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3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4.xml" ContentType="application/vnd.openxmlformats-officedocument.spreadsheetml.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5.xml" ContentType="application/vnd.openxmlformats-officedocument.spreadsheetml.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6.xml" ContentType="application/vnd.openxmlformats-officedocument.spreadsheetml.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ables/table7.xml" ContentType="application/vnd.openxmlformats-officedocument.spreadsheetml.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ables/table8.xml" ContentType="application/vnd.openxmlformats-officedocument.spreadsheetml.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ables/table9.xml" ContentType="application/vnd.openxmlformats-officedocument.spreadsheetml.table+xml"/>
  <Override PartName="/xl/pivotTables/pivotTable29.xml" ContentType="application/vnd.openxmlformats-officedocument.spreadsheetml.pivotTable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alaries\Git\"/>
    </mc:Choice>
  </mc:AlternateContent>
  <bookViews>
    <workbookView xWindow="0" yWindow="0" windowWidth="28800" windowHeight="12330" tabRatio="851" activeTab="1"/>
  </bookViews>
  <sheets>
    <sheet name="Avgerages" sheetId="32" r:id="rId1"/>
    <sheet name="Avg Salary Chart" sheetId="33" r:id="rId2"/>
    <sheet name="%d Avg Salary Chart" sheetId="35" r:id="rId3"/>
    <sheet name="2017" sheetId="15" r:id="rId4"/>
    <sheet name="2017-2018" sheetId="1" r:id="rId5"/>
    <sheet name="2016" sheetId="16" r:id="rId6"/>
    <sheet name="2016-2017" sheetId="2" r:id="rId7"/>
    <sheet name="2015" sheetId="19" r:id="rId8"/>
    <sheet name="2015-2016" sheetId="3" r:id="rId9"/>
    <sheet name="2014" sheetId="20" r:id="rId10"/>
    <sheet name="2014-2015" sheetId="4" r:id="rId11"/>
    <sheet name="2013" sheetId="22" r:id="rId12"/>
    <sheet name="2013-2014" sheetId="5" r:id="rId13"/>
    <sheet name="2012" sheetId="24" r:id="rId14"/>
    <sheet name="2012-2013" sheetId="6" r:id="rId15"/>
    <sheet name="2011" sheetId="26" r:id="rId16"/>
    <sheet name="2011-2012" sheetId="7" r:id="rId17"/>
    <sheet name="2010" sheetId="29" r:id="rId18"/>
    <sheet name="2010-2011" sheetId="8" r:id="rId19"/>
    <sheet name="2009-2010" sheetId="9" r:id="rId20"/>
  </sheets>
  <definedNames>
    <definedName name="_xlcn.WorksheetConnection_BGSUFulltimeFacultyandAdministrationSalaryData20182009.xlsxTable_20091" hidden="1">Table_2009[]</definedName>
    <definedName name="_xlcn.WorksheetConnection_BGSUFulltimeFacultyandAdministrationSalaryData20182009.xlsxTable_20131" hidden="1">Table_2013[]</definedName>
    <definedName name="_xlcn.WorksheetConnection_BGSUFulltimeFacultyandAdministrationSalaryData20182009.xlsxTable_20161" hidden="1">Table_2016[]</definedName>
    <definedName name="_xlcn.WorksheetConnection_BGSUFulltimeFacultyandAdministrationSalaryData20182009.xlsxTable_20171" hidden="1">Table_2017[]</definedName>
    <definedName name="_xlnm.Print_Area" localSheetId="17">'2010'!$A$3:$M$41</definedName>
    <definedName name="_xlnm.Print_Area" localSheetId="15">'2011'!$A$3:$N$56</definedName>
    <definedName name="_xlnm.Print_Area" localSheetId="13">'2012'!$A$3:$N$56</definedName>
    <definedName name="_xlnm.Print_Area" localSheetId="11">'2013'!$A$3:$N$57</definedName>
    <definedName name="_xlnm.Print_Area" localSheetId="9">'2014'!$A$3:$N$56</definedName>
    <definedName name="_xlnm.Print_Area" localSheetId="7">'2015'!$A$3:$N$56</definedName>
    <definedName name="_xlnm.Print_Area" localSheetId="5">'2016'!$A$3:$O$56</definedName>
    <definedName name="_xlnm.Print_Area" localSheetId="3">'2017'!$A$3:$N$54</definedName>
  </definedNames>
  <calcPr calcId="162913"/>
  <pivotCaches>
    <pivotCache cacheId="87" r:id="rId21"/>
    <pivotCache cacheId="88" r:id="rId22"/>
    <pivotCache cacheId="89" r:id="rId23"/>
    <pivotCache cacheId="90" r:id="rId24"/>
    <pivotCache cacheId="91" r:id="rId25"/>
    <pivotCache cacheId="92" r:id="rId26"/>
    <pivotCache cacheId="93" r:id="rId27"/>
    <pivotCache cacheId="94" r:id="rId2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2017-bf989d00-ab54-4fd5-a79d-f9bd83ed5a35" name="Table_2017" connection="WorksheetConnection_BGSU Full time Faculty and Administration Salary Data 2018-2009.xlsx!Table_2017"/>
          <x15:modelTable id="Table_2016-3924466e-c828-4bf3-89b7-887dc4821302" name="Table_2016" connection="WorksheetConnection_BGSU Full time Faculty and Administration Salary Data 2018-2009.xlsx!Table_2016"/>
          <x15:modelTable id="Table_2013-aa4a336e-c5d8-46ab-b431-2c395c790f43" name="Table_2013" connection="WorksheetConnection_BGSU Full time Faculty and Administration Salary Data 2018-2009.xlsx!Table_2013"/>
          <x15:modelTable id="Table_2009-1077cbbb-20e5-476f-b664-229cf49393b6" name="Table_2009" connection="WorksheetConnection_BGSU Full time Faculty and Administration Salary Data 2018-2009.xlsx!Table_2009"/>
        </x15:modelTables>
        <x15:modelRelationships>
          <x15:modelRelationship fromTable="Table_2017" fromColumn="Sal Rate" toTable="Table_2016" toColumn="Rank"/>
        </x15:modelRelationships>
      </x15:dataModel>
    </ext>
  </extLst>
</workbook>
</file>

<file path=xl/calcChain.xml><?xml version="1.0" encoding="utf-8"?>
<calcChain xmlns="http://schemas.openxmlformats.org/spreadsheetml/2006/main">
  <c r="C10" i="32" l="1"/>
  <c r="H3" i="32" l="1"/>
  <c r="H4" i="32"/>
  <c r="H5" i="32"/>
  <c r="H6" i="32"/>
  <c r="G3" i="32"/>
  <c r="H10" i="32" s="1"/>
  <c r="G4" i="32"/>
  <c r="G5" i="32"/>
  <c r="H12" i="32" s="1"/>
  <c r="G6" i="32"/>
  <c r="H13" i="32" s="1"/>
  <c r="F3" i="32"/>
  <c r="G10" i="32" s="1"/>
  <c r="F4" i="32"/>
  <c r="G11" i="32" s="1"/>
  <c r="F5" i="32"/>
  <c r="G12" i="32" s="1"/>
  <c r="F6" i="32"/>
  <c r="G13" i="32" s="1"/>
  <c r="E3" i="32"/>
  <c r="F10" i="32" s="1"/>
  <c r="E4" i="32"/>
  <c r="F11" i="32" s="1"/>
  <c r="E5" i="32"/>
  <c r="F12" i="32" s="1"/>
  <c r="E6" i="32"/>
  <c r="F13" i="32" s="1"/>
  <c r="D3" i="32"/>
  <c r="E10" i="32" s="1"/>
  <c r="D4" i="32"/>
  <c r="E11" i="32" s="1"/>
  <c r="D5" i="32"/>
  <c r="E12" i="32" s="1"/>
  <c r="D6" i="32"/>
  <c r="E13" i="32" s="1"/>
  <c r="C3" i="32"/>
  <c r="D10" i="32" s="1"/>
  <c r="C4" i="32"/>
  <c r="D11" i="32" s="1"/>
  <c r="C5" i="32"/>
  <c r="D12" i="32" s="1"/>
  <c r="C6" i="32"/>
  <c r="D13" i="32" s="1"/>
  <c r="B3" i="32"/>
  <c r="B4" i="32"/>
  <c r="C11" i="32" s="1"/>
  <c r="B5" i="32"/>
  <c r="C12" i="32" s="1"/>
  <c r="B6" i="32"/>
  <c r="C13" i="32" s="1"/>
  <c r="A4" i="32"/>
  <c r="A11" i="32" s="1"/>
  <c r="A5" i="32"/>
  <c r="A12" i="32" s="1"/>
  <c r="A6" i="32"/>
  <c r="A13" i="32" s="1"/>
  <c r="A3" i="32"/>
  <c r="A10" i="32" s="1"/>
  <c r="H11" i="32" l="1"/>
  <c r="F1496" i="1"/>
  <c r="F1495" i="1"/>
  <c r="F1494" i="1"/>
  <c r="F1493" i="1"/>
  <c r="F1490" i="1"/>
  <c r="F1487" i="1"/>
  <c r="F1486" i="1"/>
  <c r="F1485" i="1"/>
  <c r="F1484" i="1"/>
  <c r="F1483" i="1"/>
  <c r="F1482" i="1"/>
  <c r="F1481" i="1"/>
  <c r="F1480" i="1"/>
  <c r="F1477" i="1"/>
  <c r="F1471" i="1"/>
  <c r="F1470" i="1"/>
  <c r="F1469" i="1"/>
  <c r="F1468" i="1"/>
  <c r="F1467" i="1"/>
  <c r="F1464" i="1"/>
  <c r="F1463" i="1"/>
  <c r="F1462" i="1"/>
  <c r="F1461" i="1"/>
  <c r="F1460" i="1"/>
  <c r="F1458" i="1"/>
  <c r="F1454" i="1"/>
  <c r="F1451" i="1"/>
  <c r="F1450" i="1"/>
  <c r="F1449" i="1"/>
  <c r="F1448" i="1"/>
  <c r="F1447" i="1"/>
  <c r="F1445" i="1"/>
  <c r="F1444" i="1"/>
  <c r="F1443" i="1"/>
  <c r="F1442" i="1"/>
  <c r="F1441" i="1"/>
  <c r="F1440" i="1"/>
  <c r="F1439" i="1"/>
  <c r="F1436" i="1"/>
  <c r="F1430" i="1"/>
  <c r="F1429" i="1"/>
  <c r="F1427" i="1"/>
  <c r="F1425" i="1"/>
  <c r="F1422" i="1"/>
  <c r="F1421" i="1"/>
  <c r="F1415" i="1"/>
  <c r="F1411" i="1"/>
  <c r="F1410" i="1"/>
  <c r="F1409" i="1"/>
  <c r="F1408" i="1"/>
  <c r="F1407" i="1"/>
  <c r="F1406" i="1"/>
  <c r="F1405" i="1"/>
  <c r="F1404" i="1"/>
  <c r="F1403" i="1"/>
  <c r="F1400" i="1"/>
  <c r="F1398" i="1"/>
  <c r="F1397" i="1"/>
  <c r="F1394" i="1"/>
  <c r="F1393" i="1"/>
  <c r="F1387" i="1"/>
  <c r="F1385" i="1"/>
  <c r="F1384" i="1"/>
  <c r="F1381" i="1"/>
  <c r="F1378" i="1"/>
  <c r="F1377" i="1"/>
  <c r="F1374" i="1"/>
  <c r="F1373" i="1"/>
  <c r="F1367" i="1"/>
  <c r="F1366" i="1"/>
  <c r="F1365" i="1"/>
  <c r="F1358" i="1"/>
  <c r="F1355" i="1"/>
  <c r="F1354" i="1"/>
  <c r="F1349" i="1"/>
  <c r="F1348" i="1"/>
  <c r="F1336" i="1"/>
  <c r="F1334" i="1"/>
  <c r="F1331" i="1"/>
  <c r="F1330" i="1"/>
  <c r="F1315" i="1"/>
  <c r="F1285" i="1"/>
  <c r="F1284" i="1"/>
  <c r="F1274" i="1"/>
  <c r="F1268" i="1"/>
  <c r="F1262" i="1"/>
  <c r="F1176" i="1"/>
  <c r="F1126" i="1"/>
  <c r="F1006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BGSU Full time Faculty and Administration Salary Data 2018-2009.xlsx!Table_2009" type="102" refreshedVersion="5" minRefreshableVersion="5">
    <extLst>
      <ext xmlns:x15="http://schemas.microsoft.com/office/spreadsheetml/2010/11/main" uri="{DE250136-89BD-433C-8126-D09CA5730AF9}">
        <x15:connection id="Table_2009-1077cbbb-20e5-476f-b664-229cf49393b6">
          <x15:rangePr sourceName="_xlcn.WorksheetConnection_BGSUFulltimeFacultyandAdministrationSalaryData20182009.xlsxTable_20091"/>
        </x15:connection>
      </ext>
    </extLst>
  </connection>
  <connection id="3" name="WorksheetConnection_BGSU Full time Faculty and Administration Salary Data 2018-2009.xlsx!Table_2013" type="102" refreshedVersion="5" minRefreshableVersion="5">
    <extLst>
      <ext xmlns:x15="http://schemas.microsoft.com/office/spreadsheetml/2010/11/main" uri="{DE250136-89BD-433C-8126-D09CA5730AF9}">
        <x15:connection id="Table_2013-aa4a336e-c5d8-46ab-b431-2c395c790f43">
          <x15:rangePr sourceName="_xlcn.WorksheetConnection_BGSUFulltimeFacultyandAdministrationSalaryData20182009.xlsxTable_20131"/>
        </x15:connection>
      </ext>
    </extLst>
  </connection>
  <connection id="4" name="WorksheetConnection_BGSU Full time Faculty and Administration Salary Data 2018-2009.xlsx!Table_2016" type="102" refreshedVersion="5" minRefreshableVersion="5">
    <extLst>
      <ext xmlns:x15="http://schemas.microsoft.com/office/spreadsheetml/2010/11/main" uri="{DE250136-89BD-433C-8126-D09CA5730AF9}">
        <x15:connection id="Table_2016-3924466e-c828-4bf3-89b7-887dc4821302">
          <x15:rangePr sourceName="_xlcn.WorksheetConnection_BGSUFulltimeFacultyandAdministrationSalaryData20182009.xlsxTable_20161"/>
        </x15:connection>
      </ext>
    </extLst>
  </connection>
  <connection id="5" name="WorksheetConnection_BGSU Full time Faculty and Administration Salary Data 2018-2009.xlsx!Table_2017" type="102" refreshedVersion="5" minRefreshableVersion="5">
    <extLst>
      <ext xmlns:x15="http://schemas.microsoft.com/office/spreadsheetml/2010/11/main" uri="{DE250136-89BD-433C-8126-D09CA5730AF9}">
        <x15:connection id="Table_2017-bf989d00-ab54-4fd5-a79d-f9bd83ed5a35" autoDelete="1">
          <x15:rangePr sourceName="_xlcn.WorksheetConnection_BGSUFulltimeFacultyandAdministrationSalaryData20182009.xlsxTable_20171"/>
        </x15:connection>
      </ext>
    </extLst>
  </connection>
</connections>
</file>

<file path=xl/sharedStrings.xml><?xml version="1.0" encoding="utf-8"?>
<sst xmlns="http://schemas.openxmlformats.org/spreadsheetml/2006/main" count="102376" uniqueCount="7474">
  <si>
    <t>FAD</t>
  </si>
  <si>
    <t>F09</t>
  </si>
  <si>
    <t>A12</t>
  </si>
  <si>
    <t>F12</t>
  </si>
  <si>
    <t>FLB</t>
  </si>
  <si>
    <t>Sal Rate</t>
  </si>
  <si>
    <t>Rank</t>
  </si>
  <si>
    <t>Jinks</t>
  </si>
  <si>
    <t>Michael</t>
  </si>
  <si>
    <t>T</t>
  </si>
  <si>
    <t>Head Football Coach</t>
  </si>
  <si>
    <t>Football</t>
  </si>
  <si>
    <t>A</t>
  </si>
  <si>
    <t>F</t>
  </si>
  <si>
    <t>Fiscal Year</t>
  </si>
  <si>
    <t>Administrative</t>
  </si>
  <si>
    <t>Mazey</t>
  </si>
  <si>
    <t>Mary</t>
  </si>
  <si>
    <t>E</t>
  </si>
  <si>
    <t>President/Professor</t>
  </si>
  <si>
    <t>Office of the President</t>
  </si>
  <si>
    <t>Rogers</t>
  </si>
  <si>
    <t>Rodney</t>
  </si>
  <si>
    <t>K</t>
  </si>
  <si>
    <t>Provost/Senior Vice President</t>
  </si>
  <si>
    <t>Office of the Provost</t>
  </si>
  <si>
    <t>Huger</t>
  </si>
  <si>
    <t>Head Men's Basketball Coach</t>
  </si>
  <si>
    <t>Basketball-Men</t>
  </si>
  <si>
    <t>Stoll</t>
  </si>
  <si>
    <t>Sherideen</t>
  </si>
  <si>
    <t>S</t>
  </si>
  <si>
    <t>Chief Financial Officer</t>
  </si>
  <si>
    <t>Finance &amp; Administration</t>
  </si>
  <si>
    <t>Moosbrugger</t>
  </si>
  <si>
    <t>Robert</t>
  </si>
  <si>
    <t>Dir of Intercollgiat Athletics</t>
  </si>
  <si>
    <t>Intercollegiate Athletics</t>
  </si>
  <si>
    <t>McGrew</t>
  </si>
  <si>
    <t>Trent</t>
  </si>
  <si>
    <t>V P University Advancement</t>
  </si>
  <si>
    <t>Braun</t>
  </si>
  <si>
    <t>Raymond</t>
  </si>
  <si>
    <t>W</t>
  </si>
  <si>
    <t>Dean, College of Business</t>
  </si>
  <si>
    <t>Dean of Business</t>
  </si>
  <si>
    <t>Craig</t>
  </si>
  <si>
    <t>Dean Arts &amp; Sciences/Prof</t>
  </si>
  <si>
    <t>A&amp;S Dean</t>
  </si>
  <si>
    <t>Ellinger</t>
  </si>
  <si>
    <t>John</t>
  </si>
  <si>
    <t>M</t>
  </si>
  <si>
    <t>Chief Information Officer</t>
  </si>
  <si>
    <t>Information Technology Service</t>
  </si>
  <si>
    <t>Borland</t>
  </si>
  <si>
    <t>Kenneth</t>
  </si>
  <si>
    <t>Professor</t>
  </si>
  <si>
    <t>Higher Ed and Student Affairs</t>
  </si>
  <si>
    <t>C</t>
  </si>
  <si>
    <t>Academic Year</t>
  </si>
  <si>
    <t>Faculty</t>
  </si>
  <si>
    <t>FitzGerald</t>
  </si>
  <si>
    <t>Sean</t>
  </si>
  <si>
    <t>P</t>
  </si>
  <si>
    <t>Vice President/General Counsel</t>
  </si>
  <si>
    <t>General Counsel</t>
  </si>
  <si>
    <t>Balzer</t>
  </si>
  <si>
    <t>William</t>
  </si>
  <si>
    <t>VP Fac Affairs/Str Init/Prfsr</t>
  </si>
  <si>
    <t>Shinew</t>
  </si>
  <si>
    <t>Dawn</t>
  </si>
  <si>
    <t>Dean/Professor</t>
  </si>
  <si>
    <t>College of Education - Admin</t>
  </si>
  <si>
    <t>Roos</t>
  </si>
  <si>
    <t>Jennifer</t>
  </si>
  <si>
    <t>Head Women's Basketball Coach</t>
  </si>
  <si>
    <t>Basketball - Women</t>
  </si>
  <si>
    <t>Krakoff</t>
  </si>
  <si>
    <t>Steven</t>
  </si>
  <si>
    <t>VP Capital Planning/Campus Ops</t>
  </si>
  <si>
    <t>Capital Planning</t>
  </si>
  <si>
    <t>Ogawa</t>
  </si>
  <si>
    <t>Y</t>
  </si>
  <si>
    <t>VP/Resrh/Econ Dev/Dean Grad Co</t>
  </si>
  <si>
    <t>Research and Economic Develop</t>
  </si>
  <si>
    <t>Gibson</t>
  </si>
  <si>
    <t>Thomas</t>
  </si>
  <si>
    <t>J</t>
  </si>
  <si>
    <t>VP Stud Aff and Vice Provost</t>
  </si>
  <si>
    <t>VP Student Affairs</t>
  </si>
  <si>
    <t>Highhouse</t>
  </si>
  <si>
    <t>Scott</t>
  </si>
  <si>
    <t>Professor and Eminent Scholar</t>
  </si>
  <si>
    <t>Psychology Department</t>
  </si>
  <si>
    <t>Showell</t>
  </si>
  <si>
    <t>Jeffrey</t>
  </si>
  <si>
    <t>Musical Arts Dean</t>
  </si>
  <si>
    <t>Castellano</t>
  </si>
  <si>
    <t>Cecilia</t>
  </si>
  <si>
    <t>Vice Provost, Strt Enrllmnt Pl</t>
  </si>
  <si>
    <t>Academic Operations</t>
  </si>
  <si>
    <t>Sprague</t>
  </si>
  <si>
    <t>Jon</t>
  </si>
  <si>
    <t>Director, Forensic Science</t>
  </si>
  <si>
    <t>Fischer</t>
  </si>
  <si>
    <t>Vice Provost, Academic Affairs</t>
  </si>
  <si>
    <t>V Prov Undergraduate Programs</t>
  </si>
  <si>
    <t>Min</t>
  </si>
  <si>
    <t>Hokey</t>
  </si>
  <si>
    <t>Management</t>
  </si>
  <si>
    <t>Kocher</t>
  </si>
  <si>
    <t>Rebecca</t>
  </si>
  <si>
    <t>Assc VP, Alumni, Annl Gv, Ops</t>
  </si>
  <si>
    <t>Alumni Office</t>
  </si>
  <si>
    <t>Huff</t>
  </si>
  <si>
    <t>Marie</t>
  </si>
  <si>
    <t>Col of Health &amp; Human Services</t>
  </si>
  <si>
    <t>Bushong</t>
  </si>
  <si>
    <t>Sara</t>
  </si>
  <si>
    <t>Dean, Univ Libraries/Professor</t>
  </si>
  <si>
    <t>University Libraries</t>
  </si>
  <si>
    <t>Faculty Library</t>
  </si>
  <si>
    <t>Bae</t>
  </si>
  <si>
    <t>Sung</t>
  </si>
  <si>
    <t>Chair/Ashel Bryan Hunt Bk/Prof</t>
  </si>
  <si>
    <t>Finance</t>
  </si>
  <si>
    <t>Bergeron</t>
  </si>
  <si>
    <t>Christopher</t>
  </si>
  <si>
    <t>Head Hockey Coach</t>
  </si>
  <si>
    <t>Hockey</t>
  </si>
  <si>
    <t>Barnes</t>
  </si>
  <si>
    <t>Julie</t>
  </si>
  <si>
    <t>Executive Assoc Dean/Professor</t>
  </si>
  <si>
    <t>Dasigi</t>
  </si>
  <si>
    <t>Venu</t>
  </si>
  <si>
    <t>G</t>
  </si>
  <si>
    <t>Interim Dean TAAE</t>
  </si>
  <si>
    <t>Col of Technology Adm</t>
  </si>
  <si>
    <t>Kielmeyer</t>
  </si>
  <si>
    <t>David</t>
  </si>
  <si>
    <t>Chief Mrkting and Comm Officer</t>
  </si>
  <si>
    <t>Marketing &amp; Communications</t>
  </si>
  <si>
    <t>Hartley</t>
  </si>
  <si>
    <t>Janet</t>
  </si>
  <si>
    <t>L</t>
  </si>
  <si>
    <t>Dir Supply Chain/Professor</t>
  </si>
  <si>
    <t>Kurtz</t>
  </si>
  <si>
    <t>Andrew</t>
  </si>
  <si>
    <t>Dean/Associate Professor</t>
  </si>
  <si>
    <t>Fire-Institutional Research</t>
  </si>
  <si>
    <t>McGrath</t>
  </si>
  <si>
    <t>Richard</t>
  </si>
  <si>
    <t>N</t>
  </si>
  <si>
    <t>Associate Dean</t>
  </si>
  <si>
    <t>Mohamed</t>
  </si>
  <si>
    <t>Zubair</t>
  </si>
  <si>
    <t>Assoc Dean/Professor</t>
  </si>
  <si>
    <t>Carr</t>
  </si>
  <si>
    <t>Amelia</t>
  </si>
  <si>
    <t>Chair/Professor</t>
  </si>
  <si>
    <t>Lu</t>
  </si>
  <si>
    <t>Hong</t>
  </si>
  <si>
    <t>Eminent Scholar/Prof</t>
  </si>
  <si>
    <t>Chemistry Department</t>
  </si>
  <si>
    <t>Morgan-Russell</t>
  </si>
  <si>
    <t>Simon</t>
  </si>
  <si>
    <t>Dean of Honors College/Profsr</t>
  </si>
  <si>
    <t>Honors College</t>
  </si>
  <si>
    <t>Snead</t>
  </si>
  <si>
    <t>Accounting/MIS</t>
  </si>
  <si>
    <t>McCarver</t>
  </si>
  <si>
    <t>Viva</t>
  </si>
  <si>
    <t>Chief Human Resources Officer</t>
  </si>
  <si>
    <t>Human Resources</t>
  </si>
  <si>
    <t>Booth</t>
  </si>
  <si>
    <t>Margaret</t>
  </si>
  <si>
    <t>Z</t>
  </si>
  <si>
    <t>Interim Dean, Graduate College</t>
  </si>
  <si>
    <t>Graduate College</t>
  </si>
  <si>
    <t>Forbes</t>
  </si>
  <si>
    <t>Malcolm</t>
  </si>
  <si>
    <t>D</t>
  </si>
  <si>
    <t>Prof/Director Photochem Scienc</t>
  </si>
  <si>
    <t>Schauer</t>
  </si>
  <si>
    <t>Paul</t>
  </si>
  <si>
    <t>Ray</t>
  </si>
  <si>
    <t>Katerina</t>
  </si>
  <si>
    <t>R</t>
  </si>
  <si>
    <t>Director/Professor</t>
  </si>
  <si>
    <t>School of Art</t>
  </si>
  <si>
    <t>Matuga</t>
  </si>
  <si>
    <t>Julia</t>
  </si>
  <si>
    <t>Assoc VP for Inst Effectivenss</t>
  </si>
  <si>
    <t>Li</t>
  </si>
  <si>
    <t>Mingsheng</t>
  </si>
  <si>
    <t>Associate Professor</t>
  </si>
  <si>
    <t>Midden</t>
  </si>
  <si>
    <t>Assoc VP for Exp &amp; Innov Lrng</t>
  </si>
  <si>
    <t>Cosmos</t>
  </si>
  <si>
    <t>Coleman</t>
  </si>
  <si>
    <t>Fred</t>
  </si>
  <si>
    <t>Assistant Professor</t>
  </si>
  <si>
    <t>Rush</t>
  </si>
  <si>
    <t>Stephen</t>
  </si>
  <si>
    <t>Reid</t>
  </si>
  <si>
    <t>Marketing</t>
  </si>
  <si>
    <t>Laird</t>
  </si>
  <si>
    <t>B</t>
  </si>
  <si>
    <t>Physics &amp; Astronomy</t>
  </si>
  <si>
    <t>Brown</t>
  </si>
  <si>
    <t>Susan</t>
  </si>
  <si>
    <t>Sociology Department</t>
  </si>
  <si>
    <t>Sullivan</t>
  </si>
  <si>
    <t>Sherry</t>
  </si>
  <si>
    <t>Liu</t>
  </si>
  <si>
    <t>Liuling</t>
  </si>
  <si>
    <t>Bizarro</t>
  </si>
  <si>
    <t>Pascal</t>
  </si>
  <si>
    <t>Wooldridge</t>
  </si>
  <si>
    <t>Deborah</t>
  </si>
  <si>
    <t>Dir, FCS/Professor</t>
  </si>
  <si>
    <t>Family &amp; Consumer Sciences</t>
  </si>
  <si>
    <t>McKinney</t>
  </si>
  <si>
    <t>Earl</t>
  </si>
  <si>
    <t>H</t>
  </si>
  <si>
    <t>Int Chair/Professor</t>
  </si>
  <si>
    <t>Manning</t>
  </si>
  <si>
    <t>Wendy</t>
  </si>
  <si>
    <t>Distinguished Res Prof/Co-Dir</t>
  </si>
  <si>
    <t>Garcia</t>
  </si>
  <si>
    <t>Luis</t>
  </si>
  <si>
    <t>Kresman</t>
  </si>
  <si>
    <t>Raymon</t>
  </si>
  <si>
    <t>I</t>
  </si>
  <si>
    <t>Computer Science</t>
  </si>
  <si>
    <t>Sakthivel</t>
  </si>
  <si>
    <t>Sachidanandam</t>
  </si>
  <si>
    <t>Leigh</t>
  </si>
  <si>
    <t>Bradley</t>
  </si>
  <si>
    <t>Executive Director</t>
  </si>
  <si>
    <t>Business Operations</t>
  </si>
  <si>
    <t>Eliano</t>
  </si>
  <si>
    <t>Perry</t>
  </si>
  <si>
    <t>Asst Ftbll Cch/Co Offen Coord</t>
  </si>
  <si>
    <t>Sipp</t>
  </si>
  <si>
    <t>Assc VP for SA/Exec Dir, Cntr</t>
  </si>
  <si>
    <t>A17</t>
  </si>
  <si>
    <t>Kubasek</t>
  </si>
  <si>
    <t>Nancy</t>
  </si>
  <si>
    <t>Economics Dept</t>
  </si>
  <si>
    <t>Meyer</t>
  </si>
  <si>
    <t>Bruce</t>
  </si>
  <si>
    <t>Asst VP, Campus Operations</t>
  </si>
  <si>
    <t>Campus Operations</t>
  </si>
  <si>
    <t>Sheri</t>
  </si>
  <si>
    <t>Director of Applications</t>
  </si>
  <si>
    <t>Langendorfer</t>
  </si>
  <si>
    <t>Dir, School HMSLS/Profesr</t>
  </si>
  <si>
    <t>School of HMSLS</t>
  </si>
  <si>
    <t>Stafford</t>
  </si>
  <si>
    <t>Laura</t>
  </si>
  <si>
    <t>School of Media and Comm</t>
  </si>
  <si>
    <t>Chao</t>
  </si>
  <si>
    <t>Joseph</t>
  </si>
  <si>
    <t>Chair/Assoc Professor</t>
  </si>
  <si>
    <t>Rich</t>
  </si>
  <si>
    <t>Gregory</t>
  </si>
  <si>
    <t>Woodruff</t>
  </si>
  <si>
    <t>Ronny</t>
  </si>
  <si>
    <t>Distinguished Rsrch Professor</t>
  </si>
  <si>
    <t>Biological Science</t>
  </si>
  <si>
    <t>Cady</t>
  </si>
  <si>
    <t>Sawaya</t>
  </si>
  <si>
    <t>Zickar</t>
  </si>
  <si>
    <t>Chair/ Professor</t>
  </si>
  <si>
    <t>Yeh</t>
  </si>
  <si>
    <t>Bai-Yau</t>
  </si>
  <si>
    <t>Applied Statistics/Oper Res</t>
  </si>
  <si>
    <t>Gonzalez</t>
  </si>
  <si>
    <t>Alberto</t>
  </si>
  <si>
    <t>Dept of Communication</t>
  </si>
  <si>
    <t>Charville</t>
  </si>
  <si>
    <t>Mark</t>
  </si>
  <si>
    <t>Dir of Branch Camp Financ/Oper</t>
  </si>
  <si>
    <t>Fire-Budget &amp; Operations</t>
  </si>
  <si>
    <t>Wheeler</t>
  </si>
  <si>
    <t>Jane</t>
  </si>
  <si>
    <t>V</t>
  </si>
  <si>
    <t>Muir</t>
  </si>
  <si>
    <t>Lon</t>
  </si>
  <si>
    <t>Pharmacy Manager</t>
  </si>
  <si>
    <t>Pharmacy</t>
  </si>
  <si>
    <t>Gremler</t>
  </si>
  <si>
    <t>Dwayne</t>
  </si>
  <si>
    <t>Chibucos</t>
  </si>
  <si>
    <t>Chen</t>
  </si>
  <si>
    <t>Hanfeng</t>
  </si>
  <si>
    <t>Math and Statistics Dept</t>
  </si>
  <si>
    <t>O'Neil</t>
  </si>
  <si>
    <t>Katzner</t>
  </si>
  <si>
    <t>Louis</t>
  </si>
  <si>
    <t>Trustee Professor</t>
  </si>
  <si>
    <t>Philosophy Department</t>
  </si>
  <si>
    <t>Waggoner</t>
  </si>
  <si>
    <t>Todd</t>
  </si>
  <si>
    <t>Interim Assc Dean</t>
  </si>
  <si>
    <t>Shergalis</t>
  </si>
  <si>
    <t>Barbara</t>
  </si>
  <si>
    <t>Director/University Architect</t>
  </si>
  <si>
    <t>Design &amp; Construction</t>
  </si>
  <si>
    <t>Titus</t>
  </si>
  <si>
    <t>Philip</t>
  </si>
  <si>
    <t>Meserve</t>
  </si>
  <si>
    <t>Lee</t>
  </si>
  <si>
    <t>Distinguished Teaching Prof</t>
  </si>
  <si>
    <t>Tracy</t>
  </si>
  <si>
    <t>Geofrey</t>
  </si>
  <si>
    <t>Director of Budgeting</t>
  </si>
  <si>
    <t>Swartz</t>
  </si>
  <si>
    <t>Sharon</t>
  </si>
  <si>
    <t>Controller</t>
  </si>
  <si>
    <t>Controller's Office</t>
  </si>
  <si>
    <t>Zhang</t>
  </si>
  <si>
    <t>Man</t>
  </si>
  <si>
    <t>Capar</t>
  </si>
  <si>
    <t>Ibrahim</t>
  </si>
  <si>
    <t>Atalah</t>
  </si>
  <si>
    <t>Alan</t>
  </si>
  <si>
    <t>Prof/Assc Dean Gr Af-Int Chair</t>
  </si>
  <si>
    <t>Hughes</t>
  </si>
  <si>
    <t>Sr.Assoc Athl Dir, Development</t>
  </si>
  <si>
    <t>Berger</t>
  </si>
  <si>
    <t>Bonnie</t>
  </si>
  <si>
    <t>Weisstein</t>
  </si>
  <si>
    <t>Fei</t>
  </si>
  <si>
    <t>Klopfer</t>
  </si>
  <si>
    <t>Dale</t>
  </si>
  <si>
    <t>Associate Dean/Assoc Professor</t>
  </si>
  <si>
    <t>Shemberg</t>
  </si>
  <si>
    <t>Pauken</t>
  </si>
  <si>
    <t>Patrick</t>
  </si>
  <si>
    <t>Dir, Sch EFLP/Professor</t>
  </si>
  <si>
    <t>School of Ed Found, Lead &amp; Pol</t>
  </si>
  <si>
    <t>Haschak</t>
  </si>
  <si>
    <t>Matthew</t>
  </si>
  <si>
    <t>Dir, IT Security &amp; Infrastrctr</t>
  </si>
  <si>
    <t>Ewing</t>
  </si>
  <si>
    <t>Douglas</t>
  </si>
  <si>
    <t>Albert</t>
  </si>
  <si>
    <t>James</t>
  </si>
  <si>
    <t>Mattiace</t>
  </si>
  <si>
    <t>Lisa</t>
  </si>
  <si>
    <t>Chief of Staff/Exec Dir Ex Rel</t>
  </si>
  <si>
    <t>Koppitsch</t>
  </si>
  <si>
    <t>Rajaei</t>
  </si>
  <si>
    <t>Hassan</t>
  </si>
  <si>
    <t>Professor/David &amp; Amy Fulton P</t>
  </si>
  <si>
    <t>Swope</t>
  </si>
  <si>
    <t>Brian</t>
  </si>
  <si>
    <t>Assistant Director</t>
  </si>
  <si>
    <t>Vanderhart</t>
  </si>
  <si>
    <t>Peter</t>
  </si>
  <si>
    <t>Chair/Disting TeachngProfessor</t>
  </si>
  <si>
    <t>Houston</t>
  </si>
  <si>
    <t>Martha</t>
  </si>
  <si>
    <t>Director, Institutional Effect</t>
  </si>
  <si>
    <t>Miner</t>
  </si>
  <si>
    <t>Waddle</t>
  </si>
  <si>
    <t>Assistant Vice President</t>
  </si>
  <si>
    <t>Lambert</t>
  </si>
  <si>
    <t>Director of Internal Auditing</t>
  </si>
  <si>
    <t>Internal Auditing</t>
  </si>
  <si>
    <t>Martin</t>
  </si>
  <si>
    <t>History Department</t>
  </si>
  <si>
    <t>Cable</t>
  </si>
  <si>
    <t>Chr. Associate Professor</t>
  </si>
  <si>
    <t>Goberman</t>
  </si>
  <si>
    <t>Alexander</t>
  </si>
  <si>
    <t>Lab</t>
  </si>
  <si>
    <t>Professor/Chair</t>
  </si>
  <si>
    <t>Human Services Department</t>
  </si>
  <si>
    <t>Brooks</t>
  </si>
  <si>
    <t>Messenheimer</t>
  </si>
  <si>
    <t>Trinka</t>
  </si>
  <si>
    <t>Int Intervntn Svcs School Dir</t>
  </si>
  <si>
    <t>Schl of Intervention Svcs</t>
  </si>
  <si>
    <t>Rump</t>
  </si>
  <si>
    <t>Rosenberg</t>
  </si>
  <si>
    <t>Harold</t>
  </si>
  <si>
    <t>Scherer</t>
  </si>
  <si>
    <t>Ronald</t>
  </si>
  <si>
    <t>Distinguished ResearchProfessr</t>
  </si>
  <si>
    <t>Comm. Sciences &amp; Disorders</t>
  </si>
  <si>
    <t>Dubow</t>
  </si>
  <si>
    <t>Eric</t>
  </si>
  <si>
    <t>Cesarini</t>
  </si>
  <si>
    <t>Asst VP Online/Summer Aca/Prof</t>
  </si>
  <si>
    <t>On-Line &amp; Summer Acad Progs</t>
  </si>
  <si>
    <t>Moore</t>
  </si>
  <si>
    <t>Bullerjahn</t>
  </si>
  <si>
    <t>George</t>
  </si>
  <si>
    <t>Dunn</t>
  </si>
  <si>
    <t>Hewitt</t>
  </si>
  <si>
    <t>Lynne</t>
  </si>
  <si>
    <t>O</t>
  </si>
  <si>
    <t>Fulcher</t>
  </si>
  <si>
    <t>Lewis</t>
  </si>
  <si>
    <t>Chang</t>
  </si>
  <si>
    <t>Melkote</t>
  </si>
  <si>
    <t>Srinivas</t>
  </si>
  <si>
    <t>Dept of Telecommunications</t>
  </si>
  <si>
    <t>Jex</t>
  </si>
  <si>
    <t>Steve</t>
  </si>
  <si>
    <t>Joyner</t>
  </si>
  <si>
    <t>Kara</t>
  </si>
  <si>
    <t>Bingman</t>
  </si>
  <si>
    <t>Verner</t>
  </si>
  <si>
    <t>Distinguished Research Prof</t>
  </si>
  <si>
    <t>DeMaris</t>
  </si>
  <si>
    <t>Alfred</t>
  </si>
  <si>
    <t>Smith</t>
  </si>
  <si>
    <t>Mathis</t>
  </si>
  <si>
    <t>Interim Dean/Professor</t>
  </si>
  <si>
    <t>Leontis</t>
  </si>
  <si>
    <t>Neocles</t>
  </si>
  <si>
    <t>Nelson</t>
  </si>
  <si>
    <t>Angela</t>
  </si>
  <si>
    <t>Acting Director/Assoc Prof</t>
  </si>
  <si>
    <t>School of Cultural &amp; Critical</t>
  </si>
  <si>
    <t>Quinn</t>
  </si>
  <si>
    <t>Salazar- Valentine</t>
  </si>
  <si>
    <t>Marcia</t>
  </si>
  <si>
    <t>Johnson</t>
  </si>
  <si>
    <t>Betsy</t>
  </si>
  <si>
    <t>Director, Stud Fin Aid &amp; Schls</t>
  </si>
  <si>
    <t>Financial Aid</t>
  </si>
  <si>
    <t>Zeng</t>
  </si>
  <si>
    <t>Zheng</t>
  </si>
  <si>
    <t>Shin</t>
  </si>
  <si>
    <t>HoWook</t>
  </si>
  <si>
    <t>Webb</t>
  </si>
  <si>
    <t>Jodi</t>
  </si>
  <si>
    <t>Dean Of Students</t>
  </si>
  <si>
    <t>Office of Campus Activities</t>
  </si>
  <si>
    <t>Longmore</t>
  </si>
  <si>
    <t>Monica</t>
  </si>
  <si>
    <t>Murray</t>
  </si>
  <si>
    <t>Pogacar</t>
  </si>
  <si>
    <t>Timothy</t>
  </si>
  <si>
    <t>Chair/Associate Professor</t>
  </si>
  <si>
    <t>German-Russian Department</t>
  </si>
  <si>
    <t>Stein</t>
  </si>
  <si>
    <t>Catherine</t>
  </si>
  <si>
    <t>Chaudhry</t>
  </si>
  <si>
    <t>Muhammad</t>
  </si>
  <si>
    <t>Chair/Prof, Public/Allied Heal</t>
  </si>
  <si>
    <t>Public &amp; Allied Health</t>
  </si>
  <si>
    <t>Richardson</t>
  </si>
  <si>
    <t>Nathan</t>
  </si>
  <si>
    <t>Romance and Classical Studies</t>
  </si>
  <si>
    <t>Alt</t>
  </si>
  <si>
    <t>Asst Vice Provost/Dir Advising</t>
  </si>
  <si>
    <t>Emily</t>
  </si>
  <si>
    <t>Music Performance Studies</t>
  </si>
  <si>
    <t>Morgan</t>
  </si>
  <si>
    <t>Amy</t>
  </si>
  <si>
    <t>Assc Dean Admin/Professor</t>
  </si>
  <si>
    <t>Carroll</t>
  </si>
  <si>
    <t>Theresa</t>
  </si>
  <si>
    <t>Senior Director, Comm Mkting</t>
  </si>
  <si>
    <t>Connor</t>
  </si>
  <si>
    <t>Senior Director Comm, Mkting</t>
  </si>
  <si>
    <t>Distinguished Professor</t>
  </si>
  <si>
    <t>Merritt</t>
  </si>
  <si>
    <t>Myra</t>
  </si>
  <si>
    <t>Kolla</t>
  </si>
  <si>
    <t>Sri</t>
  </si>
  <si>
    <t>Dept Engineering Technologies</t>
  </si>
  <si>
    <t>Jetley</t>
  </si>
  <si>
    <t>Sudershan</t>
  </si>
  <si>
    <t>Assoc Professor/Interim Chair</t>
  </si>
  <si>
    <t>Chou</t>
  </si>
  <si>
    <t>So-Hsiang</t>
  </si>
  <si>
    <t>Lynn</t>
  </si>
  <si>
    <t>Chief, Forensic Education</t>
  </si>
  <si>
    <t>Nelson-Beene</t>
  </si>
  <si>
    <t>Donna</t>
  </si>
  <si>
    <t>Director &amp; Provost Office Assc</t>
  </si>
  <si>
    <t>Melton</t>
  </si>
  <si>
    <t>Messer-Kruse</t>
  </si>
  <si>
    <t>Ethnic Studies</t>
  </si>
  <si>
    <t>Kampf</t>
  </si>
  <si>
    <t>Asst VP,Stu Aff/Dir Rec Well</t>
  </si>
  <si>
    <t>Recreation and Wellness</t>
  </si>
  <si>
    <t>Shrude</t>
  </si>
  <si>
    <t>Marilyn</t>
  </si>
  <si>
    <t>Distinguished Artist Professor</t>
  </si>
  <si>
    <t>Musicology/Composition/Theory</t>
  </si>
  <si>
    <t>Seubert</t>
  </si>
  <si>
    <t>Rentner</t>
  </si>
  <si>
    <t>Terry</t>
  </si>
  <si>
    <t>Department of Journalism &amp; PR</t>
  </si>
  <si>
    <t>Spoon</t>
  </si>
  <si>
    <t>Adrea</t>
  </si>
  <si>
    <t>Director of Admissions</t>
  </si>
  <si>
    <t>Admissions Office</t>
  </si>
  <si>
    <t>Coates</t>
  </si>
  <si>
    <t>Lawrence</t>
  </si>
  <si>
    <t>English Department</t>
  </si>
  <si>
    <t>Moss</t>
  </si>
  <si>
    <t>Bands</t>
  </si>
  <si>
    <t>Jong Kwan</t>
  </si>
  <si>
    <t>Tisak</t>
  </si>
  <si>
    <t>Evans</t>
  </si>
  <si>
    <t>Geology Department</t>
  </si>
  <si>
    <t>Lillios</t>
  </si>
  <si>
    <t>Elainie</t>
  </si>
  <si>
    <t>Associate Dean/Professor</t>
  </si>
  <si>
    <t>Weber</t>
  </si>
  <si>
    <t>Ashman</t>
  </si>
  <si>
    <t>Lauren</t>
  </si>
  <si>
    <t>Sr Asc Athl Dir/Sr Wms Admin</t>
  </si>
  <si>
    <t>Miko</t>
  </si>
  <si>
    <t>Chris</t>
  </si>
  <si>
    <t>Asc Prof/Bibliographer, Ref Lb</t>
  </si>
  <si>
    <t>Trautman</t>
  </si>
  <si>
    <t>Associate Professor/Chair</t>
  </si>
  <si>
    <t>VCT-Tech Education</t>
  </si>
  <si>
    <t>Mason</t>
  </si>
  <si>
    <t>Derek</t>
  </si>
  <si>
    <t>Social Work</t>
  </si>
  <si>
    <t>Lengel</t>
  </si>
  <si>
    <t>O'Brien</t>
  </si>
  <si>
    <t>Lockford</t>
  </si>
  <si>
    <t>Lesa</t>
  </si>
  <si>
    <t>Theatre and Film</t>
  </si>
  <si>
    <t>Layden</t>
  </si>
  <si>
    <t>Ballweg</t>
  </si>
  <si>
    <t>Mahoney</t>
  </si>
  <si>
    <t>Annette</t>
  </si>
  <si>
    <t>Mruk</t>
  </si>
  <si>
    <t>Fire-Psychology</t>
  </si>
  <si>
    <t>Dixon</t>
  </si>
  <si>
    <t>Lynda</t>
  </si>
  <si>
    <t>Ross</t>
  </si>
  <si>
    <t>Ethan</t>
  </si>
  <si>
    <t>Director of Gift Planning</t>
  </si>
  <si>
    <t>Development Office</t>
  </si>
  <si>
    <t>Mitchell</t>
  </si>
  <si>
    <t>Darby</t>
  </si>
  <si>
    <t>Chan</t>
  </si>
  <si>
    <t>Kit</t>
  </si>
  <si>
    <t>Krane</t>
  </si>
  <si>
    <t>Victoria</t>
  </si>
  <si>
    <t>Campbell</t>
  </si>
  <si>
    <t>AscDeanAsmntRsrch&amp;Tech/AscProf</t>
  </si>
  <si>
    <t>Grant</t>
  </si>
  <si>
    <t>Director, Business Operations</t>
  </si>
  <si>
    <t>Fasko</t>
  </si>
  <si>
    <t>Daniel</t>
  </si>
  <si>
    <t>McKay</t>
  </si>
  <si>
    <t>Swanson</t>
  </si>
  <si>
    <t>Associate Controller</t>
  </si>
  <si>
    <t>Eber</t>
  </si>
  <si>
    <t>Dena</t>
  </si>
  <si>
    <t>Professor/Associate Director</t>
  </si>
  <si>
    <t>Izzo</t>
  </si>
  <si>
    <t>Waters</t>
  </si>
  <si>
    <t>Sarah</t>
  </si>
  <si>
    <t>Director of Residence Life</t>
  </si>
  <si>
    <t>Office of Residence Life</t>
  </si>
  <si>
    <t>Brahier</t>
  </si>
  <si>
    <t>Prof/Director/Math Progr Coord</t>
  </si>
  <si>
    <t>School of Teaching &amp; Learning</t>
  </si>
  <si>
    <t>Elwazani</t>
  </si>
  <si>
    <t>Salim</t>
  </si>
  <si>
    <t>Architecture &amp; Envr Design</t>
  </si>
  <si>
    <t>Zirbel</t>
  </si>
  <si>
    <t>Meel</t>
  </si>
  <si>
    <t>Prof/Bailey Fam/End Prof Math</t>
  </si>
  <si>
    <t>Snyder</t>
  </si>
  <si>
    <t>Assoc Prof and Director</t>
  </si>
  <si>
    <t>School of Earth, Environ &amp; Soc</t>
  </si>
  <si>
    <t>Morris</t>
  </si>
  <si>
    <t>Stokes</t>
  </si>
  <si>
    <t>Assistant General Counsel</t>
  </si>
  <si>
    <t>Worst</t>
  </si>
  <si>
    <t>Travis</t>
  </si>
  <si>
    <t>Instructor</t>
  </si>
  <si>
    <t>Farver</t>
  </si>
  <si>
    <t>Roy</t>
  </si>
  <si>
    <t>Arkajyoti</t>
  </si>
  <si>
    <t>Zeilstra-Ryalls</t>
  </si>
  <si>
    <t>Jill</t>
  </si>
  <si>
    <t>Boff</t>
  </si>
  <si>
    <t>Colleen</t>
  </si>
  <si>
    <t>Wojtkiewicz</t>
  </si>
  <si>
    <t>Dennis</t>
  </si>
  <si>
    <t>Interim Chief</t>
  </si>
  <si>
    <t>Public Safety</t>
  </si>
  <si>
    <t>Miglietti</t>
  </si>
  <si>
    <t>Cynthia</t>
  </si>
  <si>
    <t>Chair/Dir,Program/Professor</t>
  </si>
  <si>
    <t>Fire-Applied Science</t>
  </si>
  <si>
    <t>Sharp</t>
  </si>
  <si>
    <t>Patricia</t>
  </si>
  <si>
    <t>Marc</t>
  </si>
  <si>
    <t>Political Science Department</t>
  </si>
  <si>
    <t>Simmons</t>
  </si>
  <si>
    <t>Michelle</t>
  </si>
  <si>
    <t>Asst Vice President</t>
  </si>
  <si>
    <t>Short</t>
  </si>
  <si>
    <t>Phyllis</t>
  </si>
  <si>
    <t>Manager, ERP Applications</t>
  </si>
  <si>
    <t>Heckman</t>
  </si>
  <si>
    <t>Carol</t>
  </si>
  <si>
    <t>Nwauwa</t>
  </si>
  <si>
    <t>Apollos</t>
  </si>
  <si>
    <t>Musher-</t>
  </si>
  <si>
    <t>Dara</t>
  </si>
  <si>
    <t>Odafe</t>
  </si>
  <si>
    <t>Victor</t>
  </si>
  <si>
    <t>U</t>
  </si>
  <si>
    <t>Fire-Mathematics</t>
  </si>
  <si>
    <t>Santino</t>
  </si>
  <si>
    <t>Popular Culture</t>
  </si>
  <si>
    <t>Huber</t>
  </si>
  <si>
    <t>Reinhart</t>
  </si>
  <si>
    <t>Rachel</t>
  </si>
  <si>
    <t>Prof/Co Director-Cntr Assmnt</t>
  </si>
  <si>
    <t>Guidera</t>
  </si>
  <si>
    <t>Stan</t>
  </si>
  <si>
    <t>Mayo</t>
  </si>
  <si>
    <t>Wendell</t>
  </si>
  <si>
    <t>Ha</t>
  </si>
  <si>
    <t>Louisa</t>
  </si>
  <si>
    <t>Bowers</t>
  </si>
  <si>
    <t>Calvin</t>
  </si>
  <si>
    <t>Dir of Development</t>
  </si>
  <si>
    <t>Capital Campaign</t>
  </si>
  <si>
    <t>Heck</t>
  </si>
  <si>
    <t>Sandra</t>
  </si>
  <si>
    <t>Director, Human Res, Benefits</t>
  </si>
  <si>
    <t>Foust</t>
  </si>
  <si>
    <t>Sanchez</t>
  </si>
  <si>
    <t>Sun</t>
  </si>
  <si>
    <t>Tong</t>
  </si>
  <si>
    <t>Englehart</t>
  </si>
  <si>
    <t>Neil</t>
  </si>
  <si>
    <t>Kilmer</t>
  </si>
  <si>
    <t>Kevin</t>
  </si>
  <si>
    <t>Asst Ftbll Cch/Co Offensive Co</t>
  </si>
  <si>
    <t>Padron</t>
  </si>
  <si>
    <t>Ast Ftbll Cch/Co-Offnsv Coord</t>
  </si>
  <si>
    <t>Wammes</t>
  </si>
  <si>
    <t>Applications Dev Supervisor</t>
  </si>
  <si>
    <t>Cox</t>
  </si>
  <si>
    <t>University Registrar</t>
  </si>
  <si>
    <t>Registrar</t>
  </si>
  <si>
    <t>Hachtel</t>
  </si>
  <si>
    <t>Manager</t>
  </si>
  <si>
    <t>Letzring</t>
  </si>
  <si>
    <t>Appl Mgr Entrp Report Systms</t>
  </si>
  <si>
    <t>McCartney</t>
  </si>
  <si>
    <t>Chasity</t>
  </si>
  <si>
    <t>Bursar</t>
  </si>
  <si>
    <t>Bursar's Office</t>
  </si>
  <si>
    <t>Yiwei</t>
  </si>
  <si>
    <t>Henry</t>
  </si>
  <si>
    <t>Asst Vice Pres, Non-Trad/Tr St</t>
  </si>
  <si>
    <t>Nontraditional/Military Office</t>
  </si>
  <si>
    <t>Gebre</t>
  </si>
  <si>
    <t>Acad Affairs Dir of Budgeting</t>
  </si>
  <si>
    <t>Murnen</t>
  </si>
  <si>
    <t>Int Dir, Tch learn/Assoc Prof</t>
  </si>
  <si>
    <t>Luescher</t>
  </si>
  <si>
    <t>Andreas</t>
  </si>
  <si>
    <t>Professor/Interim Chair</t>
  </si>
  <si>
    <t>Boucher</t>
  </si>
  <si>
    <t>Sr Proj Mgr - Engineering</t>
  </si>
  <si>
    <t>van Staaden</t>
  </si>
  <si>
    <t>Moira</t>
  </si>
  <si>
    <t>Thompson</t>
  </si>
  <si>
    <t>Professor/Ensemble Area Coord</t>
  </si>
  <si>
    <t>Glick</t>
  </si>
  <si>
    <t>Senior Applications Developer</t>
  </si>
  <si>
    <t>Jesse</t>
  </si>
  <si>
    <t>Neal</t>
  </si>
  <si>
    <t>Roudebush</t>
  </si>
  <si>
    <t>Wilfred</t>
  </si>
  <si>
    <t>Construction Management</t>
  </si>
  <si>
    <t>Halsey</t>
  </si>
  <si>
    <t>Kornacki</t>
  </si>
  <si>
    <t>Director, OSPAR</t>
  </si>
  <si>
    <t>Sponsored Programs &amp; Research</t>
  </si>
  <si>
    <t>Elliott-Famularo</t>
  </si>
  <si>
    <t>Heather</t>
  </si>
  <si>
    <t>Yacobucci</t>
  </si>
  <si>
    <t>Burns</t>
  </si>
  <si>
    <t>Sr Proj Manager - Construction</t>
  </si>
  <si>
    <t>Nomaguchi</t>
  </si>
  <si>
    <t>Kei</t>
  </si>
  <si>
    <t>Failor</t>
  </si>
  <si>
    <t>Dzur</t>
  </si>
  <si>
    <t>Anthony</t>
  </si>
  <si>
    <t>Gen Mgr, Prod/Eng/Educ Svcs</t>
  </si>
  <si>
    <t>WBGU-TV Television Service</t>
  </si>
  <si>
    <t>Sharona</t>
  </si>
  <si>
    <t>Banister</t>
  </si>
  <si>
    <t>Savilla</t>
  </si>
  <si>
    <t>Roark</t>
  </si>
  <si>
    <t>Roddy</t>
  </si>
  <si>
    <t>Senior Lecturer</t>
  </si>
  <si>
    <t>Kammeyer</t>
  </si>
  <si>
    <t>Margo</t>
  </si>
  <si>
    <t>Special Project Manager</t>
  </si>
  <si>
    <t>Sherrell</t>
  </si>
  <si>
    <t>Marcus</t>
  </si>
  <si>
    <t>Assc Dean /Assoc Prof</t>
  </si>
  <si>
    <t>Swisher</t>
  </si>
  <si>
    <t>Buerger</t>
  </si>
  <si>
    <t>Gajjala</t>
  </si>
  <si>
    <t>Radhika</t>
  </si>
  <si>
    <t>Celli</t>
  </si>
  <si>
    <t>Carlo</t>
  </si>
  <si>
    <t>Rippey</t>
  </si>
  <si>
    <t>Theodore</t>
  </si>
  <si>
    <t>Sickler</t>
  </si>
  <si>
    <t>Stephanie</t>
  </si>
  <si>
    <t>Director</t>
  </si>
  <si>
    <t>Risk Management</t>
  </si>
  <si>
    <t>Tina</t>
  </si>
  <si>
    <t>Gen Mgr, Dev/Finance/Progrmmng</t>
  </si>
  <si>
    <t>Anzenbacher</t>
  </si>
  <si>
    <t>Pavel</t>
  </si>
  <si>
    <t>Natvig</t>
  </si>
  <si>
    <t>Asst Dean/Professor</t>
  </si>
  <si>
    <t>Jackson</t>
  </si>
  <si>
    <t>Jeffery</t>
  </si>
  <si>
    <t>Asst VP, Stud Career Success</t>
  </si>
  <si>
    <t>Career Center</t>
  </si>
  <si>
    <t>Artz</t>
  </si>
  <si>
    <t>Creative Director</t>
  </si>
  <si>
    <t>Morin</t>
  </si>
  <si>
    <t>Shawn</t>
  </si>
  <si>
    <t>Emery</t>
  </si>
  <si>
    <t>Allan</t>
  </si>
  <si>
    <t>Assoc Prof</t>
  </si>
  <si>
    <t>Underwood</t>
  </si>
  <si>
    <t>Eileen</t>
  </si>
  <si>
    <t>Mascaro</t>
  </si>
  <si>
    <t>Green</t>
  </si>
  <si>
    <t>Stacey</t>
  </si>
  <si>
    <t>Ast Men's Basketball Coach</t>
  </si>
  <si>
    <t>Hamby</t>
  </si>
  <si>
    <t>Asst Ftbll Cch/Spec Teams Cord</t>
  </si>
  <si>
    <t>Stewart</t>
  </si>
  <si>
    <t>Dafina</t>
  </si>
  <si>
    <t>Schempf</t>
  </si>
  <si>
    <t>Kruse</t>
  </si>
  <si>
    <t>Penny</t>
  </si>
  <si>
    <t>Bouzat</t>
  </si>
  <si>
    <t>Juan</t>
  </si>
  <si>
    <t>Otiso</t>
  </si>
  <si>
    <t>Kefa</t>
  </si>
  <si>
    <t>Director Global Vill/Prof</t>
  </si>
  <si>
    <t>Geography Department</t>
  </si>
  <si>
    <t>Matthews</t>
  </si>
  <si>
    <t>Russell</t>
  </si>
  <si>
    <t>Beckner</t>
  </si>
  <si>
    <t>Director, Non Profit Accountng</t>
  </si>
  <si>
    <t>Roberts</t>
  </si>
  <si>
    <t>Sheila</t>
  </si>
  <si>
    <t>Light</t>
  </si>
  <si>
    <t>Ann</t>
  </si>
  <si>
    <t>Director, Fire School Admin</t>
  </si>
  <si>
    <t>Bes</t>
  </si>
  <si>
    <t>Savich</t>
  </si>
  <si>
    <t>Nicholas</t>
  </si>
  <si>
    <t>Enterprise Appl Admin-Tm Lead</t>
  </si>
  <si>
    <t>Traver</t>
  </si>
  <si>
    <t>Kimberly</t>
  </si>
  <si>
    <t>Lecturer</t>
  </si>
  <si>
    <t>Police Captain</t>
  </si>
  <si>
    <t>Dubose</t>
  </si>
  <si>
    <t>Director, Empl Rel, EEO, Trnng</t>
  </si>
  <si>
    <t>Burek</t>
  </si>
  <si>
    <t>Melissa</t>
  </si>
  <si>
    <t>Director, Student Union</t>
  </si>
  <si>
    <t>Bowen-Thompson Student Union</t>
  </si>
  <si>
    <t>Jacey</t>
  </si>
  <si>
    <t>Asst Women's Basketball Coach</t>
  </si>
  <si>
    <t>Senior Director of Development</t>
  </si>
  <si>
    <t>Wensink</t>
  </si>
  <si>
    <t>Dir, Alumni Reltn,Annual Gving</t>
  </si>
  <si>
    <t>White</t>
  </si>
  <si>
    <t>Assistant Football Coach</t>
  </si>
  <si>
    <t>Casey</t>
  </si>
  <si>
    <t>Senior Systems Administrator</t>
  </si>
  <si>
    <t>Skinner</t>
  </si>
  <si>
    <t>Ewart</t>
  </si>
  <si>
    <t>Sankardas</t>
  </si>
  <si>
    <t>Popov</t>
  </si>
  <si>
    <t>Lubomir</t>
  </si>
  <si>
    <t>Lin</t>
  </si>
  <si>
    <t>I-Fen</t>
  </si>
  <si>
    <t>Elsasser</t>
  </si>
  <si>
    <t>Assoc Athl Dir for Int Aff</t>
  </si>
  <si>
    <t>Hoops</t>
  </si>
  <si>
    <t>Gilmer</t>
  </si>
  <si>
    <t>Garrett</t>
  </si>
  <si>
    <t>Assc Dir Cntr Hlth/Dir, Couns</t>
  </si>
  <si>
    <t>Counseling Center</t>
  </si>
  <si>
    <t>Munson</t>
  </si>
  <si>
    <t>Music Education</t>
  </si>
  <si>
    <t>Landgraf</t>
  </si>
  <si>
    <t>Edgar</t>
  </si>
  <si>
    <t>Dyer</t>
  </si>
  <si>
    <t>Cabanillas</t>
  </si>
  <si>
    <t>Francisco</t>
  </si>
  <si>
    <t>Morrison</t>
  </si>
  <si>
    <t>Benjamin</t>
  </si>
  <si>
    <t>Depinet</t>
  </si>
  <si>
    <t>Andrea</t>
  </si>
  <si>
    <t>Director of Campus Services</t>
  </si>
  <si>
    <t>Campus Services</t>
  </si>
  <si>
    <t>Priscilla</t>
  </si>
  <si>
    <t>Cleveland</t>
  </si>
  <si>
    <t>Susannah</t>
  </si>
  <si>
    <t>Chair Archival Col/Head MLSRA</t>
  </si>
  <si>
    <t>Baron</t>
  </si>
  <si>
    <t>Hamilton</t>
  </si>
  <si>
    <t>Duane</t>
  </si>
  <si>
    <t>Director of Physical Plant</t>
  </si>
  <si>
    <t>Physical Plant</t>
  </si>
  <si>
    <t>Cook</t>
  </si>
  <si>
    <t>Amanda</t>
  </si>
  <si>
    <t>Wilson</t>
  </si>
  <si>
    <t>Maureen</t>
  </si>
  <si>
    <t>Ch, Div HESA/CSP Prog Co/Prof</t>
  </si>
  <si>
    <t>Patterson</t>
  </si>
  <si>
    <t>Starks</t>
  </si>
  <si>
    <t>J Rockne</t>
  </si>
  <si>
    <t>Colvin</t>
  </si>
  <si>
    <t>Wayne</t>
  </si>
  <si>
    <t>Associate Manager</t>
  </si>
  <si>
    <t>Asc Athl Dir/Spec Asst Athl Dr</t>
  </si>
  <si>
    <t>Balistreri</t>
  </si>
  <si>
    <t>Wu</t>
  </si>
  <si>
    <t>Yan</t>
  </si>
  <si>
    <t>Xie</t>
  </si>
  <si>
    <t>Carney</t>
  </si>
  <si>
    <t>Norman</t>
  </si>
  <si>
    <t>Database Administrator</t>
  </si>
  <si>
    <t>Swinford</t>
  </si>
  <si>
    <t>Director, Budgets/Business Aff</t>
  </si>
  <si>
    <t>Pogan</t>
  </si>
  <si>
    <t>Brett</t>
  </si>
  <si>
    <t>Senior Capital Planner</t>
  </si>
  <si>
    <t>Kanwischer</t>
  </si>
  <si>
    <t>Edmond</t>
  </si>
  <si>
    <t>Professor/Assoc Director</t>
  </si>
  <si>
    <t>Summey</t>
  </si>
  <si>
    <t>Asst Men's Bsktball Coach</t>
  </si>
  <si>
    <t>Ramsdell</t>
  </si>
  <si>
    <t>Keith</t>
  </si>
  <si>
    <t>Dir Grad Enrollmnt &amp; Asst Dean</t>
  </si>
  <si>
    <t>Hooper</t>
  </si>
  <si>
    <t>Tim</t>
  </si>
  <si>
    <t>Web Applications Developer</t>
  </si>
  <si>
    <t>Border</t>
  </si>
  <si>
    <t>Schutte</t>
  </si>
  <si>
    <t>Barry</t>
  </si>
  <si>
    <t>Assistant Hockey Coach</t>
  </si>
  <si>
    <t>Wallach</t>
  </si>
  <si>
    <t>Jeremy</t>
  </si>
  <si>
    <t>Michaels</t>
  </si>
  <si>
    <t>Helen</t>
  </si>
  <si>
    <t>Zhou</t>
  </si>
  <si>
    <t>Yu</t>
  </si>
  <si>
    <t>Guldbeck</t>
  </si>
  <si>
    <t>Mille</t>
  </si>
  <si>
    <t>Satterlee</t>
  </si>
  <si>
    <t>Dir of Graduate St/Prof</t>
  </si>
  <si>
    <t>Schocket</t>
  </si>
  <si>
    <t>Clark</t>
  </si>
  <si>
    <t>Bradford</t>
  </si>
  <si>
    <t>Shafer</t>
  </si>
  <si>
    <t>Turner</t>
  </si>
  <si>
    <t>Adrian</t>
  </si>
  <si>
    <t>Kuehn</t>
  </si>
  <si>
    <t>Mikel</t>
  </si>
  <si>
    <t>Oates</t>
  </si>
  <si>
    <t>Gary</t>
  </si>
  <si>
    <t>Bortel</t>
  </si>
  <si>
    <t>Subreenduth</t>
  </si>
  <si>
    <t>Solotchnee</t>
  </si>
  <si>
    <t>Samel</t>
  </si>
  <si>
    <t>Arthur</t>
  </si>
  <si>
    <t>Kulicke</t>
  </si>
  <si>
    <t>Vicky</t>
  </si>
  <si>
    <t>Equity Officer</t>
  </si>
  <si>
    <t>Gorman</t>
  </si>
  <si>
    <t>Assistant Dean</t>
  </si>
  <si>
    <t>Schneider</t>
  </si>
  <si>
    <t>Falk</t>
  </si>
  <si>
    <t>Music Catalog/Metadata Librarn</t>
  </si>
  <si>
    <t>Brodke</t>
  </si>
  <si>
    <t>Glusac</t>
  </si>
  <si>
    <t>Ksenija</t>
  </si>
  <si>
    <t>Director, Learning Commons</t>
  </si>
  <si>
    <t>Learning Commons</t>
  </si>
  <si>
    <t>Singer</t>
  </si>
  <si>
    <t>Reference and Instruction Lib</t>
  </si>
  <si>
    <t>Nickoson</t>
  </si>
  <si>
    <t>Director/Assc Prof</t>
  </si>
  <si>
    <t>General Studies Writing Prog</t>
  </si>
  <si>
    <t>Chambers</t>
  </si>
  <si>
    <t>Jonathan</t>
  </si>
  <si>
    <t>Rodgers</t>
  </si>
  <si>
    <t>Application Dev Supervisor</t>
  </si>
  <si>
    <t>Dworsky</t>
  </si>
  <si>
    <t>Dryw</t>
  </si>
  <si>
    <t>Dir of Psy S/Clinical Lecturer</t>
  </si>
  <si>
    <t>Messersmith</t>
  </si>
  <si>
    <t>Stephania</t>
  </si>
  <si>
    <t>Sr Lecturer/Coord for STEM</t>
  </si>
  <si>
    <t>Schumacher</t>
  </si>
  <si>
    <t>Donald</t>
  </si>
  <si>
    <t>Hunker</t>
  </si>
  <si>
    <t>Stefanie</t>
  </si>
  <si>
    <t>Digital Resources Librarian</t>
  </si>
  <si>
    <t>Begum</t>
  </si>
  <si>
    <t>Khani</t>
  </si>
  <si>
    <t>Wade</t>
  </si>
  <si>
    <t>Nguyen</t>
  </si>
  <si>
    <t>Diem</t>
  </si>
  <si>
    <t>Eigner</t>
  </si>
  <si>
    <t>Ty</t>
  </si>
  <si>
    <t>Asst Men's Ice Hockey Coach</t>
  </si>
  <si>
    <t>Xi</t>
  </si>
  <si>
    <t>Haowen</t>
  </si>
  <si>
    <t>Frey</t>
  </si>
  <si>
    <t>Diane</t>
  </si>
  <si>
    <t>Linda</t>
  </si>
  <si>
    <t>Coordinator of Collections</t>
  </si>
  <si>
    <t>Yates</t>
  </si>
  <si>
    <t>Billy</t>
  </si>
  <si>
    <t>Asst Director, Strength-Cond</t>
  </si>
  <si>
    <t>Arrigo</t>
  </si>
  <si>
    <t>Meek</t>
  </si>
  <si>
    <t>Geoffrey</t>
  </si>
  <si>
    <t>Anderson</t>
  </si>
  <si>
    <t>Rizzo</t>
  </si>
  <si>
    <t>Maria</t>
  </si>
  <si>
    <t>Wood</t>
  </si>
  <si>
    <t>Sue</t>
  </si>
  <si>
    <t>Faulkner</t>
  </si>
  <si>
    <t>Labbie</t>
  </si>
  <si>
    <t>Erin</t>
  </si>
  <si>
    <t>Larissa</t>
  </si>
  <si>
    <t>Interim Director</t>
  </si>
  <si>
    <t>Center for Regional Developmen</t>
  </si>
  <si>
    <t>Food &amp; Nutrition</t>
  </si>
  <si>
    <t>Shang</t>
  </si>
  <si>
    <t>Junfeng</t>
  </si>
  <si>
    <t>Forsyth</t>
  </si>
  <si>
    <t>Wiegmann</t>
  </si>
  <si>
    <t>Horner</t>
  </si>
  <si>
    <t>Sherri</t>
  </si>
  <si>
    <t>Hershberger</t>
  </si>
  <si>
    <t>Weinsier</t>
  </si>
  <si>
    <t>Omaruddin</t>
  </si>
  <si>
    <t>Romaica</t>
  </si>
  <si>
    <t>Program Coordinator</t>
  </si>
  <si>
    <t>Medical Laboratory Science</t>
  </si>
  <si>
    <t>Ning</t>
  </si>
  <si>
    <t>Wei</t>
  </si>
  <si>
    <t>Schuessler</t>
  </si>
  <si>
    <t>Senior Project Manager</t>
  </si>
  <si>
    <t>Parish</t>
  </si>
  <si>
    <t>Special Projects Manager</t>
  </si>
  <si>
    <t>Geusz</t>
  </si>
  <si>
    <t>Hermo-Fedro</t>
  </si>
  <si>
    <t>Sylvia</t>
  </si>
  <si>
    <t>Dir Rad Tech Prog/Lecturer</t>
  </si>
  <si>
    <t>Spencer</t>
  </si>
  <si>
    <t>Panter</t>
  </si>
  <si>
    <t>Kurt</t>
  </si>
  <si>
    <t>Miller</t>
  </si>
  <si>
    <t>Ryan</t>
  </si>
  <si>
    <t>Molnar</t>
  </si>
  <si>
    <t>Connie</t>
  </si>
  <si>
    <t>Assoc Director, Cntr Fac Excll</t>
  </si>
  <si>
    <t>Center for Faculty Excellence</t>
  </si>
  <si>
    <t>Heider</t>
  </si>
  <si>
    <t>Enterprise Appl Administrator</t>
  </si>
  <si>
    <t>Hennessy</t>
  </si>
  <si>
    <t>Manager of Sustainability</t>
  </si>
  <si>
    <t>Sustainability</t>
  </si>
  <si>
    <t>Director Undergrad Studies</t>
  </si>
  <si>
    <t>Office of UG Student Develo</t>
  </si>
  <si>
    <t>Cassara</t>
  </si>
  <si>
    <t>Worley</t>
  </si>
  <si>
    <t>Duntley</t>
  </si>
  <si>
    <t>Madeline</t>
  </si>
  <si>
    <t>LTL, Ref Srvcs Coord</t>
  </si>
  <si>
    <t>Zamkov</t>
  </si>
  <si>
    <t>Mikhail</t>
  </si>
  <si>
    <t>Guenther</t>
  </si>
  <si>
    <t>Beatrice</t>
  </si>
  <si>
    <t>Menon</t>
  </si>
  <si>
    <t>Sridevi</t>
  </si>
  <si>
    <t>McIntyre</t>
  </si>
  <si>
    <t>Mayyas</t>
  </si>
  <si>
    <t>Mohammad</t>
  </si>
  <si>
    <t>Gochenour</t>
  </si>
  <si>
    <t>Space Planner</t>
  </si>
  <si>
    <t>Roberson</t>
  </si>
  <si>
    <t>Bosch</t>
  </si>
  <si>
    <t>Chair, Lib TL; Coord Lib Instr</t>
  </si>
  <si>
    <t>Colprit</t>
  </si>
  <si>
    <t>Elaine</t>
  </si>
  <si>
    <t>Heba</t>
  </si>
  <si>
    <t>Duran</t>
  </si>
  <si>
    <t>Lena</t>
  </si>
  <si>
    <t>Konecny</t>
  </si>
  <si>
    <t>Applications Developer</t>
  </si>
  <si>
    <t>Whitney</t>
  </si>
  <si>
    <t>Emilio</t>
  </si>
  <si>
    <t>Assoc Prof STL/joint in BIOL</t>
  </si>
  <si>
    <t>Austin</t>
  </si>
  <si>
    <t>Skinner Green</t>
  </si>
  <si>
    <t>Bly</t>
  </si>
  <si>
    <t>Senior Systems Programmer</t>
  </si>
  <si>
    <t>Ameling</t>
  </si>
  <si>
    <t>Jerome</t>
  </si>
  <si>
    <t>Senior Associate Director</t>
  </si>
  <si>
    <t>Kassa</t>
  </si>
  <si>
    <t>Hailu</t>
  </si>
  <si>
    <t>Boehme</t>
  </si>
  <si>
    <t>Director of Access Services</t>
  </si>
  <si>
    <t>Tomic</t>
  </si>
  <si>
    <t>Danijela</t>
  </si>
  <si>
    <t>Head Coach Women's Volleyball</t>
  </si>
  <si>
    <t>Volleyball - Women</t>
  </si>
  <si>
    <t>Rife</t>
  </si>
  <si>
    <t>Beth</t>
  </si>
  <si>
    <t>HRIS Manager</t>
  </si>
  <si>
    <t>Sapp</t>
  </si>
  <si>
    <t>Fire-Humanities</t>
  </si>
  <si>
    <t>Johnson-Webb</t>
  </si>
  <si>
    <t>Karen</t>
  </si>
  <si>
    <t>Root</t>
  </si>
  <si>
    <t>Bullins</t>
  </si>
  <si>
    <t>Associate Dean of Students</t>
  </si>
  <si>
    <t>Baber</t>
  </si>
  <si>
    <t>Jared</t>
  </si>
  <si>
    <t>Senior Network Administrator</t>
  </si>
  <si>
    <t>Kizhakethalackal</t>
  </si>
  <si>
    <t>Elsy</t>
  </si>
  <si>
    <t>Turos</t>
  </si>
  <si>
    <t>Jessica</t>
  </si>
  <si>
    <t>Associate Director, Inst Effct</t>
  </si>
  <si>
    <t>Tobar</t>
  </si>
  <si>
    <t>Assc Prof, Int Sports Mgmt Prg</t>
  </si>
  <si>
    <t>Regan</t>
  </si>
  <si>
    <t>Tarnovsky</t>
  </si>
  <si>
    <t>Rabine</t>
  </si>
  <si>
    <t>Ch, Col/Tech Acqstns &amp; CtlgCrd</t>
  </si>
  <si>
    <t>Schmitz</t>
  </si>
  <si>
    <t>Head Baseball Coach</t>
  </si>
  <si>
    <t>Baseball - Men</t>
  </si>
  <si>
    <t>Broido</t>
  </si>
  <si>
    <t>Ellen</t>
  </si>
  <si>
    <t>May</t>
  </si>
  <si>
    <t>Judith</t>
  </si>
  <si>
    <t>Gao</t>
  </si>
  <si>
    <t>Brackenbury</t>
  </si>
  <si>
    <t>Gomezdelcampo</t>
  </si>
  <si>
    <t>Enrique</t>
  </si>
  <si>
    <t>Assc Prof Geology/Envir Progms</t>
  </si>
  <si>
    <t>Dept of Envir. and Sustain.</t>
  </si>
  <si>
    <t>Sherwood</t>
  </si>
  <si>
    <t>Data Warehouse Architect</t>
  </si>
  <si>
    <t>Dailey</t>
  </si>
  <si>
    <t>Katharine</t>
  </si>
  <si>
    <t>Associate Dean/Associate Prof</t>
  </si>
  <si>
    <t>Rosser</t>
  </si>
  <si>
    <t>Virginia</t>
  </si>
  <si>
    <t>Director Service Learning</t>
  </si>
  <si>
    <t>Community and Civic Engagement</t>
  </si>
  <si>
    <t>Blok</t>
  </si>
  <si>
    <t>Rieuwert</t>
  </si>
  <si>
    <t>Castillo</t>
  </si>
  <si>
    <t>Asst Athl Dir Sp Perf/Dir Sp M</t>
  </si>
  <si>
    <t>Conway</t>
  </si>
  <si>
    <t>Demuth</t>
  </si>
  <si>
    <t>Landry-Meyer</t>
  </si>
  <si>
    <t>Eboch</t>
  </si>
  <si>
    <t>Christina</t>
  </si>
  <si>
    <t>Baringer</t>
  </si>
  <si>
    <t>Jamie</t>
  </si>
  <si>
    <t>Asst Athl Dir Facility Operatn</t>
  </si>
  <si>
    <t>Ice Arena</t>
  </si>
  <si>
    <t>Tompsett</t>
  </si>
  <si>
    <t>Carolyn</t>
  </si>
  <si>
    <t>Trantham</t>
  </si>
  <si>
    <t>Gene</t>
  </si>
  <si>
    <t>Larsen</t>
  </si>
  <si>
    <t>Gerard</t>
  </si>
  <si>
    <t>Jean</t>
  </si>
  <si>
    <t>Gross</t>
  </si>
  <si>
    <t>Sr Systems Administrator-Tm Ld</t>
  </si>
  <si>
    <t>Lachmiller</t>
  </si>
  <si>
    <t>Niese</t>
  </si>
  <si>
    <t>Bethany</t>
  </si>
  <si>
    <t>Suelzer</t>
  </si>
  <si>
    <t>Alisa</t>
  </si>
  <si>
    <t>Kluse</t>
  </si>
  <si>
    <t>Grunden</t>
  </si>
  <si>
    <t>Walter</t>
  </si>
  <si>
    <t>Rex</t>
  </si>
  <si>
    <t>Winifred</t>
  </si>
  <si>
    <t>Schnurr</t>
  </si>
  <si>
    <t>Dean</t>
  </si>
  <si>
    <t>Director, Marketing/Public Rel</t>
  </si>
  <si>
    <t>Fire-College Relations</t>
  </si>
  <si>
    <t>Kutz</t>
  </si>
  <si>
    <t>Down</t>
  </si>
  <si>
    <t>Head Librarian, Br Pop Cult Lb</t>
  </si>
  <si>
    <t>Cromwell</t>
  </si>
  <si>
    <t>Howard</t>
  </si>
  <si>
    <t>Chatfield</t>
  </si>
  <si>
    <t>Director, Center for Exec Stud</t>
  </si>
  <si>
    <t>Graduate Studies - Business</t>
  </si>
  <si>
    <t>Young</t>
  </si>
  <si>
    <t>Loraine</t>
  </si>
  <si>
    <t>Colcord</t>
  </si>
  <si>
    <t>Clinic Director</t>
  </si>
  <si>
    <t>Bhalla</t>
  </si>
  <si>
    <t>Vibha</t>
  </si>
  <si>
    <t>Irmak</t>
  </si>
  <si>
    <t>Elmas</t>
  </si>
  <si>
    <t>Novak</t>
  </si>
  <si>
    <t>Jeanne</t>
  </si>
  <si>
    <t>Noon</t>
  </si>
  <si>
    <t>Asst Men's Basketbal Coach</t>
  </si>
  <si>
    <t>Davis</t>
  </si>
  <si>
    <t>Paula</t>
  </si>
  <si>
    <t>Project Administrator</t>
  </si>
  <si>
    <t>Brock</t>
  </si>
  <si>
    <t>Matt</t>
  </si>
  <si>
    <t>Mickens</t>
  </si>
  <si>
    <t>Asst Ftbl Coach</t>
  </si>
  <si>
    <t>Heggie</t>
  </si>
  <si>
    <t>Matney</t>
  </si>
  <si>
    <t>Gabriel</t>
  </si>
  <si>
    <t>Collet</t>
  </si>
  <si>
    <t>Huss</t>
  </si>
  <si>
    <t>Vostal</t>
  </si>
  <si>
    <t>Huziak-Clark</t>
  </si>
  <si>
    <t>Asc Prof/Grad Curr Tch, Md Prg</t>
  </si>
  <si>
    <t>Xiangdong</t>
  </si>
  <si>
    <t>Gordon</t>
  </si>
  <si>
    <t>Anne</t>
  </si>
  <si>
    <t>McCubbin</t>
  </si>
  <si>
    <t>Keylock</t>
  </si>
  <si>
    <t>K Todd</t>
  </si>
  <si>
    <t>Hare</t>
  </si>
  <si>
    <t>Scholl</t>
  </si>
  <si>
    <t>Tomor</t>
  </si>
  <si>
    <t>Systems Analyst</t>
  </si>
  <si>
    <t>Bertelsen</t>
  </si>
  <si>
    <t>Kimberlyn</t>
  </si>
  <si>
    <t>Associate Director, Undgrd Edu</t>
  </si>
  <si>
    <t>Bradshaw</t>
  </si>
  <si>
    <t>Katherine</t>
  </si>
  <si>
    <t>Koba</t>
  </si>
  <si>
    <t>Cho</t>
  </si>
  <si>
    <t>Sungho</t>
  </si>
  <si>
    <t>Stakhanova</t>
  </si>
  <si>
    <t>Irina</t>
  </si>
  <si>
    <t>Erik</t>
  </si>
  <si>
    <t>Information Security Analyst</t>
  </si>
  <si>
    <t>Gorsevski</t>
  </si>
  <si>
    <t>Zongo</t>
  </si>
  <si>
    <t>Opportune</t>
  </si>
  <si>
    <t>Forde</t>
  </si>
  <si>
    <t>Dermot</t>
  </si>
  <si>
    <t>Director of Advising</t>
  </si>
  <si>
    <t>Advising Services</t>
  </si>
  <si>
    <t>Bob</t>
  </si>
  <si>
    <t>Cusack</t>
  </si>
  <si>
    <t>Kelly</t>
  </si>
  <si>
    <t>Director, Ed Outreach/Cnt Excl</t>
  </si>
  <si>
    <t>Fire-Educational Outreach</t>
  </si>
  <si>
    <t>Zulch-Smith</t>
  </si>
  <si>
    <t>Director of Development</t>
  </si>
  <si>
    <t>Cragin</t>
  </si>
  <si>
    <t>Becca</t>
  </si>
  <si>
    <t>Devine</t>
  </si>
  <si>
    <t>Associate Dean, Honors Program</t>
  </si>
  <si>
    <t>Kuhl</t>
  </si>
  <si>
    <t>Danielle</t>
  </si>
  <si>
    <t>Koenigbauer</t>
  </si>
  <si>
    <t>Lee Ann</t>
  </si>
  <si>
    <t>Director, A &amp; S Advising</t>
  </si>
  <si>
    <t>Sattler</t>
  </si>
  <si>
    <t>Long</t>
  </si>
  <si>
    <t>Thaddeus</t>
  </si>
  <si>
    <t>Associate Dir Rec Wellness</t>
  </si>
  <si>
    <t>Fordham</t>
  </si>
  <si>
    <t>Int Co-Asst Dn Tch Ed/Asc Prof</t>
  </si>
  <si>
    <t>Selim</t>
  </si>
  <si>
    <t>Farida</t>
  </si>
  <si>
    <t>Director, Student/Acad Svcs</t>
  </si>
  <si>
    <t>Student Services EDHD</t>
  </si>
  <si>
    <t>Xu</t>
  </si>
  <si>
    <t>Zhaohui</t>
  </si>
  <si>
    <t>Liederbach</t>
  </si>
  <si>
    <t>Oelkrug</t>
  </si>
  <si>
    <t>Tammy</t>
  </si>
  <si>
    <t>Director, MS in Anlytcs Progr</t>
  </si>
  <si>
    <t>Guzzo</t>
  </si>
  <si>
    <t>Busselle</t>
  </si>
  <si>
    <t>Frederick</t>
  </si>
  <si>
    <t>Janik</t>
  </si>
  <si>
    <t>Director, Pre-College Programs</t>
  </si>
  <si>
    <t>College Credit Plus Programs</t>
  </si>
  <si>
    <t>Polkinghorne</t>
  </si>
  <si>
    <t>Orr</t>
  </si>
  <si>
    <t>Shannon</t>
  </si>
  <si>
    <t>Carle</t>
  </si>
  <si>
    <t>Communications Manager</t>
  </si>
  <si>
    <t>Detwiler</t>
  </si>
  <si>
    <t>Director, Web and New Media</t>
  </si>
  <si>
    <t>Jones</t>
  </si>
  <si>
    <t>Akiko</t>
  </si>
  <si>
    <t>Dir Asian Studies/Sr Lecturer</t>
  </si>
  <si>
    <t>Lapinski</t>
  </si>
  <si>
    <t>Piya</t>
  </si>
  <si>
    <t>Barratt</t>
  </si>
  <si>
    <t>Clare</t>
  </si>
  <si>
    <t>Hamann</t>
  </si>
  <si>
    <t>Dir Technology Support Svcs</t>
  </si>
  <si>
    <t>Fire-Instructional Media</t>
  </si>
  <si>
    <t>Worch</t>
  </si>
  <si>
    <t>Ellison</t>
  </si>
  <si>
    <t>Chavez</t>
  </si>
  <si>
    <t>Jorge</t>
  </si>
  <si>
    <t>Krebs</t>
  </si>
  <si>
    <t>Kristen</t>
  </si>
  <si>
    <t>Phuntumart</t>
  </si>
  <si>
    <t>Vipaporn</t>
  </si>
  <si>
    <t>Laurent</t>
  </si>
  <si>
    <t>Charles</t>
  </si>
  <si>
    <t>Saenz</t>
  </si>
  <si>
    <t>Lemmerbrock</t>
  </si>
  <si>
    <t>Facilities Information Mgr</t>
  </si>
  <si>
    <t>Monago</t>
  </si>
  <si>
    <t>Office of Multicultural Affrs</t>
  </si>
  <si>
    <t>Jurkovac</t>
  </si>
  <si>
    <t>Fire-Political Science</t>
  </si>
  <si>
    <t>Janusziewicz</t>
  </si>
  <si>
    <t>Jason</t>
  </si>
  <si>
    <t>Associate Director</t>
  </si>
  <si>
    <t>Dir Registration &amp; Scheduling</t>
  </si>
  <si>
    <t>Watkins</t>
  </si>
  <si>
    <t>Adam</t>
  </si>
  <si>
    <t>Noftz</t>
  </si>
  <si>
    <t>Head Team Physician, Athl Med</t>
  </si>
  <si>
    <t>Health Services</t>
  </si>
  <si>
    <t>Rohrs</t>
  </si>
  <si>
    <t>Williams</t>
  </si>
  <si>
    <t>Slough</t>
  </si>
  <si>
    <t>Accounting Manager</t>
  </si>
  <si>
    <t>Krueger</t>
  </si>
  <si>
    <t>Director of the Women's Center</t>
  </si>
  <si>
    <t>Women's Center</t>
  </si>
  <si>
    <t>Watson</t>
  </si>
  <si>
    <t>Gerontology</t>
  </si>
  <si>
    <t>Bang</t>
  </si>
  <si>
    <t>Hyeyoung</t>
  </si>
  <si>
    <t>Dicke</t>
  </si>
  <si>
    <t>Rhonda</t>
  </si>
  <si>
    <t>Manager, Payroll Accounting</t>
  </si>
  <si>
    <t>Coulter</t>
  </si>
  <si>
    <t>Assc Director, Prog Mgmt/Compl</t>
  </si>
  <si>
    <t>Braden</t>
  </si>
  <si>
    <t>Abby</t>
  </si>
  <si>
    <t>Zeigler</t>
  </si>
  <si>
    <t>Sirum</t>
  </si>
  <si>
    <t>Stinson</t>
  </si>
  <si>
    <t>Stelle</t>
  </si>
  <si>
    <t>Lan</t>
  </si>
  <si>
    <t>Bechstein</t>
  </si>
  <si>
    <t>Kimaid</t>
  </si>
  <si>
    <t>Fire-History</t>
  </si>
  <si>
    <t>Hester</t>
  </si>
  <si>
    <t>Manager, Electrical/Mechanical</t>
  </si>
  <si>
    <t>Kane</t>
  </si>
  <si>
    <t>Aaron</t>
  </si>
  <si>
    <t>Manager, Parking and Shuttle</t>
  </si>
  <si>
    <t>Parking Services</t>
  </si>
  <si>
    <t>Nichols</t>
  </si>
  <si>
    <t>Head Men's Soccer Coach</t>
  </si>
  <si>
    <t>Soccer - Men</t>
  </si>
  <si>
    <t>Grubbs</t>
  </si>
  <si>
    <t>Joshua</t>
  </si>
  <si>
    <t>Kendall</t>
  </si>
  <si>
    <t>Dir Media Acquision/Stor/Distr</t>
  </si>
  <si>
    <t>Good</t>
  </si>
  <si>
    <t>Childers</t>
  </si>
  <si>
    <t>Blaine</t>
  </si>
  <si>
    <t>Shaal</t>
  </si>
  <si>
    <t>Burke</t>
  </si>
  <si>
    <t>Brigid</t>
  </si>
  <si>
    <t>McBride</t>
  </si>
  <si>
    <t>Mills</t>
  </si>
  <si>
    <t>Genovese</t>
  </si>
  <si>
    <t>Christine</t>
  </si>
  <si>
    <t>Fire-Natural/Social Science</t>
  </si>
  <si>
    <t>Divers</t>
  </si>
  <si>
    <t>Debralee</t>
  </si>
  <si>
    <t>Dir Enrollment Mgmt &amp; St Reten</t>
  </si>
  <si>
    <t>Fire-Admissions</t>
  </si>
  <si>
    <t>Bostic</t>
  </si>
  <si>
    <t>Peggy</t>
  </si>
  <si>
    <t>Interim Title IX Coordinator</t>
  </si>
  <si>
    <t>Disability Services</t>
  </si>
  <si>
    <t>Jacqueline</t>
  </si>
  <si>
    <t>Gallery Director/Art</t>
  </si>
  <si>
    <t>Bidart-Bouzat</t>
  </si>
  <si>
    <t>Liangfeng</t>
  </si>
  <si>
    <t>Doege</t>
  </si>
  <si>
    <t>Seth</t>
  </si>
  <si>
    <t>Sweetser</t>
  </si>
  <si>
    <t>Head, Archival Collections</t>
  </si>
  <si>
    <t>Ducar</t>
  </si>
  <si>
    <t>Grinberg Pla</t>
  </si>
  <si>
    <t>Valeria</t>
  </si>
  <si>
    <t>Coons</t>
  </si>
  <si>
    <t>Christian</t>
  </si>
  <si>
    <t>Siebenaler</t>
  </si>
  <si>
    <t>Assoc Dir, Career Accelerater</t>
  </si>
  <si>
    <t>Staic</t>
  </si>
  <si>
    <t>Mihai</t>
  </si>
  <si>
    <t>Treece</t>
  </si>
  <si>
    <t>Fuller</t>
  </si>
  <si>
    <t>Senior System Administrator-Ac</t>
  </si>
  <si>
    <t>Foell</t>
  </si>
  <si>
    <t>Kristie</t>
  </si>
  <si>
    <t>Thomson</t>
  </si>
  <si>
    <t>University Bookstore</t>
  </si>
  <si>
    <t>Handyside</t>
  </si>
  <si>
    <t>Fry</t>
  </si>
  <si>
    <t>Electronic Resources Coordinat</t>
  </si>
  <si>
    <t>Gwozdz</t>
  </si>
  <si>
    <t>Suzanne</t>
  </si>
  <si>
    <t>Sr. Financial Accountant</t>
  </si>
  <si>
    <t>Heilmeier</t>
  </si>
  <si>
    <t>Associate Director, Admissions</t>
  </si>
  <si>
    <t>Hall</t>
  </si>
  <si>
    <t>Kirkum</t>
  </si>
  <si>
    <t>Sr. Server Administrator</t>
  </si>
  <si>
    <t>Kita</t>
  </si>
  <si>
    <t>Nardone</t>
  </si>
  <si>
    <t>Marco</t>
  </si>
  <si>
    <t>Boo</t>
  </si>
  <si>
    <t>Senior Internal Auditor</t>
  </si>
  <si>
    <t>Panas</t>
  </si>
  <si>
    <t>Ludmyla</t>
  </si>
  <si>
    <t>Zayak</t>
  </si>
  <si>
    <t>Alexey</t>
  </si>
  <si>
    <t>Eggenton</t>
  </si>
  <si>
    <t>Associate Director for Systems</t>
  </si>
  <si>
    <t>Pelini</t>
  </si>
  <si>
    <t>Courbat</t>
  </si>
  <si>
    <t>Larry</t>
  </si>
  <si>
    <t>Manager, Budgets &amp; Operations</t>
  </si>
  <si>
    <t>Eid</t>
  </si>
  <si>
    <t>Vallier</t>
  </si>
  <si>
    <t>Engebretsen- Broman</t>
  </si>
  <si>
    <t>Nora</t>
  </si>
  <si>
    <t>Wildschutte</t>
  </si>
  <si>
    <t>Hans</t>
  </si>
  <si>
    <t>Director of Stewardship</t>
  </si>
  <si>
    <t>Lisk</t>
  </si>
  <si>
    <t>Manager, Client Services</t>
  </si>
  <si>
    <t>Sohoni</t>
  </si>
  <si>
    <t>Ashutosh</t>
  </si>
  <si>
    <t>Fairbairn</t>
  </si>
  <si>
    <t>Keefe</t>
  </si>
  <si>
    <t>Emergency ManagemntCoordinator</t>
  </si>
  <si>
    <t>Police Division</t>
  </si>
  <si>
    <t>Rosati</t>
  </si>
  <si>
    <t>Clayton</t>
  </si>
  <si>
    <t>Pelletier</t>
  </si>
  <si>
    <t>Schnepp</t>
  </si>
  <si>
    <t>Jerry</t>
  </si>
  <si>
    <t>McCluney</t>
  </si>
  <si>
    <t>Lise</t>
  </si>
  <si>
    <t>Associate Director, Campus Svc</t>
  </si>
  <si>
    <t>Fullenkamp</t>
  </si>
  <si>
    <t>Kimmel</t>
  </si>
  <si>
    <t>Pearson</t>
  </si>
  <si>
    <t>Simic</t>
  </si>
  <si>
    <t>Anita</t>
  </si>
  <si>
    <t>Bixler</t>
  </si>
  <si>
    <t>Klosterman</t>
  </si>
  <si>
    <t>Bell</t>
  </si>
  <si>
    <t>Director of Photography</t>
  </si>
  <si>
    <t>Rudisill</t>
  </si>
  <si>
    <t>Wells-Jensen</t>
  </si>
  <si>
    <t>Addison</t>
  </si>
  <si>
    <t>Lawrie</t>
  </si>
  <si>
    <t>Asst Director, Housing &amp; Admin</t>
  </si>
  <si>
    <t>Rinearson</t>
  </si>
  <si>
    <t>Carla</t>
  </si>
  <si>
    <t>Atkinson</t>
  </si>
  <si>
    <t>Strang</t>
  </si>
  <si>
    <t>Library ITS Manager</t>
  </si>
  <si>
    <t>Ostrowski</t>
  </si>
  <si>
    <t>Alexis</t>
  </si>
  <si>
    <t>Pardon</t>
  </si>
  <si>
    <t>Joanna</t>
  </si>
  <si>
    <t>Manager, Grants Accounting</t>
  </si>
  <si>
    <t>Ludy</t>
  </si>
  <si>
    <t>Downard</t>
  </si>
  <si>
    <t>Director, Football Operations</t>
  </si>
  <si>
    <t>Robinson</t>
  </si>
  <si>
    <t>Peet</t>
  </si>
  <si>
    <t>Peek</t>
  </si>
  <si>
    <t>Khorshidifard</t>
  </si>
  <si>
    <t>Euler</t>
  </si>
  <si>
    <t>Robin</t>
  </si>
  <si>
    <t>First Year Experience Coordin</t>
  </si>
  <si>
    <t>Deitering</t>
  </si>
  <si>
    <t>Torelli</t>
  </si>
  <si>
    <t>Montana</t>
  </si>
  <si>
    <t>Dubasik</t>
  </si>
  <si>
    <t>West</t>
  </si>
  <si>
    <t>Deng-Ywan</t>
  </si>
  <si>
    <t>NMR Spectroscopy Supervisor</t>
  </si>
  <si>
    <t>Shiple</t>
  </si>
  <si>
    <t>Terry-Fritsch</t>
  </si>
  <si>
    <t>Allison</t>
  </si>
  <si>
    <t>Gruenhagen</t>
  </si>
  <si>
    <t>Choo</t>
  </si>
  <si>
    <t>Hyungsuk</t>
  </si>
  <si>
    <t>Brady</t>
  </si>
  <si>
    <t>Joyce</t>
  </si>
  <si>
    <t>IR Report Developer</t>
  </si>
  <si>
    <t>Institutional Research</t>
  </si>
  <si>
    <t>Edminster</t>
  </si>
  <si>
    <t>Petrea</t>
  </si>
  <si>
    <t>Adams</t>
  </si>
  <si>
    <t>Field Coord Social Work/Lectur</t>
  </si>
  <si>
    <t>Conor</t>
  </si>
  <si>
    <t>Hee Soon</t>
  </si>
  <si>
    <t>Poor</t>
  </si>
  <si>
    <t>Mancuso</t>
  </si>
  <si>
    <t>Spohr</t>
  </si>
  <si>
    <t>Arne</t>
  </si>
  <si>
    <t>Weimer</t>
  </si>
  <si>
    <t>Hanna-Garlitz</t>
  </si>
  <si>
    <t>Rosenkranz</t>
  </si>
  <si>
    <t>Sutton</t>
  </si>
  <si>
    <t>Mearl</t>
  </si>
  <si>
    <t>Delgado</t>
  </si>
  <si>
    <t>Ernesto</t>
  </si>
  <si>
    <t>Program Director/Sr Lecturer</t>
  </si>
  <si>
    <t>Hampton</t>
  </si>
  <si>
    <t>Mencer Klonaris</t>
  </si>
  <si>
    <t>Dir, St Enroll Comm Center</t>
  </si>
  <si>
    <t>Student Communication Center</t>
  </si>
  <si>
    <t>Seiler</t>
  </si>
  <si>
    <t>Instructor, Associate Director</t>
  </si>
  <si>
    <t>Hippler</t>
  </si>
  <si>
    <t>Rachelle</t>
  </si>
  <si>
    <t>Eizenman Myers</t>
  </si>
  <si>
    <t>Holly</t>
  </si>
  <si>
    <t>Menard</t>
  </si>
  <si>
    <t>Elizabeth</t>
  </si>
  <si>
    <t>Grilliot</t>
  </si>
  <si>
    <t>Karly</t>
  </si>
  <si>
    <t>AbouZied</t>
  </si>
  <si>
    <t>Magdy</t>
  </si>
  <si>
    <t>Assc Director Operations</t>
  </si>
  <si>
    <t>Dining Services</t>
  </si>
  <si>
    <t>Gerwin</t>
  </si>
  <si>
    <t>Executive Assistant to VP/Dean</t>
  </si>
  <si>
    <t>Place</t>
  </si>
  <si>
    <t>Bridget</t>
  </si>
  <si>
    <t>Solungga</t>
  </si>
  <si>
    <t>Lau</t>
  </si>
  <si>
    <t>Director of Records</t>
  </si>
  <si>
    <t>Zappitelli</t>
  </si>
  <si>
    <t>Debra</t>
  </si>
  <si>
    <t>Schommer</t>
  </si>
  <si>
    <t>Challu</t>
  </si>
  <si>
    <t>Amilcar</t>
  </si>
  <si>
    <t>Albertini</t>
  </si>
  <si>
    <t>Sheffer</t>
  </si>
  <si>
    <t>Jolie</t>
  </si>
  <si>
    <t>Garland</t>
  </si>
  <si>
    <t>Papanikolaou</t>
  </si>
  <si>
    <t>Eftychia</t>
  </si>
  <si>
    <t>Gearhart</t>
  </si>
  <si>
    <t>Stephannie</t>
  </si>
  <si>
    <t>Fu</t>
  </si>
  <si>
    <t>Yuning</t>
  </si>
  <si>
    <t>Boone</t>
  </si>
  <si>
    <t>Keyes</t>
  </si>
  <si>
    <t>Starr</t>
  </si>
  <si>
    <t>Meizel</t>
  </si>
  <si>
    <t>Carlson</t>
  </si>
  <si>
    <t>Jadwiga</t>
  </si>
  <si>
    <t>Mereoiu</t>
  </si>
  <si>
    <t>Mariana</t>
  </si>
  <si>
    <t>Lunceford</t>
  </si>
  <si>
    <t>Gharanfoli</t>
  </si>
  <si>
    <t>Hossein</t>
  </si>
  <si>
    <t>Crawford</t>
  </si>
  <si>
    <t>Kyle</t>
  </si>
  <si>
    <t>King</t>
  </si>
  <si>
    <t>Spontelli</t>
  </si>
  <si>
    <t>Porben</t>
  </si>
  <si>
    <t>Pedro</t>
  </si>
  <si>
    <t>Orwick Ogden</t>
  </si>
  <si>
    <t>eCampus Associate Director</t>
  </si>
  <si>
    <t>Planthaber</t>
  </si>
  <si>
    <t>Director, Academic Advising</t>
  </si>
  <si>
    <t>Fire-Student Services</t>
  </si>
  <si>
    <t>Williamson</t>
  </si>
  <si>
    <t>Enterprise Application Admin</t>
  </si>
  <si>
    <t>Stucker</t>
  </si>
  <si>
    <t>Willis</t>
  </si>
  <si>
    <t>DeNardo</t>
  </si>
  <si>
    <t>Faith</t>
  </si>
  <si>
    <t>Director of Wellness</t>
  </si>
  <si>
    <t>Mbuthia</t>
  </si>
  <si>
    <t>Kamau</t>
  </si>
  <si>
    <t>Lab Coordinator/Lecturer</t>
  </si>
  <si>
    <t>Beltano</t>
  </si>
  <si>
    <t>Sr Financial Systems Analyst</t>
  </si>
  <si>
    <t>Mallias</t>
  </si>
  <si>
    <t>Leonidas</t>
  </si>
  <si>
    <t>Library Director</t>
  </si>
  <si>
    <t>Fire-Library</t>
  </si>
  <si>
    <t>Head Women's Softball Coach</t>
  </si>
  <si>
    <t>Softball - Women</t>
  </si>
  <si>
    <t>Schrock</t>
  </si>
  <si>
    <t>Kern</t>
  </si>
  <si>
    <t>Kirk</t>
  </si>
  <si>
    <t>Int Director, Dallas Hamltn Cr</t>
  </si>
  <si>
    <t>Kear</t>
  </si>
  <si>
    <t>LaVenia</t>
  </si>
  <si>
    <t>Kristina</t>
  </si>
  <si>
    <t>Il Rang</t>
  </si>
  <si>
    <t>Greenwald</t>
  </si>
  <si>
    <t>Fisher</t>
  </si>
  <si>
    <t>Server Administrator</t>
  </si>
  <si>
    <t>Hayes</t>
  </si>
  <si>
    <t>Brigadier</t>
  </si>
  <si>
    <t>Fritsch</t>
  </si>
  <si>
    <t>Stefan</t>
  </si>
  <si>
    <t>Baker</t>
  </si>
  <si>
    <t>Manager, Classroom Technology</t>
  </si>
  <si>
    <t>Tiede</t>
  </si>
  <si>
    <t>Glenn</t>
  </si>
  <si>
    <t>Ojha</t>
  </si>
  <si>
    <t>Mamta</t>
  </si>
  <si>
    <t>Kalaf-Hughes</t>
  </si>
  <si>
    <t>Nicole</t>
  </si>
  <si>
    <t>Blankinship</t>
  </si>
  <si>
    <t>Chong</t>
  </si>
  <si>
    <t>Director, Student Empl Servics</t>
  </si>
  <si>
    <t>Student Employment</t>
  </si>
  <si>
    <t>Gunka</t>
  </si>
  <si>
    <t>Danee</t>
  </si>
  <si>
    <t>Hertenstein</t>
  </si>
  <si>
    <t>Assc Prof/Cataloger &amp; Metadata</t>
  </si>
  <si>
    <t>Jacobs</t>
  </si>
  <si>
    <t>Rainey</t>
  </si>
  <si>
    <t>Galletta Horner</t>
  </si>
  <si>
    <t>Christy</t>
  </si>
  <si>
    <t>Lavery</t>
  </si>
  <si>
    <t>Montague</t>
  </si>
  <si>
    <t>Senior Systems Analyst-St Acct</t>
  </si>
  <si>
    <t>Schaeffer</t>
  </si>
  <si>
    <t>Dir of Trans Eval &amp; Grad</t>
  </si>
  <si>
    <t>Cardenas</t>
  </si>
  <si>
    <t>Assessment Officer for Mgmt, s</t>
  </si>
  <si>
    <t>Classification/Compstn Analyst</t>
  </si>
  <si>
    <t>Dimoff</t>
  </si>
  <si>
    <t>Associate Director, Career Cnt</t>
  </si>
  <si>
    <t>Newell</t>
  </si>
  <si>
    <t>Tyler</t>
  </si>
  <si>
    <t>Tompkins</t>
  </si>
  <si>
    <t>Terrance</t>
  </si>
  <si>
    <t>Ganming</t>
  </si>
  <si>
    <t>Dalton</t>
  </si>
  <si>
    <t>Welch</t>
  </si>
  <si>
    <t>Selzer</t>
  </si>
  <si>
    <t>Sr Manager, Prospect Research</t>
  </si>
  <si>
    <t>Lynch</t>
  </si>
  <si>
    <t>Technology Support Supervisor</t>
  </si>
  <si>
    <t>Reing</t>
  </si>
  <si>
    <t>Bratt</t>
  </si>
  <si>
    <t>IT Systems Analyst</t>
  </si>
  <si>
    <t>Luring</t>
  </si>
  <si>
    <t>Grulke</t>
  </si>
  <si>
    <t>Lohr</t>
  </si>
  <si>
    <t>Lloyd</t>
  </si>
  <si>
    <t>Flight Instruction</t>
  </si>
  <si>
    <t>Powell</t>
  </si>
  <si>
    <t>Brittany</t>
  </si>
  <si>
    <t>Scontrino</t>
  </si>
  <si>
    <t>Antonio</t>
  </si>
  <si>
    <t>Rivera</t>
  </si>
  <si>
    <t>Assistant Dir/Clinical Directr</t>
  </si>
  <si>
    <t>Reisner</t>
  </si>
  <si>
    <t>Assistant Director, Budgets</t>
  </si>
  <si>
    <t>Rapier</t>
  </si>
  <si>
    <t>Asst Athl Dir, Equipment Oper</t>
  </si>
  <si>
    <t>Ro</t>
  </si>
  <si>
    <t>Hyun Kyoung</t>
  </si>
  <si>
    <t>Pozniak</t>
  </si>
  <si>
    <t>Seigneur-Harris</t>
  </si>
  <si>
    <t>Allyson</t>
  </si>
  <si>
    <t>Client Support Supervisor</t>
  </si>
  <si>
    <t>Olds</t>
  </si>
  <si>
    <t>Kelley</t>
  </si>
  <si>
    <t>Pavuk</t>
  </si>
  <si>
    <t>Samelak</t>
  </si>
  <si>
    <t>Steen</t>
  </si>
  <si>
    <t>Manager of Technology Services</t>
  </si>
  <si>
    <t>McEwen</t>
  </si>
  <si>
    <t>Internal Auditor</t>
  </si>
  <si>
    <t>Holman</t>
  </si>
  <si>
    <t>Kontak</t>
  </si>
  <si>
    <t>Cherry Chandler</t>
  </si>
  <si>
    <t>Whitfield</t>
  </si>
  <si>
    <t>Belcher</t>
  </si>
  <si>
    <t>Rubel</t>
  </si>
  <si>
    <t>Assc Dir, Energy Mgmt &amp; Elctr</t>
  </si>
  <si>
    <t>Energy / Elect / HVAC</t>
  </si>
  <si>
    <t>Collingwood</t>
  </si>
  <si>
    <t>Haley</t>
  </si>
  <si>
    <t>Assistant Budget Director</t>
  </si>
  <si>
    <t>Jose</t>
  </si>
  <si>
    <t>Crimmins</t>
  </si>
  <si>
    <t>Technology Support Specialist</t>
  </si>
  <si>
    <t>Fern</t>
  </si>
  <si>
    <t>Leslie</t>
  </si>
  <si>
    <t>Employment-Employee Rel Spec</t>
  </si>
  <si>
    <t>Justice</t>
  </si>
  <si>
    <t>Bucks</t>
  </si>
  <si>
    <t>Assistant Director, Cust Svc</t>
  </si>
  <si>
    <t>Intrnl Programs &amp; Partnerships</t>
  </si>
  <si>
    <t>Diehl</t>
  </si>
  <si>
    <t>Roger</t>
  </si>
  <si>
    <t>Int Program Mngr, St Supp Svcs</t>
  </si>
  <si>
    <t>TRIO Programs</t>
  </si>
  <si>
    <t>Browne</t>
  </si>
  <si>
    <t>Spikes</t>
  </si>
  <si>
    <t>Troy</t>
  </si>
  <si>
    <t>Logistics Center Opert Manager</t>
  </si>
  <si>
    <t>Daniels</t>
  </si>
  <si>
    <t>Assistant Director Grad Studie</t>
  </si>
  <si>
    <t>Leck</t>
  </si>
  <si>
    <t>Lona</t>
  </si>
  <si>
    <t>Obringer</t>
  </si>
  <si>
    <t>Creative Manager/Design</t>
  </si>
  <si>
    <t>Fitzgerald</t>
  </si>
  <si>
    <t>Rose</t>
  </si>
  <si>
    <t>Alamina</t>
  </si>
  <si>
    <t>Abiye</t>
  </si>
  <si>
    <t>Nagel</t>
  </si>
  <si>
    <t>Asst Director of Purchasing</t>
  </si>
  <si>
    <t>Instructor/Research</t>
  </si>
  <si>
    <t>Dietz</t>
  </si>
  <si>
    <t>LaForest</t>
  </si>
  <si>
    <t>Clinton</t>
  </si>
  <si>
    <t>Christensen</t>
  </si>
  <si>
    <t>Senior Lecturer-Incl EC Coord</t>
  </si>
  <si>
    <t>Gardner</t>
  </si>
  <si>
    <t>Molly</t>
  </si>
  <si>
    <t>Patton</t>
  </si>
  <si>
    <t>Armina</t>
  </si>
  <si>
    <t>Director of Scholarships</t>
  </si>
  <si>
    <t>Popovitch</t>
  </si>
  <si>
    <t>Heidi</t>
  </si>
  <si>
    <t>Manager, UL Budgets/Facilities</t>
  </si>
  <si>
    <t>Coordinator Tech Services</t>
  </si>
  <si>
    <t>Theis</t>
  </si>
  <si>
    <t>Senior Application Specialist</t>
  </si>
  <si>
    <t>Green- Churchwell</t>
  </si>
  <si>
    <t>Brigitte</t>
  </si>
  <si>
    <t>Director, Student Acad Enhncmn</t>
  </si>
  <si>
    <t>Fire-The Learning Center</t>
  </si>
  <si>
    <t>Cripps</t>
  </si>
  <si>
    <t>Kinney</t>
  </si>
  <si>
    <t>Ricketts</t>
  </si>
  <si>
    <t>Haught</t>
  </si>
  <si>
    <t>Vijaya</t>
  </si>
  <si>
    <t>Pena</t>
  </si>
  <si>
    <t>Susana</t>
  </si>
  <si>
    <t>Zawodny</t>
  </si>
  <si>
    <t>Laurel</t>
  </si>
  <si>
    <t>Ast to President/Budget Admin</t>
  </si>
  <si>
    <t>Sadoff</t>
  </si>
  <si>
    <t>General Manager</t>
  </si>
  <si>
    <t>Jie</t>
  </si>
  <si>
    <t>Asst Director Inst Research</t>
  </si>
  <si>
    <t>Mieses</t>
  </si>
  <si>
    <t>Nermis</t>
  </si>
  <si>
    <t>Mrachko</t>
  </si>
  <si>
    <t>Alicia</t>
  </si>
  <si>
    <t>Kari</t>
  </si>
  <si>
    <t>Manager, UL Administr Programs</t>
  </si>
  <si>
    <t>Van Tress</t>
  </si>
  <si>
    <t>BG1 Plus Services Coordinator</t>
  </si>
  <si>
    <t>BG1 Card</t>
  </si>
  <si>
    <t>Kim</t>
  </si>
  <si>
    <t>Heejoo</t>
  </si>
  <si>
    <t>Fox</t>
  </si>
  <si>
    <t>Assistant Director, Operations</t>
  </si>
  <si>
    <t>Greene</t>
  </si>
  <si>
    <t>Schuck</t>
  </si>
  <si>
    <t>Weihl</t>
  </si>
  <si>
    <t>Systems Adminstrator</t>
  </si>
  <si>
    <t>Lux</t>
  </si>
  <si>
    <t>Vera</t>
  </si>
  <si>
    <t>Asst Prof/Acting Refr Coord</t>
  </si>
  <si>
    <t>MacPherson</t>
  </si>
  <si>
    <t>Kerry</t>
  </si>
  <si>
    <t>Asst Director Fire Schl Admin</t>
  </si>
  <si>
    <t>State Fire School</t>
  </si>
  <si>
    <t>Mora</t>
  </si>
  <si>
    <t>Cordula</t>
  </si>
  <si>
    <t>Director, Undergrad Research</t>
  </si>
  <si>
    <t>Kloor</t>
  </si>
  <si>
    <t>Ireland</t>
  </si>
  <si>
    <t>Purchasing Specialist</t>
  </si>
  <si>
    <t>Goodrich</t>
  </si>
  <si>
    <t>Director, Strength and Condt</t>
  </si>
  <si>
    <t>Lukosavich</t>
  </si>
  <si>
    <t>Asst Athletic Dir for Complinc</t>
  </si>
  <si>
    <t>Pilcher</t>
  </si>
  <si>
    <t>Business Analyst</t>
  </si>
  <si>
    <t>Ense</t>
  </si>
  <si>
    <t>Head Womns Swimming/Diving Cch</t>
  </si>
  <si>
    <t>Swimming - Women</t>
  </si>
  <si>
    <t>Chiarelott</t>
  </si>
  <si>
    <t>Riley-Mukavetz</t>
  </si>
  <si>
    <t>Shammo</t>
  </si>
  <si>
    <t>Applications Support Developer</t>
  </si>
  <si>
    <t>Enajero</t>
  </si>
  <si>
    <t>Samuel</t>
  </si>
  <si>
    <t>Magsamen-</t>
  </si>
  <si>
    <t>Katie</t>
  </si>
  <si>
    <t>Muili</t>
  </si>
  <si>
    <t>Kamaldeen</t>
  </si>
  <si>
    <t>Archer</t>
  </si>
  <si>
    <t>Brent</t>
  </si>
  <si>
    <t>Jiesun</t>
  </si>
  <si>
    <t>Pfundstein</t>
  </si>
  <si>
    <t>Hanasono</t>
  </si>
  <si>
    <t>Taylor</t>
  </si>
  <si>
    <t>Olson</t>
  </si>
  <si>
    <t>Meredith</t>
  </si>
  <si>
    <t>Associate Dirctr of Developmnt</t>
  </si>
  <si>
    <t>Dickinson</t>
  </si>
  <si>
    <t>Lonn</t>
  </si>
  <si>
    <t>Marlise</t>
  </si>
  <si>
    <t>Enright</t>
  </si>
  <si>
    <t>Dudley</t>
  </si>
  <si>
    <t>Whipple</t>
  </si>
  <si>
    <t>Ashker</t>
  </si>
  <si>
    <t>Megan</t>
  </si>
  <si>
    <t>Hathaway</t>
  </si>
  <si>
    <t>Stefani</t>
  </si>
  <si>
    <t>Psychologist</t>
  </si>
  <si>
    <t>Decker</t>
  </si>
  <si>
    <t>Nardecchia</t>
  </si>
  <si>
    <t>Robb</t>
  </si>
  <si>
    <t>Walls</t>
  </si>
  <si>
    <t>Cayer</t>
  </si>
  <si>
    <t>Tech Dir Ctr/Micros &amp; Microan</t>
  </si>
  <si>
    <t>Sheaffer</t>
  </si>
  <si>
    <t>Technology Projects Coordinatr</t>
  </si>
  <si>
    <t>Cummings</t>
  </si>
  <si>
    <t>Tech Svcs Coord, WBGU-TV Lrn S</t>
  </si>
  <si>
    <t>Cloeter</t>
  </si>
  <si>
    <t>Bankey</t>
  </si>
  <si>
    <t>Instructr MedTec/Jnt Appt Biol</t>
  </si>
  <si>
    <t>Bach</t>
  </si>
  <si>
    <t>Sorg</t>
  </si>
  <si>
    <t>Bommarito</t>
  </si>
  <si>
    <t>Warmke</t>
  </si>
  <si>
    <t>Brandon</t>
  </si>
  <si>
    <t>Shahin</t>
  </si>
  <si>
    <t>Syed</t>
  </si>
  <si>
    <t>Brodeur</t>
  </si>
  <si>
    <t>Fan</t>
  </si>
  <si>
    <t>Weaver</t>
  </si>
  <si>
    <t>Lavalette</t>
  </si>
  <si>
    <t>Bunce</t>
  </si>
  <si>
    <t>Elec Tech/Rec Engnr/Instr C&amp;H</t>
  </si>
  <si>
    <t>Ivey</t>
  </si>
  <si>
    <t>Assistant Womns Bsktball Coach</t>
  </si>
  <si>
    <t>Coss</t>
  </si>
  <si>
    <t>Teresa</t>
  </si>
  <si>
    <t>Purchasing Card Administrator</t>
  </si>
  <si>
    <t>Kozal</t>
  </si>
  <si>
    <t>Chair, Department of Marketing</t>
  </si>
  <si>
    <t>Hubbell-Staeble</t>
  </si>
  <si>
    <t>Terrie</t>
  </si>
  <si>
    <t>Asst. Dir. TRIO Prog Upwrd Bnd</t>
  </si>
  <si>
    <t>Walterhouse</t>
  </si>
  <si>
    <t>Ampiaw</t>
  </si>
  <si>
    <t>Asst Director, Educ Talent Sch</t>
  </si>
  <si>
    <t>McComas</t>
  </si>
  <si>
    <t>Peiffer</t>
  </si>
  <si>
    <t>Kristin</t>
  </si>
  <si>
    <t>Project Manager</t>
  </si>
  <si>
    <t>Rogel</t>
  </si>
  <si>
    <t>Allen</t>
  </si>
  <si>
    <t>Parsons</t>
  </si>
  <si>
    <t>Senior Network Technician</t>
  </si>
  <si>
    <t>Toth</t>
  </si>
  <si>
    <t>Lambdin</t>
  </si>
  <si>
    <t>Accts Rec/Collections Manager</t>
  </si>
  <si>
    <t>Director of Field Experiences</t>
  </si>
  <si>
    <t>EDHD-Office of Field Experienc</t>
  </si>
  <si>
    <t>Carlton</t>
  </si>
  <si>
    <t>Piano Technician</t>
  </si>
  <si>
    <t>Phillips</t>
  </si>
  <si>
    <t>Mejiritski</t>
  </si>
  <si>
    <t>Ekaterina</t>
  </si>
  <si>
    <t>Mgr Introductory Chem Labs</t>
  </si>
  <si>
    <t>Blanc</t>
  </si>
  <si>
    <t>Associate Head Coach</t>
  </si>
  <si>
    <t>Pahapill</t>
  </si>
  <si>
    <t>Leigh-Ann</t>
  </si>
  <si>
    <t>Powers</t>
  </si>
  <si>
    <t>Asst Manager, Prkng and Shuttl</t>
  </si>
  <si>
    <t>Liggett</t>
  </si>
  <si>
    <t>Lori</t>
  </si>
  <si>
    <t>Wright</t>
  </si>
  <si>
    <t>Volney</t>
  </si>
  <si>
    <t>Asst to VP for Strt Enrl Plng</t>
  </si>
  <si>
    <t>Moor</t>
  </si>
  <si>
    <t>Garrett-Ruffin</t>
  </si>
  <si>
    <t>Sherona</t>
  </si>
  <si>
    <t>Mangette</t>
  </si>
  <si>
    <t>Assistant Registrar</t>
  </si>
  <si>
    <t>Julien</t>
  </si>
  <si>
    <t>Jayson</t>
  </si>
  <si>
    <t>Systems Programmer</t>
  </si>
  <si>
    <t>CBA Information Services</t>
  </si>
  <si>
    <t>Hillary</t>
  </si>
  <si>
    <t>Research Compliance Officer</t>
  </si>
  <si>
    <t>Office of Research Compliance</t>
  </si>
  <si>
    <t>Vickery</t>
  </si>
  <si>
    <t>Cara</t>
  </si>
  <si>
    <t>Instructor/Program Director</t>
  </si>
  <si>
    <t>Huyghe</t>
  </si>
  <si>
    <t>Bess</t>
  </si>
  <si>
    <t>Industrial Hygienist</t>
  </si>
  <si>
    <t>Wales</t>
  </si>
  <si>
    <t>Tamera</t>
  </si>
  <si>
    <t>Gilbertson</t>
  </si>
  <si>
    <t>Waltonen Moore</t>
  </si>
  <si>
    <t>Shelley</t>
  </si>
  <si>
    <t>Goedde</t>
  </si>
  <si>
    <t>Burroughs</t>
  </si>
  <si>
    <t>Siew</t>
  </si>
  <si>
    <t>Valdez</t>
  </si>
  <si>
    <t>Associate Director, Srvc Lrng</t>
  </si>
  <si>
    <t>Knavel</t>
  </si>
  <si>
    <t>Asst Athl Dir for Athl Comm</t>
  </si>
  <si>
    <t>Sauer</t>
  </si>
  <si>
    <t>Records Manager/Asst Univ Arch</t>
  </si>
  <si>
    <t>Zilmer</t>
  </si>
  <si>
    <t>Assistant Dean of Students</t>
  </si>
  <si>
    <t>Office of the Dean of Students</t>
  </si>
  <si>
    <t>Hensley</t>
  </si>
  <si>
    <t>Myers</t>
  </si>
  <si>
    <t>Server Manager</t>
  </si>
  <si>
    <t>Filippova</t>
  </si>
  <si>
    <t>Daria</t>
  </si>
  <si>
    <t>Juarez</t>
  </si>
  <si>
    <t>Dowd</t>
  </si>
  <si>
    <t>Schoenfeld</t>
  </si>
  <si>
    <t>Account/AP Manager</t>
  </si>
  <si>
    <t>Fidler</t>
  </si>
  <si>
    <t>Pavlik</t>
  </si>
  <si>
    <t>Curator, Manuscrpts &amp; Digital</t>
  </si>
  <si>
    <t>Chin</t>
  </si>
  <si>
    <t>Caroline</t>
  </si>
  <si>
    <t>Sidra</t>
  </si>
  <si>
    <t>Armentano</t>
  </si>
  <si>
    <t>Terence</t>
  </si>
  <si>
    <t>Honneffer</t>
  </si>
  <si>
    <t>Conservator</t>
  </si>
  <si>
    <t>Piroth</t>
  </si>
  <si>
    <t>Kerrie</t>
  </si>
  <si>
    <t>Head Gymnastics Coach</t>
  </si>
  <si>
    <t>Gymnastic - Women</t>
  </si>
  <si>
    <t>Litterer</t>
  </si>
  <si>
    <t>Denise</t>
  </si>
  <si>
    <t>Asst Director/Training Directr</t>
  </si>
  <si>
    <t>Wiemken</t>
  </si>
  <si>
    <t>Training and Doc Specialist</t>
  </si>
  <si>
    <t>Hesson</t>
  </si>
  <si>
    <t>Chet</t>
  </si>
  <si>
    <t>Asst Athletic Director/SAS</t>
  </si>
  <si>
    <t>Marketing Communications Spec</t>
  </si>
  <si>
    <t>Gattozzi</t>
  </si>
  <si>
    <t>Coordinator, Scholarly Publish</t>
  </si>
  <si>
    <t>Burger</t>
  </si>
  <si>
    <t>Cole</t>
  </si>
  <si>
    <t>Benedict</t>
  </si>
  <si>
    <t>Fire-Geology</t>
  </si>
  <si>
    <t>Broman</t>
  </si>
  <si>
    <t>Per</t>
  </si>
  <si>
    <t>Kern-Blystone</t>
  </si>
  <si>
    <t>Dorothy</t>
  </si>
  <si>
    <t>Sehmann</t>
  </si>
  <si>
    <t>Teeple</t>
  </si>
  <si>
    <t>Darin</t>
  </si>
  <si>
    <t>Strategic Sourcing Analyst</t>
  </si>
  <si>
    <t>Gilbert</t>
  </si>
  <si>
    <t>Partin</t>
  </si>
  <si>
    <t>Semer</t>
  </si>
  <si>
    <t>Claire</t>
  </si>
  <si>
    <t>Assistant Director, Res Life</t>
  </si>
  <si>
    <t>Han</t>
  </si>
  <si>
    <t>Krishna</t>
  </si>
  <si>
    <t>Asst Dir Cross Cultrl Ed Progr</t>
  </si>
  <si>
    <t>Fugett</t>
  </si>
  <si>
    <t>Laney</t>
  </si>
  <si>
    <t>Kosakowski</t>
  </si>
  <si>
    <t>Mgr Student Recruitment</t>
  </si>
  <si>
    <t>Sampen</t>
  </si>
  <si>
    <t>Distinguished Artist Instructr</t>
  </si>
  <si>
    <t>Harben</t>
  </si>
  <si>
    <t>Hardt</t>
  </si>
  <si>
    <t>Naderer</t>
  </si>
  <si>
    <t>Fire-Nursing Program</t>
  </si>
  <si>
    <t>Schaad</t>
  </si>
  <si>
    <t>Staff Psychologist</t>
  </si>
  <si>
    <t>Bergstrom</t>
  </si>
  <si>
    <t>Ahlgren</t>
  </si>
  <si>
    <t>Hagenbuch</t>
  </si>
  <si>
    <t>Ruth</t>
  </si>
  <si>
    <t>Koczenasz</t>
  </si>
  <si>
    <t>Senior Financial Accountant</t>
  </si>
  <si>
    <t>Ash</t>
  </si>
  <si>
    <t>Asistant Director Undrgrd Stds</t>
  </si>
  <si>
    <t>Saundra</t>
  </si>
  <si>
    <t>Justin</t>
  </si>
  <si>
    <t>Valentine</t>
  </si>
  <si>
    <t>Overholt</t>
  </si>
  <si>
    <t>Course Materials Manager</t>
  </si>
  <si>
    <t>Yang</t>
  </si>
  <si>
    <t>Assistant Director, Services</t>
  </si>
  <si>
    <t>Office of Student Retention</t>
  </si>
  <si>
    <t>Holden</t>
  </si>
  <si>
    <t>Asst Prof/Dir Gish Film Theatr</t>
  </si>
  <si>
    <t>Graser</t>
  </si>
  <si>
    <t>Alyson</t>
  </si>
  <si>
    <t>Weinberger</t>
  </si>
  <si>
    <t>Alday</t>
  </si>
  <si>
    <t>Pinkelman</t>
  </si>
  <si>
    <t>Ginny</t>
  </si>
  <si>
    <t>Executive Assistant to CIO</t>
  </si>
  <si>
    <t>Snelling</t>
  </si>
  <si>
    <t>Hd Cch Mns &amp; Wmns CC/Hd Wms TF</t>
  </si>
  <si>
    <t>Track-Women</t>
  </si>
  <si>
    <t>Prchlik</t>
  </si>
  <si>
    <t>Dionna</t>
  </si>
  <si>
    <t>Customer Service Manager</t>
  </si>
  <si>
    <t>Piccolo</t>
  </si>
  <si>
    <t>Snow</t>
  </si>
  <si>
    <t>Kauffman</t>
  </si>
  <si>
    <t>Veerapaneni</t>
  </si>
  <si>
    <t>Ram</t>
  </si>
  <si>
    <t>Fire-Biology</t>
  </si>
  <si>
    <t>O'Dorisio</t>
  </si>
  <si>
    <t>Joel</t>
  </si>
  <si>
    <t>Cameron</t>
  </si>
  <si>
    <t>Corporate Relations Specialist</t>
  </si>
  <si>
    <t>Hannan</t>
  </si>
  <si>
    <t>Khyle</t>
  </si>
  <si>
    <t>Asst Prof/Ref &amp; Inst Librarian</t>
  </si>
  <si>
    <t>Mandell</t>
  </si>
  <si>
    <t>Conference/Event Srvcs Manager</t>
  </si>
  <si>
    <t>Huepenbecker</t>
  </si>
  <si>
    <t>Rybak</t>
  </si>
  <si>
    <t>Westrick</t>
  </si>
  <si>
    <t>Hofacker</t>
  </si>
  <si>
    <t>Technical Director/Designer</t>
  </si>
  <si>
    <t>Design Engineer/Elec Tech</t>
  </si>
  <si>
    <t>Ebright</t>
  </si>
  <si>
    <t>Presley</t>
  </si>
  <si>
    <t>Ref and Instruction Librarian</t>
  </si>
  <si>
    <t>Clemens</t>
  </si>
  <si>
    <t>Jacob</t>
  </si>
  <si>
    <t>Asst Dean of Students/Cntr Ldr</t>
  </si>
  <si>
    <t>President's Leadership Academy</t>
  </si>
  <si>
    <t>Mangan</t>
  </si>
  <si>
    <t>Lindsay</t>
  </si>
  <si>
    <t>Manager Public Comm Relations</t>
  </si>
  <si>
    <t>Busija</t>
  </si>
  <si>
    <t>Edith</t>
  </si>
  <si>
    <t>Elkins</t>
  </si>
  <si>
    <t>Joe</t>
  </si>
  <si>
    <t>Somasa</t>
  </si>
  <si>
    <t>Saritdikhun</t>
  </si>
  <si>
    <t>Ian</t>
  </si>
  <si>
    <t>Hamady</t>
  </si>
  <si>
    <t>Carrie</t>
  </si>
  <si>
    <t>Blass</t>
  </si>
  <si>
    <t>Fleshman</t>
  </si>
  <si>
    <t>Coord Tech Assistance Cntr</t>
  </si>
  <si>
    <t>Lucas</t>
  </si>
  <si>
    <t>Feasel</t>
  </si>
  <si>
    <t>Exec Assistant/Budget Admin</t>
  </si>
  <si>
    <t>Associate Director of Develpmt</t>
  </si>
  <si>
    <t>Crooks</t>
  </si>
  <si>
    <t>Coordinator, ISS</t>
  </si>
  <si>
    <t>Foos</t>
  </si>
  <si>
    <t>Learning Specialist</t>
  </si>
  <si>
    <t>Hoag</t>
  </si>
  <si>
    <t>Gutierrez</t>
  </si>
  <si>
    <t>Assistant Director Coop Prog</t>
  </si>
  <si>
    <t>Cooperative Education</t>
  </si>
  <si>
    <t>Tamara</t>
  </si>
  <si>
    <t>Galan</t>
  </si>
  <si>
    <t>Budget Administrator</t>
  </si>
  <si>
    <t>Manager of Technical Services</t>
  </si>
  <si>
    <t>Donahue</t>
  </si>
  <si>
    <t>De Silva</t>
  </si>
  <si>
    <t>Dilum</t>
  </si>
  <si>
    <t>Dellenbusch</t>
  </si>
  <si>
    <t>Kate</t>
  </si>
  <si>
    <t>Fluckinger</t>
  </si>
  <si>
    <t>Celestino-Boes</t>
  </si>
  <si>
    <t>Recruiter/Transfer Advisor</t>
  </si>
  <si>
    <t>Bylsma</t>
  </si>
  <si>
    <t>Chung</t>
  </si>
  <si>
    <t>Rice</t>
  </si>
  <si>
    <t>Butler</t>
  </si>
  <si>
    <t>Depository Manager</t>
  </si>
  <si>
    <t>Regional Book Depository</t>
  </si>
  <si>
    <t>Huddleston</t>
  </si>
  <si>
    <t>New Student Orientation</t>
  </si>
  <si>
    <t>Keisha</t>
  </si>
  <si>
    <t>Sabo</t>
  </si>
  <si>
    <t>Dustin</t>
  </si>
  <si>
    <t>Hagg</t>
  </si>
  <si>
    <t>Okamura</t>
  </si>
  <si>
    <t>Ryoko</t>
  </si>
  <si>
    <t>Buehrer</t>
  </si>
  <si>
    <t>Jolene</t>
  </si>
  <si>
    <t>Interim Chair/Senior Lecturer</t>
  </si>
  <si>
    <t>Conrad Mahaffey</t>
  </si>
  <si>
    <t>Coletta</t>
  </si>
  <si>
    <t>Moninger</t>
  </si>
  <si>
    <t>Vrooman</t>
  </si>
  <si>
    <t>Baxter</t>
  </si>
  <si>
    <t>DiMasso</t>
  </si>
  <si>
    <t>Ashely</t>
  </si>
  <si>
    <t>Director of Ticket Sales</t>
  </si>
  <si>
    <t>Goodman</t>
  </si>
  <si>
    <t>Director/Prod</t>
  </si>
  <si>
    <t>Stephenson</t>
  </si>
  <si>
    <t>Mays</t>
  </si>
  <si>
    <t>Assistant Dean for Inst Resrch</t>
  </si>
  <si>
    <t>Kline</t>
  </si>
  <si>
    <t>Academic Advisor</t>
  </si>
  <si>
    <t>Wagner</t>
  </si>
  <si>
    <t>Darke</t>
  </si>
  <si>
    <t>Baranski</t>
  </si>
  <si>
    <t>Jenifer</t>
  </si>
  <si>
    <t>Director, Animal Research Fac</t>
  </si>
  <si>
    <t>Animal Facility Operation</t>
  </si>
  <si>
    <t>Codding</t>
  </si>
  <si>
    <t>Laboratory Design Engineer</t>
  </si>
  <si>
    <t>Stearns</t>
  </si>
  <si>
    <t>Walton</t>
  </si>
  <si>
    <t>Collabrtve Arts Digital TechCo</t>
  </si>
  <si>
    <t>Kasch</t>
  </si>
  <si>
    <t>Chafee</t>
  </si>
  <si>
    <t>Cheryl</t>
  </si>
  <si>
    <t>Michele</t>
  </si>
  <si>
    <t>Assistant Director, SES</t>
  </si>
  <si>
    <t>Web Applications Support Dev</t>
  </si>
  <si>
    <t>Homan</t>
  </si>
  <si>
    <t>Kathrine</t>
  </si>
  <si>
    <t>Coordinator,Cabling/Facilities</t>
  </si>
  <si>
    <t>Gordon Schulz</t>
  </si>
  <si>
    <t>Jasmine</t>
  </si>
  <si>
    <t>Exec Ast to Dean/Dev Coord</t>
  </si>
  <si>
    <t>Hoepf</t>
  </si>
  <si>
    <t>Schlarman</t>
  </si>
  <si>
    <t>Health and Safety Specialist</t>
  </si>
  <si>
    <t>Dickerson</t>
  </si>
  <si>
    <t>Greg</t>
  </si>
  <si>
    <t>Acad Advisor</t>
  </si>
  <si>
    <t>Muckerheide</t>
  </si>
  <si>
    <t>Saltzman</t>
  </si>
  <si>
    <t>Carrillo</t>
  </si>
  <si>
    <t>Leonel</t>
  </si>
  <si>
    <t>Ammidown</t>
  </si>
  <si>
    <t>Manuscript &amp; OutreachArchivist</t>
  </si>
  <si>
    <t>Borcherdt</t>
  </si>
  <si>
    <t>Kristi</t>
  </si>
  <si>
    <t>Barhite</t>
  </si>
  <si>
    <t>Brandi</t>
  </si>
  <si>
    <t>Assistant Director, Recr/Outrc</t>
  </si>
  <si>
    <t>Co-Op Education</t>
  </si>
  <si>
    <t>Tabaczynski</t>
  </si>
  <si>
    <t>Interim Program Manager McNair</t>
  </si>
  <si>
    <t>Leann</t>
  </si>
  <si>
    <t>Lomeli</t>
  </si>
  <si>
    <t>Keegan</t>
  </si>
  <si>
    <t>Coordinator, Campus Services</t>
  </si>
  <si>
    <t>Sears</t>
  </si>
  <si>
    <t>Crd Lit Outrch Pgm</t>
  </si>
  <si>
    <t>Project Manager, Watershed Res</t>
  </si>
  <si>
    <t>Derrick</t>
  </si>
  <si>
    <t>Asst Dir, Res Life, Acad Supp</t>
  </si>
  <si>
    <t>Brandeberry</t>
  </si>
  <si>
    <t>Reformatting Specialist</t>
  </si>
  <si>
    <t>Serfozo</t>
  </si>
  <si>
    <t>Lois</t>
  </si>
  <si>
    <t>Shealy</t>
  </si>
  <si>
    <t>Candace</t>
  </si>
  <si>
    <t>Spathelf</t>
  </si>
  <si>
    <t>Asst Director Pre-Profsnl Prgr</t>
  </si>
  <si>
    <t>Fletcher</t>
  </si>
  <si>
    <t>Chad</t>
  </si>
  <si>
    <t>Freeworth</t>
  </si>
  <si>
    <t>Staci</t>
  </si>
  <si>
    <t>Puder</t>
  </si>
  <si>
    <t>Dir/Clin Educ for Respir Care</t>
  </si>
  <si>
    <t>A10</t>
  </si>
  <si>
    <t>10 Month</t>
  </si>
  <si>
    <t>Howell</t>
  </si>
  <si>
    <t>Leah</t>
  </si>
  <si>
    <t>Rider</t>
  </si>
  <si>
    <t>Tonya</t>
  </si>
  <si>
    <t>Shuman</t>
  </si>
  <si>
    <t>Werdebaugh</t>
  </si>
  <si>
    <t>Cruea</t>
  </si>
  <si>
    <t>Schortgen</t>
  </si>
  <si>
    <t>Assist Merchandising Manager</t>
  </si>
  <si>
    <t>McManus</t>
  </si>
  <si>
    <t>Ralph</t>
  </si>
  <si>
    <t>Steiner</t>
  </si>
  <si>
    <t>Project Manager, iEvolve</t>
  </si>
  <si>
    <t>Bailey</t>
  </si>
  <si>
    <t>Black</t>
  </si>
  <si>
    <t>Didelot</t>
  </si>
  <si>
    <t>Zirkes</t>
  </si>
  <si>
    <t>Spitler</t>
  </si>
  <si>
    <t>Cloud</t>
  </si>
  <si>
    <t>Abigail</t>
  </si>
  <si>
    <t>Lecturer/CW &amp; MAR Ed</t>
  </si>
  <si>
    <t>Mitova</t>
  </si>
  <si>
    <t>Guzman</t>
  </si>
  <si>
    <t>Raquel</t>
  </si>
  <si>
    <t>Ana</t>
  </si>
  <si>
    <t>Coord for Diversity Initiat/Re</t>
  </si>
  <si>
    <t>Mierzejewski</t>
  </si>
  <si>
    <t>Coordinator, Intnl Stud Servcs</t>
  </si>
  <si>
    <t>Vollmar</t>
  </si>
  <si>
    <t>Assistant Director, Pgrm Mgmt</t>
  </si>
  <si>
    <t>Gebauer</t>
  </si>
  <si>
    <t>Ruthy</t>
  </si>
  <si>
    <t>Cannone</t>
  </si>
  <si>
    <t>Research Scholar</t>
  </si>
  <si>
    <t>Dowlen</t>
  </si>
  <si>
    <t>Lakeshia</t>
  </si>
  <si>
    <t>Carpenter</t>
  </si>
  <si>
    <t>Assistant Director, Art, Prom</t>
  </si>
  <si>
    <t>Assistant Director, AIMS</t>
  </si>
  <si>
    <t>AIMS</t>
  </si>
  <si>
    <t>Kellow</t>
  </si>
  <si>
    <t>Progr Coord, Corp &amp; Found Rel</t>
  </si>
  <si>
    <t>Gast</t>
  </si>
  <si>
    <t>Assistant to the Dean</t>
  </si>
  <si>
    <t>Schellhas</t>
  </si>
  <si>
    <t>Technology Project Specialist</t>
  </si>
  <si>
    <t>Grants Accounting Analyst</t>
  </si>
  <si>
    <t>Payroll Specialist</t>
  </si>
  <si>
    <t>Fortlage</t>
  </si>
  <si>
    <t>Senior GIS-CAD Specialist</t>
  </si>
  <si>
    <t>Kacee</t>
  </si>
  <si>
    <t>Asst Dean, Honors Prgrm</t>
  </si>
  <si>
    <t>Lancaster</t>
  </si>
  <si>
    <t>Maorong</t>
  </si>
  <si>
    <t>Coordinator, Fac/Staff Immig S</t>
  </si>
  <si>
    <t>Senior Grants Administrator</t>
  </si>
  <si>
    <t>Goins-Diouf</t>
  </si>
  <si>
    <t>Reference Archivist</t>
  </si>
  <si>
    <t>Lindy</t>
  </si>
  <si>
    <t>Zamudio</t>
  </si>
  <si>
    <t>Marcos</t>
  </si>
  <si>
    <t>Afroze</t>
  </si>
  <si>
    <t>Salma</t>
  </si>
  <si>
    <t>Alvarez</t>
  </si>
  <si>
    <t>Carmen</t>
  </si>
  <si>
    <t>Cranston</t>
  </si>
  <si>
    <t>Marketing/Comm Specialist</t>
  </si>
  <si>
    <t>Cravens</t>
  </si>
  <si>
    <t>Jordan</t>
  </si>
  <si>
    <t>Assoc Dir, Leadership Giving</t>
  </si>
  <si>
    <t>Neves</t>
  </si>
  <si>
    <t>Murphy</t>
  </si>
  <si>
    <t>Schulz</t>
  </si>
  <si>
    <t>Haar</t>
  </si>
  <si>
    <t>Coord Clin Site/Dir Diet Int</t>
  </si>
  <si>
    <t>Anzicek</t>
  </si>
  <si>
    <t>Rancier</t>
  </si>
  <si>
    <t>Leatherbury</t>
  </si>
  <si>
    <t>Sales and Marketing Manager</t>
  </si>
  <si>
    <t>Queen</t>
  </si>
  <si>
    <t>Instrument &amp; Fabrication Tech</t>
  </si>
  <si>
    <t>Ford</t>
  </si>
  <si>
    <t>Tasha</t>
  </si>
  <si>
    <t>Minnick</t>
  </si>
  <si>
    <t>Project and Compliance Spclst</t>
  </si>
  <si>
    <t>Lachowski</t>
  </si>
  <si>
    <t>Hollinger</t>
  </si>
  <si>
    <t>Assistant Director Rec Wellnss</t>
  </si>
  <si>
    <t>Hile</t>
  </si>
  <si>
    <t>Creative Graphics Manager</t>
  </si>
  <si>
    <t>Merrill</t>
  </si>
  <si>
    <t>Burris</t>
  </si>
  <si>
    <t>Application Specialist</t>
  </si>
  <si>
    <t>Rychener</t>
  </si>
  <si>
    <t>Grant Specialist</t>
  </si>
  <si>
    <t>Addis</t>
  </si>
  <si>
    <t>Creative Manager, COSMOS</t>
  </si>
  <si>
    <t>Harvey</t>
  </si>
  <si>
    <t>Communications Event Specialst</t>
  </si>
  <si>
    <t>Partin-Harding</t>
  </si>
  <si>
    <t>Wagoner</t>
  </si>
  <si>
    <t>Courtney</t>
  </si>
  <si>
    <t>Asst to the Chief Fin Officer</t>
  </si>
  <si>
    <t>DeTray</t>
  </si>
  <si>
    <t>AnnMarie</t>
  </si>
  <si>
    <t>Hammond</t>
  </si>
  <si>
    <t>Chalese</t>
  </si>
  <si>
    <t>Little</t>
  </si>
  <si>
    <t>Noel</t>
  </si>
  <si>
    <t>Payne</t>
  </si>
  <si>
    <t>Segaard</t>
  </si>
  <si>
    <t>Stark</t>
  </si>
  <si>
    <t>Amber</t>
  </si>
  <si>
    <t>Writer/CommunicationSpecialist</t>
  </si>
  <si>
    <t>Charter</t>
  </si>
  <si>
    <t>Media Tech Specialist</t>
  </si>
  <si>
    <t>McGinley</t>
  </si>
  <si>
    <t>Menezes</t>
  </si>
  <si>
    <t>Head Women's Tennis Coach</t>
  </si>
  <si>
    <t>Tennis - Woman</t>
  </si>
  <si>
    <t>Mladjov</t>
  </si>
  <si>
    <t>Walsh</t>
  </si>
  <si>
    <t>Michaela</t>
  </si>
  <si>
    <t>Kessler</t>
  </si>
  <si>
    <t>Lea</t>
  </si>
  <si>
    <t>Asst Director, Disability Srvs</t>
  </si>
  <si>
    <t>Bateson</t>
  </si>
  <si>
    <t>Doreen</t>
  </si>
  <si>
    <t>Manager, Events</t>
  </si>
  <si>
    <t>Golden</t>
  </si>
  <si>
    <t>Phalin</t>
  </si>
  <si>
    <t>Digital Asset Manager</t>
  </si>
  <si>
    <t>Clevenger</t>
  </si>
  <si>
    <t>Writing Center Coordinator</t>
  </si>
  <si>
    <t>Dick</t>
  </si>
  <si>
    <t>Tutorial Coordinator</t>
  </si>
  <si>
    <t>Math&amp;Stats Tutoring Ctr Coord</t>
  </si>
  <si>
    <t>Rehberg</t>
  </si>
  <si>
    <t>University Paralegal</t>
  </si>
  <si>
    <t>Dachik</t>
  </si>
  <si>
    <t>Manager, Theater Bus Operation</t>
  </si>
  <si>
    <t>Standinger</t>
  </si>
  <si>
    <t>Program Manager, SMEA</t>
  </si>
  <si>
    <t>Choose Ohio First Grant</t>
  </si>
  <si>
    <t>Crandall</t>
  </si>
  <si>
    <t>Eve</t>
  </si>
  <si>
    <t>Franke</t>
  </si>
  <si>
    <t>Hoy</t>
  </si>
  <si>
    <t>Schaller</t>
  </si>
  <si>
    <t>Shilov</t>
  </si>
  <si>
    <t>Eskins</t>
  </si>
  <si>
    <t>Dana</t>
  </si>
  <si>
    <t>Clinical Coord, Diagostic Med</t>
  </si>
  <si>
    <t>Ploeger</t>
  </si>
  <si>
    <t>Coordinator, Education Abroad</t>
  </si>
  <si>
    <t>Barned</t>
  </si>
  <si>
    <t>Coordinator of Campus Services</t>
  </si>
  <si>
    <t>Snodgrass</t>
  </si>
  <si>
    <t>Baum</t>
  </si>
  <si>
    <t>Child Development Specialist</t>
  </si>
  <si>
    <t>Associate Athletic Trainer</t>
  </si>
  <si>
    <t>Mullins</t>
  </si>
  <si>
    <t>Coordinator - Music Admis</t>
  </si>
  <si>
    <t>Witulski</t>
  </si>
  <si>
    <t>Dunn-Harris</t>
  </si>
  <si>
    <t>Soc Med Mkting Comm Specialist</t>
  </si>
  <si>
    <t>Harland</t>
  </si>
  <si>
    <t>Mauter</t>
  </si>
  <si>
    <t>Leonard</t>
  </si>
  <si>
    <t>Maggie</t>
  </si>
  <si>
    <t>Messenger</t>
  </si>
  <si>
    <t>Asst Athl Dir, Ops, Evnts, Chm</t>
  </si>
  <si>
    <t>Nagarajan</t>
  </si>
  <si>
    <t>Subhalakshmi</t>
  </si>
  <si>
    <t>Coordinator, Leadership/Admin</t>
  </si>
  <si>
    <t>Addy</t>
  </si>
  <si>
    <t>Alcohol/Other Drug PreventSpec</t>
  </si>
  <si>
    <t>Newman</t>
  </si>
  <si>
    <t>Moser</t>
  </si>
  <si>
    <t>Candice</t>
  </si>
  <si>
    <t>Asst Dir, Elig, Assmt &amp; Compl</t>
  </si>
  <si>
    <t>Rzicznek</t>
  </si>
  <si>
    <t>Konra</t>
  </si>
  <si>
    <t>Doles</t>
  </si>
  <si>
    <t>Coordinator of MACCM Operation</t>
  </si>
  <si>
    <t>Sloane</t>
  </si>
  <si>
    <t>American Culture Studies</t>
  </si>
  <si>
    <t>Spallinger</t>
  </si>
  <si>
    <t>Warnke</t>
  </si>
  <si>
    <t>Director of Golf</t>
  </si>
  <si>
    <t>Golf Course</t>
  </si>
  <si>
    <t>Prunty</t>
  </si>
  <si>
    <t>Fire-Human Dev &amp; Family Study</t>
  </si>
  <si>
    <t>Cramer</t>
  </si>
  <si>
    <t>Terra</t>
  </si>
  <si>
    <t>Staff Accountant PY Gen Acct</t>
  </si>
  <si>
    <t>Frist</t>
  </si>
  <si>
    <t>Martina</t>
  </si>
  <si>
    <t>Heater</t>
  </si>
  <si>
    <t>Vannon</t>
  </si>
  <si>
    <t>Pollock</t>
  </si>
  <si>
    <t>Jenna</t>
  </si>
  <si>
    <t>Program Manager</t>
  </si>
  <si>
    <t>Bennett</t>
  </si>
  <si>
    <t>Selders</t>
  </si>
  <si>
    <t>Winters</t>
  </si>
  <si>
    <t>Spradlin</t>
  </si>
  <si>
    <t>Jaime</t>
  </si>
  <si>
    <t>Coordinator, Bus Oper &amp; Grants</t>
  </si>
  <si>
    <t>Erickson</t>
  </si>
  <si>
    <t>Glowacki</t>
  </si>
  <si>
    <t>Valerie</t>
  </si>
  <si>
    <t>Clinical Coord Radiologic Tec</t>
  </si>
  <si>
    <t>McDowell</t>
  </si>
  <si>
    <t>Kip</t>
  </si>
  <si>
    <t>Assistant Director, Lab &amp; Fac</t>
  </si>
  <si>
    <t>Buerman</t>
  </si>
  <si>
    <t>Chapman</t>
  </si>
  <si>
    <t>Frank</t>
  </si>
  <si>
    <t>Peterson</t>
  </si>
  <si>
    <t>Art Technician</t>
  </si>
  <si>
    <t>Cogswell</t>
  </si>
  <si>
    <t>Stevens</t>
  </si>
  <si>
    <t>Zibbel</t>
  </si>
  <si>
    <t>Barber</t>
  </si>
  <si>
    <t>Instructional Designer</t>
  </si>
  <si>
    <t>English</t>
  </si>
  <si>
    <t>Applications Specialist</t>
  </si>
  <si>
    <t>Inkrott</t>
  </si>
  <si>
    <t>Mary Kay</t>
  </si>
  <si>
    <t>Gallagher</t>
  </si>
  <si>
    <t>Zemanski</t>
  </si>
  <si>
    <t>Jeter</t>
  </si>
  <si>
    <t>Trinidy</t>
  </si>
  <si>
    <t>Coordinator, Campus Activities</t>
  </si>
  <si>
    <t>Fire-Student Activities</t>
  </si>
  <si>
    <t>Manager, Biological Sciences</t>
  </si>
  <si>
    <t>Monique</t>
  </si>
  <si>
    <t>Director of Operations</t>
  </si>
  <si>
    <t>Coppes</t>
  </si>
  <si>
    <t>Assistant Athletic Trainer</t>
  </si>
  <si>
    <t>Jess</t>
  </si>
  <si>
    <t>Athl Equipment Mgr (Ice Arena)</t>
  </si>
  <si>
    <t>Whitehurst</t>
  </si>
  <si>
    <t>House</t>
  </si>
  <si>
    <t>Flick</t>
  </si>
  <si>
    <t>Romanowicz</t>
  </si>
  <si>
    <t>Jedrzej</t>
  </si>
  <si>
    <t>Supervisor-Mass Spectrometer F</t>
  </si>
  <si>
    <t>Edge</t>
  </si>
  <si>
    <t>Instructor, Dept of Ethnic Std</t>
  </si>
  <si>
    <t>McLean</t>
  </si>
  <si>
    <t>Jaclyn</t>
  </si>
  <si>
    <t>Dymarkowski</t>
  </si>
  <si>
    <t>Kardok</t>
  </si>
  <si>
    <t>Schultz</t>
  </si>
  <si>
    <t>Cunningham</t>
  </si>
  <si>
    <t>Marketing Productn Coordinator</t>
  </si>
  <si>
    <t>Envirmntl Health Safety Gnrlst</t>
  </si>
  <si>
    <t>Kratzer</t>
  </si>
  <si>
    <t>Laboratory Technician</t>
  </si>
  <si>
    <t>Owens</t>
  </si>
  <si>
    <t>Claudia</t>
  </si>
  <si>
    <t>Solis</t>
  </si>
  <si>
    <t>Alex</t>
  </si>
  <si>
    <t>Marketing and Dev Coordinator</t>
  </si>
  <si>
    <t>Dupay</t>
  </si>
  <si>
    <t>Marcelle</t>
  </si>
  <si>
    <t>Swary</t>
  </si>
  <si>
    <t>Marketing and Comm Specialist</t>
  </si>
  <si>
    <t>York</t>
  </si>
  <si>
    <t>Kandace</t>
  </si>
  <si>
    <t>Marketing Communication Spec</t>
  </si>
  <si>
    <t>Producer/Dir WBGU_TV LearnSvc</t>
  </si>
  <si>
    <t>Shay</t>
  </si>
  <si>
    <t>Siobhan</t>
  </si>
  <si>
    <t>Cavera</t>
  </si>
  <si>
    <t>Bezdicek</t>
  </si>
  <si>
    <t>Asst Athletic Dir, Ticket Oper</t>
  </si>
  <si>
    <t>Erdogmus</t>
  </si>
  <si>
    <t>Abdullah</t>
  </si>
  <si>
    <t>Int Student Recruiter/Advisor</t>
  </si>
  <si>
    <t>Perkins</t>
  </si>
  <si>
    <t>Daryl</t>
  </si>
  <si>
    <t>Coordinator, Multicultural Prg</t>
  </si>
  <si>
    <t>Pool</t>
  </si>
  <si>
    <t>Rita</t>
  </si>
  <si>
    <t>Newbury</t>
  </si>
  <si>
    <t>Ken</t>
  </si>
  <si>
    <t>OSMP Math Strong Proj Coord</t>
  </si>
  <si>
    <t>Whitman</t>
  </si>
  <si>
    <t>Paulikas</t>
  </si>
  <si>
    <t>Marius</t>
  </si>
  <si>
    <t>Moreno</t>
  </si>
  <si>
    <t>Louie</t>
  </si>
  <si>
    <t>Wolter</t>
  </si>
  <si>
    <t>Lofgren</t>
  </si>
  <si>
    <t>Sheets</t>
  </si>
  <si>
    <t>Beaverson</t>
  </si>
  <si>
    <t>Marcy</t>
  </si>
  <si>
    <t>HHS Advising Center</t>
  </si>
  <si>
    <t>Hendricks</t>
  </si>
  <si>
    <t>Marquina</t>
  </si>
  <si>
    <t>Lesnny</t>
  </si>
  <si>
    <t>Christman</t>
  </si>
  <si>
    <t>Banks</t>
  </si>
  <si>
    <t>Pierre</t>
  </si>
  <si>
    <t>Robyn</t>
  </si>
  <si>
    <t>Pezzi</t>
  </si>
  <si>
    <t>Hoover</t>
  </si>
  <si>
    <t>Cooper</t>
  </si>
  <si>
    <t>DeLong</t>
  </si>
  <si>
    <t>Sturdevant</t>
  </si>
  <si>
    <t>Krista</t>
  </si>
  <si>
    <t>Hunter</t>
  </si>
  <si>
    <t>Lucinda</t>
  </si>
  <si>
    <t>Kiss</t>
  </si>
  <si>
    <t>Blessing</t>
  </si>
  <si>
    <t>Zengel</t>
  </si>
  <si>
    <t>Marian</t>
  </si>
  <si>
    <t>Cipriani</t>
  </si>
  <si>
    <t>Jankovska</t>
  </si>
  <si>
    <t>Daniela</t>
  </si>
  <si>
    <t>DeVona</t>
  </si>
  <si>
    <t>Buetikofer</t>
  </si>
  <si>
    <t>Herndon</t>
  </si>
  <si>
    <t>Sophia</t>
  </si>
  <si>
    <t>Caris</t>
  </si>
  <si>
    <t>eCampus Advisor/Recruiter</t>
  </si>
  <si>
    <t>Burgoon</t>
  </si>
  <si>
    <t>Bingjie</t>
  </si>
  <si>
    <t>Burres</t>
  </si>
  <si>
    <t>Randall</t>
  </si>
  <si>
    <t>PLA Seminar Experience Coord</t>
  </si>
  <si>
    <t>Xiangui</t>
  </si>
  <si>
    <t>Coord Language Learning Center</t>
  </si>
  <si>
    <t>Language Learning Center</t>
  </si>
  <si>
    <t>Program Advisor</t>
  </si>
  <si>
    <t>Bird</t>
  </si>
  <si>
    <t>Bryan</t>
  </si>
  <si>
    <t>Hervias Marshall</t>
  </si>
  <si>
    <t>Artistic And Business Mgr</t>
  </si>
  <si>
    <t>Fire-Children's Theatre Prog</t>
  </si>
  <si>
    <t>DeAnda Martinez</t>
  </si>
  <si>
    <t>Trace</t>
  </si>
  <si>
    <t>Zahler</t>
  </si>
  <si>
    <t>Coordinator of Career Services</t>
  </si>
  <si>
    <t>Hicks</t>
  </si>
  <si>
    <t>Barnett</t>
  </si>
  <si>
    <t>Instructor/Course Coordinator</t>
  </si>
  <si>
    <t>Briggs</t>
  </si>
  <si>
    <t>Barr</t>
  </si>
  <si>
    <t>Hain</t>
  </si>
  <si>
    <t>Celizic</t>
  </si>
  <si>
    <t>Felver</t>
  </si>
  <si>
    <t>Zinz-Cheresnick</t>
  </si>
  <si>
    <t>Wilbert</t>
  </si>
  <si>
    <t>Educational Advisor</t>
  </si>
  <si>
    <t>Nina</t>
  </si>
  <si>
    <t>Funtulis</t>
  </si>
  <si>
    <t>Phillip</t>
  </si>
  <si>
    <t>Linton</t>
  </si>
  <si>
    <t>Cory</t>
  </si>
  <si>
    <t>Mazzupappa</t>
  </si>
  <si>
    <t>Capraro</t>
  </si>
  <si>
    <t>Fernanda</t>
  </si>
  <si>
    <t>Tucker</t>
  </si>
  <si>
    <t>Jurak</t>
  </si>
  <si>
    <t>Van Buskirk</t>
  </si>
  <si>
    <t>Haynes</t>
  </si>
  <si>
    <t>June</t>
  </si>
  <si>
    <t>Gilliatt</t>
  </si>
  <si>
    <t>Bringman</t>
  </si>
  <si>
    <t>Saneholtz</t>
  </si>
  <si>
    <t>Marissa</t>
  </si>
  <si>
    <t>Mathematics Coordinator</t>
  </si>
  <si>
    <t>Head Woman's Golf Coach</t>
  </si>
  <si>
    <t>Golf-Women</t>
  </si>
  <si>
    <t>Patnode</t>
  </si>
  <si>
    <t>Stacy</t>
  </si>
  <si>
    <t>Coordinator</t>
  </si>
  <si>
    <t>Disability Serv. for Students</t>
  </si>
  <si>
    <t>Farrell</t>
  </si>
  <si>
    <t>Head Men's Golf Coach</t>
  </si>
  <si>
    <t>Golf- Men</t>
  </si>
  <si>
    <t>Nester</t>
  </si>
  <si>
    <t>Head Coach, Spirit Program</t>
  </si>
  <si>
    <t>Harris</t>
  </si>
  <si>
    <t>Jillian</t>
  </si>
  <si>
    <t>Birch</t>
  </si>
  <si>
    <t>DePasquale</t>
  </si>
  <si>
    <t>Diana</t>
  </si>
  <si>
    <t>Knoell</t>
  </si>
  <si>
    <t>Tiffany</t>
  </si>
  <si>
    <t>Scarola</t>
  </si>
  <si>
    <t>Singleton</t>
  </si>
  <si>
    <t>Angelo</t>
  </si>
  <si>
    <t>Wetzel</t>
  </si>
  <si>
    <t>Kryzhanivska</t>
  </si>
  <si>
    <t>Anastasiia</t>
  </si>
  <si>
    <t>Bayan</t>
  </si>
  <si>
    <t>Instructor, Graphic Design</t>
  </si>
  <si>
    <t>Twu</t>
  </si>
  <si>
    <t>Lihjen</t>
  </si>
  <si>
    <t>Math Specialist</t>
  </si>
  <si>
    <t>Current</t>
  </si>
  <si>
    <t>Zwayer</t>
  </si>
  <si>
    <t>Irene</t>
  </si>
  <si>
    <t>Basic Writing Specialist</t>
  </si>
  <si>
    <t>Buening</t>
  </si>
  <si>
    <t>Reiff</t>
  </si>
  <si>
    <t>Kaitlyn</t>
  </si>
  <si>
    <t>Asst Softball Coach</t>
  </si>
  <si>
    <t>Felton</t>
  </si>
  <si>
    <t>Toria</t>
  </si>
  <si>
    <t>Gilmore</t>
  </si>
  <si>
    <t>Audio Visual Theater Tech</t>
  </si>
  <si>
    <t>DelPiombo</t>
  </si>
  <si>
    <t>Alexandria</t>
  </si>
  <si>
    <t>Asst Women's Volleyball Coach</t>
  </si>
  <si>
    <t>Academic Enhancement</t>
  </si>
  <si>
    <t>Gildon</t>
  </si>
  <si>
    <t>AsscHead Track and Field Coach</t>
  </si>
  <si>
    <t>McDonald</t>
  </si>
  <si>
    <t>Cian</t>
  </si>
  <si>
    <t>Assistant Women's Soccer Coach</t>
  </si>
  <si>
    <t>Soccer - Women</t>
  </si>
  <si>
    <t>Instructor, PCC</t>
  </si>
  <si>
    <t>Educ/Div Tchng &amp; Learning</t>
  </si>
  <si>
    <t>Rosen</t>
  </si>
  <si>
    <t>Assistant Swimming Coach</t>
  </si>
  <si>
    <t>Bauer</t>
  </si>
  <si>
    <t>Associate Head GymnasticsCoach</t>
  </si>
  <si>
    <t>Vicars</t>
  </si>
  <si>
    <t>Ast Wms Track and Field Coach</t>
  </si>
  <si>
    <t>Adjunct Instructor</t>
  </si>
  <si>
    <t>Frisoli</t>
  </si>
  <si>
    <t>Instructor, GSW Writing Pgm</t>
  </si>
  <si>
    <t>Negron</t>
  </si>
  <si>
    <t>Efrain</t>
  </si>
  <si>
    <t>Assistant Women's Volleyball C</t>
  </si>
  <si>
    <t>Koester</t>
  </si>
  <si>
    <t>Diving Coach</t>
  </si>
  <si>
    <t>Pargament</t>
  </si>
  <si>
    <t>Clickner</t>
  </si>
  <si>
    <t>Box Office Manager</t>
  </si>
  <si>
    <t>A09</t>
  </si>
  <si>
    <t>McClelland</t>
  </si>
  <si>
    <t>Asst Director, Strength &amp; Cond</t>
  </si>
  <si>
    <t>Reed</t>
  </si>
  <si>
    <t>Men's Assistant Soccer Coach</t>
  </si>
  <si>
    <t>Storm</t>
  </si>
  <si>
    <t>Coord, Pre College Acad Progm</t>
  </si>
  <si>
    <t>Vining</t>
  </si>
  <si>
    <t>Clinical Audiologist</t>
  </si>
  <si>
    <t>Tinsman</t>
  </si>
  <si>
    <t>Licensed Social Worker</t>
  </si>
  <si>
    <t>Adjunct Clinical Instructor</t>
  </si>
  <si>
    <t>Wadsworth</t>
  </si>
  <si>
    <t>Lesley</t>
  </si>
  <si>
    <t>Technical Writer</t>
  </si>
  <si>
    <t>Assistant Coach</t>
  </si>
  <si>
    <t>Krishnankuttyre</t>
  </si>
  <si>
    <t>Resmi</t>
  </si>
  <si>
    <t>Giordano</t>
  </si>
  <si>
    <t>Adjunct Professor</t>
  </si>
  <si>
    <t>DeMilt</t>
  </si>
  <si>
    <t>Maura</t>
  </si>
  <si>
    <t>Dorotiak</t>
  </si>
  <si>
    <t>Musical Coordinator/Accompany</t>
  </si>
  <si>
    <t>Gartz</t>
  </si>
  <si>
    <t>Adjunct Assistant Professor</t>
  </si>
  <si>
    <t>Scheufler</t>
  </si>
  <si>
    <t>Erika</t>
  </si>
  <si>
    <t>Olivucci</t>
  </si>
  <si>
    <t>Massimo</t>
  </si>
  <si>
    <t>Adjunct Research Professor</t>
  </si>
  <si>
    <t>Avidor-Reiss</t>
  </si>
  <si>
    <t>Ilanit</t>
  </si>
  <si>
    <t>Clinical Instructor</t>
  </si>
  <si>
    <t>Boros</t>
  </si>
  <si>
    <t>Coordinator, iEvolve</t>
  </si>
  <si>
    <t>Reetz</t>
  </si>
  <si>
    <t>Marlys</t>
  </si>
  <si>
    <t>Adjunct Clinical Supervisor</t>
  </si>
  <si>
    <t>Edwards</t>
  </si>
  <si>
    <t>Stanley</t>
  </si>
  <si>
    <t>Evamaria</t>
  </si>
  <si>
    <t>Donnelly</t>
  </si>
  <si>
    <t>Bruckner</t>
  </si>
  <si>
    <t>Clinical Supervisor</t>
  </si>
  <si>
    <t>Smitley</t>
  </si>
  <si>
    <t>Salary</t>
  </si>
  <si>
    <t>Title</t>
  </si>
  <si>
    <t>MI</t>
  </si>
  <si>
    <t>First</t>
  </si>
  <si>
    <t>Last Name</t>
  </si>
  <si>
    <t>Department</t>
  </si>
  <si>
    <t>Comp Freq</t>
  </si>
  <si>
    <t>Full/ Part</t>
  </si>
  <si>
    <t>Stipend</t>
  </si>
  <si>
    <t>Length</t>
  </si>
  <si>
    <t>Employee Type</t>
  </si>
  <si>
    <t>Babers</t>
  </si>
  <si>
    <t>Dino</t>
  </si>
  <si>
    <t>Kingston</t>
  </si>
  <si>
    <t>Colwell</t>
  </si>
  <si>
    <t>Honors Program</t>
  </si>
  <si>
    <t>Chief Communications Officer</t>
  </si>
  <si>
    <t>Unsell</t>
  </si>
  <si>
    <t>Nicolaou</t>
  </si>
  <si>
    <t>Owens Illinois Professor</t>
  </si>
  <si>
    <t>Stott</t>
  </si>
  <si>
    <t>Int Dean/Associate Professor</t>
  </si>
  <si>
    <t>Waddell</t>
  </si>
  <si>
    <t>Chief Equity &amp; Diversity Offic</t>
  </si>
  <si>
    <t>Office of Equity &amp; Diversity</t>
  </si>
  <si>
    <t>Childs</t>
  </si>
  <si>
    <t>Sidney</t>
  </si>
  <si>
    <t>Interim Vice Pres for Stud Aff</t>
  </si>
  <si>
    <t>Int Dir, School HMSLS/Profesr</t>
  </si>
  <si>
    <t>Kellogg</t>
  </si>
  <si>
    <t>Kleine</t>
  </si>
  <si>
    <t>Interim Associate Dean</t>
  </si>
  <si>
    <t>Prof/Assc Dean Grad Affrs, Fac</t>
  </si>
  <si>
    <t>Ward</t>
  </si>
  <si>
    <t>Moll</t>
  </si>
  <si>
    <t>Director of Public Safety</t>
  </si>
  <si>
    <t>Schurk</t>
  </si>
  <si>
    <t>Sound Recordings Archvst</t>
  </si>
  <si>
    <t>McCloud</t>
  </si>
  <si>
    <t>Orel</t>
  </si>
  <si>
    <t>Wells</t>
  </si>
  <si>
    <t>Director, Client Services</t>
  </si>
  <si>
    <t>Associate General Counsel</t>
  </si>
  <si>
    <t>Fallon</t>
  </si>
  <si>
    <t>L Fleming</t>
  </si>
  <si>
    <t>Dist Teaching Prof/Prog Coord</t>
  </si>
  <si>
    <t>Director/Assoc Prof</t>
  </si>
  <si>
    <t>Bibliographer and Ref Librarn</t>
  </si>
  <si>
    <t>Assoc Prof/Program Coordinator</t>
  </si>
  <si>
    <t>Kaufman</t>
  </si>
  <si>
    <t>Associate Dean/Act Sch Directr</t>
  </si>
  <si>
    <t>Blair</t>
  </si>
  <si>
    <t>Kristine</t>
  </si>
  <si>
    <t>Prof/Ref &amp; Inst Librarian</t>
  </si>
  <si>
    <t>Rowe</t>
  </si>
  <si>
    <t>Chief of Staff</t>
  </si>
  <si>
    <t>Professor, Dir/Africana Stud</t>
  </si>
  <si>
    <t>Musher- Eizenman</t>
  </si>
  <si>
    <t>Non-Traditional &amp; Transfer Std</t>
  </si>
  <si>
    <t>Assoc Prof/Interim Chair</t>
  </si>
  <si>
    <t>Roelands</t>
  </si>
  <si>
    <t>Sebastiaan</t>
  </si>
  <si>
    <t>Assoc Director HR and Benefits</t>
  </si>
  <si>
    <t>Monroe</t>
  </si>
  <si>
    <t>Asst VP, Dir CC and St Empl</t>
  </si>
  <si>
    <t>Zachary</t>
  </si>
  <si>
    <t>Head of Access Services</t>
  </si>
  <si>
    <t>Chair/Dir,Program/AssocProf</t>
  </si>
  <si>
    <t>Kinnear</t>
  </si>
  <si>
    <t>Shumiala</t>
  </si>
  <si>
    <t>Mona</t>
  </si>
  <si>
    <t>Electrical / Mechanical</t>
  </si>
  <si>
    <t>Fleming</t>
  </si>
  <si>
    <t>Freeman</t>
  </si>
  <si>
    <t>Wagener</t>
  </si>
  <si>
    <t>Acting Director/Professor</t>
  </si>
  <si>
    <t>Director, Education Abroad</t>
  </si>
  <si>
    <t>Vickio</t>
  </si>
  <si>
    <t>Schupp</t>
  </si>
  <si>
    <t>Brendlinger</t>
  </si>
  <si>
    <t>Assc Dn/Dir SAR Pres LD Acad.</t>
  </si>
  <si>
    <t>McManus Begum</t>
  </si>
  <si>
    <t>Edinger</t>
  </si>
  <si>
    <t>Director of Strength and Cond</t>
  </si>
  <si>
    <t>Royce</t>
  </si>
  <si>
    <t>Pobocik</t>
  </si>
  <si>
    <t>Sr. Financial Reporting Lead</t>
  </si>
  <si>
    <t>Mgr Empl Rel and Training</t>
  </si>
  <si>
    <t>Sustainability Coordinator</t>
  </si>
  <si>
    <t>Chair/Assistant Professor</t>
  </si>
  <si>
    <t>Senior Assc Director Admissns</t>
  </si>
  <si>
    <t>Assoc Prof/Coord, Libr Inst</t>
  </si>
  <si>
    <t>Int Director, Schlrships/Stud</t>
  </si>
  <si>
    <t>Chair, LTL, Ref Srvcs Coord</t>
  </si>
  <si>
    <t>Fraternity and Sorority Life</t>
  </si>
  <si>
    <t>Office of Service Learning</t>
  </si>
  <si>
    <t>Dir, Corporate/Foundation Rel</t>
  </si>
  <si>
    <t>Ch, Div HESA/CSP Prog Co/AscPr</t>
  </si>
  <si>
    <t>Potthoff</t>
  </si>
  <si>
    <t>Joy</t>
  </si>
  <si>
    <t>Major Gift Officer</t>
  </si>
  <si>
    <t>Holderman</t>
  </si>
  <si>
    <t>Brenda</t>
  </si>
  <si>
    <t>Associate Bursar</t>
  </si>
  <si>
    <t>Sondergeld</t>
  </si>
  <si>
    <t>Toni</t>
  </si>
  <si>
    <t>Asc Prof/Co-Dir Cntr Assmnt/Ev</t>
  </si>
  <si>
    <t>Graham</t>
  </si>
  <si>
    <t>Archivist</t>
  </si>
  <si>
    <t>Fall</t>
  </si>
  <si>
    <t>Pamela</t>
  </si>
  <si>
    <t>Manager, Accounting Services</t>
  </si>
  <si>
    <t>Director of Graduate Enrollmnt</t>
  </si>
  <si>
    <t>Desktop Support Svcs Manager</t>
  </si>
  <si>
    <t>Head Librarian, CRC</t>
  </si>
  <si>
    <t>Director, Annual Giving</t>
  </si>
  <si>
    <t>Yun</t>
  </si>
  <si>
    <t>Gi Woong</t>
  </si>
  <si>
    <t>Wittke</t>
  </si>
  <si>
    <t>Football RecruitingCoordinator</t>
  </si>
  <si>
    <t>Asst Dean Dir of Prog Advismnt</t>
  </si>
  <si>
    <t>Assc Dir, Cntr Health/Dir, DS</t>
  </si>
  <si>
    <t>Assoc Dir Client Svcs/Schlshps</t>
  </si>
  <si>
    <t>Leser</t>
  </si>
  <si>
    <t>Director, Prog/Assoc Professor</t>
  </si>
  <si>
    <t xml:space="preserve"> Assc Professor/Prog Director</t>
  </si>
  <si>
    <t>Voogd</t>
  </si>
  <si>
    <t>Assistant Director, ISS</t>
  </si>
  <si>
    <t>Lewandowski</t>
  </si>
  <si>
    <t xml:space="preserve">Park </t>
  </si>
  <si>
    <t>Sung-Yeon</t>
  </si>
  <si>
    <t>Stegman</t>
  </si>
  <si>
    <t>Mencer</t>
  </si>
  <si>
    <t>Shunk</t>
  </si>
  <si>
    <t>Asst Athletic Director, Develp</t>
  </si>
  <si>
    <t>Vatan Woodhouse</t>
  </si>
  <si>
    <t>Deanna</t>
  </si>
  <si>
    <t>Director, Office of Div/SA</t>
  </si>
  <si>
    <t>Swain</t>
  </si>
  <si>
    <t>Data Warehouse Analyst</t>
  </si>
  <si>
    <t>On-Line Programs</t>
  </si>
  <si>
    <t>Coffield</t>
  </si>
  <si>
    <t>Manager, Postal and Printing</t>
  </si>
  <si>
    <t>Postal Services</t>
  </si>
  <si>
    <t>Director, BGSU Ice Arena</t>
  </si>
  <si>
    <t>Yingling</t>
  </si>
  <si>
    <t>Creative Mgr, Web/New Media Ds</t>
  </si>
  <si>
    <t>Data Hub and Resource Ctr Mgr</t>
  </si>
  <si>
    <t>VanEseltine</t>
  </si>
  <si>
    <t>Coord, Assess, Research, Tech</t>
  </si>
  <si>
    <t>Santos Coulter</t>
  </si>
  <si>
    <t>Int Director, Stud Fincial Aid</t>
  </si>
  <si>
    <t>Earley</t>
  </si>
  <si>
    <t>Int Assoc Dean, SAF/Assoc Prof</t>
  </si>
  <si>
    <t>Brunsman</t>
  </si>
  <si>
    <t>Financial Analyst</t>
  </si>
  <si>
    <t>Field Coord Social Work/Inst</t>
  </si>
  <si>
    <t>Assistant Director, Campus Svc</t>
  </si>
  <si>
    <t>Burt</t>
  </si>
  <si>
    <t>Program Director/Lecturer</t>
  </si>
  <si>
    <t>Koenig</t>
  </si>
  <si>
    <t>NWOET Asst Dir Acad Srvs</t>
  </si>
  <si>
    <t>NWOE-TV F&amp;A</t>
  </si>
  <si>
    <t>Heldt</t>
  </si>
  <si>
    <t>Frances</t>
  </si>
  <si>
    <t>Tucker-Falconer</t>
  </si>
  <si>
    <t>Sowder</t>
  </si>
  <si>
    <t>Green-</t>
  </si>
  <si>
    <t>Tech Support Specialist-Lead</t>
  </si>
  <si>
    <t>Director/Lecturer</t>
  </si>
  <si>
    <t>Int Dir Cntr Photochemical Sci</t>
  </si>
  <si>
    <t>Ass Prof/Ref &amp; Instr Librarian</t>
  </si>
  <si>
    <t>Hafer</t>
  </si>
  <si>
    <t>Cromley</t>
  </si>
  <si>
    <t>Rozga</t>
  </si>
  <si>
    <t>Saito</t>
  </si>
  <si>
    <t>Satomi</t>
  </si>
  <si>
    <t>Asst Prof/Cataloger &amp; Metadata</t>
  </si>
  <si>
    <t>Vandenbroek</t>
  </si>
  <si>
    <t>Judy</t>
  </si>
  <si>
    <t>Basalyga</t>
  </si>
  <si>
    <t>Head Women's Soccer Coach</t>
  </si>
  <si>
    <t>Manager, UL Administr Services</t>
  </si>
  <si>
    <t>Spears</t>
  </si>
  <si>
    <t>Tobias</t>
  </si>
  <si>
    <t>Assistant Director, ADAI</t>
  </si>
  <si>
    <t>Sobolewski</t>
  </si>
  <si>
    <t>Zapiecki</t>
  </si>
  <si>
    <t>Kudela</t>
  </si>
  <si>
    <t>Instr Des and Multimedia Spec</t>
  </si>
  <si>
    <t>Lecturer/Asst Coordinator</t>
  </si>
  <si>
    <t>Nusseibeh</t>
  </si>
  <si>
    <t>Sahar</t>
  </si>
  <si>
    <t>BG1 Card Service Manager</t>
  </si>
  <si>
    <t>Bissell</t>
  </si>
  <si>
    <t>Sally</t>
  </si>
  <si>
    <t>Employer Developer</t>
  </si>
  <si>
    <t xml:space="preserve"> Political Science Department</t>
  </si>
  <si>
    <t>Priehs</t>
  </si>
  <si>
    <t>Assistant Dir, Supervision</t>
  </si>
  <si>
    <t>Vanderlugt</t>
  </si>
  <si>
    <t>Business Mgr, Flight Opertns</t>
  </si>
  <si>
    <t>Darabie</t>
  </si>
  <si>
    <t>Mohammed</t>
  </si>
  <si>
    <t>Beckwith-</t>
  </si>
  <si>
    <t>Buxton</t>
  </si>
  <si>
    <t>Zackel</t>
  </si>
  <si>
    <t>Operations Manager</t>
  </si>
  <si>
    <t>Attrep</t>
  </si>
  <si>
    <t>Dreier</t>
  </si>
  <si>
    <t>Study Skills Center Coord</t>
  </si>
  <si>
    <t>Walker</t>
  </si>
  <si>
    <t>Academic Recruiter/Advisor</t>
  </si>
  <si>
    <t>Coord, Mrkting/Comm/Recruitmt</t>
  </si>
  <si>
    <t>Int Assistant Dean of Students</t>
  </si>
  <si>
    <t>Fund Coordinator</t>
  </si>
  <si>
    <t>Smola</t>
  </si>
  <si>
    <t>Ware</t>
  </si>
  <si>
    <t>Elkin</t>
  </si>
  <si>
    <t>Olga</t>
  </si>
  <si>
    <t>Ashby</t>
  </si>
  <si>
    <t>Samantha</t>
  </si>
  <si>
    <t>Technical Support Coordinator</t>
  </si>
  <si>
    <t>Nungester</t>
  </si>
  <si>
    <t>Melinda</t>
  </si>
  <si>
    <t xml:space="preserve">Business Analyst Assistant </t>
  </si>
  <si>
    <t xml:space="preserve">Campus Operations </t>
  </si>
  <si>
    <t>Strickland</t>
  </si>
  <si>
    <t>Lab and Education Coord</t>
  </si>
  <si>
    <t>Boyd</t>
  </si>
  <si>
    <t>Shoemaker</t>
  </si>
  <si>
    <t>Dan</t>
  </si>
  <si>
    <t>Web-New Media Develpr-Designer</t>
  </si>
  <si>
    <t>Jr IR Report Developer</t>
  </si>
  <si>
    <t>Braziunaite</t>
  </si>
  <si>
    <t>Ramune</t>
  </si>
  <si>
    <t>Lauffer</t>
  </si>
  <si>
    <t>Harrison</t>
  </si>
  <si>
    <t>Spintz</t>
  </si>
  <si>
    <t>Hsueh-Sheng</t>
  </si>
  <si>
    <t>Social Science Data Analyst</t>
  </si>
  <si>
    <t>Producer/Director</t>
  </si>
  <si>
    <t>Vanderhooven</t>
  </si>
  <si>
    <t>Stuart</t>
  </si>
  <si>
    <t>Gladieux</t>
  </si>
  <si>
    <t>Dobbins</t>
  </si>
  <si>
    <t>Lacrecita</t>
  </si>
  <si>
    <t>Educational Advisor/ETS</t>
  </si>
  <si>
    <t>Asst Dir Multicultural Affairs</t>
  </si>
  <si>
    <t>Collier</t>
  </si>
  <si>
    <t>Shai</t>
  </si>
  <si>
    <t>Arbinger</t>
  </si>
  <si>
    <t>Web Development Specialist</t>
  </si>
  <si>
    <t>McCarroll</t>
  </si>
  <si>
    <t>Juli</t>
  </si>
  <si>
    <t>Coordinator, Circulation</t>
  </si>
  <si>
    <t>Asst Director of Development</t>
  </si>
  <si>
    <t>LaTasha</t>
  </si>
  <si>
    <t>Professional Counselor</t>
  </si>
  <si>
    <t>Project Coordinator</t>
  </si>
  <si>
    <t>Weatherford</t>
  </si>
  <si>
    <t>Tech, Customer Svc Manager</t>
  </si>
  <si>
    <t>Aimee</t>
  </si>
  <si>
    <t>Hartigan</t>
  </si>
  <si>
    <t>Coordinator, Off of Multicltrl</t>
  </si>
  <si>
    <t>Senior Graphics Designer</t>
  </si>
  <si>
    <t>Proulx</t>
  </si>
  <si>
    <t>Calcamuggio</t>
  </si>
  <si>
    <t>Gentry</t>
  </si>
  <si>
    <t>Accounting &amp; RegistratinCoordr</t>
  </si>
  <si>
    <t>Harlan</t>
  </si>
  <si>
    <t>Coordinator, Audio Visual Svcs</t>
  </si>
  <si>
    <t>Asst Director, Annual Giving</t>
  </si>
  <si>
    <t>Leatherman</t>
  </si>
  <si>
    <t>Coordinator, Grad Recruitment</t>
  </si>
  <si>
    <t>Supervising Art Technician</t>
  </si>
  <si>
    <t>Reynolds</t>
  </si>
  <si>
    <t>Marlene</t>
  </si>
  <si>
    <t>Ast Dir, Business and Info Svc</t>
  </si>
  <si>
    <t>Knudsen</t>
  </si>
  <si>
    <t>Assistant General Manager</t>
  </si>
  <si>
    <t>Spence</t>
  </si>
  <si>
    <t>Stroh Center General Manager</t>
  </si>
  <si>
    <t>Stroh Center</t>
  </si>
  <si>
    <t>Dieball</t>
  </si>
  <si>
    <t>Fin Aid Web &amp; Serv Apps Mgr</t>
  </si>
  <si>
    <t>Art Designer</t>
  </si>
  <si>
    <t>Karyn</t>
  </si>
  <si>
    <t>Health Educator</t>
  </si>
  <si>
    <t>Lyons</t>
  </si>
  <si>
    <t>Coordinator, Housing Operation</t>
  </si>
  <si>
    <t>Instructional Design/Ed Spec</t>
  </si>
  <si>
    <t>Marshall</t>
  </si>
  <si>
    <t>Veitch</t>
  </si>
  <si>
    <t>Asst Dir Financial Affairs</t>
  </si>
  <si>
    <t>Hawthorne</t>
  </si>
  <si>
    <t>Director, Falcon Club</t>
  </si>
  <si>
    <t>DeAnda</t>
  </si>
  <si>
    <t>Littlepage</t>
  </si>
  <si>
    <t>Int Director/Prod/Videographer</t>
  </si>
  <si>
    <t>Coordinator, Ice Arena</t>
  </si>
  <si>
    <t>Wilhelmi</t>
  </si>
  <si>
    <t>Admissions Counselor</t>
  </si>
  <si>
    <t>Cihon</t>
  </si>
  <si>
    <t>Asst Dir/Athletic Comm</t>
  </si>
  <si>
    <t>Jaynes</t>
  </si>
  <si>
    <t>Technology Store Manager</t>
  </si>
  <si>
    <t>Zuccaro</t>
  </si>
  <si>
    <t>Video Coordinator</t>
  </si>
  <si>
    <t>GIS-CAD Specialist</t>
  </si>
  <si>
    <t>Garza</t>
  </si>
  <si>
    <t>Miguel</t>
  </si>
  <si>
    <t>Washington</t>
  </si>
  <si>
    <t>Maurice</t>
  </si>
  <si>
    <t>Coordinator, Empl Inter/Intrns</t>
  </si>
  <si>
    <t>Jurden</t>
  </si>
  <si>
    <t>Conf and Event Svcs Specialist</t>
  </si>
  <si>
    <t>Layne</t>
  </si>
  <si>
    <t>Assistant to the Aquatics Dir</t>
  </si>
  <si>
    <t>Erica</t>
  </si>
  <si>
    <t>Coordinator,Recruitment Events</t>
  </si>
  <si>
    <t>Coordinator of Campus Visits</t>
  </si>
  <si>
    <t>Keane</t>
  </si>
  <si>
    <t>Theby</t>
  </si>
  <si>
    <t>Director of Marketing/Promotns</t>
  </si>
  <si>
    <t>Hervias Marsell</t>
  </si>
  <si>
    <t>Grants Coordinator</t>
  </si>
  <si>
    <t>Information Specialist</t>
  </si>
  <si>
    <t>Hobert</t>
  </si>
  <si>
    <t>Emilie</t>
  </si>
  <si>
    <t>Coord Fine Arts Recrmt and Adm</t>
  </si>
  <si>
    <t>Kuebeck</t>
  </si>
  <si>
    <t>Assc Dir, Strength &amp; Condition</t>
  </si>
  <si>
    <t>Kontos</t>
  </si>
  <si>
    <t>Admissions &amp; Fin Aid Counselor</t>
  </si>
  <si>
    <t>Nopper</t>
  </si>
  <si>
    <t>Dennett</t>
  </si>
  <si>
    <t>Director of Ticket Operations</t>
  </si>
  <si>
    <t>Kelling</t>
  </si>
  <si>
    <t>Helyer</t>
  </si>
  <si>
    <t>Stud Assistance&amp; Advocacy Spec</t>
  </si>
  <si>
    <t>Disability Services Specialist</t>
  </si>
  <si>
    <t>Swegan</t>
  </si>
  <si>
    <t>Asst Dir of Athl Communication</t>
  </si>
  <si>
    <t>Eldridge</t>
  </si>
  <si>
    <t>Nathen</t>
  </si>
  <si>
    <t>Enrollment Services Specialist</t>
  </si>
  <si>
    <t>Sales &amp; Facilities Specialist</t>
  </si>
  <si>
    <t>Trusz</t>
  </si>
  <si>
    <t>Kalee</t>
  </si>
  <si>
    <t>Counselor</t>
  </si>
  <si>
    <t>Whiteman</t>
  </si>
  <si>
    <t>Betty</t>
  </si>
  <si>
    <t>Registered Nurse</t>
  </si>
  <si>
    <t>Lastrapes</t>
  </si>
  <si>
    <t>Lowe</t>
  </si>
  <si>
    <t>Chelsea</t>
  </si>
  <si>
    <t>Conly</t>
  </si>
  <si>
    <t>Writer/Social Media Specialist</t>
  </si>
  <si>
    <t>Fowler</t>
  </si>
  <si>
    <t>Cerita</t>
  </si>
  <si>
    <t>Kimbrough</t>
  </si>
  <si>
    <t>Small</t>
  </si>
  <si>
    <t>Drew</t>
  </si>
  <si>
    <t>Alison</t>
  </si>
  <si>
    <t>Vargas</t>
  </si>
  <si>
    <t>Lauryn</t>
  </si>
  <si>
    <t>Zachrich</t>
  </si>
  <si>
    <t>McPhillips</t>
  </si>
  <si>
    <t>Coordinator, Retail, Invtry Mg</t>
  </si>
  <si>
    <t>Kohn</t>
  </si>
  <si>
    <t>Academic Coordinator</t>
  </si>
  <si>
    <t>Costa dos</t>
  </si>
  <si>
    <t>Rodnei</t>
  </si>
  <si>
    <t>Assistant Wms Gymnastics Coach</t>
  </si>
  <si>
    <t>Multimedia Production Coordntr</t>
  </si>
  <si>
    <t>Martinez DeBruler</t>
  </si>
  <si>
    <t>Gauvin</t>
  </si>
  <si>
    <t>Coordinator of Spirt Programs</t>
  </si>
  <si>
    <t>Residence Hall Director</t>
  </si>
  <si>
    <t>10,166.00</t>
  </si>
  <si>
    <t>Boyle</t>
  </si>
  <si>
    <t>Fernandez</t>
  </si>
  <si>
    <t>Raul</t>
  </si>
  <si>
    <t>Haun</t>
  </si>
  <si>
    <t>Kilfeather</t>
  </si>
  <si>
    <t>Meghan</t>
  </si>
  <si>
    <t>Lobo</t>
  </si>
  <si>
    <t>Jayme</t>
  </si>
  <si>
    <t>Owen</t>
  </si>
  <si>
    <t>Evan</t>
  </si>
  <si>
    <t>Voss</t>
  </si>
  <si>
    <t>Bunner</t>
  </si>
  <si>
    <t>Research Associate</t>
  </si>
  <si>
    <t>Knowles</t>
  </si>
  <si>
    <t>Sobol</t>
  </si>
  <si>
    <t>Harper</t>
  </si>
  <si>
    <t>Marsha</t>
  </si>
  <si>
    <t>Assistant Athletic Coordinator</t>
  </si>
  <si>
    <t>Nyce</t>
  </si>
  <si>
    <t>Coordinator, Honor's Program</t>
  </si>
  <si>
    <t>Westrick-Payne</t>
  </si>
  <si>
    <t>Continuing Educ Coordinator</t>
  </si>
  <si>
    <t>Wiechman</t>
  </si>
  <si>
    <t>Safe Communities Program Coord</t>
  </si>
  <si>
    <t>Spratt</t>
  </si>
  <si>
    <t>Assistant Equipment Manager</t>
  </si>
  <si>
    <t>Gabay</t>
  </si>
  <si>
    <t>Itay</t>
  </si>
  <si>
    <t>College Alumni Officer</t>
  </si>
  <si>
    <t>Adjunct Professor Emeritus</t>
  </si>
  <si>
    <t>Clinard</t>
  </si>
  <si>
    <t>Admissions Program Coordinator</t>
  </si>
  <si>
    <t>Lange</t>
  </si>
  <si>
    <t>Adrienne</t>
  </si>
  <si>
    <t>McCune</t>
  </si>
  <si>
    <t>Pre-Doctoral Psychology Intern</t>
  </si>
  <si>
    <t>McErlean</t>
  </si>
  <si>
    <t>Pearlson</t>
  </si>
  <si>
    <t xml:space="preserve"> Adjunct Research Professor</t>
  </si>
  <si>
    <t>Calhoun</t>
  </si>
  <si>
    <t>Assistant Dance Coach</t>
  </si>
  <si>
    <t>Niles</t>
  </si>
  <si>
    <t>Jamal</t>
  </si>
  <si>
    <t>Assistant Cheer Coach</t>
  </si>
  <si>
    <t>Wolfe</t>
  </si>
  <si>
    <t>Emeritus/ Curator Gish Theater</t>
  </si>
  <si>
    <t>Interim President</t>
  </si>
  <si>
    <t>President Emeritus</t>
  </si>
  <si>
    <t>Acting Sr Vice President/Prvst</t>
  </si>
  <si>
    <t>VP, Resrch, Econ Develop/Prof</t>
  </si>
  <si>
    <t>Interim Dean</t>
  </si>
  <si>
    <t>Dobrzykowski</t>
  </si>
  <si>
    <t>Intrm VP Capital Plan/Camp Ops</t>
  </si>
  <si>
    <t>Dean, Graduate College</t>
  </si>
  <si>
    <t>Hansen</t>
  </si>
  <si>
    <t>Vice Provost for Inst Effectvn</t>
  </si>
  <si>
    <t>Sha ron</t>
  </si>
  <si>
    <t>Sivaguru</t>
  </si>
  <si>
    <t>Jayaraman</t>
  </si>
  <si>
    <t>Sasidharan</t>
  </si>
  <si>
    <t>Sharath</t>
  </si>
  <si>
    <t>Seals</t>
  </si>
  <si>
    <t>Dir, Tch learn/Professor</t>
  </si>
  <si>
    <t>Sarder</t>
  </si>
  <si>
    <t>MD</t>
  </si>
  <si>
    <t>Assc VP for SA</t>
  </si>
  <si>
    <t>ActingChair/Associate Professr</t>
  </si>
  <si>
    <t>Intervntn Svcs School Director</t>
  </si>
  <si>
    <t>Int Dir, School HMSLS/Prof</t>
  </si>
  <si>
    <t>Arakaki</t>
  </si>
  <si>
    <t>Act Vice Prvst, Acd Affrs/Prof</t>
  </si>
  <si>
    <t>Director/Associate Professor</t>
  </si>
  <si>
    <t>Salazar-Valentine</t>
  </si>
  <si>
    <t>Rodrigues</t>
  </si>
  <si>
    <t>Arsenio</t>
  </si>
  <si>
    <t>Director Sch of Built Envirn</t>
  </si>
  <si>
    <t>Musher-Eizenman</t>
  </si>
  <si>
    <t>Manager, Enterprs Architecture</t>
  </si>
  <si>
    <t>Behr</t>
  </si>
  <si>
    <t>Interim Asst VP, Campus Ops</t>
  </si>
  <si>
    <t>Chronister</t>
  </si>
  <si>
    <t>IT Manager-Web Technologies</t>
  </si>
  <si>
    <t>World Languages and Cultures</t>
  </si>
  <si>
    <t>Betori</t>
  </si>
  <si>
    <t>Deputy Chief of Police</t>
  </si>
  <si>
    <t>Dir of Psy S/Sr Clinical Lectr</t>
  </si>
  <si>
    <t>Director, Counseling Center</t>
  </si>
  <si>
    <t>Asst to Pres/Div/-Incl/Ast Pro</t>
  </si>
  <si>
    <t>Manager of Systems</t>
  </si>
  <si>
    <t>Ren</t>
  </si>
  <si>
    <t>Professor/Intrm Chair</t>
  </si>
  <si>
    <t>Manager of Networks</t>
  </si>
  <si>
    <t>Cindy</t>
  </si>
  <si>
    <t>Assistant Dean, Educator Prep</t>
  </si>
  <si>
    <t>Associate Professor/Assoc Dir</t>
  </si>
  <si>
    <t>Int Chair/AscProf</t>
  </si>
  <si>
    <t>Associate Director, Data</t>
  </si>
  <si>
    <t>Manager, Support Services</t>
  </si>
  <si>
    <t>Manager, Information Security</t>
  </si>
  <si>
    <t>Director of Marketing</t>
  </si>
  <si>
    <t>McAbee</t>
  </si>
  <si>
    <t>Associate Dean/Sr. Lecturer</t>
  </si>
  <si>
    <t>Endpoint AdministrationManager</t>
  </si>
  <si>
    <t>Coord Lrn Comm, Dir Chap L Cnt</t>
  </si>
  <si>
    <t>Chapman Learning Community</t>
  </si>
  <si>
    <t>Mkt &amp; Comm Account Manager</t>
  </si>
  <si>
    <t>Acad &amp; Collab Support Manager</t>
  </si>
  <si>
    <t>Arnold</t>
  </si>
  <si>
    <t>Title IX Coord/Dir of Wellness</t>
  </si>
  <si>
    <t>Director, Enrollment Communica</t>
  </si>
  <si>
    <t>Brigette</t>
  </si>
  <si>
    <t>Boman</t>
  </si>
  <si>
    <t>Ilbeigi</t>
  </si>
  <si>
    <t>Jianxuan</t>
  </si>
  <si>
    <t>Engebretsen-Broman</t>
  </si>
  <si>
    <t>Senior Systems Analyst</t>
  </si>
  <si>
    <t>Director, Accessibility Servcs</t>
  </si>
  <si>
    <t>Accessibility Services</t>
  </si>
  <si>
    <t>Admin, Assess, Accred, Analytc</t>
  </si>
  <si>
    <t>Mowen</t>
  </si>
  <si>
    <t>Director, Career Center</t>
  </si>
  <si>
    <t>Lawson-Miesmer</t>
  </si>
  <si>
    <t>Agrawal</t>
  </si>
  <si>
    <t>Pallavi</t>
  </si>
  <si>
    <t>Love</t>
  </si>
  <si>
    <t>Beck</t>
  </si>
  <si>
    <t>DeGroot</t>
  </si>
  <si>
    <t>Int Director of Residence Life</t>
  </si>
  <si>
    <t>Associate Dean of Student</t>
  </si>
  <si>
    <t>Asst Athl Dir Sports Medicine</t>
  </si>
  <si>
    <t>Furgal</t>
  </si>
  <si>
    <t>Desktop Support Supervisor</t>
  </si>
  <si>
    <t>Assc Prof/Acting Refr Coord</t>
  </si>
  <si>
    <t>Magsamen-Conrad</t>
  </si>
  <si>
    <t>Ilrang</t>
  </si>
  <si>
    <t>Manager, Informational Service</t>
  </si>
  <si>
    <t>Blumenthal</t>
  </si>
  <si>
    <t>Procurement to Pay Manager</t>
  </si>
  <si>
    <t>Vazquez Ortega</t>
  </si>
  <si>
    <t>Angelica</t>
  </si>
  <si>
    <t>Sobota</t>
  </si>
  <si>
    <t>Baratian</t>
  </si>
  <si>
    <t>April</t>
  </si>
  <si>
    <t>Assistant Director of Dvlpmnt</t>
  </si>
  <si>
    <t>Int Exec Dir, Div, Inclusn Prg</t>
  </si>
  <si>
    <t>Su Yun</t>
  </si>
  <si>
    <t>Scarletto</t>
  </si>
  <si>
    <t>Asst Prof, Ref &amp; Instrctn Libr</t>
  </si>
  <si>
    <t>Sexton</t>
  </si>
  <si>
    <t>Collin</t>
  </si>
  <si>
    <t>Oliver</t>
  </si>
  <si>
    <t>Heinz</t>
  </si>
  <si>
    <t>Green-Churchwell</t>
  </si>
  <si>
    <t>Sadoff Obee</t>
  </si>
  <si>
    <t>Dadzie</t>
  </si>
  <si>
    <t>Ju</t>
  </si>
  <si>
    <t>Ilyoung</t>
  </si>
  <si>
    <t>Yanqin</t>
  </si>
  <si>
    <t>Hayward</t>
  </si>
  <si>
    <t>Max</t>
  </si>
  <si>
    <t>Knippen</t>
  </si>
  <si>
    <t>Kerri</t>
  </si>
  <si>
    <t>Maziarz</t>
  </si>
  <si>
    <t>Schnipke</t>
  </si>
  <si>
    <t>Fannon</t>
  </si>
  <si>
    <t>Hardware &amp; Software Supervisor</t>
  </si>
  <si>
    <t>Program Manager, Upward Bound</t>
  </si>
  <si>
    <t>Daughton</t>
  </si>
  <si>
    <t>Interm Director, TRIO Programs</t>
  </si>
  <si>
    <t>Coordinator, Landscape Service</t>
  </si>
  <si>
    <t>Joost</t>
  </si>
  <si>
    <t>Stahl</t>
  </si>
  <si>
    <t>Mahaffey</t>
  </si>
  <si>
    <t>Radford</t>
  </si>
  <si>
    <t>Director of Math Emporium</t>
  </si>
  <si>
    <t>Asst Dir, Pckg, Scholshp, Fund</t>
  </si>
  <si>
    <t>Archivist and Manuscript Proce</t>
  </si>
  <si>
    <t>Assistant Director of Advising</t>
  </si>
  <si>
    <t>Brokamp</t>
  </si>
  <si>
    <t>Special Assistant VPUA</t>
  </si>
  <si>
    <t>Asst Director of Diversity</t>
  </si>
  <si>
    <t>Coughlin</t>
  </si>
  <si>
    <t>Pump</t>
  </si>
  <si>
    <t>Antra</t>
  </si>
  <si>
    <t>Molek</t>
  </si>
  <si>
    <t>Senior Auxiliary Accountant</t>
  </si>
  <si>
    <t>Horne</t>
  </si>
  <si>
    <t>Ass Professor, Sound Archivist</t>
  </si>
  <si>
    <t>Assistant Dean, Honor's Progrm</t>
  </si>
  <si>
    <t>Asst Dir, Compl &amp; Cust Svc</t>
  </si>
  <si>
    <t>Athletic Trainer</t>
  </si>
  <si>
    <t>Prince</t>
  </si>
  <si>
    <t>Curriculum and Outreach Coord</t>
  </si>
  <si>
    <t>Nees-Carver</t>
  </si>
  <si>
    <t>Stokely</t>
  </si>
  <si>
    <t>Asst Director, Undrgr Adv/Thm</t>
  </si>
  <si>
    <t>Asst Dirctr, Admssns &amp; Schlrsh</t>
  </si>
  <si>
    <t>Barnes-Hanna</t>
  </si>
  <si>
    <t>Maxwell</t>
  </si>
  <si>
    <t>McCutcheon</t>
  </si>
  <si>
    <t>Coord, Grad Enrllmnt Operation</t>
  </si>
  <si>
    <t>Asst Director, Enrllmnt Intiat</t>
  </si>
  <si>
    <t>Math&amp;Stats &amp; Suppl Instr Coord</t>
  </si>
  <si>
    <t>Envirmntl Health Safety Specst</t>
  </si>
  <si>
    <t>Mohr</t>
  </si>
  <si>
    <t>Marla</t>
  </si>
  <si>
    <t>Savoy Brinkman</t>
  </si>
  <si>
    <t>Laurello</t>
  </si>
  <si>
    <t>Menezes Dalmacio</t>
  </si>
  <si>
    <t>Stephanie Alexandra</t>
  </si>
  <si>
    <t>Muniz</t>
  </si>
  <si>
    <t>Media Technology Specialist</t>
  </si>
  <si>
    <t>Data Analytics Coordinator</t>
  </si>
  <si>
    <t>Kleman</t>
  </si>
  <si>
    <t>Sprang</t>
  </si>
  <si>
    <t>Archivist, Hist Coll, Great Lk</t>
  </si>
  <si>
    <t>Nardozzi</t>
  </si>
  <si>
    <t>Dominick</t>
  </si>
  <si>
    <t>Rhine</t>
  </si>
  <si>
    <t>Purchasing Analyst/Buyer</t>
  </si>
  <si>
    <t>Beskid</t>
  </si>
  <si>
    <t>Pape</t>
  </si>
  <si>
    <t>Assistant to the Graduate Dean</t>
  </si>
  <si>
    <t>Crompton</t>
  </si>
  <si>
    <t>Dee</t>
  </si>
  <si>
    <t>Krishnankuttyrema</t>
  </si>
  <si>
    <t>Lasch</t>
  </si>
  <si>
    <t>McCarthy</t>
  </si>
  <si>
    <t>Health and Safety Generalist</t>
  </si>
  <si>
    <t>Stygles</t>
  </si>
  <si>
    <t>Asst Dir, Divrs Ed &amp; LGBTQProg</t>
  </si>
  <si>
    <t>Asst Director of Programming</t>
  </si>
  <si>
    <t>Assistant Director Facility Op</t>
  </si>
  <si>
    <t>Maite</t>
  </si>
  <si>
    <t>Dufresne</t>
  </si>
  <si>
    <t>Kanary</t>
  </si>
  <si>
    <t>Tara</t>
  </si>
  <si>
    <t>Web New Media Develop/Designer</t>
  </si>
  <si>
    <t>Parker</t>
  </si>
  <si>
    <t>Assistant Director of Develpmt</t>
  </si>
  <si>
    <t>Assistant Director, Annual Gvg</t>
  </si>
  <si>
    <t>Wilt</t>
  </si>
  <si>
    <t>Marquina Hervias</t>
  </si>
  <si>
    <t>Sankovich</t>
  </si>
  <si>
    <t>Anna</t>
  </si>
  <si>
    <t>Coordinator, Alumni</t>
  </si>
  <si>
    <t>Dewhirst</t>
  </si>
  <si>
    <t>Hannah</t>
  </si>
  <si>
    <t>Hoerig</t>
  </si>
  <si>
    <t>Sacui</t>
  </si>
  <si>
    <t>Iulia</t>
  </si>
  <si>
    <t>McGuire</t>
  </si>
  <si>
    <t>Dir, Ticket Sales &amp; Prem Seat</t>
  </si>
  <si>
    <t>Field Partnership Coordinator</t>
  </si>
  <si>
    <t>Writing Specialist</t>
  </si>
  <si>
    <t>Saunders</t>
  </si>
  <si>
    <t>HR Training Specialist</t>
  </si>
  <si>
    <t>Martinez Olmos</t>
  </si>
  <si>
    <t>Peters</t>
  </si>
  <si>
    <t>Zieroff</t>
  </si>
  <si>
    <t>Senior Graphic Designer</t>
  </si>
  <si>
    <t>Dunbar</t>
  </si>
  <si>
    <t>Aguilar</t>
  </si>
  <si>
    <t>Karlovec</t>
  </si>
  <si>
    <t>Hartzog</t>
  </si>
  <si>
    <t>Meggan</t>
  </si>
  <si>
    <t>Sidders</t>
  </si>
  <si>
    <t>Seifert</t>
  </si>
  <si>
    <t>Darrell</t>
  </si>
  <si>
    <t>Oetjens</t>
  </si>
  <si>
    <t>Disbro</t>
  </si>
  <si>
    <t>Ault</t>
  </si>
  <si>
    <t>Pedraza</t>
  </si>
  <si>
    <t>Coordinator, SES</t>
  </si>
  <si>
    <t>Royal</t>
  </si>
  <si>
    <t>Libs</t>
  </si>
  <si>
    <t>Coordinator, Falcon Club</t>
  </si>
  <si>
    <t>Rausch</t>
  </si>
  <si>
    <t>Coord of Transfer Admissions</t>
  </si>
  <si>
    <t>DeVitre</t>
  </si>
  <si>
    <t>Zubin</t>
  </si>
  <si>
    <t>Post Masters Clinical Follow</t>
  </si>
  <si>
    <t>Post Production Producer</t>
  </si>
  <si>
    <t>Goetz</t>
  </si>
  <si>
    <t>Benefits Specialist</t>
  </si>
  <si>
    <t>St. Louis</t>
  </si>
  <si>
    <t>Leopardo</t>
  </si>
  <si>
    <t>Cierra</t>
  </si>
  <si>
    <t>Traficano</t>
  </si>
  <si>
    <t>Educatn Abroad Student Advisor</t>
  </si>
  <si>
    <t>Engel</t>
  </si>
  <si>
    <t>Coordinator, Competitve Sports</t>
  </si>
  <si>
    <t>Shaver</t>
  </si>
  <si>
    <t>Jennie</t>
  </si>
  <si>
    <t>Coordinator, Ecomerce &amp; Cust P</t>
  </si>
  <si>
    <t>Dokurno</t>
  </si>
  <si>
    <t>Jorgensen</t>
  </si>
  <si>
    <t>Nahikian</t>
  </si>
  <si>
    <t>Ochola</t>
  </si>
  <si>
    <t>Jocelyn</t>
  </si>
  <si>
    <t>eCampus Program Coordinator</t>
  </si>
  <si>
    <t>Senior Admissions Counselor</t>
  </si>
  <si>
    <t>Strom</t>
  </si>
  <si>
    <t>Saba</t>
  </si>
  <si>
    <t>Weinberg</t>
  </si>
  <si>
    <t>Headrick</t>
  </si>
  <si>
    <t>Transfer Admissions Counselor</t>
  </si>
  <si>
    <t>Martinez</t>
  </si>
  <si>
    <t>Tashenberg</t>
  </si>
  <si>
    <t>Saar</t>
  </si>
  <si>
    <t>Severns</t>
  </si>
  <si>
    <t>Coordinator, Stroh Center Fac</t>
  </si>
  <si>
    <t>Fix</t>
  </si>
  <si>
    <t>Flores</t>
  </si>
  <si>
    <t>Kaci</t>
  </si>
  <si>
    <t>Wolverton</t>
  </si>
  <si>
    <t>Huggins</t>
  </si>
  <si>
    <t>Lakishia</t>
  </si>
  <si>
    <t>Bedran</t>
  </si>
  <si>
    <t>Cauli</t>
  </si>
  <si>
    <t>Cooke</t>
  </si>
  <si>
    <t>Tricia</t>
  </si>
  <si>
    <t>Adkins</t>
  </si>
  <si>
    <t>El-Azar</t>
  </si>
  <si>
    <t>Jenkins</t>
  </si>
  <si>
    <t>Shantrell</t>
  </si>
  <si>
    <t>Horn</t>
  </si>
  <si>
    <t>Assistant Coord of SAS</t>
  </si>
  <si>
    <t>Krisanda</t>
  </si>
  <si>
    <t>Westerheide</t>
  </si>
  <si>
    <t>Dennehy</t>
  </si>
  <si>
    <t>Broxon</t>
  </si>
  <si>
    <t>Sines</t>
  </si>
  <si>
    <t>Cassandra</t>
  </si>
  <si>
    <t>Tarantola</t>
  </si>
  <si>
    <t>Temple</t>
  </si>
  <si>
    <t>Ghynecee</t>
  </si>
  <si>
    <r>
      <rPr>
        <b/>
        <sz val="12"/>
        <rFont val="Times New Roman"/>
        <family val="1"/>
      </rPr>
      <t xml:space="preserve"> </t>
    </r>
    <r>
      <rPr>
        <sz val="12"/>
        <rFont val="Times New Roman"/>
        <family val="1"/>
      </rPr>
      <t>C</t>
    </r>
  </si>
  <si>
    <r>
      <rPr>
        <b/>
        <sz val="12"/>
        <rFont val="Times New Roman"/>
        <family val="1"/>
      </rPr>
      <t xml:space="preserve"> </t>
    </r>
    <r>
      <rPr>
        <sz val="12"/>
        <rFont val="Times New Roman"/>
        <family val="1"/>
      </rPr>
      <t>A</t>
    </r>
  </si>
  <si>
    <r>
      <rPr>
        <b/>
        <sz val="12"/>
        <rFont val="Times New Roman"/>
        <family val="1"/>
      </rPr>
      <t xml:space="preserve"> </t>
    </r>
    <r>
      <rPr>
        <sz val="12"/>
        <rFont val="Times New Roman"/>
        <family val="1"/>
      </rPr>
      <t>F</t>
    </r>
  </si>
  <si>
    <t>First Name</t>
  </si>
  <si>
    <t>Empl Class</t>
  </si>
  <si>
    <t xml:space="preserve"> A12</t>
  </si>
  <si>
    <t xml:space="preserve"> FAD</t>
  </si>
  <si>
    <t xml:space="preserve"> F09</t>
  </si>
  <si>
    <t xml:space="preserve">   F09</t>
  </si>
  <si>
    <t xml:space="preserve">   A12</t>
  </si>
  <si>
    <t>College of Education Admin</t>
  </si>
  <si>
    <t xml:space="preserve">   F12</t>
  </si>
  <si>
    <t>Volleyball Women</t>
  </si>
  <si>
    <t>Baseball Men</t>
  </si>
  <si>
    <t>Basketball Women</t>
  </si>
  <si>
    <t>Graduate Studies Business</t>
  </si>
  <si>
    <t>Softball Women</t>
  </si>
  <si>
    <t>Swimming Women</t>
  </si>
  <si>
    <t xml:space="preserve">   A17</t>
  </si>
  <si>
    <t>Soccer Women</t>
  </si>
  <si>
    <t>Gymnastic Women</t>
  </si>
  <si>
    <t>Soccer Men</t>
  </si>
  <si>
    <t>Tennis Woman</t>
  </si>
  <si>
    <t>Coordinator Music Admis</t>
  </si>
  <si>
    <t>GolfMen</t>
  </si>
  <si>
    <t xml:space="preserve">   A10</t>
  </si>
  <si>
    <t>Jans</t>
  </si>
  <si>
    <t>Senior Vice Pres AA/Provost</t>
  </si>
  <si>
    <t>Shea</t>
  </si>
  <si>
    <t>VP Fac Affairs/Str Init/Dn Fir</t>
  </si>
  <si>
    <t>Folkins</t>
  </si>
  <si>
    <t>Edward</t>
  </si>
  <si>
    <t>Frizado</t>
  </si>
  <si>
    <t>Vice Provost for Academic Ops</t>
  </si>
  <si>
    <t>Onasch</t>
  </si>
  <si>
    <t>Director/Prof</t>
  </si>
  <si>
    <t>Chul</t>
  </si>
  <si>
    <t>Sangenetta</t>
  </si>
  <si>
    <t>Gopal</t>
  </si>
  <si>
    <t>Stanton Gerrow</t>
  </si>
  <si>
    <t>Associate Vice Provost</t>
  </si>
  <si>
    <t>Gupta</t>
  </si>
  <si>
    <t>Arjun</t>
  </si>
  <si>
    <t>Distinguished Univ Professor</t>
  </si>
  <si>
    <t>Vice President for Student Aff</t>
  </si>
  <si>
    <t>Klein</t>
  </si>
  <si>
    <t>Asst Ftbll Cch/Def Coord</t>
  </si>
  <si>
    <t>Direct,COSMOS/Assoc Prof Chem</t>
  </si>
  <si>
    <t>Louise</t>
  </si>
  <si>
    <t>E.</t>
  </si>
  <si>
    <t>Andre</t>
  </si>
  <si>
    <t>Iyer</t>
  </si>
  <si>
    <t>Ferguson</t>
  </si>
  <si>
    <t>Carlene</t>
  </si>
  <si>
    <t>Dir, Tch learn/Assoc Prof</t>
  </si>
  <si>
    <t>Acting Chair/Assoc Professor</t>
  </si>
  <si>
    <t>Herrol</t>
  </si>
  <si>
    <t>Kyoo</t>
  </si>
  <si>
    <t>Lister</t>
  </si>
  <si>
    <t>T W</t>
  </si>
  <si>
    <t>Jamasbi</t>
  </si>
  <si>
    <t>Roudabeh</t>
  </si>
  <si>
    <t>Professor MedTec/Jnt Appt Biol</t>
  </si>
  <si>
    <t>Schubert</t>
  </si>
  <si>
    <t>Interim Chair/Professor</t>
  </si>
  <si>
    <t>Boudreau</t>
  </si>
  <si>
    <t>Randolph</t>
  </si>
  <si>
    <t>Zimmerman</t>
  </si>
  <si>
    <t>Guy</t>
  </si>
  <si>
    <t>Exec Dir, Cntr Fac Excel/Prof</t>
  </si>
  <si>
    <t>Sinn</t>
  </si>
  <si>
    <t>Zoller</t>
  </si>
  <si>
    <t>Acting Associate Dean</t>
  </si>
  <si>
    <t>Callaway</t>
  </si>
  <si>
    <t>DistinguishdResearch Professor</t>
  </si>
  <si>
    <t>Orland</t>
  </si>
  <si>
    <t>Basil</t>
  </si>
  <si>
    <t>Bennion</t>
  </si>
  <si>
    <t>Ernest</t>
  </si>
  <si>
    <t>Yee</t>
  </si>
  <si>
    <t>Coombs</t>
  </si>
  <si>
    <t>Sheryl</t>
  </si>
  <si>
    <t>Darlene</t>
  </si>
  <si>
    <t>Eugene</t>
  </si>
  <si>
    <t>Yueh</t>
  </si>
  <si>
    <t>Chalupa</t>
  </si>
  <si>
    <t>Federico</t>
  </si>
  <si>
    <t>Abel</t>
  </si>
  <si>
    <t>Mame</t>
  </si>
  <si>
    <t>Dir of Academic Assessment</t>
  </si>
  <si>
    <t>Asst Vice Pres,Student Affairs</t>
  </si>
  <si>
    <t>Burbank</t>
  </si>
  <si>
    <t>Irvine</t>
  </si>
  <si>
    <t>Sterlin</t>
  </si>
  <si>
    <t>Ast Ftbll Cch/Offensive Coord</t>
  </si>
  <si>
    <t>Treen</t>
  </si>
  <si>
    <t>E Kirk</t>
  </si>
  <si>
    <t>Minier</t>
  </si>
  <si>
    <t>Executive Director, NWOETF</t>
  </si>
  <si>
    <t>Berry</t>
  </si>
  <si>
    <t>Director, Inst Stud Cult/Soc</t>
  </si>
  <si>
    <t>Emch</t>
  </si>
  <si>
    <t>Faye</t>
  </si>
  <si>
    <t>Asst VP Enrollmnt Mgt, Dir SFA</t>
  </si>
  <si>
    <t>Professor/Dir of Reading Centr</t>
  </si>
  <si>
    <t>Kae</t>
  </si>
  <si>
    <t>Choisy</t>
  </si>
  <si>
    <t>Elisabeth</t>
  </si>
  <si>
    <t>Manager, Appl Support Team</t>
  </si>
  <si>
    <t>Dewitt</t>
  </si>
  <si>
    <t>Middleton</t>
  </si>
  <si>
    <t>Manager, Acad Applications</t>
  </si>
  <si>
    <t>Terese</t>
  </si>
  <si>
    <t>CM</t>
  </si>
  <si>
    <t>Tuhao</t>
  </si>
  <si>
    <t>Elise</t>
  </si>
  <si>
    <t>Curtis</t>
  </si>
  <si>
    <t>Fredrick</t>
  </si>
  <si>
    <t>Senior Director of Marketing</t>
  </si>
  <si>
    <t>Francis</t>
  </si>
  <si>
    <t>Okwuchukwu</t>
  </si>
  <si>
    <t>Senior Communications Director</t>
  </si>
  <si>
    <t>Kantorski</t>
  </si>
  <si>
    <t>Vincent</t>
  </si>
  <si>
    <t>Mattox</t>
  </si>
  <si>
    <t>Shu Ying</t>
  </si>
  <si>
    <t>Chapin</t>
  </si>
  <si>
    <t>Chair / Associate Professor</t>
  </si>
  <si>
    <t>Coomes</t>
  </si>
  <si>
    <t>Asst VP Enrlmnt Mgmt/Dir CC</t>
  </si>
  <si>
    <t>Clay</t>
  </si>
  <si>
    <t>Kamei</t>
  </si>
  <si>
    <t>Kenju</t>
  </si>
  <si>
    <t>Exec Assc Dean/Assc Prof</t>
  </si>
  <si>
    <t>Landon</t>
  </si>
  <si>
    <t>Franks</t>
  </si>
  <si>
    <t>Glen</t>
  </si>
  <si>
    <t>Younghee</t>
  </si>
  <si>
    <t>Motz</t>
  </si>
  <si>
    <t>Ferris</t>
  </si>
  <si>
    <t>Jo</t>
  </si>
  <si>
    <t>Fredrik</t>
  </si>
  <si>
    <t>M Spence</t>
  </si>
  <si>
    <t>Juhani</t>
  </si>
  <si>
    <t>Ast Football Coach</t>
  </si>
  <si>
    <t>Winston</t>
  </si>
  <si>
    <t>Lyn</t>
  </si>
  <si>
    <t>August</t>
  </si>
  <si>
    <t>Joan</t>
  </si>
  <si>
    <t>Edu Abroad &amp; Int'l Programs</t>
  </si>
  <si>
    <t>Savov</t>
  </si>
  <si>
    <t>L St C</t>
  </si>
  <si>
    <t>Buzzelli</t>
  </si>
  <si>
    <t>Howes</t>
  </si>
  <si>
    <t>Hoff</t>
  </si>
  <si>
    <t>Kathryn</t>
  </si>
  <si>
    <t>Kay</t>
  </si>
  <si>
    <t>Manager, Benefits</t>
  </si>
  <si>
    <t>Director, Elect &amp; Mech Systems</t>
  </si>
  <si>
    <t>Ragland</t>
  </si>
  <si>
    <t>Callen</t>
  </si>
  <si>
    <t>Lorraine</t>
  </si>
  <si>
    <t>Kathleen</t>
  </si>
  <si>
    <t>Ruth Haff</t>
  </si>
  <si>
    <t>Carter</t>
  </si>
  <si>
    <t>Szporluk</t>
  </si>
  <si>
    <t>Lynnette</t>
  </si>
  <si>
    <t>Elda</t>
  </si>
  <si>
    <t>Burton</t>
  </si>
  <si>
    <t>Foldenauer</t>
  </si>
  <si>
    <t>Micheal</t>
  </si>
  <si>
    <t>Senior Associate Director, SFA</t>
  </si>
  <si>
    <t>Barker</t>
  </si>
  <si>
    <t>Corey</t>
  </si>
  <si>
    <t>Lecturer/Coord for STEM</t>
  </si>
  <si>
    <t>Kuan-Veng</t>
  </si>
  <si>
    <t>Ballone</t>
  </si>
  <si>
    <t>Lazarus</t>
  </si>
  <si>
    <t>Downey</t>
  </si>
  <si>
    <t>Kennion</t>
  </si>
  <si>
    <t>Cochran</t>
  </si>
  <si>
    <t>Lessie</t>
  </si>
  <si>
    <t>Seaburn</t>
  </si>
  <si>
    <t>Jeralee</t>
  </si>
  <si>
    <t>Eiko</t>
  </si>
  <si>
    <t>Elizabeth C</t>
  </si>
  <si>
    <t>Griech-Polelle</t>
  </si>
  <si>
    <t>Jan</t>
  </si>
  <si>
    <t>Jeanette</t>
  </si>
  <si>
    <t>Gormley</t>
  </si>
  <si>
    <t>Kulik</t>
  </si>
  <si>
    <t>College Development Officer</t>
  </si>
  <si>
    <t>Cline</t>
  </si>
  <si>
    <t>Rybczynski</t>
  </si>
  <si>
    <t>Assistant Prof</t>
  </si>
  <si>
    <t>Hilyard</t>
  </si>
  <si>
    <t>Herbert</t>
  </si>
  <si>
    <t>Schoonmaker</t>
  </si>
  <si>
    <t>Gad</t>
  </si>
  <si>
    <t>Ghada</t>
  </si>
  <si>
    <t>Moustafa</t>
  </si>
  <si>
    <t>Janeen</t>
  </si>
  <si>
    <t>Bechtel</t>
  </si>
  <si>
    <t>Morales</t>
  </si>
  <si>
    <t>Pal</t>
  </si>
  <si>
    <t>Truax</t>
  </si>
  <si>
    <t>Jermaine</t>
  </si>
  <si>
    <t>Asc Athl Dir/Compliance &amp; Adm</t>
  </si>
  <si>
    <t>Wickiser</t>
  </si>
  <si>
    <t>Equipment Design Engineer</t>
  </si>
  <si>
    <t>Lauderman</t>
  </si>
  <si>
    <t>Corinne</t>
  </si>
  <si>
    <t>Petrus</t>
  </si>
  <si>
    <t>Susanne</t>
  </si>
  <si>
    <t>Cyril</t>
  </si>
  <si>
    <t>Du</t>
  </si>
  <si>
    <t>Kary</t>
  </si>
  <si>
    <t>Mario</t>
  </si>
  <si>
    <t>Blachowski-Dreyer</t>
  </si>
  <si>
    <t>Assc Dir Operations/Wellness</t>
  </si>
  <si>
    <t>Caitlin</t>
  </si>
  <si>
    <t>Brotzki</t>
  </si>
  <si>
    <t>Tatiana</t>
  </si>
  <si>
    <t>Assc Professor/Prog Director</t>
  </si>
  <si>
    <t>Jonathon</t>
  </si>
  <si>
    <t>Felicia</t>
  </si>
  <si>
    <t>Gabriela</t>
  </si>
  <si>
    <t>Clyde</t>
  </si>
  <si>
    <t>Willford</t>
  </si>
  <si>
    <t>Ast Prof/Co-Dir Cntr Assmnt/Ev</t>
  </si>
  <si>
    <t>Bowman</t>
  </si>
  <si>
    <t>Doru</t>
  </si>
  <si>
    <t>Berg</t>
  </si>
  <si>
    <t>Bryden</t>
  </si>
  <si>
    <t>Bastel</t>
  </si>
  <si>
    <t>Enterprise Syst .Report Writer</t>
  </si>
  <si>
    <t>Chavers</t>
  </si>
  <si>
    <t>Chyvonne</t>
  </si>
  <si>
    <t>Ast Dean,Grad St/Dir Proj Srch</t>
  </si>
  <si>
    <t>Karl</t>
  </si>
  <si>
    <t>Houk</t>
  </si>
  <si>
    <t>Cervello</t>
  </si>
  <si>
    <t>Jo Ward</t>
  </si>
  <si>
    <t>Manager, Academic Advising</t>
  </si>
  <si>
    <t>Coordinator TV Learning Svcs</t>
  </si>
  <si>
    <t>Park</t>
  </si>
  <si>
    <t>Fang-Tzu</t>
  </si>
  <si>
    <t>Hopkins</t>
  </si>
  <si>
    <t>Schurrer</t>
  </si>
  <si>
    <t>Gurzynski</t>
  </si>
  <si>
    <t>Strand</t>
  </si>
  <si>
    <t>Hobbs</t>
  </si>
  <si>
    <t>Antonelli</t>
  </si>
  <si>
    <t>Patricia A</t>
  </si>
  <si>
    <t>Interim Library Director</t>
  </si>
  <si>
    <t>Kozlowski</t>
  </si>
  <si>
    <t>Cordella</t>
  </si>
  <si>
    <t>Cornell</t>
  </si>
  <si>
    <t>Fire-Chemistry</t>
  </si>
  <si>
    <t>Salsburg</t>
  </si>
  <si>
    <t>Douglas Stauffer</t>
  </si>
  <si>
    <t>Edmundo</t>
  </si>
  <si>
    <t>Agata</t>
  </si>
  <si>
    <t>Joann</t>
  </si>
  <si>
    <t>Fager</t>
  </si>
  <si>
    <t>LeAnn</t>
  </si>
  <si>
    <t>Associate Director Student Svc</t>
  </si>
  <si>
    <t>M Thomas</t>
  </si>
  <si>
    <t>Assoc Director for Prof Dev</t>
  </si>
  <si>
    <t>Lynn Rogge</t>
  </si>
  <si>
    <t>Englebrecht</t>
  </si>
  <si>
    <t>Ann Titus</t>
  </si>
  <si>
    <t>Stamper</t>
  </si>
  <si>
    <t>Wakanene</t>
  </si>
  <si>
    <t>Assc Director, Annual Giving</t>
  </si>
  <si>
    <t>Falter</t>
  </si>
  <si>
    <t>Rowlands</t>
  </si>
  <si>
    <t>Project Specialist</t>
  </si>
  <si>
    <t>Kawar</t>
  </si>
  <si>
    <t>Leila</t>
  </si>
  <si>
    <t>Petra</t>
  </si>
  <si>
    <t>Weller</t>
  </si>
  <si>
    <t>Jayne</t>
  </si>
  <si>
    <t>Newton</t>
  </si>
  <si>
    <t>Marie Kristof</t>
  </si>
  <si>
    <t>Heath Alan</t>
  </si>
  <si>
    <t>Alger</t>
  </si>
  <si>
    <t>Hoekstra</t>
  </si>
  <si>
    <t>Director of Public Events</t>
  </si>
  <si>
    <t>Georgette</t>
  </si>
  <si>
    <t>Levinson</t>
  </si>
  <si>
    <t>Curator Manuscripts</t>
  </si>
  <si>
    <t>Hague</t>
  </si>
  <si>
    <t>Rona</t>
  </si>
  <si>
    <t>Marano</t>
  </si>
  <si>
    <t>Kegolis</t>
  </si>
  <si>
    <t>Hamaide</t>
  </si>
  <si>
    <t>Grace</t>
  </si>
  <si>
    <t>Executive Assistant</t>
  </si>
  <si>
    <t>Crow</t>
  </si>
  <si>
    <t>Asst to University Registrar</t>
  </si>
  <si>
    <t>Coordinator of Serials</t>
  </si>
  <si>
    <t>Scot</t>
  </si>
  <si>
    <t>Andrews</t>
  </si>
  <si>
    <t>Delford</t>
  </si>
  <si>
    <t>Zagorski</t>
  </si>
  <si>
    <t>Ann Aleshire</t>
  </si>
  <si>
    <t>Arturo</t>
  </si>
  <si>
    <t>Assistant Dir for Systems</t>
  </si>
  <si>
    <t>Holloway</t>
  </si>
  <si>
    <t>Assistant Director Multi Cultu</t>
  </si>
  <si>
    <t>McNally</t>
  </si>
  <si>
    <t>Int Dir Cntr Phtoch/Resch Prof</t>
  </si>
  <si>
    <t>Celeste</t>
  </si>
  <si>
    <t>Pablo</t>
  </si>
  <si>
    <t>Phelps</t>
  </si>
  <si>
    <t>Shilling</t>
  </si>
  <si>
    <t>Burnette</t>
  </si>
  <si>
    <t>La Van</t>
  </si>
  <si>
    <t>Assistant to VP of Enroll Mgmt</t>
  </si>
  <si>
    <t>Andries</t>
  </si>
  <si>
    <t>Digital Imaging Applicatns Dev</t>
  </si>
  <si>
    <t>Pamella</t>
  </si>
  <si>
    <t>Lab Mgr/Educ Coord/Instructor</t>
  </si>
  <si>
    <t>Renee</t>
  </si>
  <si>
    <t>Huang</t>
  </si>
  <si>
    <t>Yiju</t>
  </si>
  <si>
    <t>Assistant Director, COSMOS</t>
  </si>
  <si>
    <t>Charlotte</t>
  </si>
  <si>
    <t>Chat</t>
  </si>
  <si>
    <t>Jeannine</t>
  </si>
  <si>
    <t>Sr. Financial Systems Analyst</t>
  </si>
  <si>
    <t>Kiyomi</t>
  </si>
  <si>
    <t>Maelyn</t>
  </si>
  <si>
    <t>Sizheng</t>
  </si>
  <si>
    <t>Arts Village</t>
  </si>
  <si>
    <t>Tavormina</t>
  </si>
  <si>
    <t>Roland</t>
  </si>
  <si>
    <t>Murrell</t>
  </si>
  <si>
    <t>Fire Safety/Emergny Resp Coord</t>
  </si>
  <si>
    <t>Web Application Support Dev</t>
  </si>
  <si>
    <t>Plaza</t>
  </si>
  <si>
    <t>Vidal</t>
  </si>
  <si>
    <t>Rae</t>
  </si>
  <si>
    <t>Wesley</t>
  </si>
  <si>
    <t>Beckwith-McManus</t>
  </si>
  <si>
    <t>Beeman</t>
  </si>
  <si>
    <t>HR Training and Doc Specialist</t>
  </si>
  <si>
    <t>Ignatius</t>
  </si>
  <si>
    <t>Micrographics Specialist</t>
  </si>
  <si>
    <t>Coordinator, Energy Management</t>
  </si>
  <si>
    <t>Lawry</t>
  </si>
  <si>
    <t>Assistant Manager, Parking</t>
  </si>
  <si>
    <t>Almakki</t>
  </si>
  <si>
    <t>Osamah</t>
  </si>
  <si>
    <t>Saleh</t>
  </si>
  <si>
    <t>Vladimirovna</t>
  </si>
  <si>
    <t>Javier</t>
  </si>
  <si>
    <t>Pheneger</t>
  </si>
  <si>
    <t>Coordinator of Educ Services</t>
  </si>
  <si>
    <t>Damara</t>
  </si>
  <si>
    <t>Woloshyn</t>
  </si>
  <si>
    <t>Alexa</t>
  </si>
  <si>
    <t>Visiting Instructor</t>
  </si>
  <si>
    <t>E G</t>
  </si>
  <si>
    <t>Satish</t>
  </si>
  <si>
    <t>Bankston</t>
  </si>
  <si>
    <t>Elletha</t>
  </si>
  <si>
    <t>Manager, College Access Prgms</t>
  </si>
  <si>
    <t>Lesli</t>
  </si>
  <si>
    <t>Project Evaluator</t>
  </si>
  <si>
    <t>Instructor/Asst Coordinator</t>
  </si>
  <si>
    <t>Lynn Barnes</t>
  </si>
  <si>
    <t>Basden</t>
  </si>
  <si>
    <t>Clapacs</t>
  </si>
  <si>
    <t>Levtov</t>
  </si>
  <si>
    <t>Anat</t>
  </si>
  <si>
    <t>Hamutal</t>
  </si>
  <si>
    <t>Sr. Coord, Acad and Assessment</t>
  </si>
  <si>
    <t>Floyd</t>
  </si>
  <si>
    <t>Darren</t>
  </si>
  <si>
    <t>Ferrell</t>
  </si>
  <si>
    <t>InterimAsst Dean, Honors Prgrm</t>
  </si>
  <si>
    <t>Programming Specialist</t>
  </si>
  <si>
    <t>Schaff</t>
  </si>
  <si>
    <t>Mae</t>
  </si>
  <si>
    <t>Alise</t>
  </si>
  <si>
    <t>Jay</t>
  </si>
  <si>
    <t>HeadAthletic Equipment Manager</t>
  </si>
  <si>
    <t>Brooke</t>
  </si>
  <si>
    <t>Reuss</t>
  </si>
  <si>
    <t>Jean Rinas</t>
  </si>
  <si>
    <t>Exec Assistant to the Dean</t>
  </si>
  <si>
    <t>Lamell</t>
  </si>
  <si>
    <t>Assistant Director, LGBT</t>
  </si>
  <si>
    <t>Lecturer/Int Asst Dean</t>
  </si>
  <si>
    <t>Venezia</t>
  </si>
  <si>
    <t>Intranuovo</t>
  </si>
  <si>
    <t>Friedberg</t>
  </si>
  <si>
    <t>DeChant</t>
  </si>
  <si>
    <t>Director Student Athl Svcs</t>
  </si>
  <si>
    <t>Wilber</t>
  </si>
  <si>
    <t>Darian</t>
  </si>
  <si>
    <t>Dana'</t>
  </si>
  <si>
    <t>Psychology Resident</t>
  </si>
  <si>
    <t>Solomon</t>
  </si>
  <si>
    <t>Zollars</t>
  </si>
  <si>
    <t>Program Manager, St Money Mgmt</t>
  </si>
  <si>
    <t>Student Money Management</t>
  </si>
  <si>
    <t>Micha</t>
  </si>
  <si>
    <t>L.</t>
  </si>
  <si>
    <t>C.</t>
  </si>
  <si>
    <t>Coordinator, CURS/AIMS</t>
  </si>
  <si>
    <t>Grants Analyst</t>
  </si>
  <si>
    <t>Kaye</t>
  </si>
  <si>
    <t>Interim Assistant Director</t>
  </si>
  <si>
    <t>Margrey</t>
  </si>
  <si>
    <t>Marna</t>
  </si>
  <si>
    <t>Goss</t>
  </si>
  <si>
    <t>Crouch</t>
  </si>
  <si>
    <t>Lizeth</t>
  </si>
  <si>
    <t>Asst Director, Ftbl Opers</t>
  </si>
  <si>
    <t>Stiles</t>
  </si>
  <si>
    <t>Goddard</t>
  </si>
  <si>
    <t>Kendra</t>
  </si>
  <si>
    <t>Edwin</t>
  </si>
  <si>
    <t>Scheele</t>
  </si>
  <si>
    <t>Christof</t>
  </si>
  <si>
    <t>Pinheiro</t>
  </si>
  <si>
    <t>Ann McBride</t>
  </si>
  <si>
    <t>Wingerter</t>
  </si>
  <si>
    <t>Grechen</t>
  </si>
  <si>
    <t>LaDonna</t>
  </si>
  <si>
    <t>Karina</t>
  </si>
  <si>
    <t>Noelle</t>
  </si>
  <si>
    <t>Vadimovna</t>
  </si>
  <si>
    <t>Gunther</t>
  </si>
  <si>
    <t>Army</t>
  </si>
  <si>
    <t>Asst Dir, Annual Giving, Tech/</t>
  </si>
  <si>
    <t>Director/Producer/Videographer</t>
  </si>
  <si>
    <t>Khon</t>
  </si>
  <si>
    <t>Elena</t>
  </si>
  <si>
    <t>Carper</t>
  </si>
  <si>
    <t>Loo</t>
  </si>
  <si>
    <t>Coordinator, Admissions Ops</t>
  </si>
  <si>
    <t>Martel</t>
  </si>
  <si>
    <t>Usner</t>
  </si>
  <si>
    <t>Coord of Student Org &amp; Maj Evt</t>
  </si>
  <si>
    <t>Grunn</t>
  </si>
  <si>
    <t>Shaffer</t>
  </si>
  <si>
    <t>Literacy Coordinator</t>
  </si>
  <si>
    <t>Wiitala</t>
  </si>
  <si>
    <t>Outreach Coordinator &amp; Counslr</t>
  </si>
  <si>
    <t>Adele</t>
  </si>
  <si>
    <t>Kenneday</t>
  </si>
  <si>
    <t>Franklin</t>
  </si>
  <si>
    <t>Durham</t>
  </si>
  <si>
    <t>Vanden Eynden</t>
  </si>
  <si>
    <t>Lenore</t>
  </si>
  <si>
    <t>Interim Dir of Student Acad En</t>
  </si>
  <si>
    <t>Lock</t>
  </si>
  <si>
    <t>Munger</t>
  </si>
  <si>
    <t>Coord, Professional Dev/Ed Out</t>
  </si>
  <si>
    <t>Dir, Licensing/Strategic Rev</t>
  </si>
  <si>
    <t>Denison</t>
  </si>
  <si>
    <t>Belkis</t>
  </si>
  <si>
    <t>Angelina</t>
  </si>
  <si>
    <t>Giese</t>
  </si>
  <si>
    <t>Maribeth</t>
  </si>
  <si>
    <t>Elyse</t>
  </si>
  <si>
    <t>Costa dos Santos</t>
  </si>
  <si>
    <t>Shelby</t>
  </si>
  <si>
    <t>Hohl</t>
  </si>
  <si>
    <t>Brewer</t>
  </si>
  <si>
    <t>Emanuel-Parks</t>
  </si>
  <si>
    <t>Evita</t>
  </si>
  <si>
    <t>Hall Director</t>
  </si>
  <si>
    <t>Gottschalk</t>
  </si>
  <si>
    <t>Anderton-Chavez</t>
  </si>
  <si>
    <t>Irais</t>
  </si>
  <si>
    <t>Ellis-Nelson</t>
  </si>
  <si>
    <t>Wickliffe</t>
  </si>
  <si>
    <t>Ashley</t>
  </si>
  <si>
    <t>Simone</t>
  </si>
  <si>
    <t>Last</t>
  </si>
  <si>
    <t>Middle</t>
  </si>
  <si>
    <t>Base Salary</t>
  </si>
  <si>
    <t>Room and Board</t>
  </si>
  <si>
    <t>Clawson</t>
  </si>
  <si>
    <t>Sheri deen</t>
  </si>
  <si>
    <t>Dean Arts &amp; Sci/Dn Honors/Prof</t>
  </si>
  <si>
    <t>Colom</t>
  </si>
  <si>
    <t>Vice President Enrollment Mgmt</t>
  </si>
  <si>
    <t>Vice Pres Enrollment Managemen</t>
  </si>
  <si>
    <t>VP Acad Ops/lnt Dean COT.Arch</t>
  </si>
  <si>
    <t>On-</t>
  </si>
  <si>
    <t>Chui</t>
  </si>
  <si>
    <t>Can-</t>
  </si>
  <si>
    <t>Ruedi</t>
  </si>
  <si>
    <t>1</t>
  </si>
  <si>
    <t>Ruggiero</t>
  </si>
  <si>
    <t>Warren</t>
  </si>
  <si>
    <t>Gay</t>
  </si>
  <si>
    <t>Professor/Dir, Sch FCS</t>
  </si>
  <si>
    <t>Elko</t>
  </si>
  <si>
    <t>Director/Asc Professor</t>
  </si>
  <si>
    <t>Director, Teaching Learning</t>
  </si>
  <si>
    <t>Legal Studies</t>
  </si>
  <si>
    <t>Mota</t>
  </si>
  <si>
    <t>Direct, COSMOS/Assoc Prof Chem</t>
  </si>
  <si>
    <t>Boyd-Barrett</t>
  </si>
  <si>
    <t>Cuckler</t>
  </si>
  <si>
    <t>Dir Adv Svs/Asc VP Un Adv/Cont</t>
  </si>
  <si>
    <t>M eserve</t>
  </si>
  <si>
    <t>Dir, IT Security &amp; Networking</t>
  </si>
  <si>
    <t>Professor/Dir Sch Ed Found/Ldr</t>
  </si>
  <si>
    <t>Leadership and Policy Studies</t>
  </si>
  <si>
    <t>TW</t>
  </si>
  <si>
    <t>University Outreach</t>
  </si>
  <si>
    <t>Asst Vice Pres/Dir of Admissns</t>
  </si>
  <si>
    <t>Wittwer</t>
  </si>
  <si>
    <t>Aan</t>
  </si>
  <si>
    <t>Assc Prof/Assc Dean Grad Affrs</t>
  </si>
  <si>
    <t>Intrm Associate Dean</t>
  </si>
  <si>
    <t>Cotton Kelly</t>
  </si>
  <si>
    <t>Montique</t>
  </si>
  <si>
    <t>Director, Alumni Affairs</t>
  </si>
  <si>
    <t>Asst VP.Stu Aff/Dir Rec Well</t>
  </si>
  <si>
    <t>Haney</t>
  </si>
  <si>
    <t>Long more</t>
  </si>
  <si>
    <t>Marne</t>
  </si>
  <si>
    <t>EKirk</t>
  </si>
  <si>
    <t>Khoshneshin</t>
  </si>
  <si>
    <t>Acting Dean</t>
  </si>
  <si>
    <t>Dist Teaching Prof &amp; Director</t>
  </si>
  <si>
    <t>Asoc Prof/ Associate Dean</t>
  </si>
  <si>
    <t>Bragg</t>
  </si>
  <si>
    <t>School of At</t>
  </si>
  <si>
    <t>Associate Dean Admin/Assc Prof</t>
  </si>
  <si>
    <t>Asc Dean of Asmnt Rsrch &amp; Tech</t>
  </si>
  <si>
    <t>Cuneen</t>
  </si>
  <si>
    <t>Jacquelyn</t>
  </si>
  <si>
    <t>2</t>
  </si>
  <si>
    <t>Brecher</t>
  </si>
  <si>
    <t>Skelding</t>
  </si>
  <si>
    <t>Business Systems Manager</t>
  </si>
  <si>
    <t>Interm Chair/Arch Dept</t>
  </si>
  <si>
    <t>Professor/lnterim Chair</t>
  </si>
  <si>
    <t>Assoc Athletic Dir for Sports</t>
  </si>
  <si>
    <t>Stasa</t>
  </si>
  <si>
    <t>Sr Proj Management Planner</t>
  </si>
  <si>
    <t>Philosophy [Department</t>
  </si>
  <si>
    <t>Garske</t>
  </si>
  <si>
    <t>Ught</t>
  </si>
  <si>
    <t>Luther</t>
  </si>
  <si>
    <t>Senior Assoc Dean/Professor</t>
  </si>
  <si>
    <t>Schmalzried</t>
  </si>
  <si>
    <t>0</t>
  </si>
  <si>
    <t>Gillespie</t>
  </si>
  <si>
    <t>Mary Ellen</t>
  </si>
  <si>
    <t>Assoc Athl Dir, External Rel</t>
  </si>
  <si>
    <t>Director, New St Orient/FY Prg</t>
  </si>
  <si>
    <t>Shook</t>
  </si>
  <si>
    <t>Interim Director/lntercollAthl</t>
  </si>
  <si>
    <t>Student Media</t>
  </si>
  <si>
    <t>Bertz</t>
  </si>
  <si>
    <t>Director, MLS</t>
  </si>
  <si>
    <t>LStC</t>
  </si>
  <si>
    <t>Sr Proj Manager Construction</t>
  </si>
  <si>
    <t>McDaniel</t>
  </si>
  <si>
    <t>Asst HeadFtbl Coach</t>
  </si>
  <si>
    <t>Scheier</t>
  </si>
  <si>
    <t>Exec Director, TRIO Progams</t>
  </si>
  <si>
    <t>Director, Elect &amp; Meeh Systems</t>
  </si>
  <si>
    <t>Electrical Z Mechanical</t>
  </si>
  <si>
    <t>Professor/Act Dir, Center Exc</t>
  </si>
  <si>
    <t>Brunner</t>
  </si>
  <si>
    <t>Ashton</t>
  </si>
  <si>
    <t>Project Architect</t>
  </si>
  <si>
    <t>Feifan</t>
  </si>
  <si>
    <t>Director, School HMSLS/Profesr</t>
  </si>
  <si>
    <t>Ginsburg</t>
  </si>
  <si>
    <t>Jory</t>
  </si>
  <si>
    <t>Cell!</t>
  </si>
  <si>
    <t>Durkin</t>
  </si>
  <si>
    <t>Hourigan</t>
  </si>
  <si>
    <t>Manager, Employee Relations</t>
  </si>
  <si>
    <t>Neviaser</t>
  </si>
  <si>
    <t>Financial Ad</t>
  </si>
  <si>
    <t>Chair/Dir, Program/AssocProf</t>
  </si>
  <si>
    <t>Executive-in-Residence</t>
  </si>
  <si>
    <t>Richey</t>
  </si>
  <si>
    <t>Ainslie</t>
  </si>
  <si>
    <t>Director, Informational Svcs</t>
  </si>
  <si>
    <t>Dir of Psy S/Clinical Ast Prof</t>
  </si>
  <si>
    <t>Chair, CATS, Coord Collections</t>
  </si>
  <si>
    <t>Spec Coll Cataloger</t>
  </si>
  <si>
    <t>Vanessa</t>
  </si>
  <si>
    <t>Carets</t>
  </si>
  <si>
    <t>Director Global Vill/Assc Prof</t>
  </si>
  <si>
    <t>Assc Director of Honors Prog</t>
  </si>
  <si>
    <t>Satti er</t>
  </si>
  <si>
    <t>Ch, Div HESA/Grad St Dir/AscPr</t>
  </si>
  <si>
    <t>Larkin</t>
  </si>
  <si>
    <t>Dir of Graduate St/Assoc Prof</t>
  </si>
  <si>
    <t>Cord of Library Instruction</t>
  </si>
  <si>
    <t>l-Fen</t>
  </si>
  <si>
    <t>Stone</t>
  </si>
  <si>
    <t>Lamonta</t>
  </si>
  <si>
    <t>Brentlinger</t>
  </si>
  <si>
    <t>Acquisitions &amp; CatalogingCoord</t>
  </si>
  <si>
    <t>Roe</t>
  </si>
  <si>
    <t>Associate Profesor</t>
  </si>
  <si>
    <t>Bently</t>
  </si>
  <si>
    <t>Pottboff</t>
  </si>
  <si>
    <t>Network Administrator</t>
  </si>
  <si>
    <t>AIDS Ed Dir/Sp Proj Mgr</t>
  </si>
  <si>
    <t>KTodd</t>
  </si>
  <si>
    <t>International Student Services</t>
  </si>
  <si>
    <t>On</t>
  </si>
  <si>
    <t>Ingle</t>
  </si>
  <si>
    <t>Wang</t>
  </si>
  <si>
    <t>Peng</t>
  </si>
  <si>
    <t>Asst Prof/Undrgrd TLEP Prog Co</t>
  </si>
  <si>
    <t>Fantana</t>
  </si>
  <si>
    <t>Antoniu</t>
  </si>
  <si>
    <t>Laurentiu</t>
  </si>
  <si>
    <t>Meyers</t>
  </si>
  <si>
    <t>Grant Development Specialist</t>
  </si>
  <si>
    <t>Fiscal Administrator</t>
  </si>
  <si>
    <t>Manager, Customer Service</t>
  </si>
  <si>
    <t>Director of Major Gifts</t>
  </si>
  <si>
    <t>Rockovich</t>
  </si>
  <si>
    <t>Asst Director for Finance</t>
  </si>
  <si>
    <t>Quattromani</t>
  </si>
  <si>
    <t>Cordelia</t>
  </si>
  <si>
    <t>Riley</t>
  </si>
  <si>
    <t>Ellyn</t>
  </si>
  <si>
    <t>Wldschutte</t>
  </si>
  <si>
    <t>Abercrombie</t>
  </si>
  <si>
    <t>McCullough</t>
  </si>
  <si>
    <t>Leek</t>
  </si>
  <si>
    <t>ChaoTung</t>
  </si>
  <si>
    <t>Soboleski</t>
  </si>
  <si>
    <t>Lierheimer</t>
  </si>
  <si>
    <t>Holmes</t>
  </si>
  <si>
    <t>Krause</t>
  </si>
  <si>
    <t>Miriam</t>
  </si>
  <si>
    <t>Ottilie</t>
  </si>
  <si>
    <t>La Forest</t>
  </si>
  <si>
    <t>Widmer</t>
  </si>
  <si>
    <t>Dave</t>
  </si>
  <si>
    <t>Hopson</t>
  </si>
  <si>
    <t>Raszka</t>
  </si>
  <si>
    <t>Nemitz</t>
  </si>
  <si>
    <t>Director, St Acad Enhance-Fire</t>
  </si>
  <si>
    <t>Field Coord Social Work/lnst</t>
  </si>
  <si>
    <t>Jeanine</t>
  </si>
  <si>
    <t>Sham mo</t>
  </si>
  <si>
    <t>Grant and Contract Specialist</t>
  </si>
  <si>
    <t>Freyaldenhoven</t>
  </si>
  <si>
    <t>Assistant Bursar, Collections</t>
  </si>
  <si>
    <t>Chappell</t>
  </si>
  <si>
    <t>Elec Tech/Rec Engnr/lnstr C&amp;H</t>
  </si>
  <si>
    <t>Findler</t>
  </si>
  <si>
    <t>Hippier</t>
  </si>
  <si>
    <t>Interim Chair</t>
  </si>
  <si>
    <t>Miahky</t>
  </si>
  <si>
    <t>Voorhees</t>
  </si>
  <si>
    <t>Doyle</t>
  </si>
  <si>
    <t>Lab Mgr/Educ Coord/lnstructor</t>
  </si>
  <si>
    <t>Duda</t>
  </si>
  <si>
    <t>Speech Language Pathologist</t>
  </si>
  <si>
    <t>Instructor; Associate Director</t>
  </si>
  <si>
    <t>Systems Specialist</t>
  </si>
  <si>
    <t>Horning</t>
  </si>
  <si>
    <t>Weilant</t>
  </si>
  <si>
    <t>Harbal</t>
  </si>
  <si>
    <t>Coordinator Environ/lnter Des</t>
  </si>
  <si>
    <t>Vincent M</t>
  </si>
  <si>
    <t>Kasikova</t>
  </si>
  <si>
    <t>Manager, ULAdministr Services</t>
  </si>
  <si>
    <t>Rebeiz</t>
  </si>
  <si>
    <t>Mireille</t>
  </si>
  <si>
    <t>Asst Athletic Dir, Compliance</t>
  </si>
  <si>
    <t>Davey</t>
  </si>
  <si>
    <t>PACE Operations Manager</t>
  </si>
  <si>
    <t>Coordinator, Business &amp; Operat</t>
  </si>
  <si>
    <t>Slutak</t>
  </si>
  <si>
    <t>Acting Director/lnstructor</t>
  </si>
  <si>
    <t>EG</t>
  </si>
  <si>
    <t>Langin-Hooper</t>
  </si>
  <si>
    <t>Geyer</t>
  </si>
  <si>
    <t>Straka</t>
  </si>
  <si>
    <t>Project Manager, i Evolve</t>
  </si>
  <si>
    <t>Coord for Diversity InitiatZRe</t>
  </si>
  <si>
    <t>Coordinator, Intnl Stud Serves</t>
  </si>
  <si>
    <t>Slates</t>
  </si>
  <si>
    <t>Kozak</t>
  </si>
  <si>
    <t>Brisson</t>
  </si>
  <si>
    <t>Elsa</t>
  </si>
  <si>
    <t>Bo</t>
  </si>
  <si>
    <t>Technology Projects Coord</t>
  </si>
  <si>
    <t>Horvath</t>
  </si>
  <si>
    <t>Katrina</t>
  </si>
  <si>
    <t>Cassidy</t>
  </si>
  <si>
    <t>Graduate Program Advisor</t>
  </si>
  <si>
    <t>Guardiola</t>
  </si>
  <si>
    <t>Coordinator for Operations</t>
  </si>
  <si>
    <t>WriterZCommunicationSpecialist</t>
  </si>
  <si>
    <t>Passalacqua</t>
  </si>
  <si>
    <t>Kraut</t>
  </si>
  <si>
    <t>Instr Design/Multimedia Spec</t>
  </si>
  <si>
    <t>Twigg</t>
  </si>
  <si>
    <t>Braker</t>
  </si>
  <si>
    <t>Teacher Education Services</t>
  </si>
  <si>
    <t>Hater</t>
  </si>
  <si>
    <t>Senior Project Coordinator</t>
  </si>
  <si>
    <t>Wes trick</t>
  </si>
  <si>
    <t>Heebsh</t>
  </si>
  <si>
    <t>Attygalle</t>
  </si>
  <si>
    <t>Muthuthanthrige</t>
  </si>
  <si>
    <t>Tharp</t>
  </si>
  <si>
    <t>Communications Speclst/Writer</t>
  </si>
  <si>
    <t>Reece</t>
  </si>
  <si>
    <t>Schalk</t>
  </si>
  <si>
    <t>Asst Dir Gift Plan/Dir Develop</t>
  </si>
  <si>
    <t>Budget Coordinator</t>
  </si>
  <si>
    <t>Suwansaard</t>
  </si>
  <si>
    <t>Maneewan</t>
  </si>
  <si>
    <t>Raney</t>
  </si>
  <si>
    <t>Mi cha</t>
  </si>
  <si>
    <t>Van Wechel</t>
  </si>
  <si>
    <t>Pugh</t>
  </si>
  <si>
    <t>Assistant Director, Ceramic3D</t>
  </si>
  <si>
    <t>Cope</t>
  </si>
  <si>
    <t>Pryor-Kowalski</t>
  </si>
  <si>
    <t>instructor</t>
  </si>
  <si>
    <t>Longbrake</t>
  </si>
  <si>
    <t>Sansanee</t>
  </si>
  <si>
    <t>Joelene</t>
  </si>
  <si>
    <t>Black-Postl</t>
  </si>
  <si>
    <t>Constance</t>
  </si>
  <si>
    <t>Evon</t>
  </si>
  <si>
    <t>Doust</t>
  </si>
  <si>
    <t>Acdemic Advisor</t>
  </si>
  <si>
    <t>Blanton</t>
  </si>
  <si>
    <t>Miles</t>
  </si>
  <si>
    <t>Cannon</t>
  </si>
  <si>
    <t>Sennerud</t>
  </si>
  <si>
    <t>Instructor/CW &amp; MAR Editor</t>
  </si>
  <si>
    <t>Nadolski</t>
  </si>
  <si>
    <t>Solohin</t>
  </si>
  <si>
    <t>Diann</t>
  </si>
  <si>
    <t>Fried berg</t>
  </si>
  <si>
    <t>Koshar</t>
  </si>
  <si>
    <t>Cornwell</t>
  </si>
  <si>
    <t>Sibielski</t>
  </si>
  <si>
    <t>Rosalind</t>
  </si>
  <si>
    <t>WBGU-TV Marketing/Comm Spec</t>
  </si>
  <si>
    <t>Stasser</t>
  </si>
  <si>
    <t>La Donna</t>
  </si>
  <si>
    <t>Stanton</t>
  </si>
  <si>
    <t>Asst Dir, Rec Well, Outdr Prog</t>
  </si>
  <si>
    <t>Herrington</t>
  </si>
  <si>
    <t>Dayna</t>
  </si>
  <si>
    <t>Sturm</t>
  </si>
  <si>
    <t>Collections Specialist</t>
  </si>
  <si>
    <t>Vaillancourt</t>
  </si>
  <si>
    <t>MacDonald</t>
  </si>
  <si>
    <t>Kimosop</t>
  </si>
  <si>
    <t>Kibowen</t>
  </si>
  <si>
    <t>Slavens</t>
  </si>
  <si>
    <t>ATE Prog Rep and Recruiter</t>
  </si>
  <si>
    <t>Gullufsen</t>
  </si>
  <si>
    <t>Overton</t>
  </si>
  <si>
    <t>Asst Director, Falcon Club</t>
  </si>
  <si>
    <t>Mac</t>
  </si>
  <si>
    <t>Int Co-Dir Field Exp/lnstructr</t>
  </si>
  <si>
    <t>Sr. Admissions Counselor</t>
  </si>
  <si>
    <t>Menu Mgmt Systems Admin</t>
  </si>
  <si>
    <t>Jennison</t>
  </si>
  <si>
    <t>Coord, Professional DevZEd Out</t>
  </si>
  <si>
    <t>InstructorZCourse Coordinator</t>
  </si>
  <si>
    <t>Depository Supervisor</t>
  </si>
  <si>
    <t>Garner</t>
  </si>
  <si>
    <t>Rene</t>
  </si>
  <si>
    <t>Dunlap</t>
  </si>
  <si>
    <t>EDHDCo-hort</t>
  </si>
  <si>
    <t>Operation Events Coordinator</t>
  </si>
  <si>
    <t>Chase</t>
  </si>
  <si>
    <t>Jennida</t>
  </si>
  <si>
    <t>H obert</t>
  </si>
  <si>
    <t>Rome</t>
  </si>
  <si>
    <t>Zinz</t>
  </si>
  <si>
    <t>Shim</t>
  </si>
  <si>
    <t>Cheongmi</t>
  </si>
  <si>
    <t>Sparks</t>
  </si>
  <si>
    <t>PT Staff Pharmacist</t>
  </si>
  <si>
    <t>Assistant Baseball Coach</t>
  </si>
  <si>
    <t>Desmond</t>
  </si>
  <si>
    <t>Client Svcs Coord/Counselor</t>
  </si>
  <si>
    <t>Special Needs Assistant</t>
  </si>
  <si>
    <t>Financial EducationCoordinator</t>
  </si>
  <si>
    <t>Mittman</t>
  </si>
  <si>
    <t>Oesch-Minor</t>
  </si>
  <si>
    <t>Suver</t>
  </si>
  <si>
    <t>Wade-J ones</t>
  </si>
  <si>
    <t>Business Systems Specialist</t>
  </si>
  <si>
    <t>Wott</t>
  </si>
  <si>
    <t>Carissa</t>
  </si>
  <si>
    <t>Instructor/Adjunct Clinical Su</t>
  </si>
  <si>
    <t>Carver</t>
  </si>
  <si>
    <t>Beiner</t>
  </si>
  <si>
    <t>Zimra</t>
  </si>
  <si>
    <t>Sanders</t>
  </si>
  <si>
    <t>Blake</t>
  </si>
  <si>
    <t>Cristina</t>
  </si>
  <si>
    <t>Saavedra</t>
  </si>
  <si>
    <t>Isaac</t>
  </si>
  <si>
    <t>Asst Dir St-Athl Svcs-CHAMPS L</t>
  </si>
  <si>
    <t>Pechac</t>
  </si>
  <si>
    <t>Sandlin</t>
  </si>
  <si>
    <t>Coordinator Promotion/Fan Expr</t>
  </si>
  <si>
    <t>Pollard</t>
  </si>
  <si>
    <t>Tyree</t>
  </si>
  <si>
    <t>Marquiet</t>
  </si>
  <si>
    <t>Acad Coord/Middle Sch/ETS</t>
  </si>
  <si>
    <t>Giannell</t>
  </si>
  <si>
    <t>Coordinator Sales &amp; Spec Evnts</t>
  </si>
  <si>
    <t>Christofer</t>
  </si>
  <si>
    <t>Asst Producer in Game Entrtmnt</t>
  </si>
  <si>
    <t>Goldsberry</t>
  </si>
  <si>
    <t>Anne Marie</t>
  </si>
  <si>
    <t>2nd Ast Wms Volleyball Coach</t>
  </si>
  <si>
    <t>Harr</t>
  </si>
  <si>
    <t>Acting Director of Med Lab Sc</t>
  </si>
  <si>
    <t>Bari</t>
  </si>
  <si>
    <t>Mulbah</t>
  </si>
  <si>
    <t>Asil</t>
  </si>
  <si>
    <t>Beyan</t>
  </si>
  <si>
    <t>Hope</t>
  </si>
  <si>
    <t>Centers</t>
  </si>
  <si>
    <t>Connelly</t>
  </si>
  <si>
    <t>Shane</t>
  </si>
  <si>
    <t>Communications Coordinator</t>
  </si>
  <si>
    <t>Lesniewski</t>
  </si>
  <si>
    <t>Speech &amp; Hearing Clinic</t>
  </si>
  <si>
    <t>Shaffner</t>
  </si>
  <si>
    <t>Tussing</t>
  </si>
  <si>
    <t>Dolby</t>
  </si>
  <si>
    <t>Haist</t>
  </si>
  <si>
    <t>Oungoulian</t>
  </si>
  <si>
    <t>Anahid</t>
  </si>
  <si>
    <t>Smiczek</t>
  </si>
  <si>
    <t>Miranda</t>
  </si>
  <si>
    <t>Rankins</t>
  </si>
  <si>
    <t>Suzuki</t>
  </si>
  <si>
    <t>Miho</t>
  </si>
  <si>
    <t>Paluch</t>
  </si>
  <si>
    <t>Haven</t>
  </si>
  <si>
    <t>Director of Athletics</t>
  </si>
  <si>
    <t>Dean Arts &amp; Sci/Professor</t>
  </si>
  <si>
    <t>Malhas</t>
  </si>
  <si>
    <t>Faris</t>
  </si>
  <si>
    <t>Dean, Technology/Professor</t>
  </si>
  <si>
    <t>Executive Director/Professor</t>
  </si>
  <si>
    <t>Social Philosophy &amp; Policy Ctr</t>
  </si>
  <si>
    <t>Assc VP, Capital Plan/Camp Ops</t>
  </si>
  <si>
    <t>Vice Provost Acad Ops/Assessmt</t>
  </si>
  <si>
    <t>VP/Resrh/Econ Dev/lnt Dean</t>
  </si>
  <si>
    <t>Vice Provost, Undergrad Educ</t>
  </si>
  <si>
    <t>Associate Director/Professor</t>
  </si>
  <si>
    <t>Koder</t>
  </si>
  <si>
    <t>Int V P University Advancement</t>
  </si>
  <si>
    <t>Head Women’s Basketball Coach</t>
  </si>
  <si>
    <t>Med Dir/Head Team Phy</t>
  </si>
  <si>
    <t>Assc Vice Pres Dist Prog/E-Lrn</t>
  </si>
  <si>
    <t>Sr Assoc VP/Dean of Students</t>
  </si>
  <si>
    <t>Zsidisin</t>
  </si>
  <si>
    <t>McFillen</t>
  </si>
  <si>
    <t>Dir, Equity &amp; Div/Asst to Prov</t>
  </si>
  <si>
    <t>Associate VP Res &amp; Econ Devel</t>
  </si>
  <si>
    <t>Professor/Dir Honors Program</t>
  </si>
  <si>
    <t>Pau ken</t>
  </si>
  <si>
    <t>Vice Provost, Govern &amp; Fac Rel</t>
  </si>
  <si>
    <t>Professor/Co-Director</t>
  </si>
  <si>
    <t>Danziger</t>
  </si>
  <si>
    <t>Edmund</t>
  </si>
  <si>
    <t>Kowalski</t>
  </si>
  <si>
    <t>Asc Prof/ Dir. Undergrad Crclm</t>
  </si>
  <si>
    <t>Goza</t>
  </si>
  <si>
    <t>Ex Dir, Econ Dev/Cont &amp; Ext Ed</t>
  </si>
  <si>
    <t>Ueltschy</t>
  </si>
  <si>
    <t>Felix</t>
  </si>
  <si>
    <t>McRoberts</t>
  </si>
  <si>
    <t>Conrad</t>
  </si>
  <si>
    <t>Interim Director, Inst Reserch</t>
  </si>
  <si>
    <t>ActngChair/Associate Professor</t>
  </si>
  <si>
    <t>Medical Technology Program</t>
  </si>
  <si>
    <t>Hatch</t>
  </si>
  <si>
    <t>Williford</t>
  </si>
  <si>
    <t>Julian</t>
  </si>
  <si>
    <t>O’Neil</t>
  </si>
  <si>
    <t>Shields</t>
  </si>
  <si>
    <t>Muthusamy</t>
  </si>
  <si>
    <t>Senthilkumar</t>
  </si>
  <si>
    <t>Chair/Dir/Prof</t>
  </si>
  <si>
    <t>Sr Associate Dean of Students</t>
  </si>
  <si>
    <t>Henning</t>
  </si>
  <si>
    <t>Chair, Professor</t>
  </si>
  <si>
    <t>Bradie</t>
  </si>
  <si>
    <t>McArthur</t>
  </si>
  <si>
    <t>Witt we r</t>
  </si>
  <si>
    <t>Intrm Co-Associate Dean</t>
  </si>
  <si>
    <t>Spec Assist to Prov/Assessment</t>
  </si>
  <si>
    <t>Long mo re</t>
  </si>
  <si>
    <t>Assc Dean Admin/Assc Prof</t>
  </si>
  <si>
    <t>Acting Director/Assc Prof</t>
  </si>
  <si>
    <t>Laflin</t>
  </si>
  <si>
    <t>Pissanos</t>
  </si>
  <si>
    <t>Becky</t>
  </si>
  <si>
    <t>Assoc Dir, Cont &amp; Extended Edu</t>
  </si>
  <si>
    <t>PACE</t>
  </si>
  <si>
    <t>Controller’s Office</t>
  </si>
  <si>
    <t>Strange</t>
  </si>
  <si>
    <t>Fink</t>
  </si>
  <si>
    <t>Director/Senior Lecturer</t>
  </si>
  <si>
    <t>Center for Teaching &amp; Learning</t>
  </si>
  <si>
    <t>Coggin</t>
  </si>
  <si>
    <t>Bill</t>
  </si>
  <si>
    <t>McDermott</t>
  </si>
  <si>
    <t>Director, Aviation Studies</t>
  </si>
  <si>
    <t>Asst Athletic Dir/Development</t>
  </si>
  <si>
    <t>Chair/Arch Dept</t>
  </si>
  <si>
    <t>Assc Dean/Assc Prof</t>
  </si>
  <si>
    <t>Assoc Athl Dir,Comp/St Athl Sv</t>
  </si>
  <si>
    <t>Professor/Director</t>
  </si>
  <si>
    <t>Von Lehmden</t>
  </si>
  <si>
    <t>Beluska</t>
  </si>
  <si>
    <t>Vasile</t>
  </si>
  <si>
    <t>Instructor/Exec in Residence</t>
  </si>
  <si>
    <t>Licensing Officer</t>
  </si>
  <si>
    <t>Office of Tech Transfer &amp; Serv</t>
  </si>
  <si>
    <t>Gail</t>
  </si>
  <si>
    <t>Dir Budgets/Admin Assistant</t>
  </si>
  <si>
    <t>Graduate Operations</t>
  </si>
  <si>
    <t>Deters</t>
  </si>
  <si>
    <t>Acting Co-Dir/School of EFLP</t>
  </si>
  <si>
    <t>Serio</t>
  </si>
  <si>
    <t>Senior Nurse Practitioner</t>
  </si>
  <si>
    <t>Kramer</t>
  </si>
  <si>
    <t>Kubow</t>
  </si>
  <si>
    <t>President’s Leadership Academy</t>
  </si>
  <si>
    <t>Development Office *</t>
  </si>
  <si>
    <t>Assoc Prof/Head MLSRA</t>
  </si>
  <si>
    <t>Hines</t>
  </si>
  <si>
    <t>Ast Men’s Basketball Coach</t>
  </si>
  <si>
    <t>Chair/Assoc Prof</t>
  </si>
  <si>
    <t>Asst Dean/Associate Professor</t>
  </si>
  <si>
    <t>Director of Marketing &amp; Promot</t>
  </si>
  <si>
    <t>Nye</t>
  </si>
  <si>
    <t>Dir of Psy S/Clinica 1 Ast Prof</t>
  </si>
  <si>
    <t>Associate Director-BTSU</t>
  </si>
  <si>
    <t>InterimDirector, Career Center</t>
  </si>
  <si>
    <t>Swanka</t>
  </si>
  <si>
    <t>Gale</t>
  </si>
  <si>
    <t>Carels</t>
  </si>
  <si>
    <t>Director, School HMSLS/AscProf</t>
  </si>
  <si>
    <t>Vossler</t>
  </si>
  <si>
    <t>10 month</t>
  </si>
  <si>
    <t>Reference Services Coordinator</t>
  </si>
  <si>
    <t>Liliios</t>
  </si>
  <si>
    <t>Visiting Associate Professor</t>
  </si>
  <si>
    <t>Acting Co-Director/Asc Prof</t>
  </si>
  <si>
    <t>Assoc Prof/Act Dir, Center Exc</t>
  </si>
  <si>
    <t>Viramontez Anguiano</t>
  </si>
  <si>
    <t>Ruben</t>
  </si>
  <si>
    <t>Ballard</t>
  </si>
  <si>
    <t>Asc Dean of Asm nt Rsrch &amp; Tech</t>
  </si>
  <si>
    <t>Pinion</t>
  </si>
  <si>
    <t>Tyson</t>
  </si>
  <si>
    <t>Karen Sue</t>
  </si>
  <si>
    <t>Assoc Prof/Act Prog Director</t>
  </si>
  <si>
    <t>Senior Financial Analyst</t>
  </si>
  <si>
    <t>Britton</t>
  </si>
  <si>
    <t>Library Director/Asst Prof</t>
  </si>
  <si>
    <t>Assc Dir Nutrition Initiatives</t>
  </si>
  <si>
    <t>Pol its ky</t>
  </si>
  <si>
    <t>Rosalie</t>
  </si>
  <si>
    <t>Asst Men’s Ice Hockey Coach</t>
  </si>
  <si>
    <t>Gaskins</t>
  </si>
  <si>
    <t>Coordinator, Graduate Recruitm</t>
  </si>
  <si>
    <t>Chair, ACB, Head Librn, BPCL</t>
  </si>
  <si>
    <t>Director, Athletic Development</t>
  </si>
  <si>
    <t>Stefa nie</t>
  </si>
  <si>
    <t>Mann</t>
  </si>
  <si>
    <t>Assistant Bursar Systems/Train</t>
  </si>
  <si>
    <t>Tell</t>
  </si>
  <si>
    <t>Snider</t>
  </si>
  <si>
    <t>Sad off</t>
  </si>
  <si>
    <t>EMBANET</t>
  </si>
  <si>
    <t>Director, Prog/Assc Professor</t>
  </si>
  <si>
    <t>Mackay</t>
  </si>
  <si>
    <t>Lab Coordinator</t>
  </si>
  <si>
    <t>McLaird</t>
  </si>
  <si>
    <t>Curator Rare Books</t>
  </si>
  <si>
    <t>Ye</t>
  </si>
  <si>
    <t>Xinyue</t>
  </si>
  <si>
    <t>Stefa ni</t>
  </si>
  <si>
    <t>Staff Accountant</t>
  </si>
  <si>
    <t>Bhattacharya</t>
  </si>
  <si>
    <t>Tanmoy</t>
  </si>
  <si>
    <t>Si rum</t>
  </si>
  <si>
    <t>Ed minster</t>
  </si>
  <si>
    <t>Adjunct Senior Lecturer</t>
  </si>
  <si>
    <t>Basl</t>
  </si>
  <si>
    <t>PT Ast Dir/Aca Conf &amp; Prof Ins</t>
  </si>
  <si>
    <t>Harms</t>
  </si>
  <si>
    <t>Financial Systems Analyst</t>
  </si>
  <si>
    <t>Magelssen</t>
  </si>
  <si>
    <t>McKinley</t>
  </si>
  <si>
    <t>Kathy</t>
  </si>
  <si>
    <t>Wiegand</t>
  </si>
  <si>
    <t>Suter</t>
  </si>
  <si>
    <t>Instruction Coordinator</t>
  </si>
  <si>
    <t>Rusnak</t>
  </si>
  <si>
    <t>Butterworth</t>
  </si>
  <si>
    <t>Beach</t>
  </si>
  <si>
    <t>Bellfy</t>
  </si>
  <si>
    <t>Associate Director, Marketing</t>
  </si>
  <si>
    <t>Director, Program/Lecturer</t>
  </si>
  <si>
    <t>Hof acker</t>
  </si>
  <si>
    <t>Design Engineer/ElecTech</t>
  </si>
  <si>
    <t>Buhrow</t>
  </si>
  <si>
    <t>Dowdle</t>
  </si>
  <si>
    <t>Asst Athletic Director, Fbl 0</t>
  </si>
  <si>
    <t>Wicks</t>
  </si>
  <si>
    <t>Nurse Practitioner</t>
  </si>
  <si>
    <t>Bembry</t>
  </si>
  <si>
    <t>Bonita</t>
  </si>
  <si>
    <t>Domachowski</t>
  </si>
  <si>
    <t>Asst Director for Info Svcs</t>
  </si>
  <si>
    <t>Transfer Advisor</t>
  </si>
  <si>
    <t>Research Professor</t>
  </si>
  <si>
    <t>Asst Director, Educ Outreach</t>
  </si>
  <si>
    <t>Coordinator, Student Immg Svcs</t>
  </si>
  <si>
    <t>Weis</t>
  </si>
  <si>
    <t>Kelli</t>
  </si>
  <si>
    <t>Mgr Academic Resource Center</t>
  </si>
  <si>
    <t>Komives</t>
  </si>
  <si>
    <t>Social Worker, Alcoh/drug Spec</t>
  </si>
  <si>
    <t>Cousino</t>
  </si>
  <si>
    <t>Mama</t>
  </si>
  <si>
    <t>Wester</t>
  </si>
  <si>
    <t>Maisha</t>
  </si>
  <si>
    <t>Coordinator Career Services</t>
  </si>
  <si>
    <t>Moody Rideout</t>
  </si>
  <si>
    <t>Blaire</t>
  </si>
  <si>
    <t>Sicotte</t>
  </si>
  <si>
    <t>Raynae</t>
  </si>
  <si>
    <t>Schudel</t>
  </si>
  <si>
    <t>Asst General Manager</t>
  </si>
  <si>
    <t>DiCarlo</t>
  </si>
  <si>
    <t>Coord of Student &amp; Campus Actv</t>
  </si>
  <si>
    <t>Schroeder</t>
  </si>
  <si>
    <t>Eckmann</t>
  </si>
  <si>
    <t>Ted</t>
  </si>
  <si>
    <t>Lect/Ast Chief Flight Instr</t>
  </si>
  <si>
    <t>Financial Accountant</t>
  </si>
  <si>
    <t>Pawloski</t>
  </si>
  <si>
    <t>Shockey</t>
  </si>
  <si>
    <t>Kellie</t>
  </si>
  <si>
    <t>Interim Head Wmen’s Soccer Coa</t>
  </si>
  <si>
    <t>Pargeon</t>
  </si>
  <si>
    <t>Career Systems Admin/Recr Mgr</t>
  </si>
  <si>
    <t>Shouse</t>
  </si>
  <si>
    <t>Center for International Prgms</t>
  </si>
  <si>
    <t>Ingram</t>
  </si>
  <si>
    <t>Brough</t>
  </si>
  <si>
    <t>Finerty</t>
  </si>
  <si>
    <t>Kerecz</t>
  </si>
  <si>
    <t>Knauerhase</t>
  </si>
  <si>
    <t>Vicki</t>
  </si>
  <si>
    <t>Coordinator, Leadership/Ad min</t>
  </si>
  <si>
    <t>Wo Iter</t>
  </si>
  <si>
    <t>Mott</t>
  </si>
  <si>
    <t>Asst Prof/lnt 1st Year Exp Cor</t>
  </si>
  <si>
    <t>London</t>
  </si>
  <si>
    <t>Gilkey</t>
  </si>
  <si>
    <t>Muthuthanthrige Instructor</t>
  </si>
  <si>
    <t>Asst Merchandising Manager</t>
  </si>
  <si>
    <t>Kimble</t>
  </si>
  <si>
    <t>Web Production Manager</t>
  </si>
  <si>
    <t>Jefferson</t>
  </si>
  <si>
    <t>Mallory</t>
  </si>
  <si>
    <t>Yoder</t>
  </si>
  <si>
    <t>Educational Librarian</t>
  </si>
  <si>
    <t>Aid ay</t>
  </si>
  <si>
    <t>Coordinator of Event Services</t>
  </si>
  <si>
    <t>Drane</t>
  </si>
  <si>
    <t>Distance Prog/E-Lrning Coordnt</t>
  </si>
  <si>
    <t>Long brake</t>
  </si>
  <si>
    <t>Jenny</t>
  </si>
  <si>
    <t>Gallaway</t>
  </si>
  <si>
    <t>Colleoni</t>
  </si>
  <si>
    <t>Federica</t>
  </si>
  <si>
    <t>Velasquez Torres</t>
  </si>
  <si>
    <t>Carlos</t>
  </si>
  <si>
    <t>Fyn</t>
  </si>
  <si>
    <t>Ref &amp; Instr Librn</t>
  </si>
  <si>
    <t>Greer</t>
  </si>
  <si>
    <t>Fifer</t>
  </si>
  <si>
    <t>Nichole</t>
  </si>
  <si>
    <t>Slave ns</t>
  </si>
  <si>
    <t>Ruby</t>
  </si>
  <si>
    <t>Tabassum</t>
  </si>
  <si>
    <t>Women's Studies Program</t>
  </si>
  <si>
    <t>Bonner</t>
  </si>
  <si>
    <t>Schleicher</t>
  </si>
  <si>
    <t>Coord Fine Arts Adm &amp; Prom</t>
  </si>
  <si>
    <t>Bissa</t>
  </si>
  <si>
    <t>Be a verson</t>
  </si>
  <si>
    <t>Lafuente-Rodriguez</t>
  </si>
  <si>
    <t>Ramiro</t>
  </si>
  <si>
    <t>Boeker</t>
  </si>
  <si>
    <t>Roth</t>
  </si>
  <si>
    <t>Schuett</t>
  </si>
  <si>
    <t>Mya</t>
  </si>
  <si>
    <t>Interim Educational Advisor</t>
  </si>
  <si>
    <t>Granger</t>
  </si>
  <si>
    <t>lan</t>
  </si>
  <si>
    <t>Klaire</t>
  </si>
  <si>
    <t>Kowal</t>
  </si>
  <si>
    <t>Gerald</t>
  </si>
  <si>
    <t>Yanhong</t>
  </si>
  <si>
    <t>Muc</t>
  </si>
  <si>
    <t>Biology Coordinator</t>
  </si>
  <si>
    <t>Pruss</t>
  </si>
  <si>
    <t>Pt Pharmacist</t>
  </si>
  <si>
    <t>Branam-Poling</t>
  </si>
  <si>
    <t>Zimmann</t>
  </si>
  <si>
    <t>DeAmicis-Silveira</t>
  </si>
  <si>
    <t>Garbett</t>
  </si>
  <si>
    <t>Kuechenmeister</t>
  </si>
  <si>
    <t>Madsen</t>
  </si>
  <si>
    <t>Fontana</t>
  </si>
  <si>
    <t>Wilhelm</t>
  </si>
  <si>
    <t>Gabbard</t>
  </si>
  <si>
    <t>Newbold</t>
  </si>
  <si>
    <t>Nafziger</t>
  </si>
  <si>
    <t>Manager, Falcon Team Store</t>
  </si>
  <si>
    <t>Falcon Team Store</t>
  </si>
  <si>
    <t>Collector</t>
  </si>
  <si>
    <t>Specialist</t>
  </si>
  <si>
    <t>Haubert</t>
  </si>
  <si>
    <t>Lindsey</t>
  </si>
  <si>
    <t>Terrell</t>
  </si>
  <si>
    <t>Program Manager, SETGO</t>
  </si>
  <si>
    <t>Amditis</t>
  </si>
  <si>
    <t>Eugenia</t>
  </si>
  <si>
    <t>Lake</t>
  </si>
  <si>
    <t>Garber-Pearson</t>
  </si>
  <si>
    <t>Caryl Crane Thtr Artist/BusMgr</t>
  </si>
  <si>
    <t>Meier</t>
  </si>
  <si>
    <t>Sheana</t>
  </si>
  <si>
    <t>Heiss</t>
  </si>
  <si>
    <t>McLochlin</t>
  </si>
  <si>
    <t>Poggiali-Buening</t>
  </si>
  <si>
    <t>Syoen</t>
  </si>
  <si>
    <t>Annie</t>
  </si>
  <si>
    <t>Draper</t>
  </si>
  <si>
    <t>Wiest</t>
  </si>
  <si>
    <t>DiMuzio</t>
  </si>
  <si>
    <t>Men’s Assistant Soccer Coach</t>
  </si>
  <si>
    <t>Majewski</t>
  </si>
  <si>
    <t>Staff Pharmacist</t>
  </si>
  <si>
    <t>Bischoff</t>
  </si>
  <si>
    <t>Briscoe</t>
  </si>
  <si>
    <t>Caplan</t>
  </si>
  <si>
    <t>Education coordinator</t>
  </si>
  <si>
    <t>Clemons</t>
  </si>
  <si>
    <t>Miyoshi</t>
  </si>
  <si>
    <t>Hiroko</t>
  </si>
  <si>
    <t>Eva maria</t>
  </si>
  <si>
    <t>Krautheim</t>
  </si>
  <si>
    <t xml:space="preserve"> Mary</t>
  </si>
  <si>
    <t xml:space="preserve"> David</t>
  </si>
  <si>
    <t>Hiles</t>
  </si>
  <si>
    <t xml:space="preserve"> Thomas</t>
  </si>
  <si>
    <t xml:space="preserve"> Kenneth</t>
  </si>
  <si>
    <t xml:space="preserve"> Rodney</t>
  </si>
  <si>
    <t xml:space="preserve"> Sherideen</t>
  </si>
  <si>
    <t xml:space="preserve"> Sean</t>
  </si>
  <si>
    <t xml:space="preserve"> John</t>
  </si>
  <si>
    <t xml:space="preserve"> Alberto</t>
  </si>
  <si>
    <t xml:space="preserve"> Gregory</t>
  </si>
  <si>
    <t xml:space="preserve"> Simon</t>
  </si>
  <si>
    <t>Rao</t>
  </si>
  <si>
    <t xml:space="preserve"> B</t>
  </si>
  <si>
    <t xml:space="preserve"> Faris</t>
  </si>
  <si>
    <t>Showed</t>
  </si>
  <si>
    <t xml:space="preserve"> Jeffrey</t>
  </si>
  <si>
    <t xml:space="preserve"> Fred</t>
  </si>
  <si>
    <t xml:space="preserve"> Steven</t>
  </si>
  <si>
    <t xml:space="preserve"> William</t>
  </si>
  <si>
    <t>Petrosino</t>
  </si>
  <si>
    <t xml:space="preserve"> Linda</t>
  </si>
  <si>
    <t xml:space="preserve"> Joseph</t>
  </si>
  <si>
    <t xml:space="preserve"> Curt</t>
  </si>
  <si>
    <t xml:space="preserve"> Louis</t>
  </si>
  <si>
    <t xml:space="preserve"> Scott</t>
  </si>
  <si>
    <t xml:space="preserve"> Martha</t>
  </si>
  <si>
    <t xml:space="preserve"> Michael</t>
  </si>
  <si>
    <t xml:space="preserve"> Sara</t>
  </si>
  <si>
    <t xml:space="preserve"> Gary</t>
  </si>
  <si>
    <t xml:space="preserve"> Timothy</t>
  </si>
  <si>
    <t xml:space="preserve"> Charles</t>
  </si>
  <si>
    <t xml:space="preserve"> Hokey</t>
  </si>
  <si>
    <t xml:space="preserve"> Sung</t>
  </si>
  <si>
    <t xml:space="preserve"> Richard</t>
  </si>
  <si>
    <t xml:space="preserve"> Amelia</t>
  </si>
  <si>
    <t xml:space="preserve"> Janet</t>
  </si>
  <si>
    <t xml:space="preserve"> Hong</t>
  </si>
  <si>
    <t>Lord</t>
  </si>
  <si>
    <t xml:space="preserve"> Alan</t>
  </si>
  <si>
    <t xml:space="preserve"> Julie</t>
  </si>
  <si>
    <t xml:space="preserve"> Bruce</t>
  </si>
  <si>
    <t>Assc Vice Provost for Aca Tech</t>
  </si>
  <si>
    <t xml:space="preserve"> Arjun</t>
  </si>
  <si>
    <t xml:space="preserve"> George</t>
  </si>
  <si>
    <t xml:space="preserve"> Christopher</t>
  </si>
  <si>
    <t>Maner</t>
  </si>
  <si>
    <t xml:space="preserve"> Walter</t>
  </si>
  <si>
    <t xml:space="preserve"> James</t>
  </si>
  <si>
    <t xml:space="preserve"> Katerina</t>
  </si>
  <si>
    <t xml:space="preserve"> Jill</t>
  </si>
  <si>
    <t xml:space="preserve"> Andreas</t>
  </si>
  <si>
    <t xml:space="preserve"> Bradley</t>
  </si>
  <si>
    <t xml:space="preserve"> Mingsheng</t>
  </si>
  <si>
    <t xml:space="preserve"> Barbara</t>
  </si>
  <si>
    <t xml:space="preserve"> Daniel</t>
  </si>
  <si>
    <t xml:space="preserve"> Larry</t>
  </si>
  <si>
    <t xml:space="preserve"> Warren</t>
  </si>
  <si>
    <t xml:space="preserve"> Penny</t>
  </si>
  <si>
    <t xml:space="preserve"> Deborah</t>
  </si>
  <si>
    <t>Hudson-Nowak</t>
  </si>
  <si>
    <t xml:space="preserve"> Melissa</t>
  </si>
  <si>
    <t xml:space="preserve"> Ronald</t>
  </si>
  <si>
    <t xml:space="preserve"> Rebecca</t>
  </si>
  <si>
    <t xml:space="preserve"> Paul</t>
  </si>
  <si>
    <t xml:space="preserve"> Dwayne</t>
  </si>
  <si>
    <t xml:space="preserve"> Earl</t>
  </si>
  <si>
    <t xml:space="preserve"> Lon</t>
  </si>
  <si>
    <t>Chernykh</t>
  </si>
  <si>
    <t xml:space="preserve"> Lyudmila</t>
  </si>
  <si>
    <t>Fuerst</t>
  </si>
  <si>
    <t xml:space="preserve"> Wendy</t>
  </si>
  <si>
    <t xml:space="preserve"> Patrick</t>
  </si>
  <si>
    <t xml:space="preserve"> Luis</t>
  </si>
  <si>
    <t xml:space="preserve"> Edmund</t>
  </si>
  <si>
    <t xml:space="preserve"> Sachidanandam</t>
  </si>
  <si>
    <t xml:space="preserve"> Raymon</t>
  </si>
  <si>
    <t xml:space="preserve"> Geofrey</t>
  </si>
  <si>
    <t xml:space="preserve"> Pascal</t>
  </si>
  <si>
    <t xml:space="preserve"> Lawrence</t>
  </si>
  <si>
    <t>Dadfar</t>
  </si>
  <si>
    <t xml:space="preserve"> Mohammad</t>
  </si>
  <si>
    <t xml:space="preserve"> Sherry</t>
  </si>
  <si>
    <t xml:space="preserve"> Ronny</t>
  </si>
  <si>
    <t xml:space="preserve"> Nancy</t>
  </si>
  <si>
    <t xml:space="preserve"> Robert</t>
  </si>
  <si>
    <t xml:space="preserve"> Susan</t>
  </si>
  <si>
    <t xml:space="preserve"> Sharon</t>
  </si>
  <si>
    <t xml:space="preserve"> Mark</t>
  </si>
  <si>
    <t xml:space="preserve"> Sue</t>
  </si>
  <si>
    <t xml:space="preserve"> Bonnie</t>
  </si>
  <si>
    <t xml:space="preserve"> W</t>
  </si>
  <si>
    <t xml:space="preserve"> Matthew</t>
  </si>
  <si>
    <t xml:space="preserve"> Dale</t>
  </si>
  <si>
    <t>Silverman</t>
  </si>
  <si>
    <t>Center for Environmental Pgm.</t>
  </si>
  <si>
    <t xml:space="preserve"> Franklin</t>
  </si>
  <si>
    <t xml:space="preserve"> Felix</t>
  </si>
  <si>
    <t xml:space="preserve"> Bai-Yau</t>
  </si>
  <si>
    <t xml:space="preserve"> Jane</t>
  </si>
  <si>
    <t xml:space="preserve"> Kyoo</t>
  </si>
  <si>
    <t xml:space="preserve"> Marcia</t>
  </si>
  <si>
    <t>Continuing &amp; Extended Educ</t>
  </si>
  <si>
    <t xml:space="preserve"> Man</t>
  </si>
  <si>
    <t xml:space="preserve"> Roudabeh</t>
  </si>
  <si>
    <t xml:space="preserve"> Lee</t>
  </si>
  <si>
    <t xml:space="preserve"> Philip</t>
  </si>
  <si>
    <t xml:space="preserve"> Julian</t>
  </si>
  <si>
    <t xml:space="preserve"> Conrad</t>
  </si>
  <si>
    <t xml:space="preserve"> Bob</t>
  </si>
  <si>
    <t xml:space="preserve"> Montique</t>
  </si>
  <si>
    <t xml:space="preserve"> Kit</t>
  </si>
  <si>
    <t xml:space="preserve"> Jingyun</t>
  </si>
  <si>
    <t xml:space="preserve"> Guy</t>
  </si>
  <si>
    <t xml:space="preserve"> Monica</t>
  </si>
  <si>
    <t xml:space="preserve"> Stephen</t>
  </si>
  <si>
    <t xml:space="preserve"> Senthilkumar</t>
  </si>
  <si>
    <t xml:space="preserve"> Kristine</t>
  </si>
  <si>
    <t xml:space="preserve"> Lynne</t>
  </si>
  <si>
    <t xml:space="preserve"> Martin</t>
  </si>
  <si>
    <t>Fioravanti</t>
  </si>
  <si>
    <t xml:space="preserve"> Carmen</t>
  </si>
  <si>
    <t xml:space="preserve"> Hassan</t>
  </si>
  <si>
    <t xml:space="preserve"> Peter</t>
  </si>
  <si>
    <t xml:space="preserve"> Roger</t>
  </si>
  <si>
    <t xml:space="preserve"> Laura</t>
  </si>
  <si>
    <t xml:space="preserve"> Myra</t>
  </si>
  <si>
    <t xml:space="preserve"> Jodi</t>
  </si>
  <si>
    <t xml:space="preserve"> Terry</t>
  </si>
  <si>
    <t xml:space="preserve"> Donna</t>
  </si>
  <si>
    <t>Pommersheim</t>
  </si>
  <si>
    <t xml:space="preserve"> Emily</t>
  </si>
  <si>
    <t xml:space="preserve"> Sudershan</t>
  </si>
  <si>
    <t xml:space="preserve"> Federico</t>
  </si>
  <si>
    <t xml:space="preserve"> Lewis</t>
  </si>
  <si>
    <t xml:space="preserve"> Debra</t>
  </si>
  <si>
    <t xml:space="preserve"> Neocles</t>
  </si>
  <si>
    <t xml:space="preserve"> Sheryl</t>
  </si>
  <si>
    <t xml:space="preserve"> Alfred</t>
  </si>
  <si>
    <t>Du bow</t>
  </si>
  <si>
    <t xml:space="preserve"> Eric</t>
  </si>
  <si>
    <t xml:space="preserve"> Julia</t>
  </si>
  <si>
    <t xml:space="preserve"> Harold</t>
  </si>
  <si>
    <t xml:space="preserve"> Marilyn</t>
  </si>
  <si>
    <t xml:space="preserve"> Chris</t>
  </si>
  <si>
    <t xml:space="preserve"> Kara</t>
  </si>
  <si>
    <t xml:space="preserve"> Srinivas</t>
  </si>
  <si>
    <t xml:space="preserve"> Derek</t>
  </si>
  <si>
    <t xml:space="preserve"> Vemer</t>
  </si>
  <si>
    <t xml:space="preserve"> L</t>
  </si>
  <si>
    <t xml:space="preserve"> Margaret</t>
  </si>
  <si>
    <t xml:space="preserve"> D</t>
  </si>
  <si>
    <t xml:space="preserve"> Catherine</t>
  </si>
  <si>
    <t xml:space="preserve"> Zheng</t>
  </si>
  <si>
    <t xml:space="preserve"> Sarah</t>
  </si>
  <si>
    <t xml:space="preserve"> Lisa</t>
  </si>
  <si>
    <t xml:space="preserve"> Molly</t>
  </si>
  <si>
    <t xml:space="preserve"> Lynn</t>
  </si>
  <si>
    <t xml:space="preserve"> Becky</t>
  </si>
  <si>
    <t xml:space="preserve"> Radhika</t>
  </si>
  <si>
    <t xml:space="preserve"> So-Hsiang</t>
  </si>
  <si>
    <t xml:space="preserve"> Ellen</t>
  </si>
  <si>
    <t xml:space="preserve"> Cindy</t>
  </si>
  <si>
    <t xml:space="preserve"> Steve</t>
  </si>
  <si>
    <t xml:space="preserve"> Jacquelyn</t>
  </si>
  <si>
    <t xml:space="preserve"> Madeline</t>
  </si>
  <si>
    <t xml:space="preserve"> Lynda</t>
  </si>
  <si>
    <t xml:space="preserve"> C</t>
  </si>
  <si>
    <t xml:space="preserve"> Ann</t>
  </si>
  <si>
    <t>Hoffman</t>
  </si>
  <si>
    <t xml:space="preserve"> Arthur</t>
  </si>
  <si>
    <t xml:space="preserve"> Jong Kwan</t>
  </si>
  <si>
    <t xml:space="preserve"> Hanfeng</t>
  </si>
  <si>
    <t xml:space="preserve"> Todd</t>
  </si>
  <si>
    <t xml:space="preserve"> Sri</t>
  </si>
  <si>
    <t xml:space="preserve"> Brian</t>
  </si>
  <si>
    <t xml:space="preserve"> Marc</t>
  </si>
  <si>
    <t xml:space="preserve"> Bill</t>
  </si>
  <si>
    <t xml:space="preserve"> Marie</t>
  </si>
  <si>
    <t xml:space="preserve"> Salim</t>
  </si>
  <si>
    <t xml:space="preserve"> Dennis</t>
  </si>
  <si>
    <t xml:space="preserve"> Elizabeth</t>
  </si>
  <si>
    <t xml:space="preserve"> Phyllis</t>
  </si>
  <si>
    <t xml:space="preserve"> Nicholas</t>
  </si>
  <si>
    <t xml:space="preserve"> Victoria</t>
  </si>
  <si>
    <t xml:space="preserve"> Alexander</t>
  </si>
  <si>
    <t>Student Publications</t>
  </si>
  <si>
    <t xml:space="preserve"> Apollos</t>
  </si>
  <si>
    <t xml:space="preserve"> Jon</t>
  </si>
  <si>
    <t xml:space="preserve"> Annette</t>
  </si>
  <si>
    <t xml:space="preserve"> Carol</t>
  </si>
  <si>
    <t xml:space="preserve"> Stan</t>
  </si>
  <si>
    <t xml:space="preserve"> Andrew</t>
  </si>
  <si>
    <t>Hofmann</t>
  </si>
  <si>
    <t xml:space="preserve"> Wilfred</t>
  </si>
  <si>
    <t xml:space="preserve"> Vincent</t>
  </si>
  <si>
    <t xml:space="preserve"> Roddy</t>
  </si>
  <si>
    <t xml:space="preserve"> Craig</t>
  </si>
  <si>
    <t>Badik</t>
  </si>
  <si>
    <t xml:space="preserve"> J</t>
  </si>
  <si>
    <t xml:space="preserve"> Vasile</t>
  </si>
  <si>
    <t xml:space="preserve"> Wayne</t>
  </si>
  <si>
    <t xml:space="preserve"> Patricia</t>
  </si>
  <si>
    <t xml:space="preserve"> G</t>
  </si>
  <si>
    <t xml:space="preserve"> Neal</t>
  </si>
  <si>
    <t>BGeXperience</t>
  </si>
  <si>
    <t xml:space="preserve"> Marcus</t>
  </si>
  <si>
    <t xml:space="preserve"> Carolyn</t>
  </si>
  <si>
    <t xml:space="preserve"> Brett</t>
  </si>
  <si>
    <t>Bums</t>
  </si>
  <si>
    <t xml:space="preserve"> Judy</t>
  </si>
  <si>
    <t xml:space="preserve"> Joshua</t>
  </si>
  <si>
    <t xml:space="preserve"> Allan</t>
  </si>
  <si>
    <t xml:space="preserve"> Younghee</t>
  </si>
  <si>
    <t>Herman</t>
  </si>
  <si>
    <t xml:space="preserve"> Dena</t>
  </si>
  <si>
    <t xml:space="preserve"> Wendell</t>
  </si>
  <si>
    <t xml:space="preserve"> Duane</t>
  </si>
  <si>
    <t>Cardwell</t>
  </si>
  <si>
    <t xml:space="preserve"> Kimberly</t>
  </si>
  <si>
    <t>Steams</t>
  </si>
  <si>
    <t xml:space="preserve"> Beverly</t>
  </si>
  <si>
    <t xml:space="preserve"> Ewart</t>
  </si>
  <si>
    <t xml:space="preserve"> Lesley</t>
  </si>
  <si>
    <t xml:space="preserve"> Eileen</t>
  </si>
  <si>
    <t xml:space="preserve"> Pavel</t>
  </si>
  <si>
    <t xml:space="preserve"> Andrea</t>
  </si>
  <si>
    <t xml:space="preserve"> Nathan</t>
  </si>
  <si>
    <t>Boatwright</t>
  </si>
  <si>
    <t xml:space="preserve"> Donald</t>
  </si>
  <si>
    <t xml:space="preserve"> Rachel</t>
  </si>
  <si>
    <t xml:space="preserve"> Connie</t>
  </si>
  <si>
    <t>Ctr for Online &amp; Blended Leam</t>
  </si>
  <si>
    <t xml:space="preserve"> Mona</t>
  </si>
  <si>
    <t xml:space="preserve"> Mary Ellen</t>
  </si>
  <si>
    <t xml:space="preserve"> Sidney</t>
  </si>
  <si>
    <t xml:space="preserve"> Gail</t>
  </si>
  <si>
    <t xml:space="preserve"> Anthony</t>
  </si>
  <si>
    <t xml:space="preserve"> Louisa</t>
  </si>
  <si>
    <t xml:space="preserve"> Neil</t>
  </si>
  <si>
    <t xml:space="preserve"> Kerry</t>
  </si>
  <si>
    <t xml:space="preserve"> Garrett</t>
  </si>
  <si>
    <t xml:space="preserve"> Marsha</t>
  </si>
  <si>
    <t xml:space="preserve"> Jerome</t>
  </si>
  <si>
    <t xml:space="preserve"> Cynthia</t>
  </si>
  <si>
    <t xml:space="preserve"> Victor</t>
  </si>
  <si>
    <t xml:space="preserve"> Angela</t>
  </si>
  <si>
    <t xml:space="preserve"> Geoffrey</t>
  </si>
  <si>
    <t xml:space="preserve"> Joyce</t>
  </si>
  <si>
    <t xml:space="preserve"> Jennifer</t>
  </si>
  <si>
    <t xml:space="preserve"> Shawn</t>
  </si>
  <si>
    <t>Van De Walle</t>
  </si>
  <si>
    <t xml:space="preserve"> Denise</t>
  </si>
  <si>
    <t xml:space="preserve"> Norman</t>
  </si>
  <si>
    <t xml:space="preserve"> Yu</t>
  </si>
  <si>
    <t xml:space="preserve"> Kathryn</t>
  </si>
  <si>
    <t xml:space="preserve"> Kei</t>
  </si>
  <si>
    <t xml:space="preserve"> Sharona</t>
  </si>
  <si>
    <t xml:space="preserve"> Casey</t>
  </si>
  <si>
    <t xml:space="preserve"> Barry</t>
  </si>
  <si>
    <t xml:space="preserve"> Brenda</t>
  </si>
  <si>
    <t>Komacki</t>
  </si>
  <si>
    <t xml:space="preserve"> Carlo</t>
  </si>
  <si>
    <t xml:space="preserve"> Cecilia</t>
  </si>
  <si>
    <t>Keil</t>
  </si>
  <si>
    <t xml:space="preserve"> Sheila</t>
  </si>
  <si>
    <t xml:space="preserve"> Jean</t>
  </si>
  <si>
    <t xml:space="preserve"> Elaine</t>
  </si>
  <si>
    <t>Woods</t>
  </si>
  <si>
    <t xml:space="preserve"> Karen</t>
  </si>
  <si>
    <t xml:space="preserve"> Royce</t>
  </si>
  <si>
    <t xml:space="preserve"> Adam</t>
  </si>
  <si>
    <t>Boersma</t>
  </si>
  <si>
    <t xml:space="preserve"> Douglas</t>
  </si>
  <si>
    <t xml:space="preserve"> Raymond</t>
  </si>
  <si>
    <t xml:space="preserve"> Khani</t>
  </si>
  <si>
    <t xml:space="preserve"> Helen</t>
  </si>
  <si>
    <t xml:space="preserve"> Dong</t>
  </si>
  <si>
    <t xml:space="preserve"> Moira</t>
  </si>
  <si>
    <t xml:space="preserve"> Lamonta</t>
  </si>
  <si>
    <t xml:space="preserve"> Kevin</t>
  </si>
  <si>
    <t xml:space="preserve"> Pamela</t>
  </si>
  <si>
    <t xml:space="preserve"> Diane</t>
  </si>
  <si>
    <t xml:space="preserve"> Dermot</t>
  </si>
  <si>
    <t xml:space="preserve"> Adrian</t>
  </si>
  <si>
    <t xml:space="preserve"> Heather</t>
  </si>
  <si>
    <t xml:space="preserve"> Maria</t>
  </si>
  <si>
    <t xml:space="preserve"> Larissa</t>
  </si>
  <si>
    <t xml:space="preserve"> Dawn</t>
  </si>
  <si>
    <t xml:space="preserve"> Sylvia</t>
  </si>
  <si>
    <t xml:space="preserve"> Thaddeus</t>
  </si>
  <si>
    <t xml:space="preserve"> Priscilla</t>
  </si>
  <si>
    <t xml:space="preserve"> Vanessa</t>
  </si>
  <si>
    <t xml:space="preserve"> Jaclyn</t>
  </si>
  <si>
    <t xml:space="preserve"> Susana</t>
  </si>
  <si>
    <t xml:space="preserve"> Susannah</t>
  </si>
  <si>
    <t xml:space="preserve"> Shannon</t>
  </si>
  <si>
    <t xml:space="preserve"> Tong</t>
  </si>
  <si>
    <t xml:space="preserve"> Junfeng</t>
  </si>
  <si>
    <t xml:space="preserve"> Stephania</t>
  </si>
  <si>
    <t xml:space="preserve"> Edmond</t>
  </si>
  <si>
    <t xml:space="preserve"> Theresa</t>
  </si>
  <si>
    <t xml:space="preserve"> Beatrice</t>
  </si>
  <si>
    <t xml:space="preserve"> Dryw</t>
  </si>
  <si>
    <t xml:space="preserve"> Hans</t>
  </si>
  <si>
    <t xml:space="preserve"> Ruth</t>
  </si>
  <si>
    <t xml:space="preserve"> Ryan</t>
  </si>
  <si>
    <t>Logistics</t>
  </si>
  <si>
    <t xml:space="preserve"> Tina</t>
  </si>
  <si>
    <t xml:space="preserve"> Chasity</t>
  </si>
  <si>
    <t xml:space="preserve"> Lena</t>
  </si>
  <si>
    <t xml:space="preserve"> Emilio</t>
  </si>
  <si>
    <t xml:space="preserve"> Kefa</t>
  </si>
  <si>
    <t xml:space="preserve"> Lessie</t>
  </si>
  <si>
    <t xml:space="preserve"> Hailu</t>
  </si>
  <si>
    <t xml:space="preserve"> Dafina</t>
  </si>
  <si>
    <t xml:space="preserve"> Kurt</t>
  </si>
  <si>
    <t xml:space="preserve"> Michelle</t>
  </si>
  <si>
    <t>Kilian</t>
  </si>
  <si>
    <t xml:space="preserve"> Jacqueline</t>
  </si>
  <si>
    <t xml:space="preserve"> Colleen</t>
  </si>
  <si>
    <t xml:space="preserve"> Gale</t>
  </si>
  <si>
    <t xml:space="preserve"> Kristie</t>
  </si>
  <si>
    <t>German-Russian Departmenl</t>
  </si>
  <si>
    <t xml:space="preserve"> Gene</t>
  </si>
  <si>
    <t xml:space="preserve"> Maureen</t>
  </si>
  <si>
    <t xml:space="preserve"> Dara</t>
  </si>
  <si>
    <t xml:space="preserve"> Chad</t>
  </si>
  <si>
    <t xml:space="preserve"> Diem</t>
  </si>
  <si>
    <t xml:space="preserve"> Betsy</t>
  </si>
  <si>
    <t xml:space="preserve"> Gabriel</t>
  </si>
  <si>
    <t xml:space="preserve"> Haowen</t>
  </si>
  <si>
    <t xml:space="preserve"> Christina</t>
  </si>
  <si>
    <t xml:space="preserve"> Bradford</t>
  </si>
  <si>
    <t xml:space="preserve"> Trinka</t>
  </si>
  <si>
    <t xml:space="preserve"> Francisco</t>
  </si>
  <si>
    <t xml:space="preserve"> Carla</t>
  </si>
  <si>
    <t xml:space="preserve"> Amy</t>
  </si>
  <si>
    <t>Kakas</t>
  </si>
  <si>
    <t>Pomales</t>
  </si>
  <si>
    <t xml:space="preserve"> Manuel</t>
  </si>
  <si>
    <t>Mascara</t>
  </si>
  <si>
    <t xml:space="preserve"> Elainie</t>
  </si>
  <si>
    <t xml:space="preserve"> l-Fen</t>
  </si>
  <si>
    <t>Homer</t>
  </si>
  <si>
    <t xml:space="preserve"> Sherri</t>
  </si>
  <si>
    <t xml:space="preserve"> Savilla</t>
  </si>
  <si>
    <t>Educ/DivTchng &amp; Learning</t>
  </si>
  <si>
    <t xml:space="preserve"> Ruben</t>
  </si>
  <si>
    <t xml:space="preserve"> Rieuwert</t>
  </si>
  <si>
    <t xml:space="preserve"> Beth</t>
  </si>
  <si>
    <t xml:space="preserve"> Lubomir</t>
  </si>
  <si>
    <t xml:space="preserve"> Shumiala</t>
  </si>
  <si>
    <t xml:space="preserve"> Deng-Ywan</t>
  </si>
  <si>
    <t xml:space="preserve"> Juan</t>
  </si>
  <si>
    <t xml:space="preserve"> Irina</t>
  </si>
  <si>
    <t xml:space="preserve"> Loraine</t>
  </si>
  <si>
    <t xml:space="preserve"> Albert</t>
  </si>
  <si>
    <t xml:space="preserve"> Judith</t>
  </si>
  <si>
    <t xml:space="preserve"> Fei</t>
  </si>
  <si>
    <t>Politsky</t>
  </si>
  <si>
    <t xml:space="preserve"> Rosalie</t>
  </si>
  <si>
    <t xml:space="preserve"> Akiko</t>
  </si>
  <si>
    <t>Mirchandani</t>
  </si>
  <si>
    <t xml:space="preserve"> Rekha</t>
  </si>
  <si>
    <t xml:space="preserve"> Yiwei</t>
  </si>
  <si>
    <t xml:space="preserve"> Debralee</t>
  </si>
  <si>
    <t xml:space="preserve"> Per</t>
  </si>
  <si>
    <t xml:space="preserve"> Gwen</t>
  </si>
  <si>
    <t xml:space="preserve"> Sandra</t>
  </si>
  <si>
    <t xml:space="preserve"> Howard</t>
  </si>
  <si>
    <t xml:space="preserve"> Mikel</t>
  </si>
  <si>
    <t xml:space="preserve"> Aaron</t>
  </si>
  <si>
    <t xml:space="preserve"> Wei</t>
  </si>
  <si>
    <t xml:space="preserve"> Joy</t>
  </si>
  <si>
    <t xml:space="preserve"> Edgar</t>
  </si>
  <si>
    <t xml:space="preserve"> Karen Sue</t>
  </si>
  <si>
    <t xml:space="preserve"> Solotchnee</t>
  </si>
  <si>
    <t xml:space="preserve"> Tracy</t>
  </si>
  <si>
    <t>Mandlebaum</t>
  </si>
  <si>
    <t xml:space="preserve"> Opportune</t>
  </si>
  <si>
    <t>Mumen</t>
  </si>
  <si>
    <t xml:space="preserve"> Piya</t>
  </si>
  <si>
    <t xml:space="preserve"> Jonathan</t>
  </si>
  <si>
    <t xml:space="preserve"> Ty</t>
  </si>
  <si>
    <t xml:space="preserve"> Enrique</t>
  </si>
  <si>
    <t xml:space="preserve"> Katherine</t>
  </si>
  <si>
    <t xml:space="preserve"> Mille</t>
  </si>
  <si>
    <t xml:space="preserve"> Peng</t>
  </si>
  <si>
    <t xml:space="preserve"> Cheryl</t>
  </si>
  <si>
    <t xml:space="preserve"> Anne</t>
  </si>
  <si>
    <t xml:space="preserve"> Jamie</t>
  </si>
  <si>
    <t xml:space="preserve"> Brady</t>
  </si>
  <si>
    <t xml:space="preserve"> Peggy</t>
  </si>
  <si>
    <t xml:space="preserve"> Faith</t>
  </si>
  <si>
    <t xml:space="preserve"> Lesa</t>
  </si>
  <si>
    <t>Ekstrand</t>
  </si>
  <si>
    <t xml:space="preserve"> Dean</t>
  </si>
  <si>
    <t>Katz</t>
  </si>
  <si>
    <t xml:space="preserve"> Lauren</t>
  </si>
  <si>
    <t>Tamovsky</t>
  </si>
  <si>
    <t xml:space="preserve"> Robin</t>
  </si>
  <si>
    <t xml:space="preserve"> Brooks</t>
  </si>
  <si>
    <t xml:space="preserve"> Travis</t>
  </si>
  <si>
    <t xml:space="preserve"> Antoniu</t>
  </si>
  <si>
    <t xml:space="preserve"> Jeanne</t>
  </si>
  <si>
    <t>Fairbaim</t>
  </si>
  <si>
    <t xml:space="preserve"> Nora</t>
  </si>
  <si>
    <t xml:space="preserve"> Sridevi</t>
  </si>
  <si>
    <t>Steinbrunner</t>
  </si>
  <si>
    <t xml:space="preserve"> Ruthann</t>
  </si>
  <si>
    <t xml:space="preserve"> Winifred</t>
  </si>
  <si>
    <t xml:space="preserve"> Elmas</t>
  </si>
  <si>
    <t xml:space="preserve"> Lloyd</t>
  </si>
  <si>
    <t>Polkinghome</t>
  </si>
  <si>
    <t xml:space="preserve"> Frederick</t>
  </si>
  <si>
    <t xml:space="preserve"> Virginia</t>
  </si>
  <si>
    <t xml:space="preserve"> Stephanie</t>
  </si>
  <si>
    <t xml:space="preserve"> Diana</t>
  </si>
  <si>
    <t xml:space="preserve"> Christine</t>
  </si>
  <si>
    <t xml:space="preserve"> Erin</t>
  </si>
  <si>
    <t xml:space="preserve"> Candace</t>
  </si>
  <si>
    <t xml:space="preserve"> Tonya</t>
  </si>
  <si>
    <t xml:space="preserve"> Theodore</t>
  </si>
  <si>
    <t xml:space="preserve"> Katharine</t>
  </si>
  <si>
    <t xml:space="preserve"> Jeremy</t>
  </si>
  <si>
    <t xml:space="preserve"> Toni</t>
  </si>
  <si>
    <t xml:space="preserve"> Hyungsuk</t>
  </si>
  <si>
    <t xml:space="preserve"> Daria</t>
  </si>
  <si>
    <t xml:space="preserve"> Rhonda</t>
  </si>
  <si>
    <t xml:space="preserve"> Lona</t>
  </si>
  <si>
    <t xml:space="preserve"> Erik</t>
  </si>
  <si>
    <t>Poole</t>
  </si>
  <si>
    <t xml:space="preserve"> Brandi</t>
  </si>
  <si>
    <t xml:space="preserve"> Ksenija</t>
  </si>
  <si>
    <t xml:space="preserve"> Ludmyla</t>
  </si>
  <si>
    <t xml:space="preserve"> Kelly</t>
  </si>
  <si>
    <t xml:space="preserve"> Mihai</t>
  </si>
  <si>
    <t xml:space="preserve"> Gi Woong</t>
  </si>
  <si>
    <t xml:space="preserve"> Sheri</t>
  </si>
  <si>
    <t>LaVine</t>
  </si>
  <si>
    <t xml:space="preserve"> Dave</t>
  </si>
  <si>
    <t xml:space="preserve"> Allison</t>
  </si>
  <si>
    <t xml:space="preserve"> Laurel</t>
  </si>
  <si>
    <t xml:space="preserve"> Jie</t>
  </si>
  <si>
    <t xml:space="preserve"> Amanda</t>
  </si>
  <si>
    <t xml:space="preserve"> Xinyue</t>
  </si>
  <si>
    <t xml:space="preserve"> Mitchell</t>
  </si>
  <si>
    <t xml:space="preserve"> Danielle</t>
  </si>
  <si>
    <t xml:space="preserve"> Mariana</t>
  </si>
  <si>
    <t xml:space="preserve"> K Todd</t>
  </si>
  <si>
    <t xml:space="preserve"> Stefanie</t>
  </si>
  <si>
    <t xml:space="preserve"> Sungho</t>
  </si>
  <si>
    <t>School of H MS LS</t>
  </si>
  <si>
    <t>Paule</t>
  </si>
  <si>
    <t xml:space="preserve"> Deanna</t>
  </si>
  <si>
    <t xml:space="preserve"> Vibha</t>
  </si>
  <si>
    <t xml:space="preserve"> Courtney</t>
  </si>
  <si>
    <t xml:space="preserve"> Mikhail</t>
  </si>
  <si>
    <t xml:space="preserve"> Becca</t>
  </si>
  <si>
    <t>Hashizume</t>
  </si>
  <si>
    <t>Pereira de Almeida</t>
  </si>
  <si>
    <t xml:space="preserve"> Jose</t>
  </si>
  <si>
    <t xml:space="preserve"> Kristen</t>
  </si>
  <si>
    <t xml:space="preserve"> Miriam</t>
  </si>
  <si>
    <t xml:space="preserve"> Leila</t>
  </si>
  <si>
    <t xml:space="preserve"> Marco</t>
  </si>
  <si>
    <t xml:space="preserve"> Liangfeng</t>
  </si>
  <si>
    <t xml:space="preserve"> Teresa</t>
  </si>
  <si>
    <t xml:space="preserve"> Ashutosh</t>
  </si>
  <si>
    <t>Richards</t>
  </si>
  <si>
    <t xml:space="preserve"> Lan</t>
  </si>
  <si>
    <t xml:space="preserve"> Elsy</t>
  </si>
  <si>
    <t xml:space="preserve"> Jorge</t>
  </si>
  <si>
    <t xml:space="preserve"> Brigid</t>
  </si>
  <si>
    <t>Bigelow</t>
  </si>
  <si>
    <t xml:space="preserve"> Jason</t>
  </si>
  <si>
    <t xml:space="preserve"> Hyeyoung</t>
  </si>
  <si>
    <t xml:space="preserve"> Ekaterina</t>
  </si>
  <si>
    <t xml:space="preserve"> Volney</t>
  </si>
  <si>
    <t>Dimling</t>
  </si>
  <si>
    <t xml:space="preserve"> Bess</t>
  </si>
  <si>
    <t xml:space="preserve"> Blaine</t>
  </si>
  <si>
    <t xml:space="preserve"> Pamella</t>
  </si>
  <si>
    <t xml:space="preserve"> Nga Wai</t>
  </si>
  <si>
    <t xml:space="preserve"> Patricia A</t>
  </si>
  <si>
    <t xml:space="preserve"> Hee Soon</t>
  </si>
  <si>
    <t xml:space="preserve"> Conor</t>
  </si>
  <si>
    <t xml:space="preserve"> Mamta</t>
  </si>
  <si>
    <t xml:space="preserve"> Jayson</t>
  </si>
  <si>
    <t xml:space="preserve"> Hossein</t>
  </si>
  <si>
    <t xml:space="preserve"> Danee</t>
  </si>
  <si>
    <t xml:space="preserve"> Jeanine</t>
  </si>
  <si>
    <t xml:space="preserve"> Terence</t>
  </si>
  <si>
    <t>Ctr for Online &amp; Blended Learn</t>
  </si>
  <si>
    <t xml:space="preserve"> Weidong</t>
  </si>
  <si>
    <t xml:space="preserve"> Rona</t>
  </si>
  <si>
    <t xml:space="preserve"> Zhaohui</t>
  </si>
  <si>
    <t xml:space="preserve"> Ame</t>
  </si>
  <si>
    <t xml:space="preserve"> Heidi</t>
  </si>
  <si>
    <t xml:space="preserve"> Kerrie</t>
  </si>
  <si>
    <t xml:space="preserve"> Sung-Yeon</t>
  </si>
  <si>
    <t xml:space="preserve"> M</t>
  </si>
  <si>
    <t xml:space="preserve"> Holly</t>
  </si>
  <si>
    <t xml:space="preserve"> Solungga</t>
  </si>
  <si>
    <t xml:space="preserve"> Magdy</t>
  </si>
  <si>
    <t>Oyer</t>
  </si>
  <si>
    <t xml:space="preserve"> Seth</t>
  </si>
  <si>
    <t xml:space="preserve"> Tim</t>
  </si>
  <si>
    <t xml:space="preserve"> Rachelle</t>
  </si>
  <si>
    <t xml:space="preserve"> Haley</t>
  </si>
  <si>
    <t xml:space="preserve"> Kathy</t>
  </si>
  <si>
    <t xml:space="preserve"> Clinton</t>
  </si>
  <si>
    <t xml:space="preserve"> Bonita</t>
  </si>
  <si>
    <t xml:space="preserve"> Christian</t>
  </si>
  <si>
    <t>Biggs</t>
  </si>
  <si>
    <t xml:space="preserve"> Nicole</t>
  </si>
  <si>
    <t xml:space="preserve"> Keith</t>
  </si>
  <si>
    <t xml:space="preserve"> Petra</t>
  </si>
  <si>
    <t xml:space="preserve"> Jessica</t>
  </si>
  <si>
    <t xml:space="preserve"> Kamau</t>
  </si>
  <si>
    <t xml:space="preserve"> Terrie</t>
  </si>
  <si>
    <t xml:space="preserve"> Yiju</t>
  </si>
  <si>
    <t>Klinger</t>
  </si>
  <si>
    <t xml:space="preserve"> Edmundo</t>
  </si>
  <si>
    <t xml:space="preserve"> Valeria</t>
  </si>
  <si>
    <t xml:space="preserve"> Montana</t>
  </si>
  <si>
    <t xml:space="preserve"> Stanley</t>
  </si>
  <si>
    <t xml:space="preserve"> Bridget</t>
  </si>
  <si>
    <t xml:space="preserve"> Glenn</t>
  </si>
  <si>
    <t xml:space="preserve"> Maya</t>
  </si>
  <si>
    <t xml:space="preserve"> Stefan</t>
  </si>
  <si>
    <t>Political Science Departmenl</t>
  </si>
  <si>
    <t>Quadri</t>
  </si>
  <si>
    <t xml:space="preserve"> S</t>
  </si>
  <si>
    <t xml:space="preserve"> Vipapom</t>
  </si>
  <si>
    <t>Massey</t>
  </si>
  <si>
    <t xml:space="preserve"> Lance</t>
  </si>
  <si>
    <t xml:space="preserve"> Burnette</t>
  </si>
  <si>
    <t xml:space="preserve"> R</t>
  </si>
  <si>
    <t>Homing. Michael</t>
  </si>
  <si>
    <t>Flynn</t>
  </si>
  <si>
    <t xml:space="preserve"> Meredith</t>
  </si>
  <si>
    <t>Bems</t>
  </si>
  <si>
    <t xml:space="preserve"> Pedro</t>
  </si>
  <si>
    <t xml:space="preserve"> Lori</t>
  </si>
  <si>
    <t xml:space="preserve"> Maisha</t>
  </si>
  <si>
    <t xml:space="preserve"> Jadwiga</t>
  </si>
  <si>
    <t>Oldrieve</t>
  </si>
  <si>
    <t>Leclair</t>
  </si>
  <si>
    <t xml:space="preserve"> Eftychia</t>
  </si>
  <si>
    <t xml:space="preserve"> Jolie</t>
  </si>
  <si>
    <t xml:space="preserve"> Stephannie</t>
  </si>
  <si>
    <t xml:space="preserve"> Kathleen</t>
  </si>
  <si>
    <t xml:space="preserve"> Lee Ann</t>
  </si>
  <si>
    <t xml:space="preserve"> Edward</t>
  </si>
  <si>
    <t xml:space="preserve"> Ralph</t>
  </si>
  <si>
    <t xml:space="preserve"> Kelli</t>
  </si>
  <si>
    <t xml:space="preserve"> Greg</t>
  </si>
  <si>
    <t>Fem</t>
  </si>
  <si>
    <t xml:space="preserve"> Leslie</t>
  </si>
  <si>
    <t xml:space="preserve"> Stacey</t>
  </si>
  <si>
    <t xml:space="preserve"> Satomi</t>
  </si>
  <si>
    <t xml:space="preserve"> Mama</t>
  </si>
  <si>
    <t xml:space="preserve"> Amilcar</t>
  </si>
  <si>
    <t xml:space="preserve"> Phillip</t>
  </si>
  <si>
    <t xml:space="preserve"> Sally</t>
  </si>
  <si>
    <t xml:space="preserve"> Clayton</t>
  </si>
  <si>
    <t xml:space="preserve"> Blaire</t>
  </si>
  <si>
    <t xml:space="preserve"> Gordon</t>
  </si>
  <si>
    <t xml:space="preserve"> Jasmine</t>
  </si>
  <si>
    <t>Eckert</t>
  </si>
  <si>
    <t>Sulken</t>
  </si>
  <si>
    <t>Bursaris Office</t>
  </si>
  <si>
    <t xml:space="preserve"> Lakeshia</t>
  </si>
  <si>
    <t xml:space="preserve"> Raynae</t>
  </si>
  <si>
    <t>Trimmer</t>
  </si>
  <si>
    <t xml:space="preserve"> Tiffany</t>
  </si>
  <si>
    <t xml:space="preserve"> Adrea</t>
  </si>
  <si>
    <t xml:space="preserve"> Anna</t>
  </si>
  <si>
    <t xml:space="preserve"> Marcos</t>
  </si>
  <si>
    <t xml:space="preserve"> Allyson</t>
  </si>
  <si>
    <t>Gallant</t>
  </si>
  <si>
    <t xml:space="preserve"> Darlene</t>
  </si>
  <si>
    <t xml:space="preserve"> Leigh</t>
  </si>
  <si>
    <t xml:space="preserve"> Raquel</t>
  </si>
  <si>
    <t xml:space="preserve"> Meari</t>
  </si>
  <si>
    <t xml:space="preserve"> Allen</t>
  </si>
  <si>
    <t xml:space="preserve"> Lea</t>
  </si>
  <si>
    <t>Twork</t>
  </si>
  <si>
    <t xml:space="preserve"> Janice</t>
  </si>
  <si>
    <t xml:space="preserve"> Lois</t>
  </si>
  <si>
    <t xml:space="preserve"> Ted</t>
  </si>
  <si>
    <t xml:space="preserve"> Kyle</t>
  </si>
  <si>
    <t xml:space="preserve"> Stefani</t>
  </si>
  <si>
    <t xml:space="preserve"> Eve</t>
  </si>
  <si>
    <t xml:space="preserve"> Kacee</t>
  </si>
  <si>
    <t xml:space="preserve"> Sherona</t>
  </si>
  <si>
    <t>Dunson</t>
  </si>
  <si>
    <t>Hanasono. Lisa</t>
  </si>
  <si>
    <t xml:space="preserve"> Doreen</t>
  </si>
  <si>
    <t xml:space="preserve"> Carroll</t>
  </si>
  <si>
    <t>Hartwell-Lein</t>
  </si>
  <si>
    <t xml:space="preserve"> Jolene</t>
  </si>
  <si>
    <t xml:space="preserve"> Tamara</t>
  </si>
  <si>
    <t xml:space="preserve"> Siew</t>
  </si>
  <si>
    <t xml:space="preserve"> Saritdikhun</t>
  </si>
  <si>
    <t>Winslow</t>
  </si>
  <si>
    <t>Bainter</t>
  </si>
  <si>
    <t xml:space="preserve"> Caitlin</t>
  </si>
  <si>
    <t xml:space="preserve"> Blake</t>
  </si>
  <si>
    <t xml:space="preserve"> Bo</t>
  </si>
  <si>
    <t>Belleville</t>
  </si>
  <si>
    <t xml:space="preserve"> Tamera</t>
  </si>
  <si>
    <t>Jacobi</t>
  </si>
  <si>
    <t xml:space="preserve"> Tara</t>
  </si>
  <si>
    <t xml:space="preserve"> Claire</t>
  </si>
  <si>
    <t xml:space="preserve"> Constance</t>
  </si>
  <si>
    <t xml:space="preserve"> Dalton</t>
  </si>
  <si>
    <t xml:space="preserve"> Tobias</t>
  </si>
  <si>
    <t xml:space="preserve"> Abby</t>
  </si>
  <si>
    <t xml:space="preserve"> Kelly Jo</t>
  </si>
  <si>
    <t>Gates</t>
  </si>
  <si>
    <t xml:space="preserve"> Micha</t>
  </si>
  <si>
    <t xml:space="preserve"> Valerie</t>
  </si>
  <si>
    <t xml:space="preserve"> Darian</t>
  </si>
  <si>
    <t xml:space="preserve"> Jedrzej</t>
  </si>
  <si>
    <t>Musicology/CompositionZTheory</t>
  </si>
  <si>
    <t>Punches</t>
  </si>
  <si>
    <t xml:space="preserve"> Lacrecita</t>
  </si>
  <si>
    <t>Czyzniejewski</t>
  </si>
  <si>
    <t xml:space="preserve"> Benjamin</t>
  </si>
  <si>
    <t xml:space="preserve"> Kari</t>
  </si>
  <si>
    <t xml:space="preserve"> Abiye</t>
  </si>
  <si>
    <t xml:space="preserve"> Kathrine</t>
  </si>
  <si>
    <t xml:space="preserve"> Vicki</t>
  </si>
  <si>
    <t>Maiketing &amp; Communications</t>
  </si>
  <si>
    <t xml:space="preserve"> Justin</t>
  </si>
  <si>
    <t xml:space="preserve"> Krista</t>
  </si>
  <si>
    <t>Student Money Managemenl</t>
  </si>
  <si>
    <t xml:space="preserve"> Juli</t>
  </si>
  <si>
    <t xml:space="preserve"> Muthuthanthrige</t>
  </si>
  <si>
    <t xml:space="preserve"> Alyson</t>
  </si>
  <si>
    <t xml:space="preserve"> Marlene</t>
  </si>
  <si>
    <t>Souleyman</t>
  </si>
  <si>
    <t xml:space="preserve"> Vera</t>
  </si>
  <si>
    <t>Foran</t>
  </si>
  <si>
    <t>Winger</t>
  </si>
  <si>
    <t xml:space="preserve"> Garry</t>
  </si>
  <si>
    <t xml:space="preserve"> Sidra</t>
  </si>
  <si>
    <t xml:space="preserve"> Leonel</t>
  </si>
  <si>
    <t xml:space="preserve"> Megan</t>
  </si>
  <si>
    <t>Nicolas</t>
  </si>
  <si>
    <t xml:space="preserve"> Anne-Sabine</t>
  </si>
  <si>
    <t xml:space="preserve"> Angelo</t>
  </si>
  <si>
    <t xml:space="preserve"> Ashley</t>
  </si>
  <si>
    <t xml:space="preserve"> Jacob</t>
  </si>
  <si>
    <t>Kaiser</t>
  </si>
  <si>
    <t xml:space="preserve"> Frank</t>
  </si>
  <si>
    <t xml:space="preserve"> Sansanee</t>
  </si>
  <si>
    <t xml:space="preserve"> Jenny</t>
  </si>
  <si>
    <t>Fiscal year</t>
  </si>
  <si>
    <t xml:space="preserve"> Troy</t>
  </si>
  <si>
    <t>General Conference</t>
  </si>
  <si>
    <t>Craigo</t>
  </si>
  <si>
    <t>Fisal year</t>
  </si>
  <si>
    <t xml:space="preserve"> Miles</t>
  </si>
  <si>
    <t xml:space="preserve"> Kate</t>
  </si>
  <si>
    <t xml:space="preserve"> Carlos</t>
  </si>
  <si>
    <t xml:space="preserve"> Joel</t>
  </si>
  <si>
    <t xml:space="preserve"> Hillary</t>
  </si>
  <si>
    <t xml:space="preserve"> Hsueh-Sheng</t>
  </si>
  <si>
    <t xml:space="preserve"> Abigail</t>
  </si>
  <si>
    <t>Kem-Blystone</t>
  </si>
  <si>
    <t xml:space="preserve"> Dorothy</t>
  </si>
  <si>
    <t>Jager</t>
  </si>
  <si>
    <t xml:space="preserve"> Ian</t>
  </si>
  <si>
    <t xml:space="preserve"> Mary Kay</t>
  </si>
  <si>
    <t xml:space="preserve"> LaDonna</t>
  </si>
  <si>
    <t xml:space="preserve"> Clare</t>
  </si>
  <si>
    <t xml:space="preserve"> Karyn</t>
  </si>
  <si>
    <t xml:space="preserve"> Grant</t>
  </si>
  <si>
    <t>Kem</t>
  </si>
  <si>
    <t xml:space="preserve"> Kirk</t>
  </si>
  <si>
    <t>Romstadt</t>
  </si>
  <si>
    <t xml:space="preserve"> Renee</t>
  </si>
  <si>
    <t xml:space="preserve"> Konra</t>
  </si>
  <si>
    <t xml:space="preserve"> Derrick</t>
  </si>
  <si>
    <t xml:space="preserve"> Lihjen</t>
  </si>
  <si>
    <t xml:space="preserve"> Dan</t>
  </si>
  <si>
    <t xml:space="preserve"> Diann</t>
  </si>
  <si>
    <t xml:space="preserve"> Resmi</t>
  </si>
  <si>
    <t xml:space="preserve"> Spintz</t>
  </si>
  <si>
    <t>Hayatou</t>
  </si>
  <si>
    <t xml:space="preserve"> Guedeyi</t>
  </si>
  <si>
    <t xml:space="preserve"> Lesnny</t>
  </si>
  <si>
    <t>Bernard</t>
  </si>
  <si>
    <t xml:space="preserve"> Hope</t>
  </si>
  <si>
    <t xml:space="preserve"> Jay</t>
  </si>
  <si>
    <t xml:space="preserve"> Nichole</t>
  </si>
  <si>
    <t>Swartley</t>
  </si>
  <si>
    <t xml:space="preserve"> Lucas</t>
  </si>
  <si>
    <t xml:space="preserve"> Rosalind</t>
  </si>
  <si>
    <t xml:space="preserve"> Tabassum</t>
  </si>
  <si>
    <t xml:space="preserve"> Ana</t>
  </si>
  <si>
    <t xml:space="preserve"> Elisabeth</t>
  </si>
  <si>
    <t xml:space="preserve"> Jennison</t>
  </si>
  <si>
    <t>Heitger</t>
  </si>
  <si>
    <t xml:space="preserve"> Xiangui</t>
  </si>
  <si>
    <t xml:space="preserve"> Christof</t>
  </si>
  <si>
    <t>Tippey</t>
  </si>
  <si>
    <t>Pflum</t>
  </si>
  <si>
    <t xml:space="preserve"> Dayna</t>
  </si>
  <si>
    <t xml:space="preserve"> Laney</t>
  </si>
  <si>
    <t>Beaston</t>
  </si>
  <si>
    <t xml:space="preserve"> Marcy</t>
  </si>
  <si>
    <t xml:space="preserve"> Aimee</t>
  </si>
  <si>
    <t xml:space="preserve"> Carrie</t>
  </si>
  <si>
    <t xml:space="preserve"> Harland</t>
  </si>
  <si>
    <t xml:space="preserve"> Ramune</t>
  </si>
  <si>
    <t>Lesniewicz</t>
  </si>
  <si>
    <t xml:space="preserve"> Mohammed</t>
  </si>
  <si>
    <t xml:space="preserve"> Daisy</t>
  </si>
  <si>
    <t xml:space="preserve"> Samuel</t>
  </si>
  <si>
    <t xml:space="preserve"> lan</t>
  </si>
  <si>
    <t xml:space="preserve"> Kaitlin</t>
  </si>
  <si>
    <t xml:space="preserve"> Gerald</t>
  </si>
  <si>
    <t xml:space="preserve"> Staci</t>
  </si>
  <si>
    <t>McFall</t>
  </si>
  <si>
    <t>Leitch</t>
  </si>
  <si>
    <t>Hofmeister</t>
  </si>
  <si>
    <t>Michalak</t>
  </si>
  <si>
    <t>Bohland</t>
  </si>
  <si>
    <t xml:space="preserve"> Ruthy</t>
  </si>
  <si>
    <t xml:space="preserve"> Brent</t>
  </si>
  <si>
    <t xml:space="preserve"> Ethan</t>
  </si>
  <si>
    <t>Komura</t>
  </si>
  <si>
    <t xml:space="preserve"> Toshiaki</t>
  </si>
  <si>
    <t>Lenz</t>
  </si>
  <si>
    <t xml:space="preserve"> Kellie</t>
  </si>
  <si>
    <t>Vogtsberger</t>
  </si>
  <si>
    <t>Zeh</t>
  </si>
  <si>
    <t xml:space="preserve"> Bryan</t>
  </si>
  <si>
    <t>Obemesser</t>
  </si>
  <si>
    <t>Gamer</t>
  </si>
  <si>
    <t>Hill</t>
  </si>
  <si>
    <t xml:space="preserve"> Genevieve</t>
  </si>
  <si>
    <t xml:space="preserve"> Jermaine</t>
  </si>
  <si>
    <t>Daman</t>
  </si>
  <si>
    <t>Hardaway</t>
  </si>
  <si>
    <t>Saylor</t>
  </si>
  <si>
    <t xml:space="preserve"> Nadine</t>
  </si>
  <si>
    <t xml:space="preserve"> Kalee</t>
  </si>
  <si>
    <t xml:space="preserve"> Marcelle</t>
  </si>
  <si>
    <t>Ctrfor Online &amp; Blended Learn</t>
  </si>
  <si>
    <t xml:space="preserve"> Betty</t>
  </si>
  <si>
    <t>Onodera</t>
  </si>
  <si>
    <t xml:space="preserve"> Masako</t>
  </si>
  <si>
    <t>Kretschmer</t>
  </si>
  <si>
    <t>Jaworski</t>
  </si>
  <si>
    <t>Kenar</t>
  </si>
  <si>
    <t xml:space="preserve"> Clay</t>
  </si>
  <si>
    <t>Westbrook</t>
  </si>
  <si>
    <t xml:space="preserve"> Robyn</t>
  </si>
  <si>
    <t xml:space="preserve"> Kristi</t>
  </si>
  <si>
    <t xml:space="preserve"> Brigitte</t>
  </si>
  <si>
    <t xml:space="preserve"> Cheongmi</t>
  </si>
  <si>
    <t>Marcum</t>
  </si>
  <si>
    <t xml:space="preserve"> Irene</t>
  </si>
  <si>
    <t xml:space="preserve"> Lucinda</t>
  </si>
  <si>
    <t xml:space="preserve"> Lani</t>
  </si>
  <si>
    <t xml:space="preserve"> Henry</t>
  </si>
  <si>
    <t xml:space="preserve"> Lindsey</t>
  </si>
  <si>
    <t xml:space="preserve"> Eugenia</t>
  </si>
  <si>
    <t xml:space="preserve"> Carissa</t>
  </si>
  <si>
    <t xml:space="preserve"> Brandon</t>
  </si>
  <si>
    <t>Dalai</t>
  </si>
  <si>
    <t xml:space="preserve"> Dev</t>
  </si>
  <si>
    <t>Maw</t>
  </si>
  <si>
    <t xml:space="preserve"> Dustin</t>
  </si>
  <si>
    <t xml:space="preserve"> Cristina</t>
  </si>
  <si>
    <t xml:space="preserve"> Terrell</t>
  </si>
  <si>
    <t xml:space="preserve"> Maggie</t>
  </si>
  <si>
    <t xml:space="preserve"> Brittany</t>
  </si>
  <si>
    <t xml:space="preserve"> Jared</t>
  </si>
  <si>
    <t>Fitzpatrick</t>
  </si>
  <si>
    <t>Beggs</t>
  </si>
  <si>
    <t xml:space="preserve"> Alvin</t>
  </si>
  <si>
    <t xml:space="preserve"> Katie</t>
  </si>
  <si>
    <t xml:space="preserve"> Katrina</t>
  </si>
  <si>
    <t xml:space="preserve"> Anne Marie</t>
  </si>
  <si>
    <t>Zenz</t>
  </si>
  <si>
    <t xml:space="preserve"> Shai</t>
  </si>
  <si>
    <t>Poggiali</t>
  </si>
  <si>
    <t>Bloomingdale</t>
  </si>
  <si>
    <t xml:space="preserve"> Carly</t>
  </si>
  <si>
    <t>Friswold</t>
  </si>
  <si>
    <t>Kehoe</t>
  </si>
  <si>
    <t xml:space="preserve"> Annie</t>
  </si>
  <si>
    <t>Zichi</t>
  </si>
  <si>
    <t xml:space="preserve"> Elise</t>
  </si>
  <si>
    <t>Zavertnik</t>
  </si>
  <si>
    <t>Calvert</t>
  </si>
  <si>
    <t xml:space="preserve"> Jung-Eun (Jenny)</t>
  </si>
  <si>
    <t>Deschryver</t>
  </si>
  <si>
    <t>Position Title</t>
  </si>
  <si>
    <t>Stipend/Room and Board [R]</t>
  </si>
  <si>
    <t>Cartwright</t>
  </si>
  <si>
    <t>Carol A</t>
  </si>
  <si>
    <t>President's Office</t>
  </si>
  <si>
    <t>Thomas S</t>
  </si>
  <si>
    <t>Kenneth W</t>
  </si>
  <si>
    <t>Sherideen S</t>
  </si>
  <si>
    <t>Vice President for Finance &amp; Admin</t>
  </si>
  <si>
    <t>David P</t>
  </si>
  <si>
    <t>ICA-Personnel</t>
  </si>
  <si>
    <t>Sean P</t>
  </si>
  <si>
    <t>Vice Pres/Legal Affairs/Govt Rel</t>
  </si>
  <si>
    <t>Rodney K</t>
  </si>
  <si>
    <t>Dean College of Business</t>
  </si>
  <si>
    <t>John M</t>
  </si>
  <si>
    <t xml:space="preserve">Alberto N </t>
  </si>
  <si>
    <t>John W</t>
  </si>
  <si>
    <t>Simon N</t>
  </si>
  <si>
    <t>Dean Arts &amp; Sciences/Professor</t>
  </si>
  <si>
    <t>Fred D</t>
  </si>
  <si>
    <t>Edward G</t>
  </si>
  <si>
    <t>Vice President</t>
  </si>
  <si>
    <t>William B</t>
  </si>
  <si>
    <t>Kennell</t>
  </si>
  <si>
    <t>Richard P</t>
  </si>
  <si>
    <t>Ellen F</t>
  </si>
  <si>
    <t>Deputy Director/Professor</t>
  </si>
  <si>
    <t>Curt R</t>
  </si>
  <si>
    <t>Louis M</t>
  </si>
  <si>
    <t>Scott E</t>
  </si>
  <si>
    <t>Gregory A</t>
  </si>
  <si>
    <t>Asst VP, Sdt Affairs/Dir of Athl</t>
  </si>
  <si>
    <t>Edmister</t>
  </si>
  <si>
    <t>Robert 0</t>
  </si>
  <si>
    <t>Professor of Finance</t>
  </si>
  <si>
    <t>Steven P</t>
  </si>
  <si>
    <t>Assoc VP, Capital Plan/Design</t>
  </si>
  <si>
    <t>Latta</t>
  </si>
  <si>
    <t>Marcia S</t>
  </si>
  <si>
    <t>Sr Assoc VP,Univ Adv/Dir Alumni/Dev</t>
  </si>
  <si>
    <t>Jeffrey E</t>
  </si>
  <si>
    <t>William K</t>
  </si>
  <si>
    <t>Fire-College</t>
  </si>
  <si>
    <t>B M</t>
  </si>
  <si>
    <t>Flowers</t>
  </si>
  <si>
    <t>Kay A</t>
  </si>
  <si>
    <t>Gary R</t>
  </si>
  <si>
    <t>Charles M</t>
  </si>
  <si>
    <t>Sung C</t>
  </si>
  <si>
    <t>Richard C</t>
  </si>
  <si>
    <t>Executive Director, Health</t>
  </si>
  <si>
    <t>Agich</t>
  </si>
  <si>
    <t>George J</t>
  </si>
  <si>
    <t>Snavely</t>
  </si>
  <si>
    <t>Deanne L</t>
  </si>
  <si>
    <t>Janet L</t>
  </si>
  <si>
    <t>Amelia S</t>
  </si>
  <si>
    <t>Hong P</t>
  </si>
  <si>
    <t>Alan T</t>
  </si>
  <si>
    <t>Jeffrey B</t>
  </si>
  <si>
    <t>Asst Dir, Athl Med/Hd Tm Phys</t>
  </si>
  <si>
    <t>McBroom</t>
  </si>
  <si>
    <t>Kimberly A</t>
  </si>
  <si>
    <t>Julie A</t>
  </si>
  <si>
    <t>Bruce L</t>
  </si>
  <si>
    <t>Assoc Vice Pres Acad Tech/E-Lrn</t>
  </si>
  <si>
    <t>V Provost Enrollment Mgmt</t>
  </si>
  <si>
    <t>Arjun K</t>
  </si>
  <si>
    <t>Distinguished University Professor</t>
  </si>
  <si>
    <t>George A</t>
  </si>
  <si>
    <t xml:space="preserve"> Louis I</t>
  </si>
  <si>
    <t>Chair/Trustee Professor</t>
  </si>
  <si>
    <t>James M</t>
  </si>
  <si>
    <t>Joseph P</t>
  </si>
  <si>
    <t>College of Technology</t>
  </si>
  <si>
    <t>Katerina R</t>
  </si>
  <si>
    <t>Andreas I</t>
  </si>
  <si>
    <t>Charles W</t>
  </si>
  <si>
    <t>Christopher J</t>
  </si>
  <si>
    <t>Boughton</t>
  </si>
  <si>
    <t xml:space="preserve"> Robert 1</t>
  </si>
  <si>
    <t>Michael Y</t>
  </si>
  <si>
    <t>Founding VP/Research/Econ Dev/Pro</t>
  </si>
  <si>
    <t>Kinstle</t>
  </si>
  <si>
    <t>Thomas H</t>
  </si>
  <si>
    <t>Distinguished Teaching Profess</t>
  </si>
  <si>
    <t>Daniel P</t>
  </si>
  <si>
    <t>Barbara L</t>
  </si>
  <si>
    <t>Exec Assistant/Ops &amp; Personnel</t>
  </si>
  <si>
    <t>David A</t>
  </si>
  <si>
    <t>Warren D</t>
  </si>
  <si>
    <t>Asst Football Coach/Offensive Coord</t>
  </si>
  <si>
    <t>Deborah G</t>
  </si>
  <si>
    <t>Dir, School FCS/Assoc Dean Res</t>
  </si>
  <si>
    <t>Timothy F</t>
  </si>
  <si>
    <t>Melissa A</t>
  </si>
  <si>
    <t>Associate VP Auxiliary Svcs</t>
  </si>
  <si>
    <t>John H</t>
  </si>
  <si>
    <t>Ronald E</t>
  </si>
  <si>
    <t>Christopher S</t>
  </si>
  <si>
    <t>Assoc Dean/Assoc Prof Crim Just</t>
  </si>
  <si>
    <t xml:space="preserve"> Dwayne D</t>
  </si>
  <si>
    <t>Rebecca C</t>
  </si>
  <si>
    <t>Paul A</t>
  </si>
  <si>
    <t>Director/Professor Biol Sciences</t>
  </si>
  <si>
    <t>Timothy S</t>
  </si>
  <si>
    <t>Wendy D</t>
  </si>
  <si>
    <t>Leventhal</t>
  </si>
  <si>
    <t>Laura M</t>
  </si>
  <si>
    <t>Lon C</t>
  </si>
  <si>
    <t>Kenneth C</t>
  </si>
  <si>
    <t>Paul C</t>
  </si>
  <si>
    <t xml:space="preserve"> David M</t>
  </si>
  <si>
    <t>Michael C</t>
  </si>
  <si>
    <t>Director/Assoc Professor</t>
  </si>
  <si>
    <t>Center for Regional Development</t>
  </si>
  <si>
    <t>Knight</t>
  </si>
  <si>
    <t>William E</t>
  </si>
  <si>
    <t>Assoc VPR Planning/Accountability</t>
  </si>
  <si>
    <t>Edmund J</t>
  </si>
  <si>
    <t>Pinto</t>
  </si>
  <si>
    <t>Peter A</t>
  </si>
  <si>
    <t>Lyudmila A</t>
  </si>
  <si>
    <t>Raymon I</t>
  </si>
  <si>
    <t>Earl H</t>
  </si>
  <si>
    <t>Pascal A</t>
  </si>
  <si>
    <t>DeBard</t>
  </si>
  <si>
    <t xml:space="preserve"> Geofrey L</t>
  </si>
  <si>
    <t>Luis A</t>
  </si>
  <si>
    <t>Stephen J</t>
  </si>
  <si>
    <t>Dir BG Perspective/Professor</t>
  </si>
  <si>
    <t xml:space="preserve"> Bruce A</t>
  </si>
  <si>
    <t>Physical Plant - General</t>
  </si>
  <si>
    <t>William H</t>
  </si>
  <si>
    <t>Project Director, BG@100</t>
  </si>
  <si>
    <t>Kenneth I</t>
  </si>
  <si>
    <t>Lawrence W</t>
  </si>
  <si>
    <t>Mohammad B</t>
  </si>
  <si>
    <t>Sherry E</t>
  </si>
  <si>
    <t>Ronny C</t>
  </si>
  <si>
    <t>Distinguished Research Professor</t>
  </si>
  <si>
    <t>Nancy K</t>
  </si>
  <si>
    <t>Thomas R</t>
  </si>
  <si>
    <t>Susan S</t>
  </si>
  <si>
    <t>Assoc Prof/ Dir Undergrad Crclm</t>
  </si>
  <si>
    <t>John T</t>
  </si>
  <si>
    <t>Dir Adv Svcs/Assoc VP Un Adv/Cont</t>
  </si>
  <si>
    <t>Piersol</t>
  </si>
  <si>
    <t>Barry D</t>
  </si>
  <si>
    <t>Dir Coed/Asst to Dean/Lecturer</t>
  </si>
  <si>
    <t>Interim Vice Provost, Acad Programs</t>
  </si>
  <si>
    <t>Sue A</t>
  </si>
  <si>
    <t>Exec MBA/Professor</t>
  </si>
  <si>
    <t>Bonnie G</t>
  </si>
  <si>
    <t>Timothy J</t>
  </si>
  <si>
    <t>Director, Major Gifts</t>
  </si>
  <si>
    <t>Mark R</t>
  </si>
  <si>
    <t>Director of Budgets/Operations</t>
  </si>
  <si>
    <t>Steven H</t>
  </si>
  <si>
    <t>W R</t>
  </si>
  <si>
    <t>Mary E</t>
  </si>
  <si>
    <t xml:space="preserve"> Dale S</t>
  </si>
  <si>
    <t>Linda C</t>
  </si>
  <si>
    <t>Joseph 0</t>
  </si>
  <si>
    <t>Penny L</t>
  </si>
  <si>
    <t>Asst Dir Ctr Health/Medical Dir</t>
  </si>
  <si>
    <t>Felix N</t>
  </si>
  <si>
    <t>Jill A</t>
  </si>
  <si>
    <t>Asst VP for SA/Dean of Students</t>
  </si>
  <si>
    <t>Bradley K</t>
  </si>
  <si>
    <t>Jane V</t>
  </si>
  <si>
    <t>Kyoo H</t>
  </si>
  <si>
    <t>Gary S</t>
  </si>
  <si>
    <t>Dept of the Env &amp; Sustainability</t>
  </si>
  <si>
    <t xml:space="preserve"> Robert K</t>
  </si>
  <si>
    <t>Franklin W</t>
  </si>
  <si>
    <t>Robert M</t>
  </si>
  <si>
    <t>Roudabeh J</t>
  </si>
  <si>
    <t>Professor Med Tech/Joint Appt Biol</t>
  </si>
  <si>
    <t>Exec Dir Cont &amp; Extended Educe</t>
  </si>
  <si>
    <t>Shuford</t>
  </si>
  <si>
    <t>Bettina</t>
  </si>
  <si>
    <t>Assistant Vice Pres for St Affairs</t>
  </si>
  <si>
    <t>Lee A</t>
  </si>
  <si>
    <t>Gebhardt</t>
  </si>
  <si>
    <t xml:space="preserve"> Larry Y</t>
  </si>
  <si>
    <t>Philip A</t>
  </si>
  <si>
    <t>Gary D</t>
  </si>
  <si>
    <t>Asst Vice Pres/Dir of Admissions</t>
  </si>
  <si>
    <t>Julian H</t>
  </si>
  <si>
    <t>Jeffrey D</t>
  </si>
  <si>
    <t>BobT</t>
  </si>
  <si>
    <t>Larry 0</t>
  </si>
  <si>
    <t>Assoc Dean Undergrad/Assoc Prof</t>
  </si>
  <si>
    <t>Scott C</t>
  </si>
  <si>
    <t>Deborah A</t>
  </si>
  <si>
    <t>Robert R</t>
  </si>
  <si>
    <t>Chair/Assoc Prof/Director</t>
  </si>
  <si>
    <t>Jingyun</t>
  </si>
  <si>
    <t>Guy W</t>
  </si>
  <si>
    <t>Conrad D</t>
  </si>
  <si>
    <t>Senior Research Associate</t>
  </si>
  <si>
    <t>Lee T</t>
  </si>
  <si>
    <t>Technology Systems</t>
  </si>
  <si>
    <t>Montique R</t>
  </si>
  <si>
    <t>Kit C</t>
  </si>
  <si>
    <t xml:space="preserve"> Bruce B</t>
  </si>
  <si>
    <t>James H</t>
  </si>
  <si>
    <t>Michael J</t>
  </si>
  <si>
    <t>Asst VP,Student Affairs/Dir Rec Sp</t>
  </si>
  <si>
    <t>Student Recreation Center</t>
  </si>
  <si>
    <t>Kenneth M</t>
  </si>
  <si>
    <t>William L</t>
  </si>
  <si>
    <t>Sound Recordings Archivist</t>
  </si>
  <si>
    <t>Michael D</t>
  </si>
  <si>
    <t>Asst Football Coach/Def Coord</t>
  </si>
  <si>
    <t>Sharon L</t>
  </si>
  <si>
    <t>Business Office</t>
  </si>
  <si>
    <t>Kristine L</t>
  </si>
  <si>
    <t>Lynne E</t>
  </si>
  <si>
    <t>Pontasch</t>
  </si>
  <si>
    <t>Julie M</t>
  </si>
  <si>
    <t xml:space="preserve"> Ronald C</t>
  </si>
  <si>
    <t>I nt Assoc Dean, Grad St/Ext Aff</t>
  </si>
  <si>
    <t>Col of Technology Admin</t>
  </si>
  <si>
    <t>Martin P</t>
  </si>
  <si>
    <t>Michael P</t>
  </si>
  <si>
    <t>Carmen F</t>
  </si>
  <si>
    <t>John B</t>
  </si>
  <si>
    <t>Nancy S</t>
  </si>
  <si>
    <t xml:space="preserve"> Peter G</t>
  </si>
  <si>
    <t>Moses</t>
  </si>
  <si>
    <t>Barbara E</t>
  </si>
  <si>
    <t>Dir/Sc &amp; Math Ed/Bail Fam Prof</t>
  </si>
  <si>
    <t xml:space="preserve"> Myra D</t>
  </si>
  <si>
    <t>Roger W</t>
  </si>
  <si>
    <t>NWOE-TV Foundation</t>
  </si>
  <si>
    <t>Nicholson</t>
  </si>
  <si>
    <t>Brent B</t>
  </si>
  <si>
    <t>Yunsook</t>
  </si>
  <si>
    <t>George S</t>
  </si>
  <si>
    <t>James R</t>
  </si>
  <si>
    <t>Laura F</t>
  </si>
  <si>
    <t>Jodi J</t>
  </si>
  <si>
    <t>Christopher M</t>
  </si>
  <si>
    <t>John P</t>
  </si>
  <si>
    <t>Emily F</t>
  </si>
  <si>
    <t>Terry L</t>
  </si>
  <si>
    <t>Carothers</t>
  </si>
  <si>
    <t>Neal L</t>
  </si>
  <si>
    <t>Sudershan K</t>
  </si>
  <si>
    <t xml:space="preserve"> Lewis P</t>
  </si>
  <si>
    <t xml:space="preserve"> Neocles B</t>
  </si>
  <si>
    <t>Sheryl L</t>
  </si>
  <si>
    <t>Donna J</t>
  </si>
  <si>
    <t>Eric F</t>
  </si>
  <si>
    <t>Alan M</t>
  </si>
  <si>
    <t>Thomas P</t>
  </si>
  <si>
    <t>Monica A</t>
  </si>
  <si>
    <t>Donna B</t>
  </si>
  <si>
    <t>Dale W</t>
  </si>
  <si>
    <t>Federico A</t>
  </si>
  <si>
    <t>Joseph T</t>
  </si>
  <si>
    <t>Mark L</t>
  </si>
  <si>
    <t>Louis L</t>
  </si>
  <si>
    <t>Debra A</t>
  </si>
  <si>
    <t>Patraka</t>
  </si>
  <si>
    <t>Vivian M</t>
  </si>
  <si>
    <t>John S</t>
  </si>
  <si>
    <t>Sara A</t>
  </si>
  <si>
    <t>Associate Dean/Assoc Prof</t>
  </si>
  <si>
    <t>Martha S</t>
  </si>
  <si>
    <t>Assoc Dean Acad Affairs/Assoc Prof</t>
  </si>
  <si>
    <t xml:space="preserve"> Jeffrey G</t>
  </si>
  <si>
    <t>Angela M</t>
  </si>
  <si>
    <t>Chris J</t>
  </si>
  <si>
    <t>Bibliographer and Ref Librarian</t>
  </si>
  <si>
    <t>Srinivas R</t>
  </si>
  <si>
    <t>Derek T</t>
  </si>
  <si>
    <t>Verner P</t>
  </si>
  <si>
    <t>L F</t>
  </si>
  <si>
    <t>Public and Allied Health</t>
  </si>
  <si>
    <t>Margaret E</t>
  </si>
  <si>
    <t>Marilyn F</t>
  </si>
  <si>
    <t>Richard N</t>
  </si>
  <si>
    <t>Daniel J</t>
  </si>
  <si>
    <t>Donna K</t>
  </si>
  <si>
    <t>Christopher P</t>
  </si>
  <si>
    <t>Catherine H</t>
  </si>
  <si>
    <t>Janet C</t>
  </si>
  <si>
    <t>Daniel Z</t>
  </si>
  <si>
    <t>Molly T</t>
  </si>
  <si>
    <t>D F</t>
  </si>
  <si>
    <t xml:space="preserve"> Lynn A</t>
  </si>
  <si>
    <t>Interim Assoc Dean/Professor</t>
  </si>
  <si>
    <t>Becky W</t>
  </si>
  <si>
    <t>Dir, Accreditation/Licensure</t>
  </si>
  <si>
    <t>Lisa M</t>
  </si>
  <si>
    <t>Interim Asst Vice President</t>
  </si>
  <si>
    <t>James K</t>
  </si>
  <si>
    <t>Asst Director of Gift Planning</t>
  </si>
  <si>
    <t>Sarah E</t>
  </si>
  <si>
    <t>Interim Director, Residence Life</t>
  </si>
  <si>
    <t>Jane Y</t>
  </si>
  <si>
    <t xml:space="preserve"> Steve M</t>
  </si>
  <si>
    <t>Steven M</t>
  </si>
  <si>
    <t>Susan L</t>
  </si>
  <si>
    <t xml:space="preserve"> David A</t>
  </si>
  <si>
    <t>Senior Director Communications</t>
  </si>
  <si>
    <t>Ellen E</t>
  </si>
  <si>
    <t>Lynda D</t>
  </si>
  <si>
    <t>Cindy S</t>
  </si>
  <si>
    <t>Educ/Div Teaching &amp; Learning</t>
  </si>
  <si>
    <t>C C</t>
  </si>
  <si>
    <t>LeRoy</t>
  </si>
  <si>
    <t>Kathleen C</t>
  </si>
  <si>
    <t>Dir of Student Affairs Budgets &amp; Admin</t>
  </si>
  <si>
    <t>Robert D</t>
  </si>
  <si>
    <t xml:space="preserve"> Julia M</t>
  </si>
  <si>
    <t>Arthur S</t>
  </si>
  <si>
    <t>Ann M</t>
  </si>
  <si>
    <t>Assoc Dir, Cont &amp; Extended Educ</t>
  </si>
  <si>
    <t>Barbara A</t>
  </si>
  <si>
    <t>Assoc Director, Medical Svcs</t>
  </si>
  <si>
    <t>Angelo D</t>
  </si>
  <si>
    <t>Director AIMS</t>
  </si>
  <si>
    <t>Sri R</t>
  </si>
  <si>
    <t>Marc V</t>
  </si>
  <si>
    <t>Bill 0</t>
  </si>
  <si>
    <t>Marie S</t>
  </si>
  <si>
    <t>Salim A</t>
  </si>
  <si>
    <t>Dennis J</t>
  </si>
  <si>
    <t>Elizabeth J</t>
  </si>
  <si>
    <t>Brian J</t>
  </si>
  <si>
    <t>Ball</t>
  </si>
  <si>
    <t>Steven W</t>
  </si>
  <si>
    <t>Todd A</t>
  </si>
  <si>
    <t>David F</t>
  </si>
  <si>
    <t>Bonnie L</t>
  </si>
  <si>
    <t>Laura A</t>
  </si>
  <si>
    <t>Todd C</t>
  </si>
  <si>
    <t>James E</t>
  </si>
  <si>
    <t xml:space="preserve"> Robert M</t>
  </si>
  <si>
    <t>Glann</t>
  </si>
  <si>
    <t>Frank W</t>
  </si>
  <si>
    <t>Alexander J</t>
  </si>
  <si>
    <t>Gregory G</t>
  </si>
  <si>
    <t>School of Intervention Svcs</t>
  </si>
  <si>
    <t>Phyllis J</t>
  </si>
  <si>
    <t xml:space="preserve"> Div HESA/Associate Prof</t>
  </si>
  <si>
    <t>Robert W</t>
  </si>
  <si>
    <t>John L</t>
  </si>
  <si>
    <t>Charles B</t>
  </si>
  <si>
    <t>Kenneth J</t>
  </si>
  <si>
    <t>L T</t>
  </si>
  <si>
    <t>Wilfred H</t>
  </si>
  <si>
    <t>Jon T</t>
  </si>
  <si>
    <t>Vincent J</t>
  </si>
  <si>
    <t>Roddy C</t>
  </si>
  <si>
    <t>J K</t>
  </si>
  <si>
    <t>Vasile 1</t>
  </si>
  <si>
    <t>George H</t>
  </si>
  <si>
    <t>Paul N</t>
  </si>
  <si>
    <t>Director, Center for Int Programs</t>
  </si>
  <si>
    <t>Apollos 0</t>
  </si>
  <si>
    <t>Patricia E</t>
  </si>
  <si>
    <t>G M</t>
  </si>
  <si>
    <t>Visiting Assistant Professor</t>
  </si>
  <si>
    <t>Jeffrey K</t>
  </si>
  <si>
    <t>Jeffrey J</t>
  </si>
  <si>
    <t>Craig J</t>
  </si>
  <si>
    <t>Carolyn M</t>
  </si>
  <si>
    <t xml:space="preserve">Wayne S </t>
  </si>
  <si>
    <t>Judy L</t>
  </si>
  <si>
    <t>Richard T</t>
  </si>
  <si>
    <t>Neal G</t>
  </si>
  <si>
    <t>Asst to Prov/Dir BGeX/Assoc Pro</t>
  </si>
  <si>
    <t>Marcus L</t>
  </si>
  <si>
    <t>Assoc Dean /Assoc Prof</t>
  </si>
  <si>
    <t>McLove</t>
  </si>
  <si>
    <t>Teresa S</t>
  </si>
  <si>
    <t>Equity Officer/Coord Admin Com</t>
  </si>
  <si>
    <t>Allan M</t>
  </si>
  <si>
    <t>Dena E</t>
  </si>
  <si>
    <t>Ewart C</t>
  </si>
  <si>
    <t>Barbara J</t>
  </si>
  <si>
    <t>Eileen M</t>
  </si>
  <si>
    <t>Jeffrey 0</t>
  </si>
  <si>
    <t>Jill H</t>
  </si>
  <si>
    <t xml:space="preserve"> Andrew C</t>
  </si>
  <si>
    <t>Catherine A</t>
  </si>
  <si>
    <t>Chair, Libr TL/lnst Coord</t>
  </si>
  <si>
    <t>Timothy A</t>
  </si>
  <si>
    <t>Kimberly K</t>
  </si>
  <si>
    <t>Peake</t>
  </si>
  <si>
    <t xml:space="preserve"> Jeffrey S</t>
  </si>
  <si>
    <t>Int Chair/Associate Professor</t>
  </si>
  <si>
    <t>Beverly J</t>
  </si>
  <si>
    <t>Director Adm Prog &amp; Svcs</t>
  </si>
  <si>
    <t>Lesley A</t>
  </si>
  <si>
    <t>Sr Assoc Athl Dir/Sr Wms Admin</t>
  </si>
  <si>
    <t>Nathan E</t>
  </si>
  <si>
    <t>Lisa C</t>
  </si>
  <si>
    <t>Rachel A</t>
  </si>
  <si>
    <t>John A</t>
  </si>
  <si>
    <t>Mona M</t>
  </si>
  <si>
    <t>Jeffrey S</t>
  </si>
  <si>
    <t>Andrew D</t>
  </si>
  <si>
    <t>Gary L</t>
  </si>
  <si>
    <t>John G</t>
  </si>
  <si>
    <t>Louisa S</t>
  </si>
  <si>
    <t>Connie M</t>
  </si>
  <si>
    <t>Nicholas J</t>
  </si>
  <si>
    <t>Operations Administration</t>
  </si>
  <si>
    <t>Timothy E</t>
  </si>
  <si>
    <t>John F</t>
  </si>
  <si>
    <t>Sidney R</t>
  </si>
  <si>
    <t>Exec Director, TRIO Programs</t>
  </si>
  <si>
    <t>Office of Multicultural Affairs</t>
  </si>
  <si>
    <t>Stan G</t>
  </si>
  <si>
    <t>Robert J</t>
  </si>
  <si>
    <t>John R</t>
  </si>
  <si>
    <t>David E</t>
  </si>
  <si>
    <t xml:space="preserve"> Linda M</t>
  </si>
  <si>
    <t>Anthony E</t>
  </si>
  <si>
    <t>Asst Gen Mgr, Educ Svcs</t>
  </si>
  <si>
    <t>Geoffrey C</t>
  </si>
  <si>
    <t xml:space="preserve"> Mark A</t>
  </si>
  <si>
    <t>William T</t>
  </si>
  <si>
    <t>Assoc Athl Dir, Comp/St Athl Svcs</t>
  </si>
  <si>
    <t>Sean W</t>
  </si>
  <si>
    <t>Asst Head Football Coach</t>
  </si>
  <si>
    <t>Andrea E</t>
  </si>
  <si>
    <t>Joyce A</t>
  </si>
  <si>
    <t>Garrett L</t>
  </si>
  <si>
    <t>Shawn P</t>
  </si>
  <si>
    <t>Craig L</t>
  </si>
  <si>
    <t>Marsha A</t>
  </si>
  <si>
    <t>Patricia K</t>
  </si>
  <si>
    <t>Cynthia L</t>
  </si>
  <si>
    <t>Chair/Dir, Program/Assoc Prof</t>
  </si>
  <si>
    <t>Victor U</t>
  </si>
  <si>
    <t>Kathryn S</t>
  </si>
  <si>
    <t>Gabel</t>
  </si>
  <si>
    <t>Rodney M</t>
  </si>
  <si>
    <t>Assoc Head Worn Basketball Coach</t>
  </si>
  <si>
    <t>Sharona E</t>
  </si>
  <si>
    <t>Robert E</t>
  </si>
  <si>
    <t>James C</t>
  </si>
  <si>
    <t>Jodi E</t>
  </si>
  <si>
    <t>Arthur N</t>
  </si>
  <si>
    <t>Duane L</t>
  </si>
  <si>
    <t>Facilities Services</t>
  </si>
  <si>
    <t>Donald M</t>
  </si>
  <si>
    <t xml:space="preserve"> Norman F</t>
  </si>
  <si>
    <t>Hamish</t>
  </si>
  <si>
    <t>David D</t>
  </si>
  <si>
    <t>Professor, M/C/T &amp; Assoc Dean</t>
  </si>
  <si>
    <t>Carlo J</t>
  </si>
  <si>
    <t>Patrick D</t>
  </si>
  <si>
    <t>Sheila J</t>
  </si>
  <si>
    <t>Casey L</t>
  </si>
  <si>
    <t>Brenda L</t>
  </si>
  <si>
    <t>Assoc Athletic Dir for Int Affairs</t>
  </si>
  <si>
    <t>Barry J</t>
  </si>
  <si>
    <t>Joshua J</t>
  </si>
  <si>
    <t>Jean D</t>
  </si>
  <si>
    <t xml:space="preserve"> Margaret Z</t>
  </si>
  <si>
    <t>Susan A</t>
  </si>
  <si>
    <t>Royce A</t>
  </si>
  <si>
    <t>Swick</t>
  </si>
  <si>
    <t>Kimberly S</t>
  </si>
  <si>
    <t>Richard A</t>
  </si>
  <si>
    <t>Assoc Director/lnst Research</t>
  </si>
  <si>
    <t>Raymond G</t>
  </si>
  <si>
    <t xml:space="preserve">Elaine J   </t>
  </si>
  <si>
    <t>Trinka E</t>
  </si>
  <si>
    <t>Director SIS/Assoc Prof</t>
  </si>
  <si>
    <t>Karen L</t>
  </si>
  <si>
    <t>Ludwig</t>
  </si>
  <si>
    <t>Tamera S</t>
  </si>
  <si>
    <t>Helen J</t>
  </si>
  <si>
    <t>Moira J</t>
  </si>
  <si>
    <t>Dong</t>
  </si>
  <si>
    <t>Margaret M</t>
  </si>
  <si>
    <t>Kevin W</t>
  </si>
  <si>
    <t>Kerry F</t>
  </si>
  <si>
    <t>Associate Director/Outreach</t>
  </si>
  <si>
    <t>Alexander M</t>
  </si>
  <si>
    <t>Douglas J</t>
  </si>
  <si>
    <t>Diane K</t>
  </si>
  <si>
    <t>Sue C</t>
  </si>
  <si>
    <t>Nancy H</t>
  </si>
  <si>
    <t>Roger B</t>
  </si>
  <si>
    <t>Practitioner-In-Residence</t>
  </si>
  <si>
    <t>Adrian P</t>
  </si>
  <si>
    <t xml:space="preserve"> Brett W</t>
  </si>
  <si>
    <t>Karns</t>
  </si>
  <si>
    <t>Asst Men's Basketball Coach</t>
  </si>
  <si>
    <t>Judith A</t>
  </si>
  <si>
    <t>Assoc Prof/lnt Dir Leadership Pol St</t>
  </si>
  <si>
    <t xml:space="preserve"> Maria L</t>
  </si>
  <si>
    <t>Larissa S</t>
  </si>
  <si>
    <t>Dawn L</t>
  </si>
  <si>
    <t>Rebecca S</t>
  </si>
  <si>
    <t>Sylvia E</t>
  </si>
  <si>
    <t xml:space="preserve"> Matthew H</t>
  </si>
  <si>
    <t>Raymond R</t>
  </si>
  <si>
    <t>Pamela J</t>
  </si>
  <si>
    <t>Paul F</t>
  </si>
  <si>
    <t>Priscilla K</t>
  </si>
  <si>
    <t>Susan M</t>
  </si>
  <si>
    <t>Larry C</t>
  </si>
  <si>
    <t xml:space="preserve"> Dermot M</t>
  </si>
  <si>
    <t>Stephen M</t>
  </si>
  <si>
    <t xml:space="preserve">Susannah L   </t>
  </si>
  <si>
    <t xml:space="preserve"> Assistant Prof/Head MLSRA</t>
  </si>
  <si>
    <t>Heather L</t>
  </si>
  <si>
    <t>Mark E</t>
  </si>
  <si>
    <t>Penny T</t>
  </si>
  <si>
    <t>Terry J</t>
  </si>
  <si>
    <t>Lynn M</t>
  </si>
  <si>
    <t>Cassara-Jemai</t>
  </si>
  <si>
    <t>Thaddeus C</t>
  </si>
  <si>
    <t>Associate Dir Rec Sports</t>
  </si>
  <si>
    <t>Field House</t>
  </si>
  <si>
    <t>Stephania J</t>
  </si>
  <si>
    <t>Lecturer/Assist to Dean/STEM</t>
  </si>
  <si>
    <t>Julia H</t>
  </si>
  <si>
    <t>Communications Mgr</t>
  </si>
  <si>
    <t>Thomas F</t>
  </si>
  <si>
    <t>Fire-Technology Support Svcs</t>
  </si>
  <si>
    <t xml:space="preserve"> Beatrice M</t>
  </si>
  <si>
    <t>Rebecca L</t>
  </si>
  <si>
    <t>McGovern</t>
  </si>
  <si>
    <t>Warren W</t>
  </si>
  <si>
    <t>Hans D</t>
  </si>
  <si>
    <t>Assoc Prof of Public Health</t>
  </si>
  <si>
    <t xml:space="preserve"> Karen D</t>
  </si>
  <si>
    <t>Gary M</t>
  </si>
  <si>
    <t>Michael E</t>
  </si>
  <si>
    <t>Ruth W</t>
  </si>
  <si>
    <t>Linda A</t>
  </si>
  <si>
    <t>Chair, CATS; Coord Collections</t>
  </si>
  <si>
    <t>Laura L</t>
  </si>
  <si>
    <t xml:space="preserve"> Mary M</t>
  </si>
  <si>
    <t>Assoc Dean/Dir SAR Pres LD Acad.</t>
  </si>
  <si>
    <t>Daniel D</t>
  </si>
  <si>
    <t>Cecilia A</t>
  </si>
  <si>
    <t>Hillmann</t>
  </si>
  <si>
    <t>Aaron M</t>
  </si>
  <si>
    <t>Director of Strength and Conditioning</t>
  </si>
  <si>
    <t>Jeffrey A</t>
  </si>
  <si>
    <t>Lena B</t>
  </si>
  <si>
    <t>Richard B</t>
  </si>
  <si>
    <t xml:space="preserve"> Robert S</t>
  </si>
  <si>
    <t>Marcia A</t>
  </si>
  <si>
    <t>Asst Prof/Early childhood Prog Co</t>
  </si>
  <si>
    <t>Lessie L</t>
  </si>
  <si>
    <t>Mark C</t>
  </si>
  <si>
    <t>Director, Materials Handling</t>
  </si>
  <si>
    <t>Shipping, Receiving &amp; Property</t>
  </si>
  <si>
    <t>Robert A</t>
  </si>
  <si>
    <t>Ann J</t>
  </si>
  <si>
    <t>Director of Marketing &amp; Promotions</t>
  </si>
  <si>
    <t>Dafina L</t>
  </si>
  <si>
    <t>Kurt S</t>
  </si>
  <si>
    <t>Bubrig</t>
  </si>
  <si>
    <t>Dennis L</t>
  </si>
  <si>
    <t>Associate Dir/Dir Greek Affairs</t>
  </si>
  <si>
    <t>Mark A</t>
  </si>
  <si>
    <t>Enterprise Applications Administrator</t>
  </si>
  <si>
    <t>Thomas J</t>
  </si>
  <si>
    <t>Stephen N</t>
  </si>
  <si>
    <t>Dir Media Acquisition/Storage/Distr</t>
  </si>
  <si>
    <t>William M</t>
  </si>
  <si>
    <t>Dryw 0</t>
  </si>
  <si>
    <t>Dir of Psyc S/Clinical Asst Prof</t>
  </si>
  <si>
    <t>Tina L</t>
  </si>
  <si>
    <t>Asst Gen Mgr, Dev and Finance</t>
  </si>
  <si>
    <t>Kristie A</t>
  </si>
  <si>
    <t>Interim Director/Associate Professor</t>
  </si>
  <si>
    <t>Nancy W</t>
  </si>
  <si>
    <t>Andrew W</t>
  </si>
  <si>
    <t>Kefa M</t>
  </si>
  <si>
    <t>Director Global Village/Assoc Prof</t>
  </si>
  <si>
    <t>Dara R</t>
  </si>
  <si>
    <t>Diem M</t>
  </si>
  <si>
    <t>Douglas G</t>
  </si>
  <si>
    <t>Dir Sports Med/Head Athletic Trainer</t>
  </si>
  <si>
    <t>Nancy A</t>
  </si>
  <si>
    <t>Director/Associate Prof</t>
  </si>
  <si>
    <t xml:space="preserve"> Michael E</t>
  </si>
  <si>
    <t>Michelle L</t>
  </si>
  <si>
    <t>Stephens-Himonides</t>
  </si>
  <si>
    <t>Cynthia A</t>
  </si>
  <si>
    <t>Jacqueline S</t>
  </si>
  <si>
    <t>Colleen T</t>
  </si>
  <si>
    <t>Ch LTL, 1st Yr Exp L, Act Inst</t>
  </si>
  <si>
    <t>Christina E</t>
  </si>
  <si>
    <t>Marc A</t>
  </si>
  <si>
    <t>Gale E</t>
  </si>
  <si>
    <t xml:space="preserve"> Lynn H</t>
  </si>
  <si>
    <t>Bradford B</t>
  </si>
  <si>
    <t>Gene S</t>
  </si>
  <si>
    <t>Maureen E</t>
  </si>
  <si>
    <t>Chair, Div HESA/Associate Prof</t>
  </si>
  <si>
    <t>Betsy L</t>
  </si>
  <si>
    <t>Nancy E</t>
  </si>
  <si>
    <t>Walter E</t>
  </si>
  <si>
    <t>Kisabeth</t>
  </si>
  <si>
    <t>Denise L</t>
  </si>
  <si>
    <t>Director New Content Creation</t>
  </si>
  <si>
    <t xml:space="preserve"> Karen M</t>
  </si>
  <si>
    <t>Andrew J</t>
  </si>
  <si>
    <t>Kimberly H</t>
  </si>
  <si>
    <t xml:space="preserve"> Ellen M</t>
  </si>
  <si>
    <t>Thomas A</t>
  </si>
  <si>
    <t>Interim Assoc Dean/Assoc Prof</t>
  </si>
  <si>
    <t>Hoehner</t>
  </si>
  <si>
    <t>David N</t>
  </si>
  <si>
    <t>Senior Accountant</t>
  </si>
  <si>
    <t>Geoffrey A</t>
  </si>
  <si>
    <t>Sherri L</t>
  </si>
  <si>
    <t>Savilla I</t>
  </si>
  <si>
    <t>Ruben P</t>
  </si>
  <si>
    <t>Susan K</t>
  </si>
  <si>
    <t>Carla J</t>
  </si>
  <si>
    <t>Jean M</t>
  </si>
  <si>
    <t>Amy L</t>
  </si>
  <si>
    <t>Act Chair Div of Kin/Assoc Prof</t>
  </si>
  <si>
    <t>Christopher L</t>
  </si>
  <si>
    <t>Julie L</t>
  </si>
  <si>
    <t>Acquisitions Coordinator</t>
  </si>
  <si>
    <t>Beth A</t>
  </si>
  <si>
    <t>Linda J</t>
  </si>
  <si>
    <t>Manuel</t>
  </si>
  <si>
    <t>Philip F</t>
  </si>
  <si>
    <t>Chair SMRT/Associate Professor</t>
  </si>
  <si>
    <t>Zahnle</t>
  </si>
  <si>
    <t>Eric M</t>
  </si>
  <si>
    <t>Info Mgr for Grad Ed &amp; Research</t>
  </si>
  <si>
    <t xml:space="preserve"> Karen V</t>
  </si>
  <si>
    <t>Lubomir S</t>
  </si>
  <si>
    <t>Jane S</t>
  </si>
  <si>
    <t>Gregory F</t>
  </si>
  <si>
    <t>Jacqueline R</t>
  </si>
  <si>
    <t>Juan P</t>
  </si>
  <si>
    <t>Irina G</t>
  </si>
  <si>
    <t>Loraine J</t>
  </si>
  <si>
    <t>Alan B</t>
  </si>
  <si>
    <t>Margaret A</t>
  </si>
  <si>
    <t>Juan L</t>
  </si>
  <si>
    <t xml:space="preserve"> Albert W</t>
  </si>
  <si>
    <t>Ullrich</t>
  </si>
  <si>
    <t>Bruno R</t>
  </si>
  <si>
    <t>Mary M</t>
  </si>
  <si>
    <t>Vanessa K</t>
  </si>
  <si>
    <t>Major Gift Officer-Development</t>
  </si>
  <si>
    <t>Karen E</t>
  </si>
  <si>
    <t>Palmer</t>
  </si>
  <si>
    <t>Carolyn J</t>
  </si>
  <si>
    <t>Jeffrey M</t>
  </si>
  <si>
    <t>Major Gifts Officer</t>
  </si>
  <si>
    <t>Adam J</t>
  </si>
  <si>
    <t>Nancy C</t>
  </si>
  <si>
    <t>William F</t>
  </si>
  <si>
    <t>Rosalie H</t>
  </si>
  <si>
    <t>Mary L</t>
  </si>
  <si>
    <t>Rekha</t>
  </si>
  <si>
    <t>Assist Prof STL/joint in BIOL</t>
  </si>
  <si>
    <t>Gwen</t>
  </si>
  <si>
    <t>Asst Prof/Coord, Lib Info Tech</t>
  </si>
  <si>
    <t xml:space="preserve"> Edmond C</t>
  </si>
  <si>
    <t>Howard C</t>
  </si>
  <si>
    <t>Matthew C</t>
  </si>
  <si>
    <t>Katharine K</t>
  </si>
  <si>
    <t>Asst Dean,Grad St/Dir Proj Srch</t>
  </si>
  <si>
    <t>Mikel P</t>
  </si>
  <si>
    <t>Director MidAmerican/Assoc Professor</t>
  </si>
  <si>
    <t>Joy K</t>
  </si>
  <si>
    <t>Cynthia D</t>
  </si>
  <si>
    <t>Solotchnee S</t>
  </si>
  <si>
    <t>Linda H</t>
  </si>
  <si>
    <t>Tracy L</t>
  </si>
  <si>
    <t>Dir Admissions/Fin Aid</t>
  </si>
  <si>
    <t>Akiko K</t>
  </si>
  <si>
    <t>Stephen H</t>
  </si>
  <si>
    <t>Judith J</t>
  </si>
  <si>
    <t>Kenneth D</t>
  </si>
  <si>
    <t>Piya P</t>
  </si>
  <si>
    <t>DuBois</t>
  </si>
  <si>
    <t>Assistant Controller</t>
  </si>
  <si>
    <t>Safian</t>
  </si>
  <si>
    <t>David W</t>
  </si>
  <si>
    <t>Michael T</t>
  </si>
  <si>
    <t>Sandra J</t>
  </si>
  <si>
    <t>Int Dir, St Enroll Comm Center</t>
  </si>
  <si>
    <t>Director, Program/Assoc Prof</t>
  </si>
  <si>
    <t>Jonathan L</t>
  </si>
  <si>
    <t>Whitmore</t>
  </si>
  <si>
    <t>Molly K</t>
  </si>
  <si>
    <t xml:space="preserve"> Jennifer Z</t>
  </si>
  <si>
    <t>Assoc Prof Geology/Envir Prog</t>
  </si>
  <si>
    <t>Center for Environmental Prog</t>
  </si>
  <si>
    <t>Katherine A</t>
  </si>
  <si>
    <t>Director of Records &amp; Degree A</t>
  </si>
  <si>
    <t>Andrew M</t>
  </si>
  <si>
    <t>Sharon M</t>
  </si>
  <si>
    <t>Librarian/Assistant Professor</t>
  </si>
  <si>
    <t>Raymond A</t>
  </si>
  <si>
    <t>Roger D</t>
  </si>
  <si>
    <t>Michael B</t>
  </si>
  <si>
    <t>Daniel E</t>
  </si>
  <si>
    <t>Lesa L</t>
  </si>
  <si>
    <t>Victoria S</t>
  </si>
  <si>
    <t>Anne K</t>
  </si>
  <si>
    <t>Saygers</t>
  </si>
  <si>
    <t xml:space="preserve"> Debora M</t>
  </si>
  <si>
    <t>Treasury Manager</t>
  </si>
  <si>
    <t xml:space="preserve"> Lloyd M</t>
  </si>
  <si>
    <t>Manager, Prospect Research</t>
  </si>
  <si>
    <t>Ty D</t>
  </si>
  <si>
    <t>Theresa A</t>
  </si>
  <si>
    <t>Enterprise Systems Report Writer</t>
  </si>
  <si>
    <t>Brian M</t>
  </si>
  <si>
    <t>Andrew E</t>
  </si>
  <si>
    <t>Emily A</t>
  </si>
  <si>
    <t>Timothy P</t>
  </si>
  <si>
    <t>David J</t>
  </si>
  <si>
    <t>Dawn M</t>
  </si>
  <si>
    <t>Shannon L</t>
  </si>
  <si>
    <t>Cheryl L</t>
  </si>
  <si>
    <t>Anne M</t>
  </si>
  <si>
    <t>Assistant to President/Admin</t>
  </si>
  <si>
    <t>Julie K</t>
  </si>
  <si>
    <t>Rieuwert J</t>
  </si>
  <si>
    <t>Thomas W</t>
  </si>
  <si>
    <t>Asst Dean Dir of Prog Advisement</t>
  </si>
  <si>
    <t>Jamie A</t>
  </si>
  <si>
    <t>Faith A</t>
  </si>
  <si>
    <t xml:space="preserve"> Karen H</t>
  </si>
  <si>
    <t>Jeanne A</t>
  </si>
  <si>
    <t>Jane B</t>
  </si>
  <si>
    <t>Director of Falcon Club</t>
  </si>
  <si>
    <t>Jaclyn C</t>
  </si>
  <si>
    <t>Theresa M</t>
  </si>
  <si>
    <t>Chair, ACB; Head, BPCL</t>
  </si>
  <si>
    <t>Robin L</t>
  </si>
  <si>
    <t>Neil A</t>
  </si>
  <si>
    <t>Ruthann K</t>
  </si>
  <si>
    <t>Winifred J</t>
  </si>
  <si>
    <t>Philip D</t>
  </si>
  <si>
    <t>Anne E</t>
  </si>
  <si>
    <t>lrmak</t>
  </si>
  <si>
    <t>Peter D</t>
  </si>
  <si>
    <t>Cavins</t>
  </si>
  <si>
    <t>Bryan J</t>
  </si>
  <si>
    <t>Asst Dean of Stud/Ldrshp Prog</t>
  </si>
  <si>
    <t>Chad L</t>
  </si>
  <si>
    <t>Digital Services Manager</t>
  </si>
  <si>
    <t>Nora A</t>
  </si>
  <si>
    <t>Stephanie L</t>
  </si>
  <si>
    <t>Asst Director, Prof/ Comm Educ</t>
  </si>
  <si>
    <t>Per F</t>
  </si>
  <si>
    <t>Timothy D</t>
  </si>
  <si>
    <t>Interim Associate Director</t>
  </si>
  <si>
    <t>Michelle R</t>
  </si>
  <si>
    <t>Christine A</t>
  </si>
  <si>
    <t>Beth E</t>
  </si>
  <si>
    <t>Erin F</t>
  </si>
  <si>
    <t>Candace C</t>
  </si>
  <si>
    <t>Theodore F</t>
  </si>
  <si>
    <t>Chasity L</t>
  </si>
  <si>
    <t>Interim Mgr Grants Accounting</t>
  </si>
  <si>
    <t>Steg man</t>
  </si>
  <si>
    <t>Islam</t>
  </si>
  <si>
    <t>Mohammed N</t>
  </si>
  <si>
    <t>Jodi L</t>
  </si>
  <si>
    <t>Assoc Director of Honors Program</t>
  </si>
  <si>
    <t>Virginia J</t>
  </si>
  <si>
    <t>Interim Asst Director for Finance</t>
  </si>
  <si>
    <t>Recreational Sports</t>
  </si>
  <si>
    <t>Diana R</t>
  </si>
  <si>
    <t>Judith M</t>
  </si>
  <si>
    <t xml:space="preserve"> Eric R</t>
  </si>
  <si>
    <t>Assoc Dir Client Svcs/Scholarships</t>
  </si>
  <si>
    <t>Tina M</t>
  </si>
  <si>
    <t>Assoc Director, Prog Mgmt/Compl</t>
  </si>
  <si>
    <t>Thomas L</t>
  </si>
  <si>
    <t>Tonya R</t>
  </si>
  <si>
    <t>NWOET Asst Dir Acad Svcs</t>
  </si>
  <si>
    <t>Eric J</t>
  </si>
  <si>
    <t>Carol M</t>
  </si>
  <si>
    <t xml:space="preserve"> Rachel A</t>
  </si>
  <si>
    <t>Melissa W</t>
  </si>
  <si>
    <t>John C</t>
  </si>
  <si>
    <t>Spec College Cataloger</t>
  </si>
  <si>
    <t>Fedorchuk</t>
  </si>
  <si>
    <t>Annette M</t>
  </si>
  <si>
    <t>Ludmyla T</t>
  </si>
  <si>
    <t>Susan V</t>
  </si>
  <si>
    <t>Assoc Dir Nutrition Initiatives</t>
  </si>
  <si>
    <t>Central Office - Dining Svcs</t>
  </si>
  <si>
    <t>Cheryl M</t>
  </si>
  <si>
    <t>Lauren A</t>
  </si>
  <si>
    <t>Earl W</t>
  </si>
  <si>
    <t>Lona M</t>
  </si>
  <si>
    <t>Ryan J</t>
  </si>
  <si>
    <t>Alexander N</t>
  </si>
  <si>
    <t>Sheri B</t>
  </si>
  <si>
    <t>Barbara M</t>
  </si>
  <si>
    <t xml:space="preserve"> Denise A</t>
  </si>
  <si>
    <t>Counseling Center Liais/A&amp;S/Psych</t>
  </si>
  <si>
    <t>Erik J</t>
  </si>
  <si>
    <t>Knapp</t>
  </si>
  <si>
    <t>Michael A</t>
  </si>
  <si>
    <t>Boyce</t>
  </si>
  <si>
    <t>Deborah S</t>
  </si>
  <si>
    <t>Dir of Promos &amp; Public Relations</t>
  </si>
  <si>
    <t>Amy D</t>
  </si>
  <si>
    <t>Shannon K</t>
  </si>
  <si>
    <t xml:space="preserve"> Matthew R</t>
  </si>
  <si>
    <t>Ctr for Regional Development</t>
  </si>
  <si>
    <t>Danielle C</t>
  </si>
  <si>
    <t>Robin R</t>
  </si>
  <si>
    <t>Laurel E</t>
  </si>
  <si>
    <t>Asst to President/Budget Admin</t>
  </si>
  <si>
    <t>Susan E</t>
  </si>
  <si>
    <t>Judith R</t>
  </si>
  <si>
    <t>Stefanie A</t>
  </si>
  <si>
    <t xml:space="preserve"> Jeremy W</t>
  </si>
  <si>
    <t>Assessment Officer for Mgmt</t>
  </si>
  <si>
    <t>Amanda L</t>
  </si>
  <si>
    <t>Lisa K</t>
  </si>
  <si>
    <t>Systems Administrator</t>
  </si>
  <si>
    <t>Cynthia E</t>
  </si>
  <si>
    <t>Mitchell L</t>
  </si>
  <si>
    <t>Marilyn I</t>
  </si>
  <si>
    <t>Kim T</t>
  </si>
  <si>
    <t>Tech Specialist for Web Dev</t>
  </si>
  <si>
    <t>Mikhail A</t>
  </si>
  <si>
    <t>Marilyn S</t>
  </si>
  <si>
    <t>Pamela A</t>
  </si>
  <si>
    <t xml:space="preserve"> Peter V</t>
  </si>
  <si>
    <t>Graves</t>
  </si>
  <si>
    <t>Scott L</t>
  </si>
  <si>
    <t>Steven E</t>
  </si>
  <si>
    <t>Peggy F</t>
  </si>
  <si>
    <t>Anthony D</t>
  </si>
  <si>
    <t>Kristen M</t>
  </si>
  <si>
    <t>Sheila T</t>
  </si>
  <si>
    <t>Jonathan A</t>
  </si>
  <si>
    <t>Eric A</t>
  </si>
  <si>
    <t>Teresa A</t>
  </si>
  <si>
    <t>Maureen G</t>
  </si>
  <si>
    <t>Ashutosh S</t>
  </si>
  <si>
    <t>Debra K</t>
  </si>
  <si>
    <t>Administrative Assistant</t>
  </si>
  <si>
    <t>Lauren E</t>
  </si>
  <si>
    <t>Assistant Director for Facilities/Ops</t>
  </si>
  <si>
    <t xml:space="preserve"> Margaret 1</t>
  </si>
  <si>
    <t>Lee N</t>
  </si>
  <si>
    <t>Elsy T</t>
  </si>
  <si>
    <t>Robert L</t>
  </si>
  <si>
    <t>Technology Projects Specialist</t>
  </si>
  <si>
    <t>Jorge M</t>
  </si>
  <si>
    <t>Jose L</t>
  </si>
  <si>
    <t>Marilyn L</t>
  </si>
  <si>
    <t>Tech Dir Center/Micros &amp; Microan</t>
  </si>
  <si>
    <t>Weight</t>
  </si>
  <si>
    <t>Erianne A</t>
  </si>
  <si>
    <t>Brigid M</t>
  </si>
  <si>
    <t>Melissa K</t>
  </si>
  <si>
    <t>Christopher A</t>
  </si>
  <si>
    <t xml:space="preserve"> Deborah A</t>
  </si>
  <si>
    <t>Kevin L</t>
  </si>
  <si>
    <t>Adam M</t>
  </si>
  <si>
    <t>Michael H</t>
  </si>
  <si>
    <t>Susan H</t>
  </si>
  <si>
    <t>Scott A</t>
  </si>
  <si>
    <t xml:space="preserve"> Rhonda E</t>
  </si>
  <si>
    <t>Cynthia M</t>
  </si>
  <si>
    <t>Christine M</t>
  </si>
  <si>
    <t>Philip M</t>
  </si>
  <si>
    <t xml:space="preserve"> Deborah H</t>
  </si>
  <si>
    <t>Lynn E</t>
  </si>
  <si>
    <t>Matthew J</t>
  </si>
  <si>
    <t>Jason M</t>
  </si>
  <si>
    <t>Asst Athletic Dir for Athletic Comm</t>
  </si>
  <si>
    <t>Linda P</t>
  </si>
  <si>
    <t>Blaine T</t>
  </si>
  <si>
    <t>Mohammed Y</t>
  </si>
  <si>
    <t>Bob D</t>
  </si>
  <si>
    <t>William 0</t>
  </si>
  <si>
    <t>Susan J</t>
  </si>
  <si>
    <t>Volney L</t>
  </si>
  <si>
    <t>Deborah Y</t>
  </si>
  <si>
    <t>Asst Director, Pre Coll Svcs</t>
  </si>
  <si>
    <t>Office of Pre-College Services</t>
  </si>
  <si>
    <t>Erik D</t>
  </si>
  <si>
    <t>Nga-wai W</t>
  </si>
  <si>
    <t>Kitchen</t>
  </si>
  <si>
    <t>Joan P</t>
  </si>
  <si>
    <t>Chief Flight Instructor</t>
  </si>
  <si>
    <t>Allison L</t>
  </si>
  <si>
    <t>Environmental Health &amp; Safety</t>
  </si>
  <si>
    <t>Kurt J</t>
  </si>
  <si>
    <t>Paulson</t>
  </si>
  <si>
    <t>Cami L</t>
  </si>
  <si>
    <t>Housholder</t>
  </si>
  <si>
    <t>Norma J</t>
  </si>
  <si>
    <t>MVS Systems Programmer</t>
  </si>
  <si>
    <t>Jeffrey H</t>
  </si>
  <si>
    <t xml:space="preserve"> David F</t>
  </si>
  <si>
    <t>Weidong</t>
  </si>
  <si>
    <t>Angela F</t>
  </si>
  <si>
    <t>Jayson M</t>
  </si>
  <si>
    <t>Eileen C</t>
  </si>
  <si>
    <t>Michael S</t>
  </si>
  <si>
    <t>Rona F</t>
  </si>
  <si>
    <t>Leah D</t>
  </si>
  <si>
    <t xml:space="preserve"> Brady P</t>
  </si>
  <si>
    <t>Int Coord, Assess, Plan, Tech</t>
  </si>
  <si>
    <t xml:space="preserve"> Jeffrey W</t>
  </si>
  <si>
    <t>Terence M</t>
  </si>
  <si>
    <t>Martin S</t>
  </si>
  <si>
    <t>Amy A</t>
  </si>
  <si>
    <t>Bibliographer</t>
  </si>
  <si>
    <t>Elizabeth A</t>
  </si>
  <si>
    <t>Dev Report Writer/Tech Dev Sp</t>
  </si>
  <si>
    <t>Sean D</t>
  </si>
  <si>
    <t>Emily S</t>
  </si>
  <si>
    <t>Holly J</t>
  </si>
  <si>
    <t>Corvino</t>
  </si>
  <si>
    <t>Lori R</t>
  </si>
  <si>
    <t>Craig N</t>
  </si>
  <si>
    <t>Jean A</t>
  </si>
  <si>
    <t>Brian D</t>
  </si>
  <si>
    <t>Sandra L</t>
  </si>
  <si>
    <t>Heidi M</t>
  </si>
  <si>
    <t>Manager of Budgets</t>
  </si>
  <si>
    <t>Solungga F</t>
  </si>
  <si>
    <t>Kerrie M</t>
  </si>
  <si>
    <t>Head Women's Gymnastics Coach</t>
  </si>
  <si>
    <t>Danee L</t>
  </si>
  <si>
    <t>Seth A</t>
  </si>
  <si>
    <t>Lynn B</t>
  </si>
  <si>
    <t>Jeanne M</t>
  </si>
  <si>
    <t>James F</t>
  </si>
  <si>
    <t>M E</t>
  </si>
  <si>
    <t>Rachelle M</t>
  </si>
  <si>
    <t>William J</t>
  </si>
  <si>
    <t>Christian L</t>
  </si>
  <si>
    <t>Assistant Director Undergrad Studies</t>
  </si>
  <si>
    <t>Catalano</t>
  </si>
  <si>
    <t>Dominic</t>
  </si>
  <si>
    <t>Schaefer</t>
  </si>
  <si>
    <t>Philip S</t>
  </si>
  <si>
    <t>Maria G</t>
  </si>
  <si>
    <t>Assistant Professor of Biology</t>
  </si>
  <si>
    <t>Magdy A</t>
  </si>
  <si>
    <t>Kamau W</t>
  </si>
  <si>
    <t>Fergusson</t>
  </si>
  <si>
    <t>Megan M</t>
  </si>
  <si>
    <t>Kathy S</t>
  </si>
  <si>
    <t>Shannon M</t>
  </si>
  <si>
    <t>Eric W</t>
  </si>
  <si>
    <t>Haley D</t>
  </si>
  <si>
    <t xml:space="preserve"> Deanna D</t>
  </si>
  <si>
    <t>Executive Asst to VP for SA</t>
  </si>
  <si>
    <t>Bonita G</t>
  </si>
  <si>
    <t>Zeisler</t>
  </si>
  <si>
    <t>Nathaniel W</t>
  </si>
  <si>
    <t>Edmundo E</t>
  </si>
  <si>
    <t>Montana C</t>
  </si>
  <si>
    <t xml:space="preserve"> Keith W</t>
  </si>
  <si>
    <t>Cynthia P</t>
  </si>
  <si>
    <t>Douglas R</t>
  </si>
  <si>
    <t>Design Engineer/Elect Tech</t>
  </si>
  <si>
    <t>Glenn P</t>
  </si>
  <si>
    <t>Daniel M</t>
  </si>
  <si>
    <t>Stefan H</t>
  </si>
  <si>
    <t>Doreen C</t>
  </si>
  <si>
    <t>Terrie R</t>
  </si>
  <si>
    <t>Interim Asst Dir Upward Bound</t>
  </si>
  <si>
    <t>Michelle M</t>
  </si>
  <si>
    <t xml:space="preserve"> Lance M</t>
  </si>
  <si>
    <t>Burnette P</t>
  </si>
  <si>
    <t>R M</t>
  </si>
  <si>
    <t xml:space="preserve"> Beth A</t>
  </si>
  <si>
    <t>David L</t>
  </si>
  <si>
    <t>Assimakopoulos</t>
  </si>
  <si>
    <t>Berns</t>
  </si>
  <si>
    <t xml:space="preserve"> Robert G</t>
  </si>
  <si>
    <t>Professor Emeritus</t>
  </si>
  <si>
    <t>Pedro P</t>
  </si>
  <si>
    <t>Nancy J</t>
  </si>
  <si>
    <t xml:space="preserve"> Maisha L</t>
  </si>
  <si>
    <t>Bonnie J</t>
  </si>
  <si>
    <t>Andrea D</t>
  </si>
  <si>
    <t>Jadwiga A</t>
  </si>
  <si>
    <t xml:space="preserve"> Richard M</t>
  </si>
  <si>
    <t>Jacqueline F</t>
  </si>
  <si>
    <t>Jessica M</t>
  </si>
  <si>
    <t>Nancy M</t>
  </si>
  <si>
    <t>Business Mgr, Flight Operations</t>
  </si>
  <si>
    <t xml:space="preserve"> Patricia L</t>
  </si>
  <si>
    <t>Lecturer of Business Communica</t>
  </si>
  <si>
    <t xml:space="preserve"> Steven C</t>
  </si>
  <si>
    <t>Stephannie S</t>
  </si>
  <si>
    <t>Jolie A</t>
  </si>
  <si>
    <t>Canchu</t>
  </si>
  <si>
    <t>Rebecca J</t>
  </si>
  <si>
    <t xml:space="preserve"> Patrick D</t>
  </si>
  <si>
    <t>Classification/Composition Analyst</t>
  </si>
  <si>
    <t>Joshua D</t>
  </si>
  <si>
    <t xml:space="preserve">Michael L </t>
  </si>
  <si>
    <t>Ellen W</t>
  </si>
  <si>
    <t>David M</t>
  </si>
  <si>
    <t>Lori A</t>
  </si>
  <si>
    <t>Training/Document Specialist</t>
  </si>
  <si>
    <t>Anthony R</t>
  </si>
  <si>
    <t>Electronic Resources Coordinator</t>
  </si>
  <si>
    <t>Daniel W</t>
  </si>
  <si>
    <t>Charles D</t>
  </si>
  <si>
    <t>Kathleen M</t>
  </si>
  <si>
    <t>Thomas M</t>
  </si>
  <si>
    <t>Producer/Dir WBGU TV Learn Svcs</t>
  </si>
  <si>
    <t>Amilcar E</t>
  </si>
  <si>
    <t>Asst Football Coach</t>
  </si>
  <si>
    <t>Sara J</t>
  </si>
  <si>
    <t>Assistant Director, Grad Studies</t>
  </si>
  <si>
    <t>Phillip J</t>
  </si>
  <si>
    <t>Clayton F</t>
  </si>
  <si>
    <t>Tech Svcs Coord, WBGU-TV Lrn Svcs</t>
  </si>
  <si>
    <t>Kelli M</t>
  </si>
  <si>
    <t>Andrea G</t>
  </si>
  <si>
    <t>Int Asst Dean Plan, Res, &amp; Eff</t>
  </si>
  <si>
    <t>Candace B</t>
  </si>
  <si>
    <t>Kimberly J</t>
  </si>
  <si>
    <t>Leslie A</t>
  </si>
  <si>
    <t>Employment-Employee Relations Spec</t>
  </si>
  <si>
    <t>Sally S</t>
  </si>
  <si>
    <t>Sally A</t>
  </si>
  <si>
    <t>Dir/Clinical Educ for Respir Care</t>
  </si>
  <si>
    <t>Fire-Career Services</t>
  </si>
  <si>
    <t>Tiffany A</t>
  </si>
  <si>
    <t>Scott 0</t>
  </si>
  <si>
    <t>Rellinger</t>
  </si>
  <si>
    <t>Melanie W</t>
  </si>
  <si>
    <t>Jaclyn S</t>
  </si>
  <si>
    <t>Louis F</t>
  </si>
  <si>
    <t>Joseph C</t>
  </si>
  <si>
    <t>Paul J</t>
  </si>
  <si>
    <t>Martha E</t>
  </si>
  <si>
    <t>Coord Lit Outreach Prog</t>
  </si>
  <si>
    <t>Joseph N</t>
  </si>
  <si>
    <t>Gordon C</t>
  </si>
  <si>
    <t>Assistant Director, Prog Mgmt</t>
  </si>
  <si>
    <t>Darlene A</t>
  </si>
  <si>
    <t>Jasmine D</t>
  </si>
  <si>
    <t>Exec Asst to Dean/Dev Coord</t>
  </si>
  <si>
    <t>Victoria W</t>
  </si>
  <si>
    <t>Assistant Bursar</t>
  </si>
  <si>
    <t xml:space="preserve"> Kevin C</t>
  </si>
  <si>
    <t>Third Asst Wms Basketball Coach</t>
  </si>
  <si>
    <t>Kelly A</t>
  </si>
  <si>
    <t>Lakeshia S</t>
  </si>
  <si>
    <t>Sr Coord Staff Training/Dev</t>
  </si>
  <si>
    <t>Ritchey</t>
  </si>
  <si>
    <t xml:space="preserve"> Patricia D</t>
  </si>
  <si>
    <t>James L</t>
  </si>
  <si>
    <t>Wendy K</t>
  </si>
  <si>
    <t xml:space="preserve"> Nora R</t>
  </si>
  <si>
    <t>Graduate Program Coordinator</t>
  </si>
  <si>
    <t>Donald S</t>
  </si>
  <si>
    <t>Andrea L</t>
  </si>
  <si>
    <t>Donna R</t>
  </si>
  <si>
    <t>Mearl E</t>
  </si>
  <si>
    <t>Allen B</t>
  </si>
  <si>
    <t>Gene W</t>
  </si>
  <si>
    <t>Instructor/Hamilton Professor</t>
  </si>
  <si>
    <t>Stacey A</t>
  </si>
  <si>
    <t>Shores</t>
  </si>
  <si>
    <t>Jennifer L</t>
  </si>
  <si>
    <t>Writer/Communication Specialist</t>
  </si>
  <si>
    <t>Jeffrey L</t>
  </si>
  <si>
    <t>Amy J</t>
  </si>
  <si>
    <t>Rhonda S</t>
  </si>
  <si>
    <t>Dawn D</t>
  </si>
  <si>
    <t>Frederick N</t>
  </si>
  <si>
    <t>Instr Design and Multimedia Spec</t>
  </si>
  <si>
    <t>Stacey R</t>
  </si>
  <si>
    <t>Timothy M</t>
  </si>
  <si>
    <t>Lisa L</t>
  </si>
  <si>
    <t>Ted C</t>
  </si>
  <si>
    <t>Margaret J</t>
  </si>
  <si>
    <t>Scott R</t>
  </si>
  <si>
    <t>Lucchesi</t>
  </si>
  <si>
    <t>Adam R</t>
  </si>
  <si>
    <t>Stacey L</t>
  </si>
  <si>
    <t>Coordinator, Business &amp; Operations</t>
  </si>
  <si>
    <t>Cruz</t>
  </si>
  <si>
    <t>Jan E</t>
  </si>
  <si>
    <t xml:space="preserve"> Lea A</t>
  </si>
  <si>
    <t>Sherona D</t>
  </si>
  <si>
    <t>Janice K</t>
  </si>
  <si>
    <t>Coord Retention Upper Class Stu</t>
  </si>
  <si>
    <t>Diane M</t>
  </si>
  <si>
    <t>Thomas C</t>
  </si>
  <si>
    <t>Field Coordinator/lnstructor</t>
  </si>
  <si>
    <t>Lois K</t>
  </si>
  <si>
    <t>Jose A</t>
  </si>
  <si>
    <t>Gray</t>
  </si>
  <si>
    <t xml:space="preserve"> Linda S</t>
  </si>
  <si>
    <t>Stefani L</t>
  </si>
  <si>
    <t>James P</t>
  </si>
  <si>
    <t>Daniel H</t>
  </si>
  <si>
    <t>Wendy A</t>
  </si>
  <si>
    <t>Sr Coord Housing Assign/Adm</t>
  </si>
  <si>
    <t>Daria V</t>
  </si>
  <si>
    <t>Jolene K</t>
  </si>
  <si>
    <t>Tamara J</t>
  </si>
  <si>
    <t>Mary J</t>
  </si>
  <si>
    <t>Acad Coord/Middle School/ETS</t>
  </si>
  <si>
    <t xml:space="preserve"> Larry J</t>
  </si>
  <si>
    <t>Siew C</t>
  </si>
  <si>
    <t xml:space="preserve"> Laura L</t>
  </si>
  <si>
    <t>Gregory S</t>
  </si>
  <si>
    <t>Meredith J</t>
  </si>
  <si>
    <t>Jessica A</t>
  </si>
  <si>
    <t>Christopher D</t>
  </si>
  <si>
    <t>Blake M</t>
  </si>
  <si>
    <t>Gagola</t>
  </si>
  <si>
    <t>Catherine E</t>
  </si>
  <si>
    <t>Lect/Asst Chief Flight Instr</t>
  </si>
  <si>
    <t>Manager, College Access Prog</t>
  </si>
  <si>
    <t>Carroll S</t>
  </si>
  <si>
    <t>Kristen D</t>
  </si>
  <si>
    <t>Allison M</t>
  </si>
  <si>
    <t>Senior Networking Technician</t>
  </si>
  <si>
    <t>Donna L</t>
  </si>
  <si>
    <t>Kevin M</t>
  </si>
  <si>
    <t>Tim W</t>
  </si>
  <si>
    <t>Dalton A</t>
  </si>
  <si>
    <t>Joseph J</t>
  </si>
  <si>
    <t>Athletic Equipment Manager</t>
  </si>
  <si>
    <t>Kathleen R</t>
  </si>
  <si>
    <t>Int Coordinator - Music Admis</t>
  </si>
  <si>
    <t>Amy T</t>
  </si>
  <si>
    <t>Delehoy</t>
  </si>
  <si>
    <t>Brian A</t>
  </si>
  <si>
    <t>Asst Athletic Dir/Marketing/Promo</t>
  </si>
  <si>
    <t>Jeremy R</t>
  </si>
  <si>
    <t>Server Technician</t>
  </si>
  <si>
    <t>Robin M</t>
  </si>
  <si>
    <t>Asst Director of Scholarships</t>
  </si>
  <si>
    <t xml:space="preserve"> Andrew T</t>
  </si>
  <si>
    <t>Darlington</t>
  </si>
  <si>
    <t>Robert S</t>
  </si>
  <si>
    <t>Kerry S</t>
  </si>
  <si>
    <t>Paul L</t>
  </si>
  <si>
    <t>Phyllis W</t>
  </si>
  <si>
    <t>Elizabeth D</t>
  </si>
  <si>
    <t>Esther A</t>
  </si>
  <si>
    <t>Towe</t>
  </si>
  <si>
    <t>Vogel</t>
  </si>
  <si>
    <t>Donald J</t>
  </si>
  <si>
    <t>Tara L</t>
  </si>
  <si>
    <t>Claire A</t>
  </si>
  <si>
    <t>Senior Coordinator Diversity</t>
  </si>
  <si>
    <t>Constance E</t>
  </si>
  <si>
    <t xml:space="preserve"> Jacqueline A</t>
  </si>
  <si>
    <t>Clayton G</t>
  </si>
  <si>
    <t>Kelly Jo M</t>
  </si>
  <si>
    <t>Coord of Student Org Programs</t>
  </si>
  <si>
    <t>Office of Campus Activities PR</t>
  </si>
  <si>
    <t>Kevin P</t>
  </si>
  <si>
    <t>Sr Coord Leadership/Comm Svc</t>
  </si>
  <si>
    <t>Seither</t>
  </si>
  <si>
    <t>Micha L</t>
  </si>
  <si>
    <t>Valerie S</t>
  </si>
  <si>
    <t>Clinical Coord Radiologic Tech</t>
  </si>
  <si>
    <t>Sandra V</t>
  </si>
  <si>
    <t>Coord of Student &amp; Campus Activities</t>
  </si>
  <si>
    <t>Diane E</t>
  </si>
  <si>
    <t>Davidson</t>
  </si>
  <si>
    <t>Annette L</t>
  </si>
  <si>
    <t>Barry A</t>
  </si>
  <si>
    <t>Michael G</t>
  </si>
  <si>
    <t>Amy B</t>
  </si>
  <si>
    <t>Katharine W</t>
  </si>
  <si>
    <t>Matthew L</t>
  </si>
  <si>
    <t>Brett E</t>
  </si>
  <si>
    <t>Kelly J</t>
  </si>
  <si>
    <t>Kevin J</t>
  </si>
  <si>
    <t>Sheila A</t>
  </si>
  <si>
    <t xml:space="preserve"> Lacrecita A</t>
  </si>
  <si>
    <t>Ralph A</t>
  </si>
  <si>
    <t>Muthuthanthrige L</t>
  </si>
  <si>
    <t>Kurt E</t>
  </si>
  <si>
    <t>Director of Golf Course</t>
  </si>
  <si>
    <t>Kari L</t>
  </si>
  <si>
    <t>Executive Assistant, University Libr</t>
  </si>
  <si>
    <t>Donna M</t>
  </si>
  <si>
    <t>Educ Technology Specialist</t>
  </si>
  <si>
    <t>Alyson K</t>
  </si>
  <si>
    <t>Peter M</t>
  </si>
  <si>
    <t>Frederick W</t>
  </si>
  <si>
    <t>Mbatu</t>
  </si>
  <si>
    <t>Richard S</t>
  </si>
  <si>
    <t>Judy A</t>
  </si>
  <si>
    <t>Harsh</t>
  </si>
  <si>
    <t>Mary A</t>
  </si>
  <si>
    <t>Hassan M</t>
  </si>
  <si>
    <t>Lucy M</t>
  </si>
  <si>
    <t>Danielle K</t>
  </si>
  <si>
    <t>Sean T</t>
  </si>
  <si>
    <t>Program Coordinator/GEAR UP</t>
  </si>
  <si>
    <t>Clinton P</t>
  </si>
  <si>
    <t>Patricia M</t>
  </si>
  <si>
    <t>Krista K</t>
  </si>
  <si>
    <t>Juli N</t>
  </si>
  <si>
    <t>David C</t>
  </si>
  <si>
    <t>Assistant Director Rec Sports</t>
  </si>
  <si>
    <t>Cynthia J</t>
  </si>
  <si>
    <t>Mitchell D</t>
  </si>
  <si>
    <t>Tonya L</t>
  </si>
  <si>
    <t>Coordinator Environ/lnterior Design</t>
  </si>
  <si>
    <t>Marlene K</t>
  </si>
  <si>
    <t>Asst Dir, Business and Info Svc</t>
  </si>
  <si>
    <t>Chad E</t>
  </si>
  <si>
    <t xml:space="preserve"> Joshua C</t>
  </si>
  <si>
    <t>Jason E</t>
  </si>
  <si>
    <t>Douglass</t>
  </si>
  <si>
    <t>Seth E</t>
  </si>
  <si>
    <t>Dreisbach</t>
  </si>
  <si>
    <t>Kara A</t>
  </si>
  <si>
    <t>Colleen E</t>
  </si>
  <si>
    <t>Neal E</t>
  </si>
  <si>
    <t>Eric D</t>
  </si>
  <si>
    <t>Candace M</t>
  </si>
  <si>
    <t>Fire-Allied Health Technology</t>
  </si>
  <si>
    <t>Geoffrey W</t>
  </si>
  <si>
    <t>Katherine J</t>
  </si>
  <si>
    <t>Int Head, Curr Res/Ed Lib</t>
  </si>
  <si>
    <t>Paul W</t>
  </si>
  <si>
    <t>Director of Forensics/lnstructor</t>
  </si>
  <si>
    <t>Eric S</t>
  </si>
  <si>
    <t>Sue E</t>
  </si>
  <si>
    <t xml:space="preserve"> John W</t>
  </si>
  <si>
    <t>Lutenski</t>
  </si>
  <si>
    <t>Garry C</t>
  </si>
  <si>
    <t>Ohlson</t>
  </si>
  <si>
    <t>Jacob N</t>
  </si>
  <si>
    <t>Ashley R</t>
  </si>
  <si>
    <t>Director Student Athletic Svcs</t>
  </si>
  <si>
    <t>Jenny C</t>
  </si>
  <si>
    <t>Karen K</t>
  </si>
  <si>
    <t>Sherri R</t>
  </si>
  <si>
    <t>Dols</t>
  </si>
  <si>
    <t>Matthew W</t>
  </si>
  <si>
    <t>Adrea N</t>
  </si>
  <si>
    <t>Tyler R</t>
  </si>
  <si>
    <t>Benjamin D</t>
  </si>
  <si>
    <t>Sara L</t>
  </si>
  <si>
    <t>Instructor,Theatre and Film</t>
  </si>
  <si>
    <t>Miles C</t>
  </si>
  <si>
    <t>Kate E</t>
  </si>
  <si>
    <t>James A</t>
  </si>
  <si>
    <t>Connie L</t>
  </si>
  <si>
    <t>Coordinator, History Underrep Prog</t>
  </si>
  <si>
    <t>Joel T</t>
  </si>
  <si>
    <t>David S</t>
  </si>
  <si>
    <t>Rojas</t>
  </si>
  <si>
    <t>Sarah A</t>
  </si>
  <si>
    <t>Instructor/lnt Undergrad Coord</t>
  </si>
  <si>
    <t>Patrick J</t>
  </si>
  <si>
    <t>Marcos L</t>
  </si>
  <si>
    <t>Moonsik</t>
  </si>
  <si>
    <t>Abigail A</t>
  </si>
  <si>
    <t>Sara N</t>
  </si>
  <si>
    <t xml:space="preserve">Joseph A  </t>
  </si>
  <si>
    <t>Allyson L</t>
  </si>
  <si>
    <t xml:space="preserve"> Patrick R</t>
  </si>
  <si>
    <t>Mario A</t>
  </si>
  <si>
    <t>Thomas D</t>
  </si>
  <si>
    <t>Troy W</t>
  </si>
  <si>
    <t>Int Coord of Conf/Guest Svcs</t>
  </si>
  <si>
    <t>Dorothy J</t>
  </si>
  <si>
    <t>Amy F</t>
  </si>
  <si>
    <t>Ref &amp; Instr Librarian</t>
  </si>
  <si>
    <t>Asst Dir Falcon Club/Event Co</t>
  </si>
  <si>
    <t>Slavik</t>
  </si>
  <si>
    <t>Janis</t>
  </si>
  <si>
    <t>Ian A</t>
  </si>
  <si>
    <t>Stephen G</t>
  </si>
  <si>
    <t>Konra D</t>
  </si>
  <si>
    <t>Strategic Sourcing Coordinator</t>
  </si>
  <si>
    <t>Teresa L</t>
  </si>
  <si>
    <t>Hillary M</t>
  </si>
  <si>
    <t>Jerome W</t>
  </si>
  <si>
    <t>Int Asst Dir, Rec Sports, Outdoor Pr</t>
  </si>
  <si>
    <t>Renchen</t>
  </si>
  <si>
    <t>Adam W</t>
  </si>
  <si>
    <t>Dan C</t>
  </si>
  <si>
    <t>Diann E</t>
  </si>
  <si>
    <t>Cheryl S</t>
  </si>
  <si>
    <t>Mary F</t>
  </si>
  <si>
    <t xml:space="preserve"> Barbara J</t>
  </si>
  <si>
    <t>Amy K</t>
  </si>
  <si>
    <t>Spintz S</t>
  </si>
  <si>
    <t>Jamie L</t>
  </si>
  <si>
    <t>Tracy G</t>
  </si>
  <si>
    <t>Christopher T</t>
  </si>
  <si>
    <t>Charles A</t>
  </si>
  <si>
    <t>Carmen L</t>
  </si>
  <si>
    <t>Dielman</t>
  </si>
  <si>
    <t>Marc B</t>
  </si>
  <si>
    <t>Mark S</t>
  </si>
  <si>
    <t>Lucas K</t>
  </si>
  <si>
    <t>Rosalind A</t>
  </si>
  <si>
    <t>Rossner</t>
  </si>
  <si>
    <t>Albert G</t>
  </si>
  <si>
    <t>Virginia M</t>
  </si>
  <si>
    <t>Studer</t>
  </si>
  <si>
    <t>Katharine L</t>
  </si>
  <si>
    <t>Lihjen J</t>
  </si>
  <si>
    <t>Bertonaschi</t>
  </si>
  <si>
    <t>Steve N</t>
  </si>
  <si>
    <t>Coord Student Empl and Tmg</t>
  </si>
  <si>
    <t>Central Office - Dining Srvc</t>
  </si>
  <si>
    <t xml:space="preserve"> Raymond A</t>
  </si>
  <si>
    <t>Rachel E</t>
  </si>
  <si>
    <t>Christof A</t>
  </si>
  <si>
    <t>Christina M</t>
  </si>
  <si>
    <t>Aronda M</t>
  </si>
  <si>
    <t>Marketing Coordinator</t>
  </si>
  <si>
    <t>Paul M</t>
  </si>
  <si>
    <t>Winkelman</t>
  </si>
  <si>
    <t>Ana C</t>
  </si>
  <si>
    <t>SMART Program Coordinator</t>
  </si>
  <si>
    <t>Jeffrey R</t>
  </si>
  <si>
    <t>Lisa A</t>
  </si>
  <si>
    <t>Coord, Marketing/Comm/Recruitment</t>
  </si>
  <si>
    <t>Elisabeth A</t>
  </si>
  <si>
    <t>Jennison L</t>
  </si>
  <si>
    <t>Dayna L</t>
  </si>
  <si>
    <t xml:space="preserve"> Laney E</t>
  </si>
  <si>
    <t>Derrick A</t>
  </si>
  <si>
    <t>Knoblauch</t>
  </si>
  <si>
    <t>Karri L</t>
  </si>
  <si>
    <t>Virginia A</t>
  </si>
  <si>
    <t>Marcy E</t>
  </si>
  <si>
    <t>Diaz</t>
  </si>
  <si>
    <t>Barbee</t>
  </si>
  <si>
    <t>Karin W</t>
  </si>
  <si>
    <t>Sharon C</t>
  </si>
  <si>
    <t>Seo</t>
  </si>
  <si>
    <t>Eunhee</t>
  </si>
  <si>
    <t>Carrie M</t>
  </si>
  <si>
    <t>Rebecca A</t>
  </si>
  <si>
    <t>Residential Net/Operations Coord</t>
  </si>
  <si>
    <t>Harland W</t>
  </si>
  <si>
    <t>Bressler</t>
  </si>
  <si>
    <t>Scot A</t>
  </si>
  <si>
    <t>Peggy A</t>
  </si>
  <si>
    <t>Amanda M</t>
  </si>
  <si>
    <t>Ramona J</t>
  </si>
  <si>
    <t>Jennifer K</t>
  </si>
  <si>
    <t>Samuel M</t>
  </si>
  <si>
    <t>Scott K</t>
  </si>
  <si>
    <t>lan R</t>
  </si>
  <si>
    <t>Nichole M</t>
  </si>
  <si>
    <t>Sarpong</t>
  </si>
  <si>
    <t>Yaw A</t>
  </si>
  <si>
    <t>Gerald W</t>
  </si>
  <si>
    <t>Staci L</t>
  </si>
  <si>
    <t>Kaitlin W</t>
  </si>
  <si>
    <t>Boeye</t>
  </si>
  <si>
    <t>Kerry P</t>
  </si>
  <si>
    <t>Budinger</t>
  </si>
  <si>
    <t>Andrea M</t>
  </si>
  <si>
    <t>Jessica E</t>
  </si>
  <si>
    <t>Larry D</t>
  </si>
  <si>
    <t>David B</t>
  </si>
  <si>
    <t>Blinn</t>
  </si>
  <si>
    <t>Raymond M</t>
  </si>
  <si>
    <t>Field Production Coordinator</t>
  </si>
  <si>
    <t>Cheryl A</t>
  </si>
  <si>
    <t xml:space="preserve"> Frank D</t>
  </si>
  <si>
    <t>Glassford</t>
  </si>
  <si>
    <t>Sarah R</t>
  </si>
  <si>
    <t>Daisy</t>
  </si>
  <si>
    <t>Emily B</t>
  </si>
  <si>
    <t>Elizabeth L</t>
  </si>
  <si>
    <t>Nathan S</t>
  </si>
  <si>
    <t>Macias</t>
  </si>
  <si>
    <t>Admissions Officer</t>
  </si>
  <si>
    <t>Lammers</t>
  </si>
  <si>
    <t>Instructor, PCLA/SCLA Coord</t>
  </si>
  <si>
    <t>Swerdlow</t>
  </si>
  <si>
    <t>Sarah J</t>
  </si>
  <si>
    <t>Raymond I</t>
  </si>
  <si>
    <t>Schmidt</t>
  </si>
  <si>
    <t>Araan J</t>
  </si>
  <si>
    <t>Joy N</t>
  </si>
  <si>
    <t>Financial Aid Specialist</t>
  </si>
  <si>
    <t>Angela K</t>
  </si>
  <si>
    <t>Christopher B</t>
  </si>
  <si>
    <t>Enriquez</t>
  </si>
  <si>
    <t>Holly M</t>
  </si>
  <si>
    <t>Kellie J</t>
  </si>
  <si>
    <t>Jason R</t>
  </si>
  <si>
    <t>Angela R</t>
  </si>
  <si>
    <t>Chad R</t>
  </si>
  <si>
    <t>Stephen A</t>
  </si>
  <si>
    <t>Randyll K</t>
  </si>
  <si>
    <t>Cillo</t>
  </si>
  <si>
    <t>Mariana A</t>
  </si>
  <si>
    <t xml:space="preserve"> Brent M</t>
  </si>
  <si>
    <t>Joelle E</t>
  </si>
  <si>
    <t>Assoc Librarian, Lib Teach/Learning</t>
  </si>
  <si>
    <t>Bloomfield</t>
  </si>
  <si>
    <t>Karen A</t>
  </si>
  <si>
    <t>Billman</t>
  </si>
  <si>
    <t>Brett N</t>
  </si>
  <si>
    <t>Allan D</t>
  </si>
  <si>
    <t>Fin Aid Web &amp; Server Apps Mgr</t>
  </si>
  <si>
    <t>Nadine R</t>
  </si>
  <si>
    <t>Marcelle M</t>
  </si>
  <si>
    <t>Martincic</t>
  </si>
  <si>
    <t>Kristen I</t>
  </si>
  <si>
    <t>Anthony M</t>
  </si>
  <si>
    <t>Pintz</t>
  </si>
  <si>
    <t>Joseph E</t>
  </si>
  <si>
    <t xml:space="preserve"> David L</t>
  </si>
  <si>
    <t>Benson</t>
  </si>
  <si>
    <t>Ashley C</t>
  </si>
  <si>
    <t>Aaron V</t>
  </si>
  <si>
    <t>Masako</t>
  </si>
  <si>
    <t>Amy C</t>
  </si>
  <si>
    <t>Jessica D</t>
  </si>
  <si>
    <t>Jermaine M</t>
  </si>
  <si>
    <t>Director, Compliance</t>
  </si>
  <si>
    <t>Irina V</t>
  </si>
  <si>
    <t>Amanda J</t>
  </si>
  <si>
    <t>Bradley M</t>
  </si>
  <si>
    <t>Justin T</t>
  </si>
  <si>
    <t>Tilton</t>
  </si>
  <si>
    <t>Kellie A</t>
  </si>
  <si>
    <t>Assoc Librarian/ Govt Documents</t>
  </si>
  <si>
    <t>Laurel J</t>
  </si>
  <si>
    <t>Costumer</t>
  </si>
  <si>
    <t xml:space="preserve"> Kristi K</t>
  </si>
  <si>
    <t xml:space="preserve"> Mark W</t>
  </si>
  <si>
    <t>Kalee T</t>
  </si>
  <si>
    <t>Duszynski</t>
  </si>
  <si>
    <t>Betty A</t>
  </si>
  <si>
    <t>Elizabeth G</t>
  </si>
  <si>
    <t>Jodi A</t>
  </si>
  <si>
    <t>Stephanie K</t>
  </si>
  <si>
    <t>Lucinda J</t>
  </si>
  <si>
    <t>Daniel A</t>
  </si>
  <si>
    <t>Brigitte L</t>
  </si>
  <si>
    <t>Lindsey R</t>
  </si>
  <si>
    <t>Roble</t>
  </si>
  <si>
    <t>Eugenia K</t>
  </si>
  <si>
    <t>Quinonez</t>
  </si>
  <si>
    <t xml:space="preserve"> Ricardo</t>
  </si>
  <si>
    <t>Irene S</t>
  </si>
  <si>
    <t xml:space="preserve"> Lani D</t>
  </si>
  <si>
    <t>lnkrott</t>
  </si>
  <si>
    <t>John E</t>
  </si>
  <si>
    <t>Instructor of Technology</t>
  </si>
  <si>
    <t>Maggie M</t>
  </si>
  <si>
    <t xml:space="preserve"> Jacqueline S</t>
  </si>
  <si>
    <t>Carvalho</t>
  </si>
  <si>
    <t>Asst Wms Track and Field Coach</t>
  </si>
  <si>
    <t>Henke</t>
  </si>
  <si>
    <t>Benjamin W</t>
  </si>
  <si>
    <t>Operations/Events Coordinator</t>
  </si>
  <si>
    <t>Christian B</t>
  </si>
  <si>
    <t>Cassandra L</t>
  </si>
  <si>
    <t>Bastel-Powers</t>
  </si>
  <si>
    <t>Linda L</t>
  </si>
  <si>
    <t>Asst Dir/Golf Professional</t>
  </si>
  <si>
    <t>Brandon M</t>
  </si>
  <si>
    <t>Asst Strength/Condition Coach</t>
  </si>
  <si>
    <t>Douglas D</t>
  </si>
  <si>
    <t>Interim Coord of Spirit Programs</t>
  </si>
  <si>
    <t>Theresa L</t>
  </si>
  <si>
    <t>Gloden</t>
  </si>
  <si>
    <t>Scott M</t>
  </si>
  <si>
    <t>Steven C</t>
  </si>
  <si>
    <t>Asst Women's Gymnastics Coach</t>
  </si>
  <si>
    <t>Jennifer E</t>
  </si>
  <si>
    <t>Harshman - Res Life</t>
  </si>
  <si>
    <t>Habrecht</t>
  </si>
  <si>
    <t>Justin R</t>
  </si>
  <si>
    <t>Shai A</t>
  </si>
  <si>
    <t>Richard M</t>
  </si>
  <si>
    <t>Steven D</t>
  </si>
  <si>
    <t>Brandenburg</t>
  </si>
  <si>
    <t>Carly N</t>
  </si>
  <si>
    <t>Sarah M</t>
  </si>
  <si>
    <t xml:space="preserve"> Matthew G</t>
  </si>
  <si>
    <t>Rodgers - Res Life</t>
  </si>
  <si>
    <t>Wiemer</t>
  </si>
  <si>
    <t>Hayley C</t>
  </si>
  <si>
    <t>Asst Womens Softball Coach</t>
  </si>
  <si>
    <t>O'Riley</t>
  </si>
  <si>
    <t>Erin E</t>
  </si>
  <si>
    <t>Asst Director, Football Operations</t>
  </si>
  <si>
    <t>Frost</t>
  </si>
  <si>
    <t xml:space="preserve"> Robert F</t>
  </si>
  <si>
    <t>2nd Asst Wms Volleyball Coach</t>
  </si>
  <si>
    <t>Kenlana R</t>
  </si>
  <si>
    <t>Bhaskar</t>
  </si>
  <si>
    <t>Tripti</t>
  </si>
  <si>
    <t>Darian D</t>
  </si>
  <si>
    <t>Quinby</t>
  </si>
  <si>
    <t>Robert F</t>
  </si>
  <si>
    <t>Dean Coll of Business</t>
  </si>
  <si>
    <t>Alberto N</t>
  </si>
  <si>
    <t>Petryshak</t>
  </si>
  <si>
    <t>Bruce M</t>
  </si>
  <si>
    <t>General Counsel &amp; Ast to Prst</t>
  </si>
  <si>
    <t xml:space="preserve"> Louis M</t>
  </si>
  <si>
    <t>Ast VP, Sdt Affrs/Dir of Athl</t>
  </si>
  <si>
    <t>Director BGeXperience/Prof</t>
  </si>
  <si>
    <t>Int VP UA/Int Pres BGSU Found</t>
  </si>
  <si>
    <t>College Of Musical Arts</t>
  </si>
  <si>
    <t>Dean/Vice Provost//Prof GREAL</t>
  </si>
  <si>
    <t xml:space="preserve"> Jeffrey B</t>
  </si>
  <si>
    <t>Physician/Athletic Medicine</t>
  </si>
  <si>
    <t>Brant</t>
  </si>
  <si>
    <t>Zhanna</t>
  </si>
  <si>
    <t>Staff Physician</t>
  </si>
  <si>
    <t>Delma R</t>
  </si>
  <si>
    <t>Louis I</t>
  </si>
  <si>
    <t>Chair/Assc Professor</t>
  </si>
  <si>
    <t>Math and Statisitics Dept</t>
  </si>
  <si>
    <t>Assc Vice Pres Acad Tech/E-Lrn</t>
  </si>
  <si>
    <t>Dir Supply Chain/Assoc Prof</t>
  </si>
  <si>
    <t>Robert I</t>
  </si>
  <si>
    <t>Gaustad</t>
  </si>
  <si>
    <t>Martha G</t>
  </si>
  <si>
    <t>Assc Dean/Professor</t>
  </si>
  <si>
    <t>Exec Assistant/Ops &amp; Personel</t>
  </si>
  <si>
    <t>Oravecz</t>
  </si>
  <si>
    <t xml:space="preserve"> Joseph A</t>
  </si>
  <si>
    <t>Associate Vice President</t>
  </si>
  <si>
    <t>MacNevin</t>
  </si>
  <si>
    <t>Sandra A</t>
  </si>
  <si>
    <t>Sr Ast to Pres/Ex Dir Govt Aff</t>
  </si>
  <si>
    <t>Assc VP, Capital Plan/Design</t>
  </si>
  <si>
    <t>Ronald L</t>
  </si>
  <si>
    <t>Assoc Dean/Asc Prof CrimJust</t>
  </si>
  <si>
    <t>Rowney</t>
  </si>
  <si>
    <t>Don K</t>
  </si>
  <si>
    <t>Assc VPR Planning/Accntability</t>
  </si>
  <si>
    <t>Director/Professor Biol Senes</t>
  </si>
  <si>
    <t>McQuarie</t>
  </si>
  <si>
    <t>Donald H</t>
  </si>
  <si>
    <t>Patrick T</t>
  </si>
  <si>
    <t>Gen Manager WBGU-TV Learn Svcs</t>
  </si>
  <si>
    <t>Dwayne D</t>
  </si>
  <si>
    <t>Thibault</t>
  </si>
  <si>
    <t>Roger E</t>
  </si>
  <si>
    <t>Int Vice Provost, Acad Prgms</t>
  </si>
  <si>
    <t>Ast Professor</t>
  </si>
  <si>
    <t>Assc Dean/Assc Professor</t>
  </si>
  <si>
    <t>Price</t>
  </si>
  <si>
    <t>Assoc Vice Prov, Resrch Admin</t>
  </si>
  <si>
    <t>Assoc Dean Undrgrad/Assoc Prof</t>
  </si>
  <si>
    <t>Dir Coed/Ast to Dean/Lecturer</t>
  </si>
  <si>
    <t>Benner</t>
  </si>
  <si>
    <t>Associate VP for Adminstration</t>
  </si>
  <si>
    <t>Interim Medical Director</t>
  </si>
  <si>
    <t>Ast VP for SA/Dean of Students</t>
  </si>
  <si>
    <t>Student Life</t>
  </si>
  <si>
    <t>Danny C</t>
  </si>
  <si>
    <t>Hanke</t>
  </si>
  <si>
    <t>Ralph C</t>
  </si>
  <si>
    <t>AssocDean/Exec MBA/Prof</t>
  </si>
  <si>
    <t>Robert K</t>
  </si>
  <si>
    <t>Interim Associate Vice Provost</t>
  </si>
  <si>
    <t>Dept of the Env&amp;Sustainability</t>
  </si>
  <si>
    <t>Acting Assoc Dean/Professor</t>
  </si>
  <si>
    <t>Larry Y</t>
  </si>
  <si>
    <t>Scovell</t>
  </si>
  <si>
    <t>Chauhan</t>
  </si>
  <si>
    <t>D S</t>
  </si>
  <si>
    <t>Cogar</t>
  </si>
  <si>
    <t>Carl R</t>
  </si>
  <si>
    <t>Assistant VP, Facilities</t>
  </si>
  <si>
    <t>Forse</t>
  </si>
  <si>
    <t>Acting Chair/Professor</t>
  </si>
  <si>
    <t>Asst VP,Stu Aff/Dir Rec Sp</t>
  </si>
  <si>
    <t xml:space="preserve"> Lee T</t>
  </si>
  <si>
    <t>Rockett</t>
  </si>
  <si>
    <t>Carlton L</t>
  </si>
  <si>
    <t>Endres</t>
  </si>
  <si>
    <t>Griffel</t>
  </si>
  <si>
    <t>Michael M</t>
  </si>
  <si>
    <t>Cernkovich</t>
  </si>
  <si>
    <t>Ronald C</t>
  </si>
  <si>
    <t>Kroll</t>
  </si>
  <si>
    <t>JoAnn</t>
  </si>
  <si>
    <t>Peter G</t>
  </si>
  <si>
    <t>Myra D</t>
  </si>
  <si>
    <t>Neocles B</t>
  </si>
  <si>
    <t>Lewis P</t>
  </si>
  <si>
    <t>Beerman</t>
  </si>
  <si>
    <t>Madigan</t>
  </si>
  <si>
    <t>Daniel L</t>
  </si>
  <si>
    <t>Steinker</t>
  </si>
  <si>
    <t>Don C</t>
  </si>
  <si>
    <t>Int Dean/Assc Prof</t>
  </si>
  <si>
    <t xml:space="preserve"> Joseph T</t>
  </si>
  <si>
    <t>Linda S</t>
  </si>
  <si>
    <t>Director of Budgets for Exec.</t>
  </si>
  <si>
    <t>Bruce B</t>
  </si>
  <si>
    <t>Bernhard</t>
  </si>
  <si>
    <t>Keith E</t>
  </si>
  <si>
    <t>Asst Ftbll Cch/Co-Def Coord</t>
  </si>
  <si>
    <t>McDonell</t>
  </si>
  <si>
    <t>Ast Ftball Cch/Co-Def Coord</t>
  </si>
  <si>
    <t>Hamilton Endowed Prof Entrepre</t>
  </si>
  <si>
    <t>Hagemeyer</t>
  </si>
  <si>
    <t>Karen S</t>
  </si>
  <si>
    <t>Assc Dean Acad Aff/Assc Prof</t>
  </si>
  <si>
    <t>Asst Vice Pres for Adv/Acad Su</t>
  </si>
  <si>
    <t>Blais</t>
  </si>
  <si>
    <t>Janna V</t>
  </si>
  <si>
    <t>Interim Asst Vice Pres/Enrl Mt</t>
  </si>
  <si>
    <t>V Provost Enrollment Mngt</t>
  </si>
  <si>
    <t>Ashcraft-Eason</t>
  </si>
  <si>
    <t>Lillian</t>
  </si>
  <si>
    <t>Lynn A</t>
  </si>
  <si>
    <t>Int Director, School/Professor</t>
  </si>
  <si>
    <t>Schnetzer</t>
  </si>
  <si>
    <t>O D</t>
  </si>
  <si>
    <t>Steve M</t>
  </si>
  <si>
    <t>Dir of Stdt Aff Budgets &amp; Adm</t>
  </si>
  <si>
    <t>Glaviano</t>
  </si>
  <si>
    <t>Coordinator, Cataloging</t>
  </si>
  <si>
    <t>Assistant Dean PACE</t>
  </si>
  <si>
    <t>Assc Director, Medical Srvcs</t>
  </si>
  <si>
    <t>Dale S</t>
  </si>
  <si>
    <t>Corrigan</t>
  </si>
  <si>
    <t>Julia M</t>
  </si>
  <si>
    <t>Director of Ent Systems/Appl</t>
  </si>
  <si>
    <t>Nancy T</t>
  </si>
  <si>
    <t xml:space="preserve"> Jon T</t>
  </si>
  <si>
    <t>Director, Ctr for Int Programs</t>
  </si>
  <si>
    <t xml:space="preserve"> Jeffrey K</t>
  </si>
  <si>
    <t>Sherlon P</t>
  </si>
  <si>
    <t>Vasile I</t>
  </si>
  <si>
    <t>Wayne S</t>
  </si>
  <si>
    <t>Pincione</t>
  </si>
  <si>
    <t>Guido</t>
  </si>
  <si>
    <t>Visiting Professor</t>
  </si>
  <si>
    <t>Parmer</t>
  </si>
  <si>
    <t>Coleen K</t>
  </si>
  <si>
    <t>Chair,CATS/Head, Gov Docs/Prof</t>
  </si>
  <si>
    <t>Director Adm Pgrms &amp; Svcs</t>
  </si>
  <si>
    <t xml:space="preserve"> Jeffrey 0</t>
  </si>
  <si>
    <t xml:space="preserve"> Dona Id</t>
  </si>
  <si>
    <t>Asst Dean for Grad Adm &amp; Stds</t>
  </si>
  <si>
    <t>Kupetz</t>
  </si>
  <si>
    <t>Robert B</t>
  </si>
  <si>
    <t>Director of IT Security</t>
  </si>
  <si>
    <t xml:space="preserve"> John G</t>
  </si>
  <si>
    <t>Belzer</t>
  </si>
  <si>
    <t>Marvin G</t>
  </si>
  <si>
    <t>Jeffrey G</t>
  </si>
  <si>
    <t>Assc Head Women's Bsktb Coach</t>
  </si>
  <si>
    <t>Coats</t>
  </si>
  <si>
    <t xml:space="preserve"> Jeffrey H</t>
  </si>
  <si>
    <t>Office of Campus Involvement</t>
  </si>
  <si>
    <t>Norman F</t>
  </si>
  <si>
    <t>Valita L</t>
  </si>
  <si>
    <t>Clink</t>
  </si>
  <si>
    <t>Assoc Dean, SAF/Assoc Prof</t>
  </si>
  <si>
    <t>Assoc Prof, Dir/Africana Stud</t>
  </si>
  <si>
    <t>Maley</t>
  </si>
  <si>
    <t>David R</t>
  </si>
  <si>
    <t>Asst Director of Ops for UDS</t>
  </si>
  <si>
    <t>Professor, M/C/T &amp; Asc Dean</t>
  </si>
  <si>
    <t xml:space="preserve"> James C</t>
  </si>
  <si>
    <t>Colleen J</t>
  </si>
  <si>
    <t>Exec Director, BGSU TRIO Svcs</t>
  </si>
  <si>
    <t>Ctr Multicultural&amp;Acad Initiat</t>
  </si>
  <si>
    <t>Practioner-ln-Residence</t>
  </si>
  <si>
    <t>Communications Disorders</t>
  </si>
  <si>
    <t>Elaine J</t>
  </si>
  <si>
    <t>Women’s Studies Program</t>
  </si>
  <si>
    <t>Cornelius</t>
  </si>
  <si>
    <t>Asst Dir Brdcst Svcs WBGU-TV</t>
  </si>
  <si>
    <t>Swaisgood</t>
  </si>
  <si>
    <t>Linda K</t>
  </si>
  <si>
    <t>Director, Ugrd Prgm Services</t>
  </si>
  <si>
    <t>Matthew H</t>
  </si>
  <si>
    <t>Susannah L</t>
  </si>
  <si>
    <t>Assistant Prof/Head MLSRA</t>
  </si>
  <si>
    <t>Director,Program/lnstructor</t>
  </si>
  <si>
    <t>Karen D</t>
  </si>
  <si>
    <t>Beatrice M</t>
  </si>
  <si>
    <t>Shipping,Receiving&amp;Property</t>
  </si>
  <si>
    <t>Assoc Dir-Business Affairs</t>
  </si>
  <si>
    <t>Kenney</t>
  </si>
  <si>
    <t>Catherine T</t>
  </si>
  <si>
    <t>Coord of Collections</t>
  </si>
  <si>
    <t>IntAsst Athl Dir Cmp/Sdt Athl</t>
  </si>
  <si>
    <t>Financial Acct Systems Liaison</t>
  </si>
  <si>
    <t xml:space="preserve"> Jeffrey A</t>
  </si>
  <si>
    <t>Dir Sports Med/Hd Athl Tr</t>
  </si>
  <si>
    <t>Evelyn R</t>
  </si>
  <si>
    <t>Ast Prof/Early childhd Prog Co</t>
  </si>
  <si>
    <t>Stoner</t>
  </si>
  <si>
    <t>Yvonne M</t>
  </si>
  <si>
    <t>Karen M</t>
  </si>
  <si>
    <t>Obreiter</t>
  </si>
  <si>
    <t>Merritt H</t>
  </si>
  <si>
    <t>Kiser</t>
  </si>
  <si>
    <t>Darlene E</t>
  </si>
  <si>
    <t>Director of Student Services</t>
  </si>
  <si>
    <t>Maria L</t>
  </si>
  <si>
    <t>McKenna</t>
  </si>
  <si>
    <t>Francis E</t>
  </si>
  <si>
    <t>Ellen M</t>
  </si>
  <si>
    <t xml:space="preserve"> Julie A</t>
  </si>
  <si>
    <t>Dermot M</t>
  </si>
  <si>
    <t>Advising &amp; Academic Success</t>
  </si>
  <si>
    <t>Director SIS/Assc Prof</t>
  </si>
  <si>
    <t>Karen V</t>
  </si>
  <si>
    <t>Albert W</t>
  </si>
  <si>
    <t>Squire</t>
  </si>
  <si>
    <t>Ryan R</t>
  </si>
  <si>
    <t>Asst AD for Compl &amp; Cert</t>
  </si>
  <si>
    <t>Sunderman</t>
  </si>
  <si>
    <t>DeVon A</t>
  </si>
  <si>
    <t>Edmond C</t>
  </si>
  <si>
    <t>Director MidAmerican/AssocProf</t>
  </si>
  <si>
    <t>Ellenwood</t>
  </si>
  <si>
    <t>Audrey E</t>
  </si>
  <si>
    <t>Stanley R</t>
  </si>
  <si>
    <t>Dir Adt Im Srvs/Ev Cred Pgms</t>
  </si>
  <si>
    <t>Debora M</t>
  </si>
  <si>
    <t>Davenport</t>
  </si>
  <si>
    <t>Lloyd M</t>
  </si>
  <si>
    <t>Carol S</t>
  </si>
  <si>
    <t>Manager of College Recruitment</t>
  </si>
  <si>
    <t>Rarey</t>
  </si>
  <si>
    <t>Kathleen N</t>
  </si>
  <si>
    <t>Center for Environmental Pgms</t>
  </si>
  <si>
    <t>Kendra C</t>
  </si>
  <si>
    <t>Asst Dir, Tech/Assessment</t>
  </si>
  <si>
    <t>Director of Student &amp; Info Svc</t>
  </si>
  <si>
    <t>Saviers</t>
  </si>
  <si>
    <t>Anne N</t>
  </si>
  <si>
    <t>Associate Director Int'l Prgrm</t>
  </si>
  <si>
    <t>Brett W</t>
  </si>
  <si>
    <t>Capital Planning Assistant</t>
  </si>
  <si>
    <t>Heidi A</t>
  </si>
  <si>
    <t>Applied Demographer</t>
  </si>
  <si>
    <t>Associate Dir/Clinical Dir</t>
  </si>
  <si>
    <t xml:space="preserve"> Lawrence W</t>
  </si>
  <si>
    <t>Head, BPCL</t>
  </si>
  <si>
    <t>Asst Director, Prof/Comm Educ</t>
  </si>
  <si>
    <t>Moriarty</t>
  </si>
  <si>
    <t>Ast to Exec Dir, BGSU TRIO Svs</t>
  </si>
  <si>
    <t>Assc Director of Academic Affa</t>
  </si>
  <si>
    <t>Drennen</t>
  </si>
  <si>
    <t>Canadian Studies Program</t>
  </si>
  <si>
    <t>Interim Ast Director for Finan</t>
  </si>
  <si>
    <t>Eric R</t>
  </si>
  <si>
    <t>Jacoby</t>
  </si>
  <si>
    <t>Elayne</t>
  </si>
  <si>
    <t>Lecturer of Management</t>
  </si>
  <si>
    <t>Dir of Promos &amp; Public Rel</t>
  </si>
  <si>
    <t>Ruszkowski</t>
  </si>
  <si>
    <t>Lesley G</t>
  </si>
  <si>
    <t>Director, Marekting and Comm.</t>
  </si>
  <si>
    <t>Art Director WBGU-TV Lrng Svcs</t>
  </si>
  <si>
    <t>Acting Desktop Manager</t>
  </si>
  <si>
    <t>Seeliger</t>
  </si>
  <si>
    <t>Scott W</t>
  </si>
  <si>
    <t>Director, HS &amp; Alumni Ftbl Rel</t>
  </si>
  <si>
    <t>Associate Director Div Edu/Sch</t>
  </si>
  <si>
    <t>Assistant Director for Fac/Ops</t>
  </si>
  <si>
    <t>Margaret 1</t>
  </si>
  <si>
    <t>Assistant to the Registrar</t>
  </si>
  <si>
    <t>Ortiz</t>
  </si>
  <si>
    <t>Stephen R</t>
  </si>
  <si>
    <t>Peter V</t>
  </si>
  <si>
    <t>Prigge</t>
  </si>
  <si>
    <t>Amy M</t>
  </si>
  <si>
    <t>Muego</t>
  </si>
  <si>
    <t>Benjamin N</t>
  </si>
  <si>
    <t>Rhonda E</t>
  </si>
  <si>
    <t>Deborah H</t>
  </si>
  <si>
    <t>Bruce A</t>
  </si>
  <si>
    <t>Spike</t>
  </si>
  <si>
    <t>Kathryn R</t>
  </si>
  <si>
    <t>ESL Program Director</t>
  </si>
  <si>
    <t>Mankowski</t>
  </si>
  <si>
    <t>Brady P</t>
  </si>
  <si>
    <t>Dev Report Wr/Tech Dev Sp</t>
  </si>
  <si>
    <t>Buff</t>
  </si>
  <si>
    <t>Keri A</t>
  </si>
  <si>
    <t>Grime</t>
  </si>
  <si>
    <t>Brian L</t>
  </si>
  <si>
    <t xml:space="preserve">Terry </t>
  </si>
  <si>
    <t>Educational Tech Specialist</t>
  </si>
  <si>
    <t>Farganis</t>
  </si>
  <si>
    <t>Richard D</t>
  </si>
  <si>
    <t>Nickoson-Massey</t>
  </si>
  <si>
    <t>Todd L</t>
  </si>
  <si>
    <t>Coy</t>
  </si>
  <si>
    <t>Nancy L</t>
  </si>
  <si>
    <t>Coordinator of Special Events</t>
  </si>
  <si>
    <t>Kristen A</t>
  </si>
  <si>
    <t>Associate Director/ETS</t>
  </si>
  <si>
    <t>Stirling</t>
  </si>
  <si>
    <t>Justin S</t>
  </si>
  <si>
    <t>Deanna D</t>
  </si>
  <si>
    <t>Interim Ast to VP for SA</t>
  </si>
  <si>
    <t>Keith W</t>
  </si>
  <si>
    <t>Lacey</t>
  </si>
  <si>
    <t>Troy D</t>
  </si>
  <si>
    <t>Vasquez</t>
  </si>
  <si>
    <t>Angel F</t>
  </si>
  <si>
    <t>Gerken</t>
  </si>
  <si>
    <t>Cindy J</t>
  </si>
  <si>
    <t>Advertising Manager</t>
  </si>
  <si>
    <t>Mazzarella</t>
  </si>
  <si>
    <t>Martha T</t>
  </si>
  <si>
    <t>Lance M</t>
  </si>
  <si>
    <t>Robert G</t>
  </si>
  <si>
    <t>Meredith A</t>
  </si>
  <si>
    <t>Patricia L</t>
  </si>
  <si>
    <t>Croucher</t>
  </si>
  <si>
    <t>Tech Svcs Coord, WBGU-TV Lm S</t>
  </si>
  <si>
    <t>Pelo</t>
  </si>
  <si>
    <t>Reyns</t>
  </si>
  <si>
    <t>Bradford W</t>
  </si>
  <si>
    <t>Kevin C</t>
  </si>
  <si>
    <t>Third Asst Wms Bsktball Coach</t>
  </si>
  <si>
    <t>Sr. Coord Staff Training/Dev</t>
  </si>
  <si>
    <t>School of Comm Studies</t>
  </si>
  <si>
    <t>Michael L</t>
  </si>
  <si>
    <t>Nora R</t>
  </si>
  <si>
    <t>$6,590.00 [R]</t>
  </si>
  <si>
    <t>Kumar</t>
  </si>
  <si>
    <t>Shaurya</t>
  </si>
  <si>
    <t>Patricia D</t>
  </si>
  <si>
    <t xml:space="preserve"> Frederick N</t>
  </si>
  <si>
    <t>Entrepreneur in Res/lnstructor</t>
  </si>
  <si>
    <t>Lea A</t>
  </si>
  <si>
    <t>Coor Retention Upper Class Stu</t>
  </si>
  <si>
    <t>Asst.Dir.,Institutional Resear</t>
  </si>
  <si>
    <t>Publicity/Publications Manager</t>
  </si>
  <si>
    <t>Sargent</t>
  </si>
  <si>
    <t>Marissa J</t>
  </si>
  <si>
    <t>Sous Chef</t>
  </si>
  <si>
    <t>Everett</t>
  </si>
  <si>
    <t>Ekpe</t>
  </si>
  <si>
    <t>Enefiok D</t>
  </si>
  <si>
    <t>Otto</t>
  </si>
  <si>
    <t>Benjamin A</t>
  </si>
  <si>
    <t xml:space="preserve"> Jennifer L</t>
  </si>
  <si>
    <t>Sr. Coord Housing Assign/Adm</t>
  </si>
  <si>
    <t xml:space="preserve"> Jose A</t>
  </si>
  <si>
    <t>Schlenker</t>
  </si>
  <si>
    <t xml:space="preserve"> Joseph J</t>
  </si>
  <si>
    <t>Larry J</t>
  </si>
  <si>
    <t xml:space="preserve"> Jolene K</t>
  </si>
  <si>
    <t>Coordinator - Music Admissions</t>
  </si>
  <si>
    <t>Reiter</t>
  </si>
  <si>
    <t>T revor T</t>
  </si>
  <si>
    <t>Asst Athl Dir/Marketing/Promo</t>
  </si>
  <si>
    <t>Porter</t>
  </si>
  <si>
    <t>Inst/Ast Chief Flight Instr</t>
  </si>
  <si>
    <t>Andrew T</t>
  </si>
  <si>
    <t>Senior Coordinator Acad Prog</t>
  </si>
  <si>
    <t>Karen H</t>
  </si>
  <si>
    <t>Ast Dir Adt Lm Srvcs/Ev Cred.</t>
  </si>
  <si>
    <t xml:space="preserve"> James P</t>
  </si>
  <si>
    <t>Scene Shop Supervisor</t>
  </si>
  <si>
    <t>Bloir</t>
  </si>
  <si>
    <t>Beryl L</t>
  </si>
  <si>
    <t>Lacrecita A</t>
  </si>
  <si>
    <t>Tiffany J</t>
  </si>
  <si>
    <t>Hinnov</t>
  </si>
  <si>
    <t>Emily M</t>
  </si>
  <si>
    <t>Crystal R</t>
  </si>
  <si>
    <t>Executive Assistant, Univ Libr</t>
  </si>
  <si>
    <t>Mayer</t>
  </si>
  <si>
    <t>Erik A</t>
  </si>
  <si>
    <t>Eiben</t>
  </si>
  <si>
    <t>Ryan S</t>
  </si>
  <si>
    <t>Clifton</t>
  </si>
  <si>
    <t>Jeremy J</t>
  </si>
  <si>
    <t>Johnston</t>
  </si>
  <si>
    <t>Jesse A</t>
  </si>
  <si>
    <t>Kennedy</t>
  </si>
  <si>
    <t>Laura E</t>
  </si>
  <si>
    <t>Katherine L</t>
  </si>
  <si>
    <t>Coordinator for Academic Enh</t>
  </si>
  <si>
    <t>Renita R</t>
  </si>
  <si>
    <t>Emerine</t>
  </si>
  <si>
    <t xml:space="preserve"> Janet L</t>
  </si>
  <si>
    <t>Moody</t>
  </si>
  <si>
    <t>Fredericks</t>
  </si>
  <si>
    <t>Documentary Dir/Pro/Videograph</t>
  </si>
  <si>
    <t>Director of Forensics/lnstruct</t>
  </si>
  <si>
    <t xml:space="preserve"> Jodi L</t>
  </si>
  <si>
    <t xml:space="preserve"> Jay D</t>
  </si>
  <si>
    <t>Patrick R</t>
  </si>
  <si>
    <t xml:space="preserve"> Jenny C</t>
  </si>
  <si>
    <t>Joshua B</t>
  </si>
  <si>
    <t>Stratton</t>
  </si>
  <si>
    <t>Billy J</t>
  </si>
  <si>
    <t>Sanborn</t>
  </si>
  <si>
    <t>Fire-Romance Language</t>
  </si>
  <si>
    <t>Coord of Ftball Operations</t>
  </si>
  <si>
    <t>Toni A</t>
  </si>
  <si>
    <t xml:space="preserve"> Jerome W</t>
  </si>
  <si>
    <t>Asst Dir, Rec Spts, Outdoor Pr</t>
  </si>
  <si>
    <t>Instructor/lnt Undgrd Coord</t>
  </si>
  <si>
    <t>Babine</t>
  </si>
  <si>
    <t>Edgehouse</t>
  </si>
  <si>
    <t>Steve J</t>
  </si>
  <si>
    <t>Collins</t>
  </si>
  <si>
    <t>Kate A</t>
  </si>
  <si>
    <t>Ellen J</t>
  </si>
  <si>
    <t>Admsn and Find Aid Officer</t>
  </si>
  <si>
    <t>Stradtman</t>
  </si>
  <si>
    <t>Reading Assistant</t>
  </si>
  <si>
    <t>Pepple</t>
  </si>
  <si>
    <t>Christopher C</t>
  </si>
  <si>
    <t>Wendy J</t>
  </si>
  <si>
    <t>Lab Mgr, BGSU Larg Form Pr Lab</t>
  </si>
  <si>
    <t>Curley</t>
  </si>
  <si>
    <t>Residential Net/Oprtns Coord</t>
  </si>
  <si>
    <t>Laney E</t>
  </si>
  <si>
    <t>Li-Wei</t>
  </si>
  <si>
    <t>Eun hee</t>
  </si>
  <si>
    <t>Schwan</t>
  </si>
  <si>
    <t>Bergolc</t>
  </si>
  <si>
    <t>Melanie L</t>
  </si>
  <si>
    <t>Nauert</t>
  </si>
  <si>
    <t>Arndt</t>
  </si>
  <si>
    <t>Carrie L</t>
  </si>
  <si>
    <t>Alcohol/Chem Dependency Cslr</t>
  </si>
  <si>
    <t>Chege</t>
  </si>
  <si>
    <t>Mwangi</t>
  </si>
  <si>
    <t>Web Development Speciallist</t>
  </si>
  <si>
    <t>Media Relations</t>
  </si>
  <si>
    <t>Administrative Specialist</t>
  </si>
  <si>
    <t>Frank D</t>
  </si>
  <si>
    <t>Vorell</t>
  </si>
  <si>
    <t>Courtney D</t>
  </si>
  <si>
    <t>Jonathan K</t>
  </si>
  <si>
    <t>Marketing/Adv. Coordinator</t>
  </si>
  <si>
    <t>Interim Internal Evaluator</t>
  </si>
  <si>
    <t>Lane</t>
  </si>
  <si>
    <t>Assc Libr, Lib Teach/Learning</t>
  </si>
  <si>
    <t>Interim Director Stu Athl Svcs</t>
  </si>
  <si>
    <t>Mark W</t>
  </si>
  <si>
    <t>Kaur</t>
  </si>
  <si>
    <t>Ina</t>
  </si>
  <si>
    <t>Montoya</t>
  </si>
  <si>
    <t>Cori M</t>
  </si>
  <si>
    <t>Shevchenko</t>
  </si>
  <si>
    <t>Mila B</t>
  </si>
  <si>
    <t>Ricardo</t>
  </si>
  <si>
    <t>Leighton</t>
  </si>
  <si>
    <t>Frederick H</t>
  </si>
  <si>
    <t>Lani D</t>
  </si>
  <si>
    <t>Verburg</t>
  </si>
  <si>
    <t>Alissa D</t>
  </si>
  <si>
    <t>Teaching Fellow</t>
  </si>
  <si>
    <t>Brent M</t>
  </si>
  <si>
    <t>Ast Dir/Golf Professional</t>
  </si>
  <si>
    <t>Killen</t>
  </si>
  <si>
    <t>Carol J</t>
  </si>
  <si>
    <t>Medical Transcriptionist</t>
  </si>
  <si>
    <t>Langa</t>
  </si>
  <si>
    <t>Adela I</t>
  </si>
  <si>
    <t>Reggie L</t>
  </si>
  <si>
    <t>$9,470.00 [R]</t>
  </si>
  <si>
    <t>Interim Crdr of Spirt Programs</t>
  </si>
  <si>
    <t>Brill</t>
  </si>
  <si>
    <t>Jessica L</t>
  </si>
  <si>
    <t>$9,470 [R]</t>
  </si>
  <si>
    <t>Mathematics Specialist</t>
  </si>
  <si>
    <t>Jody L</t>
  </si>
  <si>
    <t>Boeschen</t>
  </si>
  <si>
    <t>Emilia S</t>
  </si>
  <si>
    <t>Cheng</t>
  </si>
  <si>
    <t>Sean J</t>
  </si>
  <si>
    <t>Room &amp; Board</t>
  </si>
  <si>
    <r>
      <rPr>
        <b/>
        <sz val="12"/>
        <color theme="0"/>
        <rFont val="Times New Roman"/>
        <family val="1"/>
      </rPr>
      <t>Middle</t>
    </r>
  </si>
  <si>
    <r>
      <rPr>
        <b/>
        <sz val="12"/>
        <color theme="0"/>
        <rFont val="Times New Roman"/>
        <family val="1"/>
      </rPr>
      <t>Base Salary</t>
    </r>
  </si>
  <si>
    <r>
      <rPr>
        <b/>
        <sz val="12"/>
        <color theme="0"/>
        <rFont val="Times New Roman"/>
        <family val="1"/>
      </rPr>
      <t>Room and Board</t>
    </r>
  </si>
  <si>
    <t>Yellow Bands indicate a conversion of hourly rates to yearly by multipication of Rate*40*52</t>
  </si>
  <si>
    <t>Row Labels</t>
  </si>
  <si>
    <t>Grand Total</t>
  </si>
  <si>
    <t>Sum of Sal Rate</t>
  </si>
  <si>
    <t>Count of Sal Rate</t>
  </si>
  <si>
    <t>Sum of Salary</t>
  </si>
  <si>
    <t>Count of Salary</t>
  </si>
  <si>
    <t>Faculty Admin</t>
  </si>
  <si>
    <t>Average of Sal Rate</t>
  </si>
  <si>
    <t>20000-30000</t>
  </si>
  <si>
    <t>30000-40000</t>
  </si>
  <si>
    <t>40000-50000</t>
  </si>
  <si>
    <t>50000-60000</t>
  </si>
  <si>
    <t>60000-70000</t>
  </si>
  <si>
    <t>70000-80000</t>
  </si>
  <si>
    <t>80000-90000</t>
  </si>
  <si>
    <t>90000-100000</t>
  </si>
  <si>
    <t>100000-110000</t>
  </si>
  <si>
    <t>110000-120000</t>
  </si>
  <si>
    <t>120000-130000</t>
  </si>
  <si>
    <t>130000-140000</t>
  </si>
  <si>
    <t>140000-150000</t>
  </si>
  <si>
    <t>150000-160000</t>
  </si>
  <si>
    <t>160000-170000</t>
  </si>
  <si>
    <t>170000-180000</t>
  </si>
  <si>
    <t>180000-190000</t>
  </si>
  <si>
    <t>190000-200000</t>
  </si>
  <si>
    <t>200000-210000</t>
  </si>
  <si>
    <t>210000-220000</t>
  </si>
  <si>
    <t>220000-230000</t>
  </si>
  <si>
    <t>230000-240000</t>
  </si>
  <si>
    <t>250000-260000</t>
  </si>
  <si>
    <t>260000-270000</t>
  </si>
  <si>
    <t>270000-280000</t>
  </si>
  <si>
    <t>300000-310000</t>
  </si>
  <si>
    <t>330000-340000</t>
  </si>
  <si>
    <t>340000-350000</t>
  </si>
  <si>
    <t>420000-430000</t>
  </si>
  <si>
    <t>Average of Salary</t>
  </si>
  <si>
    <t>0-10000</t>
  </si>
  <si>
    <t>10000-20000</t>
  </si>
  <si>
    <t>240000-250000</t>
  </si>
  <si>
    <t>410000-420000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</si>
  <si>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</si>
  <si>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</si>
  <si>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</si>
  <si>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</si>
  <si>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</si>
  <si>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</si>
  <si>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</si>
  <si>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</si>
  <si>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</si>
  <si>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</si>
  <si>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</si>
  <si>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</si>
  <si>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</si>
  <si>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</si>
  <si>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Summary Stat</t>
  </si>
  <si>
    <t>280000-290000</t>
  </si>
  <si>
    <t>290000-300000</t>
  </si>
  <si>
    <t>320000-330000</t>
  </si>
  <si>
    <t>390000-400000</t>
  </si>
  <si>
    <t>400000-410000</t>
  </si>
  <si>
    <t>Sum of Base Salary</t>
  </si>
  <si>
    <t>Count of Base Salary</t>
  </si>
  <si>
    <t>Average of Base Salary</t>
  </si>
  <si>
    <t>20000-29999</t>
  </si>
  <si>
    <t>30000-39999</t>
  </si>
  <si>
    <t>40000-49999</t>
  </si>
  <si>
    <t>50000-59999</t>
  </si>
  <si>
    <t>60000-69999</t>
  </si>
  <si>
    <t>70000-79999</t>
  </si>
  <si>
    <t>80000-89999</t>
  </si>
  <si>
    <t>90000-99999</t>
  </si>
  <si>
    <t>100000-109999</t>
  </si>
  <si>
    <t>110000-119999</t>
  </si>
  <si>
    <t>120000-129999</t>
  </si>
  <si>
    <t>130000-139999</t>
  </si>
  <si>
    <t>140000-149999</t>
  </si>
  <si>
    <t>150000-159999</t>
  </si>
  <si>
    <t>160000-169999</t>
  </si>
  <si>
    <t>170000-179999</t>
  </si>
  <si>
    <t>180000-189999</t>
  </si>
  <si>
    <t>190000-199999</t>
  </si>
  <si>
    <t>200000-209999</t>
  </si>
  <si>
    <t>210000-219999</t>
  </si>
  <si>
    <t>220000-229999</t>
  </si>
  <si>
    <t>230000-239999</t>
  </si>
  <si>
    <t>240000-249999</t>
  </si>
  <si>
    <t>280000-289999</t>
  </si>
  <si>
    <t>320000-329999</t>
  </si>
  <si>
    <t>0-9999</t>
  </si>
  <si>
    <t>10000-19999</t>
  </si>
  <si>
    <t>270000-279999</t>
  </si>
  <si>
    <t>370000-380000</t>
  </si>
  <si>
    <t>2017</t>
  </si>
  <si>
    <t>2016</t>
  </si>
  <si>
    <t>2015</t>
  </si>
  <si>
    <t>2014</t>
  </si>
  <si>
    <t>2013</t>
  </si>
  <si>
    <t>2012</t>
  </si>
  <si>
    <t>2011</t>
  </si>
  <si>
    <t>Type</t>
  </si>
  <si>
    <t>Average Salary By type</t>
  </si>
  <si>
    <t>Percentage Change year to year</t>
  </si>
  <si>
    <t>BLS</t>
  </si>
  <si>
    <t>2018</t>
  </si>
  <si>
    <t>Zero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</si>
</sst>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2"/>
      <color theme="1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sz val="12"/>
      <color theme="0"/>
      <name val="Times New Roman"/>
      <family val="1"/>
    </font>
    <font>
      <sz val="12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9">
    <xf numFmtId="0" fontId="0" fillId="0" borderId="0" xfId="0"/>
    <xf numFmtId="0" fontId="4" fillId="0" borderId="1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2" xfId="0" applyFont="1" applyBorder="1" applyAlignment="1">
      <alignment horizontal="center"/>
    </xf>
    <xf numFmtId="44" fontId="4" fillId="0" borderId="2" xfId="1" applyNumberFormat="1" applyFont="1" applyBorder="1" applyAlignment="1">
      <alignment horizontal="right"/>
    </xf>
    <xf numFmtId="44" fontId="4" fillId="0" borderId="2" xfId="1" applyNumberFormat="1" applyFont="1" applyBorder="1" applyAlignment="1">
      <alignment horizontal="right" vertical="center"/>
    </xf>
    <xf numFmtId="0" fontId="4" fillId="0" borderId="3" xfId="0" applyNumberFormat="1" applyFont="1" applyBorder="1" applyAlignment="1">
      <alignment horizontal="center"/>
    </xf>
    <xf numFmtId="44" fontId="4" fillId="0" borderId="2" xfId="1" applyNumberFormat="1" applyFont="1" applyBorder="1" applyAlignment="1">
      <alignment horizontal="right" vertical="top"/>
    </xf>
    <xf numFmtId="0" fontId="4" fillId="0" borderId="2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center"/>
    </xf>
    <xf numFmtId="44" fontId="4" fillId="2" borderId="2" xfId="1" applyNumberFormat="1" applyFont="1" applyFill="1" applyBorder="1" applyAlignment="1">
      <alignment horizontal="right"/>
    </xf>
    <xf numFmtId="0" fontId="4" fillId="2" borderId="2" xfId="0" applyFont="1" applyFill="1" applyBorder="1" applyAlignment="1">
      <alignment horizontal="center" vertical="top"/>
    </xf>
    <xf numFmtId="44" fontId="4" fillId="2" borderId="2" xfId="1" applyNumberFormat="1" applyFont="1" applyFill="1" applyBorder="1" applyAlignment="1">
      <alignment horizontal="right" vertical="top"/>
    </xf>
    <xf numFmtId="0" fontId="4" fillId="2" borderId="2" xfId="0" applyFont="1" applyFill="1" applyBorder="1" applyAlignment="1">
      <alignment horizontal="center" vertical="center"/>
    </xf>
    <xf numFmtId="44" fontId="4" fillId="2" borderId="2" xfId="1" applyNumberFormat="1" applyFont="1" applyFill="1" applyBorder="1" applyAlignment="1">
      <alignment horizontal="right" vertical="center"/>
    </xf>
    <xf numFmtId="0" fontId="4" fillId="2" borderId="2" xfId="0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0" fontId="4" fillId="0" borderId="2" xfId="0" applyFont="1" applyBorder="1" applyAlignment="1"/>
    <xf numFmtId="44" fontId="4" fillId="0" borderId="2" xfId="1" applyNumberFormat="1" applyFont="1" applyBorder="1" applyAlignment="1">
      <alignment horizontal="right" indent="2"/>
    </xf>
    <xf numFmtId="0" fontId="4" fillId="4" borderId="2" xfId="0" applyFont="1" applyFill="1" applyBorder="1" applyAlignment="1"/>
    <xf numFmtId="0" fontId="4" fillId="4" borderId="2" xfId="0" applyFont="1" applyFill="1" applyBorder="1" applyAlignment="1">
      <alignment horizontal="center"/>
    </xf>
    <xf numFmtId="44" fontId="4" fillId="4" borderId="2" xfId="1" applyNumberFormat="1" applyFont="1" applyFill="1" applyBorder="1" applyAlignment="1">
      <alignment horizontal="right"/>
    </xf>
    <xf numFmtId="44" fontId="4" fillId="4" borderId="2" xfId="1" applyNumberFormat="1" applyFont="1" applyFill="1" applyBorder="1" applyAlignment="1">
      <alignment horizontal="right" indent="2"/>
    </xf>
    <xf numFmtId="0" fontId="4" fillId="0" borderId="2" xfId="0" applyFont="1" applyBorder="1" applyAlignment="1">
      <alignment wrapText="1"/>
    </xf>
    <xf numFmtId="0" fontId="4" fillId="0" borderId="2" xfId="0" applyFont="1" applyBorder="1" applyAlignment="1">
      <alignment vertical="top"/>
    </xf>
    <xf numFmtId="0" fontId="4" fillId="4" borderId="2" xfId="0" applyFont="1" applyFill="1" applyBorder="1" applyAlignment="1">
      <alignment horizontal="center" vertical="top"/>
    </xf>
    <xf numFmtId="0" fontId="4" fillId="0" borderId="2" xfId="0" applyFont="1" applyBorder="1" applyAlignment="1">
      <alignment horizontal="center" wrapText="1"/>
    </xf>
    <xf numFmtId="0" fontId="4" fillId="0" borderId="2" xfId="0" applyFont="1" applyBorder="1" applyAlignment="1">
      <alignment vertical="center"/>
    </xf>
    <xf numFmtId="0" fontId="4" fillId="5" borderId="7" xfId="0" applyFont="1" applyFill="1" applyBorder="1" applyAlignment="1">
      <alignment horizontal="left"/>
    </xf>
    <xf numFmtId="0" fontId="4" fillId="5" borderId="7" xfId="0" applyFont="1" applyFill="1" applyBorder="1" applyAlignment="1">
      <alignment horizontal="center"/>
    </xf>
    <xf numFmtId="44" fontId="4" fillId="5" borderId="7" xfId="1" applyNumberFormat="1" applyFont="1" applyFill="1" applyBorder="1" applyAlignment="1">
      <alignment horizontal="right"/>
    </xf>
    <xf numFmtId="0" fontId="4" fillId="0" borderId="7" xfId="0" applyFont="1" applyBorder="1" applyAlignment="1">
      <alignment horizontal="left"/>
    </xf>
    <xf numFmtId="0" fontId="4" fillId="0" borderId="7" xfId="0" applyFont="1" applyBorder="1" applyAlignment="1">
      <alignment horizontal="center"/>
    </xf>
    <xf numFmtId="44" fontId="4" fillId="0" borderId="7" xfId="1" applyNumberFormat="1" applyFont="1" applyBorder="1" applyAlignment="1">
      <alignment horizontal="right"/>
    </xf>
    <xf numFmtId="44" fontId="4" fillId="5" borderId="7" xfId="1" applyNumberFormat="1" applyFont="1" applyFill="1" applyBorder="1" applyAlignment="1">
      <alignment horizontal="right" indent="2"/>
    </xf>
    <xf numFmtId="0" fontId="4" fillId="5" borderId="7" xfId="0" applyFont="1" applyFill="1" applyBorder="1" applyAlignment="1">
      <alignment horizontal="justify"/>
    </xf>
    <xf numFmtId="0" fontId="4" fillId="0" borderId="7" xfId="0" applyFont="1" applyBorder="1" applyAlignment="1">
      <alignment horizontal="justify"/>
    </xf>
    <xf numFmtId="44" fontId="4" fillId="0" borderId="7" xfId="1" applyNumberFormat="1" applyFont="1" applyBorder="1" applyAlignment="1">
      <alignment horizontal="right" indent="2"/>
    </xf>
    <xf numFmtId="0" fontId="4" fillId="5" borderId="7" xfId="0" applyFont="1" applyFill="1" applyBorder="1" applyAlignment="1">
      <alignment horizontal="center" vertical="top"/>
    </xf>
    <xf numFmtId="0" fontId="4" fillId="6" borderId="7" xfId="0" applyFont="1" applyFill="1" applyBorder="1" applyAlignment="1">
      <alignment horizontal="justify"/>
    </xf>
    <xf numFmtId="0" fontId="4" fillId="6" borderId="7" xfId="0" applyFont="1" applyFill="1" applyBorder="1" applyAlignment="1">
      <alignment horizontal="left"/>
    </xf>
    <xf numFmtId="0" fontId="4" fillId="6" borderId="7" xfId="0" applyFont="1" applyFill="1" applyBorder="1" applyAlignment="1">
      <alignment horizontal="center"/>
    </xf>
    <xf numFmtId="44" fontId="4" fillId="6" borderId="7" xfId="1" applyNumberFormat="1" applyFont="1" applyFill="1" applyBorder="1" applyAlignment="1">
      <alignment horizontal="right"/>
    </xf>
    <xf numFmtId="0" fontId="4" fillId="0" borderId="7" xfId="0" applyFont="1" applyBorder="1" applyAlignment="1">
      <alignment horizontal="center" vertical="top"/>
    </xf>
    <xf numFmtId="44" fontId="4" fillId="6" borderId="7" xfId="1" applyNumberFormat="1" applyFont="1" applyFill="1" applyBorder="1" applyAlignment="1">
      <alignment horizontal="right" indent="2"/>
    </xf>
    <xf numFmtId="0" fontId="4" fillId="5" borderId="7" xfId="0" applyFont="1" applyFill="1" applyBorder="1" applyAlignment="1">
      <alignment horizontal="left" wrapText="1"/>
    </xf>
    <xf numFmtId="0" fontId="4" fillId="5" borderId="7" xfId="0" applyFont="1" applyFill="1" applyBorder="1" applyAlignment="1">
      <alignment horizontal="center" wrapText="1"/>
    </xf>
    <xf numFmtId="0" fontId="4" fillId="0" borderId="7" xfId="0" applyFont="1" applyBorder="1" applyAlignment="1">
      <alignment horizontal="left" wrapText="1"/>
    </xf>
    <xf numFmtId="0" fontId="4" fillId="0" borderId="7" xfId="0" applyFont="1" applyBorder="1" applyAlignment="1">
      <alignment horizontal="left" vertical="top"/>
    </xf>
    <xf numFmtId="44" fontId="4" fillId="0" borderId="7" xfId="1" applyNumberFormat="1" applyFont="1" applyBorder="1" applyAlignment="1">
      <alignment horizontal="right" vertical="top"/>
    </xf>
    <xf numFmtId="0" fontId="4" fillId="6" borderId="7" xfId="0" applyFont="1" applyFill="1" applyBorder="1" applyAlignment="1">
      <alignment horizontal="center" vertical="top"/>
    </xf>
    <xf numFmtId="0" fontId="4" fillId="0" borderId="7" xfId="0" applyFont="1" applyBorder="1" applyAlignment="1">
      <alignment horizontal="center" wrapText="1"/>
    </xf>
    <xf numFmtId="0" fontId="4" fillId="5" borderId="7" xfId="0" applyFont="1" applyFill="1" applyBorder="1" applyAlignment="1">
      <alignment horizontal="left" vertical="top"/>
    </xf>
    <xf numFmtId="44" fontId="4" fillId="5" borderId="7" xfId="1" applyNumberFormat="1" applyFont="1" applyFill="1" applyBorder="1" applyAlignment="1">
      <alignment horizontal="right" vertical="top"/>
    </xf>
    <xf numFmtId="44" fontId="4" fillId="0" borderId="7" xfId="1" applyNumberFormat="1" applyFont="1" applyBorder="1" applyAlignment="1">
      <alignment horizontal="right" vertical="top" indent="2"/>
    </xf>
    <xf numFmtId="4" fontId="4" fillId="5" borderId="7" xfId="0" applyNumberFormat="1" applyFont="1" applyFill="1" applyBorder="1" applyAlignment="1">
      <alignment horizontal="center" wrapText="1"/>
    </xf>
    <xf numFmtId="0" fontId="4" fillId="5" borderId="9" xfId="0" applyFont="1" applyFill="1" applyBorder="1" applyAlignment="1">
      <alignment horizontal="justify"/>
    </xf>
    <xf numFmtId="0" fontId="4" fillId="5" borderId="9" xfId="0" applyFont="1" applyFill="1" applyBorder="1" applyAlignment="1">
      <alignment horizontal="left"/>
    </xf>
    <xf numFmtId="0" fontId="4" fillId="5" borderId="9" xfId="0" applyFont="1" applyFill="1" applyBorder="1" applyAlignment="1">
      <alignment horizontal="center"/>
    </xf>
    <xf numFmtId="44" fontId="4" fillId="5" borderId="9" xfId="1" applyNumberFormat="1" applyFont="1" applyFill="1" applyBorder="1" applyAlignment="1">
      <alignment horizontal="right" indent="2"/>
    </xf>
    <xf numFmtId="44" fontId="4" fillId="5" borderId="9" xfId="1" applyNumberFormat="1" applyFont="1" applyFill="1" applyBorder="1" applyAlignment="1">
      <alignment horizontal="right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left" vertical="top" indent="1"/>
    </xf>
    <xf numFmtId="44" fontId="3" fillId="0" borderId="0" xfId="1" applyFont="1" applyAlignment="1"/>
    <xf numFmtId="0" fontId="3" fillId="0" borderId="0" xfId="0" applyFont="1" applyAlignment="1">
      <alignment horizontal="center"/>
    </xf>
    <xf numFmtId="44" fontId="3" fillId="0" borderId="0" xfId="1" applyFont="1" applyAlignment="1">
      <alignment horizontal="left" vertical="top" indent="1"/>
    </xf>
    <xf numFmtId="0" fontId="3" fillId="0" borderId="0" xfId="0" applyFont="1" applyAlignment="1">
      <alignment horizontal="right"/>
    </xf>
    <xf numFmtId="0" fontId="6" fillId="0" borderId="6" xfId="0" applyFont="1" applyBorder="1" applyAlignment="1">
      <alignment horizontal="left"/>
    </xf>
    <xf numFmtId="0" fontId="6" fillId="0" borderId="6" xfId="0" applyFont="1" applyBorder="1" applyAlignment="1">
      <alignment horizontal="center"/>
    </xf>
    <xf numFmtId="44" fontId="6" fillId="0" borderId="6" xfId="1" applyFont="1" applyBorder="1" applyAlignment="1"/>
    <xf numFmtId="0" fontId="6" fillId="0" borderId="0" xfId="0" applyFont="1" applyBorder="1" applyAlignment="1">
      <alignment horizontal="center" vertical="top"/>
    </xf>
    <xf numFmtId="44" fontId="6" fillId="0" borderId="0" xfId="1" applyFont="1" applyBorder="1"/>
    <xf numFmtId="44" fontId="6" fillId="0" borderId="0" xfId="1" applyFont="1" applyAlignment="1">
      <alignment horizontal="right"/>
    </xf>
    <xf numFmtId="0" fontId="6" fillId="0" borderId="0" xfId="0" applyFont="1" applyBorder="1" applyAlignment="1">
      <alignment horizontal="left"/>
    </xf>
    <xf numFmtId="0" fontId="6" fillId="0" borderId="0" xfId="0" applyFont="1" applyBorder="1" applyAlignment="1">
      <alignment horizontal="center"/>
    </xf>
    <xf numFmtId="44" fontId="6" fillId="0" borderId="0" xfId="1" applyFont="1" applyBorder="1" applyAlignment="1"/>
    <xf numFmtId="44" fontId="6" fillId="0" borderId="0" xfId="1" applyFont="1" applyBorder="1" applyAlignment="1">
      <alignment horizontal="left" vertical="top" indent="1"/>
    </xf>
    <xf numFmtId="44" fontId="6" fillId="0" borderId="0" xfId="1" applyFont="1" applyBorder="1" applyAlignment="1">
      <alignment horizontal="center"/>
    </xf>
    <xf numFmtId="44" fontId="6" fillId="0" borderId="0" xfId="1" applyFont="1" applyBorder="1" applyAlignment="1">
      <alignment horizontal="right" vertical="top"/>
    </xf>
    <xf numFmtId="44" fontId="6" fillId="0" borderId="0" xfId="1" applyFont="1" applyBorder="1" applyAlignment="1">
      <alignment horizontal="right"/>
    </xf>
    <xf numFmtId="0" fontId="6" fillId="0" borderId="0" xfId="0" applyFont="1" applyBorder="1" applyAlignment="1">
      <alignment horizontal="left" vertical="top"/>
    </xf>
    <xf numFmtId="0" fontId="6" fillId="4" borderId="0" xfId="0" applyFont="1" applyFill="1" applyBorder="1" applyAlignment="1">
      <alignment horizontal="left"/>
    </xf>
    <xf numFmtId="0" fontId="6" fillId="4" borderId="0" xfId="0" applyFont="1" applyFill="1" applyBorder="1" applyAlignment="1">
      <alignment horizontal="center"/>
    </xf>
    <xf numFmtId="44" fontId="6" fillId="4" borderId="0" xfId="1" applyFont="1" applyFill="1" applyBorder="1" applyAlignment="1"/>
    <xf numFmtId="44" fontId="6" fillId="4" borderId="0" xfId="1" applyFont="1" applyFill="1" applyBorder="1" applyAlignment="1">
      <alignment horizontal="left" vertical="top" indent="1"/>
    </xf>
    <xf numFmtId="44" fontId="6" fillId="4" borderId="0" xfId="1" applyFont="1" applyFill="1" applyAlignment="1">
      <alignment horizontal="right"/>
    </xf>
    <xf numFmtId="44" fontId="6" fillId="0" borderId="0" xfId="1" applyFont="1" applyBorder="1" applyAlignment="1">
      <alignment horizontal="left" indent="1"/>
    </xf>
    <xf numFmtId="44" fontId="6" fillId="4" borderId="0" xfId="1" applyFont="1" applyFill="1" applyBorder="1" applyAlignment="1">
      <alignment horizontal="center"/>
    </xf>
    <xf numFmtId="44" fontId="6" fillId="0" borderId="0" xfId="1" applyFont="1" applyBorder="1" applyAlignment="1">
      <alignment vertical="top"/>
    </xf>
    <xf numFmtId="44" fontId="6" fillId="4" borderId="0" xfId="1" applyFont="1" applyFill="1" applyBorder="1" applyAlignment="1">
      <alignment horizontal="right"/>
    </xf>
    <xf numFmtId="0" fontId="6" fillId="4" borderId="0" xfId="0" applyFont="1" applyFill="1" applyBorder="1" applyAlignment="1">
      <alignment horizontal="left" vertical="top"/>
    </xf>
    <xf numFmtId="44" fontId="6" fillId="4" borderId="0" xfId="1" applyFont="1" applyFill="1" applyBorder="1" applyAlignment="1">
      <alignment vertical="top"/>
    </xf>
    <xf numFmtId="0" fontId="6" fillId="4" borderId="0" xfId="0" applyFont="1" applyFill="1" applyBorder="1" applyAlignment="1">
      <alignment horizontal="center" vertical="top"/>
    </xf>
    <xf numFmtId="44" fontId="6" fillId="4" borderId="0" xfId="1" applyFont="1" applyFill="1" applyBorder="1"/>
    <xf numFmtId="0" fontId="6" fillId="0" borderId="6" xfId="0" applyFont="1" applyBorder="1" applyAlignment="1">
      <alignment vertical="top"/>
    </xf>
    <xf numFmtId="0" fontId="6" fillId="0" borderId="6" xfId="0" applyFont="1" applyBorder="1" applyAlignment="1">
      <alignment horizontal="center" vertical="top"/>
    </xf>
    <xf numFmtId="44" fontId="6" fillId="0" borderId="6" xfId="1" applyFont="1" applyBorder="1" applyAlignment="1">
      <alignment horizontal="right" vertical="top"/>
    </xf>
    <xf numFmtId="44" fontId="6" fillId="0" borderId="6" xfId="1" applyFont="1" applyBorder="1" applyAlignment="1">
      <alignment horizontal="right"/>
    </xf>
    <xf numFmtId="0" fontId="6" fillId="0" borderId="0" xfId="0" applyFont="1" applyBorder="1" applyAlignment="1">
      <alignment vertical="top"/>
    </xf>
    <xf numFmtId="0" fontId="6" fillId="0" borderId="0" xfId="0" applyFont="1" applyBorder="1" applyAlignment="1"/>
    <xf numFmtId="0" fontId="6" fillId="4" borderId="0" xfId="0" applyFont="1" applyFill="1" applyBorder="1" applyAlignment="1"/>
    <xf numFmtId="44" fontId="6" fillId="0" borderId="0" xfId="1" applyFont="1" applyBorder="1" applyAlignment="1">
      <alignment horizontal="right" vertical="center"/>
    </xf>
    <xf numFmtId="44" fontId="6" fillId="4" borderId="0" xfId="1" applyFont="1" applyFill="1" applyBorder="1" applyAlignment="1">
      <alignment horizontal="right" vertical="top"/>
    </xf>
    <xf numFmtId="0" fontId="6" fillId="4" borderId="0" xfId="0" applyFont="1" applyFill="1" applyBorder="1" applyAlignment="1">
      <alignment vertical="top"/>
    </xf>
    <xf numFmtId="44" fontId="6" fillId="0" borderId="6" xfId="1" applyFont="1" applyBorder="1" applyAlignment="1">
      <alignment vertical="top"/>
    </xf>
    <xf numFmtId="44" fontId="6" fillId="0" borderId="0" xfId="1" applyFont="1" applyAlignment="1"/>
    <xf numFmtId="0" fontId="6" fillId="7" borderId="0" xfId="0" applyFont="1" applyFill="1" applyBorder="1" applyAlignment="1">
      <alignment horizontal="left"/>
    </xf>
    <xf numFmtId="0" fontId="6" fillId="7" borderId="0" xfId="0" applyFont="1" applyFill="1" applyBorder="1" applyAlignment="1">
      <alignment horizontal="center"/>
    </xf>
    <xf numFmtId="44" fontId="6" fillId="7" borderId="0" xfId="1" applyFont="1" applyFill="1" applyBorder="1" applyAlignment="1"/>
    <xf numFmtId="44" fontId="6" fillId="7" borderId="0" xfId="1" applyFont="1" applyFill="1" applyAlignment="1"/>
    <xf numFmtId="44" fontId="6" fillId="0" borderId="0" xfId="1" applyFont="1" applyBorder="1" applyAlignment="1">
      <alignment vertical="center"/>
    </xf>
    <xf numFmtId="44" fontId="6" fillId="7" borderId="0" xfId="1" applyFont="1" applyFill="1" applyBorder="1" applyAlignment="1">
      <alignment vertical="top"/>
    </xf>
    <xf numFmtId="8" fontId="6" fillId="0" borderId="0" xfId="0" applyNumberFormat="1" applyFont="1" applyBorder="1" applyAlignment="1">
      <alignment horizontal="center" vertical="top"/>
    </xf>
    <xf numFmtId="8" fontId="6" fillId="0" borderId="0" xfId="0" applyNumberFormat="1" applyFont="1" applyBorder="1" applyAlignment="1">
      <alignment horizontal="center"/>
    </xf>
    <xf numFmtId="8" fontId="6" fillId="7" borderId="0" xfId="0" applyNumberFormat="1" applyFont="1" applyFill="1" applyBorder="1" applyAlignment="1">
      <alignment horizontal="center"/>
    </xf>
    <xf numFmtId="0" fontId="6" fillId="7" borderId="0" xfId="0" applyFont="1" applyFill="1" applyBorder="1" applyAlignment="1">
      <alignment horizontal="center" vertical="top"/>
    </xf>
    <xf numFmtId="0" fontId="6" fillId="7" borderId="0" xfId="0" applyFont="1" applyFill="1" applyBorder="1" applyAlignment="1">
      <alignment horizontal="left" vertical="top"/>
    </xf>
    <xf numFmtId="8" fontId="6" fillId="7" borderId="0" xfId="0" applyNumberFormat="1" applyFont="1" applyFill="1" applyBorder="1" applyAlignment="1">
      <alignment horizontal="center" vertical="top"/>
    </xf>
    <xf numFmtId="44" fontId="6" fillId="0" borderId="0" xfId="1" applyFont="1" applyBorder="1" applyAlignment="1">
      <alignment horizontal="left"/>
    </xf>
    <xf numFmtId="44" fontId="6" fillId="0" borderId="0" xfId="1" applyFont="1" applyBorder="1" applyAlignment="1">
      <alignment horizontal="left" vertical="top"/>
    </xf>
    <xf numFmtId="44" fontId="6" fillId="7" borderId="0" xfId="1" applyFont="1" applyFill="1" applyBorder="1" applyAlignment="1">
      <alignment horizontal="left"/>
    </xf>
    <xf numFmtId="0" fontId="4" fillId="0" borderId="0" xfId="0" applyFont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44" fontId="6" fillId="0" borderId="0" xfId="1" applyFont="1" applyBorder="1" applyAlignment="1">
      <alignment horizontal="center" vertical="top"/>
    </xf>
    <xf numFmtId="8" fontId="6" fillId="0" borderId="0" xfId="0" applyNumberFormat="1" applyFont="1" applyBorder="1" applyAlignment="1"/>
    <xf numFmtId="8" fontId="6" fillId="0" borderId="0" xfId="0" applyNumberFormat="1" applyFont="1" applyBorder="1" applyAlignment="1">
      <alignment vertical="top"/>
    </xf>
    <xf numFmtId="8" fontId="6" fillId="7" borderId="0" xfId="0" applyNumberFormat="1" applyFont="1" applyFill="1" applyBorder="1" applyAlignment="1"/>
    <xf numFmtId="44" fontId="6" fillId="7" borderId="0" xfId="1" applyFont="1" applyFill="1" applyBorder="1" applyAlignment="1">
      <alignment horizontal="center"/>
    </xf>
    <xf numFmtId="0" fontId="6" fillId="7" borderId="0" xfId="0" applyFont="1" applyFill="1" applyBorder="1" applyAlignment="1"/>
    <xf numFmtId="44" fontId="6" fillId="7" borderId="0" xfId="1" applyFont="1" applyFill="1" applyBorder="1" applyAlignment="1">
      <alignment horizontal="left" vertical="top"/>
    </xf>
    <xf numFmtId="0" fontId="6" fillId="7" borderId="0" xfId="0" applyFont="1" applyFill="1" applyBorder="1" applyAlignment="1">
      <alignment vertical="top"/>
    </xf>
    <xf numFmtId="44" fontId="6" fillId="7" borderId="0" xfId="1" applyFont="1" applyFill="1" applyBorder="1" applyAlignment="1">
      <alignment horizontal="center" vertical="top"/>
    </xf>
    <xf numFmtId="0" fontId="2" fillId="0" borderId="0" xfId="0" applyFont="1"/>
    <xf numFmtId="0" fontId="4" fillId="4" borderId="2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7" fillId="3" borderId="0" xfId="0" applyFont="1" applyFill="1" applyBorder="1" applyAlignment="1">
      <alignment horizontal="center" vertical="top"/>
    </xf>
    <xf numFmtId="44" fontId="7" fillId="3" borderId="0" xfId="1" applyNumberFormat="1" applyFont="1" applyFill="1" applyBorder="1" applyAlignment="1">
      <alignment horizontal="center" vertical="top"/>
    </xf>
    <xf numFmtId="0" fontId="7" fillId="3" borderId="0" xfId="0" applyFont="1" applyFill="1" applyBorder="1" applyAlignment="1">
      <alignment horizontal="center" wrapText="1"/>
    </xf>
    <xf numFmtId="0" fontId="8" fillId="0" borderId="0" xfId="0" applyFont="1" applyAlignment="1">
      <alignment horizontal="center"/>
    </xf>
    <xf numFmtId="0" fontId="7" fillId="3" borderId="4" xfId="0" applyFont="1" applyFill="1" applyBorder="1" applyAlignment="1">
      <alignment horizontal="center"/>
    </xf>
    <xf numFmtId="44" fontId="7" fillId="3" borderId="4" xfId="1" applyNumberFormat="1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 wrapText="1"/>
    </xf>
    <xf numFmtId="0" fontId="7" fillId="3" borderId="5" xfId="0" applyNumberFormat="1" applyFont="1" applyFill="1" applyBorder="1" applyAlignment="1">
      <alignment horizontal="center"/>
    </xf>
    <xf numFmtId="0" fontId="7" fillId="3" borderId="8" xfId="0" applyFont="1" applyFill="1" applyBorder="1" applyAlignment="1">
      <alignment horizontal="center" vertical="top"/>
    </xf>
    <xf numFmtId="44" fontId="7" fillId="3" borderId="8" xfId="1" applyNumberFormat="1" applyFont="1" applyFill="1" applyBorder="1" applyAlignment="1">
      <alignment horizontal="center" vertical="top"/>
    </xf>
    <xf numFmtId="0" fontId="7" fillId="3" borderId="8" xfId="0" applyFont="1" applyFill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44" fontId="8" fillId="0" borderId="10" xfId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/>
    </xf>
    <xf numFmtId="0" fontId="8" fillId="0" borderId="11" xfId="0" applyFont="1" applyBorder="1" applyAlignment="1">
      <alignment horizontal="center" wrapText="1"/>
    </xf>
    <xf numFmtId="0" fontId="8" fillId="0" borderId="10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44" fontId="8" fillId="0" borderId="11" xfId="1" applyFont="1" applyBorder="1" applyAlignment="1">
      <alignment horizontal="center"/>
    </xf>
    <xf numFmtId="0" fontId="8" fillId="0" borderId="12" xfId="0" applyFont="1" applyBorder="1" applyAlignment="1">
      <alignment horizontal="center" wrapText="1"/>
    </xf>
    <xf numFmtId="44" fontId="8" fillId="0" borderId="12" xfId="1" applyFont="1" applyBorder="1" applyAlignment="1"/>
    <xf numFmtId="44" fontId="8" fillId="0" borderId="12" xfId="1" applyFont="1" applyBorder="1" applyAlignment="1">
      <alignment horizontal="center" wrapText="1"/>
    </xf>
    <xf numFmtId="0" fontId="8" fillId="0" borderId="10" xfId="0" applyFont="1" applyBorder="1" applyAlignment="1">
      <alignment horizontal="center" wrapText="1"/>
    </xf>
    <xf numFmtId="0" fontId="6" fillId="0" borderId="6" xfId="0" applyFont="1" applyBorder="1" applyAlignment="1">
      <alignment horizontal="left" vertical="top"/>
    </xf>
    <xf numFmtId="44" fontId="8" fillId="0" borderId="13" xfId="1" applyFont="1" applyBorder="1" applyAlignment="1"/>
    <xf numFmtId="0" fontId="8" fillId="0" borderId="0" xfId="0" applyFont="1" applyBorder="1" applyAlignment="1">
      <alignment horizontal="left"/>
    </xf>
    <xf numFmtId="0" fontId="8" fillId="0" borderId="0" xfId="0" applyFont="1" applyBorder="1" applyAlignment="1">
      <alignment horizontal="center"/>
    </xf>
    <xf numFmtId="0" fontId="9" fillId="0" borderId="0" xfId="0" applyFont="1"/>
    <xf numFmtId="0" fontId="8" fillId="0" borderId="0" xfId="0" applyFont="1" applyBorder="1" applyAlignment="1">
      <alignment horizontal="left" vertical="center"/>
    </xf>
    <xf numFmtId="0" fontId="8" fillId="0" borderId="0" xfId="0" applyFont="1" applyBorder="1" applyAlignment="1">
      <alignment horizontal="center" vertical="center"/>
    </xf>
    <xf numFmtId="44" fontId="8" fillId="0" borderId="0" xfId="1" applyFont="1" applyBorder="1" applyAlignment="1">
      <alignment horizontal="left" vertical="center"/>
    </xf>
    <xf numFmtId="0" fontId="8" fillId="0" borderId="0" xfId="0" applyFont="1" applyBorder="1" applyAlignment="1">
      <alignment horizontal="center" vertical="top" wrapText="1"/>
    </xf>
    <xf numFmtId="44" fontId="8" fillId="0" borderId="0" xfId="1" applyFont="1" applyBorder="1" applyAlignment="1">
      <alignment horizontal="center" vertical="center"/>
    </xf>
    <xf numFmtId="0" fontId="8" fillId="0" borderId="0" xfId="0" applyFont="1" applyBorder="1" applyAlignment="1">
      <alignment vertical="center" wrapText="1"/>
    </xf>
    <xf numFmtId="0" fontId="0" fillId="0" borderId="0" xfId="0" pivotButton="1"/>
    <xf numFmtId="0" fontId="0" fillId="0" borderId="0" xfId="0" applyNumberFormat="1"/>
    <xf numFmtId="0" fontId="7" fillId="3" borderId="0" xfId="0" applyFont="1" applyFill="1" applyAlignment="1">
      <alignment horizontal="center" vertical="top"/>
    </xf>
    <xf numFmtId="44" fontId="0" fillId="0" borderId="0" xfId="0" applyNumberFormat="1"/>
    <xf numFmtId="164" fontId="0" fillId="0" borderId="0" xfId="0" applyNumberFormat="1"/>
    <xf numFmtId="44" fontId="0" fillId="0" borderId="0" xfId="0" applyNumberFormat="1" applyAlignment="1">
      <alignment horizontal="left"/>
    </xf>
    <xf numFmtId="0" fontId="0" fillId="0" borderId="0" xfId="0" applyFill="1" applyBorder="1" applyAlignment="1"/>
    <xf numFmtId="0" fontId="0" fillId="0" borderId="13" xfId="0" applyFill="1" applyBorder="1" applyAlignment="1"/>
    <xf numFmtId="0" fontId="10" fillId="0" borderId="14" xfId="0" applyFont="1" applyFill="1" applyBorder="1" applyAlignment="1">
      <alignment horizontal="centerContinuous"/>
    </xf>
    <xf numFmtId="43" fontId="0" fillId="0" borderId="0" xfId="2" applyFont="1" applyFill="1" applyBorder="1" applyAlignment="1"/>
    <xf numFmtId="43" fontId="0" fillId="0" borderId="13" xfId="2" applyFont="1" applyFill="1" applyBorder="1" applyAlignment="1"/>
    <xf numFmtId="164" fontId="0" fillId="0" borderId="0" xfId="2" applyNumberFormat="1" applyFont="1" applyFill="1" applyBorder="1" applyAlignment="1"/>
    <xf numFmtId="0" fontId="4" fillId="5" borderId="8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44" fontId="0" fillId="0" borderId="0" xfId="1" applyFont="1"/>
    <xf numFmtId="8" fontId="0" fillId="0" borderId="0" xfId="0" applyNumberFormat="1" applyAlignment="1">
      <alignment horizontal="left"/>
    </xf>
    <xf numFmtId="10" fontId="0" fillId="0" borderId="0" xfId="3" applyNumberFormat="1" applyFont="1"/>
    <xf numFmtId="0" fontId="11" fillId="0" borderId="0" xfId="0" applyFont="1" applyAlignment="1">
      <alignment horizontal="center"/>
    </xf>
  </cellXfs>
  <cellStyles count="4">
    <cellStyle name="Comma" xfId="2" builtinId="3"/>
    <cellStyle name="Currency" xfId="1" builtinId="4"/>
    <cellStyle name="Normal" xfId="0" builtinId="0"/>
    <cellStyle name="Percent" xfId="3" builtinId="5"/>
  </cellStyles>
  <dxfs count="1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border outline="0">
        <top style="medium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border outline="0"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righ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border outline="0">
        <top style="medium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bottom" textRotation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0" justifyLastLine="0" shrinkToFit="0" readingOrder="0"/>
    </dxf>
    <dxf>
      <border outline="0">
        <top style="medium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center" textRotation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textRotation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4"/>
        </right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strike val="0"/>
        <outline val="0"/>
        <shadow val="0"/>
        <u val="none"/>
        <vertAlign val="baseline"/>
        <sz val="12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rgb="FFFFFF00"/>
        </patternFill>
      </fill>
      <alignment horizontal="right" vertical="top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rgb="FFFFFF00"/>
        </patternFill>
      </fill>
      <alignment horizontal="right" vertical="top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strike val="0"/>
        <outline val="0"/>
        <shadow val="0"/>
        <u val="none"/>
        <vertAlign val="baseline"/>
        <sz val="12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rgb="FFFFFF00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strike val="0"/>
        <outline val="0"/>
        <shadow val="0"/>
        <u val="none"/>
        <vertAlign val="baseline"/>
        <sz val="12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4"/>
        </left>
        <right/>
        <top style="thin">
          <color theme="4"/>
        </top>
        <bottom/>
      </border>
    </dxf>
    <dxf>
      <border outline="0">
        <top style="medium">
          <color auto="1"/>
        </top>
        <bottom style="thin">
          <color theme="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Times New Roman"/>
        <scheme val="none"/>
      </font>
    </dxf>
    <dxf>
      <font>
        <strike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bottom" textRotation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(* #,##0_);_(* \(#,##0\);_(* &quot;-&quot;??_);_(@_)"/>
    </dxf>
    <dxf>
      <numFmt numFmtId="34" formatCode="_(&quot;$&quot;* #,##0.00_);_(&quot;$&quot;* \(#,##0.00\);_(&quot;$&quot;* &quot;-&quot;??_);_(@_)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worksheet" Target="worksheets/sheet11.xml"/><Relationship Id="rId18" Type="http://schemas.openxmlformats.org/officeDocument/2006/relationships/worksheet" Target="worksheets/sheet16.xml"/><Relationship Id="rId26" Type="http://schemas.openxmlformats.org/officeDocument/2006/relationships/pivotCacheDefinition" Target="pivotCache/pivotCacheDefinition6.xml"/><Relationship Id="rId3" Type="http://schemas.openxmlformats.org/officeDocument/2006/relationships/chartsheet" Target="chartsheets/sheet2.xml"/><Relationship Id="rId21" Type="http://schemas.openxmlformats.org/officeDocument/2006/relationships/pivotCacheDefinition" Target="pivotCache/pivotCacheDefinition1.xml"/><Relationship Id="rId34" Type="http://schemas.openxmlformats.org/officeDocument/2006/relationships/calcChain" Target="calcChain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25" Type="http://schemas.openxmlformats.org/officeDocument/2006/relationships/pivotCacheDefinition" Target="pivotCache/pivotCacheDefinition5.xml"/><Relationship Id="rId33" Type="http://schemas.openxmlformats.org/officeDocument/2006/relationships/powerPivotData" Target="model/item.data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14.xml"/><Relationship Id="rId20" Type="http://schemas.openxmlformats.org/officeDocument/2006/relationships/worksheet" Target="worksheets/sheet18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24" Type="http://schemas.openxmlformats.org/officeDocument/2006/relationships/pivotCacheDefinition" Target="pivotCache/pivotCacheDefinition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3.xml"/><Relationship Id="rId15" Type="http://schemas.openxmlformats.org/officeDocument/2006/relationships/worksheet" Target="worksheets/sheet13.xml"/><Relationship Id="rId23" Type="http://schemas.openxmlformats.org/officeDocument/2006/relationships/pivotCacheDefinition" Target="pivotCache/pivotCacheDefinition3.xml"/><Relationship Id="rId28" Type="http://schemas.openxmlformats.org/officeDocument/2006/relationships/pivotCacheDefinition" Target="pivotCache/pivotCacheDefinition8.xml"/><Relationship Id="rId10" Type="http://schemas.openxmlformats.org/officeDocument/2006/relationships/worksheet" Target="worksheets/sheet8.xml"/><Relationship Id="rId19" Type="http://schemas.openxmlformats.org/officeDocument/2006/relationships/worksheet" Target="worksheets/sheet17.xml"/><Relationship Id="rId31" Type="http://schemas.openxmlformats.org/officeDocument/2006/relationships/styles" Target="styles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Salary for BGSU Full time Faculty and Administrators by Employment Type and Year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Avgerages!$A$3</c:f>
              <c:strCache>
                <c:ptCount val="1"/>
                <c:pt idx="0">
                  <c:v>Administrative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Avgerages!$B$2:$H$2</c15:sqref>
                  </c15:fullRef>
                </c:ext>
              </c:extLst>
              <c:f>Avgerages!$B$2:$G$2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2013</c:v>
                </c:pt>
                <c:pt idx="5">
                  <c:v>2012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Avgerages!$B$3:$H$3</c15:sqref>
                  </c15:fullRef>
                </c:ext>
              </c:extLst>
              <c:f>Avgerages!$B$3:$G$3</c:f>
              <c:numCache>
                <c:formatCode>_("$"* #,##0.00_);_("$"* \(#,##0.00\);_("$"* "-"??_);_(@_)</c:formatCode>
                <c:ptCount val="6"/>
                <c:pt idx="0">
                  <c:v>67722.247179104437</c:v>
                </c:pt>
                <c:pt idx="1">
                  <c:v>69352.401199999993</c:v>
                </c:pt>
                <c:pt idx="2">
                  <c:v>64107.558255639102</c:v>
                </c:pt>
                <c:pt idx="3">
                  <c:v>63651.97133757962</c:v>
                </c:pt>
                <c:pt idx="4">
                  <c:v>61585.649310872897</c:v>
                </c:pt>
                <c:pt idx="5">
                  <c:v>59650.4453125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2-410D-86F0-E72732759E76}"/>
            </c:ext>
          </c:extLst>
        </c:ser>
        <c:ser>
          <c:idx val="1"/>
          <c:order val="1"/>
          <c:tx>
            <c:strRef>
              <c:f>Avgerages!$A$4</c:f>
              <c:strCache>
                <c:ptCount val="1"/>
                <c:pt idx="0">
                  <c:v>Faculty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Avgerages!$B$2:$H$2</c15:sqref>
                  </c15:fullRef>
                </c:ext>
              </c:extLst>
              <c:f>Avgerages!$B$2:$G$2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2013</c:v>
                </c:pt>
                <c:pt idx="5">
                  <c:v>2012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Avgerages!$B$4:$H$4</c15:sqref>
                  </c15:fullRef>
                </c:ext>
              </c:extLst>
              <c:f>Avgerages!$B$4:$G$4</c:f>
              <c:numCache>
                <c:formatCode>_("$"* #,##0.00_);_("$"* \(#,##0.00\);_("$"* "-"??_);_(@_)</c:formatCode>
                <c:ptCount val="6"/>
                <c:pt idx="0">
                  <c:v>78813.991880920163</c:v>
                </c:pt>
                <c:pt idx="1">
                  <c:v>74155.3574270557</c:v>
                </c:pt>
                <c:pt idx="2">
                  <c:v>73073.347885402458</c:v>
                </c:pt>
                <c:pt idx="3">
                  <c:v>72745.69709543568</c:v>
                </c:pt>
                <c:pt idx="4">
                  <c:v>66607.964019851119</c:v>
                </c:pt>
                <c:pt idx="5">
                  <c:v>60501.80574712644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52-410D-86F0-E72732759E76}"/>
            </c:ext>
          </c:extLst>
        </c:ser>
        <c:ser>
          <c:idx val="2"/>
          <c:order val="2"/>
          <c:tx>
            <c:strRef>
              <c:f>Avgerages!$A$5</c:f>
              <c:strCache>
                <c:ptCount val="1"/>
                <c:pt idx="0">
                  <c:v>Faculty Admin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Avgerages!$B$2:$H$2</c15:sqref>
                  </c15:fullRef>
                </c:ext>
              </c:extLst>
              <c:f>Avgerages!$B$2:$G$2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2013</c:v>
                </c:pt>
                <c:pt idx="5">
                  <c:v>2012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Avgerages!$B$5:$H$5</c15:sqref>
                  </c15:fullRef>
                </c:ext>
              </c:extLst>
              <c:f>Avgerages!$B$5:$G$5</c:f>
              <c:numCache>
                <c:formatCode>_("$"* #,##0.00_);_("$"* \(#,##0.00\);_("$"* "-"??_);_(@_)</c:formatCode>
                <c:ptCount val="6"/>
                <c:pt idx="0">
                  <c:v>137322.62121212122</c:v>
                </c:pt>
                <c:pt idx="1">
                  <c:v>133871.92424242425</c:v>
                </c:pt>
                <c:pt idx="2">
                  <c:v>130348.74193548386</c:v>
                </c:pt>
                <c:pt idx="3">
                  <c:v>127814.45</c:v>
                </c:pt>
                <c:pt idx="4">
                  <c:v>123300.74137931035</c:v>
                </c:pt>
                <c:pt idx="5">
                  <c:v>120168.89830508475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52-410D-86F0-E72732759E76}"/>
            </c:ext>
          </c:extLst>
        </c:ser>
        <c:ser>
          <c:idx val="3"/>
          <c:order val="3"/>
          <c:tx>
            <c:strRef>
              <c:f>Avgerages!$A$6</c:f>
              <c:strCache>
                <c:ptCount val="1"/>
                <c:pt idx="0">
                  <c:v>Faculty Library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Avgerages!$B$2:$H$2</c15:sqref>
                  </c15:fullRef>
                </c:ext>
              </c:extLst>
              <c:f>Avgerages!$B$2:$G$2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2013</c:v>
                </c:pt>
                <c:pt idx="5">
                  <c:v>2012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Avgerages!$B$6:$H$6</c15:sqref>
                  </c15:fullRef>
                </c:ext>
              </c:extLst>
              <c:f>Avgerages!$B$6:$G$6</c:f>
              <c:numCache>
                <c:formatCode>_("$"* #,##0.00_);_("$"* \(#,##0.00\);_("$"* "-"??_);_(@_)</c:formatCode>
                <c:ptCount val="6"/>
                <c:pt idx="0">
                  <c:v>82835.100000000006</c:v>
                </c:pt>
                <c:pt idx="1">
                  <c:v>83244.84210526316</c:v>
                </c:pt>
                <c:pt idx="2">
                  <c:v>83677</c:v>
                </c:pt>
                <c:pt idx="3">
                  <c:v>81762.809523809527</c:v>
                </c:pt>
                <c:pt idx="4">
                  <c:v>76603.523809523816</c:v>
                </c:pt>
                <c:pt idx="5">
                  <c:v>66262.230769230766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52-410D-86F0-E72732759E7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49908152"/>
        <c:axId val="749906184"/>
      </c:lineChart>
      <c:dateAx>
        <c:axId val="74990815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906184"/>
        <c:crosses val="autoZero"/>
        <c:auto val="0"/>
        <c:lblOffset val="100"/>
        <c:baseTimeUnit val="days"/>
      </c:dateAx>
      <c:valAx>
        <c:axId val="749906184"/>
        <c:scaling>
          <c:orientation val="minMax"/>
          <c:min val="5500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90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Avg Salary %delta for BGSU Full Time Faculty and Administrators by Type and Year With BLS Inflation Rates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4"/>
          <c:order val="4"/>
          <c:tx>
            <c:strRef>
              <c:f>Avgerages!$A$14</c:f>
              <c:strCache>
                <c:ptCount val="1"/>
                <c:pt idx="0">
                  <c:v>BLS</c:v>
                </c:pt>
              </c:strCache>
            </c:strRef>
          </c:tx>
          <c:spPr>
            <a:solidFill>
              <a:schemeClr val="bg2">
                <a:lumMod val="90000"/>
                <a:alpha val="37000"/>
              </a:schemeClr>
            </a:solidFill>
            <a:ln w="25400">
              <a:noFill/>
            </a:ln>
            <a:effectLst/>
          </c:spPr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</c:strCache>
            </c:strRef>
          </c:cat>
          <c:val>
            <c:numRef>
              <c:f>Avgerages!$B$14:$I$14</c:f>
              <c:numCache>
                <c:formatCode>0.00%</c:formatCode>
                <c:ptCount val="8"/>
                <c:pt idx="0">
                  <c:v>1.7999999999999999E-2</c:v>
                </c:pt>
                <c:pt idx="1">
                  <c:v>1.7999999999999999E-2</c:v>
                </c:pt>
                <c:pt idx="2">
                  <c:v>2.1999999999999999E-2</c:v>
                </c:pt>
                <c:pt idx="3">
                  <c:v>1.7999999999999999E-2</c:v>
                </c:pt>
                <c:pt idx="4">
                  <c:v>1.7000000000000001E-2</c:v>
                </c:pt>
                <c:pt idx="5">
                  <c:v>1.7999999999999999E-2</c:v>
                </c:pt>
                <c:pt idx="6">
                  <c:v>2.1000000000000001E-2</c:v>
                </c:pt>
                <c:pt idx="7">
                  <c:v>1.7000000000000001E-2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D-47D3-B175-EBDC76890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860408"/>
        <c:axId val="533863360"/>
      </c:areaChart>
      <c:lineChart>
        <c:grouping val="standard"/>
        <c:varyColors val="0"/>
        <c:ser>
          <c:idx val="0"/>
          <c:order val="0"/>
          <c:tx>
            <c:strRef>
              <c:f>Avgerages!$A$10</c:f>
              <c:strCache>
                <c:ptCount val="1"/>
                <c:pt idx="0">
                  <c:v>Administrative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plus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</c:strCache>
            </c:strRef>
          </c:cat>
          <c:val>
            <c:numRef>
              <c:f>Avgerages!$B$10:$I$10</c:f>
              <c:numCache>
                <c:formatCode>0.00%</c:formatCode>
                <c:ptCount val="8"/>
                <c:pt idx="1">
                  <c:v>-2.3505372455590708E-2</c:v>
                </c:pt>
                <c:pt idx="2">
                  <c:v>8.1813175966650359E-2</c:v>
                </c:pt>
                <c:pt idx="3">
                  <c:v>7.1574675298470593E-3</c:v>
                </c:pt>
                <c:pt idx="4">
                  <c:v>3.355200521271301E-2</c:v>
                </c:pt>
                <c:pt idx="5">
                  <c:v>3.2442406561001266E-2</c:v>
                </c:pt>
                <c:pt idx="6">
                  <c:v>-1.581544960214349E-2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1D-47D3-B175-EBDC76890A72}"/>
            </c:ext>
          </c:extLst>
        </c:ser>
        <c:ser>
          <c:idx val="1"/>
          <c:order val="1"/>
          <c:tx>
            <c:strRef>
              <c:f>Avgerages!$A$11</c:f>
              <c:strCache>
                <c:ptCount val="1"/>
                <c:pt idx="0">
                  <c:v>Faculty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</c:strCache>
            </c:strRef>
          </c:cat>
          <c:val>
            <c:numRef>
              <c:f>Avgerages!$B$11:$I$11</c:f>
              <c:numCache>
                <c:formatCode>0.00%</c:formatCode>
                <c:ptCount val="8"/>
                <c:pt idx="1">
                  <c:v>6.2822628269940103E-2</c:v>
                </c:pt>
                <c:pt idx="2">
                  <c:v>1.4807170780653264E-2</c:v>
                </c:pt>
                <c:pt idx="3">
                  <c:v>4.5040573264000742E-3</c:v>
                </c:pt>
                <c:pt idx="4">
                  <c:v>9.2147135344886652E-2</c:v>
                </c:pt>
                <c:pt idx="5">
                  <c:v>0.10092522359160649</c:v>
                </c:pt>
                <c:pt idx="6">
                  <c:v>-5.3513861259110569E-2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1D-47D3-B175-EBDC76890A72}"/>
            </c:ext>
          </c:extLst>
        </c:ser>
        <c:ser>
          <c:idx val="2"/>
          <c:order val="2"/>
          <c:tx>
            <c:strRef>
              <c:f>Avgerages!$A$12</c:f>
              <c:strCache>
                <c:ptCount val="1"/>
                <c:pt idx="0">
                  <c:v>Faculty Admin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</c:strCache>
            </c:strRef>
          </c:cat>
          <c:val>
            <c:numRef>
              <c:f>Avgerages!$B$12:$I$12</c:f>
              <c:numCache>
                <c:formatCode>0.00%</c:formatCode>
                <c:ptCount val="8"/>
                <c:pt idx="1">
                  <c:v>2.5776106448191539E-2</c:v>
                </c:pt>
                <c:pt idx="2">
                  <c:v>2.7028893832241132E-2</c:v>
                </c:pt>
                <c:pt idx="3">
                  <c:v>1.9827898453452383E-2</c:v>
                </c:pt>
                <c:pt idx="4">
                  <c:v>3.6607311279695534E-2</c:v>
                </c:pt>
                <c:pt idx="5">
                  <c:v>2.6062010373719833E-2</c:v>
                </c:pt>
                <c:pt idx="6">
                  <c:v>0.89376276699516133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1D-47D3-B175-EBDC76890A72}"/>
            </c:ext>
          </c:extLst>
        </c:ser>
        <c:ser>
          <c:idx val="3"/>
          <c:order val="3"/>
          <c:tx>
            <c:strRef>
              <c:f>Avgerages!$A$13</c:f>
              <c:strCache>
                <c:ptCount val="1"/>
                <c:pt idx="0">
                  <c:v>Faculty Library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</c:strCache>
            </c:strRef>
          </c:cat>
          <c:val>
            <c:numRef>
              <c:f>Avgerages!$B$13:$I$13</c:f>
              <c:numCache>
                <c:formatCode>0.00%</c:formatCode>
                <c:ptCount val="8"/>
                <c:pt idx="1">
                  <c:v>-4.922132049275019E-3</c:v>
                </c:pt>
                <c:pt idx="2">
                  <c:v>-5.1645959431724344E-3</c:v>
                </c:pt>
                <c:pt idx="3">
                  <c:v>2.3411505638551433E-2</c:v>
                </c:pt>
                <c:pt idx="4">
                  <c:v>6.7350501095933615E-2</c:v>
                </c:pt>
                <c:pt idx="5">
                  <c:v>0.15606617707013704</c:v>
                </c:pt>
                <c:pt idx="6">
                  <c:v>5.1300301920915604E-3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1D-47D3-B175-EBDC76890A72}"/>
            </c:ext>
          </c:extLst>
        </c:ser>
        <c:ser>
          <c:idx val="5"/>
          <c:order val="5"/>
          <c:tx>
            <c:strRef>
              <c:f>Avgerages!$A$15</c:f>
              <c:strCache>
                <c:ptCount val="1"/>
                <c:pt idx="0">
                  <c:v>Zero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2017</c:v>
                </c:pt>
                <c:pt idx="2">
                  <c:v>2016</c:v>
                </c:pt>
                <c:pt idx="3">
                  <c:v>2015</c:v>
                </c:pt>
                <c:pt idx="4">
                  <c:v>2014</c:v>
                </c:pt>
                <c:pt idx="5">
                  <c:v>2013</c:v>
                </c:pt>
                <c:pt idx="6">
                  <c:v>2012</c:v>
                </c:pt>
                <c:pt idx="7">
                  <c:v>2011</c:v>
                </c:pt>
              </c:strCache>
            </c:strRef>
          </c:cat>
          <c:val>
            <c:numRef>
              <c:f>Avgerages!$B$15:$I$15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1D-47D3-B175-EBDC76890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860408"/>
        <c:axId val="533863360"/>
      </c:lineChart>
      <c:catAx>
        <c:axId val="533860408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63360"/>
        <c:crossesAt val="-40"/>
        <c:auto val="1"/>
        <c:lblAlgn val="ctr"/>
        <c:lblOffset val="100"/>
        <c:tickMarkSkip val="1"/>
        <c:noMultiLvlLbl val="0"/>
      </c:catAx>
      <c:valAx>
        <c:axId val="533863360"/>
        <c:scaling>
          <c:orientation val="minMax"/>
          <c:max val="0.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6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2018-2009.xlsx]2017!PivotTable9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2017-2018 BGSU Full Time</a:t>
            </a:r>
            <a:r>
              <a:rPr lang="en-US" baseline="0"/>
              <a:t> Faculty/Admin </a:t>
            </a:r>
            <a:r>
              <a:rPr lang="en-US"/>
              <a:t>Salary Frequency Distro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'2017'!$B$24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'2017'!$A$25:$A$54</c:f>
              <c:strCache>
                <c:ptCount val="29"/>
                <c:pt idx="0">
                  <c:v>20000-30000</c:v>
                </c:pt>
                <c:pt idx="1">
                  <c:v>30000-40000</c:v>
                </c:pt>
                <c:pt idx="2">
                  <c:v>40000-50000</c:v>
                </c:pt>
                <c:pt idx="3">
                  <c:v>50000-60000</c:v>
                </c:pt>
                <c:pt idx="4">
                  <c:v>60000-70000</c:v>
                </c:pt>
                <c:pt idx="5">
                  <c:v>70000-80000</c:v>
                </c:pt>
                <c:pt idx="6">
                  <c:v>80000-90000</c:v>
                </c:pt>
                <c:pt idx="7">
                  <c:v>90000-100000</c:v>
                </c:pt>
                <c:pt idx="8">
                  <c:v>100000-110000</c:v>
                </c:pt>
                <c:pt idx="9">
                  <c:v>110000-120000</c:v>
                </c:pt>
                <c:pt idx="10">
                  <c:v>120000-130000</c:v>
                </c:pt>
                <c:pt idx="11">
                  <c:v>130000-140000</c:v>
                </c:pt>
                <c:pt idx="12">
                  <c:v>140000-150000</c:v>
                </c:pt>
                <c:pt idx="13">
                  <c:v>150000-160000</c:v>
                </c:pt>
                <c:pt idx="14">
                  <c:v>160000-170000</c:v>
                </c:pt>
                <c:pt idx="15">
                  <c:v>170000-180000</c:v>
                </c:pt>
                <c:pt idx="16">
                  <c:v>180000-190000</c:v>
                </c:pt>
                <c:pt idx="17">
                  <c:v>190000-200000</c:v>
                </c:pt>
                <c:pt idx="18">
                  <c:v>200000-210000</c:v>
                </c:pt>
                <c:pt idx="19">
                  <c:v>210000-220000</c:v>
                </c:pt>
                <c:pt idx="20">
                  <c:v>220000-230000</c:v>
                </c:pt>
                <c:pt idx="21">
                  <c:v>230000-240000</c:v>
                </c:pt>
                <c:pt idx="22">
                  <c:v>250000-260000</c:v>
                </c:pt>
                <c:pt idx="23">
                  <c:v>260000-270000</c:v>
                </c:pt>
                <c:pt idx="24">
                  <c:v>270000-280000</c:v>
                </c:pt>
                <c:pt idx="25">
                  <c:v>300000-310000</c:v>
                </c:pt>
                <c:pt idx="26">
                  <c:v>330000-340000</c:v>
                </c:pt>
                <c:pt idx="27">
                  <c:v>340000-350000</c:v>
                </c:pt>
                <c:pt idx="28">
                  <c:v>420000-430000</c:v>
                </c:pt>
              </c:strCache>
            </c:strRef>
          </c:cat>
          <c:val>
            <c:numRef>
              <c:f>'2017'!$B$25:$B$54</c:f>
              <c:numCache>
                <c:formatCode>General</c:formatCode>
                <c:ptCount val="29"/>
                <c:pt idx="0">
                  <c:v>6</c:v>
                </c:pt>
                <c:pt idx="1">
                  <c:v>37</c:v>
                </c:pt>
                <c:pt idx="2">
                  <c:v>193</c:v>
                </c:pt>
                <c:pt idx="3">
                  <c:v>302</c:v>
                </c:pt>
                <c:pt idx="4">
                  <c:v>249</c:v>
                </c:pt>
                <c:pt idx="5">
                  <c:v>213</c:v>
                </c:pt>
                <c:pt idx="6">
                  <c:v>148</c:v>
                </c:pt>
                <c:pt idx="7">
                  <c:v>111</c:v>
                </c:pt>
                <c:pt idx="8">
                  <c:v>59</c:v>
                </c:pt>
                <c:pt idx="9">
                  <c:v>46</c:v>
                </c:pt>
                <c:pt idx="10">
                  <c:v>38</c:v>
                </c:pt>
                <c:pt idx="11">
                  <c:v>25</c:v>
                </c:pt>
                <c:pt idx="12">
                  <c:v>11</c:v>
                </c:pt>
                <c:pt idx="13">
                  <c:v>13</c:v>
                </c:pt>
                <c:pt idx="14">
                  <c:v>9</c:v>
                </c:pt>
                <c:pt idx="15">
                  <c:v>8</c:v>
                </c:pt>
                <c:pt idx="16">
                  <c:v>8</c:v>
                </c:pt>
                <c:pt idx="17">
                  <c:v>1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F-4987-AA4F-FB3B6AE0C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29324720"/>
        <c:axId val="329325112"/>
      </c:barChart>
      <c:catAx>
        <c:axId val="32932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325112"/>
        <c:crosses val="autoZero"/>
        <c:auto val="1"/>
        <c:lblAlgn val="ctr"/>
        <c:lblOffset val="100"/>
        <c:noMultiLvlLbl val="0"/>
      </c:catAx>
      <c:valAx>
        <c:axId val="32932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324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2018-2009.xlsx]2017!PivotTable6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2017-2018</a:t>
            </a:r>
            <a:r>
              <a:rPr lang="en-US" baseline="0"/>
              <a:t> Employees by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'2017'!$B$3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'2017'!$A$4:$A$8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'2017'!$B$4:$B$8</c:f>
              <c:numCache>
                <c:formatCode>General</c:formatCode>
                <c:ptCount val="4"/>
                <c:pt idx="0">
                  <c:v>670</c:v>
                </c:pt>
                <c:pt idx="1">
                  <c:v>739</c:v>
                </c:pt>
                <c:pt idx="2">
                  <c:v>66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9-46ED-9CF1-F7FD7B78F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27394504"/>
        <c:axId val="327394896"/>
      </c:barChart>
      <c:catAx>
        <c:axId val="32739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394896"/>
        <c:crosses val="autoZero"/>
        <c:auto val="1"/>
        <c:lblAlgn val="ctr"/>
        <c:lblOffset val="100"/>
        <c:noMultiLvlLbl val="0"/>
      </c:catAx>
      <c:valAx>
        <c:axId val="32739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394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2018-2009.xlsx]2017!PivotTable8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2017-2018</a:t>
            </a:r>
            <a:r>
              <a:rPr lang="en-US" baseline="0"/>
              <a:t> Avg Salary by Employee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'2017'!$B$17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'2017'!$A$18:$A$22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'2017'!$B$18:$B$22</c:f>
              <c:numCache>
                <c:formatCode>_("$"* #,##0.00_);_("$"* \(#,##0.00\);_("$"* "-"??_);_(@_)</c:formatCode>
                <c:ptCount val="4"/>
                <c:pt idx="0">
                  <c:v>67722.247179104437</c:v>
                </c:pt>
                <c:pt idx="1">
                  <c:v>78813.991880920163</c:v>
                </c:pt>
                <c:pt idx="2">
                  <c:v>137322.62121212122</c:v>
                </c:pt>
                <c:pt idx="3">
                  <c:v>82835.100000000006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8F-4940-BDBF-6091EA19F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31803048"/>
        <c:axId val="342438216"/>
      </c:barChart>
      <c:catAx>
        <c:axId val="33180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438216"/>
        <c:crosses val="autoZero"/>
        <c:auto val="1"/>
        <c:lblAlgn val="ctr"/>
        <c:lblOffset val="100"/>
        <c:noMultiLvlLbl val="0"/>
      </c:catAx>
      <c:valAx>
        <c:axId val="34243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3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2018-2009.xlsx]2016!PivotTable13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2016-2017 BGSU Full Time Faculty/Admin Salary Frequency Distro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'2016'!$B$24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'2016'!$A$25:$A$56</c:f>
              <c:strCache>
                <c:ptCount val="31"/>
                <c:pt idx="0">
                  <c:v>0-10000</c:v>
                </c:pt>
                <c:pt idx="1">
                  <c:v>10000-20000</c:v>
                </c:pt>
                <c:pt idx="2">
                  <c:v>20000-30000</c:v>
                </c:pt>
                <c:pt idx="3">
                  <c:v>30000-40000</c:v>
                </c:pt>
                <c:pt idx="4">
                  <c:v>40000-50000</c:v>
                </c:pt>
                <c:pt idx="5">
                  <c:v>50000-60000</c:v>
                </c:pt>
                <c:pt idx="6">
                  <c:v>60000-70000</c:v>
                </c:pt>
                <c:pt idx="7">
                  <c:v>70000-80000</c:v>
                </c:pt>
                <c:pt idx="8">
                  <c:v>80000-90000</c:v>
                </c:pt>
                <c:pt idx="9">
                  <c:v>90000-100000</c:v>
                </c:pt>
                <c:pt idx="10">
                  <c:v>100000-110000</c:v>
                </c:pt>
                <c:pt idx="11">
                  <c:v>110000-120000</c:v>
                </c:pt>
                <c:pt idx="12">
                  <c:v>120000-130000</c:v>
                </c:pt>
                <c:pt idx="13">
                  <c:v>130000-140000</c:v>
                </c:pt>
                <c:pt idx="14">
                  <c:v>140000-150000</c:v>
                </c:pt>
                <c:pt idx="15">
                  <c:v>150000-160000</c:v>
                </c:pt>
                <c:pt idx="16">
                  <c:v>160000-170000</c:v>
                </c:pt>
                <c:pt idx="17">
                  <c:v>170000-180000</c:v>
                </c:pt>
                <c:pt idx="18">
                  <c:v>180000-190000</c:v>
                </c:pt>
                <c:pt idx="19">
                  <c:v>190000-200000</c:v>
                </c:pt>
                <c:pt idx="20">
                  <c:v>200000-210000</c:v>
                </c:pt>
                <c:pt idx="21">
                  <c:v>210000-220000</c:v>
                </c:pt>
                <c:pt idx="22">
                  <c:v>220000-230000</c:v>
                </c:pt>
                <c:pt idx="23">
                  <c:v>230000-240000</c:v>
                </c:pt>
                <c:pt idx="24">
                  <c:v>240000-250000</c:v>
                </c:pt>
                <c:pt idx="25">
                  <c:v>250000-260000</c:v>
                </c:pt>
                <c:pt idx="26">
                  <c:v>270000-280000</c:v>
                </c:pt>
                <c:pt idx="27">
                  <c:v>300000-310000</c:v>
                </c:pt>
                <c:pt idx="28">
                  <c:v>330000-340000</c:v>
                </c:pt>
                <c:pt idx="29">
                  <c:v>410000-420000</c:v>
                </c:pt>
                <c:pt idx="30">
                  <c:v>420000-430000</c:v>
                </c:pt>
              </c:strCache>
            </c:strRef>
          </c:cat>
          <c:val>
            <c:numRef>
              <c:f>'2016'!$B$25:$B$56</c:f>
              <c:numCache>
                <c:formatCode>General</c:formatCode>
                <c:ptCount val="31"/>
                <c:pt idx="0">
                  <c:v>10</c:v>
                </c:pt>
                <c:pt idx="1">
                  <c:v>1</c:v>
                </c:pt>
                <c:pt idx="2">
                  <c:v>14</c:v>
                </c:pt>
                <c:pt idx="3">
                  <c:v>26</c:v>
                </c:pt>
                <c:pt idx="4">
                  <c:v>167</c:v>
                </c:pt>
                <c:pt idx="5">
                  <c:v>315</c:v>
                </c:pt>
                <c:pt idx="6">
                  <c:v>254</c:v>
                </c:pt>
                <c:pt idx="7">
                  <c:v>211</c:v>
                </c:pt>
                <c:pt idx="8">
                  <c:v>129</c:v>
                </c:pt>
                <c:pt idx="9">
                  <c:v>98</c:v>
                </c:pt>
                <c:pt idx="10">
                  <c:v>58</c:v>
                </c:pt>
                <c:pt idx="11">
                  <c:v>41</c:v>
                </c:pt>
                <c:pt idx="12">
                  <c:v>37</c:v>
                </c:pt>
                <c:pt idx="13">
                  <c:v>17</c:v>
                </c:pt>
                <c:pt idx="14">
                  <c:v>14</c:v>
                </c:pt>
                <c:pt idx="15">
                  <c:v>9</c:v>
                </c:pt>
                <c:pt idx="16">
                  <c:v>7</c:v>
                </c:pt>
                <c:pt idx="17">
                  <c:v>6</c:v>
                </c:pt>
                <c:pt idx="18">
                  <c:v>5</c:v>
                </c:pt>
                <c:pt idx="19">
                  <c:v>2</c:v>
                </c:pt>
                <c:pt idx="20">
                  <c:v>5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1-4EB4-B3E1-D0447C6E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33422000"/>
        <c:axId val="332077800"/>
      </c:barChart>
      <c:catAx>
        <c:axId val="3334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077800"/>
        <c:crosses val="autoZero"/>
        <c:auto val="1"/>
        <c:lblAlgn val="ctr"/>
        <c:lblOffset val="100"/>
        <c:noMultiLvlLbl val="0"/>
      </c:catAx>
      <c:valAx>
        <c:axId val="33207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2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2018-2009.xlsx]2016!PivotTable10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2016-2017 Employees by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'2016'!$B$3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'2016'!$A$4:$A$8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'2016'!$B$4:$B$8</c:f>
              <c:numCache>
                <c:formatCode>General</c:formatCode>
                <c:ptCount val="4"/>
                <c:pt idx="0">
                  <c:v>600</c:v>
                </c:pt>
                <c:pt idx="1">
                  <c:v>754</c:v>
                </c:pt>
                <c:pt idx="2">
                  <c:v>66</c:v>
                </c:pt>
                <c:pt idx="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7B-4072-AB5D-5916509ED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42438608"/>
        <c:axId val="287923848"/>
      </c:barChart>
      <c:catAx>
        <c:axId val="34243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923848"/>
        <c:crosses val="autoZero"/>
        <c:auto val="1"/>
        <c:lblAlgn val="ctr"/>
        <c:lblOffset val="100"/>
        <c:noMultiLvlLbl val="0"/>
      </c:catAx>
      <c:valAx>
        <c:axId val="28792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43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2018-2009.xlsx]2016!PivotTable12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2016-2017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'2016'!$B$17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'2016'!$A$18:$A$22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'2016'!$B$18:$B$22</c:f>
              <c:numCache>
                <c:formatCode>_("$"* #,##0.00_);_("$"* \(#,##0.00\);_("$"* "-"??_);_(@_)</c:formatCode>
                <c:ptCount val="4"/>
                <c:pt idx="0">
                  <c:v>69352.401199999993</c:v>
                </c:pt>
                <c:pt idx="1">
                  <c:v>74155.3574270557</c:v>
                </c:pt>
                <c:pt idx="2">
                  <c:v>133871.92424242425</c:v>
                </c:pt>
                <c:pt idx="3">
                  <c:v>83244.84210526316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A-428C-8A0F-3C338C33F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72562584"/>
        <c:axId val="772562192"/>
      </c:barChart>
      <c:catAx>
        <c:axId val="77256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62192"/>
        <c:crosses val="autoZero"/>
        <c:auto val="1"/>
        <c:lblAlgn val="ctr"/>
        <c:lblOffset val="100"/>
        <c:noMultiLvlLbl val="0"/>
      </c:catAx>
      <c:valAx>
        <c:axId val="77256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62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2018-2009.xlsx]2015!PivotTable17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2015-2016 BGSU Full Time Faculty/Admin Salary Frequency Distro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'2015'!$B$24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'2015'!$A$25:$A$56</c:f>
              <c:strCache>
                <c:ptCount val="31"/>
                <c:pt idx="0">
                  <c:v>0-10000</c:v>
                </c:pt>
                <c:pt idx="1">
                  <c:v>10000-20000</c:v>
                </c:pt>
                <c:pt idx="2">
                  <c:v>20000-30000</c:v>
                </c:pt>
                <c:pt idx="3">
                  <c:v>30000-40000</c:v>
                </c:pt>
                <c:pt idx="4">
                  <c:v>40000-50000</c:v>
                </c:pt>
                <c:pt idx="5">
                  <c:v>50000-60000</c:v>
                </c:pt>
                <c:pt idx="6">
                  <c:v>60000-70000</c:v>
                </c:pt>
                <c:pt idx="7">
                  <c:v>70000-80000</c:v>
                </c:pt>
                <c:pt idx="8">
                  <c:v>80000-90000</c:v>
                </c:pt>
                <c:pt idx="9">
                  <c:v>90000-100000</c:v>
                </c:pt>
                <c:pt idx="10">
                  <c:v>100000-110000</c:v>
                </c:pt>
                <c:pt idx="11">
                  <c:v>110000-120000</c:v>
                </c:pt>
                <c:pt idx="12">
                  <c:v>120000-130000</c:v>
                </c:pt>
                <c:pt idx="13">
                  <c:v>130000-140000</c:v>
                </c:pt>
                <c:pt idx="14">
                  <c:v>140000-150000</c:v>
                </c:pt>
                <c:pt idx="15">
                  <c:v>150000-160000</c:v>
                </c:pt>
                <c:pt idx="16">
                  <c:v>160000-170000</c:v>
                </c:pt>
                <c:pt idx="17">
                  <c:v>170000-180000</c:v>
                </c:pt>
                <c:pt idx="18">
                  <c:v>180000-190000</c:v>
                </c:pt>
                <c:pt idx="19">
                  <c:v>190000-200000</c:v>
                </c:pt>
                <c:pt idx="20">
                  <c:v>200000-210000</c:v>
                </c:pt>
                <c:pt idx="21">
                  <c:v>210000-220000</c:v>
                </c:pt>
                <c:pt idx="22">
                  <c:v>220000-230000</c:v>
                </c:pt>
                <c:pt idx="23">
                  <c:v>230000-240000</c:v>
                </c:pt>
                <c:pt idx="24">
                  <c:v>240000-250000</c:v>
                </c:pt>
                <c:pt idx="25">
                  <c:v>250000-260000</c:v>
                </c:pt>
                <c:pt idx="26">
                  <c:v>280000-290000</c:v>
                </c:pt>
                <c:pt idx="27">
                  <c:v>290000-300000</c:v>
                </c:pt>
                <c:pt idx="28">
                  <c:v>320000-330000</c:v>
                </c:pt>
                <c:pt idx="29">
                  <c:v>390000-400000</c:v>
                </c:pt>
                <c:pt idx="30">
                  <c:v>400000-410000</c:v>
                </c:pt>
              </c:strCache>
            </c:strRef>
          </c:cat>
          <c:val>
            <c:numRef>
              <c:f>'2015'!$B$25:$B$56</c:f>
              <c:numCache>
                <c:formatCode>General</c:formatCode>
                <c:ptCount val="31"/>
                <c:pt idx="0">
                  <c:v>8</c:v>
                </c:pt>
                <c:pt idx="1">
                  <c:v>3</c:v>
                </c:pt>
                <c:pt idx="2">
                  <c:v>22</c:v>
                </c:pt>
                <c:pt idx="3">
                  <c:v>63</c:v>
                </c:pt>
                <c:pt idx="4">
                  <c:v>218</c:v>
                </c:pt>
                <c:pt idx="5">
                  <c:v>302</c:v>
                </c:pt>
                <c:pt idx="6">
                  <c:v>251</c:v>
                </c:pt>
                <c:pt idx="7">
                  <c:v>202</c:v>
                </c:pt>
                <c:pt idx="8">
                  <c:v>131</c:v>
                </c:pt>
                <c:pt idx="9">
                  <c:v>84</c:v>
                </c:pt>
                <c:pt idx="10">
                  <c:v>56</c:v>
                </c:pt>
                <c:pt idx="11">
                  <c:v>38</c:v>
                </c:pt>
                <c:pt idx="12">
                  <c:v>34</c:v>
                </c:pt>
                <c:pt idx="13">
                  <c:v>16</c:v>
                </c:pt>
                <c:pt idx="14">
                  <c:v>16</c:v>
                </c:pt>
                <c:pt idx="15">
                  <c:v>7</c:v>
                </c:pt>
                <c:pt idx="16">
                  <c:v>5</c:v>
                </c:pt>
                <c:pt idx="17">
                  <c:v>5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22-43CC-9730-53109C180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616603232"/>
        <c:axId val="616602840"/>
      </c:barChart>
      <c:catAx>
        <c:axId val="61660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602840"/>
        <c:crosses val="autoZero"/>
        <c:auto val="1"/>
        <c:lblAlgn val="ctr"/>
        <c:lblOffset val="100"/>
        <c:noMultiLvlLbl val="0"/>
      </c:catAx>
      <c:valAx>
        <c:axId val="61660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603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2018-2009.xlsx]2015!PivotTable14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2015-2016 Employees by Type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'2015'!$A$4:$A$8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'2015'!$B$4:$B$8</c:f>
              <c:numCache>
                <c:formatCode>General</c:formatCode>
                <c:ptCount val="4"/>
                <c:pt idx="0">
                  <c:v>665</c:v>
                </c:pt>
                <c:pt idx="1">
                  <c:v>733</c:v>
                </c:pt>
                <c:pt idx="2">
                  <c:v>62</c:v>
                </c:pt>
                <c:pt idx="3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4-4AF7-8932-E918E64BD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35426416"/>
        <c:axId val="335428376"/>
      </c:barChart>
      <c:catAx>
        <c:axId val="33542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28376"/>
        <c:crosses val="autoZero"/>
        <c:auto val="1"/>
        <c:lblAlgn val="ctr"/>
        <c:lblOffset val="100"/>
        <c:noMultiLvlLbl val="0"/>
      </c:catAx>
      <c:valAx>
        <c:axId val="33542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2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2018-2009.xlsx]2015!PivotTable16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2015-2016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'2015'!$B$17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'2015'!$A$18:$A$22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'2015'!$B$18:$B$22</c:f>
              <c:numCache>
                <c:formatCode>_("$"* #,##0.00_);_("$"* \(#,##0.00\);_("$"* "-"??_);_(@_)</c:formatCode>
                <c:ptCount val="4"/>
                <c:pt idx="0">
                  <c:v>64107.558255639102</c:v>
                </c:pt>
                <c:pt idx="1">
                  <c:v>73073.347885402458</c:v>
                </c:pt>
                <c:pt idx="2">
                  <c:v>130348.74193548386</c:v>
                </c:pt>
                <c:pt idx="3">
                  <c:v>83677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28-4AF0-936C-D1BB08578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620781952"/>
        <c:axId val="620776072"/>
      </c:barChart>
      <c:catAx>
        <c:axId val="62078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776072"/>
        <c:crosses val="autoZero"/>
        <c:auto val="1"/>
        <c:lblAlgn val="ctr"/>
        <c:lblOffset val="100"/>
        <c:noMultiLvlLbl val="0"/>
      </c:catAx>
      <c:valAx>
        <c:axId val="62077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78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2014-2015 BGSU Full Time Faculty/Admin Salary Frequency Distro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'2014'!$B$24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'2014'!$A$25:$A$51</c:f>
              <c:strCache>
                <c:ptCount val="26"/>
                <c:pt idx="0">
                  <c:v>20000-29999</c:v>
                </c:pt>
                <c:pt idx="1">
                  <c:v>30000-39999</c:v>
                </c:pt>
                <c:pt idx="2">
                  <c:v>40000-49999</c:v>
                </c:pt>
                <c:pt idx="3">
                  <c:v>50000-59999</c:v>
                </c:pt>
                <c:pt idx="4">
                  <c:v>60000-69999</c:v>
                </c:pt>
                <c:pt idx="5">
                  <c:v>70000-79999</c:v>
                </c:pt>
                <c:pt idx="6">
                  <c:v>80000-89999</c:v>
                </c:pt>
                <c:pt idx="7">
                  <c:v>90000-99999</c:v>
                </c:pt>
                <c:pt idx="8">
                  <c:v>100000-109999</c:v>
                </c:pt>
                <c:pt idx="9">
                  <c:v>110000-119999</c:v>
                </c:pt>
                <c:pt idx="10">
                  <c:v>120000-129999</c:v>
                </c:pt>
                <c:pt idx="11">
                  <c:v>130000-139999</c:v>
                </c:pt>
                <c:pt idx="12">
                  <c:v>140000-149999</c:v>
                </c:pt>
                <c:pt idx="13">
                  <c:v>150000-159999</c:v>
                </c:pt>
                <c:pt idx="14">
                  <c:v>160000-169999</c:v>
                </c:pt>
                <c:pt idx="15">
                  <c:v>170000-179999</c:v>
                </c:pt>
                <c:pt idx="16">
                  <c:v>180000-189999</c:v>
                </c:pt>
                <c:pt idx="17">
                  <c:v>190000-199999</c:v>
                </c:pt>
                <c:pt idx="18">
                  <c:v>200000-209999</c:v>
                </c:pt>
                <c:pt idx="19">
                  <c:v>210000-219999</c:v>
                </c:pt>
                <c:pt idx="20">
                  <c:v>220000-229999</c:v>
                </c:pt>
                <c:pt idx="21">
                  <c:v>230000-239999</c:v>
                </c:pt>
                <c:pt idx="22">
                  <c:v>240000-249999</c:v>
                </c:pt>
                <c:pt idx="23">
                  <c:v>280000-289999</c:v>
                </c:pt>
                <c:pt idx="24">
                  <c:v>320000-329999</c:v>
                </c:pt>
                <c:pt idx="25">
                  <c:v>390000-400000</c:v>
                </c:pt>
              </c:strCache>
            </c:strRef>
          </c:cat>
          <c:val>
            <c:numRef>
              <c:f>'2014'!$B$25:$B$51</c:f>
              <c:numCache>
                <c:formatCode>General</c:formatCode>
                <c:ptCount val="26"/>
                <c:pt idx="0">
                  <c:v>6</c:v>
                </c:pt>
                <c:pt idx="1">
                  <c:v>66</c:v>
                </c:pt>
                <c:pt idx="2">
                  <c:v>255</c:v>
                </c:pt>
                <c:pt idx="3">
                  <c:v>289</c:v>
                </c:pt>
                <c:pt idx="4">
                  <c:v>250</c:v>
                </c:pt>
                <c:pt idx="5">
                  <c:v>188</c:v>
                </c:pt>
                <c:pt idx="6">
                  <c:v>115</c:v>
                </c:pt>
                <c:pt idx="7">
                  <c:v>81</c:v>
                </c:pt>
                <c:pt idx="8">
                  <c:v>54</c:v>
                </c:pt>
                <c:pt idx="9">
                  <c:v>36</c:v>
                </c:pt>
                <c:pt idx="10">
                  <c:v>25</c:v>
                </c:pt>
                <c:pt idx="11">
                  <c:v>19</c:v>
                </c:pt>
                <c:pt idx="12">
                  <c:v>12</c:v>
                </c:pt>
                <c:pt idx="13">
                  <c:v>8</c:v>
                </c:pt>
                <c:pt idx="14">
                  <c:v>7</c:v>
                </c:pt>
                <c:pt idx="15">
                  <c:v>3</c:v>
                </c:pt>
                <c:pt idx="16">
                  <c:v>4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5-4D5E-AC65-D2F2020DC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539126168"/>
        <c:axId val="539124528"/>
      </c:barChart>
      <c:catAx>
        <c:axId val="53912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124528"/>
        <c:crosses val="autoZero"/>
        <c:auto val="1"/>
        <c:lblAlgn val="ctr"/>
        <c:lblOffset val="100"/>
        <c:noMultiLvlLbl val="0"/>
      </c:catAx>
      <c:valAx>
        <c:axId val="53912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126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2014-2015 Employees by Type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'2014'!$B$3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'2014'!$A$4:$A$8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'2014'!$B$4:$B$8</c:f>
              <c:numCache>
                <c:formatCode>General</c:formatCode>
                <c:ptCount val="4"/>
                <c:pt idx="0">
                  <c:v>628</c:v>
                </c:pt>
                <c:pt idx="1">
                  <c:v>723</c:v>
                </c:pt>
                <c:pt idx="2">
                  <c:v>60</c:v>
                </c:pt>
                <c:pt idx="3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A-4B65-933F-27A7EF4CC9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-27"/>
        <c:axId val="543723072"/>
        <c:axId val="543726024"/>
      </c:barChart>
      <c:catAx>
        <c:axId val="54372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26024"/>
        <c:crosses val="autoZero"/>
        <c:auto val="1"/>
        <c:lblAlgn val="ctr"/>
        <c:lblOffset val="100"/>
        <c:noMultiLvlLbl val="0"/>
      </c:catAx>
      <c:valAx>
        <c:axId val="54372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2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2014-2015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'2014'!$B$17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'2014'!$A$18:$A$22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'2014'!$B$18:$B$22</c:f>
              <c:numCache>
                <c:formatCode>_("$"* #,##0.00_);_("$"* \(#,##0.00\);_("$"* "-"??_);_(@_)</c:formatCode>
                <c:ptCount val="4"/>
                <c:pt idx="0">
                  <c:v>63651.97133757962</c:v>
                </c:pt>
                <c:pt idx="1">
                  <c:v>72745.69709543568</c:v>
                </c:pt>
                <c:pt idx="2">
                  <c:v>127814.45</c:v>
                </c:pt>
                <c:pt idx="3">
                  <c:v>81762.809523809527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7-47E1-A56C-F96ADC039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543780800"/>
        <c:axId val="543781784"/>
      </c:barChart>
      <c:catAx>
        <c:axId val="54378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81784"/>
        <c:crosses val="autoZero"/>
        <c:auto val="1"/>
        <c:lblAlgn val="ctr"/>
        <c:lblOffset val="100"/>
        <c:noMultiLvlLbl val="0"/>
      </c:catAx>
      <c:valAx>
        <c:axId val="54378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8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2018-2009.xlsx]2013!PivotTable8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2013-2014 BGSU Full Time Faculty/Admin Salary Frequency Distro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'2013'!$B$24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'2013'!$A$25:$A$50</c:f>
              <c:strCache>
                <c:ptCount val="25"/>
                <c:pt idx="0">
                  <c:v>0-9999</c:v>
                </c:pt>
                <c:pt idx="1">
                  <c:v>10000-19999</c:v>
                </c:pt>
                <c:pt idx="2">
                  <c:v>20000-29999</c:v>
                </c:pt>
                <c:pt idx="3">
                  <c:v>30000-39999</c:v>
                </c:pt>
                <c:pt idx="4">
                  <c:v>40000-49999</c:v>
                </c:pt>
                <c:pt idx="5">
                  <c:v>50000-59999</c:v>
                </c:pt>
                <c:pt idx="6">
                  <c:v>60000-69999</c:v>
                </c:pt>
                <c:pt idx="7">
                  <c:v>70000-79999</c:v>
                </c:pt>
                <c:pt idx="8">
                  <c:v>80000-89999</c:v>
                </c:pt>
                <c:pt idx="9">
                  <c:v>90000-99999</c:v>
                </c:pt>
                <c:pt idx="10">
                  <c:v>100000-109999</c:v>
                </c:pt>
                <c:pt idx="11">
                  <c:v>110000-119999</c:v>
                </c:pt>
                <c:pt idx="12">
                  <c:v>120000-129999</c:v>
                </c:pt>
                <c:pt idx="13">
                  <c:v>130000-139999</c:v>
                </c:pt>
                <c:pt idx="14">
                  <c:v>140000-149999</c:v>
                </c:pt>
                <c:pt idx="15">
                  <c:v>150000-159999</c:v>
                </c:pt>
                <c:pt idx="16">
                  <c:v>160000-169999</c:v>
                </c:pt>
                <c:pt idx="17">
                  <c:v>170000-179999</c:v>
                </c:pt>
                <c:pt idx="18">
                  <c:v>180000-189999</c:v>
                </c:pt>
                <c:pt idx="19">
                  <c:v>190000-199999</c:v>
                </c:pt>
                <c:pt idx="20">
                  <c:v>200000-209999</c:v>
                </c:pt>
                <c:pt idx="21">
                  <c:v>230000-239999</c:v>
                </c:pt>
                <c:pt idx="22">
                  <c:v>240000-249999</c:v>
                </c:pt>
                <c:pt idx="23">
                  <c:v>280000-289999</c:v>
                </c:pt>
                <c:pt idx="24">
                  <c:v>390000-400000</c:v>
                </c:pt>
              </c:strCache>
            </c:strRef>
          </c:cat>
          <c:val>
            <c:numRef>
              <c:f>'2013'!$B$25:$B$50</c:f>
              <c:numCache>
                <c:formatCode>General</c:formatCode>
                <c:ptCount val="25"/>
                <c:pt idx="0">
                  <c:v>8</c:v>
                </c:pt>
                <c:pt idx="1">
                  <c:v>4</c:v>
                </c:pt>
                <c:pt idx="2">
                  <c:v>19</c:v>
                </c:pt>
                <c:pt idx="3">
                  <c:v>103</c:v>
                </c:pt>
                <c:pt idx="4">
                  <c:v>327</c:v>
                </c:pt>
                <c:pt idx="5">
                  <c:v>309</c:v>
                </c:pt>
                <c:pt idx="6">
                  <c:v>257</c:v>
                </c:pt>
                <c:pt idx="7">
                  <c:v>170</c:v>
                </c:pt>
                <c:pt idx="8">
                  <c:v>116</c:v>
                </c:pt>
                <c:pt idx="9">
                  <c:v>72</c:v>
                </c:pt>
                <c:pt idx="10">
                  <c:v>46</c:v>
                </c:pt>
                <c:pt idx="11">
                  <c:v>30</c:v>
                </c:pt>
                <c:pt idx="12">
                  <c:v>23</c:v>
                </c:pt>
                <c:pt idx="13">
                  <c:v>14</c:v>
                </c:pt>
                <c:pt idx="14">
                  <c:v>10</c:v>
                </c:pt>
                <c:pt idx="15">
                  <c:v>3</c:v>
                </c:pt>
                <c:pt idx="16">
                  <c:v>6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EB-4CAE-866C-1AC71CBC0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453403520"/>
        <c:axId val="453403848"/>
      </c:barChart>
      <c:catAx>
        <c:axId val="4534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403848"/>
        <c:crosses val="autoZero"/>
        <c:auto val="1"/>
        <c:lblAlgn val="ctr"/>
        <c:lblOffset val="100"/>
        <c:noMultiLvlLbl val="0"/>
      </c:catAx>
      <c:valAx>
        <c:axId val="45340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403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2013-2014 Employees by Type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'2013'!$A$4:$A$8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'2013'!$B$4:$B$8</c:f>
              <c:numCache>
                <c:formatCode>General</c:formatCode>
                <c:ptCount val="4"/>
                <c:pt idx="0">
                  <c:v>653</c:v>
                </c:pt>
                <c:pt idx="1">
                  <c:v>806</c:v>
                </c:pt>
                <c:pt idx="2">
                  <c:v>58</c:v>
                </c:pt>
                <c:pt idx="3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AC-4DBC-9680-7CF183A0A4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-27"/>
        <c:axId val="543733896"/>
        <c:axId val="543734880"/>
      </c:barChart>
      <c:catAx>
        <c:axId val="54373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34880"/>
        <c:crosses val="autoZero"/>
        <c:auto val="1"/>
        <c:lblAlgn val="ctr"/>
        <c:lblOffset val="100"/>
        <c:noMultiLvlLbl val="0"/>
      </c:catAx>
      <c:valAx>
        <c:axId val="54373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33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2018-2009.xlsx]2013!PivotTable7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2013-2014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'2013'!$B$17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'2013'!$A$18:$A$22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'2013'!$B$18:$B$22</c:f>
              <c:numCache>
                <c:formatCode>_("$"* #,##0.00_);_("$"* \(#,##0.00\);_("$"* "-"??_);_(@_)</c:formatCode>
                <c:ptCount val="4"/>
                <c:pt idx="0">
                  <c:v>61585.649310872897</c:v>
                </c:pt>
                <c:pt idx="1">
                  <c:v>66607.964019851119</c:v>
                </c:pt>
                <c:pt idx="2">
                  <c:v>123300.74137931035</c:v>
                </c:pt>
                <c:pt idx="3">
                  <c:v>76603.523809523816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0-427E-BEE6-CE7A88C29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45064848"/>
        <c:axId val="745070096"/>
      </c:barChart>
      <c:catAx>
        <c:axId val="74506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070096"/>
        <c:crosses val="autoZero"/>
        <c:auto val="1"/>
        <c:lblAlgn val="ctr"/>
        <c:lblOffset val="100"/>
        <c:noMultiLvlLbl val="0"/>
      </c:catAx>
      <c:valAx>
        <c:axId val="74507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064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2018-2009.xlsx]2012!PivotTable12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2012-2013 BGSU Full Time Faculty/Admin Salary Frequency Distro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'2012'!$B$24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'2012'!$A$25:$A$51</c:f>
              <c:strCache>
                <c:ptCount val="26"/>
                <c:pt idx="0">
                  <c:v>0-9999</c:v>
                </c:pt>
                <c:pt idx="1">
                  <c:v>10000-19999</c:v>
                </c:pt>
                <c:pt idx="2">
                  <c:v>20000-29999</c:v>
                </c:pt>
                <c:pt idx="3">
                  <c:v>30000-39999</c:v>
                </c:pt>
                <c:pt idx="4">
                  <c:v>40000-49999</c:v>
                </c:pt>
                <c:pt idx="5">
                  <c:v>50000-59999</c:v>
                </c:pt>
                <c:pt idx="6">
                  <c:v>60000-69999</c:v>
                </c:pt>
                <c:pt idx="7">
                  <c:v>70000-79999</c:v>
                </c:pt>
                <c:pt idx="8">
                  <c:v>80000-89999</c:v>
                </c:pt>
                <c:pt idx="9">
                  <c:v>90000-99999</c:v>
                </c:pt>
                <c:pt idx="10">
                  <c:v>100000-109999</c:v>
                </c:pt>
                <c:pt idx="11">
                  <c:v>110000-119999</c:v>
                </c:pt>
                <c:pt idx="12">
                  <c:v>120000-129999</c:v>
                </c:pt>
                <c:pt idx="13">
                  <c:v>130000-139999</c:v>
                </c:pt>
                <c:pt idx="14">
                  <c:v>140000-149999</c:v>
                </c:pt>
                <c:pt idx="15">
                  <c:v>150000-159999</c:v>
                </c:pt>
                <c:pt idx="16">
                  <c:v>160000-169999</c:v>
                </c:pt>
                <c:pt idx="17">
                  <c:v>170000-179999</c:v>
                </c:pt>
                <c:pt idx="18">
                  <c:v>180000-189999</c:v>
                </c:pt>
                <c:pt idx="19">
                  <c:v>190000-199999</c:v>
                </c:pt>
                <c:pt idx="20">
                  <c:v>200000-209999</c:v>
                </c:pt>
                <c:pt idx="21">
                  <c:v>210000-219999</c:v>
                </c:pt>
                <c:pt idx="22">
                  <c:v>230000-239999</c:v>
                </c:pt>
                <c:pt idx="23">
                  <c:v>270000-279999</c:v>
                </c:pt>
                <c:pt idx="24">
                  <c:v>280000-289999</c:v>
                </c:pt>
                <c:pt idx="25">
                  <c:v>370000-380000</c:v>
                </c:pt>
              </c:strCache>
            </c:strRef>
          </c:cat>
          <c:val>
            <c:numRef>
              <c:f>'2012'!$B$25:$B$51</c:f>
              <c:numCache>
                <c:formatCode>General</c:formatCode>
                <c:ptCount val="26"/>
                <c:pt idx="0">
                  <c:v>9</c:v>
                </c:pt>
                <c:pt idx="1">
                  <c:v>8</c:v>
                </c:pt>
                <c:pt idx="2">
                  <c:v>17</c:v>
                </c:pt>
                <c:pt idx="3">
                  <c:v>175</c:v>
                </c:pt>
                <c:pt idx="4">
                  <c:v>389</c:v>
                </c:pt>
                <c:pt idx="5">
                  <c:v>317</c:v>
                </c:pt>
                <c:pt idx="6">
                  <c:v>252</c:v>
                </c:pt>
                <c:pt idx="7">
                  <c:v>139</c:v>
                </c:pt>
                <c:pt idx="8">
                  <c:v>91</c:v>
                </c:pt>
                <c:pt idx="9">
                  <c:v>65</c:v>
                </c:pt>
                <c:pt idx="10">
                  <c:v>50</c:v>
                </c:pt>
                <c:pt idx="11">
                  <c:v>22</c:v>
                </c:pt>
                <c:pt idx="12">
                  <c:v>16</c:v>
                </c:pt>
                <c:pt idx="13">
                  <c:v>11</c:v>
                </c:pt>
                <c:pt idx="14">
                  <c:v>3</c:v>
                </c:pt>
                <c:pt idx="15">
                  <c:v>8</c:v>
                </c:pt>
                <c:pt idx="16">
                  <c:v>5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8-4788-B55B-A6B03DD96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49880928"/>
        <c:axId val="749884208"/>
      </c:barChart>
      <c:catAx>
        <c:axId val="74988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84208"/>
        <c:crosses val="autoZero"/>
        <c:auto val="1"/>
        <c:lblAlgn val="ctr"/>
        <c:lblOffset val="100"/>
        <c:noMultiLvlLbl val="0"/>
      </c:catAx>
      <c:valAx>
        <c:axId val="7498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8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2018-2009.xlsx]2012!PivotTable9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2012-2013 Employees by Type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'2012'!$A$4:$A$8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'2012'!$B$4:$B$8</c:f>
              <c:numCache>
                <c:formatCode>General</c:formatCode>
                <c:ptCount val="4"/>
                <c:pt idx="0">
                  <c:v>640</c:v>
                </c:pt>
                <c:pt idx="1">
                  <c:v>870</c:v>
                </c:pt>
                <c:pt idx="2">
                  <c:v>59</c:v>
                </c:pt>
                <c:pt idx="3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DF-4CEC-A983-6251778ADE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-27"/>
        <c:axId val="709910776"/>
        <c:axId val="709912744"/>
      </c:barChart>
      <c:catAx>
        <c:axId val="709910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12744"/>
        <c:crosses val="autoZero"/>
        <c:auto val="1"/>
        <c:lblAlgn val="ctr"/>
        <c:lblOffset val="100"/>
        <c:noMultiLvlLbl val="0"/>
      </c:catAx>
      <c:valAx>
        <c:axId val="70991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10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2018-2009.xlsx]2012!PivotTable11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2012-2013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'2012'!$B$17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'2012'!$A$18:$A$22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'2012'!$B$18:$B$22</c:f>
              <c:numCache>
                <c:formatCode>_("$"* #,##0.00_);_("$"* \(#,##0.00\);_("$"* "-"??_);_(@_)</c:formatCode>
                <c:ptCount val="4"/>
                <c:pt idx="0">
                  <c:v>59650.4453125</c:v>
                </c:pt>
                <c:pt idx="1">
                  <c:v>60501.80574712644</c:v>
                </c:pt>
                <c:pt idx="2">
                  <c:v>120168.89830508475</c:v>
                </c:pt>
                <c:pt idx="3">
                  <c:v>66262.230769230766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5-4C9A-B9CA-B57806457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12734016"/>
        <c:axId val="712733032"/>
      </c:barChart>
      <c:catAx>
        <c:axId val="71273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33032"/>
        <c:crosses val="autoZero"/>
        <c:auto val="1"/>
        <c:lblAlgn val="ctr"/>
        <c:lblOffset val="100"/>
        <c:noMultiLvlLbl val="0"/>
      </c:catAx>
      <c:valAx>
        <c:axId val="712733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3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2018-2009.xlsx]2011!PivotTable16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2011-2012 BGSU Full Time Faculty/Admin Salary Frequency Distro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'2011'!$B$24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'2011'!$A$25:$A$49</c:f>
              <c:strCache>
                <c:ptCount val="24"/>
                <c:pt idx="0">
                  <c:v>20000-30000</c:v>
                </c:pt>
                <c:pt idx="1">
                  <c:v>30000-40000</c:v>
                </c:pt>
                <c:pt idx="2">
                  <c:v>40000-50000</c:v>
                </c:pt>
                <c:pt idx="3">
                  <c:v>50000-60000</c:v>
                </c:pt>
                <c:pt idx="4">
                  <c:v>60000-70000</c:v>
                </c:pt>
                <c:pt idx="5">
                  <c:v>70000-80000</c:v>
                </c:pt>
                <c:pt idx="6">
                  <c:v>80000-90000</c:v>
                </c:pt>
                <c:pt idx="7">
                  <c:v>90000-100000</c:v>
                </c:pt>
                <c:pt idx="8">
                  <c:v>100000-110000</c:v>
                </c:pt>
                <c:pt idx="9">
                  <c:v>110000-120000</c:v>
                </c:pt>
                <c:pt idx="10">
                  <c:v>120000-130000</c:v>
                </c:pt>
                <c:pt idx="11">
                  <c:v>130000-140000</c:v>
                </c:pt>
                <c:pt idx="12">
                  <c:v>140000-150000</c:v>
                </c:pt>
                <c:pt idx="13">
                  <c:v>150000-160000</c:v>
                </c:pt>
                <c:pt idx="14">
                  <c:v>160000-170000</c:v>
                </c:pt>
                <c:pt idx="15">
                  <c:v>170000-180000</c:v>
                </c:pt>
                <c:pt idx="16">
                  <c:v>180000-190000</c:v>
                </c:pt>
                <c:pt idx="17">
                  <c:v>190000-200000</c:v>
                </c:pt>
                <c:pt idx="18">
                  <c:v>210000-220000</c:v>
                </c:pt>
                <c:pt idx="19">
                  <c:v>230000-240000</c:v>
                </c:pt>
                <c:pt idx="20">
                  <c:v>240000-250000</c:v>
                </c:pt>
                <c:pt idx="21">
                  <c:v>250000-260000</c:v>
                </c:pt>
                <c:pt idx="22">
                  <c:v>260000-270000</c:v>
                </c:pt>
                <c:pt idx="23">
                  <c:v>370000-380000</c:v>
                </c:pt>
              </c:strCache>
            </c:strRef>
          </c:cat>
          <c:val>
            <c:numRef>
              <c:f>'2011'!$B$25:$B$49</c:f>
              <c:numCache>
                <c:formatCode>General</c:formatCode>
                <c:ptCount val="24"/>
                <c:pt idx="0">
                  <c:v>7</c:v>
                </c:pt>
                <c:pt idx="1">
                  <c:v>197</c:v>
                </c:pt>
                <c:pt idx="2">
                  <c:v>388</c:v>
                </c:pt>
                <c:pt idx="3">
                  <c:v>300</c:v>
                </c:pt>
                <c:pt idx="4">
                  <c:v>242</c:v>
                </c:pt>
                <c:pt idx="5">
                  <c:v>153</c:v>
                </c:pt>
                <c:pt idx="6">
                  <c:v>69</c:v>
                </c:pt>
                <c:pt idx="7">
                  <c:v>61</c:v>
                </c:pt>
                <c:pt idx="8">
                  <c:v>46</c:v>
                </c:pt>
                <c:pt idx="9">
                  <c:v>22</c:v>
                </c:pt>
                <c:pt idx="10">
                  <c:v>20</c:v>
                </c:pt>
                <c:pt idx="11">
                  <c:v>10</c:v>
                </c:pt>
                <c:pt idx="12">
                  <c:v>4</c:v>
                </c:pt>
                <c:pt idx="13">
                  <c:v>5</c:v>
                </c:pt>
                <c:pt idx="14">
                  <c:v>8</c:v>
                </c:pt>
                <c:pt idx="15">
                  <c:v>5</c:v>
                </c:pt>
                <c:pt idx="16">
                  <c:v>4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7-48D4-991D-2BB071E4C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98415504"/>
        <c:axId val="798420752"/>
      </c:barChart>
      <c:catAx>
        <c:axId val="79841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420752"/>
        <c:crosses val="autoZero"/>
        <c:auto val="1"/>
        <c:lblAlgn val="ctr"/>
        <c:lblOffset val="100"/>
        <c:noMultiLvlLbl val="0"/>
      </c:catAx>
      <c:valAx>
        <c:axId val="79842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41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2018-2009.xlsx]2011!PivotTable13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2011-2012 Employees by Type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'2011'!$A$4:$A$8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'2011'!$B$4:$B$8</c:f>
              <c:numCache>
                <c:formatCode>General</c:formatCode>
                <c:ptCount val="4"/>
                <c:pt idx="0">
                  <c:v>601</c:v>
                </c:pt>
                <c:pt idx="1">
                  <c:v>861</c:v>
                </c:pt>
                <c:pt idx="2">
                  <c:v>61</c:v>
                </c:pt>
                <c:pt idx="3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2A-48B2-B11B-391DC23ACA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-27"/>
        <c:axId val="712700912"/>
        <c:axId val="712709112"/>
      </c:barChart>
      <c:catAx>
        <c:axId val="7127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09112"/>
        <c:crosses val="autoZero"/>
        <c:auto val="1"/>
        <c:lblAlgn val="ctr"/>
        <c:lblOffset val="100"/>
        <c:noMultiLvlLbl val="0"/>
      </c:catAx>
      <c:valAx>
        <c:axId val="71270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0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2018-2009.xlsx]2011!PivotTable15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2011-2012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'2011'!$B$17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'2011'!$A$18:$A$22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'2011'!$B$18:$B$22</c:f>
              <c:numCache>
                <c:formatCode>_("$"* #,##0.00_);_("$"* \(#,##0.00\);_("$"* "-"??_);_(@_)</c:formatCode>
                <c:ptCount val="4"/>
                <c:pt idx="0">
                  <c:v>60609.003960066548</c:v>
                </c:pt>
                <c:pt idx="1">
                  <c:v>63922.548118466897</c:v>
                </c:pt>
                <c:pt idx="2">
                  <c:v>63455.096065573765</c:v>
                </c:pt>
                <c:pt idx="3">
                  <c:v>65924.038461538468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DC-4E3A-A3F0-DEB87E79C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547323008"/>
        <c:axId val="752575984"/>
      </c:barChart>
      <c:catAx>
        <c:axId val="54732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575984"/>
        <c:crosses val="autoZero"/>
        <c:auto val="1"/>
        <c:lblAlgn val="ctr"/>
        <c:lblOffset val="100"/>
        <c:noMultiLvlLbl val="0"/>
      </c:catAx>
      <c:valAx>
        <c:axId val="75257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2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2018-2009.xlsx]2010!PivotTable17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2010-2011 BGSU Full Time Faculty/Admin Salary Frequency Distro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'2010'!$B$3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'2010'!$A$4:$A$26</c:f>
              <c:strCache>
                <c:ptCount val="22"/>
                <c:pt idx="0">
                  <c:v>20000-30000</c:v>
                </c:pt>
                <c:pt idx="1">
                  <c:v>30000-40000</c:v>
                </c:pt>
                <c:pt idx="2">
                  <c:v>40000-50000</c:v>
                </c:pt>
                <c:pt idx="3">
                  <c:v>50000-60000</c:v>
                </c:pt>
                <c:pt idx="4">
                  <c:v>60000-70000</c:v>
                </c:pt>
                <c:pt idx="5">
                  <c:v>70000-80000</c:v>
                </c:pt>
                <c:pt idx="6">
                  <c:v>80000-90000</c:v>
                </c:pt>
                <c:pt idx="7">
                  <c:v>90000-100000</c:v>
                </c:pt>
                <c:pt idx="8">
                  <c:v>100000-110000</c:v>
                </c:pt>
                <c:pt idx="9">
                  <c:v>110000-120000</c:v>
                </c:pt>
                <c:pt idx="10">
                  <c:v>120000-130000</c:v>
                </c:pt>
                <c:pt idx="11">
                  <c:v>130000-140000</c:v>
                </c:pt>
                <c:pt idx="12">
                  <c:v>140000-150000</c:v>
                </c:pt>
                <c:pt idx="13">
                  <c:v>150000-160000</c:v>
                </c:pt>
                <c:pt idx="14">
                  <c:v>160000-170000</c:v>
                </c:pt>
                <c:pt idx="15">
                  <c:v>170000-180000</c:v>
                </c:pt>
                <c:pt idx="16">
                  <c:v>180000-190000</c:v>
                </c:pt>
                <c:pt idx="17">
                  <c:v>190000-200000</c:v>
                </c:pt>
                <c:pt idx="18">
                  <c:v>200000-210000</c:v>
                </c:pt>
                <c:pt idx="19">
                  <c:v>240000-250000</c:v>
                </c:pt>
                <c:pt idx="20">
                  <c:v>250000-260000</c:v>
                </c:pt>
                <c:pt idx="21">
                  <c:v>370000-380000</c:v>
                </c:pt>
              </c:strCache>
            </c:strRef>
          </c:cat>
          <c:val>
            <c:numRef>
              <c:f>'2010'!$B$4:$B$26</c:f>
              <c:numCache>
                <c:formatCode>General</c:formatCode>
                <c:ptCount val="22"/>
                <c:pt idx="0">
                  <c:v>8</c:v>
                </c:pt>
                <c:pt idx="1">
                  <c:v>186</c:v>
                </c:pt>
                <c:pt idx="2">
                  <c:v>362</c:v>
                </c:pt>
                <c:pt idx="3">
                  <c:v>269</c:v>
                </c:pt>
                <c:pt idx="4">
                  <c:v>243</c:v>
                </c:pt>
                <c:pt idx="5">
                  <c:v>142</c:v>
                </c:pt>
                <c:pt idx="6">
                  <c:v>73</c:v>
                </c:pt>
                <c:pt idx="7">
                  <c:v>68</c:v>
                </c:pt>
                <c:pt idx="8">
                  <c:v>47</c:v>
                </c:pt>
                <c:pt idx="9">
                  <c:v>28</c:v>
                </c:pt>
                <c:pt idx="10">
                  <c:v>19</c:v>
                </c:pt>
                <c:pt idx="11">
                  <c:v>12</c:v>
                </c:pt>
                <c:pt idx="12">
                  <c:v>4</c:v>
                </c:pt>
                <c:pt idx="13">
                  <c:v>6</c:v>
                </c:pt>
                <c:pt idx="14">
                  <c:v>10</c:v>
                </c:pt>
                <c:pt idx="15">
                  <c:v>4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57-43C4-BB04-D9833060DA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-27"/>
        <c:axId val="798383688"/>
        <c:axId val="798383360"/>
      </c:barChart>
      <c:catAx>
        <c:axId val="798383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383360"/>
        <c:crosses val="autoZero"/>
        <c:auto val="1"/>
        <c:lblAlgn val="ctr"/>
        <c:lblOffset val="100"/>
        <c:noMultiLvlLbl val="0"/>
      </c:catAx>
      <c:valAx>
        <c:axId val="79838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383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133349</xdr:colOff>
      <xdr:row>32</xdr:row>
      <xdr:rowOff>67627</xdr:rowOff>
    </xdr:from>
    <xdr:to>
      <xdr:col>13</xdr:col>
      <xdr:colOff>180974</xdr:colOff>
      <xdr:row>53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114300</xdr:colOff>
      <xdr:row>2</xdr:row>
      <xdr:rowOff>23812</xdr:rowOff>
    </xdr:from>
    <xdr:to>
      <xdr:col>9</xdr:col>
      <xdr:colOff>419100</xdr:colOff>
      <xdr:row>16</xdr:row>
      <xdr:rowOff>100012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128587</xdr:colOff>
      <xdr:row>16</xdr:row>
      <xdr:rowOff>147637</xdr:rowOff>
    </xdr:from>
    <xdr:to>
      <xdr:col>9</xdr:col>
      <xdr:colOff>433387</xdr:colOff>
      <xdr:row>31</xdr:row>
      <xdr:rowOff>33337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66674</xdr:colOff>
      <xdr:row>32</xdr:row>
      <xdr:rowOff>42862</xdr:rowOff>
    </xdr:from>
    <xdr:to>
      <xdr:col>14</xdr:col>
      <xdr:colOff>228599</xdr:colOff>
      <xdr:row>55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180975</xdr:colOff>
      <xdr:row>1</xdr:row>
      <xdr:rowOff>185737</xdr:rowOff>
    </xdr:from>
    <xdr:to>
      <xdr:col>9</xdr:col>
      <xdr:colOff>485775</xdr:colOff>
      <xdr:row>16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195262</xdr:colOff>
      <xdr:row>16</xdr:row>
      <xdr:rowOff>138112</xdr:rowOff>
    </xdr:from>
    <xdr:to>
      <xdr:col>9</xdr:col>
      <xdr:colOff>500062</xdr:colOff>
      <xdr:row>31</xdr:row>
      <xdr:rowOff>23812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33</xdr:row>
      <xdr:rowOff>95250</xdr:rowOff>
    </xdr:from>
    <xdr:to>
      <xdr:col>13</xdr:col>
      <xdr:colOff>452437</xdr:colOff>
      <xdr:row>55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109537</xdr:colOff>
      <xdr:row>2</xdr:row>
      <xdr:rowOff>4762</xdr:rowOff>
    </xdr:from>
    <xdr:to>
      <xdr:col>9</xdr:col>
      <xdr:colOff>414337</xdr:colOff>
      <xdr:row>16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128587</xdr:colOff>
      <xdr:row>16</xdr:row>
      <xdr:rowOff>176212</xdr:rowOff>
    </xdr:from>
    <xdr:to>
      <xdr:col>9</xdr:col>
      <xdr:colOff>433387</xdr:colOff>
      <xdr:row>32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80961</xdr:colOff>
      <xdr:row>33</xdr:row>
      <xdr:rowOff>47625</xdr:rowOff>
    </xdr:from>
    <xdr:to>
      <xdr:col>13</xdr:col>
      <xdr:colOff>523875</xdr:colOff>
      <xdr:row>55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76200</xdr:colOff>
      <xdr:row>2</xdr:row>
      <xdr:rowOff>47625</xdr:rowOff>
    </xdr:from>
    <xdr:to>
      <xdr:col>9</xdr:col>
      <xdr:colOff>381000</xdr:colOff>
      <xdr:row>16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109537</xdr:colOff>
      <xdr:row>17</xdr:row>
      <xdr:rowOff>57150</xdr:rowOff>
    </xdr:from>
    <xdr:to>
      <xdr:col>9</xdr:col>
      <xdr:colOff>414337</xdr:colOff>
      <xdr:row>32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33</xdr:row>
      <xdr:rowOff>95250</xdr:rowOff>
    </xdr:from>
    <xdr:to>
      <xdr:col>13</xdr:col>
      <xdr:colOff>552450</xdr:colOff>
      <xdr:row>55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66675</xdr:colOff>
      <xdr:row>2</xdr:row>
      <xdr:rowOff>9525</xdr:rowOff>
    </xdr:from>
    <xdr:to>
      <xdr:col>9</xdr:col>
      <xdr:colOff>371475</xdr:colOff>
      <xdr:row>16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76200</xdr:colOff>
      <xdr:row>17</xdr:row>
      <xdr:rowOff>19049</xdr:rowOff>
    </xdr:from>
    <xdr:to>
      <xdr:col>9</xdr:col>
      <xdr:colOff>381000</xdr:colOff>
      <xdr:row>32</xdr:row>
      <xdr:rowOff>180974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114299</xdr:colOff>
      <xdr:row>33</xdr:row>
      <xdr:rowOff>85725</xdr:rowOff>
    </xdr:from>
    <xdr:to>
      <xdr:col>13</xdr:col>
      <xdr:colOff>561974</xdr:colOff>
      <xdr:row>55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95250</xdr:colOff>
      <xdr:row>2</xdr:row>
      <xdr:rowOff>28575</xdr:rowOff>
    </xdr:from>
    <xdr:to>
      <xdr:col>9</xdr:col>
      <xdr:colOff>400050</xdr:colOff>
      <xdr:row>16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104775</xdr:colOff>
      <xdr:row>17</xdr:row>
      <xdr:rowOff>66675</xdr:rowOff>
    </xdr:from>
    <xdr:to>
      <xdr:col>9</xdr:col>
      <xdr:colOff>409575</xdr:colOff>
      <xdr:row>32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33</xdr:row>
      <xdr:rowOff>76200</xdr:rowOff>
    </xdr:from>
    <xdr:to>
      <xdr:col>13</xdr:col>
      <xdr:colOff>514350</xdr:colOff>
      <xdr:row>55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2</xdr:row>
      <xdr:rowOff>38100</xdr:rowOff>
    </xdr:from>
    <xdr:to>
      <xdr:col>9</xdr:col>
      <xdr:colOff>361950</xdr:colOff>
      <xdr:row>16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76200</xdr:colOff>
      <xdr:row>17</xdr:row>
      <xdr:rowOff>28575</xdr:rowOff>
    </xdr:from>
    <xdr:to>
      <xdr:col>9</xdr:col>
      <xdr:colOff>381000</xdr:colOff>
      <xdr:row>32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18</xdr:row>
      <xdr:rowOff>66675</xdr:rowOff>
    </xdr:from>
    <xdr:to>
      <xdr:col>12</xdr:col>
      <xdr:colOff>419101</xdr:colOff>
      <xdr:row>40</xdr:row>
      <xdr:rowOff>133349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3203.676999768519" createdVersion="5" refreshedVersion="5" minRefreshableVersion="3" recordCount="1495">
  <cacheSource type="worksheet">
    <worksheetSource name="Table_2017"/>
  </cacheSource>
  <cacheFields count="14">
    <cacheField name="Last Name" numFmtId="0">
      <sharedItems/>
    </cacheField>
    <cacheField name="First Name" numFmtId="0">
      <sharedItems/>
    </cacheField>
    <cacheField name="MI" numFmtId="0">
      <sharedItems containsBlank="1"/>
    </cacheField>
    <cacheField name="Position Title" numFmtId="0">
      <sharedItems/>
    </cacheField>
    <cacheField name="Department" numFmtId="0">
      <sharedItems/>
    </cacheField>
    <cacheField name="Sal Rate" numFmtId="44">
      <sharedItems containsSemiMixedTypes="0" containsString="0" containsNumber="1" minValue="23004.799999999999" maxValue="428655" count="1296">
        <n v="428655"/>
        <n v="341879"/>
        <n v="339788"/>
        <n v="339600"/>
        <n v="306000"/>
        <n v="275400"/>
        <n v="272500"/>
        <n v="260000"/>
        <n v="258498"/>
        <n v="237276"/>
        <n v="226169"/>
        <n v="224964"/>
        <n v="221899"/>
        <n v="215415"/>
        <n v="210407"/>
        <n v="209100"/>
        <n v="204644"/>
        <n v="204000"/>
        <n v="198984"/>
        <n v="189371"/>
        <n v="188190"/>
        <n v="185786"/>
        <n v="185000"/>
        <n v="184032"/>
        <n v="183600"/>
        <n v="182164"/>
        <n v="181500"/>
        <n v="179520"/>
        <n v="178586"/>
        <n v="175000"/>
        <n v="172767"/>
        <n v="171220"/>
        <n v="170183"/>
        <n v="170000"/>
        <n v="168300"/>
        <n v="167280"/>
        <n v="165900"/>
        <n v="165000"/>
        <n v="164613"/>
        <n v="163079"/>
        <n v="162180"/>
        <n v="161993"/>
        <n v="160000"/>
        <n v="158661"/>
        <n v="158100"/>
        <n v="154206"/>
        <n v="154098"/>
        <n v="153651"/>
        <n v="153339"/>
        <n v="152317"/>
        <n v="152081"/>
        <n v="151987"/>
        <n v="151766"/>
        <n v="151259"/>
        <n v="150798"/>
        <n v="149960"/>
        <n v="147766"/>
        <n v="147686"/>
        <n v="145689"/>
        <n v="145136"/>
        <n v="144778"/>
        <n v="143931"/>
        <n v="143054"/>
        <n v="141683"/>
        <n v="141194"/>
        <n v="141143"/>
        <n v="139543"/>
        <n v="139057"/>
        <n v="138229"/>
        <n v="137681"/>
        <n v="137331"/>
        <n v="137137"/>
        <n v="137057"/>
        <n v="137000"/>
        <n v="136381"/>
        <n v="135623"/>
        <n v="135000"/>
        <n v="134264"/>
        <n v="134208"/>
        <n v="133677"/>
        <n v="133378"/>
        <n v="133250"/>
        <n v="132445"/>
        <n v="131964"/>
        <n v="131862"/>
        <n v="131594"/>
        <n v="131518"/>
        <n v="130340"/>
        <n v="130169"/>
        <n v="130102"/>
        <n v="130000"/>
        <n v="129731"/>
        <n v="129454"/>
        <n v="129267"/>
        <n v="129259"/>
        <n v="128793"/>
        <n v="128773"/>
        <n v="128418"/>
        <n v="127969"/>
        <n v="127500"/>
        <n v="127436"/>
        <n v="127373"/>
        <n v="127318"/>
        <n v="127000"/>
        <n v="126891"/>
        <n v="126500"/>
        <n v="125816"/>
        <n v="125671"/>
        <n v="125511"/>
        <n v="125463"/>
        <n v="125156"/>
        <n v="124916"/>
        <n v="124710"/>
        <n v="123704"/>
        <n v="123605"/>
        <n v="123534"/>
        <n v="123528"/>
        <n v="123265"/>
        <n v="121793"/>
        <n v="121521"/>
        <n v="121331"/>
        <n v="121030"/>
        <n v="120976"/>
        <n v="120841"/>
        <n v="120801"/>
        <n v="120744"/>
        <n v="120561"/>
        <n v="120300"/>
        <n v="120000"/>
        <n v="119542"/>
        <n v="119228"/>
        <n v="119174"/>
        <n v="118378"/>
        <n v="118220"/>
        <n v="118079"/>
        <n v="117929"/>
        <n v="117843"/>
        <n v="117300"/>
        <n v="117247"/>
        <n v="116719"/>
        <n v="116700"/>
        <n v="116677"/>
        <n v="116598"/>
        <n v="115914"/>
        <n v="115850"/>
        <n v="115758"/>
        <n v="115559"/>
        <n v="115382"/>
        <n v="115303"/>
        <n v="115282"/>
        <n v="114446"/>
        <n v="114418"/>
        <n v="114406"/>
        <n v="113946"/>
        <n v="113642"/>
        <n v="113447"/>
        <n v="113155"/>
        <n v="113010"/>
        <n v="112932"/>
        <n v="112684"/>
        <n v="112578"/>
        <n v="112458"/>
        <n v="111974"/>
        <n v="111590"/>
        <n v="111488"/>
        <n v="111318"/>
        <n v="110928"/>
        <n v="110913"/>
        <n v="110904"/>
        <n v="110893"/>
        <n v="110665"/>
        <n v="110454"/>
        <n v="110342"/>
        <n v="110289"/>
        <n v="110000"/>
        <n v="109778"/>
        <n v="109442"/>
        <n v="108906"/>
        <n v="108899"/>
        <n v="108713"/>
        <n v="108594"/>
        <n v="108133"/>
        <n v="108127"/>
        <n v="107901"/>
        <n v="107751"/>
        <n v="107645"/>
        <n v="107619"/>
        <n v="107177"/>
        <n v="106968"/>
        <n v="106890"/>
        <n v="106549"/>
        <n v="106390"/>
        <n v="106102"/>
        <n v="106050"/>
        <n v="105982"/>
        <n v="105903"/>
        <n v="105838"/>
        <n v="105771"/>
        <n v="105407"/>
        <n v="105131"/>
        <n v="104879"/>
        <n v="104750"/>
        <n v="104512"/>
        <n v="104398"/>
        <n v="104353"/>
        <n v="104299"/>
        <n v="104105"/>
        <n v="103906"/>
        <n v="103668"/>
        <n v="103058"/>
        <n v="102996"/>
        <n v="102977"/>
        <n v="102578"/>
        <n v="102563"/>
        <n v="102495"/>
        <n v="102384"/>
        <n v="102349"/>
        <n v="102326"/>
        <n v="102233"/>
        <n v="102228"/>
        <n v="102111"/>
        <n v="102043"/>
        <n v="101973"/>
        <n v="101862"/>
        <n v="100904"/>
        <n v="100853"/>
        <n v="100831"/>
        <n v="100830"/>
        <n v="100613"/>
        <n v="100233"/>
        <n v="100132"/>
        <n v="100055"/>
        <n v="100000"/>
        <n v="99907"/>
        <n v="99855"/>
        <n v="99705"/>
        <n v="99700"/>
        <n v="99697"/>
        <n v="99542"/>
        <n v="99323"/>
        <n v="98797"/>
        <n v="98716"/>
        <n v="98430"/>
        <n v="98215"/>
        <n v="98110"/>
        <n v="98095"/>
        <n v="98041"/>
        <n v="97897"/>
        <n v="97695"/>
        <n v="97652"/>
        <n v="97539"/>
        <n v="97496"/>
        <n v="97300"/>
        <n v="97249"/>
        <n v="97187"/>
        <n v="97081"/>
        <n v="97066"/>
        <n v="97031"/>
        <n v="96814"/>
        <n v="96793"/>
        <n v="96696"/>
        <n v="96679"/>
        <n v="96640"/>
        <n v="96370"/>
        <n v="96228"/>
        <n v="96146"/>
        <n v="96126"/>
        <n v="96096"/>
        <n v="96009"/>
        <n v="96003"/>
        <n v="95873"/>
        <n v="95864"/>
        <n v="95861"/>
        <n v="95742"/>
        <n v="95727"/>
        <n v="95539"/>
        <n v="95453"/>
        <n v="95366"/>
        <n v="95328"/>
        <n v="95321"/>
        <n v="95296"/>
        <n v="95258"/>
        <n v="95113"/>
        <n v="95000"/>
        <n v="94973"/>
        <n v="94860"/>
        <n v="94769"/>
        <n v="94736"/>
        <n v="94593"/>
        <n v="94537"/>
        <n v="94481"/>
        <n v="94438"/>
        <n v="94257"/>
        <n v="94095"/>
        <n v="94068"/>
        <n v="93653"/>
        <n v="93647"/>
        <n v="93642"/>
        <n v="93641"/>
        <n v="93311"/>
        <n v="93260"/>
        <n v="92955"/>
        <n v="92712"/>
        <n v="92524"/>
        <n v="92499"/>
        <n v="92449"/>
        <n v="92440"/>
        <n v="92413"/>
        <n v="92382"/>
        <n v="92380"/>
        <n v="92187"/>
        <n v="92012"/>
        <n v="92004"/>
        <n v="92000"/>
        <n v="91852"/>
        <n v="91800"/>
        <n v="91703"/>
        <n v="91494"/>
        <n v="91431"/>
        <n v="91416"/>
        <n v="91332"/>
        <n v="91272"/>
        <n v="91134"/>
        <n v="91124"/>
        <n v="91056"/>
        <n v="91053"/>
        <n v="91013"/>
        <n v="91004"/>
        <n v="90989"/>
        <n v="90832"/>
        <n v="90815"/>
        <n v="90698"/>
        <n v="90645"/>
        <n v="90343"/>
        <n v="90297"/>
        <n v="90250"/>
        <n v="90148"/>
        <n v="90032"/>
        <n v="89754"/>
        <n v="89752"/>
        <n v="89738"/>
        <n v="89667"/>
        <n v="89578"/>
        <n v="89427"/>
        <n v="89308"/>
        <n v="89250"/>
        <n v="89156"/>
        <n v="89130"/>
        <n v="89021"/>
        <n v="88979"/>
        <n v="88868"/>
        <n v="88582"/>
        <n v="88500"/>
        <n v="88431"/>
        <n v="88392"/>
        <n v="88366"/>
        <n v="88182"/>
        <n v="87973"/>
        <n v="87808"/>
        <n v="87782"/>
        <n v="87743"/>
        <n v="87722"/>
        <n v="87638"/>
        <n v="87532"/>
        <n v="87520"/>
        <n v="87406"/>
        <n v="87405"/>
        <n v="87304"/>
        <n v="87275"/>
        <n v="87255"/>
        <n v="87242"/>
        <n v="87237"/>
        <n v="87182"/>
        <n v="87142"/>
        <n v="87068"/>
        <n v="87000"/>
        <n v="86667"/>
        <n v="86660"/>
        <n v="86570"/>
        <n v="86535"/>
        <n v="86380"/>
        <n v="86189"/>
        <n v="86069"/>
        <n v="86035"/>
        <n v="86006"/>
        <n v="85984"/>
        <n v="85784"/>
        <n v="85745"/>
        <n v="85703"/>
        <n v="85610"/>
        <n v="85606"/>
        <n v="85473"/>
        <n v="85404"/>
        <n v="85346"/>
        <n v="85313"/>
        <n v="85279"/>
        <n v="85255"/>
        <n v="85236"/>
        <n v="85234"/>
        <n v="85030"/>
        <n v="85000"/>
        <n v="84978"/>
        <n v="84614"/>
        <n v="84554"/>
        <n v="84537"/>
        <n v="84500"/>
        <n v="84383"/>
        <n v="84351"/>
        <n v="84157"/>
        <n v="84145"/>
        <n v="84100"/>
        <n v="84068"/>
        <n v="84012"/>
        <n v="83980"/>
        <n v="83738"/>
        <n v="83664"/>
        <n v="83640"/>
        <n v="83630"/>
        <n v="83590"/>
        <n v="83547"/>
        <n v="83544"/>
        <n v="83525"/>
        <n v="83481"/>
        <n v="83447"/>
        <n v="83277"/>
        <n v="83179"/>
        <n v="83160"/>
        <n v="83156"/>
        <n v="82960"/>
        <n v="82914"/>
        <n v="82838"/>
        <n v="82829"/>
        <n v="82709"/>
        <n v="82517"/>
        <n v="82506"/>
        <n v="82396"/>
        <n v="82240"/>
        <n v="82221"/>
        <n v="82021"/>
        <n v="81872"/>
        <n v="81750"/>
        <n v="81715"/>
        <n v="81628"/>
        <n v="81600"/>
        <n v="81581"/>
        <n v="81512"/>
        <n v="81379"/>
        <n v="81328"/>
        <n v="81311"/>
        <n v="81261"/>
        <n v="81103"/>
        <n v="81027"/>
        <n v="81020"/>
        <n v="80824"/>
        <n v="80748"/>
        <n v="80714"/>
        <n v="80643"/>
        <n v="80619"/>
        <n v="80617"/>
        <n v="80612"/>
        <n v="80550"/>
        <n v="80535"/>
        <n v="80458"/>
        <n v="80428"/>
        <n v="80412"/>
        <n v="80375"/>
        <n v="80363"/>
        <n v="80316"/>
        <n v="80167"/>
        <n v="80151"/>
        <n v="80147"/>
        <n v="80123"/>
        <n v="80087"/>
        <n v="80077"/>
        <n v="80052"/>
        <n v="80000"/>
        <n v="79873"/>
        <n v="79809"/>
        <n v="79780"/>
        <n v="79779"/>
        <n v="79766"/>
        <n v="79753"/>
        <n v="79736"/>
        <n v="79707"/>
        <n v="79691"/>
        <n v="79492"/>
        <n v="79485"/>
        <n v="79458"/>
        <n v="79329"/>
        <n v="79127"/>
        <n v="79100"/>
        <n v="79021"/>
        <n v="79013"/>
        <n v="78939"/>
        <n v="78714"/>
        <n v="78642"/>
        <n v="78580"/>
        <n v="78575"/>
        <n v="78498"/>
        <n v="78413"/>
        <n v="78389"/>
        <n v="78359"/>
        <n v="78358"/>
        <n v="78303"/>
        <n v="78282"/>
        <n v="78269"/>
        <n v="78227"/>
        <n v="78004"/>
        <n v="77926"/>
        <n v="77892"/>
        <n v="77853"/>
        <n v="77823"/>
        <n v="77816"/>
        <n v="77808"/>
        <n v="77803"/>
        <n v="77763"/>
        <n v="77676"/>
        <n v="77639"/>
        <n v="77618"/>
        <n v="77482"/>
        <n v="77334"/>
        <n v="77216"/>
        <n v="77170"/>
        <n v="77098"/>
        <n v="77090"/>
        <n v="77072"/>
        <n v="77043"/>
        <n v="77014"/>
        <n v="76992"/>
        <n v="76974"/>
        <n v="76932"/>
        <n v="76782"/>
        <n v="76776"/>
        <n v="76759"/>
        <n v="76753"/>
        <n v="76651"/>
        <n v="76607"/>
        <n v="76583"/>
        <n v="76555"/>
        <n v="76500"/>
        <n v="76428"/>
        <n v="76359"/>
        <n v="76330"/>
        <n v="76322"/>
        <n v="76311"/>
        <n v="76303"/>
        <n v="76284"/>
        <n v="76249"/>
        <n v="76229"/>
        <n v="76131"/>
        <n v="76065"/>
        <n v="75983"/>
        <n v="75851"/>
        <n v="75820"/>
        <n v="75754"/>
        <n v="75684"/>
        <n v="75662"/>
        <n v="75640"/>
        <n v="75635"/>
        <n v="75576"/>
        <n v="75562"/>
        <n v="75525"/>
        <n v="75508"/>
        <n v="75507"/>
        <n v="75489"/>
        <n v="75480"/>
        <n v="75462"/>
        <n v="75395"/>
        <n v="75373"/>
        <n v="75276"/>
        <n v="75089"/>
        <n v="75019"/>
        <n v="75000"/>
        <n v="74887"/>
        <n v="74829"/>
        <n v="74754"/>
        <n v="74671"/>
        <n v="74649"/>
        <n v="74560"/>
        <n v="74438"/>
        <n v="74394"/>
        <n v="74376"/>
        <n v="74365"/>
        <n v="74309"/>
        <n v="74288"/>
        <n v="74211"/>
        <n v="74206"/>
        <n v="74085"/>
        <n v="74058"/>
        <n v="73893"/>
        <n v="73836"/>
        <n v="73828"/>
        <n v="73781"/>
        <n v="73736"/>
        <n v="73600"/>
        <n v="73586"/>
        <n v="73581"/>
        <n v="73580"/>
        <n v="73553"/>
        <n v="73537"/>
        <n v="73428"/>
        <n v="73338"/>
        <n v="73331"/>
        <n v="73328"/>
        <n v="73286"/>
        <n v="73258"/>
        <n v="73241"/>
        <n v="73185"/>
        <n v="73145"/>
        <n v="73127"/>
        <n v="73111"/>
        <n v="73049"/>
        <n v="73024"/>
        <n v="73019"/>
        <n v="72985"/>
        <n v="72966"/>
        <n v="72963"/>
        <n v="72957"/>
        <n v="72818"/>
        <n v="72782"/>
        <n v="72569"/>
        <n v="72559"/>
        <n v="72500"/>
        <n v="72420"/>
        <n v="72355"/>
        <n v="72348"/>
        <n v="72339"/>
        <n v="72245"/>
        <n v="72242"/>
        <n v="72234"/>
        <n v="72161"/>
        <n v="72123"/>
        <n v="72014"/>
        <n v="72000"/>
        <n v="71995"/>
        <n v="71982"/>
        <n v="71969"/>
        <n v="71806"/>
        <n v="71685"/>
        <n v="71680"/>
        <n v="71589"/>
        <n v="71514"/>
        <n v="71400"/>
        <n v="71346"/>
        <n v="71325"/>
        <n v="71315"/>
        <n v="71298"/>
        <n v="71290"/>
        <n v="71251"/>
        <n v="71244"/>
        <n v="71227"/>
        <n v="71130"/>
        <n v="71074"/>
        <n v="70975"/>
        <n v="70963"/>
        <n v="70858"/>
        <n v="70852"/>
        <n v="70849"/>
        <n v="70801"/>
        <n v="70785"/>
        <n v="70699"/>
        <n v="70676"/>
        <n v="70658"/>
        <n v="70606"/>
        <n v="70579"/>
        <n v="70566"/>
        <n v="70459"/>
        <n v="70436"/>
        <n v="70377"/>
        <n v="70224"/>
        <n v="70208"/>
        <n v="70078"/>
        <n v="70013"/>
        <n v="70010"/>
        <n v="70000"/>
        <n v="69897"/>
        <n v="69894"/>
        <n v="69781"/>
        <n v="69734"/>
        <n v="69729"/>
        <n v="69692"/>
        <n v="69492"/>
        <n v="69479"/>
        <n v="69469"/>
        <n v="69317"/>
        <n v="69311"/>
        <n v="69304"/>
        <n v="69283"/>
        <n v="69275"/>
        <n v="69267"/>
        <n v="69247"/>
        <n v="69172"/>
        <n v="69112"/>
        <n v="69100"/>
        <n v="68996"/>
        <n v="68974"/>
        <n v="68959"/>
        <n v="68912"/>
        <n v="68772"/>
        <n v="68437"/>
        <n v="68434"/>
        <n v="68400"/>
        <n v="68364"/>
        <n v="68340"/>
        <n v="68250"/>
        <n v="68244"/>
        <n v="68188"/>
        <n v="68050"/>
        <n v="68030"/>
        <n v="68000"/>
        <n v="67958"/>
        <n v="67849"/>
        <n v="67813"/>
        <n v="67505"/>
        <n v="67500"/>
        <n v="67462"/>
        <n v="67456"/>
        <n v="67329"/>
        <n v="67320"/>
        <n v="67239"/>
        <n v="67235"/>
        <n v="67202"/>
        <n v="67067"/>
        <n v="67000"/>
        <n v="66934"/>
        <n v="66910"/>
        <n v="66906"/>
        <n v="66870"/>
        <n v="66863"/>
        <n v="66570"/>
        <n v="66491"/>
        <n v="66464"/>
        <n v="66301"/>
        <n v="66300"/>
        <n v="66270"/>
        <n v="66269"/>
        <n v="66255"/>
        <n v="66248"/>
        <n v="66152"/>
        <n v="66139"/>
        <n v="66138"/>
        <n v="66115"/>
        <n v="66082"/>
        <n v="65970"/>
        <n v="65846"/>
        <n v="65701"/>
        <n v="65661"/>
        <n v="65653"/>
        <n v="65625"/>
        <n v="65549"/>
        <n v="65490"/>
        <n v="65488"/>
        <n v="65448"/>
        <n v="65392"/>
        <n v="65386"/>
        <n v="65381"/>
        <n v="65280"/>
        <n v="65246"/>
        <n v="65218"/>
        <n v="65211"/>
        <n v="65111"/>
        <n v="65056"/>
        <n v="65052"/>
        <n v="65006"/>
        <n v="65000"/>
        <n v="64991"/>
        <n v="64957"/>
        <n v="64955"/>
        <n v="64937"/>
        <n v="64879"/>
        <n v="64854"/>
        <n v="64779"/>
        <n v="64775"/>
        <n v="64758"/>
        <n v="64705"/>
        <n v="64654"/>
        <n v="64624"/>
        <n v="64604"/>
        <n v="64550"/>
        <n v="64525"/>
        <n v="64444"/>
        <n v="64328"/>
        <n v="64314"/>
        <n v="64260"/>
        <n v="64252"/>
        <n v="64194"/>
        <n v="64190"/>
        <n v="64103"/>
        <n v="64009"/>
        <n v="64000"/>
        <n v="63965"/>
        <n v="63941"/>
        <n v="63915"/>
        <n v="63908"/>
        <n v="63782.81"/>
        <n v="63750"/>
        <n v="63733"/>
        <n v="63663"/>
        <n v="63645"/>
        <n v="63634"/>
        <n v="63627"/>
        <n v="63593"/>
        <n v="63582"/>
        <n v="63473"/>
        <n v="63451"/>
        <n v="63339"/>
        <n v="63335"/>
        <n v="63322"/>
        <n v="63280"/>
        <n v="63253"/>
        <n v="63244"/>
        <n v="63240"/>
        <n v="63222"/>
        <n v="63182"/>
        <n v="63172"/>
        <n v="63066"/>
        <n v="63054"/>
        <n v="63025"/>
        <n v="63000"/>
        <n v="62962"/>
        <n v="62961"/>
        <n v="62956"/>
        <n v="62918"/>
        <n v="62886"/>
        <n v="62874"/>
        <n v="62872"/>
        <n v="62768"/>
        <n v="62730"/>
        <n v="62661"/>
        <n v="62620"/>
        <n v="62615"/>
        <n v="62533"/>
        <n v="62500"/>
        <n v="62475"/>
        <n v="62455"/>
        <n v="62439"/>
        <n v="62220"/>
        <n v="62003"/>
        <n v="62000"/>
        <n v="61984"/>
        <n v="61977"/>
        <n v="61963"/>
        <n v="61950"/>
        <n v="61891"/>
        <n v="61877"/>
        <n v="61785"/>
        <n v="61764"/>
        <n v="61726"/>
        <n v="61701"/>
        <n v="61650"/>
        <n v="61632"/>
        <n v="61564"/>
        <n v="61558"/>
        <n v="61536"/>
        <n v="61503"/>
        <n v="61495"/>
        <n v="61445"/>
        <n v="61390"/>
        <n v="61377"/>
        <n v="61356"/>
        <n v="61355"/>
        <n v="61303"/>
        <n v="61200"/>
        <n v="61176"/>
        <n v="61173"/>
        <n v="61036"/>
        <n v="61002"/>
        <n v="61000"/>
        <n v="60944"/>
        <n v="60894"/>
        <n v="60890"/>
        <n v="60854"/>
        <n v="60790"/>
        <n v="60786"/>
        <n v="60782"/>
        <n v="60649"/>
        <n v="60639"/>
        <n v="60590"/>
        <n v="60567"/>
        <n v="60538"/>
        <n v="60506"/>
        <n v="60502"/>
        <n v="60424"/>
        <n v="60407"/>
        <n v="60403"/>
        <n v="60373"/>
        <n v="60215"/>
        <n v="60206"/>
        <n v="60202"/>
        <n v="60196"/>
        <n v="60147"/>
        <n v="60145"/>
        <n v="60138"/>
        <n v="60100"/>
        <n v="60077"/>
        <n v="60000"/>
        <n v="59893"/>
        <n v="59884"/>
        <n v="59834"/>
        <n v="59785"/>
        <n v="59777"/>
        <n v="59770"/>
        <n v="59754"/>
        <n v="59713"/>
        <n v="59594"/>
        <n v="59560"/>
        <n v="59550"/>
        <n v="59504"/>
        <n v="59470"/>
        <n v="59343"/>
        <n v="59342"/>
        <n v="59253"/>
        <n v="59112"/>
        <n v="59040"/>
        <n v="58976"/>
        <n v="58941"/>
        <n v="58919"/>
        <n v="58864"/>
        <n v="58841"/>
        <n v="58817"/>
        <n v="58782"/>
        <n v="58746"/>
        <n v="58739"/>
        <n v="58683"/>
        <n v="58680"/>
        <n v="58653"/>
        <n v="58650"/>
        <n v="58627"/>
        <n v="58561"/>
        <n v="58497"/>
        <n v="58494"/>
        <n v="58468"/>
        <n v="58450"/>
        <n v="58300"/>
        <n v="58271"/>
        <n v="58227"/>
        <n v="58221"/>
        <n v="58209"/>
        <n v="58140"/>
        <n v="58064"/>
        <n v="58033"/>
        <n v="58000"/>
        <n v="57969.599999999999"/>
        <n v="57969"/>
        <n v="57872"/>
        <n v="57858"/>
        <n v="57857"/>
        <n v="57825"/>
        <n v="57822"/>
        <n v="57821"/>
        <n v="57807"/>
        <n v="57769"/>
        <n v="57759"/>
        <n v="57710"/>
        <n v="57617"/>
        <n v="57603"/>
        <n v="57586"/>
        <n v="57579"/>
        <n v="57570"/>
        <n v="57547"/>
        <n v="57507"/>
        <n v="57500"/>
        <n v="57481"/>
        <n v="57468"/>
        <n v="57463"/>
        <n v="57438"/>
        <n v="57412"/>
        <n v="57384"/>
        <n v="57289"/>
        <n v="57279"/>
        <n v="57218"/>
        <n v="57209"/>
        <n v="57178"/>
        <n v="57123"/>
        <n v="57120"/>
        <n v="57106"/>
        <n v="57105"/>
        <n v="57034"/>
        <n v="57000"/>
        <n v="56999"/>
        <n v="56922"/>
        <n v="56908"/>
        <n v="56868"/>
        <n v="56793"/>
        <n v="56772"/>
        <n v="56748"/>
        <n v="56712"/>
        <n v="56645"/>
        <n v="56642"/>
        <n v="56578"/>
        <n v="56457"/>
        <n v="56287"/>
        <n v="56183"/>
        <n v="56170"/>
        <n v="56100"/>
        <n v="56098"/>
        <n v="56064"/>
        <n v="56000"/>
        <n v="55987"/>
        <n v="55977"/>
        <n v="55944"/>
        <n v="55926"/>
        <n v="55923"/>
        <n v="55855"/>
        <n v="55847"/>
        <n v="55802"/>
        <n v="55738"/>
        <n v="55710"/>
        <n v="55623"/>
        <n v="55590"/>
        <n v="55502"/>
        <n v="55474"/>
        <n v="55469"/>
        <n v="55453"/>
        <n v="55416"/>
        <n v="55414"/>
        <n v="55412"/>
        <n v="55336"/>
        <n v="55105"/>
        <n v="55080"/>
        <n v="55048"/>
        <n v="55036"/>
        <n v="55005"/>
        <n v="55002"/>
        <n v="55000"/>
        <n v="54931"/>
        <n v="54884"/>
        <n v="54781"/>
        <n v="54776"/>
        <n v="54718"/>
        <n v="54699"/>
        <n v="54684"/>
        <n v="54630"/>
        <n v="54570"/>
        <n v="54535"/>
        <n v="54510"/>
        <n v="54479"/>
        <n v="54447"/>
        <n v="54393"/>
        <n v="54387"/>
        <n v="54381"/>
        <n v="54373"/>
        <n v="54370"/>
        <n v="54366"/>
        <n v="54356"/>
        <n v="54334"/>
        <n v="54325"/>
        <n v="54315"/>
        <n v="54309"/>
        <n v="54288"/>
        <n v="54287"/>
        <n v="54234"/>
        <n v="54229"/>
        <n v="54184"/>
        <n v="54119"/>
        <n v="54107"/>
        <n v="54103"/>
        <n v="54060"/>
        <n v="53938"/>
        <n v="53910"/>
        <n v="53908"/>
        <n v="53877"/>
        <n v="53875"/>
        <n v="53868"/>
        <n v="53854"/>
        <n v="53792"/>
        <n v="53750"/>
        <n v="53683"/>
        <n v="53678"/>
        <n v="53650"/>
        <n v="53646"/>
        <n v="53481"/>
        <n v="53403"/>
        <n v="53328"/>
        <n v="53321"/>
        <n v="53211"/>
        <n v="53192"/>
        <n v="53157"/>
        <n v="53143"/>
        <n v="53139"/>
        <n v="53128"/>
        <n v="53059"/>
        <n v="53000"/>
        <n v="52734"/>
        <n v="52715"/>
        <n v="52686.399999999994"/>
        <n v="52678"/>
        <n v="52544"/>
        <n v="52538"/>
        <n v="52530"/>
        <n v="52528"/>
        <n v="52500"/>
        <n v="52450"/>
        <n v="52376"/>
        <n v="52347"/>
        <n v="52327"/>
        <n v="52275"/>
        <n v="52244"/>
        <n v="52108"/>
        <n v="52020"/>
        <n v="52000"/>
        <n v="51914"/>
        <n v="51721"/>
        <n v="51700"/>
        <n v="51681"/>
        <n v="51667"/>
        <n v="51644"/>
        <n v="51631"/>
        <n v="51575"/>
        <n v="51570"/>
        <n v="51548"/>
        <n v="51477"/>
        <n v="51427"/>
        <n v="51290"/>
        <n v="51230"/>
        <n v="51188"/>
        <n v="51053"/>
        <n v="51026"/>
        <n v="51000"/>
        <n v="50997"/>
        <n v="50946"/>
        <n v="50925"/>
        <n v="50916"/>
        <n v="50874"/>
        <n v="50837"/>
        <n v="50775"/>
        <n v="50760"/>
        <n v="50717"/>
        <n v="50359"/>
        <n v="50330"/>
        <n v="50281"/>
        <n v="50184"/>
        <n v="50122"/>
        <n v="50056"/>
        <n v="50002"/>
        <n v="50000"/>
        <n v="49994"/>
        <n v="49982.400000000001"/>
        <n v="49980"/>
        <n v="49902"/>
        <n v="49878"/>
        <n v="49875"/>
        <n v="49691.200000000004"/>
        <n v="49662"/>
        <n v="49588"/>
        <n v="49489"/>
        <n v="49483.199999999997"/>
        <n v="49483"/>
        <n v="49470"/>
        <n v="49441"/>
        <n v="49439"/>
        <n v="49434"/>
        <n v="49421"/>
        <n v="49313"/>
        <n v="49212.800000000003"/>
        <n v="49146"/>
        <n v="49139"/>
        <n v="49098"/>
        <n v="49062"/>
        <n v="49055"/>
        <n v="49025"/>
        <n v="49018"/>
        <n v="49000"/>
        <n v="48970"/>
        <n v="48960"/>
        <n v="48957"/>
        <n v="48776"/>
        <n v="48701"/>
        <n v="48620"/>
        <n v="48521"/>
        <n v="48472"/>
        <n v="48464"/>
        <n v="48450"/>
        <n v="48374"/>
        <n v="48323"/>
        <n v="48202"/>
        <n v="48032"/>
        <n v="48000"/>
        <n v="47989"/>
        <n v="47944"/>
        <n v="47642"/>
        <n v="47601"/>
        <n v="47590.400000000001"/>
        <n v="47571"/>
        <n v="47548.799999999996"/>
        <n v="47475"/>
        <n v="47474"/>
        <n v="47473"/>
        <n v="47456"/>
        <n v="47394"/>
        <n v="47273"/>
        <n v="47236.800000000003"/>
        <n v="47049.599999999999"/>
        <n v="47048"/>
        <n v="47000"/>
        <n v="46924.799999999996"/>
        <n v="46920"/>
        <n v="46716"/>
        <n v="46633.600000000006"/>
        <n v="46476"/>
        <n v="46428"/>
        <n v="46396"/>
        <n v="46305"/>
        <n v="46206"/>
        <n v="46161"/>
        <n v="46155.200000000004"/>
        <n v="46009.599999999999"/>
        <n v="46002"/>
        <n v="46000"/>
        <n v="45968"/>
        <n v="45905.599999999999"/>
        <n v="45900"/>
        <n v="45864"/>
        <n v="45856"/>
        <n v="45669"/>
        <n v="45635.200000000004"/>
        <n v="45598"/>
        <n v="45597"/>
        <n v="45406.399999999994"/>
        <n v="45385.599999999999"/>
        <n v="45360"/>
        <n v="45136"/>
        <n v="45097"/>
        <n v="45053"/>
        <n v="45048"/>
        <n v="45043"/>
        <n v="45011.200000000004"/>
        <n v="45000"/>
        <n v="44782.400000000001"/>
        <n v="44669"/>
        <n v="44616"/>
        <n v="44500"/>
        <n v="44449.599999999999"/>
        <n v="44283.199999999997"/>
        <n v="44158.400000000001"/>
        <n v="43992"/>
        <n v="43950.400000000001"/>
        <n v="43908.799999999996"/>
        <n v="43867.199999999997"/>
        <n v="43723"/>
        <n v="43661"/>
        <n v="43447"/>
        <n v="43430.400000000001"/>
        <n v="43346"/>
        <n v="43260"/>
        <n v="43184"/>
        <n v="43076.800000000003"/>
        <n v="43056"/>
        <n v="43000"/>
        <n v="42993.600000000006"/>
        <n v="42824"/>
        <n v="42660.800000000003"/>
        <n v="42588"/>
        <n v="41828.799999999996"/>
        <n v="41801"/>
        <n v="41686"/>
        <n v="41375"/>
        <n v="41371.200000000004"/>
        <n v="41200"/>
        <n v="40970"/>
        <n v="40955.200000000004"/>
        <n v="40809.599999999999"/>
        <n v="40747.199999999997"/>
        <n v="40643.199999999997"/>
        <n v="40435.200000000004"/>
        <n v="40355"/>
        <n v="40268.799999999996"/>
        <n v="40257"/>
        <n v="40170"/>
        <n v="39852.800000000003"/>
        <n v="39626"/>
        <n v="39208"/>
        <n v="38760"/>
        <n v="38750.400000000001"/>
        <n v="38591"/>
        <n v="38043.199999999997"/>
        <n v="37731.200000000004"/>
        <n v="37648"/>
        <n v="37638"/>
        <n v="37536"/>
        <n v="37481.599999999999"/>
        <n v="37044.799999999996"/>
        <n v="37021"/>
        <n v="36500"/>
        <n v="36258"/>
        <n v="35700"/>
        <n v="35000"/>
        <n v="33446.399999999994"/>
        <n v="33150"/>
        <n v="32656"/>
        <n v="32011.200000000001"/>
        <n v="31992"/>
        <n v="31636.800000000003"/>
        <n v="29220"/>
        <n v="28647"/>
        <n v="23004.799999999999"/>
      </sharedItems>
      <fieldGroup base="5">
        <rangePr autoStart="0" autoEnd="0" startNum="20000" endNum="430000" groupInterval="10000"/>
        <groupItems count="43">
          <s v="&lt;20000"/>
          <s v="20000-30000"/>
          <s v="30000-40000"/>
          <s v="40000-50000"/>
          <s v="50000-60000"/>
          <s v="60000-70000"/>
          <s v="70000-80000"/>
          <s v="80000-90000"/>
          <s v="90000-100000"/>
          <s v="100000-110000"/>
          <s v="110000-120000"/>
          <s v="120000-130000"/>
          <s v="130000-140000"/>
          <s v="140000-150000"/>
          <s v="150000-160000"/>
          <s v="160000-170000"/>
          <s v="170000-180000"/>
          <s v="180000-190000"/>
          <s v="190000-200000"/>
          <s v="200000-210000"/>
          <s v="210000-220000"/>
          <s v="220000-230000"/>
          <s v="230000-240000"/>
          <s v="240000-250000"/>
          <s v="250000-260000"/>
          <s v="260000-270000"/>
          <s v="270000-280000"/>
          <s v="280000-290000"/>
          <s v="290000-300000"/>
          <s v="300000-310000"/>
          <s v="310000-320000"/>
          <s v="320000-330000"/>
          <s v="330000-340000"/>
          <s v="340000-350000"/>
          <s v="350000-360000"/>
          <s v="360000-370000"/>
          <s v="370000-380000"/>
          <s v="380000-390000"/>
          <s v="390000-400000"/>
          <s v="400000-410000"/>
          <s v="410000-420000"/>
          <s v="420000-430000"/>
          <s v="&gt;430000"/>
        </groupItems>
      </fieldGroup>
    </cacheField>
    <cacheField name="Comp Freq" numFmtId="0">
      <sharedItems/>
    </cacheField>
    <cacheField name="Full/ Part" numFmtId="0">
      <sharedItems/>
    </cacheField>
    <cacheField name="Stipend" numFmtId="44">
      <sharedItems containsString="0" containsBlank="1" containsNumber="1" minValue="365" maxValue="38259"/>
    </cacheField>
    <cacheField name="Room and Board" numFmtId="44">
      <sharedItems containsString="0" containsBlank="1" containsNumber="1" containsInteger="1" minValue="10450" maxValue="10450"/>
    </cacheField>
    <cacheField name="Empl Class" numFmtId="0">
      <sharedItems/>
    </cacheField>
    <cacheField name="Length" numFmtId="0">
      <sharedItems/>
    </cacheField>
    <cacheField name="Employee Type" numFmtId="0">
      <sharedItems count="4">
        <s v="Administrative"/>
        <s v="Faculty Admin"/>
        <s v="Faculty"/>
        <s v="Faculty Library"/>
      </sharedItems>
    </cacheField>
    <cacheField name="Rank" numFmtId="0">
      <sharedItems containsSemiMixedTypes="0" containsString="0" containsNumber="1" containsInteger="1" minValue="1" maxValue="14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istrator" refreshedDate="43203.677000694443" createdVersion="5" refreshedVersion="5" minRefreshableVersion="3" recordCount="1439">
  <cacheSource type="worksheet">
    <worksheetSource name="Table_2016"/>
  </cacheSource>
  <cacheFields count="14">
    <cacheField name="Last Name" numFmtId="0">
      <sharedItems/>
    </cacheField>
    <cacheField name="First" numFmtId="0">
      <sharedItems/>
    </cacheField>
    <cacheField name="MI" numFmtId="0">
      <sharedItems containsBlank="1"/>
    </cacheField>
    <cacheField name="Title" numFmtId="0">
      <sharedItems containsBlank="1"/>
    </cacheField>
    <cacheField name="Department" numFmtId="0">
      <sharedItems/>
    </cacheField>
    <cacheField name="Salary" numFmtId="44">
      <sharedItems containsSemiMixedTypes="0" containsString="0" containsNumber="1" minValue="1150" maxValue="420250" count="1261">
        <n v="420250"/>
        <n v="412136"/>
        <n v="335175"/>
        <n v="333125"/>
        <n v="300000"/>
        <n v="270000"/>
        <n v="253429"/>
        <n v="245305"/>
        <n v="232624"/>
        <n v="221734"/>
        <n v="220553"/>
        <n v="217548"/>
        <n v="211191"/>
        <n v="206281"/>
        <n v="205000"/>
        <n v="204317"/>
        <n v="200631"/>
        <n v="200000"/>
        <n v="192827"/>
        <n v="190065"/>
        <n v="184500"/>
        <n v="183855"/>
        <n v="182758"/>
        <n v="180476"/>
        <n v="180000"/>
        <n v="179203"/>
        <n v="178592"/>
        <n v="176083"/>
        <n v="175000"/>
        <n v="171243"/>
        <n v="171101"/>
        <n v="169379"/>
        <n v="166159"/>
        <n v="164000"/>
        <n v="163894"/>
        <n v="162833"/>
        <n v="161237"/>
        <n v="159000"/>
        <n v="155098"/>
        <n v="155000"/>
        <n v="154140"/>
        <n v="154116"/>
        <n v="153943"/>
        <n v="153750"/>
        <n v="150891"/>
        <n v="149176"/>
        <n v="147595"/>
        <n v="147513"/>
        <n v="146780"/>
        <n v="146406"/>
        <n v="146023"/>
        <n v="145000"/>
        <n v="144761"/>
        <n v="144523"/>
        <n v="144195"/>
        <n v="143866"/>
        <n v="142298"/>
        <n v="141848"/>
        <n v="140741"/>
        <n v="139057"/>
        <n v="138425"/>
        <n v="138375"/>
        <n v="137610"/>
        <n v="137034"/>
        <n v="135915"/>
        <n v="134981"/>
        <n v="134090"/>
        <n v="133144"/>
        <n v="132950"/>
        <n v="132921"/>
        <n v="132675"/>
        <n v="131979"/>
        <n v="131846"/>
        <n v="131038"/>
        <n v="131019"/>
        <n v="130052"/>
        <n v="129994"/>
        <n v="129376"/>
        <n v="129181"/>
        <n v="129014"/>
        <n v="128699"/>
        <n v="128421"/>
        <n v="128013"/>
        <n v="127885"/>
        <n v="127687"/>
        <n v="127559"/>
        <n v="127551"/>
        <n v="127373"/>
        <n v="126763"/>
        <n v="126737"/>
        <n v="126506"/>
        <n v="126391"/>
        <n v="126073"/>
        <n v="125616"/>
        <n v="125460"/>
        <n v="125163"/>
        <n v="124587"/>
        <n v="124453"/>
        <n v="124304"/>
        <n v="123433"/>
        <n v="123349"/>
        <n v="123004"/>
        <n v="122878"/>
        <n v="122467"/>
        <n v="122083"/>
        <n v="121339"/>
        <n v="121278"/>
        <n v="121273"/>
        <n v="121180"/>
        <n v="121140"/>
        <n v="121112"/>
        <n v="120848"/>
        <n v="120771"/>
        <n v="119931"/>
        <n v="118870"/>
        <n v="118570"/>
        <n v="118473"/>
        <n v="118000"/>
        <n v="117843"/>
        <n v="117817"/>
        <n v="117475"/>
        <n v="117325"/>
        <n v="117227"/>
        <n v="116932"/>
        <n v="116799"/>
        <n v="116797"/>
        <n v="116516"/>
        <n v="116311"/>
        <n v="116034"/>
        <n v="114837"/>
        <n v="114757"/>
        <n v="114619"/>
        <n v="114281"/>
        <n v="114093"/>
        <n v="114067"/>
        <n v="113378"/>
        <n v="113176"/>
        <n v="112607"/>
        <n v="112524"/>
        <n v="112362"/>
        <n v="112202"/>
        <n v="112163"/>
        <n v="112127"/>
        <n v="111906"/>
        <n v="111864"/>
        <n v="111723"/>
        <n v="111488"/>
        <n v="111471"/>
        <n v="111377"/>
        <n v="111292"/>
        <n v="111258"/>
        <n v="110718"/>
        <n v="110701"/>
        <n v="110020"/>
        <n v="109778"/>
        <n v="109723"/>
        <n v="109598"/>
        <n v="109490"/>
        <n v="109486"/>
        <n v="109330"/>
        <n v="109302"/>
        <n v="109299"/>
        <n v="108902"/>
        <n v="108828"/>
        <n v="108753"/>
        <n v="107955"/>
        <n v="107944"/>
        <n v="107936"/>
        <n v="107625"/>
        <n v="107525"/>
        <n v="107504"/>
        <n v="106770"/>
        <n v="106562"/>
        <n v="106435"/>
        <n v="106378"/>
        <n v="106074"/>
        <n v="105728"/>
        <n v="105638"/>
        <n v="105540"/>
        <n v="105332"/>
        <n v="105019"/>
        <n v="104877"/>
        <n v="104860"/>
        <n v="104757"/>
        <n v="104703"/>
        <n v="104324"/>
        <n v="104273"/>
        <n v="103579"/>
        <n v="103491"/>
        <n v="103271"/>
        <n v="103011"/>
        <n v="102882"/>
        <n v="102867"/>
        <n v="102773"/>
        <n v="102583"/>
        <n v="102500"/>
        <n v="102194"/>
        <n v="102154"/>
        <n v="101936"/>
        <n v="101898"/>
        <n v="101640"/>
        <n v="101623"/>
        <n v="101580"/>
        <n v="101136"/>
        <n v="101096"/>
        <n v="101035"/>
        <n v="100924"/>
        <n v="100879"/>
        <n v="100236"/>
        <n v="100000"/>
        <n v="99782"/>
        <n v="99758"/>
        <n v="99621"/>
        <n v="99542"/>
        <n v="99227"/>
        <n v="99221"/>
        <n v="99084"/>
        <n v="98985"/>
        <n v="98889"/>
        <n v="98875"/>
        <n v="98852"/>
        <n v="98749"/>
        <n v="98538"/>
        <n v="98504"/>
        <n v="98493"/>
        <n v="98336"/>
        <n v="98237"/>
        <n v="98041"/>
        <n v="98004"/>
        <n v="97981"/>
        <n v="97897"/>
        <n v="97750"/>
        <n v="97685"/>
        <n v="97495"/>
        <n v="97442"/>
        <n v="97438"/>
        <n v="97375"/>
        <n v="96860"/>
        <n v="96771"/>
        <n v="96500"/>
        <n v="96186"/>
        <n v="95977"/>
        <n v="95650"/>
        <n v="95392"/>
        <n v="95238"/>
        <n v="95178"/>
        <n v="95163"/>
        <n v="94993"/>
        <n v="94951"/>
        <n v="94783"/>
        <n v="94684"/>
        <n v="94615"/>
        <n v="94532"/>
        <n v="94480"/>
        <n v="94452"/>
        <n v="94358"/>
        <n v="94341"/>
        <n v="94315"/>
        <n v="94261"/>
        <n v="94222"/>
        <n v="93981"/>
        <n v="93638"/>
        <n v="93530"/>
        <n v="93481"/>
        <n v="93427"/>
        <n v="93297"/>
        <n v="93271"/>
        <n v="93258"/>
        <n v="93228"/>
        <n v="93204"/>
        <n v="93080"/>
        <n v="93000"/>
        <n v="92911"/>
        <n v="92761"/>
        <n v="92756"/>
        <n v="92628"/>
        <n v="92586"/>
        <n v="92484"/>
        <n v="92374"/>
        <n v="92309"/>
        <n v="92305"/>
        <n v="92254"/>
        <n v="92250"/>
        <n v="92237"/>
        <n v="92098"/>
        <n v="92064"/>
        <n v="91928"/>
        <n v="91638"/>
        <n v="91536"/>
        <n v="91481"/>
        <n v="91230"/>
        <n v="91132"/>
        <n v="91130"/>
        <n v="91123"/>
        <n v="90636"/>
        <n v="90451"/>
        <n v="90201"/>
        <n v="90200"/>
        <n v="90186"/>
        <n v="90051"/>
        <n v="90000"/>
        <n v="89867"/>
        <n v="89819"/>
        <n v="89815"/>
        <n v="89646"/>
        <n v="89577"/>
        <n v="89541"/>
        <n v="89347"/>
        <n v="89228"/>
        <n v="89213"/>
        <n v="89209"/>
        <n v="89199"/>
        <n v="89190"/>
        <n v="89175"/>
        <n v="88838"/>
        <n v="88796"/>
        <n v="88792"/>
        <n v="88665"/>
        <n v="88572"/>
        <n v="88508"/>
        <n v="88447"/>
        <n v="88334"/>
        <n v="88064"/>
        <n v="87992"/>
        <n v="87822"/>
        <n v="87769"/>
        <n v="87747"/>
        <n v="87743"/>
        <n v="87686"/>
        <n v="87408"/>
        <n v="87234"/>
        <n v="87227"/>
        <n v="87125"/>
        <n v="87013"/>
        <n v="87004"/>
        <n v="86859"/>
        <n v="86822"/>
        <n v="86815"/>
        <n v="86805"/>
        <n v="86803"/>
        <n v="86727"/>
        <n v="86717"/>
        <n v="86674"/>
        <n v="86473"/>
        <n v="86342"/>
        <n v="86157"/>
        <n v="86094"/>
        <n v="86002"/>
        <n v="85967"/>
        <n v="85860"/>
        <n v="85692"/>
        <n v="85592"/>
        <n v="85327"/>
        <n v="85299"/>
        <n v="85295"/>
        <n v="85075"/>
        <n v="85069"/>
        <n v="85059"/>
        <n v="85001"/>
        <n v="84842"/>
        <n v="84791"/>
        <n v="84740"/>
        <n v="84686"/>
        <n v="84654"/>
        <n v="84487"/>
        <n v="84349"/>
        <n v="84325"/>
        <n v="84297"/>
        <n v="84107"/>
        <n v="84054"/>
        <n v="83875"/>
        <n v="83640"/>
        <n v="83630"/>
        <n v="83534"/>
        <n v="83496"/>
        <n v="83356"/>
        <n v="83349"/>
        <n v="83248"/>
        <n v="83075"/>
        <n v="82893"/>
        <n v="82879"/>
        <n v="82878"/>
        <n v="82777"/>
        <n v="82662"/>
        <n v="82656"/>
        <n v="82543"/>
        <n v="82517"/>
        <n v="82445"/>
        <n v="82400"/>
        <n v="82398"/>
        <n v="82365"/>
        <n v="82333"/>
        <n v="82173"/>
        <n v="82158"/>
        <n v="82120"/>
        <n v="82117"/>
        <n v="82000"/>
        <n v="81909"/>
        <n v="81906"/>
        <n v="81844"/>
        <n v="81811"/>
        <n v="81755"/>
        <n v="81676"/>
        <n v="81592"/>
        <n v="81495"/>
        <n v="81155"/>
        <n v="81106"/>
        <n v="80937"/>
        <n v="80936"/>
        <n v="80789"/>
        <n v="80780"/>
        <n v="80738"/>
        <n v="80666"/>
        <n v="80585"/>
        <n v="80548"/>
        <n v="80501"/>
        <n v="80357"/>
        <n v="80344"/>
        <n v="80336"/>
        <n v="80335"/>
        <n v="80318"/>
        <n v="80113"/>
        <n v="80107"/>
        <n v="80000"/>
        <n v="79981"/>
        <n v="79934"/>
        <n v="79914"/>
        <n v="79770"/>
        <n v="79704"/>
        <n v="79585"/>
        <n v="79462"/>
        <n v="79438"/>
        <n v="79230"/>
        <n v="79155"/>
        <n v="79151"/>
        <n v="79116"/>
        <n v="79037"/>
        <n v="79036"/>
        <n v="78946"/>
        <n v="78908"/>
        <n v="78875"/>
        <n v="78752"/>
        <n v="78709"/>
        <n v="78633"/>
        <n v="78584"/>
        <n v="78552"/>
        <n v="78472"/>
        <n v="78413"/>
        <n v="78250"/>
        <n v="78156"/>
        <n v="78076"/>
        <n v="77955"/>
        <n v="77950"/>
        <n v="77900"/>
        <n v="77874"/>
        <n v="77872"/>
        <n v="77848"/>
        <n v="77831"/>
        <n v="77776"/>
        <n v="77733"/>
        <n v="77581"/>
        <n v="77554"/>
        <n v="77486"/>
        <n v="77474"/>
        <n v="77417"/>
        <n v="77348"/>
        <n v="77327"/>
        <n v="77034"/>
        <n v="77021"/>
        <n v="76959"/>
        <n v="76938"/>
        <n v="76934"/>
        <n v="76881"/>
        <n v="76875"/>
        <n v="76784"/>
        <n v="76745"/>
        <n v="76740"/>
        <n v="76736"/>
        <n v="76712"/>
        <n v="76675"/>
        <n v="76672"/>
        <n v="76659"/>
        <n v="76563"/>
        <n v="76545"/>
        <n v="76398"/>
        <n v="76158"/>
        <n v="76153"/>
        <n v="76148"/>
        <n v="76117"/>
        <n v="75949"/>
        <n v="75775"/>
        <n v="75744"/>
        <n v="75731"/>
        <n v="75727"/>
        <n v="75716"/>
        <n v="75648"/>
        <n v="75586"/>
        <n v="75538"/>
        <n v="75522"/>
        <n v="75500"/>
        <n v="75426"/>
        <n v="75395"/>
        <n v="75394"/>
        <n v="75311"/>
        <n v="75308"/>
        <n v="75276"/>
        <n v="75219"/>
        <n v="75105"/>
        <n v="75092"/>
        <n v="75088"/>
        <n v="75081"/>
        <n v="75051"/>
        <n v="75034"/>
        <n v="75000"/>
        <n v="74896"/>
        <n v="74883"/>
        <n v="74837"/>
        <n v="74825"/>
        <n v="74823"/>
        <n v="74809"/>
        <n v="74807"/>
        <n v="74734"/>
        <n v="74733"/>
        <n v="74690"/>
        <n v="74686"/>
        <n v="74638"/>
        <n v="74631"/>
        <n v="74627"/>
        <n v="74618"/>
        <n v="74508"/>
        <n v="74469"/>
        <n v="74398"/>
        <n v="74372"/>
        <n v="74364"/>
        <n v="74254"/>
        <n v="74247"/>
        <n v="74157"/>
        <n v="74094"/>
        <n v="74068"/>
        <n v="74005"/>
        <n v="73935"/>
        <n v="73917"/>
        <n v="73908"/>
        <n v="73856"/>
        <n v="73802"/>
        <n v="73800"/>
        <n v="73760"/>
        <n v="73741"/>
        <n v="73735"/>
        <n v="73636"/>
        <n v="73609"/>
        <n v="73604"/>
        <n v="73481"/>
        <n v="73288"/>
        <n v="73194"/>
        <n v="73185"/>
        <n v="73098"/>
        <n v="73000"/>
        <n v="72978"/>
        <n v="72935"/>
        <n v="72858"/>
        <n v="72831"/>
        <n v="72678"/>
        <n v="72676"/>
        <n v="72522"/>
        <n v="72428"/>
        <n v="72269"/>
        <n v="72223"/>
        <n v="72143"/>
        <n v="72111"/>
        <n v="72091"/>
        <n v="72042"/>
        <n v="72000"/>
        <n v="71975"/>
        <n v="71819"/>
        <n v="71805"/>
        <n v="71756"/>
        <n v="71750"/>
        <n v="71711"/>
        <n v="71701"/>
        <n v="71677"/>
        <n v="71672"/>
        <n v="71655"/>
        <n v="71628"/>
        <n v="71617"/>
        <n v="71592"/>
        <n v="71570"/>
        <n v="71535"/>
        <n v="71526"/>
        <n v="71462"/>
        <n v="71446"/>
        <n v="71355"/>
        <n v="71326"/>
        <n v="71315"/>
        <n v="71146"/>
        <n v="71136"/>
        <n v="71061"/>
        <n v="71058"/>
        <n v="71056"/>
        <n v="71051"/>
        <n v="71000"/>
        <n v="70946"/>
        <n v="70842"/>
        <n v="70825"/>
        <n v="70749"/>
        <n v="70747"/>
        <n v="70686"/>
        <n v="70652"/>
        <n v="70633"/>
        <n v="70618"/>
        <n v="70602"/>
        <n v="70581"/>
        <n v="70571"/>
        <n v="70537"/>
        <n v="70454"/>
        <n v="70304"/>
        <n v="70214"/>
        <n v="70198"/>
        <n v="70185"/>
        <n v="70151"/>
        <n v="70034"/>
        <n v="70000"/>
        <n v="69947"/>
        <n v="69928"/>
        <n v="69900"/>
        <n v="69861"/>
        <n v="69847"/>
        <n v="69825"/>
        <n v="69735"/>
        <n v="69720"/>
        <n v="69700"/>
        <n v="69632"/>
        <n v="69577"/>
        <n v="69540"/>
        <n v="69500"/>
        <n v="69463"/>
        <n v="69458"/>
        <n v="69413"/>
        <n v="69377"/>
        <n v="69343"/>
        <n v="69316"/>
        <n v="69304"/>
        <n v="69278"/>
        <n v="69273"/>
        <n v="69182"/>
        <n v="69173"/>
        <n v="69157"/>
        <n v="69128"/>
        <n v="69114"/>
        <n v="69043"/>
        <n v="68933"/>
        <n v="68886"/>
        <n v="68746"/>
        <n v="68722"/>
        <n v="68716"/>
        <n v="68675"/>
        <n v="68645"/>
        <n v="68637"/>
        <n v="68635"/>
        <n v="68571"/>
        <n v="68556"/>
        <n v="68532"/>
        <n v="68530"/>
        <n v="68424"/>
        <n v="68398"/>
        <n v="68303"/>
        <n v="68218"/>
        <n v="68195"/>
        <n v="68147"/>
        <n v="68141"/>
        <n v="68037"/>
        <n v="67958"/>
        <n v="67947"/>
        <n v="67909"/>
        <n v="67813"/>
        <n v="67776"/>
        <n v="67714"/>
        <n v="67708"/>
        <n v="67619"/>
        <n v="67615"/>
        <n v="67550"/>
        <n v="67423"/>
        <n v="67335"/>
        <n v="67235"/>
        <n v="67219"/>
        <n v="67209"/>
        <n v="67151"/>
        <n v="67092"/>
        <n v="67086"/>
        <n v="67031"/>
        <n v="67024"/>
        <n v="67019"/>
        <n v="67000"/>
        <n v="66955"/>
        <n v="66950"/>
        <n v="66916"/>
        <n v="66912"/>
        <n v="66906"/>
        <n v="66851"/>
        <n v="66772"/>
        <n v="66732"/>
        <n v="66675"/>
        <n v="66650"/>
        <n v="66625"/>
        <n v="66520"/>
        <n v="66512"/>
        <n v="66453"/>
        <n v="66196"/>
        <n v="66193"/>
        <n v="66176"/>
        <n v="66157"/>
        <n v="65921"/>
        <n v="65917"/>
        <n v="65832"/>
        <n v="65752"/>
        <n v="65743"/>
        <n v="65656"/>
        <n v="65634"/>
        <n v="65598"/>
        <n v="65594"/>
        <n v="65552"/>
        <n v="65336"/>
        <n v="65265"/>
        <n v="65216"/>
        <n v="65193"/>
        <n v="65161"/>
        <n v="65027"/>
        <n v="65001"/>
        <n v="65000"/>
        <n v="64983"/>
        <n v="64971"/>
        <n v="64949"/>
        <n v="64873"/>
        <n v="64854"/>
        <n v="64842"/>
        <n v="64841"/>
        <n v="64819"/>
        <n v="64629"/>
        <n v="64575"/>
        <n v="64559"/>
        <n v="64453"/>
        <n v="64413"/>
        <n v="64366"/>
        <n v="64276"/>
        <n v="64264"/>
        <n v="64206"/>
        <n v="64190"/>
        <n v="64157"/>
        <n v="64110"/>
        <n v="64080"/>
        <n v="64000"/>
        <n v="63974"/>
        <n v="63965"/>
        <n v="63892"/>
        <n v="63834"/>
        <n v="63776"/>
        <n v="63690"/>
        <n v="63683"/>
        <n v="63681"/>
        <n v="63658"/>
        <n v="63537"/>
        <n v="63505"/>
        <n v="63436"/>
        <n v="63386"/>
        <n v="63360"/>
        <n v="63357"/>
        <n v="63260"/>
        <n v="63180"/>
        <n v="63152"/>
        <n v="63110"/>
        <n v="63079"/>
        <n v="63054"/>
        <n v="63053"/>
        <n v="62987"/>
        <n v="62909"/>
        <n v="62907"/>
        <n v="62850"/>
        <n v="62511"/>
        <n v="62471"/>
        <n v="62415"/>
        <n v="62397"/>
        <n v="62386"/>
        <n v="62335"/>
        <n v="62288"/>
        <n v="62250"/>
        <n v="62240"/>
        <n v="62229"/>
        <n v="62208"/>
        <n v="62207"/>
        <n v="62164"/>
        <n v="62097"/>
        <n v="62093"/>
        <n v="62080"/>
        <n v="62056"/>
        <n v="62047"/>
        <n v="62013"/>
        <n v="62000"/>
        <n v="61935"/>
        <n v="61933"/>
        <n v="61856"/>
        <n v="61836"/>
        <n v="61829"/>
        <n v="61814"/>
        <n v="61777"/>
        <n v="61726"/>
        <n v="61692"/>
        <n v="61653"/>
        <n v="61537"/>
        <n v="61500"/>
        <n v="61497"/>
        <n v="61495"/>
        <n v="61438"/>
        <n v="61392"/>
        <n v="61382"/>
        <n v="61289"/>
        <n v="61200"/>
        <n v="61145"/>
        <n v="61084"/>
        <n v="61071"/>
        <n v="61068"/>
        <n v="61046"/>
        <n v="61000"/>
        <n v="60955"/>
        <n v="60937"/>
        <n v="60894"/>
        <n v="60810"/>
        <n v="60758"/>
        <n v="60735"/>
        <n v="60714"/>
        <n v="60677"/>
        <n v="60663"/>
        <n v="60553"/>
        <n v="60512"/>
        <n v="60491"/>
        <n v="60424"/>
        <n v="60397"/>
        <n v="60354"/>
        <n v="60348"/>
        <n v="60334"/>
        <n v="60185"/>
        <n v="60171"/>
        <n v="60107"/>
        <n v="60103"/>
        <n v="60055"/>
        <n v="60045"/>
        <n v="60017"/>
        <n v="60012"/>
        <n v="60005"/>
        <n v="60000"/>
        <n v="59984"/>
        <n v="59806"/>
        <n v="59745"/>
        <n v="59700"/>
        <n v="59699"/>
        <n v="59661"/>
        <n v="59620"/>
        <n v="59598"/>
        <n v="59594"/>
        <n v="59514"/>
        <n v="59460"/>
        <n v="59450"/>
        <n v="59379"/>
        <n v="59351"/>
        <n v="59349"/>
        <n v="59314"/>
        <n v="59282"/>
        <n v="59239"/>
        <n v="59193"/>
        <n v="59189"/>
        <n v="59182"/>
        <n v="59140"/>
        <n v="59067"/>
        <n v="59034"/>
        <n v="59031"/>
        <n v="58968"/>
        <n v="58922"/>
        <n v="58903"/>
        <n v="58758"/>
        <n v="58746"/>
        <n v="58723"/>
        <n v="58644"/>
        <n v="58605"/>
        <n v="58582"/>
        <n v="58425"/>
        <n v="58392"/>
        <n v="58389"/>
        <n v="58382"/>
        <n v="58291"/>
        <n v="58252"/>
        <n v="58107"/>
        <n v="58098"/>
        <n v="57965"/>
        <n v="57953"/>
        <n v="57916"/>
        <n v="57826"/>
        <n v="57820"/>
        <n v="57775"/>
        <n v="57710"/>
        <n v="57695"/>
        <n v="57587"/>
        <n v="57529"/>
        <n v="57503"/>
        <n v="57477"/>
        <n v="57428"/>
        <n v="57413"/>
        <n v="57403"/>
        <n v="57390"/>
        <n v="57326"/>
        <n v="57260"/>
        <n v="57221"/>
        <n v="57157"/>
        <n v="57128"/>
        <n v="57118"/>
        <n v="57105"/>
        <n v="57085"/>
        <n v="57067.5"/>
        <n v="57048"/>
        <n v="57000"/>
        <n v="56986"/>
        <n v="56976"/>
        <n v="56921"/>
        <n v="56904"/>
        <n v="56895"/>
        <n v="56832"/>
        <n v="56779"/>
        <n v="56735"/>
        <n v="56713"/>
        <n v="56542"/>
        <n v="56500"/>
        <n v="56487"/>
        <n v="56457"/>
        <n v="56392"/>
        <n v="56379"/>
        <n v="56371"/>
        <n v="56352"/>
        <n v="56313"/>
        <n v="56259"/>
        <n v="56224"/>
        <n v="56157"/>
        <n v="56114"/>
        <n v="56102"/>
        <n v="56082"/>
        <n v="56057"/>
        <n v="56007"/>
        <n v="56000"/>
        <n v="55978"/>
        <n v="55936"/>
        <n v="55881"/>
        <n v="55858"/>
        <n v="55812"/>
        <n v="55792"/>
        <n v="55727"/>
        <n v="55684"/>
        <n v="55679"/>
        <n v="55659"/>
        <n v="55641"/>
        <n v="55522"/>
        <n v="55479"/>
        <n v="55475"/>
        <n v="55386"/>
        <n v="55350"/>
        <n v="55344"/>
        <n v="55275"/>
        <n v="55273"/>
        <n v="55262"/>
        <n v="55147"/>
        <n v="55103"/>
        <n v="55082"/>
        <n v="55081"/>
        <n v="55045"/>
        <n v="55014"/>
        <n v="55000"/>
        <n v="54965"/>
        <n v="54948"/>
        <n v="54879"/>
        <n v="54829"/>
        <n v="54800"/>
        <n v="54746"/>
        <n v="54654"/>
        <n v="54644"/>
        <n v="54618"/>
        <n v="54564"/>
        <n v="54546"/>
        <n v="54454"/>
        <n v="54414"/>
        <n v="54381"/>
        <n v="54366"/>
        <n v="54329"/>
        <n v="54325"/>
        <n v="54302"/>
        <n v="54265"/>
        <n v="54177"/>
        <n v="54147"/>
        <n v="54092"/>
        <n v="54089"/>
        <n v="54023"/>
        <n v="54001"/>
        <n v="54000"/>
        <n v="53998"/>
        <n v="53981"/>
        <n v="53926"/>
        <n v="53890"/>
        <n v="53854"/>
        <n v="53810"/>
        <n v="53808"/>
        <n v="53772"/>
        <n v="53750"/>
        <n v="53707"/>
        <n v="53645"/>
        <n v="53626"/>
        <n v="53592"/>
        <n v="53576"/>
        <n v="53521"/>
        <n v="53500"/>
        <n v="53493"/>
        <n v="53379"/>
        <n v="53326"/>
        <n v="53321"/>
        <n v="53304"/>
        <n v="53300"/>
        <n v="53290"/>
        <n v="53278"/>
        <n v="53269"/>
        <n v="53166"/>
        <n v="53144"/>
        <n v="53100"/>
        <n v="53058"/>
        <n v="53054"/>
        <n v="53000"/>
        <n v="52996"/>
        <n v="52910"/>
        <n v="52863"/>
        <n v="52851"/>
        <n v="52819"/>
        <n v="52798"/>
        <n v="52791"/>
        <n v="52766"/>
        <n v="52740"/>
        <n v="52715"/>
        <n v="52707"/>
        <n v="52680"/>
        <n v="52653"/>
        <n v="52642"/>
        <n v="52625"/>
        <n v="52598"/>
        <n v="52594"/>
        <n v="52513"/>
        <n v="52356"/>
        <n v="52309"/>
        <n v="52308"/>
        <n v="52282"/>
        <n v="52275"/>
        <n v="52200"/>
        <n v="52170"/>
        <n v="52097"/>
        <n v="52085"/>
        <n v="52040"/>
        <n v="52019"/>
        <n v="52000"/>
        <n v="51999"/>
        <n v="51911"/>
        <n v="51886"/>
        <n v="51873"/>
        <n v="51851"/>
        <n v="51746"/>
        <n v="51735"/>
        <n v="51700"/>
        <n v="51687"/>
        <n v="51681"/>
        <n v="51660"/>
        <n v="51645"/>
        <n v="51575"/>
        <n v="51532"/>
        <n v="51508"/>
        <n v="51498"/>
        <n v="51470"/>
        <n v="51422"/>
        <n v="51349"/>
        <n v="51321"/>
        <n v="51301"/>
        <n v="51250"/>
        <n v="51031"/>
        <n v="51000"/>
        <n v="50924"/>
        <n v="50784"/>
        <n v="50732"/>
        <n v="50719"/>
        <n v="50707"/>
        <n v="50686"/>
        <n v="50668"/>
        <n v="50654"/>
        <n v="50619"/>
        <n v="50564"/>
        <n v="50537"/>
        <n v="50478"/>
        <n v="50346"/>
        <n v="50300"/>
        <n v="50284"/>
        <n v="50225"/>
        <n v="50184"/>
        <n v="50000"/>
        <n v="49997"/>
        <n v="49974"/>
        <n v="49926"/>
        <n v="49917"/>
        <n v="49876"/>
        <n v="49861"/>
        <n v="49765"/>
        <n v="49629"/>
        <n v="49615"/>
        <n v="49545"/>
        <n v="49541"/>
        <n v="49418"/>
        <n v="49372"/>
        <n v="49350"/>
        <n v="49296"/>
        <n v="49214"/>
        <n v="49208"/>
        <n v="49200"/>
        <n v="49139"/>
        <n v="49038"/>
        <n v="49024"/>
        <n v="49022"/>
        <n v="49014"/>
        <n v="49000"/>
        <n v="48906"/>
        <n v="48900"/>
        <n v="48897"/>
        <n v="48894"/>
        <n v="48813"/>
        <n v="48688"/>
        <n v="48616"/>
        <n v="48603"/>
        <n v="48588"/>
        <n v="48574"/>
        <n v="48511"/>
        <n v="48500"/>
        <n v="48470"/>
        <n v="48465"/>
        <n v="48411"/>
        <n v="48336"/>
        <n v="48175"/>
        <n v="48135"/>
        <n v="48128"/>
        <n v="48100"/>
        <n v="48093"/>
        <n v="48013"/>
        <n v="48000"/>
        <n v="47895"/>
        <n v="47820"/>
        <n v="47746"/>
        <n v="47570"/>
        <n v="47500"/>
        <n v="47454"/>
        <n v="47449"/>
        <n v="47380"/>
        <n v="47257"/>
        <n v="47248"/>
        <n v="47169"/>
        <n v="47048"/>
        <n v="46952"/>
        <n v="46920"/>
        <n v="46838"/>
        <n v="46690"/>
        <n v="46638"/>
        <n v="46525"/>
        <n v="46125"/>
        <n v="46092"/>
        <n v="46000"/>
        <n v="45876"/>
        <n v="45800"/>
        <n v="45762"/>
        <n v="45613"/>
        <n v="45593"/>
        <n v="45397"/>
        <n v="45206.5"/>
        <n v="45100"/>
        <n v="45079"/>
        <n v="45000"/>
        <n v="44957"/>
        <n v="44920"/>
        <n v="44704"/>
        <n v="44703"/>
        <n v="44632"/>
        <n v="44471"/>
        <n v="44197"/>
        <n v="44160"/>
        <n v="43944"/>
        <n v="43859"/>
        <n v="43786"/>
        <n v="43783"/>
        <n v="43656"/>
        <n v="43533"/>
        <n v="43502"/>
        <n v="43325"/>
        <n v="43178"/>
        <n v="43000"/>
        <n v="42866"/>
        <n v="42500"/>
        <n v="42158"/>
        <n v="42000"/>
        <n v="41927"/>
        <n v="41832"/>
        <n v="41648"/>
        <n v="41248"/>
        <n v="41000"/>
        <n v="40869"/>
        <n v="40770"/>
        <n v="40754"/>
        <n v="40737"/>
        <n v="40550"/>
        <n v="40500"/>
        <n v="40248"/>
        <n v="40170"/>
        <n v="40167"/>
        <n v="40161"/>
        <n v="40000"/>
        <n v="39302"/>
        <n v="39000"/>
        <n v="38873"/>
        <n v="38690"/>
        <n v="38000"/>
        <n v="37885"/>
        <n v="37835"/>
        <n v="36900"/>
        <n v="36742"/>
        <n v="36593"/>
        <n v="36295"/>
        <n v="35881"/>
        <n v="35875"/>
        <n v="35547"/>
        <n v="35000"/>
        <n v="34000"/>
        <n v="33313"/>
        <n v="33150"/>
        <n v="32611.42"/>
        <n v="32000"/>
        <n v="31600"/>
        <n v="31365"/>
        <n v="30068"/>
        <n v="29424"/>
        <n v="28905"/>
        <n v="28881"/>
        <n v="28760"/>
        <n v="25750.799999999999"/>
        <n v="25000"/>
        <n v="24660"/>
        <n v="24237"/>
        <n v="24150"/>
        <n v="23410"/>
        <n v="22514"/>
        <n v="22008"/>
        <n v="20000"/>
        <n v="16320"/>
        <n v="7337"/>
        <n v="3450"/>
        <n v="3150"/>
        <n v="2300"/>
        <n v="1540"/>
        <n v="1440"/>
        <n v="1150"/>
      </sharedItems>
      <fieldGroup base="5">
        <rangePr autoStart="0" autoEnd="0" startNum="0" endNum="430000" groupInterval="10000"/>
        <groupItems count="45">
          <s v="&lt;0"/>
          <s v="0-10000"/>
          <s v="10000-20000"/>
          <s v="20000-30000"/>
          <s v="30000-40000"/>
          <s v="40000-50000"/>
          <s v="50000-60000"/>
          <s v="60000-70000"/>
          <s v="70000-80000"/>
          <s v="80000-90000"/>
          <s v="90000-100000"/>
          <s v="100000-110000"/>
          <s v="110000-120000"/>
          <s v="120000-130000"/>
          <s v="130000-140000"/>
          <s v="140000-150000"/>
          <s v="150000-160000"/>
          <s v="160000-170000"/>
          <s v="170000-180000"/>
          <s v="180000-190000"/>
          <s v="190000-200000"/>
          <s v="200000-210000"/>
          <s v="210000-220000"/>
          <s v="220000-230000"/>
          <s v="230000-240000"/>
          <s v="240000-250000"/>
          <s v="250000-260000"/>
          <s v="260000-270000"/>
          <s v="270000-280000"/>
          <s v="280000-290000"/>
          <s v="290000-300000"/>
          <s v="300000-310000"/>
          <s v="310000-320000"/>
          <s v="320000-330000"/>
          <s v="330000-340000"/>
          <s v="340000-350000"/>
          <s v="350000-360000"/>
          <s v="360000-370000"/>
          <s v="370000-380000"/>
          <s v="380000-390000"/>
          <s v="390000-400000"/>
          <s v="400000-410000"/>
          <s v="410000-420000"/>
          <s v="420000-430000"/>
          <s v="&gt;430000"/>
        </groupItems>
      </fieldGroup>
    </cacheField>
    <cacheField name="Comp Freq" numFmtId="0">
      <sharedItems/>
    </cacheField>
    <cacheField name="Full/ Part" numFmtId="0">
      <sharedItems/>
    </cacheField>
    <cacheField name="Stipend" numFmtId="44">
      <sharedItems containsString="0" containsBlank="1" containsNumber="1" minValue="500" maxValue="45120"/>
    </cacheField>
    <cacheField name="Room &amp; Board" numFmtId="0">
      <sharedItems containsNonDate="0" containsString="0" containsBlank="1"/>
    </cacheField>
    <cacheField name="Empl Class" numFmtId="0">
      <sharedItems/>
    </cacheField>
    <cacheField name="Length" numFmtId="0">
      <sharedItems/>
    </cacheField>
    <cacheField name="Employee Type" numFmtId="0">
      <sharedItems count="4">
        <s v="Administrative"/>
        <s v="Faculty Admin"/>
        <s v="Faculty"/>
        <s v="Faculty Library"/>
      </sharedItems>
    </cacheField>
    <cacheField name="Rank" numFmtId="0">
      <sharedItems containsSemiMixedTypes="0" containsString="0" containsNumber="1" containsInteger="1" minValue="1" maxValue="14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istrator" refreshedDate="43203.677401273148" createdVersion="5" refreshedVersion="5" minRefreshableVersion="3" recordCount="1481">
  <cacheSource type="worksheet">
    <worksheetSource name="Table_2015"/>
  </cacheSource>
  <cacheFields count="13">
    <cacheField name="Last Name" numFmtId="0">
      <sharedItems/>
    </cacheField>
    <cacheField name="First" numFmtId="0">
      <sharedItems/>
    </cacheField>
    <cacheField name="MI" numFmtId="0">
      <sharedItems containsBlank="1"/>
    </cacheField>
    <cacheField name="Title" numFmtId="0">
      <sharedItems containsBlank="1"/>
    </cacheField>
    <cacheField name="Department" numFmtId="0">
      <sharedItems/>
    </cacheField>
    <cacheField name="Salary" numFmtId="44">
      <sharedItems containsSemiMixedTypes="0" containsString="0" containsNumber="1" minValue="900" maxValue="408000" count="1269">
        <n v="408000"/>
        <n v="394200"/>
        <n v="325000"/>
        <n v="294750"/>
        <n v="282000"/>
        <n v="252399"/>
        <n v="247248"/>
        <n v="239322"/>
        <n v="226950"/>
        <n v="217383"/>
        <n v="206326"/>
        <n v="206040"/>
        <n v="200000"/>
        <n v="199334"/>
        <n v="195738"/>
        <n v="192730"/>
        <n v="187582"/>
        <n v="187256"/>
        <n v="180000"/>
        <n v="178500"/>
        <n v="174236"/>
        <n v="172836"/>
        <n v="170954"/>
        <n v="170000"/>
        <n v="168300"/>
        <n v="166928"/>
        <n v="166839"/>
        <n v="164832"/>
        <n v="160857"/>
        <n v="159120"/>
        <n v="158929"/>
        <n v="158090"/>
        <n v="156737"/>
        <n v="155122"/>
        <n v="150000"/>
        <n v="149638"/>
        <n v="149458"/>
        <n v="148430"/>
        <n v="147462"/>
        <n v="146466"/>
        <n v="146448"/>
        <n v="145913"/>
        <n v="144831"/>
        <n v="144738"/>
        <n v="142590"/>
        <n v="142143"/>
        <n v="141769"/>
        <n v="141747"/>
        <n v="140902"/>
        <n v="140040"/>
        <n v="140000"/>
        <n v="139965"/>
        <n v="139657"/>
        <n v="139278"/>
        <n v="138828"/>
        <n v="137291"/>
        <n v="136904"/>
        <n v="135751"/>
        <n v="135053"/>
        <n v="135049"/>
        <n v="135000"/>
        <n v="133209"/>
        <n v="132600"/>
        <n v="131741"/>
        <n v="131689"/>
        <n v="131085"/>
        <n v="129333"/>
        <n v="129265"/>
        <n v="129145"/>
        <n v="129077"/>
        <n v="127703"/>
        <n v="127222"/>
        <n v="127203"/>
        <n v="126220"/>
        <n v="125867"/>
        <n v="125837"/>
        <n v="125788"/>
        <n v="125379"/>
        <n v="125182"/>
        <n v="125021"/>
        <n v="125000"/>
        <n v="124440"/>
        <n v="124284"/>
        <n v="123724"/>
        <n v="123646"/>
        <n v="123441"/>
        <n v="123425"/>
        <n v="123420"/>
        <n v="123259"/>
        <n v="123183"/>
        <n v="122400"/>
        <n v="122127"/>
        <n v="121957"/>
        <n v="121001"/>
        <n v="120990"/>
        <n v="120829"/>
        <n v="120681"/>
        <n v="120100"/>
        <n v="120000"/>
        <n v="119000"/>
        <n v="118798"/>
        <n v="118320"/>
        <n v="118158"/>
        <n v="117900"/>
        <n v="117741"/>
        <n v="117612"/>
        <n v="117467"/>
        <n v="117442"/>
        <n v="117252"/>
        <n v="116797"/>
        <n v="116706"/>
        <n v="116625"/>
        <n v="116439"/>
        <n v="116066"/>
        <n v="115717"/>
        <n v="115711"/>
        <n v="115472"/>
        <n v="115408"/>
        <n v="115000"/>
        <n v="114957"/>
        <n v="114743"/>
        <n v="114443"/>
        <n v="114191"/>
        <n v="113922"/>
        <n v="113813"/>
        <n v="113786"/>
        <n v="113557"/>
        <n v="113460"/>
        <n v="113177"/>
        <n v="112925"/>
        <n v="112185"/>
        <n v="111323"/>
        <n v="111038"/>
        <n v="110875"/>
        <n v="110768"/>
        <n v="110409"/>
        <n v="110291"/>
        <n v="109880"/>
        <n v="109503"/>
        <n v="109465"/>
        <n v="109136"/>
        <n v="108801"/>
        <n v="108767"/>
        <n v="108719"/>
        <n v="108338"/>
        <n v="108225"/>
        <n v="108119"/>
        <n v="108018"/>
        <n v="107981"/>
        <n v="107691"/>
        <n v="107168"/>
        <n v="107100"/>
        <n v="106850"/>
        <n v="106824"/>
        <n v="106636"/>
        <n v="106452"/>
        <n v="106424"/>
        <n v="106401"/>
        <n v="106116"/>
        <n v="106100"/>
        <n v="106076"/>
        <n v="105880"/>
        <n v="105597"/>
        <n v="105518"/>
        <n v="105378"/>
        <n v="105085"/>
        <n v="105000"/>
        <n v="104594"/>
        <n v="104589"/>
        <n v="104393"/>
        <n v="104247"/>
        <n v="104107"/>
        <n v="103498"/>
        <n v="103489"/>
        <n v="103303"/>
        <n v="102809"/>
        <n v="102740"/>
        <n v="102285"/>
        <n v="102264"/>
        <n v="101840"/>
        <n v="101760"/>
        <n v="101685"/>
        <n v="101557"/>
        <n v="101477"/>
        <n v="101215"/>
        <n v="100868"/>
        <n v="100752"/>
        <n v="100513"/>
        <n v="100270"/>
        <n v="100225"/>
        <n v="100000"/>
        <n v="99956"/>
        <n v="99450"/>
        <n v="99299"/>
        <n v="99298"/>
        <n v="99179"/>
        <n v="99159"/>
        <n v="99144"/>
        <n v="98634"/>
        <n v="98353"/>
        <n v="98177"/>
        <n v="98104"/>
        <n v="97942"/>
        <n v="97662"/>
        <n v="97613"/>
        <n v="97538"/>
        <n v="97515"/>
        <n v="97406"/>
        <n v="97306"/>
        <n v="97066"/>
        <n v="96882"/>
        <n v="96643"/>
        <n v="96583"/>
        <n v="96566"/>
        <n v="96560"/>
        <n v="96463"/>
        <n v="96314"/>
        <n v="96292"/>
        <n v="96172"/>
        <n v="96092"/>
        <n v="96001"/>
        <n v="95635"/>
        <n v="95509"/>
        <n v="95302"/>
        <n v="95000"/>
        <n v="94846"/>
        <n v="94833"/>
        <n v="94805"/>
        <n v="94611"/>
        <n v="94600"/>
        <n v="94541"/>
        <n v="94411"/>
        <n v="94349"/>
        <n v="94330"/>
        <n v="94270"/>
        <n v="94014"/>
        <n v="93911"/>
        <n v="93840"/>
        <n v="93636"/>
        <n v="93593"/>
        <n v="93492"/>
        <n v="93258"/>
        <n v="93065"/>
        <n v="92842"/>
        <n v="92471"/>
        <n v="92185"/>
        <n v="92176"/>
        <n v="92138"/>
        <n v="92040"/>
        <n v="91986"/>
        <n v="91962"/>
        <n v="91859"/>
        <n v="91711"/>
        <n v="91689"/>
        <n v="91545"/>
        <n v="91459"/>
        <n v="91395"/>
        <n v="91209"/>
        <n v="90978"/>
        <n v="90958"/>
        <n v="90780"/>
        <n v="90645"/>
        <n v="90600"/>
        <n v="90369"/>
        <n v="90288"/>
        <n v="90193"/>
        <n v="90077"/>
        <n v="90054"/>
        <n v="90033"/>
        <n v="89998"/>
        <n v="89870"/>
        <n v="89825"/>
        <n v="89819"/>
        <n v="89722"/>
        <n v="89675"/>
        <n v="89555"/>
        <n v="89490"/>
        <n v="89381"/>
        <n v="89327"/>
        <n v="89204"/>
        <n v="88996"/>
        <n v="88909"/>
        <n v="88880"/>
        <n v="88524"/>
        <n v="88515"/>
        <n v="88140"/>
        <n v="88134"/>
        <n v="88001"/>
        <n v="87881"/>
        <n v="87855"/>
        <n v="87743"/>
        <n v="87675"/>
        <n v="87460"/>
        <n v="87357"/>
        <n v="87255"/>
        <n v="87168"/>
        <n v="87052"/>
        <n v="87042"/>
        <n v="87000"/>
        <n v="86944"/>
        <n v="86835"/>
        <n v="86808"/>
        <n v="86700"/>
        <n v="86671"/>
        <n v="86620"/>
        <n v="86530"/>
        <n v="86510"/>
        <n v="86412"/>
        <n v="86206"/>
        <n v="85952"/>
        <n v="85850"/>
        <n v="85760"/>
        <n v="85680"/>
        <n v="85668"/>
        <n v="85619"/>
        <n v="85592"/>
        <n v="85547"/>
        <n v="85328"/>
        <n v="85276"/>
        <n v="85106"/>
        <n v="85004"/>
        <n v="85001"/>
        <n v="85000"/>
        <n v="84891"/>
        <n v="84862"/>
        <n v="84794"/>
        <n v="84772"/>
        <n v="84686"/>
        <n v="84677"/>
        <n v="84457"/>
        <n v="84382"/>
        <n v="84349"/>
        <n v="84335"/>
        <n v="84227"/>
        <n v="84064"/>
        <n v="84054"/>
        <n v="83904"/>
        <n v="83779"/>
        <n v="83714"/>
        <n v="83706"/>
        <n v="83705"/>
        <n v="83701"/>
        <n v="83695"/>
        <n v="83602"/>
        <n v="83200"/>
        <n v="83088"/>
        <n v="83066"/>
        <n v="82900"/>
        <n v="82764"/>
        <n v="82620"/>
        <n v="82602"/>
        <n v="82505"/>
        <n v="82488"/>
        <n v="82455"/>
        <n v="82450"/>
        <n v="82443"/>
        <n v="82416"/>
        <n v="82401"/>
        <n v="82359"/>
        <n v="82219"/>
        <n v="82184"/>
        <n v="82018"/>
        <n v="81912"/>
        <n v="81796"/>
        <n v="81755"/>
        <n v="81666"/>
        <n v="81600"/>
        <n v="81521"/>
        <n v="81388"/>
        <n v="81300"/>
        <n v="81297"/>
        <n v="81269"/>
        <n v="81138"/>
        <n v="81017"/>
        <n v="80949"/>
        <n v="80914"/>
        <n v="80858"/>
        <n v="80833"/>
        <n v="80828"/>
        <n v="80688"/>
        <n v="80667"/>
        <n v="80601"/>
        <n v="80586"/>
        <n v="80501"/>
        <n v="80470"/>
        <n v="80468"/>
        <n v="80356"/>
        <n v="80251"/>
        <n v="80107"/>
        <n v="80000"/>
        <n v="79911"/>
        <n v="79908"/>
        <n v="79878"/>
        <n v="79877"/>
        <n v="79874"/>
        <n v="79848"/>
        <n v="79816"/>
        <n v="79766"/>
        <n v="79763"/>
        <n v="79603"/>
        <n v="79590"/>
        <n v="79589"/>
        <n v="79573"/>
        <n v="79564"/>
        <n v="79403"/>
        <n v="79370"/>
        <n v="79151"/>
        <n v="78858"/>
        <n v="78831"/>
        <n v="78813"/>
        <n v="78810"/>
        <n v="78797"/>
        <n v="78603"/>
        <n v="78538"/>
        <n v="78359"/>
        <n v="78314"/>
        <n v="78296"/>
        <n v="78235"/>
        <n v="78234"/>
        <n v="78159"/>
        <n v="78040"/>
        <n v="78030"/>
        <n v="78000"/>
        <n v="77997"/>
        <n v="77973"/>
        <n v="77875"/>
        <n v="77833"/>
        <n v="77760"/>
        <n v="77644"/>
        <n v="77591"/>
        <n v="77349"/>
        <n v="77108"/>
        <n v="77055"/>
        <n v="77052"/>
        <n v="76940"/>
        <n v="76901"/>
        <n v="76747"/>
        <n v="76736"/>
        <n v="76735"/>
        <n v="76715"/>
        <n v="76636"/>
        <n v="76528"/>
        <n v="76500"/>
        <n v="76436"/>
        <n v="76153"/>
        <n v="76092"/>
        <n v="76083"/>
        <n v="75790"/>
        <n v="75782"/>
        <n v="75767"/>
        <n v="75741"/>
        <n v="75730"/>
        <n v="75624"/>
        <n v="75618"/>
        <n v="75584"/>
        <n v="75534"/>
        <n v="75466"/>
        <n v="75344"/>
        <n v="75267"/>
        <n v="75224"/>
        <n v="75205"/>
        <n v="75199"/>
        <n v="75178"/>
        <n v="75167"/>
        <n v="75162"/>
        <n v="75155"/>
        <n v="75117"/>
        <n v="75092"/>
        <n v="75091"/>
        <n v="75082"/>
        <n v="75000"/>
        <n v="74790"/>
        <n v="74785"/>
        <n v="74693"/>
        <n v="74584"/>
        <n v="74563"/>
        <n v="74453"/>
        <n v="74296"/>
        <n v="74222"/>
        <n v="74179"/>
        <n v="74167"/>
        <n v="74149"/>
        <n v="74136"/>
        <n v="73970"/>
        <n v="73935"/>
        <n v="73932"/>
        <n v="73887"/>
        <n v="73884"/>
        <n v="73827"/>
        <n v="73742"/>
        <n v="73685"/>
        <n v="73680"/>
        <n v="73667"/>
        <n v="73659"/>
        <n v="73655"/>
        <n v="73595"/>
        <n v="73563"/>
        <n v="73556"/>
        <n v="73456"/>
        <n v="73446"/>
        <n v="73440"/>
        <n v="73384"/>
        <n v="73273"/>
        <n v="73207"/>
        <n v="73000"/>
        <n v="72982"/>
        <n v="72935"/>
        <n v="72876"/>
        <n v="72818"/>
        <n v="72806"/>
        <n v="72785"/>
        <n v="72740"/>
        <n v="72732"/>
        <n v="72625"/>
        <n v="72612"/>
        <n v="72561"/>
        <n v="72555"/>
        <n v="72507"/>
        <n v="72500"/>
        <n v="72448"/>
        <n v="72443"/>
        <n v="72390"/>
        <n v="72362"/>
        <n v="72348"/>
        <n v="72288"/>
        <n v="72287"/>
        <n v="72220"/>
        <n v="72200"/>
        <n v="72196"/>
        <n v="72161"/>
        <n v="72114"/>
        <n v="72105"/>
        <n v="72043"/>
        <n v="72036"/>
        <n v="72000"/>
        <n v="71945"/>
        <n v="71912"/>
        <n v="71867"/>
        <n v="71728"/>
        <n v="71686"/>
        <n v="71672"/>
        <n v="71629"/>
        <n v="71621"/>
        <n v="71599"/>
        <n v="71500"/>
        <n v="71404"/>
        <n v="71400"/>
        <n v="71354"/>
        <n v="71341"/>
        <n v="71336"/>
        <n v="71335"/>
        <n v="71315"/>
        <n v="71283"/>
        <n v="71268"/>
        <n v="71198"/>
        <n v="71135"/>
        <n v="71114"/>
        <n v="71101"/>
        <n v="71055"/>
        <n v="70918"/>
        <n v="70887"/>
        <n v="70843"/>
        <n v="70842"/>
        <n v="70589"/>
        <n v="70529"/>
        <n v="70506"/>
        <n v="70495"/>
        <n v="70488"/>
        <n v="70383"/>
        <n v="70365"/>
        <n v="70352"/>
        <n v="70331"/>
        <n v="70197"/>
        <n v="70109"/>
        <n v="70054"/>
        <n v="69962"/>
        <n v="69933"/>
        <n v="69929"/>
        <n v="69881"/>
        <n v="69870"/>
        <n v="69860"/>
        <n v="69802"/>
        <n v="69784"/>
        <n v="69615"/>
        <n v="69497"/>
        <n v="69465"/>
        <n v="69450"/>
        <n v="69411"/>
        <n v="69405"/>
        <n v="69401"/>
        <n v="69316"/>
        <n v="69216"/>
        <n v="69188"/>
        <n v="69139"/>
        <n v="69098"/>
        <n v="69023"/>
        <n v="68988"/>
        <n v="68981"/>
        <n v="68850"/>
        <n v="68562"/>
        <n v="68533"/>
        <n v="68496"/>
        <n v="68473"/>
        <n v="68422"/>
        <n v="68302"/>
        <n v="68259"/>
        <n v="68241"/>
        <n v="68195"/>
        <n v="68183"/>
        <n v="68179"/>
        <n v="68164"/>
        <n v="68101"/>
        <n v="68064"/>
        <n v="68037"/>
        <n v="68034"/>
        <n v="67986"/>
        <n v="67983"/>
        <n v="67917"/>
        <n v="67769"/>
        <n v="67720"/>
        <n v="67670"/>
        <n v="67622"/>
        <n v="67583"/>
        <n v="67581"/>
        <n v="67562"/>
        <n v="67558"/>
        <n v="67526"/>
        <n v="67460"/>
        <n v="67449"/>
        <n v="67428"/>
        <n v="67347"/>
        <n v="67302"/>
        <n v="67293"/>
        <n v="67236"/>
        <n v="67162"/>
        <n v="67159"/>
        <n v="67099"/>
        <n v="67096"/>
        <n v="67008"/>
        <n v="67000"/>
        <n v="66963"/>
        <n v="66911"/>
        <n v="66797"/>
        <n v="66751"/>
        <n v="66637"/>
        <n v="66569"/>
        <n v="66560"/>
        <n v="66553"/>
        <n v="66536"/>
        <n v="66510"/>
        <n v="66504"/>
        <n v="66388"/>
        <n v="66313"/>
        <n v="66300"/>
        <n v="66253"/>
        <n v="66208"/>
        <n v="66175"/>
        <n v="66038"/>
        <n v="65888"/>
        <n v="65864"/>
        <n v="65863"/>
        <n v="65850"/>
        <n v="65820"/>
        <n v="65785"/>
        <n v="65774"/>
        <n v="65748"/>
        <n v="65713"/>
        <n v="65678"/>
        <n v="65656"/>
        <n v="65650"/>
        <n v="65638"/>
        <n v="65635"/>
        <n v="65556"/>
        <n v="65519"/>
        <n v="65474"/>
        <n v="65365"/>
        <n v="65309"/>
        <n v="65280"/>
        <n v="65274"/>
        <n v="65131"/>
        <n v="65081"/>
        <n v="65067"/>
        <n v="65049"/>
        <n v="65038"/>
        <n v="65035"/>
        <n v="65022"/>
        <n v="65000"/>
        <n v="64983"/>
        <n v="64938"/>
        <n v="64915"/>
        <n v="64903"/>
        <n v="64901"/>
        <n v="64743"/>
        <n v="64735"/>
        <n v="64734"/>
        <n v="64575"/>
        <n v="64562"/>
        <n v="64550"/>
        <n v="64443"/>
        <n v="64373"/>
        <n v="64309"/>
        <n v="64260"/>
        <n v="64148"/>
        <n v="64097"/>
        <n v="64094"/>
        <n v="64039"/>
        <n v="64029"/>
        <n v="63998"/>
        <n v="63965"/>
        <n v="63953"/>
        <n v="63869"/>
        <n v="63572"/>
        <n v="63446"/>
        <n v="63441"/>
        <n v="63416"/>
        <n v="63365"/>
        <n v="63328"/>
        <n v="63293"/>
        <n v="63240"/>
        <n v="63238"/>
        <n v="63110"/>
        <n v="63077"/>
        <n v="63048"/>
        <n v="63007"/>
        <n v="62993"/>
        <n v="62965"/>
        <n v="62957"/>
        <n v="62916"/>
        <n v="62881"/>
        <n v="62853"/>
        <n v="62842"/>
        <n v="62805"/>
        <n v="62697"/>
        <n v="62640"/>
        <n v="62620"/>
        <n v="62595"/>
        <n v="62546"/>
        <n v="62540"/>
        <n v="62517"/>
        <n v="62423"/>
        <n v="62389"/>
        <n v="62333"/>
        <n v="62277"/>
        <n v="62220"/>
        <n v="62190"/>
        <n v="62146"/>
        <n v="62130"/>
        <n v="62128"/>
        <n v="62000"/>
        <n v="61949"/>
        <n v="61937"/>
        <n v="61876"/>
        <n v="61840"/>
        <n v="61812"/>
        <n v="61789"/>
        <n v="61764"/>
        <n v="61717"/>
        <n v="61679"/>
        <n v="61626"/>
        <n v="61588"/>
        <n v="61515"/>
        <n v="61373"/>
        <n v="61315"/>
        <n v="61216"/>
        <n v="61200"/>
        <n v="61133"/>
        <n v="61097"/>
        <n v="61055"/>
        <n v="60962"/>
        <n v="60948"/>
        <n v="60947"/>
        <n v="60875"/>
        <n v="60815"/>
        <n v="60736"/>
        <n v="60690"/>
        <n v="60582"/>
        <n v="60579"/>
        <n v="60566"/>
        <n v="60508"/>
        <n v="60422"/>
        <n v="60354"/>
        <n v="60321"/>
        <n v="60305"/>
        <n v="60299"/>
        <n v="60277"/>
        <n v="60220"/>
        <n v="60187"/>
        <n v="60180"/>
        <n v="60149"/>
        <n v="60107"/>
        <n v="60088"/>
        <n v="60036"/>
        <n v="60029"/>
        <n v="60000"/>
        <n v="59931"/>
        <n v="59895"/>
        <n v="59793"/>
        <n v="59743"/>
        <n v="59641"/>
        <n v="59568"/>
        <n v="59507"/>
        <n v="59354"/>
        <n v="59312"/>
        <n v="59197"/>
        <n v="59171"/>
        <n v="59103"/>
        <n v="59101"/>
        <n v="59067"/>
        <n v="59016"/>
        <n v="59000"/>
        <n v="58950"/>
        <n v="58870"/>
        <n v="58861"/>
        <n v="58842"/>
        <n v="58661"/>
        <n v="58656"/>
        <n v="58618"/>
        <n v="58541"/>
        <n v="58476"/>
        <n v="58393"/>
        <n v="58347"/>
        <n v="58282"/>
        <n v="58244"/>
        <n v="58238"/>
        <n v="58206"/>
        <n v="58144"/>
        <n v="58143"/>
        <n v="58140"/>
        <n v="58010"/>
        <n v="58000"/>
        <n v="57990"/>
        <n v="57954"/>
        <n v="57931"/>
        <n v="57905"/>
        <n v="57903"/>
        <n v="57893"/>
        <n v="57821"/>
        <n v="57794"/>
        <n v="57787"/>
        <n v="57745"/>
        <n v="57719"/>
        <n v="57626"/>
        <n v="57594"/>
        <n v="57560"/>
        <n v="57530"/>
        <n v="57464"/>
        <n v="57448"/>
        <n v="57214"/>
        <n v="57208"/>
        <n v="57176"/>
        <n v="57153"/>
        <n v="57043"/>
        <n v="57018"/>
        <n v="57000"/>
        <n v="56968"/>
        <n v="56958"/>
        <n v="56948"/>
        <n v="56937"/>
        <n v="56864"/>
        <n v="56846"/>
        <n v="56797"/>
        <n v="56751"/>
        <n v="56681"/>
        <n v="56661"/>
        <n v="56580"/>
        <n v="56514"/>
        <n v="56481"/>
        <n v="56450"/>
        <n v="56410"/>
        <n v="56407"/>
        <n v="56302"/>
        <n v="56182"/>
        <n v="56126"/>
        <n v="56108"/>
        <n v="56100"/>
        <n v="56075"/>
        <n v="56027"/>
        <n v="56000"/>
        <n v="55912"/>
        <n v="55825"/>
        <n v="55735"/>
        <n v="55725"/>
        <n v="55693"/>
        <n v="55524"/>
        <n v="55507"/>
        <n v="55475"/>
        <n v="55426"/>
        <n v="55405"/>
        <n v="55392"/>
        <n v="55319"/>
        <n v="55289"/>
        <n v="55273"/>
        <n v="55252"/>
        <n v="55235"/>
        <n v="55133"/>
        <n v="55109"/>
        <n v="55080"/>
        <n v="55004"/>
        <n v="55000"/>
        <n v="54996"/>
        <n v="54946"/>
        <n v="54887"/>
        <n v="54874"/>
        <n v="54716"/>
        <n v="54690"/>
        <n v="54641"/>
        <n v="54579"/>
        <n v="54533"/>
        <n v="54525"/>
        <n v="54518"/>
        <n v="54504"/>
        <n v="54431"/>
        <n v="54321"/>
        <n v="54301"/>
        <n v="54263"/>
        <n v="54244"/>
        <n v="54126"/>
        <n v="54119"/>
        <n v="54116"/>
        <n v="54104"/>
        <n v="54061"/>
        <n v="54023"/>
        <n v="54000"/>
        <n v="53744"/>
        <n v="53738"/>
        <n v="53693"/>
        <n v="53692"/>
        <n v="53672"/>
        <n v="53624"/>
        <n v="53578"/>
        <n v="53551"/>
        <n v="53508"/>
        <n v="53491"/>
        <n v="53466"/>
        <n v="53457"/>
        <n v="53398"/>
        <n v="53286"/>
        <n v="53237"/>
        <n v="53204"/>
        <n v="53110"/>
        <n v="53087"/>
        <n v="53055"/>
        <n v="53046"/>
        <n v="53040"/>
        <n v="53038"/>
        <n v="53025"/>
        <n v="53004"/>
        <n v="53000"/>
        <n v="52974"/>
        <n v="52913"/>
        <n v="52807"/>
        <n v="52701"/>
        <n v="52664"/>
        <n v="52617"/>
        <n v="52611"/>
        <n v="52594"/>
        <n v="52588"/>
        <n v="52569"/>
        <n v="52543"/>
        <n v="52540"/>
        <n v="52513"/>
        <n v="52488"/>
        <n v="52460"/>
        <n v="52337"/>
        <n v="52318"/>
        <n v="52192"/>
        <n v="52077"/>
        <n v="52025"/>
        <n v="52020"/>
        <n v="52004"/>
        <n v="52000"/>
        <n v="51990"/>
        <n v="51953"/>
        <n v="51930"/>
        <n v="51924"/>
        <n v="51898"/>
        <n v="51869"/>
        <n v="51843"/>
        <n v="51812"/>
        <n v="51768"/>
        <n v="51725"/>
        <n v="51703"/>
        <n v="51643"/>
        <n v="51564"/>
        <n v="51562"/>
        <n v="51531"/>
        <n v="51510"/>
        <n v="51500"/>
        <n v="51445"/>
        <n v="51414"/>
        <n v="51368"/>
        <n v="51341"/>
        <n v="51324"/>
        <n v="51315"/>
        <n v="51311"/>
        <n v="51296"/>
        <n v="51261"/>
        <n v="51232"/>
        <n v="51112"/>
        <n v="51094"/>
        <n v="51079"/>
        <n v="51075"/>
        <n v="51040"/>
        <n v="51007"/>
        <n v="51000"/>
        <n v="50962"/>
        <n v="50957"/>
        <n v="50954"/>
        <n v="50945"/>
        <n v="50927"/>
        <n v="50841"/>
        <n v="50826"/>
        <n v="50820"/>
        <n v="50784"/>
        <n v="50753"/>
        <n v="50750"/>
        <n v="50620"/>
        <n v="50531"/>
        <n v="50519"/>
        <n v="50439"/>
        <n v="50420"/>
        <n v="50399"/>
        <n v="50361"/>
        <n v="50317"/>
        <n v="50276"/>
        <n v="50252"/>
        <n v="50242"/>
        <n v="50237"/>
        <n v="50191"/>
        <n v="50168"/>
        <n v="50133"/>
        <n v="50097"/>
        <n v="50072"/>
        <n v="50069"/>
        <n v="50045"/>
        <n v="50012"/>
        <n v="50000"/>
        <n v="49587"/>
        <n v="49482"/>
        <n v="49471"/>
        <n v="49470"/>
        <n v="49450"/>
        <n v="49432"/>
        <n v="49419"/>
        <n v="49414"/>
        <n v="49406"/>
        <n v="49384"/>
        <n v="49331"/>
        <n v="49322"/>
        <n v="49304"/>
        <n v="49190"/>
        <n v="49174"/>
        <n v="49058"/>
        <n v="48960"/>
        <n v="48853"/>
        <n v="48708"/>
        <n v="48695"/>
        <n v="48676"/>
        <n v="48533"/>
        <n v="48519"/>
        <n v="48477"/>
        <n v="48474"/>
        <n v="48419"/>
        <n v="48342"/>
        <n v="48337"/>
        <n v="48310"/>
        <n v="48219"/>
        <n v="48213"/>
        <n v="48190"/>
        <n v="48166"/>
        <n v="48133"/>
        <n v="48098"/>
        <n v="48014"/>
        <n v="48000"/>
        <n v="47966"/>
        <n v="47940"/>
        <n v="47851"/>
        <n v="47828"/>
        <n v="47754"/>
        <n v="47732"/>
        <n v="47707"/>
        <n v="47704"/>
        <n v="47581"/>
        <n v="47573"/>
        <n v="47567"/>
        <n v="47548"/>
        <n v="47500"/>
        <n v="47481"/>
        <n v="47430"/>
        <n v="47389"/>
        <n v="47328"/>
        <n v="47288"/>
        <n v="47283"/>
        <n v="47172"/>
        <n v="47132"/>
        <n v="47000"/>
        <n v="46961"/>
        <n v="46947"/>
        <n v="46920"/>
        <n v="46898"/>
        <n v="46828"/>
        <n v="46769"/>
        <n v="46599"/>
        <n v="46435"/>
        <n v="46410"/>
        <n v="46362"/>
        <n v="46350"/>
        <n v="46261"/>
        <n v="46236"/>
        <n v="46211"/>
        <n v="46155"/>
        <n v="46118"/>
        <n v="46104"/>
        <n v="46049"/>
        <n v="46005"/>
        <n v="46000"/>
        <n v="45933"/>
        <n v="45900"/>
        <n v="45880"/>
        <n v="45696"/>
        <n v="45524"/>
        <n v="45488"/>
        <n v="45469"/>
        <n v="45426"/>
        <n v="45390"/>
        <n v="45185"/>
        <n v="45168"/>
        <n v="45014"/>
        <n v="45000"/>
        <n v="44880"/>
        <n v="44742"/>
        <n v="44595"/>
        <n v="44556"/>
        <n v="44519"/>
        <n v="44481"/>
        <n v="44370"/>
        <n v="44290"/>
        <n v="44139"/>
        <n v="44000"/>
        <n v="43978"/>
        <n v="43972"/>
        <n v="43860"/>
        <n v="43859"/>
        <n v="43824"/>
        <n v="43682"/>
        <n v="43656"/>
        <n v="43649"/>
        <n v="43615"/>
        <n v="43614"/>
        <n v="43613"/>
        <n v="43515"/>
        <n v="43500"/>
        <n v="43430"/>
        <n v="43408"/>
        <n v="43386"/>
        <n v="43333"/>
        <n v="43307"/>
        <n v="43193"/>
        <n v="43179"/>
        <n v="43140"/>
        <n v="43083"/>
        <n v="43000"/>
        <n v="42999"/>
        <n v="42873"/>
        <n v="42605"/>
        <n v="42500"/>
        <n v="42347"/>
        <n v="42265"/>
        <n v="42240"/>
        <n v="42238"/>
        <n v="42169"/>
        <n v="42000"/>
        <n v="41921"/>
        <n v="41820"/>
        <n v="41540"/>
        <n v="41500"/>
        <n v="41465"/>
        <n v="41310"/>
        <n v="41248"/>
        <n v="41208"/>
        <n v="41123"/>
        <n v="41000"/>
        <n v="40800"/>
        <n v="40706"/>
        <n v="40693"/>
        <n v="40591"/>
        <n v="40583"/>
        <n v="40533"/>
        <n v="40500"/>
        <n v="40304"/>
        <n v="40300"/>
        <n v="40177"/>
        <n v="40000"/>
        <n v="39943"/>
        <n v="39872"/>
        <n v="39813"/>
        <n v="39776"/>
        <n v="39743"/>
        <n v="39602"/>
        <n v="39562"/>
        <n v="39561"/>
        <n v="39181"/>
        <n v="39174"/>
        <n v="39148"/>
        <n v="39000"/>
        <n v="38877"/>
        <n v="38685"/>
        <n v="38658"/>
        <n v="38343"/>
        <n v="38117"/>
        <n v="38000"/>
        <n v="37923"/>
        <n v="36934"/>
        <n v="36914.82"/>
        <n v="36846"/>
        <n v="36778"/>
        <n v="36750"/>
        <n v="36742"/>
        <n v="36720"/>
        <n v="36393"/>
        <n v="36210"/>
        <n v="36000"/>
        <n v="35881"/>
        <n v="35700"/>
        <n v="35088"/>
        <n v="35000"/>
        <n v="34680"/>
        <n v="34000"/>
        <n v="33579"/>
        <n v="33293"/>
        <n v="33150"/>
        <n v="33018"/>
        <n v="32966"/>
        <n v="32706"/>
        <n v="32640"/>
        <n v="32611.42"/>
        <n v="32000"/>
        <n v="31471"/>
        <n v="31009"/>
        <n v="30600"/>
        <n v="30470"/>
        <n v="30312"/>
        <n v="29927"/>
        <n v="29266"/>
        <n v="28338"/>
        <n v="28152"/>
        <n v="28111"/>
        <n v="27948"/>
        <n v="27400"/>
        <n v="26529"/>
        <n v="26500"/>
        <n v="25343"/>
        <n v="24360"/>
        <n v="24237"/>
        <n v="22839"/>
        <n v="22648"/>
        <n v="22592"/>
        <n v="22080"/>
        <n v="21995.75"/>
        <n v="21524"/>
        <n v="20000"/>
        <n v="19008"/>
        <n v="10634"/>
        <n v="10322"/>
        <n v="3150"/>
        <n v="2100"/>
        <n v="1440"/>
        <n v="1050"/>
        <n v="900"/>
      </sharedItems>
      <fieldGroup base="5">
        <rangePr autoStart="0" autoEnd="0" startNum="0" endNum="410000" groupInterval="10000"/>
        <groupItems count="43">
          <s v="&lt;0"/>
          <s v="0-10000"/>
          <s v="10000-20000"/>
          <s v="20000-30000"/>
          <s v="30000-40000"/>
          <s v="40000-50000"/>
          <s v="50000-60000"/>
          <s v="60000-70000"/>
          <s v="70000-80000"/>
          <s v="80000-90000"/>
          <s v="90000-100000"/>
          <s v="100000-110000"/>
          <s v="110000-120000"/>
          <s v="120000-130000"/>
          <s v="130000-140000"/>
          <s v="140000-150000"/>
          <s v="150000-160000"/>
          <s v="160000-170000"/>
          <s v="170000-180000"/>
          <s v="180000-190000"/>
          <s v="190000-200000"/>
          <s v="200000-210000"/>
          <s v="210000-220000"/>
          <s v="220000-230000"/>
          <s v="230000-240000"/>
          <s v="240000-250000"/>
          <s v="250000-260000"/>
          <s v="260000-270000"/>
          <s v="270000-280000"/>
          <s v="280000-290000"/>
          <s v="290000-300000"/>
          <s v="300000-310000"/>
          <s v="310000-320000"/>
          <s v="320000-330000"/>
          <s v="330000-340000"/>
          <s v="340000-350000"/>
          <s v="350000-360000"/>
          <s v="360000-370000"/>
          <s v="370000-380000"/>
          <s v="380000-390000"/>
          <s v="390000-400000"/>
          <s v="400000-410000"/>
          <s v="&gt;410000"/>
        </groupItems>
      </fieldGroup>
    </cacheField>
    <cacheField name="Comp Freq" numFmtId="0">
      <sharedItems/>
    </cacheField>
    <cacheField name="Full/ Part" numFmtId="0">
      <sharedItems/>
    </cacheField>
    <cacheField name="Stipend" numFmtId="44">
      <sharedItems containsString="0" containsBlank="1" containsNumber="1" containsInteger="1" minValue="360" maxValue="43584"/>
    </cacheField>
    <cacheField name="Room &amp; Board" numFmtId="0">
      <sharedItems containsBlank="1" containsMixedTypes="1" containsNumber="1" containsInteger="1" minValue="10166" maxValue="10166"/>
    </cacheField>
    <cacheField name="Empl Class" numFmtId="0">
      <sharedItems/>
    </cacheField>
    <cacheField name="Length" numFmtId="0">
      <sharedItems/>
    </cacheField>
    <cacheField name="Employee Type" numFmtId="0">
      <sharedItems count="5">
        <s v="Administrative"/>
        <s v="Faculty Admin"/>
        <s v="Faculty"/>
        <s v="Faculty Library"/>
        <s v="Faculty Administrato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ark A Richards" refreshedDate="43203.728819212964" createdVersion="6" refreshedVersion="6" minRefreshableVersion="3" recordCount="1432">
  <cacheSource type="worksheet">
    <worksheetSource name="Table_2014"/>
  </cacheSource>
  <cacheFields count="12">
    <cacheField name="Last Name" numFmtId="0">
      <sharedItems/>
    </cacheField>
    <cacheField name="First Name" numFmtId="0">
      <sharedItems/>
    </cacheField>
    <cacheField name="Middle" numFmtId="0">
      <sharedItems containsBlank="1"/>
    </cacheField>
    <cacheField name="Title" numFmtId="0">
      <sharedItems/>
    </cacheField>
    <cacheField name="Department" numFmtId="0">
      <sharedItems/>
    </cacheField>
    <cacheField name="Base Salary" numFmtId="44">
      <sharedItems containsSemiMixedTypes="0" containsString="0" containsNumber="1" containsInteger="1" minValue="20640" maxValue="400000" count="1278">
        <n v="400000"/>
        <n v="394200"/>
        <n v="325000"/>
        <n v="288971"/>
        <n v="247450"/>
        <n v="242400"/>
        <n v="237798"/>
        <n v="235785"/>
        <n v="222500"/>
        <n v="212190"/>
        <n v="202280"/>
        <n v="202000"/>
        <n v="195425"/>
        <n v="191900"/>
        <n v="189169"/>
        <n v="188951"/>
        <n v="185402"/>
        <n v="181892"/>
        <n v="176750"/>
        <n v="174384"/>
        <n v="170820"/>
        <n v="167526"/>
        <n v="166967"/>
        <n v="165878"/>
        <n v="165000"/>
        <n v="164545"/>
        <n v="161600"/>
        <n v="161500"/>
        <n v="157703"/>
        <n v="156000"/>
        <n v="153384"/>
        <n v="152617"/>
        <n v="152081"/>
        <n v="151843"/>
        <n v="150110"/>
        <n v="149638"/>
        <n v="148390"/>
        <n v="147410"/>
        <n v="147245"/>
        <n v="145687"/>
        <n v="145000"/>
        <n v="144738"/>
        <n v="142073"/>
        <n v="141812"/>
        <n v="141664"/>
        <n v="141502"/>
        <n v="140000"/>
        <n v="139598"/>
        <n v="139332"/>
        <n v="138222"/>
        <n v="137500"/>
        <n v="137270"/>
        <n v="137221"/>
        <n v="136579"/>
        <n v="135154"/>
        <n v="134491"/>
        <n v="133865"/>
        <n v="133676"/>
        <n v="133509"/>
        <n v="132835"/>
        <n v="132553"/>
        <n v="132401"/>
        <n v="130639"/>
        <n v="130464"/>
        <n v="130125"/>
        <n v="130000"/>
        <n v="128653"/>
        <n v="127853"/>
        <n v="127847"/>
        <n v="127102"/>
        <n v="126808"/>
        <n v="125186"/>
        <n v="125093"/>
        <n v="125080"/>
        <n v="124830"/>
        <n v="124440"/>
        <n v="123745"/>
        <n v="123647"/>
        <n v="123399"/>
        <n v="122742"/>
        <n v="122630"/>
        <n v="122027"/>
        <n v="122000"/>
        <n v="121444"/>
        <n v="121327"/>
        <n v="121222"/>
        <n v="121071"/>
        <n v="120979"/>
        <n v="120262"/>
        <n v="120110"/>
        <n v="120000"/>
        <n v="119664"/>
        <n v="119401"/>
        <n v="119130"/>
        <n v="118358"/>
        <n v="117958"/>
        <n v="117790"/>
        <n v="117771"/>
        <n v="117179"/>
        <n v="116284"/>
        <n v="116257"/>
        <n v="115841"/>
        <n v="115588"/>
        <n v="115533"/>
        <n v="115510"/>
        <n v="114909"/>
        <n v="114490"/>
        <n v="114098"/>
        <n v="114071"/>
        <n v="114000"/>
        <n v="113269"/>
        <n v="112745"/>
        <n v="112655"/>
        <n v="112614"/>
        <n v="112415"/>
        <n v="112361"/>
        <n v="112274"/>
        <n v="112226"/>
        <n v="112021"/>
        <n v="111993"/>
        <n v="111581"/>
        <n v="111131"/>
        <n v="110671"/>
        <n v="110406"/>
        <n v="110329"/>
        <n v="110229"/>
        <n v="110000"/>
        <n v="109963"/>
        <n v="109836"/>
        <n v="109126"/>
        <n v="108868"/>
        <n v="108803"/>
        <n v="108660"/>
        <n v="108356"/>
        <n v="108294"/>
        <n v="108095"/>
        <n v="107919"/>
        <n v="107723"/>
        <n v="107696"/>
        <n v="107397"/>
        <n v="107319"/>
        <n v="106996"/>
        <n v="106934"/>
        <n v="106587"/>
        <n v="106303"/>
        <n v="105837"/>
        <n v="105760"/>
        <n v="105574"/>
        <n v="105407"/>
        <n v="105261"/>
        <n v="105220"/>
        <n v="105164"/>
        <n v="105139"/>
        <n v="105000"/>
        <n v="104975"/>
        <n v="104378"/>
        <n v="104020"/>
        <n v="103701"/>
        <n v="103643"/>
        <n v="103032"/>
        <n v="102637"/>
        <n v="102590"/>
        <n v="102477"/>
        <n v="102469"/>
        <n v="102389"/>
        <n v="102366"/>
        <n v="102270"/>
        <n v="102261"/>
        <n v="102223"/>
        <n v="102010"/>
        <n v="101720"/>
        <n v="101532"/>
        <n v="101232"/>
        <n v="101130"/>
        <n v="101044"/>
        <n v="101000"/>
        <n v="100329"/>
        <n v="100121"/>
        <n v="100110"/>
        <n v="100000"/>
        <n v="99881"/>
        <n v="99806"/>
        <n v="99521"/>
        <n v="99152"/>
        <n v="99025"/>
        <n v="98776"/>
        <n v="98543"/>
        <n v="98399"/>
        <n v="98224"/>
        <n v="98223"/>
        <n v="98122"/>
        <n v="97992"/>
        <n v="97767"/>
        <n v="97764"/>
        <n v="97749"/>
        <n v="97683"/>
        <n v="97415"/>
        <n v="97353"/>
        <n v="97301"/>
        <n v="97296"/>
        <n v="97268"/>
        <n v="97247"/>
        <n v="96916"/>
        <n v="96437"/>
        <n v="96354"/>
        <n v="96222"/>
        <n v="96098"/>
        <n v="95905"/>
        <n v="95319"/>
        <n v="94954"/>
        <n v="94795"/>
        <n v="94572"/>
        <n v="94401"/>
        <n v="94267"/>
        <n v="94109"/>
        <n v="94080"/>
        <n v="94034"/>
        <n v="94006"/>
        <n v="93783"/>
        <n v="93701"/>
        <n v="93663"/>
        <n v="93636"/>
        <n v="93536"/>
        <n v="93302"/>
        <n v="93215"/>
        <n v="93206"/>
        <n v="93136"/>
        <n v="93015"/>
        <n v="93013"/>
        <n v="92986"/>
        <n v="92560"/>
        <n v="92554"/>
        <n v="92479"/>
        <n v="92120"/>
        <n v="92000"/>
        <n v="91883"/>
        <n v="91864"/>
        <n v="91845"/>
        <n v="91785"/>
        <n v="91776"/>
        <n v="91666"/>
        <n v="91539"/>
        <n v="91240"/>
        <n v="91056"/>
        <n v="91022"/>
        <n v="90900"/>
        <n v="90758"/>
        <n v="90658"/>
        <n v="90607"/>
        <n v="90478"/>
        <n v="90411"/>
        <n v="90369"/>
        <n v="90337"/>
        <n v="90286"/>
        <n v="90235"/>
        <n v="90231"/>
        <n v="90159"/>
        <n v="90000"/>
        <n v="89891"/>
        <n v="89823"/>
        <n v="89773"/>
        <n v="89591"/>
        <n v="89520"/>
        <n v="89495"/>
        <n v="89385"/>
        <n v="89209"/>
        <n v="89159"/>
        <n v="89117"/>
        <n v="89096"/>
        <n v="88868"/>
        <n v="88777"/>
        <n v="88666"/>
        <n v="88597"/>
        <n v="88537"/>
        <n v="88419"/>
        <n v="88396"/>
        <n v="88348"/>
        <n v="87870"/>
        <n v="87735"/>
        <n v="87639"/>
        <n v="87610"/>
        <n v="87482"/>
        <n v="87409"/>
        <n v="87166"/>
        <n v="87144"/>
        <n v="87122"/>
        <n v="87037"/>
        <n v="86867"/>
        <n v="86511"/>
        <n v="86475"/>
        <n v="86306"/>
        <n v="86237"/>
        <n v="86228"/>
        <n v="86151"/>
        <n v="85995"/>
        <n v="85914"/>
        <n v="85881"/>
        <n v="85880"/>
        <n v="85818"/>
        <n v="85742"/>
        <n v="85644"/>
        <n v="85511"/>
        <n v="85450"/>
        <n v="85375"/>
        <n v="85345"/>
        <n v="85310"/>
        <n v="85224"/>
        <n v="85153"/>
        <n v="85121"/>
        <n v="85039"/>
        <n v="85000"/>
        <n v="84856"/>
        <n v="84711"/>
        <n v="84476"/>
        <n v="84280"/>
        <n v="84071"/>
        <n v="84026"/>
        <n v="84000"/>
        <n v="83983"/>
        <n v="83730"/>
        <n v="83729"/>
        <n v="83604"/>
        <n v="83593"/>
        <n v="83460"/>
        <n v="83437"/>
        <n v="83253"/>
        <n v="83063"/>
        <n v="82945"/>
        <n v="82909"/>
        <n v="82831"/>
        <n v="82423"/>
        <n v="82417"/>
        <n v="82416"/>
        <n v="82350"/>
        <n v="82342"/>
        <n v="82293"/>
        <n v="82259"/>
        <n v="82200"/>
        <n v="82136"/>
        <n v="82085"/>
        <n v="82054"/>
        <n v="82022"/>
        <n v="81998"/>
        <n v="81963"/>
        <n v="81959"/>
        <n v="81827"/>
        <n v="81679"/>
        <n v="81631"/>
        <n v="81588"/>
        <n v="81485"/>
        <n v="81002"/>
        <n v="81000"/>
        <n v="80800"/>
        <n v="80739"/>
        <n v="80704"/>
        <n v="80633"/>
        <n v="80525"/>
        <n v="80460"/>
        <n v="80339"/>
        <n v="80266"/>
        <n v="80251"/>
        <n v="80011"/>
        <n v="80007"/>
        <n v="80000"/>
        <n v="79910"/>
        <n v="79895"/>
        <n v="79692"/>
        <n v="79677"/>
        <n v="79528"/>
        <n v="79524"/>
        <n v="79515"/>
        <n v="79462"/>
        <n v="79440"/>
        <n v="79412"/>
        <n v="79301"/>
        <n v="79273"/>
        <n v="79219"/>
        <n v="79097"/>
        <n v="79006"/>
        <n v="79000"/>
        <n v="78961"/>
        <n v="78932"/>
        <n v="78780"/>
        <n v="78766"/>
        <n v="78738"/>
        <n v="78618"/>
        <n v="78552"/>
        <n v="78445"/>
        <n v="78344"/>
        <n v="78282"/>
        <n v="78257"/>
        <n v="78251"/>
        <n v="78246"/>
        <n v="78233"/>
        <n v="78112"/>
        <n v="78046"/>
        <n v="78013"/>
        <n v="77890"/>
        <n v="77814"/>
        <n v="77761"/>
        <n v="77583"/>
        <n v="77565"/>
        <n v="77561"/>
        <n v="77533"/>
        <n v="77530"/>
        <n v="77476"/>
        <n v="77462"/>
        <n v="77328"/>
        <n v="77285"/>
        <n v="77278"/>
        <n v="77265"/>
        <n v="77252"/>
        <n v="77171"/>
        <n v="77150"/>
        <n v="77060"/>
        <n v="77004"/>
        <n v="76998"/>
        <n v="76803"/>
        <n v="76719"/>
        <n v="76696"/>
        <n v="76626"/>
        <n v="76555"/>
        <n v="76545"/>
        <n v="76466"/>
        <n v="76401"/>
        <n v="76400"/>
        <n v="76310"/>
        <n v="76235"/>
        <n v="76179"/>
        <n v="76000"/>
        <n v="75889"/>
        <n v="75821"/>
        <n v="75750"/>
        <n v="75683"/>
        <n v="75623"/>
        <n v="75618"/>
        <n v="75596"/>
        <n v="75531"/>
        <n v="75464"/>
        <n v="75431"/>
        <n v="75255"/>
        <n v="75236"/>
        <n v="75133"/>
        <n v="75000"/>
        <n v="74929"/>
        <n v="74849"/>
        <n v="74647"/>
        <n v="74639"/>
        <n v="74475"/>
        <n v="74473"/>
        <n v="74398"/>
        <n v="74220"/>
        <n v="74147"/>
        <n v="74102"/>
        <n v="74000"/>
        <n v="73922"/>
        <n v="73886"/>
        <n v="73803"/>
        <n v="73796"/>
        <n v="73792"/>
        <n v="73730"/>
        <n v="73718"/>
        <n v="73688"/>
        <n v="73681"/>
        <n v="73610"/>
        <n v="73433"/>
        <n v="73367"/>
        <n v="73319"/>
        <n v="73298"/>
        <n v="73237"/>
        <n v="73225"/>
        <n v="73198"/>
        <n v="73174"/>
        <n v="73137"/>
        <n v="73101"/>
        <n v="73016"/>
        <n v="73000"/>
        <n v="72884"/>
        <n v="72836"/>
        <n v="72826"/>
        <n v="72803"/>
        <n v="72785"/>
        <n v="72706"/>
        <n v="72653"/>
        <n v="72612"/>
        <n v="72491"/>
        <n v="72482"/>
        <n v="72422"/>
        <n v="72401"/>
        <n v="72372"/>
        <n v="72296"/>
        <n v="72289"/>
        <n v="72235"/>
        <n v="72229"/>
        <n v="72227"/>
        <n v="72215"/>
        <n v="72124"/>
        <n v="72114"/>
        <n v="72111"/>
        <n v="72000"/>
        <n v="71945"/>
        <n v="71857"/>
        <n v="71836"/>
        <n v="71800"/>
        <n v="71719"/>
        <n v="71705"/>
        <n v="71616"/>
        <n v="71595"/>
        <n v="71551"/>
        <n v="71522"/>
        <n v="71511"/>
        <n v="71451"/>
        <n v="71443"/>
        <n v="71420"/>
        <n v="71390"/>
        <n v="71309"/>
        <n v="71304"/>
        <n v="71234"/>
        <n v="71221"/>
        <n v="71192"/>
        <n v="71141"/>
        <n v="71082"/>
        <n v="71055"/>
        <n v="71023"/>
        <n v="70929"/>
        <n v="70870"/>
        <n v="70700"/>
        <n v="70691"/>
        <n v="70617"/>
        <n v="70533"/>
        <n v="70521"/>
        <n v="70421"/>
        <n v="70392"/>
        <n v="70346"/>
        <n v="70333"/>
        <n v="70230"/>
        <n v="70150"/>
        <n v="70142"/>
        <n v="70135"/>
        <n v="70070"/>
        <n v="70004"/>
        <n v="70000"/>
        <n v="69917"/>
        <n v="69841"/>
        <n v="69833"/>
        <n v="69802"/>
        <n v="69787"/>
        <n v="69728"/>
        <n v="69727"/>
        <n v="69704"/>
        <n v="69429"/>
        <n v="69425"/>
        <n v="69360"/>
        <n v="69352"/>
        <n v="69334"/>
        <n v="69297"/>
        <n v="69294"/>
        <n v="69263"/>
        <n v="69166"/>
        <n v="69147"/>
        <n v="69124"/>
        <n v="69117"/>
        <n v="69111"/>
        <n v="69106"/>
        <n v="69095"/>
        <n v="69023"/>
        <n v="69013"/>
        <n v="69010"/>
        <n v="69003"/>
        <n v="69002"/>
        <n v="68973"/>
        <n v="68913"/>
        <n v="68887"/>
        <n v="68809"/>
        <n v="68805"/>
        <n v="68783"/>
        <n v="68776"/>
        <n v="68767"/>
        <n v="68753"/>
        <n v="68688"/>
        <n v="68680"/>
        <n v="68654"/>
        <n v="68653"/>
        <n v="68640"/>
        <n v="68590"/>
        <n v="68566"/>
        <n v="68558"/>
        <n v="68332"/>
        <n v="68226"/>
        <n v="68176"/>
        <n v="68172"/>
        <n v="68162"/>
        <n v="68143"/>
        <n v="68127"/>
        <n v="68103"/>
        <n v="68050"/>
        <n v="67915"/>
        <n v="67839"/>
        <n v="67670"/>
        <n v="67628"/>
        <n v="67517"/>
        <n v="67428"/>
        <n v="67382"/>
        <n v="67380"/>
        <n v="67351"/>
        <n v="67285"/>
        <n v="67129"/>
        <n v="67108"/>
        <n v="67044"/>
        <n v="66963"/>
        <n v="66920"/>
        <n v="66903"/>
        <n v="66876"/>
        <n v="66858"/>
        <n v="66846"/>
        <n v="66765"/>
        <n v="66729"/>
        <n v="66550"/>
        <n v="66457"/>
        <n v="66440"/>
        <n v="66392"/>
        <n v="66303"/>
        <n v="66259"/>
        <n v="66258"/>
        <n v="66161"/>
        <n v="66106"/>
        <n v="65991"/>
        <n v="65973"/>
        <n v="65869"/>
        <n v="65850"/>
        <n v="65691"/>
        <n v="65650"/>
        <n v="65576"/>
        <n v="65524"/>
        <n v="65434"/>
        <n v="65330"/>
        <n v="65293"/>
        <n v="65256"/>
        <n v="65141"/>
        <n v="65050"/>
        <n v="65000"/>
        <n v="64957"/>
        <n v="64954"/>
        <n v="64923"/>
        <n v="64903"/>
        <n v="64872"/>
        <n v="64801"/>
        <n v="64796"/>
        <n v="64783"/>
        <n v="64747"/>
        <n v="64728"/>
        <n v="64705"/>
        <n v="64696"/>
        <n v="64613"/>
        <n v="64529"/>
        <n v="64475"/>
        <n v="64435"/>
        <n v="64380"/>
        <n v="64363"/>
        <n v="64352"/>
        <n v="64350"/>
        <n v="64348"/>
        <n v="64337"/>
        <n v="64331"/>
        <n v="64287"/>
        <n v="64266"/>
        <n v="64247"/>
        <n v="64130"/>
        <n v="64106"/>
        <n v="64028"/>
        <n v="63995"/>
        <n v="63994"/>
        <n v="63978"/>
        <n v="63964"/>
        <n v="63954"/>
        <n v="63952"/>
        <n v="63929"/>
        <n v="63911"/>
        <n v="63886"/>
        <n v="63878"/>
        <n v="63818"/>
        <n v="63805"/>
        <n v="63774"/>
        <n v="63763"/>
        <n v="63726"/>
        <n v="63721"/>
        <n v="63662"/>
        <n v="63630"/>
        <n v="63605"/>
        <n v="63596"/>
        <n v="63543"/>
        <n v="63484"/>
        <n v="63372"/>
        <n v="63364"/>
        <n v="63313"/>
        <n v="63298"/>
        <n v="63296"/>
        <n v="63284"/>
        <n v="63200"/>
        <n v="63193"/>
        <n v="63169"/>
        <n v="63155"/>
        <n v="63147"/>
        <n v="63126"/>
        <n v="63110"/>
        <n v="63102"/>
        <n v="63099"/>
        <n v="63076"/>
        <n v="63058"/>
        <n v="63048"/>
        <n v="63038"/>
        <n v="63008"/>
        <n v="62967"/>
        <n v="62941"/>
        <n v="62907"/>
        <n v="62901"/>
        <n v="62794"/>
        <n v="62743"/>
        <n v="62688"/>
        <n v="62627"/>
        <n v="62616"/>
        <n v="62600"/>
        <n v="62583"/>
        <n v="62341"/>
        <n v="62325"/>
        <n v="62313"/>
        <n v="62273"/>
        <n v="62245"/>
        <n v="62202"/>
        <n v="62197"/>
        <n v="62173"/>
        <n v="62123"/>
        <n v="62067"/>
        <n v="62061"/>
        <n v="62000"/>
        <n v="61998"/>
        <n v="61983"/>
        <n v="61872"/>
        <n v="61847"/>
        <n v="61812"/>
        <n v="61796"/>
        <n v="61682"/>
        <n v="61647"/>
        <n v="61610"/>
        <n v="61593"/>
        <n v="61579"/>
        <n v="61541"/>
        <n v="61468"/>
        <n v="61417"/>
        <n v="61412"/>
        <n v="61390"/>
        <n v="61343"/>
        <n v="61320"/>
        <n v="61289"/>
        <n v="61288"/>
        <n v="61212"/>
        <n v="61189"/>
        <n v="61164"/>
        <n v="61114"/>
        <n v="61000"/>
        <n v="60910"/>
        <n v="60864"/>
        <n v="60791"/>
        <n v="60782"/>
        <n v="60600"/>
        <n v="60592"/>
        <n v="60554"/>
        <n v="60507"/>
        <n v="60309"/>
        <n v="60234"/>
        <n v="60162"/>
        <n v="60150"/>
        <n v="60124"/>
        <n v="60000"/>
        <n v="59996"/>
        <n v="59927"/>
        <n v="59906"/>
        <n v="59893"/>
        <n v="59752"/>
        <n v="59722"/>
        <n v="59681"/>
        <n v="59677"/>
        <n v="59619"/>
        <n v="59604"/>
        <n v="59585"/>
        <n v="59583"/>
        <n v="59570"/>
        <n v="59489"/>
        <n v="59424"/>
        <n v="59394"/>
        <n v="59391"/>
        <n v="59378"/>
        <n v="59314"/>
        <n v="59308"/>
        <n v="59237"/>
        <n v="59155"/>
        <n v="59138"/>
        <n v="59115"/>
        <n v="59080"/>
        <n v="59041"/>
        <n v="59039"/>
        <n v="59007"/>
        <n v="59000"/>
        <n v="58998"/>
        <n v="58979"/>
        <n v="58938"/>
        <n v="58928"/>
        <n v="58721"/>
        <n v="58713"/>
        <n v="58691"/>
        <n v="58524"/>
        <n v="58436"/>
        <n v="58406"/>
        <n v="58400"/>
        <n v="58393"/>
        <n v="58374"/>
        <n v="58305"/>
        <n v="58287"/>
        <n v="58264"/>
        <n v="58260"/>
        <n v="58214"/>
        <n v="58204"/>
        <n v="58189"/>
        <n v="58100"/>
        <n v="58096"/>
        <n v="58013"/>
        <n v="58011"/>
        <n v="58000"/>
        <n v="57956"/>
        <n v="57859"/>
        <n v="57794"/>
        <n v="57775"/>
        <n v="57750"/>
        <n v="57745"/>
        <n v="57729"/>
        <n v="57700"/>
        <n v="57570"/>
        <n v="57480"/>
        <n v="57479"/>
        <n v="57474"/>
        <n v="57443"/>
        <n v="57400"/>
        <n v="57393"/>
        <n v="57363"/>
        <n v="57272"/>
        <n v="57248"/>
        <n v="57191"/>
        <n v="57099"/>
        <n v="57085"/>
        <n v="57065"/>
        <n v="57051"/>
        <n v="57004"/>
        <n v="57000"/>
        <n v="56993"/>
        <n v="56966"/>
        <n v="56941"/>
        <n v="56927"/>
        <n v="56903"/>
        <n v="56873"/>
        <n v="56864"/>
        <n v="56795"/>
        <n v="56768"/>
        <n v="56669"/>
        <n v="56631"/>
        <n v="56613"/>
        <n v="56560"/>
        <n v="56496"/>
        <n v="56465"/>
        <n v="56402"/>
        <n v="56398"/>
        <n v="56390"/>
        <n v="56331"/>
        <n v="56270"/>
        <n v="56127"/>
        <n v="56119"/>
        <n v="56098"/>
        <n v="56095"/>
        <n v="56055"/>
        <n v="56032"/>
        <n v="55985"/>
        <n v="55976"/>
        <n v="55921"/>
        <n v="55912"/>
        <n v="55854"/>
        <n v="55851"/>
        <n v="55841"/>
        <n v="55732"/>
        <n v="55695"/>
        <n v="55631"/>
        <n v="55581"/>
        <n v="55570"/>
        <n v="55568"/>
        <n v="55550"/>
        <n v="55485"/>
        <n v="55451"/>
        <n v="55373"/>
        <n v="55347"/>
        <n v="55330"/>
        <n v="55304"/>
        <n v="55284"/>
        <n v="55198"/>
        <n v="55136"/>
        <n v="55080"/>
        <n v="55036"/>
        <n v="54964"/>
        <n v="54958"/>
        <n v="54864"/>
        <n v="54846"/>
        <n v="54768"/>
        <n v="54761"/>
        <n v="54708"/>
        <n v="54689"/>
        <n v="54674"/>
        <n v="54642"/>
        <n v="54617"/>
        <n v="54601"/>
        <n v="54516"/>
        <n v="54419"/>
        <n v="54401"/>
        <n v="54366"/>
        <n v="54234"/>
        <n v="54205"/>
        <n v="54060"/>
        <n v="54028"/>
        <n v="54012"/>
        <n v="53925"/>
        <n v="53917"/>
        <n v="53895"/>
        <n v="53823"/>
        <n v="53643"/>
        <n v="53638"/>
        <n v="53570"/>
        <n v="53521"/>
        <n v="53449"/>
        <n v="53364"/>
        <n v="53256"/>
        <n v="53236"/>
        <n v="53176"/>
        <n v="53103"/>
        <n v="53097"/>
        <n v="53065"/>
        <n v="53055"/>
        <n v="53045"/>
        <n v="53025"/>
        <n v="53000"/>
        <n v="52741"/>
        <n v="52737"/>
        <n v="52704"/>
        <n v="52684"/>
        <n v="52680"/>
        <n v="52573"/>
        <n v="52500"/>
        <n v="52459"/>
        <n v="52368"/>
        <n v="52344"/>
        <n v="52306"/>
        <n v="52242"/>
        <n v="52241"/>
        <n v="52179"/>
        <n v="52164"/>
        <n v="52142"/>
        <n v="52134"/>
        <n v="52051"/>
        <n v="52046"/>
        <n v="52015"/>
        <n v="52000"/>
        <n v="51970"/>
        <n v="51965"/>
        <n v="51920"/>
        <n v="51863"/>
        <n v="51852"/>
        <n v="51836"/>
        <n v="51749"/>
        <n v="51682"/>
        <n v="51631"/>
        <n v="51608"/>
        <n v="51579"/>
        <n v="51563"/>
        <n v="51510"/>
        <n v="51500"/>
        <n v="51491"/>
        <n v="51490"/>
        <n v="51483"/>
        <n v="51431"/>
        <n v="51409"/>
        <n v="51384"/>
        <n v="51377"/>
        <n v="51319"/>
        <n v="51318"/>
        <n v="51311"/>
        <n v="51292"/>
        <n v="51287"/>
        <n v="51286"/>
        <n v="51241"/>
        <n v="51152"/>
        <n v="51149"/>
        <n v="51102"/>
        <n v="51091"/>
        <n v="51013"/>
        <n v="51005"/>
        <n v="50984"/>
        <n v="50971"/>
        <n v="50894"/>
        <n v="50838"/>
        <n v="50826"/>
        <n v="50803"/>
        <n v="50796"/>
        <n v="50769"/>
        <n v="50753"/>
        <n v="50651"/>
        <n v="50607"/>
        <n v="50551"/>
        <n v="50523"/>
        <n v="50517"/>
        <n v="50500"/>
        <n v="50436"/>
        <n v="50365"/>
        <n v="50338"/>
        <n v="50316"/>
        <n v="50309"/>
        <n v="50305"/>
        <n v="50256"/>
        <n v="50227"/>
        <n v="50221"/>
        <n v="50154"/>
        <n v="50111"/>
        <n v="50077"/>
        <n v="50044"/>
        <n v="50000"/>
        <n v="49946"/>
        <n v="49928"/>
        <n v="49926"/>
        <n v="49921"/>
        <n v="49917"/>
        <n v="49896"/>
        <n v="49829"/>
        <n v="49729"/>
        <n v="49714"/>
        <n v="49685"/>
        <n v="49680"/>
        <n v="49627"/>
        <n v="49590"/>
        <n v="49490"/>
        <n v="49450"/>
        <n v="49449"/>
        <n v="49435"/>
        <n v="49431"/>
        <n v="49366"/>
        <n v="49267"/>
        <n v="49257"/>
        <n v="49230"/>
        <n v="49184"/>
        <n v="49160"/>
        <n v="49136"/>
        <n v="49115"/>
        <n v="49092"/>
        <n v="49087"/>
        <n v="49000"/>
        <n v="48986"/>
        <n v="48968"/>
        <n v="48922"/>
        <n v="48900"/>
        <n v="48882"/>
        <n v="48859"/>
        <n v="48857"/>
        <n v="48787"/>
        <n v="48685"/>
        <n v="48546"/>
        <n v="48512"/>
        <n v="48500"/>
        <n v="48480"/>
        <n v="48471"/>
        <n v="48469"/>
        <n v="48463"/>
        <n v="48450"/>
        <n v="48416"/>
        <n v="48410"/>
        <n v="48364"/>
        <n v="48337"/>
        <n v="48270"/>
        <n v="48184"/>
        <n v="48125"/>
        <n v="48096"/>
        <n v="48000"/>
        <n v="47988"/>
        <n v="47975"/>
        <n v="47826"/>
        <n v="47824"/>
        <n v="47802"/>
        <n v="47779"/>
        <n v="47761"/>
        <n v="47604"/>
        <n v="47575"/>
        <n v="47500"/>
        <n v="47470"/>
        <n v="47389"/>
        <n v="47228"/>
        <n v="47125"/>
        <n v="47073"/>
        <n v="47011"/>
        <n v="46973"/>
        <n v="46961"/>
        <n v="46890"/>
        <n v="46854"/>
        <n v="46775"/>
        <n v="46772"/>
        <n v="46769"/>
        <n v="46708"/>
        <n v="46660"/>
        <n v="46640"/>
        <n v="46552"/>
        <n v="46550"/>
        <n v="46502"/>
        <n v="46460"/>
        <n v="46438"/>
        <n v="46391"/>
        <n v="46390"/>
        <n v="46361"/>
        <n v="46359"/>
        <n v="46356"/>
        <n v="46336"/>
        <n v="46282"/>
        <n v="46261"/>
        <n v="46195"/>
        <n v="46165"/>
        <n v="46131"/>
        <n v="46043"/>
        <n v="46040"/>
        <n v="45978"/>
        <n v="45965"/>
        <n v="45953"/>
        <n v="45939"/>
        <n v="45905"/>
        <n v="45872"/>
        <n v="45852"/>
        <n v="45808"/>
        <n v="45679"/>
        <n v="45660"/>
        <n v="45604"/>
        <n v="45600"/>
        <n v="45576"/>
        <n v="45528"/>
        <n v="45329"/>
        <n v="45234"/>
        <n v="45214"/>
        <n v="45196"/>
        <n v="45175"/>
        <n v="45146"/>
        <n v="45091"/>
        <n v="45076"/>
        <n v="45000"/>
        <n v="44980"/>
        <n v="44935"/>
        <n v="44842"/>
        <n v="44615"/>
        <n v="44596"/>
        <n v="44595"/>
        <n v="44419"/>
        <n v="44366"/>
        <n v="44330"/>
        <n v="44299"/>
        <n v="44282"/>
        <n v="44234"/>
        <n v="44210"/>
        <n v="44184"/>
        <n v="44155"/>
        <n v="44137"/>
        <n v="44000"/>
        <n v="43898"/>
        <n v="43721"/>
        <n v="43646"/>
        <n v="43609"/>
        <n v="43578"/>
        <n v="43524"/>
        <n v="43500"/>
        <n v="43477"/>
        <n v="43422"/>
        <n v="43346"/>
        <n v="43316"/>
        <n v="43274"/>
        <n v="43268"/>
        <n v="43263"/>
        <n v="43110"/>
        <n v="43083"/>
        <n v="43000"/>
        <n v="42925"/>
        <n v="42825"/>
        <n v="42793"/>
        <n v="42760"/>
        <n v="42759"/>
        <n v="42758"/>
        <n v="42743"/>
        <n v="42668"/>
        <n v="42652"/>
        <n v="42579"/>
        <n v="42578"/>
        <n v="42557"/>
        <n v="42535"/>
        <n v="42453"/>
        <n v="42420"/>
        <n v="42346"/>
        <n v="42332"/>
        <n v="42238"/>
        <n v="42032"/>
        <n v="42025"/>
        <n v="41944"/>
        <n v="41928"/>
        <n v="41816"/>
        <n v="41650"/>
        <n v="41517"/>
        <n v="41436"/>
        <n v="41412"/>
        <n v="41410"/>
        <n v="41208"/>
        <n v="40982"/>
        <n v="40888"/>
        <n v="40800"/>
        <n v="40797"/>
        <n v="40747"/>
        <n v="40652"/>
        <n v="40555"/>
        <n v="40400"/>
        <n v="40317"/>
        <n v="40051"/>
        <n v="40000"/>
        <n v="39930"/>
        <n v="39895"/>
        <n v="39738"/>
        <n v="39669"/>
        <n v="39514"/>
        <n v="39499"/>
        <n v="39389"/>
        <n v="39376"/>
        <n v="39250"/>
        <n v="39148"/>
        <n v="39090"/>
        <n v="39033"/>
        <n v="38996"/>
        <n v="38964"/>
        <n v="38852"/>
        <n v="38783"/>
        <n v="38764"/>
        <n v="38760"/>
        <n v="38747"/>
        <n v="38413"/>
        <n v="38406"/>
        <n v="38380"/>
        <n v="38115"/>
        <n v="38052"/>
        <n v="37926"/>
        <n v="37900"/>
        <n v="37591"/>
        <n v="37370"/>
        <n v="37179"/>
        <n v="36496"/>
        <n v="36210"/>
        <n v="36191"/>
        <n v="36057"/>
        <n v="36029"/>
        <n v="36000"/>
        <n v="35996"/>
        <n v="35754"/>
        <n v="35679"/>
        <n v="35439"/>
        <n v="35000"/>
        <n v="34400"/>
        <n v="34000"/>
        <n v="33888"/>
        <n v="32640"/>
        <n v="32500"/>
        <n v="32320"/>
        <n v="32202"/>
        <n v="32000"/>
        <n v="30603"/>
        <n v="30000"/>
        <n v="27948"/>
        <n v="27400"/>
        <n v="20640"/>
      </sharedItems>
      <fieldGroup base="5">
        <rangePr autoStart="0" startNum="20000" endNum="400000" groupInterval="10000"/>
        <groupItems count="40">
          <s v="&lt;20000"/>
          <s v="20000-29999"/>
          <s v="30000-39999"/>
          <s v="40000-49999"/>
          <s v="50000-59999"/>
          <s v="60000-69999"/>
          <s v="70000-79999"/>
          <s v="80000-89999"/>
          <s v="90000-99999"/>
          <s v="100000-109999"/>
          <s v="110000-119999"/>
          <s v="120000-129999"/>
          <s v="130000-139999"/>
          <s v="140000-149999"/>
          <s v="150000-159999"/>
          <s v="160000-169999"/>
          <s v="170000-179999"/>
          <s v="180000-189999"/>
          <s v="190000-199999"/>
          <s v="200000-209999"/>
          <s v="210000-219999"/>
          <s v="220000-229999"/>
          <s v="230000-239999"/>
          <s v="240000-249999"/>
          <s v="250000-259999"/>
          <s v="260000-269999"/>
          <s v="270000-279999"/>
          <s v="280000-289999"/>
          <s v="290000-299999"/>
          <s v="300000-309999"/>
          <s v="310000-319999"/>
          <s v="320000-329999"/>
          <s v="330000-339999"/>
          <s v="340000-349999"/>
          <s v="350000-359999"/>
          <s v="360000-369999"/>
          <s v="370000-379999"/>
          <s v="380000-389999"/>
          <s v="390000-400000"/>
          <s v="&gt;400000"/>
        </groupItems>
      </fieldGroup>
    </cacheField>
    <cacheField name="Full/ Part" numFmtId="0">
      <sharedItems/>
    </cacheField>
    <cacheField name="Stipend" numFmtId="44">
      <sharedItems containsString="0" containsBlank="1" containsNumber="1" minValue="288" maxValue="41667"/>
    </cacheField>
    <cacheField name="Room and Board" numFmtId="44">
      <sharedItems containsString="0" containsBlank="1" containsNumber="1" containsInteger="1" minValue="10074" maxValue="10074"/>
    </cacheField>
    <cacheField name="Empl Class" numFmtId="0">
      <sharedItems containsBlank="1"/>
    </cacheField>
    <cacheField name="Length" numFmtId="0">
      <sharedItems/>
    </cacheField>
    <cacheField name="Employee Type" numFmtId="0">
      <sharedItems count="5">
        <s v="Administrative"/>
        <s v="Faculty Admin"/>
        <s v="Faculty"/>
        <s v="Faculty Library"/>
        <s v="Faculty Admini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ark A Richards" refreshedDate="43203.741732986113" createdVersion="6" refreshedVersion="6" minRefreshableVersion="3" recordCount="1538">
  <cacheSource type="worksheet">
    <worksheetSource name="Table_2013"/>
  </cacheSource>
  <cacheFields count="12">
    <cacheField name="Last" numFmtId="0">
      <sharedItems/>
    </cacheField>
    <cacheField name="First Name" numFmtId="0">
      <sharedItems/>
    </cacheField>
    <cacheField name="Middle" numFmtId="0">
      <sharedItems containsBlank="1"/>
    </cacheField>
    <cacheField name="Title" numFmtId="0">
      <sharedItems/>
    </cacheField>
    <cacheField name="Department" numFmtId="0">
      <sharedItems/>
    </cacheField>
    <cacheField name="Base Salary" numFmtId="44">
      <sharedItems containsSemiMixedTypes="0" containsString="0" containsNumber="1" containsInteger="1" minValue="900" maxValue="400000" count="1366">
        <n v="400000"/>
        <n v="390274"/>
        <n v="286110"/>
        <n v="245000"/>
        <n v="240000"/>
        <n v="235444"/>
        <n v="233450"/>
        <n v="209504"/>
        <n v="208080"/>
        <n v="200277"/>
        <n v="200000"/>
        <n v="194543"/>
        <n v="193490"/>
        <n v="190000"/>
        <n v="187296"/>
        <n v="187080"/>
        <n v="183566"/>
        <n v="179744"/>
        <n v="175000"/>
        <n v="172657"/>
        <n v="170000"/>
        <n v="169129"/>
        <n v="167442"/>
        <n v="165196"/>
        <n v="162332"/>
        <n v="162213"/>
        <n v="161500"/>
        <n v="158003"/>
        <n v="156142"/>
        <n v="152250"/>
        <n v="148910"/>
        <n v="148320"/>
        <n v="148172"/>
        <n v="148156"/>
        <n v="147701"/>
        <n v="144583"/>
        <n v="144245"/>
        <n v="143454"/>
        <n v="141068"/>
        <n v="140000"/>
        <n v="139448"/>
        <n v="138822"/>
        <n v="138546"/>
        <n v="136573"/>
        <n v="135862"/>
        <n v="135210"/>
        <n v="134164"/>
        <n v="133014"/>
        <n v="133000"/>
        <n v="132856"/>
        <n v="131090"/>
        <n v="130846"/>
        <n v="130000"/>
        <n v="129880"/>
        <n v="129239"/>
        <n v="128790"/>
        <n v="128215"/>
        <n v="127661"/>
        <n v="127546"/>
        <n v="127378"/>
        <n v="126965"/>
        <n v="126587"/>
        <n v="126562"/>
        <n v="126537"/>
        <n v="126000"/>
        <n v="125382"/>
        <n v="125302"/>
        <n v="125238"/>
        <n v="124143"/>
        <n v="124142"/>
        <n v="122520"/>
        <n v="122177"/>
        <n v="122000"/>
        <n v="121540"/>
        <n v="120232"/>
        <n v="120022"/>
        <n v="118730"/>
        <n v="118467"/>
        <n v="118293"/>
        <n v="118279"/>
        <n v="117415"/>
        <n v="116685"/>
        <n v="116635"/>
        <n v="115577"/>
        <n v="114974"/>
        <n v="114927"/>
        <n v="114694"/>
        <n v="114444"/>
        <n v="114425"/>
        <n v="113810"/>
        <n v="113759"/>
        <n v="113242"/>
        <n v="113162"/>
        <n v="112884"/>
        <n v="112625"/>
        <n v="111920"/>
        <n v="111870"/>
        <n v="111632"/>
        <n v="111314"/>
        <n v="111302"/>
        <n v="111251"/>
        <n v="110328"/>
        <n v="110102"/>
        <n v="110031"/>
        <n v="110000"/>
        <n v="109814"/>
        <n v="109748"/>
        <n v="109445"/>
        <n v="108964"/>
        <n v="108876"/>
        <n v="108275"/>
        <n v="108128"/>
        <n v="107832"/>
        <n v="107089"/>
        <n v="107078"/>
        <n v="106959"/>
        <n v="106948"/>
        <n v="106256"/>
        <n v="106078"/>
        <n v="105948"/>
        <n v="105936"/>
        <n v="105875"/>
        <n v="105863"/>
        <n v="105532"/>
        <n v="105342"/>
        <n v="105209"/>
        <n v="105148"/>
        <n v="105056"/>
        <n v="105028"/>
        <n v="104242"/>
        <n v="104123"/>
        <n v="103937"/>
        <n v="103911"/>
        <n v="103760"/>
        <n v="103603"/>
        <n v="103581"/>
        <n v="103367"/>
        <n v="102990"/>
        <n v="102922"/>
        <n v="102331"/>
        <n v="102311"/>
        <n v="102285"/>
        <n v="101972"/>
        <n v="101925"/>
        <n v="101750"/>
        <n v="101414"/>
        <n v="101336"/>
        <n v="101087"/>
        <n v="100871"/>
        <n v="100414"/>
        <n v="100238"/>
        <n v="99945"/>
        <n v="99933"/>
        <n v="99853"/>
        <n v="99765"/>
        <n v="99740"/>
        <n v="99550"/>
        <n v="99496"/>
        <n v="99407"/>
        <n v="99265"/>
        <n v="99222"/>
        <n v="99072"/>
        <n v="99009"/>
        <n v="98904"/>
        <n v="98859"/>
        <n v="98743"/>
        <n v="98596"/>
        <n v="98585"/>
        <n v="98579"/>
        <n v="97863"/>
        <n v="97833"/>
        <n v="97798"/>
        <n v="97567"/>
        <n v="97425"/>
        <n v="97373"/>
        <n v="97163"/>
        <n v="97094"/>
        <n v="96935"/>
        <n v="96799"/>
        <n v="96756"/>
        <n v="96748"/>
        <n v="96659"/>
        <n v="96586"/>
        <n v="96546"/>
        <n v="96470"/>
        <n v="96336"/>
        <n v="95614"/>
        <n v="95145"/>
        <n v="94902"/>
        <n v="94796"/>
        <n v="94682"/>
        <n v="94441"/>
        <n v="94364"/>
        <n v="93794"/>
        <n v="93636"/>
        <n v="93483"/>
        <n v="93480"/>
        <n v="93431"/>
        <n v="93362"/>
        <n v="93336"/>
        <n v="93299"/>
        <n v="93177"/>
        <n v="92606"/>
        <n v="92543"/>
        <n v="92495"/>
        <n v="92356"/>
        <n v="92298"/>
        <n v="92208"/>
        <n v="92065"/>
        <n v="91746"/>
        <n v="91733"/>
        <n v="91722"/>
        <n v="91644"/>
        <n v="91477"/>
        <n v="90758"/>
        <n v="90390"/>
        <n v="90337"/>
        <n v="90301"/>
        <n v="90130"/>
        <n v="90045"/>
        <n v="89856"/>
        <n v="89760"/>
        <n v="89715"/>
        <n v="89474"/>
        <n v="89443"/>
        <n v="89438"/>
        <n v="89392"/>
        <n v="89382"/>
        <n v="89266"/>
        <n v="89233"/>
        <n v="89052"/>
        <n v="89001"/>
        <n v="88849"/>
        <n v="88791"/>
        <n v="88523"/>
        <n v="88383"/>
        <n v="88380"/>
        <n v="88288"/>
        <n v="88287"/>
        <n v="88031"/>
        <n v="87988"/>
        <n v="87981"/>
        <n v="87941"/>
        <n v="87809"/>
        <n v="87754"/>
        <n v="87720"/>
        <n v="87712"/>
        <n v="87694"/>
        <n v="87499"/>
        <n v="87460"/>
        <n v="87269"/>
        <n v="87000"/>
        <n v="86765"/>
        <n v="86668"/>
        <n v="86657"/>
        <n v="86534"/>
        <n v="86522"/>
        <n v="86411"/>
        <n v="86358"/>
        <n v="86303"/>
        <n v="86204"/>
        <n v="85896"/>
        <n v="85894"/>
        <n v="85849"/>
        <n v="85773"/>
        <n v="85603"/>
        <n v="85556"/>
        <n v="85500"/>
        <n v="85448"/>
        <n v="85110"/>
        <n v="85040"/>
        <n v="85030"/>
        <n v="85000"/>
        <n v="84969"/>
        <n v="84720"/>
        <n v="84685"/>
        <n v="84500"/>
        <n v="84411"/>
        <n v="84321"/>
        <n v="84278"/>
        <n v="83991"/>
        <n v="83964"/>
        <n v="83935"/>
        <n v="83924"/>
        <n v="83838"/>
        <n v="83640"/>
        <n v="83601"/>
        <n v="83474"/>
        <n v="83448"/>
        <n v="83446"/>
        <n v="83383"/>
        <n v="83054"/>
        <n v="82900"/>
        <n v="82784"/>
        <n v="82703"/>
        <n v="82684"/>
        <n v="82665"/>
        <n v="82634"/>
        <n v="82611"/>
        <n v="82557"/>
        <n v="82540"/>
        <n v="82411"/>
        <n v="82397"/>
        <n v="82394"/>
        <n v="82380"/>
        <n v="82244"/>
        <n v="82088"/>
        <n v="81988"/>
        <n v="81878"/>
        <n v="81836"/>
        <n v="81677"/>
        <n v="81607"/>
        <n v="81600"/>
        <n v="81568"/>
        <n v="81535"/>
        <n v="81487"/>
        <n v="81445"/>
        <n v="81367"/>
        <n v="81323"/>
        <n v="81242"/>
        <n v="81212"/>
        <n v="81206"/>
        <n v="81151"/>
        <n v="81022"/>
        <n v="80970"/>
        <n v="80920"/>
        <n v="80651"/>
        <n v="80640"/>
        <n v="80608"/>
        <n v="80487"/>
        <n v="80235"/>
        <n v="80207"/>
        <n v="80141"/>
        <n v="80000"/>
        <n v="79968"/>
        <n v="79944"/>
        <n v="79865"/>
        <n v="79683"/>
        <n v="79665"/>
        <n v="79580"/>
        <n v="79493"/>
        <n v="79477"/>
        <n v="79456"/>
        <n v="79356"/>
        <n v="79352"/>
        <n v="79225"/>
        <n v="79219"/>
        <n v="79151"/>
        <n v="79106"/>
        <n v="79098"/>
        <n v="78920"/>
        <n v="78795"/>
        <n v="78717"/>
        <n v="78695"/>
        <n v="78535"/>
        <n v="78487"/>
        <n v="78417"/>
        <n v="78329"/>
        <n v="78224"/>
        <n v="78013"/>
        <n v="77770"/>
        <n v="77704"/>
        <n v="77568"/>
        <n v="77507"/>
        <n v="77476"/>
        <n v="77458"/>
        <n v="77388"/>
        <n v="77252"/>
        <n v="77250"/>
        <n v="77139"/>
        <n v="77101"/>
        <n v="77044"/>
        <n v="77000"/>
        <n v="76999"/>
        <n v="76990"/>
        <n v="76959"/>
        <n v="76815"/>
        <n v="76746"/>
        <n v="76706"/>
        <n v="76660"/>
        <n v="76537"/>
        <n v="76520"/>
        <n v="76505"/>
        <n v="76500"/>
        <n v="76487"/>
        <n v="76331"/>
        <n v="76266"/>
        <n v="76242"/>
        <n v="76236"/>
        <n v="76196"/>
        <n v="76000"/>
        <n v="75867"/>
        <n v="75768"/>
        <n v="75748"/>
        <n v="75700"/>
        <n v="75683"/>
        <n v="75622"/>
        <n v="75589"/>
        <n v="75580"/>
        <n v="75532"/>
        <n v="75528"/>
        <n v="75522"/>
        <n v="75489"/>
        <n v="75480"/>
        <n v="75429"/>
        <n v="75425"/>
        <n v="75352"/>
        <n v="75306"/>
        <n v="75282"/>
        <n v="75251"/>
        <n v="75235"/>
        <n v="75147"/>
        <n v="75116"/>
        <n v="75041"/>
        <n v="75000"/>
        <n v="74869"/>
        <n v="74684"/>
        <n v="74510"/>
        <n v="74444"/>
        <n v="74389"/>
        <n v="74320"/>
        <n v="74307"/>
        <n v="74242"/>
        <n v="74234"/>
        <n v="74221"/>
        <n v="74220"/>
        <n v="74142"/>
        <n v="74130"/>
        <n v="74114"/>
        <n v="74084"/>
        <n v="74000"/>
        <n v="73849"/>
        <n v="73810"/>
        <n v="73681"/>
        <n v="73624"/>
        <n v="73619"/>
        <n v="73446"/>
        <n v="73416"/>
        <n v="73412"/>
        <n v="73368"/>
        <n v="73342"/>
        <n v="73340"/>
        <n v="73260"/>
        <n v="73185"/>
        <n v="73076"/>
        <n v="73000"/>
        <n v="72958"/>
        <n v="72881"/>
        <n v="72872"/>
        <n v="72703"/>
        <n v="72682"/>
        <n v="72583"/>
        <n v="72473"/>
        <n v="72467"/>
        <n v="72444"/>
        <n v="72377"/>
        <n v="72370"/>
        <n v="72234"/>
        <n v="72231"/>
        <n v="72097"/>
        <n v="71764"/>
        <n v="71666"/>
        <n v="71625"/>
        <n v="71580"/>
        <n v="71520"/>
        <n v="71500"/>
        <n v="71400"/>
        <n v="71293"/>
        <n v="71244"/>
        <n v="71233"/>
        <n v="71212"/>
        <n v="71146"/>
        <n v="71125"/>
        <n v="71000"/>
        <n v="70985"/>
        <n v="70919"/>
        <n v="70858"/>
        <n v="70855"/>
        <n v="70843"/>
        <n v="70822"/>
        <n v="70804"/>
        <n v="70729"/>
        <n v="70683"/>
        <n v="70601"/>
        <n v="70527"/>
        <n v="70524"/>
        <n v="70500"/>
        <n v="70428"/>
        <n v="70421"/>
        <n v="70419"/>
        <n v="70351"/>
        <n v="70330"/>
        <n v="70314"/>
        <n v="70297"/>
        <n v="70258"/>
        <n v="70227"/>
        <n v="70182"/>
        <n v="70168"/>
        <n v="70120"/>
        <n v="70091"/>
        <n v="70075"/>
        <n v="69991"/>
        <n v="69990"/>
        <n v="69980"/>
        <n v="69812"/>
        <n v="69753"/>
        <n v="69593"/>
        <n v="69574"/>
        <n v="69570"/>
        <n v="69556"/>
        <n v="69480"/>
        <n v="69448"/>
        <n v="69413"/>
        <n v="69384"/>
        <n v="69350"/>
        <n v="69311"/>
        <n v="69304"/>
        <n v="69256"/>
        <n v="69228"/>
        <n v="69225"/>
        <n v="69138"/>
        <n v="69111"/>
        <n v="69061"/>
        <n v="69059"/>
        <n v="69000"/>
        <n v="68987"/>
        <n v="68742"/>
        <n v="68739"/>
        <n v="68709"/>
        <n v="68648"/>
        <n v="68643"/>
        <n v="68629"/>
        <n v="68540"/>
        <n v="68482"/>
        <n v="68462"/>
        <n v="68440"/>
        <n v="68433"/>
        <n v="68427"/>
        <n v="68422"/>
        <n v="68340"/>
        <n v="68335"/>
        <n v="68320"/>
        <n v="68290"/>
        <n v="68175"/>
        <n v="68128"/>
        <n v="68072"/>
        <n v="68052"/>
        <n v="68032"/>
        <n v="68000"/>
        <n v="67939"/>
        <n v="67924"/>
        <n v="67916"/>
        <n v="67911"/>
        <n v="67906"/>
        <n v="67879"/>
        <n v="67862"/>
        <n v="67774"/>
        <n v="67666"/>
        <n v="67649"/>
        <n v="67633"/>
        <n v="67597"/>
        <n v="67468"/>
        <n v="67458"/>
        <n v="67376"/>
        <n v="67363"/>
        <n v="67311"/>
        <n v="67308"/>
        <n v="67184"/>
        <n v="67167"/>
        <n v="67000"/>
        <n v="66958"/>
        <n v="66941"/>
        <n v="66921"/>
        <n v="66869"/>
        <n v="66746"/>
        <n v="66735"/>
        <n v="66713"/>
        <n v="66642"/>
        <n v="66613"/>
        <n v="66472"/>
        <n v="66429"/>
        <n v="66413"/>
        <n v="66372"/>
        <n v="66357"/>
        <n v="66300"/>
        <n v="66232"/>
        <n v="66219"/>
        <n v="66196"/>
        <n v="66184"/>
        <n v="66074"/>
        <n v="66068"/>
        <n v="66042"/>
        <n v="66040"/>
        <n v="65926"/>
        <n v="65835"/>
        <n v="65735"/>
        <n v="65726"/>
        <n v="65603"/>
        <n v="65602"/>
        <n v="65583"/>
        <n v="65549"/>
        <n v="65503"/>
        <n v="65451"/>
        <n v="65444"/>
        <n v="65275"/>
        <n v="65222"/>
        <n v="65142"/>
        <n v="65135"/>
        <n v="65101"/>
        <n v="65049"/>
        <n v="65000"/>
        <n v="64861"/>
        <n v="64855"/>
        <n v="64837"/>
        <n v="64770"/>
        <n v="64760"/>
        <n v="64683"/>
        <n v="64682"/>
        <n v="64642"/>
        <n v="64588"/>
        <n v="64540"/>
        <n v="64512"/>
        <n v="64505"/>
        <n v="64407"/>
        <n v="64311"/>
        <n v="64266"/>
        <n v="64260"/>
        <n v="64159"/>
        <n v="64107"/>
        <n v="64087"/>
        <n v="64064"/>
        <n v="64055"/>
        <n v="63922"/>
        <n v="63919"/>
        <n v="63815"/>
        <n v="63774"/>
        <n v="63711"/>
        <n v="63674"/>
        <n v="63643"/>
        <n v="63604"/>
        <n v="63577"/>
        <n v="63502"/>
        <n v="63495"/>
        <n v="63423"/>
        <n v="63394"/>
        <n v="63360"/>
        <n v="63321"/>
        <n v="63240"/>
        <n v="63173"/>
        <n v="63164"/>
        <n v="63143"/>
        <n v="63132"/>
        <n v="63033"/>
        <n v="62697"/>
        <n v="62669"/>
        <n v="62649"/>
        <n v="62620"/>
        <n v="62585"/>
        <n v="62574"/>
        <n v="62573"/>
        <n v="62559"/>
        <n v="62487"/>
        <n v="62449"/>
        <n v="62424"/>
        <n v="62385"/>
        <n v="62384"/>
        <n v="62379"/>
        <n v="62318"/>
        <n v="62284"/>
        <n v="62251"/>
        <n v="62184"/>
        <n v="62122"/>
        <n v="62061"/>
        <n v="62027"/>
        <n v="62000"/>
        <n v="61960"/>
        <n v="61904"/>
        <n v="61858"/>
        <n v="61824"/>
        <n v="61758"/>
        <n v="61708"/>
        <n v="61705"/>
        <n v="61681"/>
        <n v="61668"/>
        <n v="61652"/>
        <n v="61651"/>
        <n v="61650"/>
        <n v="61597"/>
        <n v="61586"/>
        <n v="61569"/>
        <n v="61512"/>
        <n v="61508"/>
        <n v="61497"/>
        <n v="61384"/>
        <n v="61380"/>
        <n v="61356"/>
        <n v="61353"/>
        <n v="61279"/>
        <n v="61262"/>
        <n v="61207"/>
        <n v="61200"/>
        <n v="61172"/>
        <n v="61167"/>
        <n v="61120"/>
        <n v="61114"/>
        <n v="61071"/>
        <n v="61053"/>
        <n v="61037"/>
        <n v="60983"/>
        <n v="60969"/>
        <n v="60890"/>
        <n v="60874"/>
        <n v="60859"/>
        <n v="60849"/>
        <n v="60775"/>
        <n v="60746"/>
        <n v="60726"/>
        <n v="60707"/>
        <n v="60673"/>
        <n v="60633"/>
        <n v="60606"/>
        <n v="60558"/>
        <n v="60488"/>
        <n v="60399"/>
        <n v="60180"/>
        <n v="60156"/>
        <n v="60150"/>
        <n v="60100"/>
        <n v="60068"/>
        <n v="60061"/>
        <n v="60007"/>
        <n v="60000"/>
        <n v="59976"/>
        <n v="59908"/>
        <n v="59901"/>
        <n v="59893"/>
        <n v="59860"/>
        <n v="59826"/>
        <n v="59819"/>
        <n v="59712"/>
        <n v="59668"/>
        <n v="59627"/>
        <n v="59607"/>
        <n v="59554"/>
        <n v="59553"/>
        <n v="59402"/>
        <n v="59371"/>
        <n v="59171"/>
        <n v="59160"/>
        <n v="59130"/>
        <n v="59090"/>
        <n v="59065"/>
        <n v="59035"/>
        <n v="59000"/>
        <n v="58995"/>
        <n v="58987"/>
        <n v="58980"/>
        <n v="58970"/>
        <n v="58963"/>
        <n v="58926"/>
        <n v="58912"/>
        <n v="58896"/>
        <n v="58858"/>
        <n v="58851"/>
        <n v="58849"/>
        <n v="58806"/>
        <n v="58805"/>
        <n v="58803"/>
        <n v="58790"/>
        <n v="58769"/>
        <n v="58727"/>
        <n v="58650"/>
        <n v="58643"/>
        <n v="58620"/>
        <n v="58552"/>
        <n v="58530"/>
        <n v="58516"/>
        <n v="58495"/>
        <n v="58493"/>
        <n v="58482"/>
        <n v="58456"/>
        <n v="58454"/>
        <n v="58345"/>
        <n v="58257"/>
        <n v="58180"/>
        <n v="58140"/>
        <n v="58062"/>
        <n v="57880"/>
        <n v="57857"/>
        <n v="57843"/>
        <n v="57822"/>
        <n v="57796"/>
        <n v="57742"/>
        <n v="57710"/>
        <n v="57628"/>
        <n v="57556"/>
        <n v="57541"/>
        <n v="57537"/>
        <n v="57534"/>
        <n v="57525"/>
        <n v="57506"/>
        <n v="57461"/>
        <n v="57439"/>
        <n v="57436"/>
        <n v="57286"/>
        <n v="57228"/>
        <n v="57222"/>
        <n v="57180"/>
        <n v="57173"/>
        <n v="57171"/>
        <n v="57166"/>
        <n v="57000"/>
        <n v="56986"/>
        <n v="56919"/>
        <n v="56905"/>
        <n v="56900"/>
        <n v="56897"/>
        <n v="56832"/>
        <n v="56825"/>
        <n v="56820"/>
        <n v="56812"/>
        <n v="56782"/>
        <n v="56770"/>
        <n v="56767"/>
        <n v="56764"/>
        <n v="56735"/>
        <n v="56701"/>
        <n v="56694"/>
        <n v="56681"/>
        <n v="56658"/>
        <n v="56638"/>
        <n v="56567"/>
        <n v="56542"/>
        <n v="56502"/>
        <n v="56497"/>
        <n v="56485"/>
        <n v="56440"/>
        <n v="56348"/>
        <n v="56347"/>
        <n v="56322"/>
        <n v="56310"/>
        <n v="56305"/>
        <n v="56264"/>
        <n v="56233"/>
        <n v="56100"/>
        <n v="56070"/>
        <n v="56053"/>
        <n v="56049"/>
        <n v="56000"/>
        <n v="55941"/>
        <n v="55937"/>
        <n v="55906"/>
        <n v="55844"/>
        <n v="55752"/>
        <n v="55740"/>
        <n v="55610"/>
        <n v="55604"/>
        <n v="55543"/>
        <n v="55525"/>
        <n v="55500"/>
        <n v="55477"/>
        <n v="55395"/>
        <n v="55358"/>
        <n v="55288"/>
        <n v="55262"/>
        <n v="55180"/>
        <n v="55174"/>
        <n v="55158"/>
        <n v="55080"/>
        <n v="55029"/>
        <n v="55007"/>
        <n v="55000"/>
        <n v="54980"/>
        <n v="54969"/>
        <n v="54956"/>
        <n v="54825"/>
        <n v="54777"/>
        <n v="54756"/>
        <n v="54743"/>
        <n v="54719"/>
        <n v="54710"/>
        <n v="54697"/>
        <n v="54664"/>
        <n v="54568"/>
        <n v="54491"/>
        <n v="54376"/>
        <n v="54225"/>
        <n v="54185"/>
        <n v="54101"/>
        <n v="54060"/>
        <n v="54000"/>
        <n v="53987"/>
        <n v="53931"/>
        <n v="53880"/>
        <n v="53828"/>
        <n v="53806"/>
        <n v="53697"/>
        <n v="53675"/>
        <n v="53668"/>
        <n v="53636"/>
        <n v="53582"/>
        <n v="53570"/>
        <n v="53540"/>
        <n v="53496"/>
        <n v="53493"/>
        <n v="53415"/>
        <n v="53391"/>
        <n v="53384"/>
        <n v="53290"/>
        <n v="53200"/>
        <n v="53040"/>
        <n v="53036"/>
        <n v="52920"/>
        <n v="52913"/>
        <n v="52836"/>
        <n v="52819"/>
        <n v="52775"/>
        <n v="52729"/>
        <n v="52709"/>
        <n v="52705"/>
        <n v="52681"/>
        <n v="52571"/>
        <n v="52540"/>
        <n v="52530"/>
        <n v="52520"/>
        <n v="52339"/>
        <n v="52296"/>
        <n v="52215"/>
        <n v="52162"/>
        <n v="52075"/>
        <n v="52052"/>
        <n v="52011"/>
        <n v="52006"/>
        <n v="52000"/>
        <n v="51940"/>
        <n v="51937"/>
        <n v="51898"/>
        <n v="51831"/>
        <n v="51815"/>
        <n v="51801"/>
        <n v="51724"/>
        <n v="51664"/>
        <n v="51658"/>
        <n v="51614"/>
        <n v="51531"/>
        <n v="51455"/>
        <n v="51367"/>
        <n v="51351"/>
        <n v="51320"/>
        <n v="51290"/>
        <n v="51264"/>
        <n v="51259"/>
        <n v="51237"/>
        <n v="51224"/>
        <n v="51170"/>
        <n v="51145"/>
        <n v="51120"/>
        <n v="51104"/>
        <n v="51068"/>
        <n v="51052"/>
        <n v="51038"/>
        <n v="51000"/>
        <n v="50994"/>
        <n v="50980"/>
        <n v="50973"/>
        <n v="50922"/>
        <n v="50871"/>
        <n v="50832"/>
        <n v="50818"/>
        <n v="50811"/>
        <n v="50804"/>
        <n v="50803"/>
        <n v="50784"/>
        <n v="50693"/>
        <n v="50689"/>
        <n v="50665"/>
        <n v="50626"/>
        <n v="50618"/>
        <n v="50596"/>
        <n v="50590"/>
        <n v="50580"/>
        <n v="50572"/>
        <n v="50500"/>
        <n v="50488"/>
        <n v="50479"/>
        <n v="50466"/>
        <n v="50395"/>
        <n v="50323"/>
        <n v="50293"/>
        <n v="50266"/>
        <n v="50250"/>
        <n v="50182"/>
        <n v="50150"/>
        <n v="50138"/>
        <n v="50089"/>
        <n v="50051"/>
        <n v="50000"/>
        <n v="49982"/>
        <n v="49974"/>
        <n v="49937"/>
        <n v="49815"/>
        <n v="49811"/>
        <n v="49807"/>
        <n v="49798"/>
        <n v="49797"/>
        <n v="49730"/>
        <n v="49725"/>
        <n v="49697"/>
        <n v="49648"/>
        <n v="49609"/>
        <n v="49605"/>
        <n v="49602"/>
        <n v="49581"/>
        <n v="49550"/>
        <n v="49525"/>
        <n v="49515"/>
        <n v="49513"/>
        <n v="49484"/>
        <n v="49474"/>
        <n v="49470"/>
        <n v="49455"/>
        <n v="49451"/>
        <n v="49434"/>
        <n v="49419"/>
        <n v="49373"/>
        <n v="49336"/>
        <n v="49222"/>
        <n v="49136"/>
        <n v="49063"/>
        <n v="49056"/>
        <n v="48988"/>
        <n v="48960"/>
        <n v="48946"/>
        <n v="48942"/>
        <n v="48895"/>
        <n v="48877"/>
        <n v="48865"/>
        <n v="48812"/>
        <n v="48779"/>
        <n v="48769"/>
        <n v="48668"/>
        <n v="48666"/>
        <n v="48628"/>
        <n v="48600"/>
        <n v="48584"/>
        <n v="48546"/>
        <n v="48545"/>
        <n v="48530"/>
        <n v="48500"/>
        <n v="48458"/>
        <n v="48450"/>
        <n v="48438"/>
        <n v="48338"/>
        <n v="48241"/>
        <n v="48228"/>
        <n v="48203"/>
        <n v="48008"/>
        <n v="48000"/>
        <n v="47987"/>
        <n v="47983"/>
        <n v="47955"/>
        <n v="47940"/>
        <n v="47937"/>
        <n v="47907"/>
        <n v="47885"/>
        <n v="47880"/>
        <n v="47862"/>
        <n v="47858"/>
        <n v="47767"/>
        <n v="47738"/>
        <n v="47620"/>
        <n v="47604"/>
        <n v="47590"/>
        <n v="47533"/>
        <n v="47516"/>
        <n v="47513"/>
        <n v="47498"/>
        <n v="47411"/>
        <n v="47366"/>
        <n v="47352"/>
        <n v="47324"/>
        <n v="47292"/>
        <n v="47278"/>
        <n v="47113"/>
        <n v="47059"/>
        <n v="47020"/>
        <n v="46920"/>
        <n v="46911"/>
        <n v="46889"/>
        <n v="46880"/>
        <n v="46878"/>
        <n v="46818"/>
        <n v="46781"/>
        <n v="46694"/>
        <n v="46629"/>
        <n v="46613"/>
        <n v="46607"/>
        <n v="46546"/>
        <n v="46508"/>
        <n v="46499"/>
        <n v="46467"/>
        <n v="46438"/>
        <n v="46426"/>
        <n v="46418"/>
        <n v="46360"/>
        <n v="46347"/>
        <n v="46309"/>
        <n v="46306"/>
        <n v="46299"/>
        <n v="46298"/>
        <n v="46246"/>
        <n v="46178"/>
        <n v="46140"/>
        <n v="46137"/>
        <n v="46038"/>
        <n v="46037"/>
        <n v="46020"/>
        <n v="46000"/>
        <n v="45916"/>
        <n v="45902"/>
        <n v="45900"/>
        <n v="45897"/>
        <n v="45893"/>
        <n v="45745"/>
        <n v="45666"/>
        <n v="45637"/>
        <n v="45584"/>
        <n v="45523"/>
        <n v="45483"/>
        <n v="45450"/>
        <n v="45398"/>
        <n v="45367"/>
        <n v="45354"/>
        <n v="45332"/>
        <n v="45326"/>
        <n v="45307"/>
        <n v="45156"/>
        <n v="45103"/>
        <n v="45101"/>
        <n v="45096"/>
        <n v="45077"/>
        <n v="45000"/>
        <n v="44923"/>
        <n v="44880"/>
        <n v="44820"/>
        <n v="44816"/>
        <n v="44786"/>
        <n v="44766"/>
        <n v="44737"/>
        <n v="44726"/>
        <n v="44699"/>
        <n v="44640"/>
        <n v="44625"/>
        <n v="44546"/>
        <n v="44535"/>
        <n v="44452"/>
        <n v="44370"/>
        <n v="44359"/>
        <n v="44312"/>
        <n v="44304"/>
        <n v="44294"/>
        <n v="44154"/>
        <n v="44153"/>
        <n v="44146"/>
        <n v="44140"/>
        <n v="44139"/>
        <n v="44130"/>
        <n v="44116"/>
        <n v="44081"/>
        <n v="44060"/>
        <n v="44040"/>
        <n v="44007"/>
        <n v="43998"/>
        <n v="43860"/>
        <n v="43844"/>
        <n v="43785"/>
        <n v="43718"/>
        <n v="43656"/>
        <n v="43598"/>
        <n v="43568"/>
        <n v="43537"/>
        <n v="43500"/>
        <n v="43436"/>
        <n v="43430"/>
        <n v="43334"/>
        <n v="43214"/>
        <n v="43177"/>
        <n v="43169"/>
        <n v="43157"/>
        <n v="43152"/>
        <n v="43086"/>
        <n v="43000"/>
        <n v="42992"/>
        <n v="42966"/>
        <n v="42918"/>
        <n v="42917"/>
        <n v="42847"/>
        <n v="42846"/>
        <n v="42840"/>
        <n v="42788"/>
        <n v="42717"/>
        <n v="42693"/>
        <n v="42683"/>
        <n v="42680"/>
        <n v="42656"/>
        <n v="42644"/>
        <n v="42633"/>
        <n v="42569"/>
        <n v="42556"/>
        <n v="42550"/>
        <n v="42540"/>
        <n v="42497"/>
        <n v="42460"/>
        <n v="42401"/>
        <n v="42369"/>
        <n v="42336"/>
        <n v="42335"/>
        <n v="42283"/>
        <n v="42247"/>
        <n v="42246"/>
        <n v="42192"/>
        <n v="42157"/>
        <n v="42156"/>
        <n v="42136"/>
        <n v="42114"/>
        <n v="42022"/>
        <n v="42021"/>
        <n v="42000"/>
        <n v="41981"/>
        <n v="41942"/>
        <n v="41927"/>
        <n v="41922"/>
        <n v="41913"/>
        <n v="41858"/>
        <n v="41820"/>
        <n v="41805"/>
        <n v="41723"/>
        <n v="41702"/>
        <n v="41616"/>
        <n v="41610"/>
        <n v="41506"/>
        <n v="41498"/>
        <n v="41495"/>
        <n v="41467"/>
        <n v="41429"/>
        <n v="41377"/>
        <n v="41320"/>
        <n v="41289"/>
        <n v="41242"/>
        <n v="41026"/>
        <n v="40906"/>
        <n v="40800"/>
        <n v="40707"/>
        <n v="40703"/>
        <n v="40702"/>
        <n v="40696"/>
        <n v="40633"/>
        <n v="40600"/>
        <n v="40598"/>
        <n v="40576"/>
        <n v="40523"/>
        <n v="40433"/>
        <n v="40051"/>
        <n v="40000"/>
        <n v="39982"/>
        <n v="39954"/>
        <n v="39920"/>
        <n v="39918"/>
        <n v="39828"/>
        <n v="39609"/>
        <n v="39553"/>
        <n v="39535"/>
        <n v="39500"/>
        <n v="39475"/>
        <n v="39418"/>
        <n v="39373"/>
        <n v="39345"/>
        <n v="39095"/>
        <n v="39070"/>
        <n v="39062"/>
        <n v="39000"/>
        <n v="38999"/>
        <n v="38923"/>
        <n v="38919"/>
        <n v="38871"/>
        <n v="38861"/>
        <n v="38768"/>
        <n v="38760"/>
        <n v="38740"/>
        <n v="38703"/>
        <n v="38647"/>
        <n v="38426"/>
        <n v="38423"/>
        <n v="38333"/>
        <n v="38313"/>
        <n v="38284"/>
        <n v="38232"/>
        <n v="38230"/>
        <n v="38200"/>
        <n v="38000"/>
        <n v="37738"/>
        <n v="37709"/>
        <n v="37575"/>
        <n v="37525"/>
        <n v="37381"/>
        <n v="37301"/>
        <n v="37290"/>
        <n v="37182"/>
        <n v="37154"/>
        <n v="37072"/>
        <n v="37020"/>
        <n v="37000"/>
        <n v="36811"/>
        <n v="36548"/>
        <n v="36300"/>
        <n v="36028"/>
        <n v="36000"/>
        <n v="35904"/>
        <n v="35833"/>
        <n v="35714"/>
        <n v="35700"/>
        <n v="35500"/>
        <n v="35400"/>
        <n v="35200"/>
        <n v="35088"/>
        <n v="35000"/>
        <n v="34400"/>
        <n v="33224"/>
        <n v="33100"/>
        <n v="33026"/>
        <n v="32000"/>
        <n v="31968"/>
        <n v="31959"/>
        <n v="31500"/>
        <n v="30947"/>
        <n v="30900"/>
        <n v="30600"/>
        <n v="30300"/>
        <n v="30000"/>
        <n v="29424"/>
        <n v="28408"/>
        <n v="28064"/>
        <n v="27948"/>
        <n v="27507"/>
        <n v="27400"/>
        <n v="26330"/>
        <n v="24600"/>
        <n v="23338"/>
        <n v="23269"/>
        <n v="22720"/>
        <n v="22695"/>
        <n v="22320"/>
        <n v="21930"/>
        <n v="20640"/>
        <n v="20000"/>
        <n v="19560"/>
        <n v="19008"/>
        <n v="10322"/>
        <n v="10119"/>
        <n v="8000"/>
        <n v="7560"/>
        <n v="3150"/>
        <n v="2100"/>
        <n v="1440"/>
        <n v="1050"/>
        <n v="900"/>
      </sharedItems>
      <fieldGroup base="5">
        <rangePr autoStart="0" startNum="0" endNum="400000" groupInterval="10000"/>
        <groupItems count="42">
          <s v="&lt;0"/>
          <s v="0-9999"/>
          <s v="10000-19999"/>
          <s v="20000-29999"/>
          <s v="30000-39999"/>
          <s v="40000-49999"/>
          <s v="50000-59999"/>
          <s v="60000-69999"/>
          <s v="70000-79999"/>
          <s v="80000-89999"/>
          <s v="90000-99999"/>
          <s v="100000-109999"/>
          <s v="110000-119999"/>
          <s v="120000-129999"/>
          <s v="130000-139999"/>
          <s v="140000-149999"/>
          <s v="150000-159999"/>
          <s v="160000-169999"/>
          <s v="170000-179999"/>
          <s v="180000-189999"/>
          <s v="190000-199999"/>
          <s v="200000-209999"/>
          <s v="210000-219999"/>
          <s v="220000-229999"/>
          <s v="230000-239999"/>
          <s v="240000-249999"/>
          <s v="250000-259999"/>
          <s v="260000-269999"/>
          <s v="270000-279999"/>
          <s v="280000-289999"/>
          <s v="290000-299999"/>
          <s v="300000-309999"/>
          <s v="310000-319999"/>
          <s v="320000-329999"/>
          <s v="330000-339999"/>
          <s v="340000-349999"/>
          <s v="350000-359999"/>
          <s v="360000-369999"/>
          <s v="370000-379999"/>
          <s v="380000-389999"/>
          <s v="390000-400000"/>
          <s v="&gt;400000"/>
        </groupItems>
      </fieldGroup>
    </cacheField>
    <cacheField name="Full/ Part" numFmtId="0">
      <sharedItems/>
    </cacheField>
    <cacheField name="Stipend" numFmtId="44">
      <sharedItems containsString="0" containsBlank="1" containsNumber="1" containsInteger="1" minValue="500" maxValue="45833"/>
    </cacheField>
    <cacheField name="Room and Board" numFmtId="44">
      <sharedItems containsString="0" containsBlank="1" containsNumber="1" containsInteger="1" minValue="10074" maxValue="10074"/>
    </cacheField>
    <cacheField name="Empl Class" numFmtId="0">
      <sharedItems/>
    </cacheField>
    <cacheField name="Length" numFmtId="0">
      <sharedItems/>
    </cacheField>
    <cacheField name="Employee Type" numFmtId="0">
      <sharedItems count="5">
        <s v="Administrative"/>
        <s v="Faculty Admin"/>
        <s v="Faculty"/>
        <s v="Faculty Library"/>
        <s v="Faculty Admini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ark A Richards" refreshedDate="43203.742524074078" createdVersion="6" refreshedVersion="6" minRefreshableVersion="3" recordCount="1595">
  <cacheSource type="worksheet">
    <worksheetSource name="Table_2012"/>
  </cacheSource>
  <cacheFields count="9">
    <cacheField name="Last" numFmtId="0">
      <sharedItems/>
    </cacheField>
    <cacheField name="First Name" numFmtId="0">
      <sharedItems/>
    </cacheField>
    <cacheField name="Title" numFmtId="0">
      <sharedItems containsBlank="1"/>
    </cacheField>
    <cacheField name="Department" numFmtId="0">
      <sharedItems/>
    </cacheField>
    <cacheField name="Base Salary" numFmtId="44">
      <sharedItems containsSemiMixedTypes="0" containsString="0" containsNumber="1" containsInteger="1" minValue="900" maxValue="375120" count="1247">
        <n v="375120"/>
        <n v="280500"/>
        <n v="273070"/>
        <n v="230000"/>
        <n v="215827"/>
        <n v="201273"/>
        <n v="199232"/>
        <n v="195860"/>
        <n v="192617"/>
        <n v="184013"/>
        <n v="183412"/>
        <n v="180853"/>
        <n v="180176"/>
        <n v="179925"/>
        <n v="175900"/>
        <n v="170105"/>
        <n v="167442"/>
        <n v="164000"/>
        <n v="163322"/>
        <n v="161813"/>
        <n v="159845"/>
        <n v="159709"/>
        <n v="158610"/>
        <n v="155000"/>
        <n v="154960"/>
        <n v="153081"/>
        <n v="153000"/>
        <n v="152274"/>
        <n v="148385"/>
        <n v="148214"/>
        <n v="142800"/>
        <n v="138990"/>
        <n v="135696"/>
        <n v="135624"/>
        <n v="135450"/>
        <n v="135120"/>
        <n v="134648"/>
        <n v="131613"/>
        <n v="131146"/>
        <n v="130808"/>
        <n v="130290"/>
        <n v="130158"/>
        <n v="129353"/>
        <n v="128520"/>
        <n v="126855"/>
        <n v="126699"/>
        <n v="126190"/>
        <n v="125238"/>
        <n v="124624"/>
        <n v="123746"/>
        <n v="123441"/>
        <n v="122900"/>
        <n v="122845"/>
        <n v="122429"/>
        <n v="122347"/>
        <n v="121726"/>
        <n v="120874"/>
        <n v="120000"/>
        <n v="119781"/>
        <n v="119753"/>
        <n v="119638"/>
        <n v="119098"/>
        <n v="119049"/>
        <n v="118698"/>
        <n v="118073"/>
        <n v="118000"/>
        <n v="116884"/>
        <n v="116489"/>
        <n v="116415"/>
        <n v="116138"/>
        <n v="116134"/>
        <n v="115204"/>
        <n v="115000"/>
        <n v="114389"/>
        <n v="113406"/>
        <n v="113271"/>
        <n v="113253"/>
        <n v="112593"/>
        <n v="112445"/>
        <n v="112200"/>
        <n v="109555"/>
        <n v="109131"/>
        <n v="109120"/>
        <n v="108842"/>
        <n v="108225"/>
        <n v="108140"/>
        <n v="107770"/>
        <n v="107640"/>
        <n v="106928"/>
        <n v="106826"/>
        <n v="106757"/>
        <n v="106712"/>
        <n v="106262"/>
        <n v="106250"/>
        <n v="106218"/>
        <n v="106150"/>
        <n v="106050"/>
        <n v="105890"/>
        <n v="105238"/>
        <n v="105126"/>
        <n v="104715"/>
        <n v="104703"/>
        <n v="104191"/>
        <n v="104173"/>
        <n v="103800"/>
        <n v="103463"/>
        <n v="103276"/>
        <n v="103269"/>
        <n v="103125"/>
        <n v="102892"/>
        <n v="102791"/>
        <n v="102663"/>
        <n v="102630"/>
        <n v="102338"/>
        <n v="102130"/>
        <n v="102082"/>
        <n v="101961"/>
        <n v="101911"/>
        <n v="101833"/>
        <n v="101572"/>
        <n v="101567"/>
        <n v="101539"/>
        <n v="101428"/>
        <n v="101309"/>
        <n v="100971"/>
        <n v="100822"/>
        <n v="100789"/>
        <n v="100255"/>
        <n v="100119"/>
        <n v="100000"/>
        <n v="99800"/>
        <n v="99505"/>
        <n v="99498"/>
        <n v="99383"/>
        <n v="99176"/>
        <n v="98942"/>
        <n v="98626"/>
        <n v="98520"/>
        <n v="98484"/>
        <n v="98355"/>
        <n v="97809"/>
        <n v="97497"/>
        <n v="97463"/>
        <n v="96974"/>
        <n v="95880"/>
        <n v="95661"/>
        <n v="95655"/>
        <n v="95654"/>
        <n v="95515"/>
        <n v="95467"/>
        <n v="95445"/>
        <n v="95416"/>
        <n v="95185"/>
        <n v="94901"/>
        <n v="94693"/>
        <n v="94361"/>
        <n v="94205"/>
        <n v="94000"/>
        <n v="93906"/>
        <n v="93769"/>
        <n v="93301"/>
        <n v="93248"/>
        <n v="93075"/>
        <n v="92652"/>
        <n v="92641"/>
        <n v="92573"/>
        <n v="92487"/>
        <n v="92044"/>
        <n v="91934"/>
        <n v="91889"/>
        <n v="91800"/>
        <n v="91771"/>
        <n v="91616"/>
        <n v="91268"/>
        <n v="91208"/>
        <n v="91181"/>
        <n v="91144"/>
        <n v="91119"/>
        <n v="91064"/>
        <n v="90992"/>
        <n v="90759"/>
        <n v="90736"/>
        <n v="90642"/>
        <n v="90620"/>
        <n v="90425"/>
        <n v="90330"/>
        <n v="90241"/>
        <n v="90192"/>
        <n v="90142"/>
        <n v="90044"/>
        <n v="89881"/>
        <n v="89847"/>
        <n v="89645"/>
        <n v="89504"/>
        <n v="89391"/>
        <n v="88835"/>
        <n v="88566"/>
        <n v="88463"/>
        <n v="88395"/>
        <n v="88118"/>
        <n v="88115"/>
        <n v="88096"/>
        <n v="88088"/>
        <n v="88000"/>
        <n v="87837"/>
        <n v="87809"/>
        <n v="87720"/>
        <n v="87713"/>
        <n v="87689"/>
        <n v="87518"/>
        <n v="87256"/>
        <n v="87164"/>
        <n v="87122"/>
        <n v="86788"/>
        <n v="86581"/>
        <n v="86571"/>
        <n v="86263"/>
        <n v="86256"/>
        <n v="86130"/>
        <n v="86118"/>
        <n v="86000"/>
        <n v="85810"/>
        <n v="85727"/>
        <n v="85493"/>
        <n v="85396"/>
        <n v="85328"/>
        <n v="85142"/>
        <n v="85002"/>
        <n v="84972"/>
        <n v="84900"/>
        <n v="84611"/>
        <n v="84495"/>
        <n v="84400"/>
        <n v="84338"/>
        <n v="84210"/>
        <n v="84151"/>
        <n v="83507"/>
        <n v="83386"/>
        <n v="83363"/>
        <n v="83351"/>
        <n v="83350"/>
        <n v="82843"/>
        <n v="82820"/>
        <n v="82620"/>
        <n v="82494"/>
        <n v="82262"/>
        <n v="82196"/>
        <n v="82155"/>
        <n v="82075"/>
        <n v="82059"/>
        <n v="82031"/>
        <n v="82000"/>
        <n v="81980"/>
        <n v="81804"/>
        <n v="81350"/>
        <n v="81341"/>
        <n v="81289"/>
        <n v="81161"/>
        <n v="81122"/>
        <n v="81109"/>
        <n v="81007"/>
        <n v="80972"/>
        <n v="80946"/>
        <n v="80892"/>
        <n v="80854"/>
        <n v="80795"/>
        <n v="80744"/>
        <n v="80741"/>
        <n v="80626"/>
        <n v="80589"/>
        <n v="80478"/>
        <n v="80459"/>
        <n v="80448"/>
        <n v="80321"/>
        <n v="80205"/>
        <n v="80068"/>
        <n v="80000"/>
        <n v="79987"/>
        <n v="79940"/>
        <n v="79870"/>
        <n v="79848"/>
        <n v="79833"/>
        <n v="79810"/>
        <n v="79728"/>
        <n v="79614"/>
        <n v="79560"/>
        <n v="79493"/>
        <n v="79353"/>
        <n v="79215"/>
        <n v="79160"/>
        <n v="79109"/>
        <n v="79096"/>
        <n v="78991"/>
        <n v="78874"/>
        <n v="78662"/>
        <n v="78620"/>
        <n v="78615"/>
        <n v="78447"/>
        <n v="78275"/>
        <n v="78117"/>
        <n v="78109"/>
        <n v="78076"/>
        <n v="78048"/>
        <n v="78000"/>
        <n v="77989"/>
        <n v="77964"/>
        <n v="77770"/>
        <n v="77767"/>
        <n v="77676"/>
        <n v="77666"/>
        <n v="77639"/>
        <n v="77560"/>
        <n v="77477"/>
        <n v="77254"/>
        <n v="77142"/>
        <n v="77120"/>
        <n v="76879"/>
        <n v="76740"/>
        <n v="76692"/>
        <n v="76690"/>
        <n v="76622"/>
        <n v="76459"/>
        <n v="76407"/>
        <n v="76348"/>
        <n v="76318"/>
        <n v="76018"/>
        <n v="75987"/>
        <n v="75957"/>
        <n v="75905"/>
        <n v="75750"/>
        <n v="75681"/>
        <n v="75667"/>
        <n v="75533"/>
        <n v="75530"/>
        <n v="75446"/>
        <n v="75382"/>
        <n v="75357"/>
        <n v="75309"/>
        <n v="75202"/>
        <n v="75190"/>
        <n v="75000"/>
        <n v="74987"/>
        <n v="74751"/>
        <n v="74741"/>
        <n v="74610"/>
        <n v="74556"/>
        <n v="74504"/>
        <n v="74398"/>
        <n v="74331"/>
        <n v="74297"/>
        <n v="74262"/>
        <n v="74254"/>
        <n v="74238"/>
        <n v="73781"/>
        <n v="73775"/>
        <n v="73764"/>
        <n v="73732"/>
        <n v="73704"/>
        <n v="73636"/>
        <n v="73489"/>
        <n v="73423"/>
        <n v="73175"/>
        <n v="73056"/>
        <n v="73000"/>
        <n v="72971"/>
        <n v="72930"/>
        <n v="72780"/>
        <n v="72772"/>
        <n v="72765"/>
        <n v="72720"/>
        <n v="72692"/>
        <n v="72680"/>
        <n v="72631"/>
        <n v="72548"/>
        <n v="72527"/>
        <n v="72308"/>
        <n v="72250"/>
        <n v="72242"/>
        <n v="72236"/>
        <n v="72114"/>
        <n v="72111"/>
        <n v="72073"/>
        <n v="72045"/>
        <n v="72006"/>
        <n v="72000"/>
        <n v="71824"/>
        <n v="71812"/>
        <n v="71721"/>
        <n v="71452"/>
        <n v="71415"/>
        <n v="71400"/>
        <n v="71378"/>
        <n v="71337"/>
        <n v="71298"/>
        <n v="71062"/>
        <n v="71052"/>
        <n v="70958"/>
        <n v="70665"/>
        <n v="70357"/>
        <n v="70313"/>
        <n v="70213"/>
        <n v="70201"/>
        <n v="70182"/>
        <n v="70176"/>
        <n v="70148"/>
        <n v="70091"/>
        <n v="70085"/>
        <n v="70073"/>
        <n v="69836"/>
        <n v="69776"/>
        <n v="69743"/>
        <n v="69730"/>
        <n v="69611"/>
        <n v="69489"/>
        <n v="69482"/>
        <n v="69454"/>
        <n v="69329"/>
        <n v="69323"/>
        <n v="69179"/>
        <n v="69146"/>
        <n v="69074"/>
        <n v="68975"/>
        <n v="68972"/>
        <n v="68963"/>
        <n v="68955"/>
        <n v="68896"/>
        <n v="68850"/>
        <n v="68829"/>
        <n v="68800"/>
        <n v="68792"/>
        <n v="68790"/>
        <n v="68788"/>
        <n v="68738"/>
        <n v="68694"/>
        <n v="68619"/>
        <n v="68568"/>
        <n v="68518"/>
        <n v="68477"/>
        <n v="68462"/>
        <n v="68452"/>
        <n v="68414"/>
        <n v="68368"/>
        <n v="68330"/>
        <n v="68324"/>
        <n v="68142"/>
        <n v="68139"/>
        <n v="68000"/>
        <n v="67952"/>
        <n v="67942"/>
        <n v="67893"/>
        <n v="67880"/>
        <n v="67868"/>
        <n v="67762"/>
        <n v="67756"/>
        <n v="67713"/>
        <n v="67631"/>
        <n v="67619"/>
        <n v="67422"/>
        <n v="67302"/>
        <n v="67253"/>
        <n v="67186"/>
        <n v="67085"/>
        <n v="67080"/>
        <n v="67079"/>
        <n v="67020"/>
        <n v="67000"/>
        <n v="66981"/>
        <n v="66980"/>
        <n v="66951"/>
        <n v="66821"/>
        <n v="66817"/>
        <n v="66786"/>
        <n v="66760"/>
        <n v="66737"/>
        <n v="66710"/>
        <n v="66449"/>
        <n v="66433"/>
        <n v="66357"/>
        <n v="66339"/>
        <n v="66270"/>
        <n v="66151"/>
        <n v="66087"/>
        <n v="66055"/>
        <n v="66046"/>
        <n v="66034"/>
        <n v="65922"/>
        <n v="65907"/>
        <n v="65904"/>
        <n v="65869"/>
        <n v="65864"/>
        <n v="65773"/>
        <n v="65725"/>
        <n v="65724"/>
        <n v="65615"/>
        <n v="65540"/>
        <n v="65463"/>
        <n v="65376"/>
        <n v="65374"/>
        <n v="65325"/>
        <n v="65245"/>
        <n v="65084"/>
        <n v="65042"/>
        <n v="65000"/>
        <n v="64973"/>
        <n v="64954"/>
        <n v="64902"/>
        <n v="64828"/>
        <n v="64773"/>
        <n v="64770"/>
        <n v="64658"/>
        <n v="64608"/>
        <n v="64483"/>
        <n v="64448"/>
        <n v="64438"/>
        <n v="64401"/>
        <n v="64382"/>
        <n v="64316"/>
        <n v="64253"/>
        <n v="64201"/>
        <n v="64196"/>
        <n v="64194"/>
        <n v="64168"/>
        <n v="64097"/>
        <n v="64093"/>
        <n v="64055"/>
        <n v="64007"/>
        <n v="64004"/>
        <n v="64000"/>
        <n v="63995"/>
        <n v="63835"/>
        <n v="63773"/>
        <n v="63759"/>
        <n v="63751"/>
        <n v="63717"/>
        <n v="63703"/>
        <n v="63691"/>
        <n v="63593"/>
        <n v="63542"/>
        <n v="63510"/>
        <n v="63480"/>
        <n v="63479"/>
        <n v="63421"/>
        <n v="63420"/>
        <n v="63417"/>
        <n v="63415"/>
        <n v="63357"/>
        <n v="63274"/>
        <n v="63254"/>
        <n v="63240"/>
        <n v="63239"/>
        <n v="63231"/>
        <n v="63078"/>
        <n v="63050"/>
        <n v="63026"/>
        <n v="63020"/>
        <n v="63004"/>
        <n v="62993"/>
        <n v="62918"/>
        <n v="62916"/>
        <n v="62852"/>
        <n v="62808"/>
        <n v="62806"/>
        <n v="62715"/>
        <n v="62677"/>
        <n v="62568"/>
        <n v="62532"/>
        <n v="62530"/>
        <n v="62500"/>
        <n v="62495"/>
        <n v="62472"/>
        <n v="62462"/>
        <n v="62460"/>
        <n v="62398"/>
        <n v="62250"/>
        <n v="62151"/>
        <n v="62149"/>
        <n v="62127"/>
        <n v="62079"/>
        <n v="62008"/>
        <n v="62000"/>
        <n v="61955"/>
        <n v="61939"/>
        <n v="61934"/>
        <n v="61927"/>
        <n v="61921"/>
        <n v="61905"/>
        <n v="61894"/>
        <n v="61805"/>
        <n v="61783"/>
        <n v="61774"/>
        <n v="61704"/>
        <n v="61699"/>
        <n v="61652"/>
        <n v="61623"/>
        <n v="61560"/>
        <n v="61518"/>
        <n v="61488"/>
        <n v="61459"/>
        <n v="61421"/>
        <n v="61397"/>
        <n v="61386"/>
        <n v="61235"/>
        <n v="61200"/>
        <n v="61161"/>
        <n v="61137"/>
        <n v="61063"/>
        <n v="61061"/>
        <n v="61012"/>
        <n v="61000"/>
        <n v="60904"/>
        <n v="60782"/>
        <n v="60776"/>
        <n v="60737"/>
        <n v="60727"/>
        <n v="60704"/>
        <n v="60681"/>
        <n v="60646"/>
        <n v="60638"/>
        <n v="60600"/>
        <n v="60551"/>
        <n v="60498"/>
        <n v="60488"/>
        <n v="60472"/>
        <n v="60384"/>
        <n v="60379"/>
        <n v="60302"/>
        <n v="60264"/>
        <n v="60180"/>
        <n v="60000"/>
        <n v="59973"/>
        <n v="59911"/>
        <n v="59895"/>
        <n v="59874"/>
        <n v="59840"/>
        <n v="59792"/>
        <n v="59774"/>
        <n v="59748"/>
        <n v="59666"/>
        <n v="59517"/>
        <n v="59418"/>
        <n v="59358"/>
        <n v="59352"/>
        <n v="59348"/>
        <n v="59223"/>
        <n v="59100"/>
        <n v="59098"/>
        <n v="59055"/>
        <n v="59039"/>
        <n v="59000"/>
        <n v="58896"/>
        <n v="58849"/>
        <n v="58844"/>
        <n v="58770"/>
        <n v="58741"/>
        <n v="58733"/>
        <n v="58541"/>
        <n v="58500"/>
        <n v="58468"/>
        <n v="58464"/>
        <n v="58400"/>
        <n v="58391"/>
        <n v="58378"/>
        <n v="58371"/>
        <n v="58272"/>
        <n v="58248"/>
        <n v="58237"/>
        <n v="58129"/>
        <n v="58000"/>
        <n v="57889"/>
        <n v="57814"/>
        <n v="57769"/>
        <n v="57653"/>
        <n v="57652"/>
        <n v="57650"/>
        <n v="57637"/>
        <n v="57517"/>
        <n v="57472"/>
        <n v="57451"/>
        <n v="57404"/>
        <n v="57387"/>
        <n v="57348"/>
        <n v="57310"/>
        <n v="57290"/>
        <n v="57228"/>
        <n v="57222"/>
        <n v="57201"/>
        <n v="57173"/>
        <n v="57110"/>
        <n v="57000"/>
        <n v="56946"/>
        <n v="56821"/>
        <n v="56781"/>
        <n v="56758"/>
        <n v="56723"/>
        <n v="56700"/>
        <n v="56688"/>
        <n v="56635"/>
        <n v="56610"/>
        <n v="56578"/>
        <n v="56559"/>
        <n v="56519"/>
        <n v="56500"/>
        <n v="56498"/>
        <n v="56423"/>
        <n v="56413"/>
        <n v="56397"/>
        <n v="56376"/>
        <n v="56375"/>
        <n v="56343"/>
        <n v="56334"/>
        <n v="56290"/>
        <n v="56236"/>
        <n v="56163"/>
        <n v="56142"/>
        <n v="56100"/>
        <n v="56094"/>
        <n v="56045"/>
        <n v="56000"/>
        <n v="55952"/>
        <n v="55886"/>
        <n v="55884"/>
        <n v="55847"/>
        <n v="55823"/>
        <n v="55789"/>
        <n v="55753"/>
        <n v="55738"/>
        <n v="55721"/>
        <n v="55718"/>
        <n v="55688"/>
        <n v="55604"/>
        <n v="55570"/>
        <n v="55501"/>
        <n v="55500"/>
        <n v="55474"/>
        <n v="55444"/>
        <n v="55361"/>
        <n v="55333"/>
        <n v="55270"/>
        <n v="55255"/>
        <n v="55130"/>
        <n v="55000"/>
        <n v="54971"/>
        <n v="54954"/>
        <n v="54931"/>
        <n v="54840"/>
        <n v="54836"/>
        <n v="54810"/>
        <n v="54749"/>
        <n v="54727"/>
        <n v="54700"/>
        <n v="54600"/>
        <n v="54547"/>
        <n v="54492"/>
        <n v="54454"/>
        <n v="54427"/>
        <n v="54326"/>
        <n v="54199"/>
        <n v="54193"/>
        <n v="54180"/>
        <n v="54169"/>
        <n v="54098"/>
        <n v="54086"/>
        <n v="54000"/>
        <n v="53897"/>
        <n v="53815"/>
        <n v="53773"/>
        <n v="53735"/>
        <n v="53719"/>
        <n v="53693"/>
        <n v="53682"/>
        <n v="53667"/>
        <n v="53663"/>
        <n v="53656"/>
        <n v="53592"/>
        <n v="53578"/>
        <n v="53486"/>
        <n v="53436"/>
        <n v="53407"/>
        <n v="53380"/>
        <n v="53368"/>
        <n v="53248"/>
        <n v="53049"/>
        <n v="53040"/>
        <n v="53000"/>
        <n v="52881"/>
        <n v="52818"/>
        <n v="52794"/>
        <n v="52788"/>
        <n v="52773"/>
        <n v="52772"/>
        <n v="52712"/>
        <n v="52706"/>
        <n v="52694"/>
        <n v="52663"/>
        <n v="52644"/>
        <n v="52526"/>
        <n v="52520"/>
        <n v="52500"/>
        <n v="52444"/>
        <n v="52410"/>
        <n v="52348"/>
        <n v="52346"/>
        <n v="52344"/>
        <n v="52337"/>
        <n v="52276"/>
        <n v="52245"/>
        <n v="52175"/>
        <n v="52081"/>
        <n v="52056"/>
        <n v="52000"/>
        <n v="51980"/>
        <n v="51969"/>
        <n v="51882"/>
        <n v="51875"/>
        <n v="51865"/>
        <n v="51845"/>
        <n v="51815"/>
        <n v="51780"/>
        <n v="51675"/>
        <n v="51636"/>
        <n v="51632"/>
        <n v="51631"/>
        <n v="51582"/>
        <n v="51564"/>
        <n v="51530"/>
        <n v="51510"/>
        <n v="51500"/>
        <n v="51463"/>
        <n v="51426"/>
        <n v="51400"/>
        <n v="51382"/>
        <n v="51336"/>
        <n v="51313"/>
        <n v="51234"/>
        <n v="51208"/>
        <n v="51191"/>
        <n v="51135"/>
        <n v="51126"/>
        <n v="51080"/>
        <n v="51031"/>
        <n v="51018"/>
        <n v="51005"/>
        <n v="51000"/>
        <n v="50986"/>
        <n v="50922"/>
        <n v="50887"/>
        <n v="50815"/>
        <n v="50728"/>
        <n v="50710"/>
        <n v="50579"/>
        <n v="50521"/>
        <n v="50504"/>
        <n v="50500"/>
        <n v="50446"/>
        <n v="50357"/>
        <n v="50355"/>
        <n v="50232"/>
        <n v="50167"/>
        <n v="50067"/>
        <n v="50065"/>
        <n v="50051"/>
        <n v="50037"/>
        <n v="50015"/>
        <n v="50004"/>
        <n v="50000"/>
        <n v="49980"/>
        <n v="49974"/>
        <n v="49844"/>
        <n v="49824"/>
        <n v="49815"/>
        <n v="49809"/>
        <n v="49807"/>
        <n v="49788"/>
        <n v="49768"/>
        <n v="49760"/>
        <n v="49639"/>
        <n v="49613"/>
        <n v="49604"/>
        <n v="49580"/>
        <n v="49500"/>
        <n v="49470"/>
        <n v="49429"/>
        <n v="49385"/>
        <n v="49336"/>
        <n v="49307"/>
        <n v="49300"/>
        <n v="49272"/>
        <n v="49205"/>
        <n v="49147"/>
        <n v="49137"/>
        <n v="49072"/>
        <n v="49066"/>
        <n v="49057"/>
        <n v="49009"/>
        <n v="49000"/>
        <n v="48958"/>
        <n v="48896"/>
        <n v="48834"/>
        <n v="48817"/>
        <n v="48784"/>
        <n v="48755"/>
        <n v="48737"/>
        <n v="48720"/>
        <n v="48709"/>
        <n v="48609"/>
        <n v="48605"/>
        <n v="48600"/>
        <n v="48572"/>
        <n v="48546"/>
        <n v="48542"/>
        <n v="48512"/>
        <n v="48504"/>
        <n v="48500"/>
        <n v="48481"/>
        <n v="48465"/>
        <n v="48450"/>
        <n v="48405"/>
        <n v="48387"/>
        <n v="48369"/>
        <n v="48327"/>
        <n v="48276"/>
        <n v="48257"/>
        <n v="48220"/>
        <n v="48000"/>
        <n v="47986"/>
        <n v="47982"/>
        <n v="47951"/>
        <n v="47940"/>
        <n v="47823"/>
        <n v="47813"/>
        <n v="47742"/>
        <n v="47714"/>
        <n v="47692"/>
        <n v="47685"/>
        <n v="47674"/>
        <n v="47647"/>
        <n v="47588"/>
        <n v="47500"/>
        <n v="47470"/>
        <n v="47390"/>
        <n v="47377"/>
        <n v="47236"/>
        <n v="47231"/>
        <n v="47198"/>
        <n v="47142"/>
        <n v="47126"/>
        <n v="47119"/>
        <n v="47059"/>
        <n v="47046"/>
        <n v="47042"/>
        <n v="47000"/>
        <n v="46997"/>
        <n v="46946"/>
        <n v="46924"/>
        <n v="46920"/>
        <n v="46918"/>
        <n v="46904"/>
        <n v="46782"/>
        <n v="46778"/>
        <n v="46731"/>
        <n v="46685"/>
        <n v="46675"/>
        <n v="46638"/>
        <n v="46500"/>
        <n v="46481"/>
        <n v="46474"/>
        <n v="46424"/>
        <n v="46418"/>
        <n v="46320"/>
        <n v="46284"/>
        <n v="46265"/>
        <n v="46261"/>
        <n v="46125"/>
        <n v="46118"/>
        <n v="46100"/>
        <n v="46083"/>
        <n v="46014"/>
        <n v="46000"/>
        <n v="45916"/>
        <n v="45900"/>
        <n v="45709"/>
        <n v="45693"/>
        <n v="45650"/>
        <n v="45596"/>
        <n v="45500"/>
        <n v="45483"/>
        <n v="45453"/>
        <n v="45451"/>
        <n v="45450"/>
        <n v="45410"/>
        <n v="45401"/>
        <n v="45398"/>
        <n v="45397"/>
        <n v="45390"/>
        <n v="45339"/>
        <n v="45320"/>
        <n v="45305"/>
        <n v="45282"/>
        <n v="45257"/>
        <n v="45161"/>
        <n v="45150"/>
        <n v="45120"/>
        <n v="45016"/>
        <n v="45002"/>
        <n v="45000"/>
        <n v="44997"/>
        <n v="44923"/>
        <n v="44920"/>
        <n v="44843"/>
        <n v="44690"/>
        <n v="44656"/>
        <n v="44630"/>
        <n v="44605"/>
        <n v="44550"/>
        <n v="44539"/>
        <n v="44508"/>
        <n v="44443"/>
        <n v="44440"/>
        <n v="44370"/>
        <n v="44236"/>
        <n v="44193"/>
        <n v="44172"/>
        <n v="44009"/>
        <n v="44000"/>
        <n v="43888"/>
        <n v="43860"/>
        <n v="43823"/>
        <n v="43776"/>
        <n v="43662"/>
        <n v="43656"/>
        <n v="43591"/>
        <n v="43563"/>
        <n v="43559"/>
        <n v="43538"/>
        <n v="43500"/>
        <n v="43410"/>
        <n v="43373"/>
        <n v="43214"/>
        <n v="43191"/>
        <n v="43076"/>
        <n v="43000"/>
        <n v="42976"/>
        <n v="42950"/>
        <n v="42868"/>
        <n v="42794"/>
        <n v="42756"/>
        <n v="42656"/>
        <n v="42645"/>
        <n v="42627"/>
        <n v="42622"/>
        <n v="42578"/>
        <n v="42560"/>
        <n v="42540"/>
        <n v="42500"/>
        <n v="42481"/>
        <n v="42410"/>
        <n v="42367"/>
        <n v="42330"/>
        <n v="42281"/>
        <n v="42264"/>
        <n v="42149"/>
        <n v="42141"/>
        <n v="42076"/>
        <n v="42075"/>
        <n v="42006"/>
        <n v="42000"/>
        <n v="41949"/>
        <n v="41859"/>
        <n v="41848"/>
        <n v="41846"/>
        <n v="41820"/>
        <n v="41753"/>
        <n v="41729"/>
        <n v="41683"/>
        <n v="41586"/>
        <n v="41569"/>
        <n v="41538"/>
        <n v="41513"/>
        <n v="41506"/>
        <n v="41500"/>
        <n v="41499"/>
        <n v="41462"/>
        <n v="41453"/>
        <n v="41330"/>
        <n v="41327"/>
        <n v="41310"/>
        <n v="41270"/>
        <n v="41249"/>
        <n v="41210"/>
        <n v="41173"/>
        <n v="41120"/>
        <n v="41105"/>
        <n v="41040"/>
        <n v="41033"/>
        <n v="41000"/>
        <n v="40922"/>
        <n v="40847"/>
        <n v="40800"/>
        <n v="40746"/>
        <n v="40702"/>
        <n v="40692"/>
        <n v="40640"/>
        <n v="40609"/>
        <n v="40590"/>
        <n v="40526"/>
        <n v="40500"/>
        <n v="40475"/>
        <n v="40415"/>
        <n v="40392"/>
        <n v="40303"/>
        <n v="40268"/>
        <n v="40229"/>
        <n v="40222"/>
        <n v="40211"/>
        <n v="40154"/>
        <n v="40136"/>
        <n v="40093"/>
        <n v="40080"/>
        <n v="40070"/>
        <n v="40000"/>
        <n v="39780"/>
        <n v="39662"/>
        <n v="39635"/>
        <n v="39578"/>
        <n v="39554"/>
        <n v="39544"/>
        <n v="39488"/>
        <n v="39468"/>
        <n v="39393"/>
        <n v="39390"/>
        <n v="39385"/>
        <n v="39228"/>
        <n v="39171"/>
        <n v="39155"/>
        <n v="39148"/>
        <n v="39135"/>
        <n v="39000"/>
        <n v="38950"/>
        <n v="38945"/>
        <n v="38799"/>
        <n v="38760"/>
        <n v="38698"/>
        <n v="38556"/>
        <n v="38500"/>
        <n v="38438"/>
        <n v="38211"/>
        <n v="38198"/>
        <n v="38197"/>
        <n v="38156"/>
        <n v="38117"/>
        <n v="38099"/>
        <n v="38063"/>
        <n v="38047"/>
        <n v="38013"/>
        <n v="38000"/>
        <n v="37995"/>
        <n v="37984"/>
        <n v="37926"/>
        <n v="37906"/>
        <n v="37882"/>
        <n v="37826"/>
        <n v="37823"/>
        <n v="37768"/>
        <n v="37740"/>
        <n v="37720"/>
        <n v="37694"/>
        <n v="37500"/>
        <n v="37403"/>
        <n v="37260"/>
        <n v="37103"/>
        <n v="37032"/>
        <n v="37000"/>
        <n v="36998"/>
        <n v="36933"/>
        <n v="36900"/>
        <n v="36789"/>
        <n v="36258"/>
        <n v="36204"/>
        <n v="36194"/>
        <n v="36182"/>
        <n v="36112"/>
        <n v="36089"/>
        <n v="36050"/>
        <n v="36000"/>
        <n v="35876"/>
        <n v="35875"/>
        <n v="35831"/>
        <n v="35704"/>
        <n v="35700"/>
        <n v="35579"/>
        <n v="35546"/>
        <n v="35514"/>
        <n v="35500"/>
        <n v="35499"/>
        <n v="35373"/>
        <n v="35322"/>
        <n v="35230"/>
        <n v="35078"/>
        <n v="35014"/>
        <n v="35013"/>
        <n v="35000"/>
        <n v="34600"/>
        <n v="34400"/>
        <n v="34292"/>
        <n v="34271"/>
        <n v="34000"/>
        <n v="33997"/>
        <n v="33825"/>
        <n v="33000"/>
        <n v="32800"/>
        <n v="32451"/>
        <n v="32378"/>
        <n v="32269"/>
        <n v="32000"/>
        <n v="31337"/>
        <n v="31215"/>
        <n v="31130"/>
        <n v="31129"/>
        <n v="30724"/>
        <n v="30600"/>
        <n v="30300"/>
        <n v="30000"/>
        <n v="29609"/>
        <n v="28847"/>
        <n v="27664"/>
        <n v="27400"/>
        <n v="27240"/>
        <n v="25250"/>
        <n v="23451"/>
        <n v="23338"/>
        <n v="22695"/>
        <n v="22473"/>
        <n v="20640"/>
        <n v="19032"/>
        <n v="19008"/>
        <n v="18540"/>
        <n v="16603"/>
        <n v="13980"/>
        <n v="10980"/>
        <n v="10120"/>
        <n v="8000"/>
        <n v="7040"/>
        <n v="3150"/>
        <n v="2100"/>
        <n v="1440"/>
        <n v="1050"/>
        <n v="900"/>
      </sharedItems>
      <fieldGroup base="4">
        <rangePr autoStart="0" autoEnd="0" startNum="0" endNum="380000" groupInterval="10000"/>
        <groupItems count="40">
          <s v="&lt;0"/>
          <s v="0-9999"/>
          <s v="10000-19999"/>
          <s v="20000-29999"/>
          <s v="30000-39999"/>
          <s v="40000-49999"/>
          <s v="50000-59999"/>
          <s v="60000-69999"/>
          <s v="70000-79999"/>
          <s v="80000-89999"/>
          <s v="90000-99999"/>
          <s v="100000-109999"/>
          <s v="110000-119999"/>
          <s v="120000-129999"/>
          <s v="130000-139999"/>
          <s v="140000-149999"/>
          <s v="150000-159999"/>
          <s v="160000-169999"/>
          <s v="170000-179999"/>
          <s v="180000-189999"/>
          <s v="190000-199999"/>
          <s v="200000-209999"/>
          <s v="210000-219999"/>
          <s v="220000-229999"/>
          <s v="230000-239999"/>
          <s v="240000-249999"/>
          <s v="250000-259999"/>
          <s v="260000-269999"/>
          <s v="270000-279999"/>
          <s v="280000-289999"/>
          <s v="290000-299999"/>
          <s v="300000-309999"/>
          <s v="310000-319999"/>
          <s v="320000-329999"/>
          <s v="330000-339999"/>
          <s v="340000-349999"/>
          <s v="350000-359999"/>
          <s v="360000-369999"/>
          <s v="370000-380000"/>
          <s v="&gt;380000"/>
        </groupItems>
      </fieldGroup>
    </cacheField>
    <cacheField name="Stipend" numFmtId="44">
      <sharedItems containsString="0" containsBlank="1" containsNumber="1" containsInteger="1" minValue="500" maxValue="38000"/>
    </cacheField>
    <cacheField name="Room and Board" numFmtId="44">
      <sharedItems containsString="0" containsBlank="1" containsNumber="1" containsInteger="1" minValue="9854" maxValue="9854"/>
    </cacheField>
    <cacheField name="Length" numFmtId="0">
      <sharedItems/>
    </cacheField>
    <cacheField name="Employee Type" numFmtId="0">
      <sharedItems count="4">
        <s v="Faculty Admin"/>
        <s v="Administrative"/>
        <s v="Faculty"/>
        <s v="Faculty Librar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ark A Richards" refreshedDate="43203.749905324075" createdVersion="6" refreshedVersion="6" minRefreshableVersion="3" recordCount="1549">
  <cacheSource type="worksheet">
    <worksheetSource name="Table_2011"/>
  </cacheSource>
  <cacheFields count="8">
    <cacheField name="Last" numFmtId="0">
      <sharedItems/>
    </cacheField>
    <cacheField name="First" numFmtId="0">
      <sharedItems containsBlank="1"/>
    </cacheField>
    <cacheField name="Department" numFmtId="0">
      <sharedItems/>
    </cacheField>
    <cacheField name="Base Salary" numFmtId="8">
      <sharedItems containsSemiMixedTypes="0" containsString="0" containsNumber="1" minValue="20000" maxValue="375120" count="1256">
        <n v="375120"/>
        <n v="268120"/>
        <n v="252260"/>
        <n v="246000"/>
        <n v="230120"/>
        <n v="211301"/>
        <n v="195656"/>
        <n v="192020"/>
        <n v="188839"/>
        <n v="185522"/>
        <n v="180405"/>
        <n v="180287"/>
        <n v="179925"/>
        <n v="178620"/>
        <n v="176644"/>
        <n v="170000"/>
        <n v="166770"/>
        <n v="165913"/>
        <n v="165784"/>
        <n v="164000"/>
        <n v="160120"/>
        <n v="156710.39999999999"/>
        <n v="156577"/>
        <n v="153640"/>
        <n v="151922"/>
        <n v="151620"/>
        <n v="149288"/>
        <n v="148385"/>
        <n v="145308"/>
        <n v="142934"/>
        <n v="136265"/>
        <n v="135696"/>
        <n v="134723"/>
        <n v="134648"/>
        <n v="133406"/>
        <n v="132965"/>
        <n v="132794"/>
        <n v="131146"/>
        <n v="130158"/>
        <n v="130120"/>
        <n v="129882"/>
        <n v="129353"/>
        <n v="128243"/>
        <n v="127000"/>
        <n v="126699"/>
        <n v="126190"/>
        <n v="126000"/>
        <n v="125238"/>
        <n v="124368"/>
        <n v="123441"/>
        <n v="123227"/>
        <n v="123120"/>
        <n v="122554"/>
        <n v="122347"/>
        <n v="122180"/>
        <n v="121320"/>
        <n v="121200"/>
        <n v="120929"/>
        <n v="120874"/>
        <n v="120028.82"/>
        <n v="119339"/>
        <n v="119049"/>
        <n v="118120"/>
        <n v="118073"/>
        <n v="117432"/>
        <n v="117405"/>
        <n v="116832"/>
        <n v="116763"/>
        <n v="116546"/>
        <n v="116415"/>
        <n v="116371"/>
        <n v="116138"/>
        <n v="116134"/>
        <n v="115260"/>
        <n v="115204"/>
        <n v="114389"/>
        <n v="114035"/>
        <n v="113271"/>
        <n v="113253"/>
        <n v="113122"/>
        <n v="112593"/>
        <n v="111817"/>
        <n v="109555"/>
        <n v="108842"/>
        <n v="108500"/>
        <n v="108406"/>
        <n v="108225"/>
        <n v="108140"/>
        <n v="108120"/>
        <n v="107770"/>
        <n v="106990.91"/>
        <n v="106928"/>
        <n v="106534"/>
        <n v="106262"/>
        <n v="106250"/>
        <n v="106218"/>
        <n v="106000"/>
        <n v="105529"/>
        <n v="105238"/>
        <n v="104703"/>
        <n v="104664"/>
        <n v="104620"/>
        <n v="104241"/>
        <n v="104191"/>
        <n v="104069"/>
        <n v="103814"/>
        <n v="103358"/>
        <n v="103269"/>
        <n v="103125"/>
        <n v="103065"/>
        <n v="102892"/>
        <n v="102662"/>
        <n v="102630"/>
        <n v="102338"/>
        <n v="102130"/>
        <n v="102055"/>
        <n v="101833"/>
        <n v="101434"/>
        <n v="101309"/>
        <n v="101251"/>
        <n v="100789"/>
        <n v="100650"/>
        <n v="100550.36"/>
        <n v="100255"/>
        <n v="100127"/>
        <n v="100119"/>
        <n v="100000"/>
        <n v="99913"/>
        <n v="99844"/>
        <n v="99580"/>
        <n v="99575"/>
        <n v="99498"/>
        <n v="99274"/>
        <n v="99176"/>
        <n v="99100"/>
        <n v="98991"/>
        <n v="98626"/>
        <n v="98620"/>
        <n v="98484"/>
        <n v="98355"/>
        <n v="97809"/>
        <n v="97554"/>
        <n v="97463"/>
        <n v="97434"/>
        <n v="96588"/>
        <n v="95661"/>
        <n v="95585"/>
        <n v="95467"/>
        <n v="95416"/>
        <n v="95185"/>
        <n v="94698"/>
        <n v="94693"/>
        <n v="94361"/>
        <n v="94205"/>
        <n v="93906"/>
        <n v="93779"/>
        <n v="93778"/>
        <n v="93642"/>
        <n v="93574"/>
        <n v="93040"/>
        <n v="92652"/>
        <n v="92641"/>
        <n v="92622"/>
        <n v="92547"/>
        <n v="92420"/>
        <n v="91934"/>
        <n v="91930.52"/>
        <n v="91889"/>
        <n v="91714"/>
        <n v="91616"/>
        <n v="91420"/>
        <n v="91268"/>
        <n v="91250"/>
        <n v="91208"/>
        <n v="91168"/>
        <n v="91119"/>
        <n v="91064"/>
        <n v="90992"/>
        <n v="90759"/>
        <n v="90736"/>
        <n v="90674"/>
        <n v="90642"/>
        <n v="90620"/>
        <n v="90425"/>
        <n v="90330"/>
        <n v="90241"/>
        <n v="90142"/>
        <n v="90044"/>
        <n v="89972"/>
        <n v="89881"/>
        <n v="89645"/>
        <n v="89504"/>
        <n v="88835"/>
        <n v="88670"/>
        <n v="88118"/>
        <n v="88096"/>
        <n v="88088"/>
        <n v="87837"/>
        <n v="87713"/>
        <n v="87681"/>
        <n v="87278"/>
        <n v="87192"/>
        <n v="87122"/>
        <n v="86829"/>
        <n v="86728"/>
        <n v="86571"/>
        <n v="86387.45"/>
        <n v="86130"/>
        <n v="86000"/>
        <n v="85972"/>
        <n v="85970"/>
        <n v="85707"/>
        <n v="85493"/>
        <n v="85396"/>
        <n v="85328"/>
        <n v="85242"/>
        <n v="85142"/>
        <n v="85086"/>
        <n v="85002"/>
        <n v="84972"/>
        <n v="84883"/>
        <n v="84518"/>
        <n v="84400"/>
        <n v="84391"/>
        <n v="84338"/>
        <n v="84210"/>
        <n v="84151"/>
        <n v="84127"/>
        <n v="83507"/>
        <n v="83386"/>
        <n v="83351"/>
        <n v="82952"/>
        <n v="82155"/>
        <n v="82075"/>
        <n v="82059"/>
        <n v="81980"/>
        <n v="81978"/>
        <n v="81804"/>
        <n v="81736"/>
        <n v="81728"/>
        <n v="81716"/>
        <n v="81352"/>
        <n v="81109"/>
        <n v="81007"/>
        <n v="81000"/>
        <n v="80946"/>
        <n v="80892"/>
        <n v="80854"/>
        <n v="80741"/>
        <n v="80649"/>
        <n v="80589"/>
        <n v="80448"/>
        <n v="80227"/>
        <n v="80120"/>
        <n v="79987"/>
        <n v="79940"/>
        <n v="79870"/>
        <n v="79848"/>
        <n v="79833"/>
        <n v="79810"/>
        <n v="79695"/>
        <n v="79570"/>
        <n v="79384"/>
        <n v="79353"/>
        <n v="79215"/>
        <n v="79211"/>
        <n v="79045"/>
        <n v="79001"/>
        <n v="78991"/>
        <n v="78912"/>
        <n v="78900"/>
        <n v="78874"/>
        <n v="78766"/>
        <n v="78756"/>
        <n v="78620"/>
        <n v="78615"/>
        <n v="78447"/>
        <n v="78275"/>
        <n v="78165"/>
        <n v="78150"/>
        <n v="78117"/>
        <n v="78076"/>
        <n v="78070"/>
        <n v="78053"/>
        <n v="78048"/>
        <n v="77989"/>
        <n v="77934"/>
        <n v="77767"/>
        <n v="77737"/>
        <n v="77676"/>
        <n v="77608"/>
        <n v="77558"/>
        <n v="77552.66"/>
        <n v="77547"/>
        <n v="77545"/>
        <n v="77254"/>
        <n v="77196"/>
        <n v="77120"/>
        <n v="77097"/>
        <n v="76878"/>
        <n v="76740"/>
        <n v="76577"/>
        <n v="76459"/>
        <n v="76407"/>
        <n v="76355"/>
        <n v="76350"/>
        <n v="76318"/>
        <n v="76143"/>
        <n v="76139"/>
        <n v="76117"/>
        <n v="76039"/>
        <n v="76018"/>
        <n v="75950"/>
        <n v="75905"/>
        <n v="75870"/>
        <n v="75681"/>
        <n v="75667"/>
        <n v="75629"/>
        <n v="75608"/>
        <n v="75500"/>
        <n v="75382"/>
        <n v="75357"/>
        <n v="75321"/>
        <n v="75202"/>
        <n v="75188"/>
        <n v="75186.5"/>
        <n v="75120"/>
        <n v="74851"/>
        <n v="74751"/>
        <n v="74610"/>
        <n v="74556"/>
        <n v="74497"/>
        <n v="74468"/>
        <n v="74398"/>
        <n v="74331"/>
        <n v="74238"/>
        <n v="74077"/>
        <n v="74052"/>
        <n v="74049"/>
        <n v="73967"/>
        <n v="73832"/>
        <n v="73830"/>
        <n v="73780"/>
        <n v="73764"/>
        <n v="73732"/>
        <n v="73704"/>
        <n v="73567"/>
        <n v="73526"/>
        <n v="73517"/>
        <n v="73489"/>
        <n v="73440"/>
        <n v="73275"/>
        <n v="73056"/>
        <n v="73043.45"/>
        <n v="73000"/>
        <n v="72840"/>
        <n v="72806"/>
        <n v="72798"/>
        <n v="72780"/>
        <n v="72772"/>
        <n v="72765"/>
        <n v="72756"/>
        <n v="72599"/>
        <n v="72527"/>
        <n v="72477"/>
        <n v="72357"/>
        <n v="72334"/>
        <n v="72308"/>
        <n v="72111"/>
        <n v="72073"/>
        <n v="72045"/>
        <n v="71750"/>
        <n v="71721"/>
        <n v="71540"/>
        <n v="71527"/>
        <n v="71415"/>
        <n v="71401"/>
        <n v="71400"/>
        <n v="71378"/>
        <n v="71335"/>
        <n v="71298"/>
        <n v="71267"/>
        <n v="71206.7"/>
        <n v="71062"/>
        <n v="70820"/>
        <n v="70809"/>
        <n v="70665"/>
        <n v="70593.759999999995"/>
        <n v="70472"/>
        <n v="70416"/>
        <n v="70313"/>
        <n v="70261"/>
        <n v="70213"/>
        <n v="70201"/>
        <n v="70120"/>
        <n v="70085"/>
        <n v="70051"/>
        <n v="69776"/>
        <n v="69659"/>
        <n v="69611"/>
        <n v="69567"/>
        <n v="69501"/>
        <n v="69489"/>
        <n v="69487"/>
        <n v="69329"/>
        <n v="69323"/>
        <n v="69160"/>
        <n v="68977"/>
        <n v="68975"/>
        <n v="68963"/>
        <n v="68885"/>
        <n v="68829"/>
        <n v="68800"/>
        <n v="68790"/>
        <n v="68788"/>
        <n v="68738"/>
        <n v="68717"/>
        <n v="68693.69"/>
        <n v="68568"/>
        <n v="68541"/>
        <n v="68518"/>
        <n v="68477"/>
        <n v="68467"/>
        <n v="68414"/>
        <n v="68397"/>
        <n v="68368"/>
        <n v="68363"/>
        <n v="68330"/>
        <n v="68175"/>
        <n v="68142"/>
        <n v="68120"/>
        <n v="68110"/>
        <n v="68091.72"/>
        <n v="67893"/>
        <n v="67837"/>
        <n v="67823"/>
        <n v="67790"/>
        <n v="67762"/>
        <n v="67680"/>
        <n v="67631"/>
        <n v="67620"/>
        <n v="67619"/>
        <n v="67545"/>
        <n v="67443"/>
        <n v="67422"/>
        <n v="67421"/>
        <n v="67274"/>
        <n v="67253"/>
        <n v="67186"/>
        <n v="67120"/>
        <n v="67079"/>
        <n v="67020"/>
        <n v="67000"/>
        <n v="66981"/>
        <n v="66867"/>
        <n v="66821"/>
        <n v="66817"/>
        <n v="66803"/>
        <n v="66786"/>
        <n v="66760"/>
        <n v="66620"/>
        <n v="66577"/>
        <n v="66537"/>
        <n v="66427"/>
        <n v="66385"/>
        <n v="66270"/>
        <n v="66160"/>
        <n v="66151"/>
        <n v="66120"/>
        <n v="66087"/>
        <n v="66034"/>
        <n v="65982"/>
        <n v="65922"/>
        <n v="65907"/>
        <n v="65904"/>
        <n v="65869"/>
        <n v="65864"/>
        <n v="65773"/>
        <n v="65770"/>
        <n v="65725"/>
        <n v="65724"/>
        <n v="65699"/>
        <n v="65650"/>
        <n v="65638"/>
        <n v="65615"/>
        <n v="65570"/>
        <n v="65402"/>
        <n v="65374"/>
        <n v="65246.82"/>
        <n v="65245"/>
        <n v="65148"/>
        <n v="65146"/>
        <n v="65123"/>
        <n v="65073"/>
        <n v="65056"/>
        <n v="65042"/>
        <n v="65038"/>
        <n v="65000"/>
        <n v="64974"/>
        <n v="64973"/>
        <n v="64902"/>
        <n v="64871"/>
        <n v="64760"/>
        <n v="64658"/>
        <n v="64608"/>
        <n v="64483"/>
        <n v="64448"/>
        <n v="64438"/>
        <n v="64401"/>
        <n v="64255"/>
        <n v="64253"/>
        <n v="64201"/>
        <n v="64196"/>
        <n v="64194"/>
        <n v="64173"/>
        <n v="64108"/>
        <n v="64097"/>
        <n v="64094"/>
        <n v="64093"/>
        <n v="64044"/>
        <n v="64007"/>
        <n v="64004"/>
        <n v="63835"/>
        <n v="63808"/>
        <n v="63773"/>
        <n v="63759"/>
        <n v="63751"/>
        <n v="63750"/>
        <n v="63703"/>
        <n v="63691"/>
        <n v="63680"/>
        <n v="63510"/>
        <n v="63479"/>
        <n v="63421"/>
        <n v="63420"/>
        <n v="63366"/>
        <n v="63357"/>
        <n v="63274"/>
        <n v="63254"/>
        <n v="63239"/>
        <n v="63231"/>
        <n v="63120"/>
        <n v="63078"/>
        <n v="63055"/>
        <n v="63026"/>
        <n v="63020"/>
        <n v="63004"/>
        <n v="62993"/>
        <n v="62918"/>
        <n v="62916"/>
        <n v="62880"/>
        <n v="62856"/>
        <n v="62799"/>
        <n v="62740"/>
        <n v="62677"/>
        <n v="62670"/>
        <n v="62568"/>
        <n v="62532"/>
        <n v="62500"/>
        <n v="62495"/>
        <n v="62468"/>
        <n v="62460"/>
        <n v="62433"/>
        <n v="62398"/>
        <n v="62356"/>
        <n v="62346"/>
        <n v="62296"/>
        <n v="62235"/>
        <n v="62209"/>
        <n v="62172"/>
        <n v="62149"/>
        <n v="62127"/>
        <n v="62008"/>
        <n v="62000"/>
        <n v="61963"/>
        <n v="61927"/>
        <n v="61921"/>
        <n v="61814"/>
        <n v="61805"/>
        <n v="61783"/>
        <n v="61774"/>
        <n v="61749"/>
        <n v="61704"/>
        <n v="61699"/>
        <n v="61694.65"/>
        <n v="61652"/>
        <n v="61623"/>
        <n v="61620"/>
        <n v="61576"/>
        <n v="61560"/>
        <n v="61459"/>
        <n v="61397"/>
        <n v="61386"/>
        <n v="61326"/>
        <n v="61269"/>
        <n v="61235"/>
        <n v="61137"/>
        <n v="61046"/>
        <n v="61029.41"/>
        <n v="61012"/>
        <n v="61000"/>
        <n v="60932"/>
        <n v="60909"/>
        <n v="60861.99"/>
        <n v="60787"/>
        <n v="60782"/>
        <n v="60740"/>
        <n v="60737"/>
        <n v="60727"/>
        <n v="60720"/>
        <n v="60704"/>
        <n v="60691"/>
        <n v="60681"/>
        <n v="60680"/>
        <n v="60650"/>
        <n v="60638"/>
        <n v="60600"/>
        <n v="60551"/>
        <n v="60535"/>
        <n v="60488"/>
        <n v="60456"/>
        <n v="60384"/>
        <n v="60282"/>
        <n v="60264"/>
        <n v="60217"/>
        <n v="60000"/>
        <n v="59911"/>
        <n v="59895"/>
        <n v="59828"/>
        <n v="59748"/>
        <n v="59710"/>
        <n v="59358"/>
        <n v="59352"/>
        <n v="59348"/>
        <n v="59317"/>
        <n v="59286"/>
        <n v="59223"/>
        <n v="59195"/>
        <n v="59100"/>
        <n v="59055"/>
        <n v="59039"/>
        <n v="59030"/>
        <n v="59000"/>
        <n v="58785"/>
        <n v="58776"/>
        <n v="58770"/>
        <n v="58741"/>
        <n v="58700"/>
        <n v="58670"/>
        <n v="58667"/>
        <n v="58620"/>
        <n v="58602"/>
        <n v="58560"/>
        <n v="58500"/>
        <n v="58496"/>
        <n v="58468"/>
        <n v="58464"/>
        <n v="58378"/>
        <n v="58371"/>
        <n v="58350"/>
        <n v="58272"/>
        <n v="58266"/>
        <n v="58253"/>
        <n v="58190"/>
        <n v="58148"/>
        <n v="58129"/>
        <n v="58120"/>
        <n v="58000"/>
        <n v="57818"/>
        <n v="57769"/>
        <n v="57741"/>
        <n v="57690"/>
        <n v="57581"/>
        <n v="57517"/>
        <n v="57496"/>
        <n v="57472"/>
        <n v="57393"/>
        <n v="57387"/>
        <n v="57343"/>
        <n v="57258"/>
        <n v="57246"/>
        <n v="57222"/>
        <n v="57110"/>
        <n v="57095"/>
        <n v="57000"/>
        <n v="56946"/>
        <n v="56821"/>
        <n v="56781"/>
        <n v="56758"/>
        <n v="56753.73"/>
        <n v="56700"/>
        <n v="56680"/>
        <n v="56635"/>
        <n v="56522.2"/>
        <n v="56520"/>
        <n v="56507"/>
        <n v="56500"/>
        <n v="56424"/>
        <n v="56376"/>
        <n v="56375"/>
        <n v="56343"/>
        <n v="56278"/>
        <n v="56243"/>
        <n v="56226"/>
        <n v="56224"/>
        <n v="56142"/>
        <n v="56120"/>
        <n v="56106"/>
        <n v="56094"/>
        <n v="56052"/>
        <n v="56045"/>
        <n v="56000"/>
        <n v="55952"/>
        <n v="55920"/>
        <n v="55884"/>
        <n v="55847"/>
        <n v="55823"/>
        <n v="55776"/>
        <n v="55753"/>
        <n v="55738"/>
        <n v="55688"/>
        <n v="55670"/>
        <n v="55611"/>
        <n v="55604"/>
        <n v="55576"/>
        <n v="55500"/>
        <n v="55469"/>
        <n v="55444"/>
        <n v="55411"/>
        <n v="55390"/>
        <n v="55361"/>
        <n v="55317"/>
        <n v="55307"/>
        <n v="55292"/>
        <n v="55291"/>
        <n v="55255"/>
        <n v="55238"/>
        <n v="55215"/>
        <n v="55133"/>
        <n v="55088"/>
        <n v="55062"/>
        <n v="55027"/>
        <n v="55000"/>
        <n v="54921"/>
        <n v="54900"/>
        <n v="54836"/>
        <n v="54790"/>
        <n v="54748"/>
        <n v="54746"/>
        <n v="54695"/>
        <n v="54628"/>
        <n v="54600"/>
        <n v="54547"/>
        <n v="54492"/>
        <n v="54427"/>
        <n v="54326"/>
        <n v="54248"/>
        <n v="54206"/>
        <n v="54186"/>
        <n v="54185"/>
        <n v="54180"/>
        <n v="54169"/>
        <n v="54164"/>
        <n v="54049"/>
        <n v="54000"/>
        <n v="53897"/>
        <n v="53893"/>
        <n v="53876"/>
        <n v="53873"/>
        <n v="53864"/>
        <n v="53790"/>
        <n v="53719"/>
        <n v="53675"/>
        <n v="53667"/>
        <n v="53663"/>
        <n v="53656"/>
        <n v="53578"/>
        <n v="53503"/>
        <n v="53486"/>
        <n v="53444"/>
        <n v="53436"/>
        <n v="53407"/>
        <n v="53386"/>
        <n v="53248"/>
        <n v="53188"/>
        <n v="53059"/>
        <n v="53049"/>
        <n v="53000"/>
        <n v="52887"/>
        <n v="52818"/>
        <n v="52788"/>
        <n v="52741"/>
        <n v="52694"/>
        <n v="52640"/>
        <n v="52629"/>
        <n v="52541"/>
        <n v="52526"/>
        <n v="52504"/>
        <n v="52500"/>
        <n v="52486"/>
        <n v="52348"/>
        <n v="52276"/>
        <n v="52175"/>
        <n v="52081"/>
        <n v="52056"/>
        <n v="52001"/>
        <n v="52000"/>
        <n v="51980"/>
        <n v="51974"/>
        <n v="51969"/>
        <n v="51891"/>
        <n v="51865"/>
        <n v="51844"/>
        <n v="51815"/>
        <n v="51780"/>
        <n v="51738"/>
        <n v="51673"/>
        <n v="51630"/>
        <n v="51582"/>
        <n v="51530"/>
        <n v="51493"/>
        <n v="51463"/>
        <n v="51426"/>
        <n v="51416"/>
        <n v="51400"/>
        <n v="51382"/>
        <n v="51336"/>
        <n v="51320"/>
        <n v="51311"/>
        <n v="51295"/>
        <n v="51250"/>
        <n v="51234"/>
        <n v="51221"/>
        <n v="51208"/>
        <n v="51135"/>
        <n v="51125"/>
        <n v="51120"/>
        <n v="51018"/>
        <n v="51005"/>
        <n v="51000"/>
        <n v="50986"/>
        <n v="50961"/>
        <n v="50858"/>
        <n v="50828"/>
        <n v="50728"/>
        <n v="50699"/>
        <n v="50662"/>
        <n v="50620"/>
        <n v="50579"/>
        <n v="50564"/>
        <n v="50511"/>
        <n v="50504"/>
        <n v="50500"/>
        <n v="50466"/>
        <n v="50355"/>
        <n v="50315"/>
        <n v="50307.07"/>
        <n v="50273"/>
        <n v="50120"/>
        <n v="50078"/>
        <n v="50065"/>
        <n v="50030"/>
        <n v="50004"/>
        <n v="50000"/>
        <n v="49938"/>
        <n v="49924"/>
        <n v="49889"/>
        <n v="49844"/>
        <n v="49828"/>
        <n v="49824"/>
        <n v="49819"/>
        <n v="49809"/>
        <n v="49716"/>
        <n v="49700"/>
        <n v="49641"/>
        <n v="49603"/>
        <n v="49530"/>
        <n v="49500"/>
        <n v="49457.1"/>
        <n v="49429"/>
        <n v="49385"/>
        <n v="49378"/>
        <n v="49370"/>
        <n v="49359"/>
        <n v="49300"/>
        <n v="49294"/>
        <n v="49279"/>
        <n v="49272"/>
        <n v="49247"/>
        <n v="49212"/>
        <n v="49183"/>
        <n v="49154.37"/>
        <n v="49137"/>
        <n v="49085"/>
        <n v="49036"/>
        <n v="49034"/>
        <n v="49000"/>
        <n v="48896"/>
        <n v="48805.32"/>
        <n v="48792"/>
        <n v="48784.05"/>
        <n v="48771"/>
        <n v="48737"/>
        <n v="48714"/>
        <n v="48709"/>
        <n v="48666"/>
        <n v="48631"/>
        <n v="48607.45"/>
        <n v="48605"/>
        <n v="48600"/>
        <n v="48500"/>
        <n v="48387"/>
        <n v="48369"/>
        <n v="48340"/>
        <n v="48327"/>
        <n v="48276"/>
        <n v="48220"/>
        <n v="48183"/>
        <n v="48110"/>
        <n v="48104"/>
        <n v="48095"/>
        <n v="48065"/>
        <n v="48000"/>
        <n v="47998"/>
        <n v="47969"/>
        <n v="47950"/>
        <n v="47827"/>
        <n v="47799"/>
        <n v="47765"/>
        <n v="47749"/>
        <n v="47656"/>
        <n v="47638"/>
        <n v="47620"/>
        <n v="47602"/>
        <n v="47590"/>
        <n v="47588"/>
        <n v="47561"/>
        <n v="47553"/>
        <n v="47530"/>
        <n v="47515"/>
        <n v="47456"/>
        <n v="47421"/>
        <n v="47311"/>
        <n v="47236"/>
        <n v="47200"/>
        <n v="47198"/>
        <n v="47142"/>
        <n v="47126"/>
        <n v="47045"/>
        <n v="47041"/>
        <n v="47011"/>
        <n v="47000"/>
        <n v="46924"/>
        <n v="46875"/>
        <n v="46817"/>
        <n v="46806"/>
        <n v="46782"/>
        <n v="46778"/>
        <n v="46750"/>
        <n v="46740"/>
        <n v="46731"/>
        <n v="46713"/>
        <n v="46685"/>
        <n v="46675"/>
        <n v="46661"/>
        <n v="46659"/>
        <n v="46638"/>
        <n v="46556"/>
        <n v="46500"/>
        <n v="46471"/>
        <n v="46461"/>
        <n v="46456"/>
        <n v="46305"/>
        <n v="46284"/>
        <n v="46265"/>
        <n v="46261"/>
        <n v="46195"/>
        <n v="46136"/>
        <n v="46125"/>
        <n v="46120"/>
        <n v="46118"/>
        <n v="46100"/>
        <n v="46095"/>
        <n v="46083"/>
        <n v="46075"/>
        <n v="46025"/>
        <n v="46014"/>
        <n v="46000"/>
        <n v="45998"/>
        <n v="45916"/>
        <n v="45829"/>
        <n v="45826"/>
        <n v="45713"/>
        <n v="45700"/>
        <n v="45697"/>
        <n v="45617"/>
        <n v="45596"/>
        <n v="45570"/>
        <n v="45514"/>
        <n v="45413"/>
        <n v="45412"/>
        <n v="45305"/>
        <n v="45282"/>
        <n v="45257"/>
        <n v="45161"/>
        <n v="45150"/>
        <n v="45120"/>
        <n v="45100"/>
        <n v="45036"/>
        <n v="45000"/>
        <n v="44923"/>
        <n v="44920"/>
        <n v="44911"/>
        <n v="44843"/>
        <n v="44813"/>
        <n v="44797"/>
        <n v="44656"/>
        <n v="44650"/>
        <n v="44605"/>
        <n v="44596"/>
        <n v="44591"/>
        <n v="44560"/>
        <n v="44550"/>
        <n v="44542"/>
        <n v="44520"/>
        <n v="44511"/>
        <n v="44500"/>
        <n v="44494"/>
        <n v="44453"/>
        <n v="44450"/>
        <n v="44315"/>
        <n v="44236"/>
        <n v="44172"/>
        <n v="44120"/>
        <n v="44115"/>
        <n v="44000"/>
        <n v="43970"/>
        <n v="43864"/>
        <n v="43814"/>
        <n v="43776"/>
        <n v="43755"/>
        <n v="43656"/>
        <n v="43591"/>
        <n v="43563"/>
        <n v="43559"/>
        <n v="43539"/>
        <n v="43538"/>
        <n v="43500"/>
        <n v="43474"/>
        <n v="43418"/>
        <n v="43410"/>
        <n v="43373"/>
        <n v="43326"/>
        <n v="43214"/>
        <n v="43200"/>
        <n v="43191"/>
        <n v="43048"/>
        <n v="43027"/>
        <n v="43000"/>
        <n v="42964"/>
        <n v="42950"/>
        <n v="42938"/>
        <n v="42868"/>
        <n v="42806"/>
        <n v="42794"/>
        <n v="42756"/>
        <n v="42656"/>
        <n v="42645"/>
        <n v="42627"/>
        <n v="42622"/>
        <n v="42571"/>
        <n v="42525"/>
        <n v="42500"/>
        <n v="42481"/>
        <n v="42474"/>
        <n v="42410"/>
        <n v="42358"/>
        <n v="42281"/>
        <n v="42231"/>
        <n v="42141"/>
        <n v="42072"/>
        <n v="42000"/>
        <n v="41949"/>
        <n v="41944"/>
        <n v="41859"/>
        <n v="41848"/>
        <n v="41753"/>
        <n v="41752"/>
        <n v="41729"/>
        <n v="41683"/>
        <n v="41586"/>
        <n v="41547"/>
        <n v="41536"/>
        <n v="41500"/>
        <n v="41499"/>
        <n v="41462"/>
        <n v="41453"/>
        <n v="41435"/>
        <n v="41327"/>
        <n v="41323"/>
        <n v="41270"/>
        <n v="41251"/>
        <n v="41249"/>
        <n v="41210"/>
        <n v="41126"/>
        <n v="41102"/>
        <n v="41040"/>
        <n v="41033"/>
        <n v="41025"/>
        <n v="41000"/>
        <n v="40924"/>
        <n v="40847"/>
        <n v="40746"/>
        <n v="40744"/>
        <n v="40640"/>
        <n v="40618"/>
        <n v="40609"/>
        <n v="40590"/>
        <n v="40574"/>
        <n v="40560"/>
        <n v="40549"/>
        <n v="40526"/>
        <n v="40520"/>
        <n v="40500"/>
        <n v="40475"/>
        <n v="40415"/>
        <n v="40392"/>
        <n v="40314"/>
        <n v="40312"/>
        <n v="40268"/>
        <n v="40211"/>
        <n v="40201"/>
        <n v="40173"/>
        <n v="40154"/>
        <n v="40136"/>
        <n v="40120"/>
        <n v="40093"/>
        <n v="40080"/>
        <n v="40070"/>
        <n v="40000"/>
        <n v="39988"/>
        <n v="39958"/>
        <n v="39904"/>
        <n v="39831"/>
        <n v="39639"/>
        <n v="39635"/>
        <n v="39606"/>
        <n v="39578"/>
        <n v="39554"/>
        <n v="39500"/>
        <n v="39488"/>
        <n v="39468"/>
        <n v="39433"/>
        <n v="39395"/>
        <n v="39393"/>
        <n v="39228"/>
        <n v="39215"/>
        <n v="39155"/>
        <n v="39000"/>
        <n v="38950"/>
        <n v="38884"/>
        <n v="38799"/>
        <n v="38769"/>
        <n v="38698"/>
        <n v="38559"/>
        <n v="38500"/>
        <n v="38438"/>
        <n v="38380"/>
        <n v="38372"/>
        <n v="38368"/>
        <n v="38198"/>
        <n v="38197"/>
        <n v="38075"/>
        <n v="38047"/>
        <n v="38013"/>
        <n v="38000"/>
        <n v="37926"/>
        <n v="37906"/>
        <n v="37864"/>
        <n v="37823"/>
        <n v="37720"/>
        <n v="37694"/>
        <n v="37500"/>
        <n v="37496"/>
        <n v="37462"/>
        <n v="37454"/>
        <n v="37403"/>
        <n v="37394"/>
        <n v="37370"/>
        <n v="37352"/>
        <n v="37260"/>
        <n v="37250"/>
        <n v="37103"/>
        <n v="37084"/>
        <n v="37000"/>
        <n v="36933"/>
        <n v="36900"/>
        <n v="36844"/>
        <n v="36548"/>
        <n v="36500"/>
        <n v="36480"/>
        <n v="36431"/>
        <n v="36324"/>
        <n v="36286"/>
        <n v="36273"/>
        <n v="36258"/>
        <n v="36194"/>
        <n v="36112"/>
        <n v="36068"/>
        <n v="36050"/>
        <n v="36047"/>
        <n v="36000"/>
        <n v="35953"/>
        <n v="35876"/>
        <n v="35875"/>
        <n v="35824"/>
        <n v="35705"/>
        <n v="35704"/>
        <n v="35603"/>
        <n v="35579"/>
        <n v="35546"/>
        <n v="35500"/>
        <n v="35494"/>
        <n v="35470"/>
        <n v="35381"/>
        <n v="35373"/>
        <n v="35324"/>
        <n v="35230"/>
        <n v="35128"/>
        <n v="35078"/>
        <n v="35000"/>
        <n v="34803"/>
        <n v="34629"/>
        <n v="34326"/>
        <n v="34293"/>
        <n v="34000"/>
        <n v="33825"/>
        <n v="33500"/>
        <n v="33292"/>
        <n v="33000"/>
        <n v="32800"/>
        <n v="32440"/>
        <n v="32017"/>
        <n v="32000"/>
        <n v="31815"/>
        <n v="31743"/>
        <n v="31600"/>
        <n v="30816"/>
        <n v="30723"/>
        <n v="30420"/>
        <n v="30000"/>
        <n v="28438"/>
        <n v="28400"/>
        <n v="27390"/>
        <n v="20640"/>
        <n v="20000"/>
      </sharedItems>
      <fieldGroup base="3">
        <rangePr autoEnd="0" startNum="20000" endNum="380000" groupInterval="10000"/>
        <groupItems count="38">
          <s v="&lt;20000"/>
          <s v="20000-30000"/>
          <s v="30000-40000"/>
          <s v="40000-50000"/>
          <s v="50000-60000"/>
          <s v="60000-70000"/>
          <s v="70000-80000"/>
          <s v="80000-90000"/>
          <s v="90000-100000"/>
          <s v="100000-110000"/>
          <s v="110000-120000"/>
          <s v="120000-130000"/>
          <s v="130000-140000"/>
          <s v="140000-150000"/>
          <s v="150000-160000"/>
          <s v="160000-170000"/>
          <s v="170000-180000"/>
          <s v="180000-190000"/>
          <s v="190000-200000"/>
          <s v="200000-210000"/>
          <s v="210000-220000"/>
          <s v="220000-230000"/>
          <s v="230000-240000"/>
          <s v="240000-250000"/>
          <s v="250000-260000"/>
          <s v="260000-270000"/>
          <s v="270000-280000"/>
          <s v="280000-290000"/>
          <s v="290000-300000"/>
          <s v="300000-310000"/>
          <s v="310000-320000"/>
          <s v="320000-330000"/>
          <s v="330000-340000"/>
          <s v="340000-350000"/>
          <s v="350000-360000"/>
          <s v="360000-370000"/>
          <s v="370000-380000"/>
          <s v="&gt;380000"/>
        </groupItems>
      </fieldGroup>
    </cacheField>
    <cacheField name="Stipend" numFmtId="0">
      <sharedItems containsString="0" containsBlank="1" containsNumber="1" minValue="500" maxValue="45000"/>
    </cacheField>
    <cacheField name="Room and Board" numFmtId="0">
      <sharedItems containsString="0" containsBlank="1" containsNumber="1" containsInteger="1" minValue="9724" maxValue="9724"/>
    </cacheField>
    <cacheField name="Length" numFmtId="0">
      <sharedItems/>
    </cacheField>
    <cacheField name="Employee Type" numFmtId="0">
      <sharedItems count="4">
        <s v="Faculty"/>
        <s v="Administrative"/>
        <s v="Faculty Admin"/>
        <s v="Faculty Librar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Mark A Richards" refreshedDate="43203.754868865741" createdVersion="6" refreshedVersion="6" minRefreshableVersion="3" recordCount="1490">
  <cacheSource type="worksheet">
    <worksheetSource name="Table_2010"/>
  </cacheSource>
  <cacheFields count="7">
    <cacheField name="Last" numFmtId="0">
      <sharedItems count="1275">
        <s v="Cartwright"/>
        <s v="Hiles"/>
        <s v="Borland"/>
        <s v="Stoll"/>
        <s v="Clawson"/>
        <s v="FitzGerald"/>
        <s v="Rogers"/>
        <s v="Ellinger"/>
        <s v="Colom"/>
        <s v="Folkins"/>
        <s v="Morgan-Russell"/>
        <s v="Miller"/>
        <s v="Whipple"/>
        <s v="Petrosino"/>
        <s v="Colwell"/>
        <s v="Kennell"/>
        <s v="Paul"/>
        <s v="Orr"/>
        <s v="Highhouse"/>
        <s v="Christopher"/>
        <s v="Edmister"/>
        <s v="Krakoff"/>
        <s v="Latta"/>
        <s v="Balzer"/>
        <s v="Rao"/>
        <s v="Flowers"/>
        <s v="Lee"/>
        <s v="Min"/>
        <s v="Onasch"/>
        <s v="Bae"/>
        <s v="Sipp"/>
        <s v="Agich"/>
        <s v="Snavely"/>
        <s v="Hartley"/>
        <s v="Carr"/>
        <s v="Lu"/>
        <s v="Lord"/>
        <s v="Noftz"/>
        <s v="McBroom"/>
        <s v="Barnes"/>
        <s v="Edwards"/>
        <s v="Gupta"/>
        <s v="Zsidisin"/>
        <s v="Katzner"/>
        <s v="Maner"/>
        <s v="McFillen"/>
        <s v="Frizado"/>
        <s v="Ray"/>
        <s v="Nicolaou"/>
        <s v="Unsell"/>
        <s v="Li"/>
        <s v="Bergeron"/>
        <s v="Boughton"/>
        <s v="Ogawa"/>
        <s v="Kinstle"/>
        <s v="Klein"/>
        <s v="Waddell"/>
        <s v="Reid"/>
        <s v="Ruggiero"/>
        <s v="Wooldridge"/>
        <s v="Smith"/>
        <s v="Hudson-Nowak"/>
        <s v="Hoag"/>
        <s v="Shields"/>
        <s v="Dunn"/>
        <s v="Gremler"/>
        <s v="Ferguson"/>
        <s v="Moore"/>
        <s v="Fuerst"/>
        <s v="Manning"/>
        <s v="Leventhal"/>
        <s v="Muir"/>
        <s v="Snead"/>
        <s v="Schauer"/>
        <s v="Stott"/>
        <s v="Carroll"/>
        <s v="Knight"/>
        <s v="Danziger"/>
        <s v="Pinto"/>
        <s v="Chernykh"/>
        <s v="Kresman"/>
        <s v="McKinney"/>
        <s v="Bizarro"/>
        <s v="DeBard"/>
        <s v="Tracy"/>
        <s v="Garcia"/>
        <s v="Langendorfer"/>
        <s v="Meyer"/>
        <s v="Gerwin"/>
        <s v="Shrude"/>
        <s v="Pargament"/>
        <s v="Kowalski"/>
        <s v="Dadfar"/>
        <s v="Sullivan"/>
        <s v="Sakthivel"/>
        <s v="Woodruff"/>
        <s v="Kubasek"/>
        <s v="Rich"/>
        <s v="Gonzalez"/>
        <s v="Rose"/>
        <s v="Chibucos"/>
        <s v="Kleine"/>
        <s v="Cuckler"/>
        <s v="Piersol"/>
        <s v="Messer-Kruse"/>
        <s v="Mota"/>
        <s v="Berger"/>
        <s v="Koder"/>
        <s v="Charville"/>
        <s v="Cady"/>
        <s v="Midden"/>
        <s v="Benedict"/>
        <s v="Klopfer"/>
        <s v="Ueltschy"/>
        <s v="Boyd-Barrett"/>
        <s v="Mullins"/>
        <s v="Castellano"/>
        <s v="Haschak"/>
        <s v="Leigh"/>
        <s v="Wheeler"/>
        <s v="Kim"/>
        <s v="Silverman"/>
        <s v="Vincent"/>
        <s v="Goza"/>
        <s v="Waddle"/>
        <s v="Yeh"/>
        <s v="Jamasbi"/>
        <s v="Salazar-Valentine"/>
        <s v="Shuford"/>
        <s v="Meserve"/>
        <s v="Gebhardt"/>
        <s v="Chan"/>
        <s v="Titus"/>
        <s v="Swegan"/>
        <s v="Williford"/>
        <s v="Wu"/>
        <s v="Hatch"/>
        <s v="Martin"/>
        <s v="O'Neil"/>
        <s v="Harr"/>
        <s v="Zhang"/>
        <s v="Zimmerman"/>
        <s v="McRoberts"/>
        <s v="Muthusamy"/>
        <s v="Andrews"/>
        <s v="Cotton Kelly"/>
        <s v="Moss"/>
        <s v="Albert"/>
        <s v="Zickar"/>
        <s v="Kampf"/>
        <s v="Shemberg"/>
        <s v="Schurk"/>
        <s v="Elko"/>
        <s v="Swartz"/>
        <s v="Blair"/>
        <s v="Hewitt"/>
        <s v="Pontasch"/>
        <s v="Scherer"/>
        <s v="Atalah"/>
        <s v="Henning"/>
        <s v="Bradie"/>
        <s v="Fioravanti"/>
        <s v="Rajaei"/>
        <s v="Lab"/>
        <s v="Laird"/>
        <s v="Boudreau"/>
        <s v="Vanderhart"/>
        <s v="Moses"/>
        <s v="Pogacar"/>
        <s v="Nelson"/>
        <s v="Sampen"/>
        <s v="Merritt"/>
        <s v="Minier"/>
        <s v="Sinn"/>
        <s v="Nicholson"/>
        <s v="Hong"/>
        <s v="Bullerjahn"/>
        <s v="McArthur"/>
        <s v="Emch"/>
        <s v="Haney"/>
        <s v="Rump"/>
        <s v="Pommersheim"/>
        <s v="Brown"/>
        <s v="Rentner"/>
        <s v="Carothers"/>
        <s v="Jetley"/>
        <s v="Fulcher"/>
        <s v="Leontis"/>
        <s v="Coombs"/>
        <s v="DeMaris"/>
        <s v="Wittwer"/>
        <s v="Dubow"/>
        <s v="Rosenberg"/>
        <s v="Longmore"/>
        <s v="Nelson-Beene"/>
        <s v="Chalupa"/>
        <s v="Chao"/>
        <s v="Bennion"/>
        <s v="Krueger"/>
        <s v="Wells"/>
        <s v="Patraka"/>
        <s v="Graham"/>
        <s v="Bushong"/>
        <s v="Houston"/>
        <s v="Miner"/>
        <s v="Miko"/>
        <s v="Joyner"/>
        <s v="Melkote"/>
        <s v="Mason"/>
        <s v="Bingman"/>
        <s v="Fallon"/>
        <s v="Brooks"/>
        <s v="Motz"/>
        <s v="McGrath"/>
        <s v="Bragg"/>
        <s v="Trautman"/>
        <s v="Cox"/>
        <s v="Stein"/>
        <s v="Ballweg"/>
        <s v="Zeng"/>
        <s v="Gebre"/>
        <s v="Henry"/>
        <s v="Mathis"/>
        <s v="Laflin"/>
        <s v="Connor"/>
        <s v="Darby"/>
        <s v="Pissanos"/>
        <s v="Cesarini"/>
        <s v="Beaverson"/>
        <s v="Chou"/>
        <s v="Gajjala"/>
        <s v="Lengel"/>
        <s v="Waters"/>
        <s v="Chang"/>
        <s v="Jex"/>
        <s v="Seubert"/>
        <s v="Cuneen"/>
        <s v="Kielmeyer"/>
        <s v="Berry"/>
        <s v="Dixon"/>
        <s v="Hendricks"/>
        <s v="Strange"/>
        <s v="Spontelli"/>
        <s v="LeRoy"/>
        <s v="Duntley"/>
        <s v="Cunningham"/>
        <s v="Matuga"/>
        <s v="Tisak"/>
        <s v="Brecher"/>
        <s v="Light"/>
        <s v="Hoffman"/>
        <s v="Chen"/>
        <s v="Kolla"/>
        <s v="Simon"/>
        <s v="Coggin"/>
        <s v="Elwazani"/>
        <s v="Wojtkiewicz"/>
        <s v="Wood"/>
        <s v="Skelding"/>
        <s v="Ball"/>
        <s v="Glick"/>
        <s v="Hoops"/>
        <s v="Fink"/>
        <s v="Sanchez"/>
        <s v="Waggoner"/>
        <s v="Evans"/>
        <s v="McKay"/>
        <s v="Glann"/>
        <s v="Krane"/>
        <s v="Izzo"/>
        <s v="Garske"/>
        <s v="Mahoney"/>
        <s v="Heckman"/>
        <s v="Short"/>
        <s v="Coomes"/>
        <s v="Bortel"/>
        <s v="Brahier"/>
        <s v="Hunter"/>
        <s v="Keil"/>
        <s v="Ryan"/>
        <s v="Chapin"/>
        <s v="Mruk"/>
        <s v="Roudebush"/>
        <s v="McDermott"/>
        <s v="Kantorski"/>
        <s v="Zachary"/>
        <s v="Roark"/>
        <s v="Quinn"/>
        <s v="Beluska"/>
        <s v="Jenkins"/>
        <s v="Hofmann"/>
        <s v="Fasko"/>
        <s v="Nwauwa"/>
        <s v="Sharp"/>
        <s v="Poor"/>
        <s v="Wagner"/>
        <s v="Gordon"/>
        <s v="Vickio"/>
        <s v="Jones"/>
        <s v="Mitchell"/>
        <s v="Colvin"/>
        <s v="Adams"/>
        <s v="Kasch"/>
        <s v="Natvig"/>
        <s v="Jesse"/>
        <s v="Sherrell"/>
        <s v="McLove"/>
        <s v="Emery"/>
        <s v="Eber"/>
        <s v="Mayo"/>
        <s v="Skinner"/>
        <s v="Stasa"/>
        <s v="Underwood"/>
        <s v="Anzenbacher"/>
        <s v="Halsey"/>
        <s v="Zeilstra-Ryalls"/>
        <s v="Layden"/>
        <s v="Cardwell"/>
        <s v="Burns"/>
        <s v="O'Brien"/>
        <s v="Peake"/>
        <s v="Stearns"/>
        <s v="Irvine"/>
        <s v="Deters"/>
        <s v="Richardson"/>
        <s v="Mattiace"/>
        <s v="Reinhart"/>
        <s v="Balistreri"/>
        <s v="Burke"/>
        <s v="Kane"/>
        <s v="Artz"/>
        <s v="Huber"/>
        <s v="Grant"/>
        <s v="Oates"/>
        <s v="Wade"/>
        <s v="Ha"/>
        <s v="Molnar"/>
        <s v="Hennessy"/>
        <s v="Chambers"/>
        <s v="Santino"/>
        <s v="Gillespie"/>
        <s v="Childs"/>
        <s v="Guidera"/>
        <s v="Boucher"/>
        <s v="Farver"/>
        <s v="Meel"/>
        <s v="Kramer"/>
        <s v="Bly"/>
        <s v="Herman"/>
        <s v="Howes"/>
        <s v="Carney"/>
        <s v="Durkin"/>
        <s v="Monroe"/>
        <s v="Shook"/>
        <s v="Spencer"/>
        <s v="Depinet"/>
        <s v="Brady"/>
        <s v="Gilmer"/>
        <s v="Morin"/>
        <s v="Zirbel"/>
        <s v="Konecny"/>
        <s v="Zhou"/>
        <s v="Serio"/>
        <s v="Kubow"/>
        <s v="Miglietti"/>
        <s v="Odafe"/>
        <s v="Hoff"/>
        <s v="Border"/>
        <s v="Gabel"/>
        <s v="Roos"/>
        <s v="Nomaguchi"/>
        <s v="Swanson"/>
        <s v="Van De Walle"/>
        <s v="Foust"/>
        <s v="Webb"/>
        <s v="Samel"/>
        <s v="Hamilton"/>
        <s v="Callen"/>
        <s v="Hamish"/>
        <s v="Celli"/>
        <s v="Luescher"/>
        <s v="Ameling"/>
        <s v="Pauken"/>
        <s v="Roberts"/>
        <s v="Holderman"/>
        <s v="Elsasser"/>
        <s v="Schutte"/>
        <s v="Von Lehmden"/>
        <s v="Hines"/>
        <s v="Booth"/>
        <s v="Schmitz"/>
        <s v="Swick"/>
        <s v="Traver"/>
        <s v="Buzzelli"/>
        <s v="Williamson"/>
        <s v="Schneider"/>
        <s v="Begum"/>
        <s v="Colprit"/>
        <s v="Messenheimer"/>
        <s v="Woods"/>
        <s v="Ludwig"/>
        <s v="Michaels"/>
        <s v="van Staaden"/>
        <s v="Yacobucci"/>
        <s v="Schempf"/>
        <s v="Colcord"/>
        <s v="Diehl"/>
        <s v="Failor"/>
        <s v="Goberman"/>
        <s v="Forsyth"/>
        <s v="Frey"/>
        <s v="Tomor"/>
        <s v="Brendlinger"/>
        <s v="Schupp"/>
        <s v="Ford"/>
        <s v="Turner"/>
        <s v="Pogan"/>
        <s v="Karns"/>
        <s v="Stone"/>
        <s v="Rizzo"/>
        <s v="Anderson"/>
        <s v="Pobocik"/>
        <s v="Hermo-Fedro"/>
        <s v="Davis"/>
        <s v="Worley"/>
        <s v="Swisher"/>
        <s v="Fall"/>
        <s v="Morris"/>
        <s v="Coleman"/>
        <s v="Swinford"/>
        <s v="Forde"/>
        <s v="Charter"/>
        <s v="Cleveland"/>
        <s v="Elliott-Famularo"/>
        <s v="Munson"/>
        <s v="Sun"/>
        <s v="Kruse"/>
        <s v="Brentlinger"/>
        <s v="Sattler"/>
        <s v="Cassara-Jemai"/>
        <s v="Long"/>
        <s v="Messersmith"/>
        <s v="Pena"/>
        <s v="Carle"/>
        <s v="Singer"/>
        <s v="Kornacki"/>
        <s v="Hamann"/>
        <s v="Guenther"/>
        <s v="Green"/>
        <s v="McGovern"/>
        <s v="Schmalzried"/>
        <s v="Johnson-Webb"/>
        <s v="Heba"/>
        <s v="Buerger"/>
        <s v="Herndon"/>
        <s v="Ginsburg"/>
        <s v="Snyder"/>
        <s v="Wiegmann"/>
        <s v="Hillmann"/>
        <s v="Duran"/>
        <s v="Satterlee"/>
        <s v="Rybczynski"/>
        <s v="Cochran"/>
        <s v="Kassa"/>
        <s v="Carels"/>
        <s v="Krebs"/>
        <s v="Stewart"/>
        <s v="Panter"/>
        <s v="Bubrig"/>
        <s v="Heider"/>
        <s v="Kilian"/>
        <s v="Kendall"/>
        <s v="Burroughs"/>
        <s v="Dworsky"/>
        <s v="Foell"/>
        <s v="Fordham"/>
        <s v="Wickiser"/>
        <s v="Melton"/>
        <s v="Otiso"/>
        <s v="Musher-Eizenman"/>
        <s v="Nguyen"/>
        <s v="Boersma"/>
        <s v="Orel"/>
        <s v="Geusz"/>
        <s v="Simmons"/>
        <s v="Stephens-Himonides"/>
        <s v="Xi"/>
        <s v="Nathan"/>
        <s v="Boff"/>
        <s v="Fischer"/>
        <s v="Brunner"/>
        <s v="Swanka"/>
        <s v="Whitney"/>
        <s v="Clark"/>
        <s v="Trantham"/>
        <s v="Baron"/>
        <s v="Cabanillas"/>
        <s v="Wilson"/>
        <s v="Bechstein"/>
        <s v="Bunner"/>
        <s v="Grunden"/>
        <s v="Kisabeth"/>
        <s v="Kakas"/>
        <s v="Fuller"/>
        <s v="Shang"/>
        <s v="Jacobs"/>
        <s v="Broido"/>
        <s v="Mascara"/>
        <s v="Lillios"/>
        <s v="Landry-Meyer"/>
        <s v="Lake"/>
        <s v="Kurtz"/>
        <s v="Hoehner"/>
        <s v="Lin"/>
        <s v="Meek"/>
        <s v="Horner"/>
        <s v="Banister"/>
        <s v="Viramontez Anguiano"/>
        <s v="Huss"/>
        <s v="Rinearson"/>
        <s v="Gerard"/>
        <s v="Morgan"/>
        <s v="Scholl"/>
        <s v="Rabine"/>
        <s v="Griech-Polelle"/>
        <s v="Larkin"/>
        <s v="Pomales"/>
        <s v="Xie"/>
        <s v="Zahnle"/>
        <s v="Root"/>
        <s v="Sapp"/>
        <s v="Popov"/>
        <s v="Rodgers"/>
        <s v="Deitering"/>
        <s v="Roe"/>
        <s v="Bes"/>
        <s v="Stakhanova"/>
        <s v="Young"/>
        <s v="Willford"/>
        <s v="McCubbin"/>
        <s v="Bouzat"/>
        <s v="Dzur"/>
        <s v="Ullrich"/>
        <s v="Murray"/>
        <s v="Chapman"/>
        <s v="Eboch"/>
        <s v="Palmer"/>
        <s v="Grilliot"/>
        <s v="Scheier"/>
        <s v="Patterson"/>
        <s v="Morrison"/>
        <s v="Politsky"/>
        <s v="Hare"/>
        <s v="Mirchandani"/>
        <s v="Kanwischer"/>
        <s v="Cromwell"/>
        <s v="Dailey"/>
        <s v="Chavers"/>
        <s v="Kuehn"/>
        <s v="Ning"/>
        <s v="Potthoff"/>
        <s v="Landgraf"/>
        <s v="Bertelsen"/>
        <s v="Subreenduth"/>
        <s v="Weber"/>
        <s v="Mandlebaum"/>
        <s v="Huziak-Clark"/>
        <s v="Divers"/>
        <s v="Demuth"/>
        <s v="Zongo"/>
        <s v="Murnen"/>
        <s v="May"/>
        <s v="McIntyre"/>
        <s v="Lapinski"/>
        <s v="DuBois"/>
        <s v="Safian"/>
        <s v="Arrigo"/>
        <s v="Mencer"/>
        <s v="Tobar"/>
        <s v="Jurkovac"/>
        <s v="Whitmore"/>
        <s v="Gomezdelcampo"/>
        <s v="Bradshaw"/>
        <s v="Lau"/>
        <s v="Guldbeck"/>
        <s v="Saenz"/>
        <s v="Schocket"/>
        <s v="Britton"/>
        <s v="Larsen"/>
        <s v="Ellison"/>
        <s v="Williams"/>
        <s v="Lockford"/>
        <s v="Ekstrand"/>
        <s v="Saygers"/>
        <s v="Lohr"/>
        <s v="Eigner"/>
        <s v="Sherwood"/>
        <s v="Campbell"/>
        <s v="Hershberger"/>
        <s v="Monago"/>
        <s v="Brackenbury"/>
        <s v="Jackson"/>
        <s v="Bell"/>
        <s v="Swain"/>
        <s v="Salsburg"/>
        <s v="Joyce"/>
        <s v="Baker"/>
        <s v="Blok"/>
        <s v="Gorman"/>
        <s v="Baringer"/>
        <s v="Yingling"/>
        <s v="Meyers"/>
        <s v="Novak"/>
        <s v="Coates"/>
        <s v="Tell"/>
        <s v="Myers"/>
        <s v="Schalk"/>
        <s v="Down"/>
        <s v="Euler"/>
        <s v="Englehart"/>
        <s v="Earley"/>
        <s v="Menon"/>
        <s v="Steinbrunner"/>
        <s v="Rex"/>
        <s v="Weinsier"/>
        <s v="Leser"/>
        <s v="Conway"/>
        <s v="lrmak"/>
        <s v="Fairbairn"/>
        <s v="Cavins"/>
        <s v="Brandeberry"/>
        <s v="Engebretsen-Broman"/>
        <s v="Sickler"/>
        <s v="Quattromani"/>
        <s v="Broman"/>
        <s v="Shaal"/>
        <s v="Steen"/>
        <s v="Brodke"/>
        <s v="Genovese"/>
        <s v="Labbie"/>
        <s v="Archer"/>
        <s v="Rippey"/>
        <s v="McCartney"/>
        <s v="Steg man"/>
        <s v="Islam"/>
        <s v="Devine"/>
        <s v="Rosser"/>
        <s v="Rockovich"/>
        <s v="Carpenter"/>
        <s v="Schuessler"/>
        <s v="Tucker"/>
        <s v="Bucks"/>
        <s v="Coulter"/>
        <s v="Pozniak"/>
        <s v="Koenig"/>
        <s v="Hopson"/>
        <s v="Crimmins"/>
        <s v="Hayward"/>
        <s v="Schaeffer"/>
        <s v="Burek"/>
        <s v="Liederbach"/>
        <s v="Falk"/>
        <s v="Fedorchuk"/>
        <s v="Berg"/>
        <s v="Glusac"/>
        <s v="Badik"/>
        <s v="Panas"/>
        <s v="Blachowski-Dreyer"/>
        <s v="Snider"/>
        <s v="Katz"/>
        <s v="Yun"/>
        <s v="Boatwright"/>
        <s v="Leck"/>
        <s v="Tarnovsky"/>
        <s v="Wells-Jensen"/>
        <s v="Nagel"/>
        <s v="LaVine"/>
        <s v="Poole"/>
        <s v="Matthews"/>
        <s v="Litterer"/>
        <s v="Eid"/>
        <s v="Knapp"/>
        <s v="Boyce"/>
        <s v="Kutz"/>
        <s v="Tompsett"/>
        <s v="Ye"/>
        <s v="Kuhl"/>
        <s v="Thompson"/>
        <s v="Garland"/>
        <s v="Keylock"/>
        <s v="Zawodny"/>
        <s v="Sadoff"/>
        <s v="Edminster"/>
        <s v="Hunker"/>
        <s v="Wallach"/>
        <s v="Raszka"/>
        <s v="Cho"/>
        <s v="Paule"/>
        <s v="Weihl"/>
        <s v="Nemitz"/>
        <s v="Levinson"/>
        <s v="Zamkov"/>
        <s v="Mackay"/>
        <s v="Cragin"/>
        <s v="Bechtel"/>
        <s v="Gorsevski"/>
        <s v="Graves"/>
        <s v="Boone"/>
        <s v="Dennis"/>
        <s v="Howard"/>
        <s v="Samelak"/>
        <s v="Worch"/>
        <s v="Marano"/>
        <s v="Ireland"/>
        <s v="Sohoni"/>
        <s v="Eggenton"/>
        <s v="McLean"/>
        <s v="Hall"/>
        <s v="Reisner"/>
        <s v="Hashizume"/>
        <s v="Crow"/>
        <s v="McLaird"/>
        <s v="Kizhakethalackal"/>
        <s v="Ingle"/>
        <s v="Bunce"/>
        <s v="Spears"/>
        <s v="Chavez"/>
        <s v="Pereira de Almeida"/>
        <s v="Cayer"/>
        <s v="Weight"/>
        <s v="Alt"/>
        <s v="Bang"/>
        <s v="Schommer"/>
        <s v="Richards"/>
        <s v="Holloway"/>
        <s v="Watkins"/>
        <s v="Fisher"/>
        <s v="Peet"/>
        <s v="Magelssen"/>
        <s v="Montague"/>
        <s v="Ducar"/>
        <s v="Dimling"/>
        <s v="Robinson"/>
        <s v="Englebrecht"/>
        <s v="Stinson"/>
        <s v="Pearson"/>
        <s v="Collet"/>
        <s v="Cannon"/>
        <s v="Knavel"/>
        <s v="Cornell"/>
        <s v="Childers"/>
        <s v="Darabie"/>
        <s v="Mejiritski"/>
        <s v="Gross"/>
        <s v="Pelletier"/>
        <s v="Wammes"/>
        <s v="Albertini"/>
        <s v="Wright"/>
        <s v="Rice"/>
        <s v="Liu"/>
        <s v="Kitchen"/>
        <s v="Terry-Fritsch"/>
        <s v="Johnson"/>
        <s v="Antonelli"/>
        <s v="Huyghe"/>
        <s v="Gharanfoli"/>
        <s v="Thomson"/>
        <s v="Paulson"/>
        <s v="Phillips"/>
        <s v="Housholder"/>
        <s v="Bryden"/>
        <s v="Bixler"/>
        <s v="Yang"/>
        <s v="Rosenkranz"/>
        <s v="Sirum"/>
        <s v="Thomas"/>
        <s v="Julien"/>
        <s v="Cherry Chandler"/>
        <s v="Good"/>
        <s v="Zappitelli"/>
        <s v="Gruenhagen"/>
        <s v="Bhalla"/>
        <s v="Gaskins"/>
        <s v="Xu"/>
        <s v="Cloeter"/>
        <s v="Spohr"/>
        <s v="Zagorski"/>
        <s v="Mangette"/>
        <s v="Armentano"/>
        <s v="Nickoson"/>
        <s v="Menard"/>
        <s v="Hachtel"/>
        <s v="Cooper"/>
        <s v="Rusnak"/>
        <s v="Ojha"/>
        <s v="Corvino"/>
        <s v="Brotzki"/>
        <s v="Selzer"/>
        <s v="Winston"/>
        <s v="Coffield"/>
        <s v="Rohrs"/>
        <s v="Faulkner"/>
        <s v="Haught"/>
        <s v="Hamaide"/>
        <s v="Popovitch"/>
        <s v="Beach"/>
        <s v="Gunka"/>
        <s v="Oyer"/>
        <s v="Zeigler"/>
        <s v="Naderer"/>
        <s v="Hippier"/>
        <s v="Bigelow"/>
        <s v="Parsons"/>
        <s v="Slough"/>
        <s v="Coons"/>
        <s v="Kirkum"/>
        <s v="Ash"/>
        <s v="Catalano"/>
        <s v="Schaefer"/>
        <s v="Peek"/>
        <s v="Bidart-Bouzat"/>
        <s v="Overholt"/>
        <s v="AbouZied"/>
        <s v="Dickinson"/>
        <s v="Mbuthia"/>
        <s v="Pfundstein"/>
        <s v="Fergusson"/>
        <s v="Nichols"/>
        <s v="Semer"/>
        <s v="Vatan Woodhouse"/>
        <s v="Bembry"/>
        <s v="Zeisler"/>
        <s v="Delgado"/>
        <s v="Grinberg Pla"/>
        <s v="Hofacker"/>
        <s v="Tiede"/>
        <s v="Pavuk"/>
        <s v="Fritsch"/>
        <s v="Bateson"/>
        <s v="Cook"/>
        <s v="Klinger"/>
        <s v="Phuntumart"/>
        <s v="Massey"/>
        <s v="Benjamin"/>
        <s v="Shilling"/>
        <s v="Rife"/>
        <s v="Weimer"/>
        <s v="Assimakopoulos"/>
        <s v="Berns"/>
        <s v="Porben"/>
        <s v="Hayes"/>
        <s v="Wester"/>
        <s v="Blankinship"/>
        <s v="Gutierrez"/>
        <s v="Carlson"/>
        <s v="Oldrieve"/>
        <s v="Leclair"/>
        <s v="Turos"/>
        <s v="Vanderlugt"/>
        <s v="Hanna-Garlitz"/>
        <s v="Papanikolaou"/>
        <s v="Domachowski"/>
        <s v="Gearhart"/>
        <s v="Sheffer"/>
        <s v="Mancuso"/>
        <s v="Kelly"/>
        <s v="Celestino-Boes"/>
        <s v="Atkinson"/>
        <s v="Butterworth"/>
        <s v="Weilant"/>
        <s v="Beeman"/>
        <s v="Flynn"/>
        <s v="Fox"/>
        <s v="Fry"/>
        <s v="Lemmerbrock"/>
        <s v="Saito"/>
        <s v="Stelle"/>
        <s v="Gardner"/>
        <s v="Zapiecki"/>
        <s v="Challu"/>
        <s v="Kline"/>
        <s v="Koenigbauer"/>
        <s v="Watson"/>
        <s v="Zulch-Smith"/>
        <s v="Schurrer"/>
        <s v="Moor"/>
        <s v="Park"/>
        <s v="Juarez"/>
        <s v="Rosati"/>
        <s v="Cummings"/>
        <s v="Daniels"/>
        <s v="Dickerson"/>
        <s v="Weis"/>
        <s v="Fleshman"/>
        <s v="Fern"/>
        <s v="Dreier"/>
        <s v="Walker"/>
        <s v="Puder"/>
        <s v="Trimmer"/>
        <s v="Kasikova"/>
        <s v="Rellinger"/>
        <s v="Ballard"/>
        <s v="Twigg"/>
        <s v="Bellfy"/>
        <s v="Obringer"/>
        <s v="Valentine"/>
        <s v="Sears"/>
        <s v="Lavalette"/>
        <s v="Ricketts"/>
        <s v="Vollmar"/>
        <s v="Kelley"/>
        <s v="Gordon Schulz"/>
        <s v="Sulken"/>
        <s v="Eckert"/>
        <s v="Taylor"/>
        <s v="Dowlen"/>
        <s v="Ritchey"/>
        <s v="Cassidy"/>
        <s v="MacPherson"/>
        <s v="Ross"/>
        <s v="Kauffman"/>
        <s v="Sutton"/>
        <s v="Rogel"/>
        <s v="Dudley"/>
        <s v="Shores"/>
        <s v="Sobolewski"/>
        <s v="Kegolis"/>
        <s v="Queen"/>
        <s v="Beltano"/>
        <s v="Hile"/>
        <s v="Christensen"/>
        <s v="Hubbell-Staeble"/>
        <s v="Honneffer"/>
        <s v="Kraut"/>
        <s v="Kudela"/>
        <s v="Rychener"/>
        <s v="Hoepf"/>
        <s v="Addis"/>
        <s v="Stucker"/>
        <s v="Eckmann"/>
        <s v="Sorg"/>
        <s v="Weinberger"/>
        <s v="Reing"/>
        <s v="Sehmann"/>
        <s v="Haar"/>
        <s v="Lucchesi"/>
        <s v="McKinley"/>
        <s v="Cruz"/>
        <s v="Kessler"/>
        <s v="Garrett-Ruffin"/>
        <s v="Twork"/>
        <s v="Siebenaler"/>
        <s v="Kimaid"/>
        <s v="Serfozo"/>
        <s v="Cardenas"/>
        <s v="Gray"/>
        <s v="Hathaway"/>
        <s v="Dachik"/>
        <s v="Schellhas"/>
        <s v="Standinger"/>
        <s v="Filippova"/>
        <s v="Buehrer"/>
        <s v="Dunson"/>
        <s v="Graser"/>
        <s v="Schrock"/>
        <s v="Somasa"/>
        <s v="Gilbert"/>
        <s v="Gilbertson"/>
        <s v="Belcher"/>
        <s v="Fluckinger"/>
        <s v="Gagola"/>
        <s v="Janik"/>
        <s v="Feasel"/>
        <s v="Rudisill"/>
        <s v="Slates"/>
        <s v="Goedde"/>
        <s v="Toth"/>
        <s v="Greenwald"/>
        <s v="Wales"/>
        <s v="Parish"/>
        <s v="Gladieux"/>
        <s v="Fidler"/>
        <s v="Delehoy"/>
        <s v="Luring"/>
        <s v="Belleville"/>
        <s v="Lynch"/>
        <s v="Darlington"/>
        <s v="Fan"/>
        <s v="Pawloski"/>
        <s v="Passalacqua"/>
        <s v="Clinton"/>
        <s v="Towe"/>
        <s v="Vogel"/>
        <s v="Jacobi"/>
        <s v="Black-Postl"/>
        <s v="Duda"/>
        <s v="Justice"/>
        <s v="Peterson"/>
        <s v="Gates"/>
        <s v="Seither"/>
        <s v="Glowacki"/>
        <s v="DiCarlo"/>
        <s v="Mott"/>
        <s v="Davidson"/>
        <s v="Czyzniejewski"/>
        <s v="Rybak"/>
        <s v="Westrick"/>
        <s v="Romanowicz"/>
        <s v="Kontak"/>
        <s v="Partin"/>
        <s v="Holden"/>
        <s v="Cusack"/>
        <s v="Bylsma"/>
        <s v="Kratzer"/>
        <s v="Alamina"/>
        <s v="Dobbins"/>
        <s v="Mangan"/>
        <s v="McManus"/>
        <s v="Attygalle"/>
        <s v="Murrell"/>
        <s v="Dick"/>
        <s v="Blass"/>
        <s v="Chung"/>
        <s v="Zackel"/>
        <s v="Mbatu"/>
        <s v="Reece"/>
        <s v="Carlton"/>
        <s v="Vandenbroek"/>
        <s v="Harsh"/>
        <s v="Souleyman"/>
        <s v="Knauerhase"/>
        <s v="Arbinger"/>
        <s v="Huepenbecker"/>
        <s v="Foran"/>
        <s v="Vrooman"/>
        <s v="Dowdle"/>
        <s v="Donnelly"/>
        <s v="Westrick-Payne"/>
        <s v="McCarroll"/>
        <s v="Liggett"/>
        <s v="Piroth"/>
        <s v="Hollinger"/>
        <s v="Mahaffey"/>
        <s v="Raney"/>
        <s v="Whitman"/>
        <s v="Harbal"/>
        <s v="Reynolds"/>
        <s v="Fletcher"/>
        <s v="Douglass"/>
        <s v="Dreisbach"/>
        <s v="Attrep"/>
        <s v="Dietz"/>
        <s v="Murphy"/>
        <s v="Chafee"/>
        <s v="Allen"/>
        <s v="Shealy"/>
        <s v="Stephenson"/>
        <s v="Yoder"/>
        <s v="Alday"/>
        <s v="Mandell"/>
        <s v="McComas"/>
        <s v="Kaiser"/>
        <s v="Lutenski"/>
        <s v="Winger"/>
        <s v="Pryor-Kowalski"/>
        <s v="Ohlson"/>
        <s v="Donahue"/>
        <s v="Burgoon"/>
        <s v="Craigo"/>
        <s v="Doust"/>
        <s v="Gallaway"/>
        <s v="Dols"/>
        <s v="Cruea"/>
        <s v="Spoon"/>
        <s v="Powell"/>
        <s v="Blanton"/>
        <s v="Dellenbusch"/>
        <s v="Kimble"/>
        <s v="Kosakowski"/>
        <s v="Weaver"/>
        <s v="Schortgen"/>
        <s v="O'Dorisio"/>
        <s v="Sennerud"/>
        <s v="Carrillo"/>
        <s v="Rojas"/>
        <s v="Rainey"/>
        <s v="Enright"/>
        <s v="Zamudio"/>
        <s v="Cloud"/>
        <s v="Decker"/>
        <s v="Lisk"/>
        <s v="Shuman"/>
        <s v="Doles"/>
        <s v="Spikes"/>
        <s v="Kern-Blystone"/>
        <s v="Fyn"/>
        <s v="Chiarelott"/>
        <s v="Veitch"/>
        <s v="Slavik"/>
        <s v="Darke"/>
        <s v="Harlan"/>
        <s v="Friedberg"/>
        <s v="Schulz"/>
        <s v="Hannah"/>
        <s v="Coss"/>
        <s v="Harms"/>
        <s v="Gabriel"/>
        <s v="Renchen"/>
        <s v="Hagenbuch"/>
        <s v="Shoemaker"/>
        <s v="Didelot"/>
        <s v="Planthaber"/>
        <s v="Lachowski"/>
        <s v="Gullufsen"/>
        <s v="Cornwell"/>
        <s v="Koshar"/>
        <s v="Zirkes"/>
        <s v="Jager"/>
        <s v="Harrison"/>
        <s v="Stuart"/>
        <s v="McGinley"/>
        <s v="Newman"/>
        <s v="Coletta"/>
        <s v="Alvarez"/>
        <s v="Swartley"/>
        <s v="Dielman"/>
        <s v="Krishnankuttyrema"/>
        <s v="Bernard"/>
        <s v="Ostrowski"/>
        <s v="Sibielski"/>
        <s v="Rossner"/>
        <s v="Studer"/>
        <s v="Bailey"/>
        <s v="Twu"/>
        <s v="Bertonaschi"/>
        <s v="Heitger"/>
        <s v="Barnett"/>
        <s v="Scheele"/>
        <s v="Christman"/>
        <s v="Bissa"/>
        <s v="Winkelman"/>
        <s v="Sloane"/>
        <s v="Cihon"/>
        <s v="Ingram"/>
        <s v="Moser"/>
        <s v="Dean"/>
        <s v="Baum"/>
        <s v="Herrington"/>
        <s v="Fugett"/>
        <s v="Knoblauch"/>
        <s v="Beaston"/>
        <s v="Diaz"/>
        <s v="Barbee"/>
        <s v="Schuett"/>
        <s v="Seo"/>
        <s v="Hamady"/>
        <s v="Jaynes"/>
        <s v="Pflum"/>
        <s v="Bressler"/>
        <s v="Lesniewicz"/>
        <s v="Rzicznek"/>
        <s v="Schleicher"/>
        <s v="Spallinger"/>
        <s v="Jess"/>
        <s v="Mladjov"/>
        <s v="Elkins"/>
        <s v="Sarpong"/>
        <s v="Freeworth"/>
        <s v="McFall"/>
        <s v="Boeye"/>
        <s v="Budinger"/>
        <s v="Branam-Poling"/>
        <s v="Leitch"/>
        <s v="Blinn"/>
        <s v="Hoy"/>
        <s v="Glassford"/>
        <s v="Layne"/>
        <s v="Anzicek"/>
        <s v="Zemanski"/>
        <s v="Braziunaite"/>
        <s v="Reuss"/>
        <s v="Hensley"/>
        <s v="Macias"/>
        <s v="Orwick Ogden"/>
        <s v="Lammers"/>
        <s v="Swerdlow"/>
        <s v="Schuck"/>
        <s v="Schmidt"/>
        <s v="Hofmeister"/>
        <s v="Michalak"/>
        <s v="Hartwell-Lein"/>
        <s v="Zimmann"/>
        <s v="Zuccaro"/>
        <s v="Wadsworth"/>
        <s v="Enriquez"/>
        <s v="Pinheiro"/>
        <s v="Bird"/>
        <s v="Gattozzi"/>
        <s v="Lenz"/>
        <s v="Zeh"/>
        <s v="Lomeli"/>
        <s v="Garner"/>
        <s v="Bohland"/>
        <s v="Carper"/>
        <s v="Drane"/>
        <s v="Blanc"/>
        <s v="Merrill"/>
        <s v="Cillo"/>
        <s v="Mitova"/>
        <s v="Bloomfield"/>
        <s v="Billman"/>
        <s v="Dieball"/>
        <s v="Saylor"/>
        <s v="Dupay"/>
        <s v="Martincic"/>
        <s v="Fontana"/>
        <s v="Pintz"/>
        <s v="Benson"/>
        <s v="Burton"/>
        <s v="Onodera"/>
        <s v="Lawrence"/>
        <s v="Truax"/>
        <s v="Franke"/>
        <s v="Van Wechel"/>
        <s v="Gabbard"/>
        <s v="Jaworski"/>
        <s v="Leonard"/>
        <s v="Tilton"/>
        <s v="Daman"/>
        <s v="Borcherdt"/>
        <s v="Hardaway"/>
        <s v="Duszynski"/>
        <s v="Whiteman"/>
        <s v="Sheets"/>
        <s v="Hagg"/>
        <s v="Stevens"/>
        <s v="Green-Churchwell"/>
        <s v="Haubert"/>
        <s v="Roble"/>
        <s v="Amditis"/>
        <s v="Quinonez"/>
        <s v="Burres"/>
        <s v="Zwayer"/>
        <s v="Shaffer"/>
        <s v="lnkrott"/>
        <s v="Wetzel"/>
        <s v="Crawford"/>
        <s v="Gilmore"/>
        <s v="Meier"/>
        <s v="Carvalho"/>
        <s v="Henke"/>
        <s v="Spence"/>
        <s v="Bastel-Powers"/>
        <s v="Heiss"/>
        <s v="Goodrich"/>
        <s v="Cameron"/>
        <s v="King"/>
        <s v="Clickner"/>
        <s v="Gloden"/>
        <s v="Freyaldenhoven"/>
        <s v="Poggiali"/>
        <s v="Habrecht"/>
        <s v="Zenz"/>
        <s v="Collier"/>
        <s v="Lofgren"/>
        <s v="Syoen"/>
        <s v="Brandenburg"/>
        <s v="Friswold"/>
        <s v="Bloomingdale"/>
        <s v="Knudsen"/>
        <s v="Wiemer"/>
        <s v="O'Riley"/>
        <s v="Frost"/>
        <s v="Bhaskar"/>
        <s v="Quinby"/>
      </sharedItems>
    </cacheField>
    <cacheField name="First" numFmtId="0">
      <sharedItems count="1263">
        <s v="Carol A"/>
        <s v="Thomas S"/>
        <s v="Kenneth W"/>
        <s v="Sherideen S"/>
        <s v="David P"/>
        <s v="Sean P"/>
        <s v="Rodney K"/>
        <s v="John M"/>
        <s v="Alberto N "/>
        <s v="John W"/>
        <s v="Simon N"/>
        <s v="Fred D"/>
        <s v="Edward G"/>
        <s v=" Linda"/>
        <s v="William B"/>
        <s v="Richard P"/>
        <s v="Ellen F"/>
        <s v="Curt R"/>
        <s v="Louis M"/>
        <s v="Scott E"/>
        <s v="Gregory A"/>
        <s v="Robert 0"/>
        <s v="Steven P"/>
        <s v="Marcia S"/>
        <s v="Jeffrey E"/>
        <s v="William K"/>
        <s v="B M"/>
        <s v="Kay A"/>
        <s v="Gary R"/>
        <s v="Hokey"/>
        <s v="Charles M"/>
        <s v="Sung C"/>
        <s v="Richard C"/>
        <s v="George J"/>
        <s v="Deanne L"/>
        <s v="Janet L"/>
        <s v="Amelia S"/>
        <s v="Hong P"/>
        <s v="Alan T"/>
        <s v="Jeffrey B"/>
        <s v="Kimberly A"/>
        <s v="Julie A"/>
        <s v="Bruce L"/>
        <s v="Arjun K"/>
        <s v="George A"/>
        <s v=" Louis I"/>
        <s v="Walter"/>
        <s v="James M"/>
        <s v="Joseph P"/>
        <s v="Katerina R"/>
        <s v="Andreas I"/>
        <s v="Charles W"/>
        <s v="Mingsheng"/>
        <s v="Christopher J"/>
        <s v=" Robert 1"/>
        <s v="Michael Y"/>
        <s v="Thomas H"/>
        <s v="Daniel P"/>
        <s v="Barbara L"/>
        <s v="David A"/>
        <s v="Warren D"/>
        <s v="Deborah G"/>
        <s v="Timothy F"/>
        <s v="Melissa A"/>
        <s v="John H"/>
        <s v="Ronald E"/>
        <s v="Christopher S"/>
        <s v=" Dwayne D"/>
        <s v="Rebecca C"/>
        <s v="Paul A"/>
        <s v="Timothy S"/>
        <s v="Wendy D"/>
        <s v="Laura M"/>
        <s v="Lon C"/>
        <s v="Kenneth C"/>
        <s v="Paul C"/>
        <s v=" David M"/>
        <s v="Michael C"/>
        <s v="William E"/>
        <s v="Edmund J"/>
        <s v="Peter A"/>
        <s v="Lyudmila A"/>
        <s v="Raymon I"/>
        <s v="Earl H"/>
        <s v="Pascal A"/>
        <s v=" Robert"/>
        <s v=" Geofrey L"/>
        <s v="Luis A"/>
        <s v="Stephen J"/>
        <s v=" Bruce A"/>
        <s v="William H"/>
        <s v=" Marilyn"/>
        <s v="Kenneth I"/>
        <s v="Lawrence W"/>
        <s v="Mohammad B"/>
        <s v="Sherry E"/>
        <s v="Sachidanandam"/>
        <s v="Ronny C"/>
        <s v="Nancy K"/>
        <s v="Alberto"/>
        <s v="Marshall"/>
        <s v="Thomas R"/>
        <s v="Susan S"/>
        <s v="John T"/>
        <s v="Barry D"/>
        <s v="Sue A"/>
        <s v="Bonnie G"/>
        <s v="Timothy J"/>
        <s v="Mark R"/>
        <s v="Steven H"/>
        <s v="W R"/>
        <s v="Mary E"/>
        <s v=" Dale S"/>
        <s v="Linda C"/>
        <s v="Joseph 0"/>
        <s v="Penny L"/>
        <s v="Felix N"/>
        <s v="Jill A"/>
        <s v="Matthew"/>
        <s v="Bradley K"/>
        <s v="Jane V"/>
        <s v="Kyoo H"/>
        <s v="Gary S"/>
        <s v=" Robert K"/>
        <s v="Franklin W"/>
        <s v="Robert M"/>
        <s v="Bai-Yau"/>
        <s v="Roudabeh J"/>
        <s v=" Marcia"/>
        <s v="Bettina"/>
        <s v="Lee A"/>
        <s v=" Larry Y"/>
        <s v="Philip A"/>
        <s v="Gary D"/>
        <s v="Julian H"/>
        <s v="Jeffrey D"/>
        <s v="BobT"/>
        <s v="Larry 0"/>
        <s v="Scott C"/>
        <s v="Deborah A"/>
        <s v="Robert R"/>
        <s v="Jingyun"/>
        <s v="Guy W"/>
        <s v="Conrad D"/>
        <s v="Senthilkumar"/>
        <s v="Lee T"/>
        <s v="Montique R"/>
        <s v="Kit C"/>
        <s v=" Bruce B"/>
        <s v="James H"/>
        <s v="Man"/>
        <s v="Michael J"/>
        <s v="Stephen"/>
        <s v="Kenneth M"/>
        <s v="William L"/>
        <s v="Michael D"/>
        <s v="Sharon L"/>
        <s v="Kristine L"/>
        <s v="Lynne E"/>
        <s v="Julie M"/>
        <s v=" Ronald C"/>
        <s v="Alan"/>
        <s v="Martin P"/>
        <s v="Michael P"/>
        <s v="Carmen F"/>
        <s v=" Hassan"/>
        <s v="John B"/>
        <s v="Nancy S"/>
        <s v=" Peter G"/>
        <s v="Barbara E"/>
        <s v="Timothy"/>
        <s v=" Myra D"/>
        <s v="Roger W"/>
        <s v="Brent B"/>
        <s v="Yunsook"/>
        <s v="George S"/>
        <s v="James R"/>
        <s v="Laura F"/>
        <s v="Jodi J"/>
        <s v="Christopher M"/>
        <s v="John P"/>
        <s v="Emily F"/>
        <s v="Terry L"/>
        <s v="Neal L"/>
        <s v="Sudershan K"/>
        <s v=" Lewis P"/>
        <s v=" Neocles B"/>
        <s v="Sheryl L"/>
        <s v="Alfred"/>
        <s v="Donna J"/>
        <s v="Eric F"/>
        <s v="Alan M"/>
        <s v="Thomas P"/>
        <s v="Harold"/>
        <s v="Monica A"/>
        <s v="Donna B"/>
        <s v="Dale W"/>
        <s v="Federico A"/>
        <s v="Joseph T"/>
        <s v="Mark L"/>
        <s v="Louis L"/>
        <s v="Debra A"/>
        <s v="Vivian M"/>
        <s v="John S"/>
        <s v="Sara A"/>
        <s v="Martha S"/>
        <s v=" Jeffrey G"/>
        <s v="Angela M"/>
        <s v="Chris J"/>
        <s v=" Kara"/>
        <s v="Srinivas R"/>
        <s v="Derek T"/>
        <s v="Verner P"/>
        <s v="L F"/>
        <s v="Margaret E"/>
        <s v="Marilyn F"/>
        <s v="Richard N"/>
        <s v="Daniel J"/>
        <s v="Donna K"/>
        <s v="Christopher P"/>
        <s v="Catherine H"/>
        <s v="Janet C"/>
        <s v="Zheng"/>
        <s v="Daniel Z"/>
        <s v="Molly T"/>
        <s v="D F"/>
        <s v=" Lynn A"/>
        <s v="Becky W"/>
        <s v="Lisa M"/>
        <s v="James K"/>
        <s v="So-Hsiang"/>
        <s v="Radhika"/>
        <s v=" Laura"/>
        <s v="Sarah E"/>
        <s v="Jane Y"/>
        <s v=" Steve M"/>
        <s v="Steven M"/>
        <s v="Jacquelyn"/>
        <s v="Susan L"/>
        <s v=" David A"/>
        <s v="Ellen E"/>
        <s v="Lynda D"/>
        <s v="Cindy S"/>
        <s v="C C"/>
        <s v="Charles"/>
        <s v="Kathleen C"/>
        <s v="Madeline"/>
        <s v="Robert D"/>
        <s v=" Julia M"/>
        <s v="John"/>
        <s v="Arthur S"/>
        <s v="Jong Kwan"/>
        <s v="Ann M"/>
        <s v="Barbara A"/>
        <s v="Angelo D"/>
        <s v="Hanfeng"/>
        <s v="Sri R"/>
        <s v="Marc V"/>
        <s v="Bill 0"/>
        <s v="Marie S"/>
        <s v="Salim A"/>
        <s v="Dennis J"/>
        <s v="Elizabeth J"/>
        <s v="Brian J"/>
        <s v="Steven W"/>
        <s v="Todd A"/>
        <s v="David F"/>
        <s v="Bonnie L"/>
        <s v="Laura A"/>
        <s v="Todd C"/>
        <s v="James E"/>
        <s v=" Robert M"/>
        <s v="Frank W"/>
        <s v="Victoria"/>
        <s v="Alexander J"/>
        <s v="Gregory G"/>
        <s v="Annette"/>
        <s v="Carol"/>
        <s v="Phyllis J"/>
        <s v="Robert W"/>
        <s v="John L"/>
        <s v="Charles B"/>
        <s v="Kenneth J"/>
        <s v="L T"/>
        <s v="Wilfred H"/>
        <s v="Jon T"/>
        <s v="Vincent J"/>
        <s v="Roddy C"/>
        <s v="J K"/>
        <s v="Vasile 1"/>
        <s v="George H"/>
        <s v="Paul N"/>
        <s v="Daniel"/>
        <s v="Apollos 0"/>
        <s v="Patricia E"/>
        <s v="G M"/>
        <s v="Jeffrey K"/>
        <s v="Jeffrey J"/>
        <s v="Craig J"/>
        <s v="Carolyn M"/>
        <s v="Wayne S "/>
        <s v="Judy L"/>
        <s v="Richard T"/>
        <s v="Mary"/>
        <s v="Neal G"/>
        <s v="Marcus L"/>
        <s v="Teresa S"/>
        <s v="Allan M"/>
        <s v="Younghee"/>
        <s v="Dena E"/>
        <s v="Wendell"/>
        <s v="Ewart C"/>
        <s v="Barbara J"/>
        <s v="Eileen M"/>
        <s v="Pavel"/>
        <s v="Jeffrey 0"/>
        <s v="Jill H"/>
        <s v=" Andrew C"/>
        <s v="Catherine A"/>
        <s v="Timothy A"/>
        <s v="Kimberly K"/>
        <s v=" Jeffrey S"/>
        <s v="Beverly J"/>
        <s v="Lesley A"/>
        <s v="Donald"/>
        <s v="Nathan E"/>
        <s v="Lisa C"/>
        <s v="Rachel A"/>
        <s v="John A"/>
        <s v="Mona M"/>
        <s v="Jeffrey S"/>
        <s v="Robert"/>
        <s v="Andrew D"/>
        <s v="Gary L"/>
        <s v="John G"/>
        <s v="Louisa S"/>
        <s v="Connie M"/>
        <s v="Nicholas J"/>
        <s v="Timothy E"/>
        <s v="John F"/>
        <s v="Mary Ellen"/>
        <s v="Sidney R"/>
        <s v="Stan G"/>
        <s v="Robert J"/>
        <s v="Gail"/>
        <s v="John R"/>
        <s v="David E"/>
        <s v=" Linda M"/>
        <s v="Anthony E"/>
        <s v="Geoffrey C"/>
        <s v=" Mark A"/>
        <s v="William T"/>
        <s v="Sean W"/>
        <s v="Andrea E"/>
        <s v="Joyce A"/>
        <s v="Garrett L"/>
        <s v="Shawn P"/>
        <s v="Craig L"/>
        <s v="Yu"/>
        <s v="Marsha A"/>
        <s v="Patricia K"/>
        <s v="Cynthia L"/>
        <s v="Victor U"/>
        <s v="Kathryn S"/>
        <s v="Rodney M"/>
        <s v="Jennifer"/>
        <s v="Kei"/>
        <s v="Sharona E"/>
        <s v="Robert E"/>
        <s v="Denise"/>
        <s v="James C"/>
        <s v="Jodi E"/>
        <s v="Arthur N"/>
        <s v="Duane L"/>
        <s v="Donald M"/>
        <s v=" Norman F"/>
        <s v="David D"/>
        <s v="Carlo J"/>
        <s v="Andreas"/>
        <s v="Jerome"/>
        <s v="Patrick D"/>
        <s v="Sheila J"/>
        <s v="Casey L"/>
        <s v="Brenda L"/>
        <s v="Barry J"/>
        <s v="Joshua J"/>
        <s v="Jean D"/>
        <s v=" Margaret Z"/>
        <s v="Susan A"/>
        <s v="Royce A"/>
        <s v="Kimberly S"/>
        <s v="Christopher"/>
        <s v="Richard A"/>
        <s v="Raymond G"/>
        <s v="Khani"/>
        <s v="Elaine J   "/>
        <s v="Trinka E"/>
        <s v="Karen L"/>
        <s v="Tamera S"/>
        <s v="Helen J"/>
        <s v="Moira J"/>
        <s v="Dong"/>
        <s v="Margaret M"/>
        <s v="Kevin W"/>
        <s v="Kerry F"/>
        <s v="Alexander M"/>
        <s v="Douglas J"/>
        <s v="Diane K"/>
        <s v="Sue C"/>
        <s v="Nancy H"/>
        <s v="Roger B"/>
        <s v="Adrian P"/>
        <s v=" Brett W"/>
        <s v=" Lamonta"/>
        <s v="Judith A"/>
        <s v=" Maria L"/>
        <s v="Larissa S"/>
        <s v="Dawn L"/>
        <s v="Rebecca S"/>
        <s v="Sylvia E"/>
        <s v=" Matthew H"/>
        <s v="Sara"/>
        <s v="Raymond R"/>
        <s v="Pamela J"/>
        <s v="Paul F"/>
        <s v="Priscilla K"/>
        <s v="Susan M"/>
        <s v="Larry C"/>
        <s v=" Dermot M"/>
        <s v="Stephen M"/>
        <s v="Susannah L   "/>
        <s v="Heather L"/>
        <s v="Mark E"/>
        <s v="Tong"/>
        <s v="Penny T"/>
        <s v="Terry J"/>
        <s v="Lynn M"/>
        <s v=" Catherine"/>
        <s v="Thaddeus C"/>
        <s v="Stephania J"/>
        <s v="Susana"/>
        <s v="Julia H"/>
        <s v="Thomas F"/>
        <s v=" Beatrice M"/>
        <s v="Rebecca L"/>
        <s v="Warren W"/>
        <s v="Hans D"/>
        <s v=" Karen D"/>
        <s v="Gary M"/>
        <s v="Michael E"/>
        <s v="Ruth W"/>
        <s v="Linda A"/>
        <s v="Laura L"/>
        <s v=" Mary M"/>
        <s v="Daniel D"/>
        <s v="Cecilia A"/>
        <s v="Aaron M"/>
        <s v="Jeffrey A"/>
        <s v="Lena B"/>
        <s v="Richard B"/>
        <s v=" Robert S"/>
        <s v="Marcia A"/>
        <s v="Lessie L"/>
        <s v="Hailu"/>
        <s v="Mark C"/>
        <s v="Robert A"/>
        <s v="Ann J"/>
        <s v="Dafina L"/>
        <s v="Kurt S"/>
        <s v="Dennis L"/>
        <s v="Mark A"/>
        <s v="Thomas J"/>
        <s v="Stephen N"/>
        <s v="Elizabeth"/>
        <s v="William M"/>
        <s v="Dryw 0"/>
        <s v="Tina L"/>
        <s v="Kristie A"/>
        <s v="Nancy W"/>
        <s v="Andrew W"/>
        <s v="Kefa M"/>
        <s v="Dara R"/>
        <s v="Diem M"/>
        <s v="Douglas G"/>
        <s v="Nancy A"/>
        <s v=" Michael E"/>
        <s v="Michelle L"/>
        <s v="Cynthia A"/>
        <s v="Haowen"/>
        <s v="Jacqueline S"/>
        <s v="Colleen T"/>
        <s v="Christina E"/>
        <s v="Marc A"/>
        <s v="Gale E"/>
        <s v=" Lynn H"/>
        <s v="Bradford B"/>
        <s v="Gene S"/>
        <s v="Francisco"/>
        <s v="Maureen E"/>
        <s v="Chad"/>
        <s v="Betsy L"/>
        <s v="Nancy E"/>
        <s v="Walter E"/>
        <s v="Denise L"/>
        <s v=" Karen M"/>
        <s v="Andrew J"/>
        <s v="Junfeng"/>
        <s v="Kimberly H"/>
        <s v=" Ellen M"/>
        <s v="Thomas A"/>
        <s v="Elainie"/>
        <s v="David N"/>
        <s v="l-Fen"/>
        <s v="Geoffrey A"/>
        <s v="Sherri L"/>
        <s v="Savilla I"/>
        <s v="Ruben P"/>
        <s v="Susan K"/>
        <s v="Carla J"/>
        <s v="Jean M"/>
        <s v="Amy L"/>
        <s v="Christopher L"/>
        <s v="Julie L"/>
        <s v="Beth A"/>
        <s v="Linda J"/>
        <s v="Manuel"/>
        <s v="Philip F"/>
        <s v="Eric M"/>
        <s v=" Karen V"/>
        <s v="Lubomir S"/>
        <s v="Jane S"/>
        <s v="Gregory F"/>
        <s v="Jacqueline R"/>
        <s v="Juan P"/>
        <s v="Irina G"/>
        <s v="Loraine J"/>
        <s v="Alan B"/>
        <s v="Margaret A"/>
        <s v="Juan L"/>
        <s v=" Albert W"/>
        <s v="Bruno R"/>
        <s v="Mary M"/>
        <s v="Vanessa K"/>
        <s v="Karen E"/>
        <s v="Carolyn J"/>
        <s v="Jeffrey M"/>
        <s v="Adam J"/>
        <s v="Nancy C"/>
        <s v="William F"/>
        <s v="Rosalie H"/>
        <s v="Mary L"/>
        <s v="Rekha"/>
        <s v="Emilio"/>
        <s v="Yiwei"/>
        <s v="Deng-Ywan"/>
        <s v="Gwen"/>
        <s v=" Edmond C"/>
        <s v="Howard C"/>
        <s v="Matthew C"/>
        <s v="Katharine K"/>
        <s v="Mikel P"/>
        <s v="Wei"/>
        <s v="Joy K"/>
        <s v="Edgar"/>
        <s v="Cynthia D"/>
        <s v="Solotchnee S"/>
        <s v="Linda H"/>
        <s v="Tracy L"/>
        <s v="Debralee"/>
        <s v="Akiko K"/>
        <s v="Stephen H"/>
        <s v="Opportune"/>
        <s v="Judith J"/>
        <s v="Kenneth D"/>
        <s v="Piya P"/>
        <s v="David W"/>
        <s v="Michael T"/>
        <s v="Sandra J"/>
        <s v="Jonathan L"/>
        <s v="Molly K"/>
        <s v=" Jennifer Z"/>
        <s v=" Enrique"/>
        <s v="Katherine A"/>
        <s v="Karen Sue"/>
        <s v="Mille"/>
        <s v="Andrew M"/>
        <s v="Sharon M"/>
        <s v="Raymond A"/>
        <s v="Roger D"/>
        <s v="Michael B"/>
        <s v="Daniel E"/>
        <s v="Lesa L"/>
        <s v="Victoria S"/>
        <s v="Anne K"/>
        <s v=" Debora M"/>
        <s v=" Lloyd M"/>
        <s v="Ty D"/>
        <s v="Theresa A"/>
        <s v="Brian M"/>
        <s v="Andrew E"/>
        <s v="Emily A"/>
        <s v="Timothy P"/>
        <s v="David J"/>
        <s v="Dawn M"/>
        <s v="Shannon L"/>
        <s v="Cheryl L"/>
        <s v="Anne M"/>
        <s v="Julie K"/>
        <s v="Rieuwert J"/>
        <s v="Thomas W"/>
        <s v="Jamie A"/>
        <s v="Faith A"/>
        <s v=" Karen H"/>
        <s v="Jeanne A"/>
        <s v="Jane B"/>
        <s v="Jaclyn C"/>
        <s v="Theresa M"/>
        <s v="Nancy"/>
        <s v="Robin L"/>
        <s v="Neil A"/>
        <s v="Sridevi"/>
        <s v="Ruthann K"/>
        <s v="Winifred J"/>
        <s v="Philip D"/>
        <s v="Anne E"/>
        <s v="Elmas"/>
        <s v="Peter D"/>
        <s v="Bryan J"/>
        <s v="Chad L"/>
        <s v="Nora A"/>
        <s v="Stephanie L"/>
        <s v=" Barry"/>
        <s v="Per F"/>
        <s v="Timothy D"/>
        <s v="Michelle R"/>
        <s v="Christine A"/>
        <s v="Beth E"/>
        <s v="Erin F"/>
        <s v="Candace C"/>
        <s v="Theodore F"/>
        <s v="Chasity L"/>
        <s v=" Sandra"/>
        <s v="Mohammed N"/>
        <s v="Jodi L"/>
        <s v="Virginia J"/>
        <s v="Diana R"/>
        <s v="Michael"/>
        <s v="Judith M"/>
        <s v=" Eric R"/>
        <s v="Tina M"/>
        <s v="Thomas L"/>
        <s v="Tonya R"/>
        <s v="Dennis"/>
        <s v="Eric J"/>
        <s v="Carol M"/>
        <s v=" Rachel A"/>
        <s v="Melissa W"/>
        <s v="John C"/>
        <s v="Irina"/>
        <s v="Ksenija"/>
        <s v="Annette M"/>
        <s v="Ludmyla T"/>
        <s v="Susan V"/>
        <s v=" Daria"/>
        <s v="Cheryl M"/>
        <s v="Lauren A"/>
        <s v="Gi Woong"/>
        <s v="Earl W"/>
        <s v="Lona M"/>
        <s v="Ryan J"/>
        <s v="Alexander N"/>
        <s v="Sheri B"/>
        <s v=" Brandi"/>
        <s v="Barbara M"/>
        <s v=" Denise A"/>
        <s v="Erik J"/>
        <s v="Michael A"/>
        <s v="Deborah S"/>
        <s v="Amy D"/>
        <s v="Shannon K"/>
        <s v=" Matthew R"/>
        <s v="Xinyue"/>
        <s v="Danielle C"/>
        <s v="Robin R"/>
        <s v="K Todd"/>
        <s v="Laurel E"/>
        <s v="Susan E"/>
        <s v="Jie"/>
        <s v="Judith R"/>
        <s v="Stefanie A"/>
        <s v=" Jeremy W"/>
        <s v="Sungho"/>
        <s v="Amanda L"/>
        <s v="Lisa K"/>
        <s v="Cynthia E"/>
        <s v="Mitchell L"/>
        <s v="Marilyn I"/>
        <s v="Kim T"/>
        <s v="Mikhail A"/>
        <s v="Marilyn S"/>
        <s v="Becca"/>
        <s v="Pamela A"/>
        <s v=" Peter V"/>
        <s v="Scott L"/>
        <s v="Steven E"/>
        <s v="Peggy F"/>
        <s v="Anthony D"/>
        <s v="Kristen M"/>
        <s v="Sheila T"/>
        <s v="Jonathan A"/>
        <s v="Eric A"/>
        <s v="Teresa A"/>
        <s v="Maureen G"/>
        <s v="Ashutosh S"/>
        <s v="Debra K"/>
        <s v="Lauren E"/>
        <s v=" Margaret 1"/>
        <s v="Lan"/>
        <s v="Lee N"/>
        <s v="Elsy T"/>
        <s v="Robert L"/>
        <s v="Jorge M"/>
        <s v="Jose L"/>
        <s v="Marilyn L"/>
        <s v="Erianne A"/>
        <s v="Brigid M"/>
        <s v="Melissa K"/>
        <s v="Hyeyoung"/>
        <s v="Christopher A"/>
        <s v=" Deborah A"/>
        <s v="Kevin L"/>
        <s v="Adam M"/>
        <s v="Michael H"/>
        <s v="Susan H"/>
        <s v="Scott A"/>
        <s v=" Rhonda E"/>
        <s v="Cynthia M"/>
        <s v="Amy"/>
        <s v="Christine M"/>
        <s v="Philip M"/>
        <s v=" Deborah H"/>
        <s v="Lynn E"/>
        <s v="Matthew J"/>
        <s v="Jason M"/>
        <s v="Linda P"/>
        <s v="Blaine T"/>
        <s v="Mohammed Y"/>
        <s v="Ekaterina"/>
        <s v="Bob D"/>
        <s v="Chris"/>
        <s v="William 0"/>
        <s v="Susan J"/>
        <s v="Volney L"/>
        <s v="Deborah Y"/>
        <s v="Erik D"/>
        <s v="Nga-wai W"/>
        <s v="Joan P"/>
        <s v="Allison L"/>
        <s v="Patricia A"/>
        <s v="Bess"/>
        <s v="Kurt J"/>
        <s v="Hossein"/>
        <s v="Cami L"/>
        <s v="Pamella"/>
        <s v="Norma J"/>
        <s v="Jeffrey H"/>
        <s v=" David F"/>
        <s v="Weidong"/>
        <s v="Angela F"/>
        <s v="Jayson M"/>
        <s v="Eileen C"/>
        <s v="Michael S"/>
        <s v="Vibha"/>
        <s v="Rona F"/>
        <s v="Leah D"/>
        <s v=" Brady P"/>
        <s v="Zhaohui"/>
        <s v="Arne"/>
        <s v=" Marcus"/>
        <s v=" Jeffrey W"/>
        <s v="Terence M"/>
        <s v="Martin S"/>
        <s v="Amy A"/>
        <s v="Elizabeth A"/>
        <s v="Sean D"/>
        <s v="Emily S"/>
        <s v="Mamta"/>
        <s v="Holly J"/>
        <s v="Lori R"/>
        <s v=" Kristen"/>
        <s v="Craig N"/>
        <s v="Jean A"/>
        <s v="Brian D"/>
        <s v="Sandra L"/>
        <s v="Heidi M"/>
        <s v="Solungga F"/>
        <s v="Kerrie M"/>
        <s v="Danee L"/>
        <s v="Seth A"/>
        <s v="Lynn B"/>
        <s v="Jeanne M"/>
        <s v="James F"/>
        <s v="M E"/>
        <s v="Rachelle M"/>
        <s v="William J"/>
        <s v="Jason"/>
        <s v="Christian L"/>
        <s v="Dominic"/>
        <s v="Philip S"/>
        <s v="Maria G"/>
        <s v="Magdy A"/>
        <s v="Kamau W"/>
        <s v="Megan M"/>
        <s v="Kathy S"/>
        <s v="Shannon M"/>
        <s v="Eric W"/>
        <s v="Haley D"/>
        <s v=" Deanna D"/>
        <s v="Bonita G"/>
        <s v="Nathaniel W"/>
        <s v="Edmundo E"/>
        <s v="Valeria"/>
        <s v="Montana C"/>
        <s v=" Keith W"/>
        <s v="Cynthia P"/>
        <s v="Douglas R"/>
        <s v="Glenn P"/>
        <s v="Daniel M"/>
        <s v="Stefan H"/>
        <s v="Doreen C"/>
        <s v="Terrie R"/>
        <s v="Michelle M"/>
        <s v="Vipaporn"/>
        <s v=" Lance M"/>
        <s v="Burnette P"/>
        <s v="R M"/>
        <s v=" Beth A"/>
        <s v="David L"/>
        <s v="Nina"/>
        <s v=" Robert G"/>
        <s v="Pedro P"/>
        <s v="Nancy J"/>
        <s v=" David"/>
        <s v=" Maisha L"/>
        <s v="Bonnie J"/>
        <s v="Andrea D"/>
        <s v="Jadwiga A"/>
        <s v=" Richard M"/>
        <s v="Jacqueline F"/>
        <s v="Jessica M"/>
        <s v="Nancy M"/>
        <s v=" Patricia L"/>
        <s v="Eftychia"/>
        <s v=" Steven C"/>
        <s v="Kimberly"/>
        <s v="Stephannie S"/>
        <s v="Jolie A"/>
        <s v="Canchu"/>
        <s v="Rebecca J"/>
        <s v=" Patrick D"/>
        <s v="Christine"/>
        <s v="Joshua D"/>
        <s v="Michael L "/>
        <s v="Ellen W"/>
        <s v="David M"/>
        <s v="Edward"/>
        <s v="Lori A"/>
        <s v=" Meredith"/>
        <s v="Anthony R"/>
        <s v="Daniel W"/>
        <s v="Satomi"/>
        <s v="Charles D"/>
        <s v="Kathleen M"/>
        <s v="Thomas M"/>
        <s v="Amilcar E"/>
        <s v="Lee Ann"/>
        <s v="Stanley"/>
        <s v="Sara J"/>
        <s v="Phillip J"/>
        <s v="Sung-Yeon"/>
        <s v="Clayton F"/>
        <s v="Kelli M"/>
        <s v="Andrea G"/>
        <s v="Greg"/>
        <s v="Candace B"/>
        <s v="Kimberly J"/>
        <s v="Leslie A"/>
        <s v="Sally S"/>
        <s v="Sally A"/>
        <s v="Tiffany A"/>
        <s v="Scott 0"/>
        <s v="Anna"/>
        <s v="Melanie W"/>
        <s v="Jaclyn S"/>
        <s v="Louis F"/>
        <s v="Joseph C"/>
        <s v="Paul J"/>
        <s v="Martha E"/>
        <s v="Joseph N"/>
        <s v="Gordon C"/>
        <s v="Darlene A"/>
        <s v="Jasmine D"/>
        <s v="Victoria W"/>
        <s v=" Kevin C"/>
        <s v="Leigh"/>
        <s v="Kelly A"/>
        <s v="Lakeshia S"/>
        <s v=" Patricia D"/>
        <s v="James L"/>
        <s v="Wendy K"/>
        <s v=" Nora R"/>
        <s v="Donald S"/>
        <s v="Andrea L"/>
        <s v="Donna R"/>
        <s v="Mearl E"/>
        <s v="Allen B"/>
        <s v="Gene W"/>
        <s v="Stacey A"/>
        <s v="Jennifer L"/>
        <s v="Jeffrey L"/>
        <s v="Amy J"/>
        <s v="Rhonda S"/>
        <s v="Dawn D"/>
        <s v="Frederick N"/>
        <s v="Stacey R"/>
        <s v="Timothy M"/>
        <s v="Lisa L"/>
        <s v="Ted C"/>
        <s v="Margaret J"/>
        <s v="Scott R"/>
        <s v="Adam R"/>
        <s v="Stacey L"/>
        <s v="Jan E"/>
        <s v=" Lea A"/>
        <s v="Sherona D"/>
        <s v="Janice K"/>
        <s v="Diane M"/>
        <s v="Thomas C"/>
        <s v="Lois K"/>
        <s v="Jose A"/>
        <s v=" Linda S"/>
        <s v="Stefani L"/>
        <s v="James P"/>
        <s v="Daniel H"/>
        <s v="Wendy A"/>
        <s v="Daria V"/>
        <s v="Jolene K"/>
        <s v="Tamara J"/>
        <s v="Mary J"/>
        <s v=" Larry J"/>
        <s v="Siew C"/>
        <s v=" Laura L"/>
        <s v="Saritdikhun"/>
        <s v="Gregory S"/>
        <s v="Meredith J"/>
        <s v="Jessica A"/>
        <s v="Christopher D"/>
        <s v="Blake M"/>
        <s v=" Bo"/>
        <s v="Catherine E"/>
        <s v="Carroll S"/>
        <s v="Kristen D"/>
        <s v="Allison M"/>
        <s v="Donna L"/>
        <s v="Kevin M"/>
        <s v="Tim W"/>
        <s v="Dalton A"/>
        <s v="Joseph J"/>
        <s v="Kathleen R"/>
        <s v="Amy T"/>
        <s v="Brian A"/>
        <s v="Jeremy R"/>
        <s v="Robin M"/>
        <s v=" Andrew T"/>
        <s v="Robert S"/>
        <s v="Kerry S"/>
        <s v="Paul L"/>
        <s v="Phyllis W"/>
        <s v="Elizabeth D"/>
        <s v="Esther A"/>
        <s v="Donald J"/>
        <s v="Tara L"/>
        <s v="Claire A"/>
        <s v="Constance E"/>
        <s v=" Jacqueline A"/>
        <s v="Clayton G"/>
        <s v="Kelly Jo M"/>
        <s v="Kevin P"/>
        <s v="Micha L"/>
        <s v="Valerie S"/>
        <s v="Sandra V"/>
        <s v="Diane E"/>
        <s v="Annette L"/>
        <s v="Barry A"/>
        <s v="Michael G"/>
        <s v="Amy B"/>
        <s v="Jedrzej"/>
        <s v="Katharine W"/>
        <s v="Matthew L"/>
        <s v="Brett E"/>
        <s v="Kelly J"/>
        <s v="Kevin J"/>
        <s v="Sheila A"/>
        <s v="Abiye"/>
        <s v=" Lacrecita A"/>
        <s v="Ralph A"/>
        <s v="Muthuthanthrige L"/>
        <s v="Benjamin"/>
        <s v="Kurt E"/>
        <s v="Kari L"/>
        <s v="Donna M"/>
        <s v="Alyson K"/>
        <s v="Peter M"/>
        <s v="Steven"/>
        <s v="Frederick W"/>
        <s v="Richard S"/>
        <s v="Susan"/>
        <s v="Judy A"/>
        <s v="Mary A"/>
        <s v="Hassan M"/>
        <s v="Lucy M"/>
        <s v="Vicki"/>
        <s v="Danielle K"/>
        <s v="Sean T"/>
        <s v="Clinton P"/>
        <s v="Patricia M"/>
        <s v="Krista K"/>
        <s v="Juli N"/>
        <s v=" Lori"/>
        <s v="David C"/>
        <s v="Cynthia J"/>
        <s v="Mitchell D"/>
        <s v="Tonya L"/>
        <s v="Marlene K"/>
        <s v="Chad E"/>
        <s v=" Joshua C"/>
        <s v="Jason E"/>
        <s v="Seth E"/>
        <s v="Kara A"/>
        <s v="Colleen E"/>
        <s v="Neal E"/>
        <s v="Eric D"/>
        <s v="Candace M"/>
        <s v="Geoffrey W"/>
        <s v="Katherine J"/>
        <s v="Paul W"/>
        <s v="Eric S"/>
        <s v="Sue E"/>
        <s v=" John W"/>
        <s v="Garry C"/>
        <s v=" Sansanee"/>
        <s v=" Matthew"/>
        <s v="Jacob N"/>
        <s v="Ashley R"/>
        <s v="Jenny C"/>
        <s v="Karen K"/>
        <s v="Sherri R"/>
        <s v="Matthew W"/>
        <s v="Adrea N"/>
        <s v="Tyler R"/>
        <s v="Benjamin D"/>
        <s v="Sara L"/>
        <s v="Miles C"/>
        <s v="Kate E"/>
        <s v="James A"/>
        <s v="Connie L"/>
        <s v=" Wendy"/>
        <s v="Joel T"/>
        <s v="David S"/>
        <s v="Leonel"/>
        <s v=" Eric"/>
        <s v="Sarah A"/>
        <s v="Patrick J"/>
        <s v="Marcos L"/>
        <s v="Moonsik"/>
        <s v="Abigail A"/>
        <s v="Sara N"/>
        <s v="Joseph A  "/>
        <s v="Allyson L"/>
        <s v=" Patrick R"/>
        <s v="Mario A"/>
        <s v="Thomas D"/>
        <s v="Troy W"/>
        <s v="Dorothy J"/>
        <s v="Amy F"/>
        <s v="Erik"/>
        <s v="Janis"/>
        <s v="Ian A"/>
        <s v="Stephen G"/>
        <s v="Konra D"/>
        <s v="Teresa L"/>
        <s v="Hillary M"/>
        <s v="Hsueh-Sheng"/>
        <s v="Jerome W"/>
        <s v="Adam W"/>
        <s v="Dan C"/>
        <s v="Diann E"/>
        <s v="Cheryl S"/>
        <s v="Mary F"/>
        <s v=" Barbara J"/>
        <s v="Amy K"/>
        <s v="Spintz S"/>
        <s v="Jamie L"/>
        <s v="Tracy G"/>
        <s v="Christopher T"/>
        <s v="Charles A"/>
        <s v="Carmen L"/>
        <s v="Marc B"/>
        <s v="Resmi"/>
        <s v="Mark S"/>
        <s v="Lucas K"/>
        <s v="Rosalind A"/>
        <s v="Albert G"/>
        <s v="Virginia M"/>
        <s v="Katharine L"/>
        <s v="Lihjen J"/>
        <s v="Marcus"/>
        <s v="Steve N"/>
        <s v=" Raymond A"/>
        <s v="Rachel E"/>
        <s v="Christof A"/>
        <s v="Christina M"/>
        <s v="Aronda M"/>
        <s v="Barbara"/>
        <s v="Paul M"/>
        <s v="Ana C"/>
        <s v="Jeffrey R"/>
        <s v="Lisa A"/>
        <s v="Elisabeth A"/>
        <s v="Jennison L"/>
        <s v="Dayna L"/>
        <s v=" Laney E"/>
        <s v="Xiangui"/>
        <s v="Derrick A"/>
        <s v="Karri L"/>
        <s v="Virginia A"/>
        <s v="Marcy E"/>
        <s v="Karin W"/>
        <s v="Sharon C"/>
        <s v="Eunhee"/>
        <s v="Carrie M"/>
        <s v="Rebecca A"/>
        <s v="Harland W"/>
        <s v="Scot A"/>
        <s v="Peggy A"/>
        <s v="Amanda M"/>
        <s v=" Ian"/>
        <s v="Ramona J"/>
        <s v="Jennifer K"/>
        <s v="Samuel M"/>
        <s v="Scott K"/>
        <s v="lan R"/>
        <s v="Nichole M"/>
        <s v="Yaw A"/>
        <s v="Gerald W"/>
        <s v="Staci L"/>
        <s v="Kaitlin W"/>
        <s v="Kerry P"/>
        <s v="Andrea M"/>
        <s v="Jessica E"/>
        <s v="Larry D"/>
        <s v="David B"/>
        <s v="Raymond M"/>
        <s v="Cheryl A"/>
        <s v=" Frank D"/>
        <s v="Sarah R"/>
        <s v="Daisy"/>
        <s v="Gary"/>
        <s v="Emily B"/>
        <s v="Elizabeth L"/>
        <s v="Ramune"/>
        <s v="Nathan S"/>
        <s v="Sarah J"/>
        <s v="Raymond I"/>
        <s v="Araan J"/>
        <s v="Joy N"/>
        <s v="Angela K"/>
        <s v="Christopher B"/>
        <s v="Ruthy"/>
        <s v="Juan"/>
        <s v="Holly M"/>
        <s v="Kellie J"/>
        <s v="Jason R"/>
        <s v="Gabriel"/>
        <s v="Angela R"/>
        <s v="Chad R"/>
        <s v="James"/>
        <s v="Richard"/>
        <s v="Stephen A"/>
        <s v="Randyll K"/>
        <s v="Mariana A"/>
        <s v=" Brent M"/>
        <s v="Joelle E"/>
        <s v="Karen A"/>
        <s v="Brett N"/>
        <s v="Allan D"/>
        <s v="Nadine R"/>
        <s v="Marcelle M"/>
        <s v="Kristen I"/>
        <s v="Anthony M"/>
        <s v="Joseph E"/>
        <s v=" David L"/>
        <s v="Ashley C"/>
        <s v="Aaron V"/>
        <s v="Masako"/>
        <s v="Amy C"/>
        <s v="Jessica D"/>
        <s v="Jermaine M"/>
        <s v="Irina V"/>
        <s v="Amanda J"/>
        <s v="Bradley M"/>
        <s v="Justin T"/>
        <s v="Kellie A"/>
        <s v="Laurel J"/>
        <s v=" Kristi K"/>
        <s v=" Mark W"/>
        <s v="Kalee T"/>
        <s v="Rachel"/>
        <s v="Betty A"/>
        <s v="Elizabeth G"/>
        <s v="Jodi A"/>
        <s v="Stephanie K"/>
        <s v="Lucinda J"/>
        <s v="Jon"/>
        <s v="Daniel A"/>
        <s v="Brigitte L"/>
        <s v="Lindsey R"/>
        <s v="Eugenia K"/>
        <s v=" Ricardo"/>
        <s v="Irene S"/>
        <s v=" Lani D"/>
        <s v="Mary Kay"/>
        <s v=" Henry"/>
        <s v=" Kyle"/>
        <s v="John E"/>
        <s v="Maggie M"/>
        <s v=" Jacqueline S"/>
        <s v="Benjamin W"/>
        <s v="Christian B"/>
        <s v="Cassandra L"/>
        <s v="Linda L"/>
        <s v="Brandon M"/>
        <s v=" Katie"/>
        <s v="Douglas D"/>
        <s v="Anne Marie"/>
        <s v="Theresa L"/>
        <s v="Scott M"/>
        <s v="Steven C"/>
        <s v="Jennifer E"/>
        <s v="Justin R"/>
        <s v="Shai A"/>
        <s v="Richard M"/>
        <s v="Steven D"/>
        <s v="Carly N"/>
        <s v="Sarah M"/>
        <s v=" Matthew G"/>
        <s v="Hayley C"/>
        <s v="Erin E"/>
        <s v=" Robert F"/>
        <s v="Kenlana R"/>
        <s v="Tripti"/>
        <s v="Darian D"/>
        <s v="Robert F"/>
      </sharedItems>
    </cacheField>
    <cacheField name="Position Title" numFmtId="0">
      <sharedItems count="563">
        <s v="President/Professor"/>
        <s v="V P University Advancement"/>
        <s v="Senior Vice Pres AA/Provost"/>
        <s v="Vice President for Finance &amp; Admin"/>
        <s v="Head Football Coach"/>
        <s v="Vice Pres/Legal Affairs/Govt Rel"/>
        <s v="Dean College of Business"/>
        <s v="Chief Information Officer"/>
        <s v="Vice President Enrollment Mgmt"/>
        <s v="Professor"/>
        <s v="Dean Arts &amp; Sciences/Professor"/>
        <s v="Executive Director/Professor"/>
        <s v="Vice President"/>
        <s v="Dean/Professor"/>
        <s v="Deputy Director/Professor"/>
        <s v="Head Women's Basketball Coach"/>
        <s v="Head Men's Basketball Coach"/>
        <s v="Professor and Eminent Scholar"/>
        <s v="Asst VP, Sdt Affairs/Dir of Athl"/>
        <s v="Professor of Finance"/>
        <s v="Assoc VP, Capital Plan/Design"/>
        <s v="Sr Assoc VP,Univ Adv/Dir Alumni/Dev"/>
        <s v="Associate Director/Professor"/>
        <s v="Senior Assoc Dean/Professor"/>
        <s v="Dean, Univ Libraries/Professor"/>
        <s v="Chair/Professor"/>
        <s v="Executive Director, Health"/>
        <s v="Interim Associate Dean"/>
        <s v="Dir Supply Chain/Professor"/>
        <s v="Eminent Scholar/Prof"/>
        <s v="Asst Dir, Athl Med/Hd Tm Phys"/>
        <s v="Chief Communications Officer"/>
        <s v="Assoc Dean/Professor"/>
        <s v="Assoc Vice Pres Acad Tech/E-Lrn"/>
        <s v="Distinguished University Professor"/>
        <s v="Associate Professor"/>
        <s v="Chair/Trustee Professor"/>
        <s v="Chair/Assoc Professor"/>
        <s v="Director/Professor"/>
        <s v="Head Hockey Coach"/>
        <s v="Founding VP/Research/Econ Dev/Pro"/>
        <s v="Distinguished Teaching Profess"/>
        <s v="Exec Assistant/Ops &amp; Personnel"/>
        <s v="Asst Football Coach/Offensive Coord"/>
        <s v="Dir, School FCS/Assoc Dean Res"/>
        <s v="Associate VP Res &amp; Econ Devel"/>
        <s v="Associate VP Auxiliary Svcs"/>
        <s v="Assoc Dean/Assoc Prof Crim Just"/>
        <s v="Chief Human Resources Officer"/>
        <s v="Director/Professor Biol Sciences"/>
        <s v="Pharmacy Manager"/>
        <s v="Chair/Associate Professor"/>
        <s v="Director/Assoc Professor"/>
        <s v="Assoc VPR Planning/Accountability"/>
        <s v="Distinguished Teaching Prof"/>
        <s v="Assistant Professor"/>
        <s v="Director of Budgeting"/>
        <s v="Dir BG Perspective/Professor"/>
        <s v="Asst VP, Campus Operations"/>
        <s v="Project Director, BG@100"/>
        <s v="Distinguished Research Professor"/>
        <s v="Director"/>
        <s v="Assoc Prof/ Dir Undergrad Crclm"/>
        <s v="Dir Adv Svcs/Assoc VP Un Adv/Cont"/>
        <s v="Dir Coed/Asst to Dean/Lecturer"/>
        <s v="Interim Vice Provost, Acad Programs"/>
        <s v="Exec MBA/Professor"/>
        <s v="Director, Major Gifts"/>
        <s v="Director of Budgets/Operations"/>
        <s v="Direct,COSMOS/Assoc Prof Chem"/>
        <s v="Associate Dean"/>
        <s v="Asst Dir Ctr Health/Medical Dir"/>
        <s v="Asst VP for SA/Dean of Students"/>
        <s v="Dir, IT Security &amp; Networking"/>
        <s v="Executive Director"/>
        <s v="Associate Dean/Professor"/>
        <s v="Assistant Vice President"/>
        <s v="Professor Med Tech/Joint Appt Biol"/>
        <s v="Exec Dir Cont &amp; Extended Educe"/>
        <s v="Assistant Vice Pres for St Affairs"/>
        <s v="Associate General Counsel"/>
        <s v="Asst Vice Pres/Dir of Admissions"/>
        <s v="Assoc Dean Undergrad/Assoc Prof"/>
        <s v="Chair/Assoc Prof/Director"/>
        <s v="Senior Research Associate"/>
        <s v="Director, Alumni Affairs"/>
        <s v="Asst VP,Student Affairs/Dir Rec Sp"/>
        <s v="Sound Recordings Archivist"/>
        <s v="Asst Football Coach/Def Coord"/>
        <s v="Controller"/>
        <s v="Director of Gift Planning"/>
        <s v="I nt Assoc Dean, Grad St/Ext Aff"/>
        <s v="Chair/Dir/Prof"/>
        <s v="Dir/Sc &amp; Math Ed/Bail Fam Prof"/>
        <s v="Executive Director, NWOETF"/>
        <s v="Chair, Professor"/>
        <s v="Director/University Architect"/>
        <s v="Director/Associate Professor"/>
        <s v="Associate Director"/>
        <s v="Distinguished Professor"/>
        <s v="Assoc Prof"/>
        <s v="Director, Client Services"/>
        <s v="Associate Dean/Assoc Prof"/>
        <s v="Assoc Dean Acad Affairs/Assoc Prof"/>
        <s v="Acting Chair/Assoc Professor"/>
        <s v="Bibliographer and Ref Librarian"/>
        <s v="Distinguished Research Prof"/>
        <s v="University Registrar"/>
        <s v="Acad Affairs Dir of Budgeting"/>
        <s v="Asst Vice Pres, Non-Trad/Tr St"/>
        <s v="Senior Director of Marketing"/>
        <s v="Interim Assoc Dean/Professor"/>
        <s v="Dir, Accreditation/Licensure"/>
        <s v="Interim Asst Vice President"/>
        <s v="Asst Director of Gift Planning"/>
        <s v="Interim Director, Residence Life"/>
        <s v="Senior Director Communications"/>
        <s v="Director, Teaching Learning"/>
        <s v="Dir of Student Affairs Budgets &amp; Admin"/>
        <s v="Assoc Dir, Cont &amp; Extended Educ"/>
        <s v="Assoc Director, Medical Svcs"/>
        <s v="Director AIMS"/>
        <s v="Prof/Ref &amp; Inst Librarian"/>
        <s v="Business Systems Manager"/>
        <s v="Senior Applications Developer"/>
        <s v="Director/Senior Lecturer"/>
        <s v="Manager, Appl Support Team"/>
        <s v=" Div HESA/Associate Prof"/>
        <s v="Assistant Football Coach"/>
        <s v="Director, Aviation Studies"/>
        <s v="Head of Access Services"/>
        <s v="Senior Lecturer"/>
        <s v="Instructor"/>
        <s v="Director, Center for Int Programs"/>
        <s v="Professor, Dir/Africana Stud"/>
        <s v="Visiting Assistant Professor"/>
        <s v="Staff Psychologist"/>
        <s v="Instructor/Exec in Residence"/>
        <s v="Associate Manager"/>
        <s v="Systems Analyst"/>
        <s v="Asst to Prov/Dir BGeX/Assoc Pro"/>
        <s v="Assoc Dean /Assoc Prof"/>
        <s v="Equity Officer/Coord Admin Com"/>
        <s v="Special Project Manager"/>
        <s v="Chair, Libr TL/lnst Coord"/>
        <s v="Sr Proj Manager - Construction"/>
        <s v="Int Chair/Associate Professor"/>
        <s v="Director Adm Prog &amp; Svcs"/>
        <s v="Sr Assoc Athl Dir/Sr Wms Admin"/>
        <s v="Director of Stewardship"/>
        <s v="Program Director/Sr Lecturer"/>
        <s v="Licensing Officer"/>
        <s v="Creative Director"/>
        <s v="Director, Business Operations"/>
        <s v="Sustainability Coordinator"/>
        <s v="Director Undergrad Studies"/>
        <s v="Asst Athletic Dir/Development"/>
        <s v="Exec Director, TRIO Programs"/>
        <s v="Sr Proj Mgr - Engineering"/>
        <s v="Dir Budgets/Admin Assistant"/>
        <s v="Head Librarian, CRC"/>
        <s v="Senior Systems Programmer"/>
        <s v="Asst Gen Mgr, Educ Svcs"/>
        <s v="Assoc Athl Dir, Comp/St Athl Svcs"/>
        <s v="Asst Head Football Coach"/>
        <s v="Applications Developer"/>
        <s v="Manager, Employee Relations"/>
        <s v="Chair/Dir, Program/Assoc Prof"/>
        <s v="Assoc Head Worn Basketball Coach"/>
        <s v="Associate Controller"/>
        <s v="Head Coach Women's Volleyball"/>
        <s v="Sr Associate Dean of Students"/>
        <s v="Director of Campus Services"/>
        <s v="Database Administrator"/>
        <s v="Professor, M/C/T &amp; Assoc Dean"/>
        <s v="Senior Systems Administrator"/>
        <s v="Bursar"/>
        <s v="Assoc Athletic Dir for Int Affairs"/>
        <s v="Assistant Hockey Coach"/>
        <s v="Head Baseball Coach"/>
        <s v="Director, Informational Svcs"/>
        <s v="Enterprise Application Admin"/>
        <s v="Assoc Director/lnst Research"/>
        <s v="Senior Network Administrator"/>
        <s v="Director SIS/Assoc Prof"/>
        <s v="Web Applications Developer"/>
        <s v="Clinic Director"/>
        <s v="Associate Director/Outreach"/>
        <s v="Archivist"/>
        <s v="Practitioner-In-Residence"/>
        <s v="Senior Capital Planner"/>
        <s v="Director, Annual Giving"/>
        <s v="Asst Men's Basketball Coach"/>
        <s v="Assoc Prof/lnt Dir Leadership Pol St"/>
        <s v="Dir Rad Tech Prog/Lecturer"/>
        <s v="Manager, Accounting Services"/>
        <s v="Assistant Director"/>
        <s v="Manager, Payroll Accounting"/>
        <s v="Director of Advising"/>
        <s v="Head, Archival Collections"/>
        <s v=" Assistant Prof/Head MLSRA"/>
        <s v="Associate Dir Rec Sports"/>
        <s v="Lecturer/Assist to Dean/STEM"/>
        <s v="Communications Mgr"/>
        <s v="Reference and Instruction Lib"/>
        <s v="Dir Technology Support Svcs"/>
        <s v="Assoc Prof of Public Health"/>
        <s v="Chair, CATS; Coord Collections"/>
        <s v="Dir Registration &amp; Scheduling"/>
        <s v="Associate Dean of Students"/>
        <s v="Director of the Women's Center"/>
        <s v="Assoc Dean/Dir SAR Pres LD Acad."/>
        <s v="Director of Strength and Conditioning"/>
        <s v="Asst Prof/Early childhood Prog Co"/>
        <s v="Director, Materials Handling"/>
        <s v="Director of Marketing &amp; Promotions"/>
        <s v="Associate Dir/Dir Greek Affairs"/>
        <s v="Enterprise Applications Administrator"/>
        <s v="Major Gift Officer"/>
        <s v="Dir Media Acquisition/Storage/Distr"/>
        <s v="Dir of Psyc S/Clinical Asst Prof"/>
        <s v="Asst Gen Mgr, Dev and Finance"/>
        <s v="Interim Director/Associate Professor"/>
        <s v="Equipment Design Engineer"/>
        <s v="Director Global Village/Assoc Prof"/>
        <s v="Dir Sports Med/Head Athletic Trainer"/>
        <s v="Director/Associate Prof"/>
        <s v="Senior Associate Director"/>
        <s v="Gallery Director/Art"/>
        <s v="Ch LTL, 1st Yr Exp L, Act Inst"/>
        <s v="Project Architect"/>
        <s v="Chair, Div HESA/Associate Prof"/>
        <s v="AIDS Ed Dir/Sp Proj Mgr"/>
        <s v="Reference Services Coordinator"/>
        <s v="Director New Content Creation"/>
        <s v="Systems Programmer"/>
        <s v="Associate Director-BTSU"/>
        <s v="Interim Assoc Dean/Assoc Prof"/>
        <s v="Senior Accountant"/>
        <s v="Act Chair Div of Kin/Assoc Prof"/>
        <s v="Acquisitions Coordinator"/>
        <s v="Chair SMRT/Associate Professor"/>
        <s v="Info Mgr for Grad Ed &amp; Research"/>
        <s v="Major Gift Officer-Development"/>
        <s v="Major Gifts Officer"/>
        <s v="Assist Prof STL/joint in BIOL"/>
        <s v="NMR Spectroscopy Supervisor"/>
        <s v="Asst Prof/Coord, Lib Info Tech"/>
        <s v="Director, Student/Acad Svcs"/>
        <s v="Asst Dean,Grad St/Dir Proj Srch"/>
        <s v="Director MidAmerican/Assoc Professor"/>
        <s v="Dir Admissions/Fin Aid"/>
        <s v="Assistant Controller"/>
        <s v="Int Dir, St Enroll Comm Center"/>
        <s v="Director, Program/Assoc Prof"/>
        <s v="Interim Director"/>
        <s v="Assoc Prof Geology/Envir Prog"/>
        <s v="Director of Records &amp; Degree A"/>
        <s v="Librarian/Assistant Professor"/>
        <s v="Treasury Manager"/>
        <s v="Manager, Prospect Research"/>
        <s v="Asst Men's Ice Hockey Coach"/>
        <s v="Enterprise Systems Report Writer"/>
        <s v="Director of Photography"/>
        <s v="Data Warehouse Analyst"/>
        <s v="Head Women's Softball Coach"/>
        <s v="Coordinator TV Learning Svcs"/>
        <s v="Assistant to President/Admin"/>
        <s v="Manager, Classroom Technology"/>
        <s v="Asst Dean Dir of Prog Advisement"/>
        <s v="Director, BGSU Ice Arena"/>
        <s v="Director of Wellness"/>
        <s v="Director of Falcon Club"/>
        <s v="Communications Manager"/>
        <s v="Chair, ACB; Head, BPCL"/>
        <s v="Grant Development Specialist"/>
        <s v="Lecturer"/>
        <s v="Director, Prog/Assoc Professor"/>
        <s v="Asst Dean of Stud/Ldrshp Prog"/>
        <s v="Digital Services Manager"/>
        <s v="Asst Director, Prof/ Comm Educ"/>
        <s v="Project Manager"/>
        <s v="Associate Dean/Assoc Professor"/>
        <s v="Interim Associate Director"/>
        <s v="Manager of Technology Services"/>
        <s v="Interim Mgr Grants Accounting"/>
        <s v="Manager, Budgets &amp; Operations"/>
        <s v="Assoc Director of Honors Program"/>
        <s v="Director Service Learning"/>
        <s v="Interim Asst Director for Finance"/>
        <s v="Associate Director Student Svc"/>
        <s v="Assoc Director for Prof Dev"/>
        <s v="Assoc Dir Client Svcs/Scholarships"/>
        <s v="Assoc Director, Prog Mgmt/Compl"/>
        <s v="Information Security Analyst"/>
        <s v="NWOET Asst Dir Acad Svcs"/>
        <s v="Network Administrator"/>
        <s v="Dir of Trans Eval &amp; Grad"/>
        <s v="Spec College Cataloger"/>
        <s v="Assoc Dir Nutrition Initiatives"/>
        <s v="University Paralegal"/>
        <s v="Asst Director of Purchasing"/>
        <s v="Asst Women's Basketball Coach"/>
        <s v="Senior Financial Accountant"/>
        <s v="Counseling Center Liais/A&amp;S/Psych"/>
        <s v="Director of Public Events"/>
        <s v="Dir of Promos &amp; Public Relations"/>
        <s v="Asst to President/Budget Admin"/>
        <s v="General Manager"/>
        <s v="Asst Director Inst Research"/>
        <s v="Digital Resources Librarian"/>
        <s v="Assessment Officer for Mgmt"/>
        <s v="Systems Administrator"/>
        <s v="Communications Coordinator"/>
        <s v="Coordinator Tech Services"/>
        <s v="Director, St Acad Enhance-Fire"/>
        <s v="Curator Manuscripts"/>
        <s v="Tech Specialist for Web Dev"/>
        <s v="Lab Coordinator"/>
        <s v="Producer/Director"/>
        <s v="Grant and Contract Specialist"/>
        <s v="Purchasing Specialist"/>
        <s v="Assistant Dir for Systems"/>
        <s v="Administrative Assistant"/>
        <s v="Assistant Director for Facilities/Ops"/>
        <s v="Asst to University Registrar"/>
        <s v="Curator Rare Books"/>
        <s v="Elec Tech/Rec Engnr/lnstr C&amp;H"/>
        <s v="Technology Projects Specialist"/>
        <s v="Tech Dir Center/Micros &amp; Microan"/>
        <s v="Assistant Dean of Students"/>
        <s v="Head Women's Soccer Coach"/>
        <s v="Assistant Director Multi Cultu"/>
        <s v="Piano Technician"/>
        <s v="Assistant Bursar Systems/Train"/>
        <s v="Director, Animal Research Fac"/>
        <s v="Asst Athletic Dir for Athletic Comm"/>
        <s v="Mgr Introductory Chem Labs"/>
        <s v="Server Administrator"/>
        <s v="Assistant to VP of Enroll Mgmt"/>
        <s v="Asst Director, Pre Coll Svcs"/>
        <s v="Chief Flight Instructor"/>
        <s v="Industrial Hygienist"/>
        <s v="Hd Cch Mns &amp; Wmns CC/Hd Wms TF"/>
        <s v="Lab Mgr/Educ Coord/lnstructor"/>
        <s v="MVS Systems Programmer"/>
        <s v="Speech Language Pathologist"/>
        <s v="Int Coord, Assess, Plan, Tech"/>
        <s v="Assistant Registrar"/>
        <s v="Director, Program/Lecturer"/>
        <s v="Systems Specialist"/>
        <s v="Bibliographer"/>
        <s v="Dev Report Writer/Tech Dev Sp"/>
        <s v="BG1 Card Service Manager"/>
        <s v="Manager of Budgets"/>
        <s v="Head Women's Gymnastics Coach"/>
        <s v="Coordinator of Serials"/>
        <s v="Program Coordinator"/>
        <s v="Senior Network Technician"/>
        <s v="Financial Accountant"/>
        <s v="Assistant Director Undergrad Studies"/>
        <s v="Academic Advisor"/>
        <s v="Assistant Professor of Biology"/>
        <s v="Course Materials Manager"/>
        <s v="Director of Field Experiences"/>
        <s v="Head Men's Soccer Coach"/>
        <s v="Internal Auditor"/>
        <s v="Executive Asst to VP for SA"/>
        <s v="Technical Director/Designer"/>
        <s v="Design Engineer/Elect Tech"/>
        <s v="Assistant General Manager"/>
        <s v="Interim Asst Dir Upward Bound"/>
        <s v="Assistant Director, COSMOS"/>
        <s v="Research Professor"/>
        <s v="Business Analyst"/>
        <s v="Professor Emeritus"/>
        <s v="Nurse Practitioner"/>
        <s v="Assistant Director Coop Prog"/>
        <s v="Business Mgr, Flight Operations"/>
        <s v="Lecturer of Business Communica"/>
        <s v="Asst Director for Info Svcs"/>
        <s v="Classification/Composition Analyst"/>
        <s v="Transfer Advisor"/>
        <s v="Ref and Instruction Librarian"/>
        <s v="HR Training and Doc Specialist"/>
        <s v="Training/Document Specialist"/>
        <s v="Electronic Resources Coordinator"/>
        <s v="Data Hub and Resource Ctr Mgr"/>
        <s v="Micrographics Specialist"/>
        <s v="Producer/Dir WBGU TV Learn Svcs"/>
        <s v="Asst Football Coach"/>
        <s v="Assistant to the Dean"/>
        <s v="Assistant Director, Grad Studies"/>
        <s v="Tech Svcs Coord, WBGU-TV Lrn Svcs"/>
        <s v="Int Asst Dean Plan, Res, &amp; Eff"/>
        <s v="Employment-Employee Relations Spec"/>
        <s v="Study Skills Center Coord"/>
        <s v="Academic Recruiter/Advisor"/>
        <s v="Dir/Clinical Educ for Respir Care"/>
        <s v="Coordinator Career Services"/>
        <s v="Technology Support Specialist"/>
        <s v="Associate Director, Marketing"/>
        <s v="Creative Manager/Design"/>
        <s v="Coord Lit Outreach Prog"/>
        <s v="Assistant Director, Prog Mgmt"/>
        <s v="Exec Asst to Dean/Dev Coord"/>
        <s v="Assistant Bursar"/>
        <s v="Third Asst Wms Basketball Coach"/>
        <s v="Sr Coord Staff Training/Dev"/>
        <s v="Technology Projects Coord"/>
        <s v="Technical Support Coordinator"/>
        <s v="Graduate Program Coordinator"/>
        <s v="Instructor/Hamilton Professor"/>
        <s v="Writer/Communication Specialist"/>
        <s v="Interim Assistant Director"/>
        <s v="Instrument &amp; Fabrication Tech"/>
        <s v="Creative Graphics Manager"/>
        <s v="Conservator"/>
        <s v="Instr Design/Multimedia Spec"/>
        <s v="Instr Design and Multimedia Spec"/>
        <s v="Grant Specialist"/>
        <s v="Creative Manager, COSMOS"/>
        <s v="Coord Clin Site/Dir Diet Int"/>
        <s v="Manager, Academic Advising"/>
        <s v="Coordinator, Business &amp; Operations"/>
        <s v="Payroll Specialist"/>
        <s v="Coordinator"/>
        <s v="Coord Retention Upper Class Stu"/>
        <s v="Field Coordinator/lnstructor"/>
        <s v="Asst General Manager"/>
        <s v="Psychologist"/>
        <s v="Manager, Theater Bus Operation"/>
        <s v="Technology Project Specialist"/>
        <s v="Program Manager, SMEA"/>
        <s v="Sr Coord Housing Assign/Adm"/>
        <s v="Acad Coord/Middle School/ETS"/>
        <s v="Server Manager"/>
        <s v="Clinical Supervisor"/>
        <s v="Lect/Asst Chief Flight Instr"/>
        <s v="Manager, College Access Prog"/>
        <s v="Exec Assistant to the Dean"/>
        <s v="Senior Networking Technician"/>
        <s v="Athletic Equipment Manager"/>
        <s v="Career Systems Admin/Recr Mgr"/>
        <s v="Int Coordinator - Music Admis"/>
        <s v="Asst Athletic Dir/Marketing/Promo"/>
        <s v="Server Technician"/>
        <s v="Asst Director of Scholarships"/>
        <s v="Art Technician"/>
        <s v="Instructor/Course Coordinator"/>
        <s v="Training and Doc Specialist"/>
        <s v="Senior Coordinator Diversity"/>
        <s v="Manager"/>
        <s v="Coord of Student Org Programs"/>
        <s v="Sr Coord Leadership/Comm Svc"/>
        <s v="Clinical Coord Radiologic Tech"/>
        <s v="Coord of Student &amp; Campus Activities"/>
        <s v="Assistant Athletic Trainer"/>
        <s v="Supervisor-Mass Spectrometer F"/>
        <s v="Asst Director, Educ Outreach"/>
        <s v="Laboratory Technician"/>
        <s v="Educational Advisor/ETS"/>
        <s v="Director of Golf Course"/>
        <s v="Executive Assistant, University Libr"/>
        <s v="Educ Technology Specialist"/>
        <s v="Child Development Specialist"/>
        <s v="Web Development Specialist"/>
        <s v="Program Coordinator/GEAR UP"/>
        <s v="Director, Football Operations"/>
        <s v="Program Manager, St Money Mgmt"/>
        <s v="Social Science Data Analyst"/>
        <s v="Coordinator, Circulation"/>
        <s v="Assistant Director Rec Sports"/>
        <s v="Coordinator Environ/lnterior Design"/>
        <s v="Asst Dir, Business and Info Svc"/>
        <s v="Admissions Counselor"/>
        <s v="Int Head, Curr Res/Ed Lib"/>
        <s v="Director of Forensics/lnstructor"/>
        <s v="Instructor, Dept of Ethnic Std"/>
        <s v="Head Men's Golf Coach"/>
        <s v="Project Evaluator"/>
        <s v="Director Student Athletic Svcs"/>
        <s v="Instructor,Theatre and Film"/>
        <s v="Web Production Manager"/>
        <s v="Coordinator, History Underrep Prog"/>
        <s v="Asst Merchandising Manager"/>
        <s v="Instructor/lnt Undergrad Coord"/>
        <s v="PACE Operations Manager"/>
        <s v="Coordinator of MACCM Operation"/>
        <s v="Int Coord of Conf/Guest Svcs"/>
        <s v="Ref &amp; Instr Librarian"/>
        <s v="Asst Dir Falcon Club/Event Co"/>
        <s v="Coordinator, Audio Visual Svcs"/>
        <s v="Strategic Sourcing Coordinator"/>
        <s v="Purchasing Card Administrator"/>
        <s v="Research Compliance Officer"/>
        <s v="Int Asst Dir, Rec Sports, Outdoor Pr"/>
        <s v="Program Advisor"/>
        <s v="Instructional Design/Ed Spec"/>
        <s v="Math Specialist"/>
        <s v="Coord Student Empl and Tmg"/>
        <s v="Marketing Coordinator"/>
        <s v="SMART Program Coordinator"/>
        <s v="Coordinator of Event Services"/>
        <s v="Asst Dir/Athletic Comm"/>
        <s v="Coord, Marketing/Comm/Recruitment"/>
        <s v="Depository Supervisor"/>
        <s v="Head Women's Tennis Coach"/>
        <s v="Coord Language Learning Center"/>
        <s v="Technology Store Manager"/>
        <s v="Residential Net/Operations Coord"/>
        <s v="Coord Fine Arts Adm &amp; Prom"/>
        <s v="Associate Athletic Trainer"/>
        <s v="Athl Equipment Mgr (Ice Arena)"/>
        <s v="Instructor, PCC"/>
        <s v="Field Production Coordinator"/>
        <s v="Assistant to the Aquatics Dir"/>
        <s v="Admissions Officer"/>
        <s v="ATE Prog Rep and Recruiter"/>
        <s v="Instructor, PCLA/SCLA Coord"/>
        <s v="Financial Aid Specialist"/>
        <s v="Video Coordinator"/>
        <s v="Technical Writer"/>
        <s v="Menu Mgmt Systems Admin"/>
        <s v="Assistant Baseball Coach"/>
        <s v="Mathematics Coordinator"/>
        <s v="Assoc Librarian, Lib Teach/Learning"/>
        <s v="Fin Aid Web &amp; Server Apps Mgr"/>
        <s v="Asst Dir of Athl Communication"/>
        <s v="Director, Compliance"/>
        <s v="Assoc Librarian/ Govt Documents"/>
        <s v="Costumer"/>
        <s v="Asst Women's Volleyball Coach"/>
        <s v="Counselor"/>
        <s v="Registered Nurse"/>
        <s v="Head Woman's Golf Coach"/>
        <s v="Special Needs Assistant"/>
        <s v="Basic Writing Specialist"/>
        <s v="Asst Softball Coach"/>
        <s v="Asst Dir St-Athl Svcs-CHAMPS L"/>
        <s v="Educational Advisor"/>
        <s v="Specialist"/>
        <s v="Instructor of Technology"/>
        <s v="Audio Visual Theater Tech"/>
        <s v="Program Manager, SETGO"/>
        <s v="Asst Wms Track and Field Coach"/>
        <s v="Director of Ticket Sales"/>
        <s v="Operations/Events Coordinator"/>
        <s v="Asst Dir/Golf Professional"/>
        <s v="Asst Strength/Condition Coach"/>
        <s v="Corporate Relations Specialist"/>
        <s v="Assistant Swimming Coach"/>
        <s v="Interim Coord of Spirit Programs"/>
        <s v="Box Office Manager"/>
        <s v="Assistant Women's Soccer Coach"/>
        <s v="Asst Women's Gymnastics Coach"/>
        <s v="Residence Hall Director"/>
        <s v="Men's Assistant Soccer Coach"/>
        <s v="Director of Ticket Operations"/>
        <s v="Asst Womens Softball Coach"/>
        <s v="Asst Director, Football Operations"/>
        <s v="2nd Asst Wms Volleyball Coach"/>
        <s v="Pre-Doctoral Psychology Intern"/>
      </sharedItems>
    </cacheField>
    <cacheField name="Department" numFmtId="0">
      <sharedItems containsBlank="1" count="149">
        <s v="President's Office"/>
        <s v="V P University Advancement"/>
        <s v="Office of the Provost"/>
        <s v="Finance &amp; Administration"/>
        <s v="ICA-Personnel"/>
        <s v="General Counsel"/>
        <s v="Dean of Business"/>
        <s v="Information Technology Service"/>
        <s v="Comm. Sciences &amp; Disorders"/>
        <s v="A&amp;S Dean"/>
        <s v="Social Philosophy &amp; Policy Ctr"/>
        <s v="VP Student Affairs"/>
        <s v="Col of Health &amp; Human Services"/>
        <s v="College of Education - Admin"/>
        <s v="Musical Arts Dean"/>
        <s v="Psychology Department"/>
        <s v="Finance"/>
        <s v="Capital Planning"/>
        <s v="Development Office"/>
        <s v="Fire-College"/>
        <s v="University Libraries"/>
        <s v="Sociology Department"/>
        <s v="Management"/>
        <s v="Geology Department"/>
        <s v="Health Services"/>
        <s v="Philosophy Department"/>
        <s v="Chemistry Department"/>
        <s v="Accounting/MIS"/>
        <s v="Marketing &amp; Communications"/>
        <s v="V Provost Enrollment Mgmt"/>
        <s v="Math and Statistics Dept"/>
        <s v="Computer Science"/>
        <s v="College of Technology"/>
        <s v="School of Art"/>
        <s v="VCT-Tech Education"/>
        <s v="Physics &amp; Astronomy"/>
        <s v="Graduate College"/>
        <s v="Marketing"/>
        <s v="Family &amp; Consumer Sciences"/>
        <s v="Sponsored Programs &amp; Research"/>
        <s v="Economics Dept"/>
        <s v="Theatre and Film"/>
        <s v="Human Resources"/>
        <s v="Honors Program"/>
        <s v="Center for Regional Development"/>
        <s v="Institutional Research"/>
        <s v="History Department"/>
        <s v="Higher Ed and Student Affairs"/>
        <s v="School of HMSLS"/>
        <s v="Physical Plant - General"/>
        <s v="Musicology/Composition/Theory"/>
        <s v="Biological Science"/>
        <s v="Legal Studies"/>
        <s v="Dept of Communication"/>
        <s v="Office of Equity &amp; Diversity"/>
        <s v="Fire-Budget &amp; Operations"/>
        <s v="Department of Journalism &amp; PR"/>
        <s v="Office of the Dean of Students"/>
        <s v="Business Operations"/>
        <s v="Dept of the Env &amp; Sustainability"/>
        <s v="Applied Statistics/Oper Res"/>
        <s v="Medical Technology Program"/>
        <s v="Continuing &amp; Extended Educ"/>
        <s v="English Department"/>
        <s v="Admissions Office"/>
        <s v="Technology Systems"/>
        <s v="Alumni Office"/>
        <s v="Music Education"/>
        <s v="Student Recreation Center"/>
        <s v="Business Office"/>
        <s v="Col of Technology Admin"/>
        <s v="Fire-Applied Science"/>
        <s v="Human Services Department"/>
        <s v="German-Russian Department"/>
        <s v="University Bookstore"/>
        <s v="Music Performance Studies"/>
        <s v="NWOE-TV Foundation"/>
        <s v="Design &amp; Construction"/>
        <s v="Financial Aid"/>
        <s v="Educ/Div Tchng &amp; Learning"/>
        <s v="Fire-Natural/Social Science"/>
        <s v="General Studies Writing Prog"/>
        <s v="Romance and Classical Studies"/>
        <s v="Ethnic Studies"/>
        <s v="Dept of Telecommunications"/>
        <s v="Social Work"/>
        <s v="Public and Allied Health"/>
        <s v="Popular Culture"/>
        <s v="Registrar"/>
        <s v="American Culture Studies"/>
        <s v="Office of Residence Life"/>
        <s v="Educ/Div Teaching &amp; Learning"/>
        <s v="Chapman Learning Community"/>
        <s v="Disability Serv. for Students"/>
        <s v="AIMS"/>
        <s v="Political Science Department"/>
        <s v="Center for Teaching &amp; Learning"/>
        <s v="Fire-Humanities"/>
        <s v="School of Intervention Svcs"/>
        <s v="Student Publications"/>
        <s v="Center for International Prgms"/>
        <s v="Leadership and Policy Studies"/>
        <s v="Geography Department"/>
        <s v="Counseling Center"/>
        <s v="Risk Management"/>
        <s v="Ctr for Online &amp; Blended Learn"/>
        <s v="Operations Administration"/>
        <s v="Office of Multicultural Affairs"/>
        <s v="WBGU-TV Television Service"/>
        <s v="Facilities Services"/>
        <s v="Bursar's Office"/>
        <s v="Advising Services"/>
        <s v="Field House"/>
        <s v="Women's Studies Program"/>
        <s v="Fire-Technology Support Svcs"/>
        <s v="Women's Center"/>
        <s v="President's Leadership Academy"/>
        <s v="Shipping, Receiving &amp; Property"/>
        <s v="Gerontology"/>
        <s v="Career Center"/>
        <s v="Bowen-Thompson Student Union"/>
        <s v="Student Services EDHD"/>
        <s v="Fire-Admissions"/>
        <s v="Internal Auditing"/>
        <s v="Center for Environmental Prog"/>
        <s v="Office of the President"/>
        <s v="Ice Arena"/>
        <s v="Recreational Sports"/>
        <s v="Cooperative Education"/>
        <s v="Central Office - Dining Svcs"/>
        <s v="Ctr for Regional Development"/>
        <s v="Fire-The Learning Center"/>
        <s v="Office of Pre-College Services"/>
        <s v="Environmental Health &amp; Safety"/>
        <s v="Fire-Nursing Program"/>
        <s v="Fire-Institutional Research"/>
        <s v="Fire-Career Services"/>
        <s v="School of Media and Comm"/>
        <s v="Schl of Intervention Svcs"/>
        <s v="Fire-Student Services"/>
        <s v="Office of Campus Activities PR"/>
        <s v="Fire-Educational Outreach"/>
        <s v="Fire-Biology"/>
        <s v="Fire-Allied Health Technology"/>
        <m/>
        <s v="Central Office - Dining Srvc"/>
        <s v="Regional Book Depository"/>
        <s v="Harshman - Res Life"/>
        <s v="Rodgers - Res Life"/>
      </sharedItems>
    </cacheField>
    <cacheField name="Salary" numFmtId="44">
      <sharedItems containsSemiMixedTypes="0" containsString="0" containsNumber="1" minValue="20436" maxValue="375000" count="1279">
        <n v="375000"/>
        <n v="250000"/>
        <n v="246000"/>
        <n v="209090"/>
        <n v="200000"/>
        <n v="193600"/>
        <n v="193259"/>
        <n v="190000"/>
        <n v="186850"/>
        <n v="179925"/>
        <n v="177188"/>
        <n v="174776"/>
        <n v="170441.54"/>
        <n v="165000"/>
        <n v="164736"/>
        <n v="164151"/>
        <n v="164024"/>
        <n v="164000"/>
        <n v="163665"/>
        <n v="160922"/>
        <n v="160000"/>
        <n v="158464"/>
        <n v="154908"/>
        <n v="153900"/>
        <n v="153371"/>
        <n v="152000"/>
        <n v="150299"/>
        <n v="148385"/>
        <n v="147691"/>
        <n v="143750"/>
        <n v="141400"/>
        <n v="139916"/>
        <n v="135938"/>
        <n v="135696"/>
        <n v="134797"/>
        <n v="134648"/>
        <n v="133406"/>
        <n v="133270"/>
        <n v="131799.31"/>
        <n v="131530"/>
        <n v="131360"/>
        <n v="131146"/>
        <n v="130158"/>
        <n v="129822"/>
        <n v="129762"/>
        <n v="129353"/>
        <n v="129201"/>
        <n v="126854"/>
        <n v="126699"/>
        <n v="126190"/>
        <n v="125238"/>
        <n v="125000"/>
        <n v="124930"/>
        <n v="124225"/>
        <n v="123875"/>
        <n v="123441"/>
        <n v="123018"/>
        <n v="122347"/>
        <n v="121200"/>
        <n v="120851"/>
        <n v="120000"/>
        <n v="119837"/>
        <n v="119613"/>
        <n v="119558"/>
        <n v="119049"/>
        <n v="118721.82"/>
        <n v="118039"/>
        <n v="116546"/>
        <n v="116415"/>
        <n v="116154"/>
        <n v="116150"/>
        <n v="116138"/>
        <n v="116134"/>
        <n v="116124"/>
        <n v="115100"/>
        <n v="114939"/>
        <n v="114389"/>
        <n v="113982"/>
        <n v="113332"/>
        <n v="113253"/>
        <n v="113073"/>
        <n v="112593"/>
        <n v="112134"/>
        <n v="111883"/>
        <n v="111704"/>
        <n v="111524"/>
        <n v="111100"/>
        <n v="110309"/>
        <n v="110294"/>
        <n v="109555"/>
        <n v="108842"/>
        <n v="108406"/>
        <n v="108271"/>
        <n v="108225"/>
        <n v="108140"/>
        <n v="107770"/>
        <n v="106928"/>
        <n v="106532"/>
        <n v="106262"/>
        <n v="106250"/>
        <n v="105812.91"/>
        <n v="105601"/>
        <n v="105361"/>
        <n v="105238"/>
        <n v="104703"/>
        <n v="104534.55"/>
        <n v="104484"/>
        <n v="104191"/>
        <n v="103509"/>
        <n v="103465"/>
        <n v="103436"/>
        <n v="103269"/>
        <n v="103125"/>
        <n v="102910"/>
        <n v="102892"/>
        <n v="102819"/>
        <n v="102808.33"/>
        <n v="102793"/>
        <n v="102630"/>
        <n v="102338"/>
        <n v="102216"/>
        <n v="102055"/>
        <n v="101926"/>
        <n v="101787"/>
        <n v="101527"/>
        <n v="101309"/>
        <n v="101000"/>
        <n v="100838"/>
        <n v="100789"/>
        <n v="100687"/>
        <n v="100311"/>
        <n v="100255"/>
        <n v="100130"/>
        <n v="100119"/>
        <n v="100000"/>
        <n v="99844"/>
        <n v="99727"/>
        <n v="99535"/>
        <n v="99498"/>
        <n v="99436"/>
        <n v="99274"/>
        <n v="99176"/>
        <n v="98805"/>
        <n v="98626"/>
        <n v="98484"/>
        <n v="98475"/>
        <n v="98470"/>
        <n v="98395"/>
        <n v="98355"/>
        <n v="98333"/>
        <n v="97969"/>
        <n v="97892"/>
        <n v="97809"/>
        <n v="97463"/>
        <n v="96960"/>
        <n v="96733"/>
        <n v="96469"/>
        <n v="96350"/>
        <n v="95950"/>
        <n v="95661"/>
        <n v="95513"/>
        <n v="95467"/>
        <n v="95416"/>
        <n v="94698"/>
        <n v="94693"/>
        <n v="94520"/>
        <n v="94490"/>
        <n v="94361"/>
        <n v="93906"/>
        <n v="93759"/>
        <n v="92731"/>
        <n v="92652"/>
        <n v="92641"/>
        <n v="92596"/>
        <n v="92529"/>
        <n v="92499"/>
        <n v="92281"/>
        <n v="92280"/>
        <n v="92241"/>
        <n v="92000"/>
        <n v="91934"/>
        <n v="91889"/>
        <n v="91714"/>
        <n v="91616"/>
        <n v="91512"/>
        <n v="91475"/>
        <n v="91268"/>
        <n v="91208"/>
        <n v="91119"/>
        <n v="91064"/>
        <n v="90992"/>
        <n v="90901.52"/>
        <n v="90759"/>
        <n v="90736"/>
        <n v="90642"/>
        <n v="90620"/>
        <n v="90425"/>
        <n v="90397"/>
        <n v="90330"/>
        <n v="90228"/>
        <n v="90142"/>
        <n v="90044"/>
        <n v="89881"/>
        <n v="89864"/>
        <n v="89589"/>
        <n v="89504"/>
        <n v="89100"/>
        <n v="88971"/>
        <n v="88962"/>
        <n v="88953"/>
        <n v="88835"/>
        <n v="88118"/>
        <n v="88096"/>
        <n v="88088"/>
        <n v="87837"/>
        <n v="87713"/>
        <n v="87681"/>
        <n v="87673"/>
        <n v="87420"/>
        <n v="87122"/>
        <n v="86571"/>
        <n v="86295"/>
        <n v="86130"/>
        <n v="86000"/>
        <n v="85972"/>
        <n v="85850"/>
        <n v="85750"/>
        <n v="85493"/>
        <n v="85413.45"/>
        <n v="85396"/>
        <n v="85328"/>
        <n v="85289"/>
        <n v="85196.53"/>
        <n v="85142"/>
        <n v="85122"/>
        <n v="85002"/>
        <n v="85000"/>
        <n v="84972"/>
        <n v="84391"/>
        <n v="84338"/>
        <n v="84210"/>
        <n v="84151"/>
        <n v="84125"/>
        <n v="83924"/>
        <n v="83507"/>
        <n v="83446"/>
        <n v="83386"/>
        <n v="83351"/>
        <n v="83200"/>
        <n v="83175"/>
        <n v="82798"/>
        <n v="82253"/>
        <n v="82155"/>
        <n v="82075"/>
        <n v="82059"/>
        <n v="82012"/>
        <n v="82000"/>
        <n v="81980"/>
        <n v="81804"/>
        <n v="81352"/>
        <n v="81109"/>
        <n v="81007"/>
        <n v="80946"/>
        <n v="80892"/>
        <n v="80854"/>
        <n v="80808"/>
        <n v="80800"/>
        <n v="80788"/>
        <n v="80741"/>
        <n v="80589"/>
        <n v="80448"/>
        <n v="79987"/>
        <n v="79982"/>
        <n v="79940"/>
        <n v="79870"/>
        <n v="79833"/>
        <n v="79810"/>
        <n v="79353"/>
        <n v="79215"/>
        <n v="79066"/>
        <n v="78991"/>
        <n v="78939"/>
        <n v="78874"/>
        <n v="78780"/>
        <n v="78766"/>
        <n v="78756"/>
        <n v="78663"/>
        <n v="78620"/>
        <n v="78615"/>
        <n v="78479"/>
        <n v="78447"/>
        <n v="78308"/>
        <n v="78275"/>
        <n v="78117"/>
        <n v="78076"/>
        <n v="78070"/>
        <n v="78012"/>
        <n v="77989"/>
        <n v="77918"/>
        <n v="77767"/>
        <n v="77737"/>
        <n v="77685"/>
        <n v="77676"/>
        <n v="77272"/>
        <n v="77254"/>
        <n v="77196"/>
        <n v="76769"/>
        <n v="76740"/>
        <n v="76721"/>
        <n v="76671"/>
        <n v="76666"/>
        <n v="76658"/>
        <n v="76585"/>
        <n v="76459"/>
        <n v="76407"/>
        <n v="76350"/>
        <n v="76318"/>
        <n v="75905"/>
        <n v="75750"/>
        <n v="75681"/>
        <n v="75667"/>
        <n v="75382"/>
        <n v="75357"/>
        <n v="75321"/>
        <n v="75314"/>
        <n v="75274"/>
        <n v="75245"/>
        <n v="75202"/>
        <n v="75187"/>
        <n v="75079"/>
        <n v="75000"/>
        <n v="74751"/>
        <n v="74741"/>
        <n v="74740"/>
        <n v="74610"/>
        <n v="74398"/>
        <n v="74331"/>
        <n v="74324"/>
        <n v="74323.5"/>
        <n v="74238"/>
        <n v="74235"/>
        <n v="73764"/>
        <n v="73732"/>
        <n v="73704"/>
        <n v="73699"/>
        <n v="73641"/>
        <n v="73612"/>
        <n v="73489"/>
        <n v="73225"/>
        <n v="73196"/>
        <n v="73193"/>
        <n v="73126"/>
        <n v="73116"/>
        <n v="73056"/>
        <n v="73048"/>
        <n v="73000"/>
        <n v="72982"/>
        <n v="72931.13"/>
        <n v="72855"/>
        <n v="72765"/>
        <n v="72720"/>
        <n v="72636"/>
        <n v="72594"/>
        <n v="72527"/>
        <n v="72477"/>
        <n v="72431"/>
        <n v="72308"/>
        <n v="72201.45"/>
        <n v="72111"/>
        <n v="72085"/>
        <n v="72077"/>
        <n v="72073"/>
        <n v="72045"/>
        <n v="71894"/>
        <n v="71761"/>
        <n v="71750"/>
        <n v="71721"/>
        <n v="71710"/>
        <n v="71522"/>
        <n v="71415"/>
        <n v="71382"/>
        <n v="71378"/>
        <n v="71373"/>
        <n v="71298"/>
        <n v="71251"/>
        <n v="71120"/>
        <n v="71062"/>
        <n v="71018"/>
        <n v="70914"/>
        <n v="70881"/>
        <n v="70809"/>
        <n v="70713"/>
        <n v="70700"/>
        <n v="70665"/>
        <n v="70575"/>
        <n v="70574"/>
        <n v="70382.7"/>
        <n v="70313"/>
        <n v="70285.710000000006"/>
        <n v="70213"/>
        <n v="70201"/>
        <n v="70195"/>
        <n v="70190"/>
        <n v="70146"/>
        <n v="70085"/>
        <n v="69776"/>
        <n v="69691"/>
        <n v="69655"/>
        <n v="69643"/>
        <n v="69611"/>
        <n v="69489"/>
        <n v="69381"/>
        <n v="69329"/>
        <n v="69323"/>
        <n v="69239"/>
        <n v="69209"/>
        <n v="69199"/>
        <n v="69160"/>
        <n v="68975"/>
        <n v="68963"/>
        <n v="68850"/>
        <n v="68829"/>
        <n v="68790"/>
        <n v="68788"/>
        <n v="68759"/>
        <n v="68751"/>
        <n v="68738"/>
        <n v="68680"/>
        <n v="68670"/>
        <n v="68568"/>
        <n v="68541"/>
        <n v="68518"/>
        <n v="68477"/>
        <n v="68414"/>
        <n v="68397"/>
        <n v="68368"/>
        <n v="68330"/>
        <n v="68175"/>
        <n v="68142"/>
        <n v="68084"/>
        <n v="68078"/>
        <n v="68000"/>
        <n v="67893"/>
        <n v="67837"/>
        <n v="67822"/>
        <n v="67772"/>
        <n v="67762"/>
        <n v="67680"/>
        <n v="67670"/>
        <n v="67631"/>
        <n v="67567"/>
        <n v="67422"/>
        <n v="67317"/>
        <n v="67298.720000000001"/>
        <n v="67253"/>
        <n v="67152"/>
        <n v="67151"/>
        <n v="67079"/>
        <n v="67020"/>
        <n v="66988"/>
        <n v="66867"/>
        <n v="66821"/>
        <n v="66817"/>
        <n v="66786"/>
        <n v="66760"/>
        <n v="66757"/>
        <n v="66656"/>
        <n v="66635"/>
        <n v="66489"/>
        <n v="66281"/>
        <n v="66270"/>
        <n v="66233"/>
        <n v="66222"/>
        <n v="66151"/>
        <n v="66087"/>
        <n v="66034"/>
        <n v="66023"/>
        <n v="65904"/>
        <n v="65869"/>
        <n v="65864"/>
        <n v="65799"/>
        <n v="65773"/>
        <n v="65759"/>
        <n v="65725"/>
        <n v="65724"/>
        <n v="65654"/>
        <n v="65650"/>
        <n v="65615"/>
        <n v="65611"/>
        <n v="65481"/>
        <n v="65386.75"/>
        <n v="65374"/>
        <n v="65245"/>
        <n v="65210"/>
        <n v="65148"/>
        <n v="65136"/>
        <n v="65073"/>
        <n v="65042"/>
        <n v="65017"/>
        <n v="64974"/>
        <n v="64973"/>
        <n v="64930"/>
        <n v="64909"/>
        <n v="64902"/>
        <n v="64869"/>
        <n v="64802"/>
        <n v="64711"/>
        <n v="64658"/>
        <n v="64640"/>
        <n v="64636"/>
        <n v="64608"/>
        <n v="64483"/>
        <n v="64482"/>
        <n v="64438"/>
        <n v="64401"/>
        <n v="64366"/>
        <n v="64293"/>
        <n v="64275"/>
        <n v="64253"/>
        <n v="64201"/>
        <n v="64196"/>
        <n v="64174"/>
        <n v="64173"/>
        <n v="64135"/>
        <n v="64119"/>
        <n v="64110"/>
        <n v="64097"/>
        <n v="64093"/>
        <n v="64007"/>
        <n v="64004"/>
        <n v="63938"/>
        <n v="63900"/>
        <n v="63888"/>
        <n v="63835"/>
        <n v="63773"/>
        <n v="63759"/>
        <n v="63751"/>
        <n v="63703"/>
        <n v="63691"/>
        <n v="63500"/>
        <n v="63479"/>
        <n v="63440"/>
        <n v="63421"/>
        <n v="63420"/>
        <n v="63357"/>
        <n v="63354"/>
        <n v="63341"/>
        <n v="63340"/>
        <n v="63254"/>
        <n v="63239"/>
        <n v="63231"/>
        <n v="63078"/>
        <n v="63057"/>
        <n v="63026"/>
        <n v="63020"/>
        <n v="63004"/>
        <n v="62993"/>
        <n v="62931"/>
        <n v="62918"/>
        <n v="62916"/>
        <n v="62880"/>
        <n v="62874"/>
        <n v="62723"/>
        <n v="62697.15"/>
        <n v="62677"/>
        <n v="62643"/>
        <n v="62620"/>
        <n v="62568"/>
        <n v="62532"/>
        <n v="62495"/>
        <n v="62460"/>
        <n v="62433"/>
        <n v="62422"/>
        <n v="62398"/>
        <n v="62312"/>
        <n v="62209"/>
        <n v="62186"/>
        <n v="62127"/>
        <n v="62115"/>
        <n v="62072"/>
        <n v="62058"/>
        <n v="62008"/>
        <n v="61963"/>
        <n v="61927"/>
        <n v="61921"/>
        <n v="61805"/>
        <n v="61783"/>
        <n v="61763"/>
        <n v="61749"/>
        <n v="61744"/>
        <n v="61738"/>
        <n v="61731"/>
        <n v="61704"/>
        <n v="61699"/>
        <n v="61652"/>
        <n v="61623"/>
        <n v="61610"/>
        <n v="61560"/>
        <n v="61509"/>
        <n v="61459"/>
        <n v="61438"/>
        <n v="61415"/>
        <n v="61397"/>
        <n v="61386"/>
        <n v="61384"/>
        <n v="61305"/>
        <n v="61235"/>
        <n v="61137"/>
        <n v="61083"/>
        <n v="61046"/>
        <n v="61012"/>
        <n v="61000"/>
        <n v="60965"/>
        <n v="60782"/>
        <n v="60737"/>
        <n v="60727"/>
        <n v="60704"/>
        <n v="60681"/>
        <n v="60650"/>
        <n v="60638"/>
        <n v="60600"/>
        <n v="60574"/>
        <n v="60551"/>
        <n v="60544"/>
        <n v="60488"/>
        <n v="60384"/>
        <n v="60306.41"/>
        <n v="60210"/>
        <n v="60187"/>
        <n v="60140.99"/>
        <n v="60066"/>
        <n v="60020"/>
        <n v="60010"/>
        <n v="60000"/>
        <n v="59971"/>
        <n v="59960"/>
        <n v="59911"/>
        <n v="59828"/>
        <n v="59748"/>
        <n v="59739"/>
        <n v="59590"/>
        <n v="59566"/>
        <n v="59502"/>
        <n v="59465"/>
        <n v="59352"/>
        <n v="59348"/>
        <n v="59317"/>
        <n v="59223"/>
        <n v="59100"/>
        <n v="59055"/>
        <n v="59039"/>
        <n v="59030"/>
        <n v="59000"/>
        <n v="58896"/>
        <n v="58807"/>
        <n v="58741"/>
        <n v="58651"/>
        <n v="58580"/>
        <n v="58560"/>
        <n v="58500"/>
        <n v="58490"/>
        <n v="58468"/>
        <n v="58464"/>
        <n v="58434"/>
        <n v="58378"/>
        <n v="58371"/>
        <n v="58272"/>
        <n v="58173"/>
        <n v="58129"/>
        <n v="58099"/>
        <n v="58084"/>
        <n v="58075"/>
        <n v="58000"/>
        <n v="57967"/>
        <n v="57913"/>
        <n v="57903"/>
        <n v="57861"/>
        <n v="57798"/>
        <n v="57698"/>
        <n v="57653"/>
        <n v="57570"/>
        <n v="57557"/>
        <n v="57517"/>
        <n v="57495"/>
        <n v="57472"/>
        <n v="57408"/>
        <n v="57387"/>
        <n v="57258"/>
        <n v="57257"/>
        <n v="57222"/>
        <n v="57110"/>
        <n v="57050"/>
        <n v="57035"/>
        <n v="56946"/>
        <n v="56942"/>
        <n v="56893"/>
        <n v="56861"/>
        <n v="56764"/>
        <n v="56758"/>
        <n v="56706"/>
        <n v="56700"/>
        <n v="56656"/>
        <n v="56560"/>
        <n v="56460"/>
        <n v="56413.7"/>
        <n v="56411"/>
        <n v="56395"/>
        <n v="56376"/>
        <n v="56375"/>
        <n v="56343"/>
        <n v="56094"/>
        <n v="56073"/>
        <n v="56045"/>
        <n v="55884"/>
        <n v="55844.2"/>
        <n v="55842"/>
        <n v="55829"/>
        <n v="55823"/>
        <n v="55776"/>
        <n v="55753"/>
        <n v="55747"/>
        <n v="55688"/>
        <n v="55602"/>
        <n v="55567"/>
        <n v="55550"/>
        <n v="55549"/>
        <n v="55454"/>
        <n v="55444"/>
        <n v="55378"/>
        <n v="55361"/>
        <n v="55270"/>
        <n v="55255"/>
        <n v="55215"/>
        <n v="55213"/>
        <n v="54907.4"/>
        <n v="54907"/>
        <n v="54900"/>
        <n v="54836"/>
        <n v="54801"/>
        <n v="54748"/>
        <n v="54744"/>
        <n v="54723"/>
        <n v="54650"/>
        <n v="54641"/>
        <n v="54626"/>
        <n v="54625"/>
        <n v="54600"/>
        <n v="54572"/>
        <n v="54547"/>
        <n v="54492"/>
        <n v="54468"/>
        <n v="54458"/>
        <n v="54428"/>
        <n v="54427"/>
        <n v="54424"/>
        <n v="54398"/>
        <n v="54340"/>
        <n v="54326"/>
        <n v="54269"/>
        <n v="54258"/>
        <n v="54169"/>
        <n v="54142"/>
        <n v="54128"/>
        <n v="54085"/>
        <n v="54035"/>
        <n v="54000"/>
        <n v="53968"/>
        <n v="53952"/>
        <n v="53897"/>
        <n v="53820"/>
        <n v="53790"/>
        <n v="53719"/>
        <n v="53667"/>
        <n v="53663"/>
        <n v="53656"/>
        <n v="53578"/>
        <n v="53530"/>
        <n v="53486"/>
        <n v="53436"/>
        <n v="53407"/>
        <n v="53398"/>
        <n v="53395"/>
        <n v="53321"/>
        <n v="53291"/>
        <n v="53281"/>
        <n v="53261"/>
        <n v="53248"/>
        <n v="53241"/>
        <n v="53223.79"/>
        <n v="53221"/>
        <n v="53212"/>
        <n v="53188"/>
        <n v="53143"/>
        <n v="53135"/>
        <n v="53059"/>
        <n v="53049"/>
        <n v="53025"/>
        <n v="52854"/>
        <n v="52818"/>
        <n v="52796"/>
        <n v="52795"/>
        <n v="52739"/>
        <n v="52733"/>
        <n v="52694"/>
        <n v="52526"/>
        <n v="52504"/>
        <n v="52348"/>
        <n v="52347"/>
        <n v="52276"/>
        <n v="52245"/>
        <n v="52238"/>
        <n v="52198"/>
        <n v="52180"/>
        <n v="52175"/>
        <n v="52104"/>
        <n v="52056"/>
        <n v="52015"/>
        <n v="52001"/>
        <n v="52000"/>
        <n v="51989"/>
        <n v="51974"/>
        <n v="51969"/>
        <n v="51902"/>
        <n v="51892"/>
        <n v="51865"/>
        <n v="51848"/>
        <n v="51815"/>
        <n v="51700"/>
        <n v="51582"/>
        <n v="51577.35"/>
        <n v="51530"/>
        <n v="51510"/>
        <n v="51500"/>
        <n v="51476"/>
        <n v="51463"/>
        <n v="51426"/>
        <n v="51400"/>
        <n v="51382"/>
        <n v="51347"/>
        <n v="51336"/>
        <n v="51258"/>
        <n v="51250"/>
        <n v="51234"/>
        <n v="51212"/>
        <n v="51208"/>
        <n v="51161"/>
        <n v="51135"/>
        <n v="51040"/>
        <n v="51005"/>
        <n v="50986"/>
        <n v="50864"/>
        <n v="50788"/>
        <n v="50744"/>
        <n v="50730"/>
        <n v="50728"/>
        <n v="50699"/>
        <n v="50684"/>
        <n v="50668"/>
        <n v="50579"/>
        <n v="50564"/>
        <n v="50504"/>
        <n v="50501"/>
        <n v="50500"/>
        <n v="50394"/>
        <n v="50378"/>
        <n v="50355"/>
        <n v="50315"/>
        <n v="50273"/>
        <n v="50206"/>
        <n v="50065"/>
        <n v="50042"/>
        <n v="50004"/>
        <n v="50000"/>
        <n v="49909.58"/>
        <n v="49892"/>
        <n v="49848"/>
        <n v="49844"/>
        <n v="49828"/>
        <n v="49824"/>
        <n v="49809"/>
        <n v="49690.07"/>
        <n v="49690"/>
        <n v="49689"/>
        <n v="49603"/>
        <n v="49500"/>
        <n v="49463"/>
        <n v="49429"/>
        <n v="49416.06"/>
        <n v="49416"/>
        <n v="49385"/>
        <n v="49378"/>
        <n v="49359"/>
        <n v="49325"/>
        <n v="49311"/>
        <n v="49300"/>
        <n v="49294"/>
        <n v="49276"/>
        <n v="49272"/>
        <n v="49250"/>
        <n v="49212"/>
        <n v="49207"/>
        <n v="49105"/>
        <n v="49000"/>
        <n v="48921"/>
        <n v="48896"/>
        <n v="48849.1"/>
        <n v="48783"/>
        <n v="48762"/>
        <n v="48709"/>
        <n v="48672"/>
        <n v="48600"/>
        <n v="48581"/>
        <n v="48577"/>
        <n v="48549.37"/>
        <n v="48500"/>
        <n v="48480"/>
        <n v="48432"/>
        <n v="48430"/>
        <n v="48387"/>
        <n v="48327"/>
        <n v="48280"/>
        <n v="48276"/>
        <n v="48220"/>
        <n v="48203.32"/>
        <n v="48182.05"/>
        <n v="48169"/>
        <n v="48155"/>
        <n v="48113"/>
        <n v="48065"/>
        <n v="48007.45"/>
        <n v="47771"/>
        <n v="47743"/>
        <n v="47706"/>
        <n v="47628"/>
        <n v="47602"/>
        <n v="47592.5"/>
        <n v="47588"/>
        <n v="47554"/>
        <n v="47515"/>
        <n v="47470"/>
        <n v="47456.24"/>
        <n v="47404"/>
        <n v="47375"/>
        <n v="47356"/>
        <n v="47236"/>
        <n v="47235"/>
        <n v="47207"/>
        <n v="47198"/>
        <n v="47157"/>
        <n v="47142"/>
        <n v="47126"/>
        <n v="47048"/>
        <n v="47028"/>
        <n v="46963"/>
        <n v="46941"/>
        <n v="46924"/>
        <n v="46867"/>
        <n v="46817"/>
        <n v="46782"/>
        <n v="46737"/>
        <n v="46731"/>
        <n v="46685"/>
        <n v="46675"/>
        <n v="46638"/>
        <n v="46605"/>
        <n v="46500"/>
        <n v="46460"/>
        <n v="46456"/>
        <n v="46427"/>
        <n v="46292"/>
        <n v="46284"/>
        <n v="46265"/>
        <n v="46224"/>
        <n v="46196"/>
        <n v="46158"/>
        <n v="46132"/>
        <n v="46125"/>
        <n v="46118"/>
        <n v="46100"/>
        <n v="46083"/>
        <n v="46080"/>
        <n v="46078"/>
        <n v="46014"/>
        <n v="46000"/>
        <n v="45996"/>
        <n v="45976"/>
        <n v="45946"/>
        <n v="45921"/>
        <n v="45916"/>
        <n v="45892"/>
        <n v="45829"/>
        <n v="45728"/>
        <n v="45713"/>
        <n v="45637"/>
        <n v="45619"/>
        <n v="45596"/>
        <n v="45560"/>
        <n v="45520"/>
        <n v="45500"/>
        <n v="45450"/>
        <n v="45305"/>
        <n v="45282"/>
        <n v="45257"/>
        <n v="45253"/>
        <n v="45161"/>
        <n v="45150"/>
        <n v="45129"/>
        <n v="45126"/>
        <n v="45120"/>
        <n v="45107"/>
        <n v="45100"/>
        <n v="45047"/>
        <n v="45000"/>
        <n v="44962"/>
        <n v="44945"/>
        <n v="44923"/>
        <n v="44920"/>
        <n v="44843"/>
        <n v="44661"/>
        <n v="44656"/>
        <n v="44650"/>
        <n v="44605"/>
        <n v="44595"/>
        <n v="44550"/>
        <n v="44549"/>
        <n v="44471"/>
        <n v="44453"/>
        <n v="44440"/>
        <n v="44348"/>
        <n v="44338"/>
        <n v="44330"/>
        <n v="44261"/>
        <n v="44250"/>
        <n v="44236"/>
        <n v="44178"/>
        <n v="44172"/>
        <n v="44150"/>
        <n v="44081"/>
        <n v="44036"/>
        <n v="44031"/>
        <n v="43982"/>
        <n v="43970"/>
        <n v="43951"/>
        <n v="43935"/>
        <n v="43891"/>
        <n v="43876"/>
        <n v="43808"/>
        <n v="43776"/>
        <n v="43700"/>
        <n v="43591"/>
        <n v="43563"/>
        <n v="43559"/>
        <n v="43539"/>
        <n v="43538"/>
        <n v="43430"/>
        <n v="43373"/>
        <n v="43261"/>
        <n v="43214"/>
        <n v="43203"/>
        <n v="43191"/>
        <n v="43190"/>
        <n v="42950"/>
        <n v="42925"/>
        <n v="42885"/>
        <n v="42869"/>
        <n v="42868"/>
        <n v="42832"/>
        <n v="42794"/>
        <n v="42656"/>
        <n v="42650"/>
        <n v="42645"/>
        <n v="42627"/>
        <n v="42622"/>
        <n v="42580"/>
        <n v="42525"/>
        <n v="42503"/>
        <n v="42482"/>
        <n v="42481"/>
        <n v="42474"/>
        <n v="42420"/>
        <n v="42410"/>
        <n v="42394"/>
        <n v="42281"/>
        <n v="42263"/>
        <n v="42236"/>
        <n v="42031"/>
        <n v="42000"/>
        <n v="41949"/>
        <n v="41938"/>
        <n v="41884"/>
        <n v="41859"/>
        <n v="41848"/>
        <n v="41756"/>
        <n v="41753"/>
        <n v="41729"/>
        <n v="41683"/>
        <n v="41586"/>
        <n v="41547"/>
        <n v="41537"/>
        <n v="41499"/>
        <n v="41462"/>
        <n v="41453"/>
        <n v="41410"/>
        <n v="41327"/>
        <n v="41270"/>
        <n v="41249"/>
        <n v="41212"/>
        <n v="41210"/>
        <n v="41181"/>
        <n v="41173"/>
        <n v="41141"/>
        <n v="41040"/>
        <n v="41033"/>
        <n v="41025"/>
        <n v="41006"/>
        <n v="41000"/>
        <n v="40926"/>
        <n v="40917"/>
        <n v="40746"/>
        <n v="40744"/>
        <n v="40724"/>
        <n v="40640"/>
        <n v="40609"/>
        <n v="40590"/>
        <n v="40576"/>
        <n v="40575"/>
        <n v="40560"/>
        <n v="40526"/>
        <n v="40500"/>
        <n v="40475"/>
        <n v="40415"/>
        <n v="40400"/>
        <n v="40290"/>
        <n v="40268"/>
        <n v="40211"/>
        <n v="40173"/>
        <n v="40154"/>
        <n v="40148"/>
        <n v="40136"/>
        <n v="40097"/>
        <n v="40093"/>
        <n v="40080"/>
        <n v="40070"/>
        <n v="40053"/>
        <n v="40000"/>
        <n v="39980"/>
        <n v="39975"/>
        <n v="39847"/>
        <n v="39796"/>
        <n v="39794"/>
        <n v="39654"/>
        <n v="39639"/>
        <n v="39635"/>
        <n v="39578"/>
        <n v="39554"/>
        <n v="39533"/>
        <n v="39488"/>
        <n v="39468"/>
        <n v="39463"/>
        <n v="39444"/>
        <n v="39393"/>
        <n v="39390"/>
        <n v="39318"/>
        <n v="39291"/>
        <n v="39228"/>
        <n v="39155"/>
        <n v="39095"/>
        <n v="39092"/>
        <n v="39068"/>
        <n v="39000"/>
        <n v="38959"/>
        <n v="38950"/>
        <n v="38924"/>
        <n v="38886"/>
        <n v="38799"/>
        <n v="38542"/>
        <n v="38500"/>
        <n v="38438"/>
        <n v="38380"/>
        <n v="38266"/>
        <n v="38253"/>
        <n v="38220"/>
        <n v="38198"/>
        <n v="38197"/>
        <n v="38058"/>
        <n v="38047"/>
        <n v="38013"/>
        <n v="38000"/>
        <n v="37969"/>
        <n v="37926"/>
        <n v="37906.660000000003"/>
        <n v="37906"/>
        <n v="37875"/>
        <n v="37873"/>
        <n v="37869"/>
        <n v="37823"/>
        <n v="37720"/>
        <n v="37698"/>
        <n v="37694"/>
        <n v="37635"/>
        <n v="37613"/>
        <n v="37579"/>
        <n v="37511"/>
        <n v="37500"/>
        <n v="37496"/>
        <n v="37463"/>
        <n v="37454"/>
        <n v="37428"/>
        <n v="37403"/>
        <n v="37370"/>
        <n v="37352"/>
        <n v="37260"/>
        <n v="37112"/>
        <n v="37000"/>
        <n v="36972"/>
        <n v="36933"/>
        <n v="36905"/>
        <n v="36900"/>
        <n v="36717"/>
        <n v="36450"/>
        <n v="36412"/>
        <n v="36388"/>
        <n v="36360"/>
        <n v="36286"/>
        <n v="36258"/>
        <n v="36221"/>
        <n v="36194"/>
        <n v="36137"/>
        <n v="36112"/>
        <n v="36067"/>
        <n v="36050"/>
        <n v="36047"/>
        <n v="36000"/>
        <n v="35951"/>
        <n v="35876"/>
        <n v="35875"/>
        <n v="35846"/>
        <n v="35795"/>
        <n v="35704"/>
        <n v="35592"/>
        <n v="35579"/>
        <n v="35546"/>
        <n v="35478"/>
        <n v="35373"/>
        <n v="35350"/>
        <n v="35250"/>
        <n v="35230"/>
        <n v="35078"/>
        <n v="35000"/>
        <n v="34912"/>
        <n v="34855"/>
        <n v="34845"/>
        <n v="34661"/>
        <n v="34340"/>
        <n v="34000"/>
        <n v="33986"/>
        <n v="33835"/>
        <n v="33825"/>
        <n v="33789"/>
        <n v="33330"/>
        <n v="33292"/>
        <n v="33000"/>
        <n v="32994"/>
        <n v="32800"/>
        <n v="32000"/>
        <n v="31581"/>
        <n v="31465"/>
        <n v="31310"/>
        <n v="31168"/>
        <n v="30910"/>
        <n v="30755"/>
        <n v="30300"/>
        <n v="30000"/>
        <n v="29406"/>
        <n v="28280"/>
        <n v="28038"/>
        <n v="25673"/>
        <n v="20640"/>
        <n v="20436"/>
      </sharedItems>
      <fieldGroup base="4">
        <rangePr autoStart="0" autoEnd="0" startNum="20000" endNum="380000" groupInterval="10000"/>
        <groupItems count="38">
          <s v="&lt;20000"/>
          <s v="20000-30000"/>
          <s v="30000-40000"/>
          <s v="40000-50000"/>
          <s v="50000-60000"/>
          <s v="60000-70000"/>
          <s v="70000-80000"/>
          <s v="80000-90000"/>
          <s v="90000-100000"/>
          <s v="100000-110000"/>
          <s v="110000-120000"/>
          <s v="120000-130000"/>
          <s v="130000-140000"/>
          <s v="140000-150000"/>
          <s v="150000-160000"/>
          <s v="160000-170000"/>
          <s v="170000-180000"/>
          <s v="180000-190000"/>
          <s v="190000-200000"/>
          <s v="200000-210000"/>
          <s v="210000-220000"/>
          <s v="220000-230000"/>
          <s v="230000-240000"/>
          <s v="240000-250000"/>
          <s v="250000-260000"/>
          <s v="260000-270000"/>
          <s v="270000-280000"/>
          <s v="280000-290000"/>
          <s v="290000-300000"/>
          <s v="300000-310000"/>
          <s v="310000-320000"/>
          <s v="320000-330000"/>
          <s v="330000-340000"/>
          <s v="340000-350000"/>
          <s v="350000-360000"/>
          <s v="360000-370000"/>
          <s v="370000-380000"/>
          <s v="&gt;380000"/>
        </groupItems>
      </fieldGroup>
    </cacheField>
    <cacheField name="Stipend/Room and Board [R]" numFmtId="0">
      <sharedItems containsString="0" containsBlank="1" containsNumber="1" minValue="500" maxValue="35799" count="50">
        <m/>
        <n v="1250"/>
        <n v="7000"/>
        <n v="6000"/>
        <n v="30000"/>
        <n v="3000"/>
        <n v="4500"/>
        <n v="15000"/>
        <n v="10101"/>
        <n v="35799"/>
        <n v="9994"/>
        <n v="24000"/>
        <n v="13074"/>
        <n v="5500"/>
        <n v="5000"/>
        <n v="750"/>
        <n v="2500"/>
        <n v="5231"/>
        <n v="18312"/>
        <n v="10000"/>
        <n v="7500"/>
        <n v="8750"/>
        <n v="7231"/>
        <n v="2000"/>
        <n v="9150"/>
        <n v="7074"/>
        <n v="4497"/>
        <n v="8587"/>
        <n v="16666.66"/>
        <n v="1000"/>
        <n v="20000"/>
        <n v="6500"/>
        <n v="5625"/>
        <n v="20004"/>
        <n v="25000"/>
        <n v="3300"/>
        <n v="600"/>
        <n v="5124"/>
        <n v="5076"/>
        <n v="4000"/>
        <n v="6138"/>
        <n v="1125"/>
        <n v="11845"/>
        <n v="500"/>
        <n v="1200"/>
        <n v="1735"/>
        <n v="8000"/>
        <n v="18000"/>
        <n v="900"/>
        <n v="9660"/>
      </sharedItems>
    </cacheField>
    <cacheField name="Length" numFmtId="0">
      <sharedItems containsBlank="1" count="4">
        <s v="Fiscal Year"/>
        <s v="Academic Year"/>
        <m/>
        <s v="10 mon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5">
  <r>
    <s v="Jinks"/>
    <s v="Michael"/>
    <s v="T"/>
    <s v="Head Football Coach"/>
    <s v="Football"/>
    <x v="0"/>
    <s v="A"/>
    <s v="F"/>
    <m/>
    <m/>
    <s v="A12"/>
    <s v="Fiscal Year"/>
    <x v="0"/>
    <n v="1"/>
  </r>
  <r>
    <s v="Rogers"/>
    <s v="Rodney"/>
    <s v="K"/>
    <s v="Interim President"/>
    <s v="Office of the President"/>
    <x v="1"/>
    <s v="A"/>
    <s v="F"/>
    <n v="15000"/>
    <m/>
    <s v="FAD"/>
    <s v="Fiscal Year"/>
    <x v="1"/>
    <n v="2"/>
  </r>
  <r>
    <s v="Huger"/>
    <s v="Michael"/>
    <s v="A"/>
    <s v="Head Men's Basketball Coach"/>
    <s v="Basketball-Men"/>
    <x v="2"/>
    <s v="A"/>
    <s v="F"/>
    <m/>
    <m/>
    <s v="A12"/>
    <s v="Fiscal Year"/>
    <x v="0"/>
    <n v="3"/>
  </r>
  <r>
    <s v="Mazey"/>
    <s v="Mary"/>
    <s v="E"/>
    <s v="President Emeritus"/>
    <s v="Office of the President"/>
    <x v="3"/>
    <s v="A"/>
    <s v="F"/>
    <m/>
    <m/>
    <s v="FAD"/>
    <s v="Fiscal Year"/>
    <x v="1"/>
    <n v="4"/>
  </r>
  <r>
    <s v="Stoll"/>
    <s v="Sherideen"/>
    <s v="S"/>
    <s v="Chief Financial Officer"/>
    <s v="Finance &amp; Administration"/>
    <x v="4"/>
    <s v="A"/>
    <s v="F"/>
    <m/>
    <m/>
    <s v="A12"/>
    <s v="Fiscal Year"/>
    <x v="0"/>
    <n v="5"/>
  </r>
  <r>
    <s v="Moosbrugger"/>
    <s v="Robert"/>
    <s v="F"/>
    <s v="Dir of Intercollgiat Athletics"/>
    <s v="Intercollegiate Athletics"/>
    <x v="5"/>
    <s v="A"/>
    <s v="F"/>
    <m/>
    <m/>
    <s v="A12"/>
    <s v="Fiscal Year"/>
    <x v="0"/>
    <n v="6"/>
  </r>
  <r>
    <s v="Fischer"/>
    <s v="John"/>
    <s v="M"/>
    <s v="Acting Sr Vice President/Prvst"/>
    <s v="Office of the Provost"/>
    <x v="6"/>
    <s v="A"/>
    <s v="F"/>
    <m/>
    <m/>
    <s v="FAD"/>
    <s v="Fiscal Year"/>
    <x v="1"/>
    <n v="7"/>
  </r>
  <r>
    <s v="Braun"/>
    <s v="Raymond"/>
    <s v="W"/>
    <s v="Dean, College of Business"/>
    <s v="Dean of Business"/>
    <x v="7"/>
    <s v="A"/>
    <s v="F"/>
    <m/>
    <m/>
    <s v="A12"/>
    <s v="Fiscal Year"/>
    <x v="0"/>
    <n v="8"/>
  </r>
  <r>
    <s v="McGrew"/>
    <s v="Trent"/>
    <s v="S"/>
    <s v="V P University Advancement"/>
    <s v="V P University Advancement"/>
    <x v="8"/>
    <s v="A"/>
    <s v="F"/>
    <m/>
    <m/>
    <s v="A12"/>
    <s v="Fiscal Year"/>
    <x v="0"/>
    <n v="9"/>
  </r>
  <r>
    <s v="Craig"/>
    <s v="Raymond"/>
    <s v="A"/>
    <s v="Dean Arts &amp; Sciences/Prof"/>
    <s v="A&amp;S Dean"/>
    <x v="9"/>
    <s v="A"/>
    <s v="F"/>
    <n v="5000"/>
    <m/>
    <s v="FAD"/>
    <s v="Fiscal Year"/>
    <x v="1"/>
    <n v="10"/>
  </r>
  <r>
    <s v="Ellinger"/>
    <s v="John"/>
    <s v="M"/>
    <s v="Chief Information Officer"/>
    <s v="Information Technology Service"/>
    <x v="10"/>
    <s v="A"/>
    <s v="F"/>
    <m/>
    <m/>
    <s v="A12"/>
    <s v="Fiscal Year"/>
    <x v="0"/>
    <n v="11"/>
  </r>
  <r>
    <s v="Borland"/>
    <s v="Kenneth"/>
    <s v="W"/>
    <s v="Professor"/>
    <s v="Higher Ed and Student Affairs"/>
    <x v="11"/>
    <s v="C"/>
    <s v="F"/>
    <m/>
    <m/>
    <s v="F09"/>
    <s v="Academic Year"/>
    <x v="2"/>
    <n v="12"/>
  </r>
  <r>
    <s v="FitzGerald"/>
    <s v="Sean"/>
    <s v="P"/>
    <s v="Vice President/General Counsel"/>
    <s v="General Counsel"/>
    <x v="12"/>
    <s v="A"/>
    <s v="F"/>
    <m/>
    <m/>
    <s v="A12"/>
    <s v="Fiscal Year"/>
    <x v="0"/>
    <n v="13"/>
  </r>
  <r>
    <s v="Balzer"/>
    <s v="William"/>
    <s v="K"/>
    <s v="VP Fac Affairs/Str Init/Prfsr"/>
    <s v="Office of the Provost"/>
    <x v="13"/>
    <s v="A"/>
    <s v="F"/>
    <m/>
    <m/>
    <s v="FAD"/>
    <s v="Fiscal Year"/>
    <x v="1"/>
    <n v="14"/>
  </r>
  <r>
    <s v="Shinew"/>
    <s v="Dawn"/>
    <s v="M"/>
    <s v="Dean/Professor"/>
    <s v="College of Education - Admin"/>
    <x v="14"/>
    <s v="A"/>
    <s v="F"/>
    <m/>
    <m/>
    <s v="FAD"/>
    <s v="Fiscal Year"/>
    <x v="1"/>
    <n v="15"/>
  </r>
  <r>
    <s v="Roos"/>
    <s v="Jennifer"/>
    <m/>
    <s v="Head Women's Basketball Coach"/>
    <s v="Basketball - Women"/>
    <x v="15"/>
    <s v="A"/>
    <s v="F"/>
    <m/>
    <m/>
    <s v="A12"/>
    <s v="Fiscal Year"/>
    <x v="0"/>
    <n v="16"/>
  </r>
  <r>
    <s v="Ogawa"/>
    <s v="Michael"/>
    <s v="Y"/>
    <s v="VP, Resrch, Econ Develop/Prof"/>
    <s v="Research and Economic Develop"/>
    <x v="16"/>
    <s v="A"/>
    <s v="F"/>
    <m/>
    <m/>
    <s v="FAD"/>
    <s v="Fiscal Year"/>
    <x v="1"/>
    <n v="17"/>
  </r>
  <r>
    <s v="Gibson"/>
    <s v="Thomas"/>
    <s v="J"/>
    <s v="VP Stud Aff and Vice Provost"/>
    <s v="VP Student Affairs"/>
    <x v="17"/>
    <s v="A"/>
    <s v="F"/>
    <m/>
    <m/>
    <s v="A12"/>
    <s v="Fiscal Year"/>
    <x v="0"/>
    <n v="18"/>
  </r>
  <r>
    <s v="Highhouse"/>
    <s v="Scott"/>
    <s v="E"/>
    <s v="Professor and Eminent Scholar"/>
    <s v="Psychology Department"/>
    <x v="18"/>
    <s v="C"/>
    <s v="F"/>
    <m/>
    <m/>
    <s v="F09"/>
    <s v="Academic Year"/>
    <x v="2"/>
    <n v="19"/>
  </r>
  <r>
    <s v="Sprague"/>
    <s v="Jon"/>
    <s v="E"/>
    <s v="Director, Forensic Science"/>
    <s v="Research and Economic Develop"/>
    <x v="19"/>
    <s v="A"/>
    <s v="F"/>
    <m/>
    <m/>
    <s v="FAD"/>
    <s v="Fiscal Year"/>
    <x v="1"/>
    <n v="20"/>
  </r>
  <r>
    <s v="Castellano"/>
    <s v="Cecilia"/>
    <s v="A"/>
    <s v="Vice Provost, Strt Enrllmnt Pl"/>
    <s v="Academic Operations"/>
    <x v="20"/>
    <s v="A"/>
    <s v="F"/>
    <m/>
    <m/>
    <s v="A12"/>
    <s v="Fiscal Year"/>
    <x v="0"/>
    <n v="21"/>
  </r>
  <r>
    <s v="Min"/>
    <s v="Hokey"/>
    <m/>
    <s v="Professor"/>
    <s v="Management"/>
    <x v="21"/>
    <s v="C"/>
    <s v="F"/>
    <n v="24144"/>
    <m/>
    <s v="F09"/>
    <s v="Academic Year"/>
    <x v="2"/>
    <n v="22"/>
  </r>
  <r>
    <s v="Bergeron"/>
    <s v="Christopher"/>
    <s v="J"/>
    <s v="Head Hockey Coach"/>
    <s v="Hockey"/>
    <x v="22"/>
    <s v="A"/>
    <s v="F"/>
    <m/>
    <m/>
    <s v="A12"/>
    <s v="Fiscal Year"/>
    <x v="0"/>
    <n v="23"/>
  </r>
  <r>
    <s v="Bae"/>
    <s v="Sung"/>
    <s v="C"/>
    <s v="Chair/Ashel Bryan Hunt Bk/Prof"/>
    <s v="Finance"/>
    <x v="23"/>
    <s v="C"/>
    <s v="F"/>
    <n v="4500"/>
    <m/>
    <s v="F09"/>
    <s v="Academic Year"/>
    <x v="2"/>
    <n v="24"/>
  </r>
  <r>
    <s v="Kocher"/>
    <s v="Rebecca"/>
    <m/>
    <s v="Assc VP, Alumni, Annl Gv, Ops"/>
    <s v="Alumni Office"/>
    <x v="24"/>
    <s v="A"/>
    <s v="F"/>
    <m/>
    <m/>
    <s v="A12"/>
    <s v="Fiscal Year"/>
    <x v="0"/>
    <n v="25"/>
  </r>
  <r>
    <s v="Bushong"/>
    <s v="Sara"/>
    <s v="A"/>
    <s v="Dean, Univ Libraries/Professor"/>
    <s v="University Libraries"/>
    <x v="25"/>
    <s v="A"/>
    <s v="F"/>
    <n v="5000"/>
    <m/>
    <s v="FLB"/>
    <s v="Fiscal Year"/>
    <x v="3"/>
    <n v="26"/>
  </r>
  <r>
    <s v="Dasigi"/>
    <s v="Venu"/>
    <s v="G"/>
    <s v="Interim Dean TAAE"/>
    <s v="Col of Technology Adm"/>
    <x v="26"/>
    <s v="A"/>
    <s v="F"/>
    <n v="20112"/>
    <m/>
    <s v="FAD"/>
    <s v="Fiscal Year"/>
    <x v="1"/>
    <n v="27"/>
  </r>
  <r>
    <s v="Houston"/>
    <s v="Martha"/>
    <s v="S"/>
    <s v="Interim Dean"/>
    <s v="Col of Health &amp; Human Services"/>
    <x v="27"/>
    <s v="A"/>
    <s v="F"/>
    <m/>
    <m/>
    <s v="A12"/>
    <s v="Fiscal Year"/>
    <x v="0"/>
    <n v="28"/>
  </r>
  <r>
    <s v="Mohamed"/>
    <s v="Zubair"/>
    <s v="M"/>
    <s v="Assoc Dean/Professor"/>
    <s v="Dean of Business"/>
    <x v="28"/>
    <s v="A"/>
    <s v="F"/>
    <m/>
    <m/>
    <s v="FAD"/>
    <s v="Fiscal Year"/>
    <x v="1"/>
    <n v="29"/>
  </r>
  <r>
    <s v="Dobrzykowski"/>
    <s v="David"/>
    <m/>
    <s v="Associate Professor"/>
    <s v="Management"/>
    <x v="29"/>
    <s v="C"/>
    <s v="F"/>
    <n v="5000"/>
    <m/>
    <s v="F09"/>
    <s v="Academic Year"/>
    <x v="2"/>
    <n v="30"/>
  </r>
  <r>
    <s v="Yeh"/>
    <s v="Bai-Yau"/>
    <m/>
    <s v="Associate Dean"/>
    <s v="Dean of Business"/>
    <x v="29"/>
    <s v="A"/>
    <s v="F"/>
    <n v="7000"/>
    <m/>
    <s v="FAD"/>
    <s v="Fiscal Year"/>
    <x v="1"/>
    <n v="31"/>
  </r>
  <r>
    <s v="Kielmeyer"/>
    <s v="David"/>
    <s v="A"/>
    <s v="Chief Mrkting and Comm Officer"/>
    <s v="Marketing &amp; Communications"/>
    <x v="30"/>
    <s v="A"/>
    <s v="F"/>
    <m/>
    <m/>
    <s v="A12"/>
    <s v="Fiscal Year"/>
    <x v="0"/>
    <n v="32"/>
  </r>
  <r>
    <s v="Hartley"/>
    <s v="Janet"/>
    <s v="L"/>
    <s v="Dir Supply Chain/Professor"/>
    <s v="Management"/>
    <x v="31"/>
    <s v="C"/>
    <s v="F"/>
    <m/>
    <m/>
    <s v="F09"/>
    <s v="Academic Year"/>
    <x v="2"/>
    <n v="33"/>
  </r>
  <r>
    <s v="Carr"/>
    <s v="Amelia"/>
    <s v="S"/>
    <s v="Chair/Professor"/>
    <s v="Management"/>
    <x v="32"/>
    <s v="C"/>
    <s v="F"/>
    <n v="6000"/>
    <m/>
    <s v="F09"/>
    <s v="Academic Year"/>
    <x v="2"/>
    <n v="34"/>
  </r>
  <r>
    <s v="Meyer"/>
    <s v="Bruce"/>
    <s v="A"/>
    <s v="Intrm VP Capital Plan/Camp Ops"/>
    <s v="Capital Planning"/>
    <x v="33"/>
    <s v="A"/>
    <s v="F"/>
    <m/>
    <m/>
    <s v="A12"/>
    <s v="Fiscal Year"/>
    <x v="0"/>
    <n v="35"/>
  </r>
  <r>
    <s v="Mathis"/>
    <s v="William"/>
    <s v="B"/>
    <s v="Dean/Professor"/>
    <s v="Musical Arts Dean"/>
    <x v="34"/>
    <s v="A"/>
    <s v="F"/>
    <m/>
    <m/>
    <s v="FAD"/>
    <s v="Fiscal Year"/>
    <x v="1"/>
    <n v="36"/>
  </r>
  <r>
    <s v="Kurtz"/>
    <s v="Andrew"/>
    <s v="J"/>
    <s v="Dean/Associate Professor"/>
    <s v="Fire-Institutional Research"/>
    <x v="35"/>
    <s v="A"/>
    <s v="F"/>
    <m/>
    <m/>
    <s v="FAD"/>
    <s v="Fiscal Year"/>
    <x v="1"/>
    <n v="37"/>
  </r>
  <r>
    <s v="Lu"/>
    <s v="Hong"/>
    <s v="P"/>
    <s v="Eminent Scholar/Prof"/>
    <s v="Chemistry Department"/>
    <x v="36"/>
    <s v="C"/>
    <s v="F"/>
    <n v="15000"/>
    <m/>
    <s v="F09"/>
    <s v="Academic Year"/>
    <x v="2"/>
    <n v="38"/>
  </r>
  <r>
    <s v="Booth"/>
    <s v="Margaret"/>
    <s v="Z"/>
    <s v="Dean, Graduate College"/>
    <s v="Graduate College"/>
    <x v="37"/>
    <s v="A"/>
    <s v="F"/>
    <m/>
    <m/>
    <s v="FAD"/>
    <s v="Fiscal Year"/>
    <x v="1"/>
    <n v="39"/>
  </r>
  <r>
    <s v="Li"/>
    <s v="Mingsheng"/>
    <m/>
    <s v="Professor"/>
    <s v="Finance"/>
    <x v="38"/>
    <s v="C"/>
    <s v="F"/>
    <n v="3500"/>
    <m/>
    <s v="F09"/>
    <s v="Academic Year"/>
    <x v="2"/>
    <n v="40"/>
  </r>
  <r>
    <s v="Snead"/>
    <s v="Kenneth"/>
    <s v="C"/>
    <s v="Professor"/>
    <s v="Accounting/MIS"/>
    <x v="39"/>
    <s v="C"/>
    <s v="F"/>
    <n v="16500"/>
    <m/>
    <s v="F09"/>
    <s v="Academic Year"/>
    <x v="2"/>
    <n v="41"/>
  </r>
  <r>
    <s v="Morgan-Russell"/>
    <s v="Simon"/>
    <s v="N"/>
    <s v="Dean of Honors College/Profsr"/>
    <s v="Honors College"/>
    <x v="40"/>
    <s v="A"/>
    <s v="F"/>
    <m/>
    <m/>
    <s v="FAD"/>
    <s v="Fiscal Year"/>
    <x v="1"/>
    <n v="42"/>
  </r>
  <r>
    <s v="Schauer"/>
    <s v="Paul"/>
    <s v="C"/>
    <s v="Professor"/>
    <s v="Accounting/MIS"/>
    <x v="41"/>
    <s v="C"/>
    <s v="F"/>
    <n v="6000"/>
    <m/>
    <s v="F09"/>
    <s v="Academic Year"/>
    <x v="2"/>
    <n v="43"/>
  </r>
  <r>
    <s v="Hansen"/>
    <s v="Christine"/>
    <s v="A"/>
    <s v="Assistant Vice President"/>
    <s v="Development Office"/>
    <x v="42"/>
    <s v="A"/>
    <s v="F"/>
    <m/>
    <m/>
    <s v="A12"/>
    <s v="Fiscal Year"/>
    <x v="0"/>
    <n v="44"/>
  </r>
  <r>
    <s v="Forbes"/>
    <s v="Malcolm"/>
    <s v="D"/>
    <s v="Prof/Director Photochem Scienc"/>
    <s v="Chemistry Department"/>
    <x v="43"/>
    <s v="C"/>
    <s v="F"/>
    <n v="15000"/>
    <m/>
    <s v="F09"/>
    <s v="Academic Year"/>
    <x v="2"/>
    <n v="45"/>
  </r>
  <r>
    <s v="McCarver"/>
    <s v="Viva"/>
    <s v="L"/>
    <s v="Chief Human Resources Officer"/>
    <s v="Human Resources"/>
    <x v="44"/>
    <s v="A"/>
    <s v="F"/>
    <m/>
    <m/>
    <s v="A12"/>
    <s v="Fiscal Year"/>
    <x v="0"/>
    <n v="46"/>
  </r>
  <r>
    <s v="Matuga"/>
    <s v="Julia"/>
    <s v="M"/>
    <s v="Vice Provost for Inst Effectvn"/>
    <s v="Office of the Provost"/>
    <x v="44"/>
    <s v="A"/>
    <s v="F"/>
    <m/>
    <m/>
    <s v="FAD"/>
    <s v="Fiscal Year"/>
    <x v="1"/>
    <n v="47"/>
  </r>
  <r>
    <s v="Coleman"/>
    <s v="Fred"/>
    <s v="L"/>
    <s v="Assistant Professor"/>
    <s v="Accounting/MIS"/>
    <x v="45"/>
    <s v="C"/>
    <s v="F"/>
    <m/>
    <m/>
    <s v="F09"/>
    <s v="Academic Year"/>
    <x v="2"/>
    <n v="48"/>
  </r>
  <r>
    <s v="Rush"/>
    <s v="Stephen"/>
    <s v="R"/>
    <s v="Assistant Professor"/>
    <s v="Finance"/>
    <x v="46"/>
    <s v="C"/>
    <s v="F"/>
    <m/>
    <m/>
    <s v="F09"/>
    <s v="Academic Year"/>
    <x v="2"/>
    <n v="49"/>
  </r>
  <r>
    <s v="Midden"/>
    <s v="W"/>
    <s v="R"/>
    <s v="Assoc VP for Exp &amp; Innov Lrng"/>
    <s v="Cosmos"/>
    <x v="47"/>
    <s v="A"/>
    <s v="F"/>
    <n v="2500"/>
    <m/>
    <s v="FAD"/>
    <s v="Fiscal Year"/>
    <x v="1"/>
    <n v="50"/>
  </r>
  <r>
    <s v="McKinney"/>
    <s v="Earl"/>
    <s v="H"/>
    <s v="Int Chair/Professor"/>
    <s v="Accounting/MIS"/>
    <x v="48"/>
    <s v="C"/>
    <s v="F"/>
    <n v="12000"/>
    <m/>
    <s v="F09"/>
    <s v="Academic Year"/>
    <x v="2"/>
    <n v="51"/>
  </r>
  <r>
    <s v="Brown"/>
    <s v="Susan"/>
    <s v="L"/>
    <s v="Chair/Professor"/>
    <s v="Sociology Department"/>
    <x v="49"/>
    <s v="A"/>
    <s v="F"/>
    <n v="29847"/>
    <m/>
    <s v="FAD"/>
    <s v="Fiscal Year"/>
    <x v="1"/>
    <n v="52"/>
  </r>
  <r>
    <s v="Liu"/>
    <s v="Liuling"/>
    <m/>
    <s v="Assistant Professor"/>
    <s v="Finance"/>
    <x v="50"/>
    <s v="C"/>
    <s v="F"/>
    <m/>
    <m/>
    <s v="F09"/>
    <s v="Academic Year"/>
    <x v="2"/>
    <n v="53"/>
  </r>
  <r>
    <s v="Wooldridge"/>
    <s v="Deborah"/>
    <s v="G"/>
    <s v="Dir, FCS/Professor"/>
    <s v="Family &amp; Consumer Sciences"/>
    <x v="51"/>
    <s v="A"/>
    <s v="F"/>
    <n v="8000"/>
    <m/>
    <s v="FAD"/>
    <s v="Fiscal Year"/>
    <x v="1"/>
    <n v="54"/>
  </r>
  <r>
    <s v="Sullivan"/>
    <s v="Sherry"/>
    <s v="E"/>
    <s v="Professor"/>
    <s v="Management"/>
    <x v="52"/>
    <s v="C"/>
    <s v="F"/>
    <m/>
    <m/>
    <s v="F09"/>
    <s v="Academic Year"/>
    <x v="2"/>
    <n v="55"/>
  </r>
  <r>
    <s v="Reid"/>
    <s v="David"/>
    <s v="A"/>
    <s v="Associate Professor"/>
    <s v="Marketing"/>
    <x v="53"/>
    <s v="C"/>
    <s v="F"/>
    <m/>
    <m/>
    <s v="F09"/>
    <s v="Academic Year"/>
    <x v="2"/>
    <n v="56"/>
  </r>
  <r>
    <s v="Laird"/>
    <s v="John"/>
    <s v="B"/>
    <s v="Chair/Professor"/>
    <s v="Physics &amp; Astronomy"/>
    <x v="54"/>
    <s v="A"/>
    <s v="F"/>
    <n v="18516"/>
    <m/>
    <s v="FAD"/>
    <s v="Fiscal Year"/>
    <x v="1"/>
    <n v="57"/>
  </r>
  <r>
    <s v="Bizarro"/>
    <s v="Pascal"/>
    <s v="A"/>
    <s v="Associate Professor"/>
    <s v="Accounting/MIS"/>
    <x v="55"/>
    <s v="C"/>
    <s v="F"/>
    <n v="16500"/>
    <m/>
    <s v="F09"/>
    <s v="Academic Year"/>
    <x v="2"/>
    <n v="58"/>
  </r>
  <r>
    <s v="Garcia"/>
    <s v="Luis"/>
    <s v="A"/>
    <s v="Associate Professor"/>
    <s v="Accounting/MIS"/>
    <x v="56"/>
    <s v="C"/>
    <s v="F"/>
    <m/>
    <m/>
    <s v="F09"/>
    <s v="Academic Year"/>
    <x v="2"/>
    <n v="59"/>
  </r>
  <r>
    <s v="Manning"/>
    <s v="Wendy"/>
    <s v="D"/>
    <s v="Distinguished Res Prof/Co-Dir"/>
    <s v="Sociology Department"/>
    <x v="57"/>
    <s v="C"/>
    <s v="F"/>
    <n v="5000"/>
    <m/>
    <s v="F09"/>
    <s v="Academic Year"/>
    <x v="2"/>
    <n v="60"/>
  </r>
  <r>
    <s v="Kresman"/>
    <s v="Raymon"/>
    <s v="I"/>
    <s v="Professor"/>
    <s v="Computer Science"/>
    <x v="58"/>
    <s v="C"/>
    <s v="F"/>
    <n v="1000"/>
    <m/>
    <s v="F09"/>
    <s v="Academic Year"/>
    <x v="2"/>
    <n v="61"/>
  </r>
  <r>
    <s v="McGrath"/>
    <s v="Richard"/>
    <s v="N"/>
    <s v="Professor"/>
    <s v="Applied Statistics/Oper Res"/>
    <x v="59"/>
    <s v="C"/>
    <s v="F"/>
    <m/>
    <m/>
    <s v="F09"/>
    <s v="Academic Year"/>
    <x v="2"/>
    <n v="62"/>
  </r>
  <r>
    <s v="Swartz"/>
    <s v="Sha ron"/>
    <s v="L"/>
    <s v="Director of Budgeting"/>
    <s v="Finance &amp; Administration"/>
    <x v="60"/>
    <s v="A"/>
    <s v="F"/>
    <m/>
    <m/>
    <s v="A12"/>
    <s v="Fiscal Year"/>
    <x v="0"/>
    <n v="63"/>
  </r>
  <r>
    <s v="Kubasek"/>
    <s v="Nancy"/>
    <s v="K"/>
    <s v="Professor"/>
    <s v="Economics Dept"/>
    <x v="61"/>
    <s v="C"/>
    <s v="F"/>
    <m/>
    <m/>
    <s v="F09"/>
    <s v="Academic Year"/>
    <x v="2"/>
    <n v="64"/>
  </r>
  <r>
    <s v="Sawaya"/>
    <s v="William"/>
    <s v="J"/>
    <s v="Associate Professor"/>
    <s v="Management"/>
    <x v="62"/>
    <s v="C"/>
    <s v="F"/>
    <m/>
    <m/>
    <s v="F09"/>
    <s v="Academic Year"/>
    <x v="2"/>
    <n v="65"/>
  </r>
  <r>
    <s v="Gremler"/>
    <s v="Dwayne"/>
    <s v="D"/>
    <s v="Professor"/>
    <s v="Marketing"/>
    <x v="63"/>
    <s v="C"/>
    <s v="F"/>
    <m/>
    <m/>
    <s v="F09"/>
    <s v="Academic Year"/>
    <x v="2"/>
    <n v="66"/>
  </r>
  <r>
    <s v="Leigh"/>
    <s v="Bradley"/>
    <s v="K"/>
    <s v="Executive Director"/>
    <s v="Business Operations"/>
    <x v="64"/>
    <s v="A"/>
    <s v="F"/>
    <n v="9900"/>
    <m/>
    <s v="A12"/>
    <s v="Fiscal Year"/>
    <x v="0"/>
    <n v="67"/>
  </r>
  <r>
    <s v="Eliano"/>
    <s v="Perry"/>
    <m/>
    <s v="Asst Ftbll Cch/Co Offen Coord"/>
    <s v="Football"/>
    <x v="65"/>
    <s v="A"/>
    <s v="F"/>
    <m/>
    <m/>
    <s v="A12"/>
    <s v="Fiscal Year"/>
    <x v="0"/>
    <n v="68"/>
  </r>
  <r>
    <s v="Chao"/>
    <s v="Joseph"/>
    <s v="T"/>
    <s v="Chair/Assoc Professor"/>
    <s v="Computer Science"/>
    <x v="66"/>
    <s v="A"/>
    <s v="F"/>
    <n v="15000"/>
    <m/>
    <s v="FAD"/>
    <s v="Fiscal Year"/>
    <x v="1"/>
    <n v="69"/>
  </r>
  <r>
    <s v="Sakthivel"/>
    <s v="Sachidanandam"/>
    <m/>
    <s v="Professor"/>
    <s v="Accounting/MIS"/>
    <x v="67"/>
    <s v="C"/>
    <s v="F"/>
    <m/>
    <m/>
    <s v="F09"/>
    <s v="Academic Year"/>
    <x v="2"/>
    <n v="70"/>
  </r>
  <r>
    <s v="Waggoner"/>
    <s v="Todd"/>
    <s v="C"/>
    <s v="Associate Dean"/>
    <s v="Col of Technology Adm"/>
    <x v="68"/>
    <s v="A"/>
    <s v="F"/>
    <n v="6000"/>
    <m/>
    <s v="FAD"/>
    <s v="Fiscal Year"/>
    <x v="1"/>
    <n v="71"/>
  </r>
  <r>
    <s v="Thomas"/>
    <s v="Sheri"/>
    <m/>
    <s v="Director of Applications"/>
    <s v="Information Technology Service"/>
    <x v="69"/>
    <s v="A"/>
    <s v="F"/>
    <m/>
    <m/>
    <s v="A12"/>
    <s v="Fiscal Year"/>
    <x v="0"/>
    <n v="72"/>
  </r>
  <r>
    <s v="Jetley"/>
    <s v="Sudershan"/>
    <s v="K"/>
    <s v="Associate Dean"/>
    <s v="Col of Technology Adm"/>
    <x v="70"/>
    <s v="A"/>
    <s v="F"/>
    <n v="6000"/>
    <m/>
    <s v="FAD"/>
    <s v="Fiscal Year"/>
    <x v="1"/>
    <n v="73"/>
  </r>
  <r>
    <s v="Stafford"/>
    <s v="Laura"/>
    <s v="L"/>
    <s v="Director/Professor"/>
    <s v="School of Media and Comm"/>
    <x v="71"/>
    <s v="A"/>
    <s v="F"/>
    <n v="8000"/>
    <m/>
    <s v="FAD"/>
    <s v="Fiscal Year"/>
    <x v="1"/>
    <n v="74"/>
  </r>
  <r>
    <s v="Rich"/>
    <s v="Gregory"/>
    <s v="A"/>
    <s v="Associate Professor"/>
    <s v="Marketing"/>
    <x v="72"/>
    <s v="C"/>
    <s v="F"/>
    <m/>
    <m/>
    <s v="F09"/>
    <s v="Academic Year"/>
    <x v="2"/>
    <n v="75"/>
  </r>
  <r>
    <s v="Woodruff"/>
    <s v="Ronny"/>
    <s v="C"/>
    <s v="Distinguished Rsrch Professor"/>
    <s v="Biological Science"/>
    <x v="73"/>
    <s v="C"/>
    <s v="F"/>
    <m/>
    <m/>
    <s v="F09"/>
    <s v="Academic Year"/>
    <x v="2"/>
    <n v="76"/>
  </r>
  <r>
    <s v="Cady"/>
    <s v="Steven"/>
    <s v="H"/>
    <s v="Associate Professor"/>
    <s v="Management"/>
    <x v="74"/>
    <s v="C"/>
    <s v="F"/>
    <m/>
    <m/>
    <s v="F09"/>
    <s v="Academic Year"/>
    <x v="2"/>
    <n v="77"/>
  </r>
  <r>
    <s v="Zickar"/>
    <s v="Michael"/>
    <s v="J"/>
    <s v="Chair/ Professor"/>
    <s v="Psychology Department"/>
    <x v="75"/>
    <s v="A"/>
    <s v="F"/>
    <n v="9000"/>
    <m/>
    <s v="FAD"/>
    <s v="Fiscal Year"/>
    <x v="1"/>
    <n v="78"/>
  </r>
  <r>
    <s v="Sivaguru"/>
    <s v="Jayaraman"/>
    <m/>
    <s v="Professor"/>
    <s v="Chemistry Department"/>
    <x v="76"/>
    <s v="C"/>
    <s v="F"/>
    <n v="5000"/>
    <m/>
    <s v="F09"/>
    <s v="Academic Year"/>
    <x v="2"/>
    <n v="79"/>
  </r>
  <r>
    <s v="Meyer"/>
    <s v="Jeffrey"/>
    <s v="D"/>
    <s v="Associate Professor"/>
    <s v="Marketing"/>
    <x v="77"/>
    <s v="C"/>
    <s v="F"/>
    <m/>
    <m/>
    <s v="F09"/>
    <s v="Academic Year"/>
    <x v="2"/>
    <n v="80"/>
  </r>
  <r>
    <s v="Gonzalez"/>
    <s v="Alberto"/>
    <m/>
    <s v="Professor"/>
    <s v="Dept of Communication"/>
    <x v="78"/>
    <s v="C"/>
    <s v="F"/>
    <m/>
    <m/>
    <s v="F09"/>
    <s v="Academic Year"/>
    <x v="2"/>
    <n v="81"/>
  </r>
  <r>
    <s v="Chibucos"/>
    <s v="Thomas"/>
    <s v="R"/>
    <s v="Professor"/>
    <s v="Family &amp; Consumer Sciences"/>
    <x v="79"/>
    <s v="C"/>
    <s v="F"/>
    <m/>
    <m/>
    <s v="F09"/>
    <s v="Academic Year"/>
    <x v="2"/>
    <n v="82"/>
  </r>
  <r>
    <s v="Wheeler"/>
    <s v="Jane"/>
    <s v="V"/>
    <s v="Associate Professor"/>
    <s v="Management"/>
    <x v="80"/>
    <s v="C"/>
    <s v="F"/>
    <m/>
    <m/>
    <s v="F09"/>
    <s v="Academic Year"/>
    <x v="2"/>
    <n v="83"/>
  </r>
  <r>
    <s v="Chen"/>
    <s v="Hanfeng"/>
    <m/>
    <s v="Chair/Professor"/>
    <s v="Math and Statistics Dept"/>
    <x v="81"/>
    <s v="A"/>
    <s v="F"/>
    <n v="8500"/>
    <m/>
    <s v="FAD"/>
    <s v="Fiscal Year"/>
    <x v="1"/>
    <n v="84"/>
  </r>
  <r>
    <s v="O'Neil"/>
    <s v="Deborah"/>
    <s v="A"/>
    <s v="Associate Professor"/>
    <s v="Management"/>
    <x v="82"/>
    <s v="C"/>
    <s v="F"/>
    <n v="500"/>
    <m/>
    <s v="F09"/>
    <s v="Academic Year"/>
    <x v="2"/>
    <n v="85"/>
  </r>
  <r>
    <s v="Charville"/>
    <s v="Mark"/>
    <s v="R"/>
    <s v="Dir of Branch Camp Financ/Oper"/>
    <s v="Fire-Budget &amp; Operations"/>
    <x v="83"/>
    <s v="A"/>
    <s v="F"/>
    <m/>
    <m/>
    <s v="A12"/>
    <s v="Fiscal Year"/>
    <x v="0"/>
    <n v="86"/>
  </r>
  <r>
    <s v="Capar"/>
    <s v="Ibrahim"/>
    <m/>
    <s v="Assistant Professor"/>
    <s v="Applied Statistics/Oper Res"/>
    <x v="84"/>
    <s v="C"/>
    <s v="F"/>
    <m/>
    <m/>
    <s v="F09"/>
    <s v="Academic Year"/>
    <x v="2"/>
    <n v="87"/>
  </r>
  <r>
    <s v="Muir"/>
    <s v="Lon"/>
    <s v="C"/>
    <s v="Pharmacy Manager"/>
    <s v="Pharmacy"/>
    <x v="85"/>
    <s v="A"/>
    <s v="F"/>
    <m/>
    <m/>
    <s v="A12"/>
    <s v="Fiscal Year"/>
    <x v="0"/>
    <n v="88"/>
  </r>
  <r>
    <s v="Zhang"/>
    <s v="Man"/>
    <m/>
    <s v="Associate Professor"/>
    <s v="Management"/>
    <x v="86"/>
    <s v="C"/>
    <s v="F"/>
    <m/>
    <m/>
    <s v="F09"/>
    <s v="Academic Year"/>
    <x v="2"/>
    <n v="89"/>
  </r>
  <r>
    <s v="Katzner"/>
    <s v="Louis"/>
    <s v="I"/>
    <s v="Trustee Professor"/>
    <s v="Philosophy Department"/>
    <x v="87"/>
    <s v="C"/>
    <s v="F"/>
    <m/>
    <m/>
    <s v="F09"/>
    <s v="Academic Year"/>
    <x v="2"/>
    <n v="90"/>
  </r>
  <r>
    <s v="Weisstein"/>
    <s v="Fei"/>
    <s v="L"/>
    <s v="Assistant Professor"/>
    <s v="Marketing"/>
    <x v="88"/>
    <s v="C"/>
    <s v="F"/>
    <m/>
    <m/>
    <s v="F09"/>
    <s v="Academic Year"/>
    <x v="2"/>
    <n v="91"/>
  </r>
  <r>
    <s v="Shergalis"/>
    <s v="Barbara"/>
    <s v="B"/>
    <s v="Director/University Architect"/>
    <s v="Design &amp; Construction"/>
    <x v="89"/>
    <s v="A"/>
    <s v="F"/>
    <m/>
    <m/>
    <s v="A12"/>
    <s v="Fiscal Year"/>
    <x v="0"/>
    <n v="92"/>
  </r>
  <r>
    <s v="Sasidharan"/>
    <s v="Sharath"/>
    <m/>
    <s v="Associate Professor"/>
    <s v="Accounting/MIS"/>
    <x v="90"/>
    <s v="C"/>
    <s v="F"/>
    <m/>
    <m/>
    <s v="F09"/>
    <s v="Academic Year"/>
    <x v="2"/>
    <n v="93"/>
  </r>
  <r>
    <s v="Ray"/>
    <s v="Katerina"/>
    <s v="R"/>
    <s v="Professor"/>
    <s v="School of Art"/>
    <x v="91"/>
    <s v="C"/>
    <s v="F"/>
    <m/>
    <m/>
    <s v="F09"/>
    <s v="Academic Year"/>
    <x v="2"/>
    <n v="94"/>
  </r>
  <r>
    <s v="Pauken"/>
    <s v="Patrick"/>
    <s v="D"/>
    <s v="Dir, Sch EFLP/Professor"/>
    <s v="School of Ed Found, Lead &amp; Pol"/>
    <x v="92"/>
    <s v="A"/>
    <s v="F"/>
    <n v="23000"/>
    <m/>
    <s v="FAD"/>
    <s v="Fiscal Year"/>
    <x v="1"/>
    <n v="95"/>
  </r>
  <r>
    <s v="Hewitt"/>
    <s v="Lynne"/>
    <s v="E"/>
    <s v="Chair/Professor"/>
    <s v="Comm. Sciences &amp; Disorders"/>
    <x v="93"/>
    <s v="A"/>
    <s v="F"/>
    <n v="6000"/>
    <m/>
    <s v="FAD"/>
    <s v="Fiscal Year"/>
    <x v="1"/>
    <n v="96"/>
  </r>
  <r>
    <s v="Vanderhart"/>
    <s v="Peter"/>
    <s v="G"/>
    <s v="Chair/Disting TeachngProfessor"/>
    <s v="Economics Dept"/>
    <x v="94"/>
    <s v="C"/>
    <s v="F"/>
    <n v="6000"/>
    <m/>
    <s v="F09"/>
    <s v="Academic Year"/>
    <x v="2"/>
    <n v="97"/>
  </r>
  <r>
    <s v="Berger"/>
    <s v="Bonnie"/>
    <s v="G"/>
    <s v="Professor"/>
    <s v="School of HMSLS"/>
    <x v="95"/>
    <s v="C"/>
    <s v="F"/>
    <m/>
    <m/>
    <s v="F09"/>
    <s v="Academic Year"/>
    <x v="2"/>
    <n v="98"/>
  </r>
  <r>
    <s v="Klopfer"/>
    <s v="Dale"/>
    <s v="S"/>
    <s v="Associate Dean/Assoc Professor"/>
    <s v="A&amp;S Dean"/>
    <x v="96"/>
    <s v="A"/>
    <s v="F"/>
    <n v="9000"/>
    <m/>
    <s v="FAD"/>
    <s v="Fiscal Year"/>
    <x v="1"/>
    <n v="99"/>
  </r>
  <r>
    <s v="Ewing"/>
    <s v="Douglas"/>
    <s v="R"/>
    <s v="Assistant Professor"/>
    <s v="Marketing"/>
    <x v="97"/>
    <s v="C"/>
    <s v="F"/>
    <m/>
    <m/>
    <s v="F09"/>
    <s v="Academic Year"/>
    <x v="2"/>
    <n v="100"/>
  </r>
  <r>
    <s v="Hughes"/>
    <s v="Christopher"/>
    <s v="C"/>
    <s v="Sr.Assoc Athl Dir, Development"/>
    <s v="Intercollegiate Athletics"/>
    <x v="98"/>
    <s v="A"/>
    <s v="F"/>
    <m/>
    <m/>
    <s v="A12"/>
    <s v="Fiscal Year"/>
    <x v="0"/>
    <n v="101"/>
  </r>
  <r>
    <s v="Campbell"/>
    <s v="Michael"/>
    <s v="A"/>
    <s v="Director of Public Safety"/>
    <s v="Police Division"/>
    <x v="99"/>
    <s v="A"/>
    <s v="F"/>
    <m/>
    <m/>
    <s v="A12"/>
    <s v="Fiscal Year"/>
    <x v="0"/>
    <n v="102"/>
  </r>
  <r>
    <s v="Goberman"/>
    <s v="Alexander"/>
    <s v="M"/>
    <s v="Associate Dean"/>
    <s v="Graduate College"/>
    <x v="100"/>
    <s v="A"/>
    <s v="F"/>
    <n v="7500"/>
    <m/>
    <s v="FAD"/>
    <s v="Fiscal Year"/>
    <x v="1"/>
    <n v="103"/>
  </r>
  <r>
    <s v="Titus"/>
    <s v="Philip"/>
    <s v="A"/>
    <s v="Associate Professor"/>
    <s v="Marketing"/>
    <x v="101"/>
    <s v="C"/>
    <s v="F"/>
    <m/>
    <m/>
    <s v="F09"/>
    <s v="Academic Year"/>
    <x v="2"/>
    <n v="104"/>
  </r>
  <r>
    <s v="Koppitsch"/>
    <s v="Steven"/>
    <s v="E"/>
    <s v="Assistant Professor"/>
    <s v="Marketing"/>
    <x v="102"/>
    <s v="C"/>
    <s v="F"/>
    <m/>
    <m/>
    <s v="F09"/>
    <s v="Academic Year"/>
    <x v="2"/>
    <n v="105"/>
  </r>
  <r>
    <s v="Seals"/>
    <s v="Mark"/>
    <s v="A"/>
    <s v="Dir, Tch learn/Professor"/>
    <s v="School of Teaching &amp; Learning"/>
    <x v="103"/>
    <s v="A"/>
    <s v="F"/>
    <n v="9000"/>
    <m/>
    <s v="FAD"/>
    <s v="Fiscal Year"/>
    <x v="1"/>
    <n v="106"/>
  </r>
  <r>
    <s v="Albert"/>
    <s v="James"/>
    <s v="H"/>
    <s v="Professor"/>
    <s v="Math and Statistics Dept"/>
    <x v="104"/>
    <s v="C"/>
    <s v="F"/>
    <m/>
    <m/>
    <s v="F09"/>
    <s v="Academic Year"/>
    <x v="2"/>
    <n v="107"/>
  </r>
  <r>
    <s v="Sarder"/>
    <s v="MD"/>
    <s v="B"/>
    <s v="Professor/Chair"/>
    <s v="Dept Engineering Technologies"/>
    <x v="105"/>
    <s v="A"/>
    <s v="F"/>
    <n v="5000"/>
    <m/>
    <s v="FAD"/>
    <s v="Fiscal Year"/>
    <x v="1"/>
    <n v="108"/>
  </r>
  <r>
    <s v="Haschak"/>
    <s v="Matthew"/>
    <m/>
    <s v="Dir, IT Security &amp; Infrastrctr"/>
    <s v="Information Technology Service"/>
    <x v="106"/>
    <s v="A"/>
    <s v="F"/>
    <m/>
    <m/>
    <s v="A12"/>
    <s v="Fiscal Year"/>
    <x v="0"/>
    <n v="109"/>
  </r>
  <r>
    <s v="Rajaei"/>
    <s v="Hassan"/>
    <m/>
    <s v="Professor/David &amp; Amy Fulton P"/>
    <s v="Computer Science"/>
    <x v="107"/>
    <s v="C"/>
    <s v="F"/>
    <m/>
    <m/>
    <s v="F09"/>
    <s v="Academic Year"/>
    <x v="2"/>
    <n v="110"/>
  </r>
  <r>
    <s v="Webb"/>
    <s v="Jodi"/>
    <s v="E"/>
    <s v="Assc VP for SA"/>
    <s v="VP Student Affairs"/>
    <x v="108"/>
    <s v="A"/>
    <s v="F"/>
    <m/>
    <m/>
    <s v="A12"/>
    <s v="Fiscal Year"/>
    <x v="0"/>
    <n v="111"/>
  </r>
  <r>
    <s v="Miner"/>
    <s v="Jeffrey"/>
    <s v="G"/>
    <s v="Chair/Professor"/>
    <s v="Biological Science"/>
    <x v="109"/>
    <s v="A"/>
    <s v="F"/>
    <n v="9000"/>
    <m/>
    <s v="FAD"/>
    <s v="Fiscal Year"/>
    <x v="1"/>
    <n v="112"/>
  </r>
  <r>
    <s v="Brooks"/>
    <s v="Margaret"/>
    <s v="E"/>
    <s v="Associate Professor"/>
    <s v="Management"/>
    <x v="110"/>
    <s v="C"/>
    <s v="F"/>
    <m/>
    <m/>
    <s v="F09"/>
    <s v="Academic Year"/>
    <x v="2"/>
    <n v="113"/>
  </r>
  <r>
    <s v="Mattiace"/>
    <s v="Lisa"/>
    <s v="C"/>
    <s v="Chief of Staff/Exec Dir Ex Rel"/>
    <s v="Office of the President"/>
    <x v="111"/>
    <s v="A"/>
    <s v="F"/>
    <n v="3500"/>
    <m/>
    <s v="A12"/>
    <s v="Fiscal Year"/>
    <x v="0"/>
    <n v="114"/>
  </r>
  <r>
    <s v="Simon"/>
    <s v="Marc"/>
    <s v="V"/>
    <s v="ActingChair/Associate Professr"/>
    <s v="Political Science Department"/>
    <x v="112"/>
    <s v="A"/>
    <s v="F"/>
    <n v="6500"/>
    <m/>
    <s v="FAD"/>
    <s v="Fiscal Year"/>
    <x v="1"/>
    <n v="115"/>
  </r>
  <r>
    <s v="Swope"/>
    <s v="Brian"/>
    <s v="L"/>
    <s v="Assistant Director"/>
    <s v="Design &amp; Construction"/>
    <x v="113"/>
    <s v="A"/>
    <s v="F"/>
    <m/>
    <m/>
    <s v="A12"/>
    <s v="Fiscal Year"/>
    <x v="0"/>
    <n v="116"/>
  </r>
  <r>
    <s v="Lab"/>
    <s v="Steven"/>
    <s v="P"/>
    <s v="Professor"/>
    <s v="Human Services Department"/>
    <x v="114"/>
    <s v="C"/>
    <s v="F"/>
    <n v="6000"/>
    <m/>
    <s v="F09"/>
    <s v="Academic Year"/>
    <x v="2"/>
    <n v="117"/>
  </r>
  <r>
    <s v="Waddle"/>
    <s v="Robert"/>
    <s v="M"/>
    <s v="Assistant Vice President"/>
    <s v="Capital Planning"/>
    <x v="115"/>
    <s v="A"/>
    <s v="F"/>
    <m/>
    <m/>
    <s v="A12"/>
    <s v="Fiscal Year"/>
    <x v="0"/>
    <n v="118"/>
  </r>
  <r>
    <s v="Cable"/>
    <s v="John"/>
    <s v="R"/>
    <s v="Chr. Associate Professor"/>
    <s v="Chemistry Department"/>
    <x v="116"/>
    <s v="A"/>
    <s v="F"/>
    <n v="7500"/>
    <m/>
    <s v="FAD"/>
    <s v="Fiscal Year"/>
    <x v="1"/>
    <n v="119"/>
  </r>
  <r>
    <s v="Lambert"/>
    <s v="James"/>
    <m/>
    <s v="Director of Internal Auditing"/>
    <s v="Internal Auditing"/>
    <x v="117"/>
    <s v="A"/>
    <s v="F"/>
    <m/>
    <m/>
    <s v="A12"/>
    <s v="Fiscal Year"/>
    <x v="0"/>
    <n v="120"/>
  </r>
  <r>
    <s v="Rosenberg"/>
    <s v="Harold"/>
    <m/>
    <s v="Professor"/>
    <s v="Psychology Department"/>
    <x v="118"/>
    <s v="C"/>
    <s v="F"/>
    <m/>
    <m/>
    <s v="F09"/>
    <s v="Academic Year"/>
    <x v="2"/>
    <n v="121"/>
  </r>
  <r>
    <s v="Dubow"/>
    <s v="Eric"/>
    <s v="F"/>
    <s v="Professor"/>
    <s v="Psychology Department"/>
    <x v="119"/>
    <s v="C"/>
    <s v="F"/>
    <m/>
    <m/>
    <s v="F09"/>
    <s v="Academic Year"/>
    <x v="2"/>
    <n v="122"/>
  </r>
  <r>
    <s v="Scherer"/>
    <s v="Ronald"/>
    <s v="C"/>
    <s v="Distinguished ResearchProfessr"/>
    <s v="Comm. Sciences &amp; Disorders"/>
    <x v="120"/>
    <s v="C"/>
    <s v="F"/>
    <m/>
    <m/>
    <s v="F09"/>
    <s v="Academic Year"/>
    <x v="2"/>
    <n v="123"/>
  </r>
  <r>
    <s v="Chang"/>
    <s v="Jane"/>
    <s v="Y"/>
    <s v="Associate Professor"/>
    <s v="Applied Statistics/Oper Res"/>
    <x v="121"/>
    <s v="C"/>
    <s v="F"/>
    <m/>
    <m/>
    <s v="F09"/>
    <s v="Academic Year"/>
    <x v="2"/>
    <n v="124"/>
  </r>
  <r>
    <s v="Murray"/>
    <s v="Mary"/>
    <s v="M"/>
    <s v="Associate Dean"/>
    <s v="College of Education - Admin"/>
    <x v="122"/>
    <s v="A"/>
    <s v="F"/>
    <n v="10000"/>
    <m/>
    <s v="FAD"/>
    <s v="Fiscal Year"/>
    <x v="1"/>
    <n v="125"/>
  </r>
  <r>
    <s v="Moore"/>
    <s v="Paul"/>
    <s v="A"/>
    <s v="Professor"/>
    <s v="Biological Science"/>
    <x v="123"/>
    <s v="C"/>
    <s v="F"/>
    <m/>
    <m/>
    <s v="F09"/>
    <s v="Academic Year"/>
    <x v="2"/>
    <n v="126"/>
  </r>
  <r>
    <s v="Bullerjahn"/>
    <s v="George"/>
    <s v="S"/>
    <s v="Professor"/>
    <s v="Biological Science"/>
    <x v="124"/>
    <s v="C"/>
    <s v="F"/>
    <n v="3000"/>
    <m/>
    <s v="F09"/>
    <s v="Academic Year"/>
    <x v="2"/>
    <n v="127"/>
  </r>
  <r>
    <s v="Cesarini"/>
    <s v="Paul"/>
    <s v="A"/>
    <s v="Asst VP Online/Summer Aca/Prof"/>
    <s v="On-Line &amp; Summer Acad Progs"/>
    <x v="125"/>
    <s v="A"/>
    <s v="F"/>
    <n v="16187"/>
    <m/>
    <s v="FAD"/>
    <s v="Fiscal Year"/>
    <x v="1"/>
    <n v="128"/>
  </r>
  <r>
    <s v="Messenheimer"/>
    <s v="Trinka"/>
    <s v="E"/>
    <s v="Intervntn Svcs School Director"/>
    <s v="Schl of Intervention Svcs"/>
    <x v="126"/>
    <s v="A"/>
    <s v="F"/>
    <n v="9500"/>
    <m/>
    <s v="FAD"/>
    <s v="Fiscal Year"/>
    <x v="1"/>
    <n v="129"/>
  </r>
  <r>
    <s v="Rogers"/>
    <s v="Scott"/>
    <s v="O"/>
    <s v="Professor"/>
    <s v="Biological Science"/>
    <x v="127"/>
    <s v="C"/>
    <s v="F"/>
    <m/>
    <m/>
    <s v="F09"/>
    <s v="Academic Year"/>
    <x v="2"/>
    <n v="130"/>
  </r>
  <r>
    <s v="Swanson"/>
    <s v="Robert"/>
    <s v="E"/>
    <s v="Controller"/>
    <s v="Controller's Office"/>
    <x v="128"/>
    <s v="A"/>
    <s v="F"/>
    <m/>
    <m/>
    <s v="A12"/>
    <s v="Fiscal Year"/>
    <x v="0"/>
    <n v="131"/>
  </r>
  <r>
    <s v="Schneider"/>
    <s v="Raymond"/>
    <s v="G"/>
    <s v="Int Dir, School HMSLS/Prof"/>
    <s v="School of HMSLS"/>
    <x v="129"/>
    <s v="A"/>
    <s v="F"/>
    <n v="9000"/>
    <m/>
    <s v="FAD"/>
    <s v="Fiscal Year"/>
    <x v="1"/>
    <n v="132"/>
  </r>
  <r>
    <s v="DeMaris"/>
    <s v="Alfred"/>
    <m/>
    <s v="Professor"/>
    <s v="Sociology Department"/>
    <x v="130"/>
    <s v="C"/>
    <s v="F"/>
    <m/>
    <m/>
    <s v="F09"/>
    <s v="Academic Year"/>
    <x v="2"/>
    <n v="133"/>
  </r>
  <r>
    <s v="Fulcher"/>
    <s v="Lewis"/>
    <s v="P"/>
    <s v="Professor"/>
    <s v="Physics &amp; Astronomy"/>
    <x v="131"/>
    <s v="C"/>
    <s v="F"/>
    <m/>
    <m/>
    <s v="F09"/>
    <s v="Academic Year"/>
    <x v="2"/>
    <n v="134"/>
  </r>
  <r>
    <s v="Melkote"/>
    <s v="Srinivas"/>
    <s v="R"/>
    <s v="Professor"/>
    <s v="Dept of Telecommunications"/>
    <x v="132"/>
    <s v="C"/>
    <s v="F"/>
    <m/>
    <m/>
    <s v="F09"/>
    <s v="Academic Year"/>
    <x v="2"/>
    <n v="135"/>
  </r>
  <r>
    <s v="Bingman"/>
    <s v="Verner"/>
    <s v="P"/>
    <s v="Distinguished Research Prof"/>
    <s v="Psychology Department"/>
    <x v="133"/>
    <s v="C"/>
    <s v="F"/>
    <m/>
    <m/>
    <s v="F09"/>
    <s v="Academic Year"/>
    <x v="2"/>
    <n v="136"/>
  </r>
  <r>
    <s v="Quinn"/>
    <s v="J"/>
    <s v="K"/>
    <s v="Professor"/>
    <s v="Economics Dept"/>
    <x v="134"/>
    <s v="C"/>
    <s v="F"/>
    <m/>
    <m/>
    <s v="F09"/>
    <s v="Academic Year"/>
    <x v="2"/>
    <n v="137"/>
  </r>
  <r>
    <s v="Joyner"/>
    <s v="Kara"/>
    <m/>
    <s v="Professor"/>
    <s v="Sociology Department"/>
    <x v="135"/>
    <s v="C"/>
    <s v="F"/>
    <m/>
    <m/>
    <s v="F09"/>
    <s v="Academic Year"/>
    <x v="2"/>
    <n v="138"/>
  </r>
  <r>
    <s v="Rump"/>
    <s v="Christopher"/>
    <s v="M"/>
    <s v="Associate Professor"/>
    <s v="Applied Statistics/Oper Res"/>
    <x v="136"/>
    <s v="C"/>
    <s v="F"/>
    <m/>
    <m/>
    <s v="F09"/>
    <s v="Academic Year"/>
    <x v="2"/>
    <n v="139"/>
  </r>
  <r>
    <s v="Arakaki"/>
    <s v="Joel"/>
    <s v="M"/>
    <s v="Director, Client Services"/>
    <s v="Information Technology Service"/>
    <x v="137"/>
    <s v="A"/>
    <s v="F"/>
    <m/>
    <m/>
    <s v="A12"/>
    <s v="Fiscal Year"/>
    <x v="0"/>
    <n v="140"/>
  </r>
  <r>
    <s v="Longmore"/>
    <s v="Monica"/>
    <s v="A"/>
    <s v="Professor"/>
    <s v="Sociology Department"/>
    <x v="138"/>
    <s v="C"/>
    <s v="F"/>
    <m/>
    <m/>
    <s v="F09"/>
    <s v="Academic Year"/>
    <x v="2"/>
    <n v="141"/>
  </r>
  <r>
    <s v="Roberts"/>
    <s v="Sheila"/>
    <s v="J"/>
    <s v="Act Vice Prvst, Acd Affrs/Prof"/>
    <s v="Office of the Provost"/>
    <x v="139"/>
    <s v="A"/>
    <s v="F"/>
    <n v="23281"/>
    <m/>
    <s v="FAD"/>
    <s v="Fiscal Year"/>
    <x v="1"/>
    <n v="142"/>
  </r>
  <r>
    <s v="Smith"/>
    <s v="Dale"/>
    <s v="W"/>
    <s v="Professor"/>
    <s v="Physics &amp; Astronomy"/>
    <x v="140"/>
    <s v="C"/>
    <s v="F"/>
    <n v="3000"/>
    <m/>
    <s v="F09"/>
    <s v="Academic Year"/>
    <x v="2"/>
    <n v="143"/>
  </r>
  <r>
    <s v="Wilson"/>
    <s v="Maureen"/>
    <s v="E"/>
    <s v="Ch, Div HESA/CSP Prog Co/Prof"/>
    <s v="Higher Ed and Student Affairs"/>
    <x v="141"/>
    <s v="A"/>
    <s v="F"/>
    <n v="8000"/>
    <m/>
    <s v="FAD"/>
    <s v="Fiscal Year"/>
    <x v="1"/>
    <n v="144"/>
  </r>
  <r>
    <s v="Shin"/>
    <s v="HoWook"/>
    <m/>
    <s v="Assistant Professor"/>
    <s v="Management"/>
    <x v="142"/>
    <s v="C"/>
    <s v="F"/>
    <m/>
    <m/>
    <s v="F09"/>
    <s v="Academic Year"/>
    <x v="2"/>
    <n v="145"/>
  </r>
  <r>
    <s v="Kanwischer"/>
    <s v="Edmond"/>
    <s v="C"/>
    <s v="Director/Professor"/>
    <s v="School of Art"/>
    <x v="143"/>
    <s v="A"/>
    <s v="F"/>
    <n v="9000"/>
    <m/>
    <s v="FAD"/>
    <s v="Fiscal Year"/>
    <x v="1"/>
    <n v="146"/>
  </r>
  <r>
    <s v="Pena"/>
    <s v="Susana"/>
    <m/>
    <s v="Director/Associate Professor"/>
    <s v="School of Cultural &amp; Critical"/>
    <x v="144"/>
    <s v="A"/>
    <s v="F"/>
    <n v="8000"/>
    <m/>
    <s v="FAD"/>
    <s v="Fiscal Year"/>
    <x v="1"/>
    <n v="147"/>
  </r>
  <r>
    <s v="Zeng"/>
    <s v="Zheng"/>
    <m/>
    <s v="Associate Professor"/>
    <s v="Economics Dept"/>
    <x v="145"/>
    <s v="C"/>
    <s v="F"/>
    <m/>
    <m/>
    <s v="F09"/>
    <s v="Academic Year"/>
    <x v="2"/>
    <n v="148"/>
  </r>
  <r>
    <s v="Morgan"/>
    <s v="Amy"/>
    <s v="L"/>
    <s v="Assc Dean Admin/Professor"/>
    <s v="College of Education - Admin"/>
    <x v="146"/>
    <s v="A"/>
    <s v="F"/>
    <n v="10000"/>
    <m/>
    <s v="FAD"/>
    <s v="Fiscal Year"/>
    <x v="1"/>
    <n v="149"/>
  </r>
  <r>
    <s v="Leontis"/>
    <s v="Neocles"/>
    <s v="B"/>
    <s v="Professor"/>
    <s v="Chemistry Department"/>
    <x v="147"/>
    <s v="C"/>
    <s v="F"/>
    <m/>
    <m/>
    <s v="F09"/>
    <s v="Academic Year"/>
    <x v="2"/>
    <n v="150"/>
  </r>
  <r>
    <s v="Melton"/>
    <s v="Laura"/>
    <m/>
    <s v="Chair/Professor"/>
    <s v="Music Performance Studies"/>
    <x v="148"/>
    <s v="A"/>
    <s v="F"/>
    <n v="8500"/>
    <m/>
    <s v="FAD"/>
    <s v="Fiscal Year"/>
    <x v="1"/>
    <n v="151"/>
  </r>
  <r>
    <s v="Stein"/>
    <s v="Catherine"/>
    <s v="H"/>
    <s v="Professor"/>
    <s v="Psychology Department"/>
    <x v="149"/>
    <s v="C"/>
    <s v="F"/>
    <m/>
    <m/>
    <s v="F09"/>
    <s v="Academic Year"/>
    <x v="2"/>
    <n v="152"/>
  </r>
  <r>
    <s v="Salazar-Valentine"/>
    <s v="Marcia"/>
    <m/>
    <s v="Executive Director"/>
    <s v="Academic Operations"/>
    <x v="150"/>
    <s v="A"/>
    <s v="F"/>
    <m/>
    <m/>
    <s v="A12"/>
    <s v="Fiscal Year"/>
    <x v="0"/>
    <n v="153"/>
  </r>
  <r>
    <s v="Kolla"/>
    <s v="Sri"/>
    <s v="R"/>
    <s v="Professor"/>
    <s v="Dept Engineering Technologies"/>
    <x v="151"/>
    <s v="C"/>
    <s v="F"/>
    <m/>
    <m/>
    <s v="F09"/>
    <s v="Academic Year"/>
    <x v="2"/>
    <n v="154"/>
  </r>
  <r>
    <s v="Johnson"/>
    <s v="Betsy"/>
    <s v="S"/>
    <s v="Director, Stud Fin Aid &amp; Schls"/>
    <s v="Financial Aid"/>
    <x v="152"/>
    <s v="A"/>
    <s v="F"/>
    <m/>
    <m/>
    <s v="A12"/>
    <s v="Fiscal Year"/>
    <x v="0"/>
    <n v="155"/>
  </r>
  <r>
    <s v="Coates"/>
    <s v="Lawrence"/>
    <s v="W"/>
    <s v="Chair/Professor"/>
    <s v="English Department"/>
    <x v="153"/>
    <s v="A"/>
    <s v="F"/>
    <n v="8500"/>
    <m/>
    <s v="FAD"/>
    <s v="Fiscal Year"/>
    <x v="1"/>
    <n v="156"/>
  </r>
  <r>
    <s v="Brown"/>
    <s v="Emily"/>
    <s v="F"/>
    <s v="Professor"/>
    <s v="Music Performance Studies"/>
    <x v="154"/>
    <s v="C"/>
    <s v="F"/>
    <n v="3000"/>
    <m/>
    <s v="F09"/>
    <s v="Academic Year"/>
    <x v="2"/>
    <n v="157"/>
  </r>
  <r>
    <s v="Messer-Kruse"/>
    <s v="Timothy"/>
    <s v="F"/>
    <s v="Professor"/>
    <s v="Ethnic Studies"/>
    <x v="155"/>
    <s v="C"/>
    <s v="F"/>
    <m/>
    <m/>
    <s v="F09"/>
    <s v="Academic Year"/>
    <x v="2"/>
    <n v="158"/>
  </r>
  <r>
    <s v="McIntyre"/>
    <s v="Kenneth"/>
    <s v="D"/>
    <s v="Director of Gift Planning"/>
    <s v="Development Office"/>
    <x v="156"/>
    <s v="A"/>
    <s v="F"/>
    <m/>
    <m/>
    <s v="A12"/>
    <s v="Fiscal Year"/>
    <x v="0"/>
    <n v="159"/>
  </r>
  <r>
    <s v="Chou"/>
    <s v="So-Hsiang"/>
    <m/>
    <s v="Professor"/>
    <s v="Math and Statistics Dept"/>
    <x v="157"/>
    <s v="C"/>
    <s v="F"/>
    <m/>
    <m/>
    <s v="F09"/>
    <s v="Academic Year"/>
    <x v="2"/>
    <n v="160"/>
  </r>
  <r>
    <s v="Alt"/>
    <s v="Andrew"/>
    <s v="W"/>
    <s v="Asst Vice Provost/Dir Advising"/>
    <s v="V Prov Undergraduate Programs"/>
    <x v="158"/>
    <s v="A"/>
    <s v="F"/>
    <m/>
    <m/>
    <s v="A12"/>
    <s v="Fiscal Year"/>
    <x v="0"/>
    <n v="161"/>
  </r>
  <r>
    <s v="Muir"/>
    <s v="Thomas"/>
    <s v="P"/>
    <s v="Distinguished Professor"/>
    <s v="School of Art"/>
    <x v="159"/>
    <s v="C"/>
    <s v="F"/>
    <m/>
    <m/>
    <s v="F09"/>
    <s v="Academic Year"/>
    <x v="2"/>
    <n v="162"/>
  </r>
  <r>
    <s v="Nelson-Beene"/>
    <s v="Donna"/>
    <s v="B"/>
    <s v="Director &amp; Provost Office Assc"/>
    <s v="V Prov Undergraduate Programs"/>
    <x v="160"/>
    <s v="A"/>
    <s v="F"/>
    <n v="12000"/>
    <m/>
    <s v="FAD"/>
    <s v="Fiscal Year"/>
    <x v="1"/>
    <n v="163"/>
  </r>
  <r>
    <s v="Merritt"/>
    <s v="Myra"/>
    <s v="D"/>
    <s v="Professor"/>
    <s v="Music Performance Studies"/>
    <x v="161"/>
    <s v="C"/>
    <s v="F"/>
    <m/>
    <m/>
    <s v="F09"/>
    <s v="Academic Year"/>
    <x v="2"/>
    <n v="164"/>
  </r>
  <r>
    <s v="Connor"/>
    <s v="D"/>
    <s v="F"/>
    <s v="Senior Director Comm, Mkting"/>
    <s v="Marketing &amp; Communications"/>
    <x v="162"/>
    <s v="A"/>
    <s v="F"/>
    <n v="7000"/>
    <m/>
    <s v="A12"/>
    <s v="Fiscal Year"/>
    <x v="0"/>
    <n v="165"/>
  </r>
  <r>
    <s v="Seubert"/>
    <s v="Steven"/>
    <s v="M"/>
    <s v="Professor"/>
    <s v="Math and Statistics Dept"/>
    <x v="163"/>
    <s v="C"/>
    <s v="F"/>
    <m/>
    <m/>
    <s v="F09"/>
    <s v="Academic Year"/>
    <x v="2"/>
    <n v="166"/>
  </r>
  <r>
    <s v="Lynn"/>
    <s v="Jeffrey"/>
    <s v="J"/>
    <s v="Chief, Forensic Education"/>
    <s v="Research and Economic Develop"/>
    <x v="164"/>
    <s v="A"/>
    <s v="F"/>
    <m/>
    <m/>
    <s v="A12"/>
    <s v="Fiscal Year"/>
    <x v="0"/>
    <n v="167"/>
  </r>
  <r>
    <s v="Rentner"/>
    <s v="Terry"/>
    <s v="L"/>
    <s v="Professor"/>
    <s v="Department of Journalism &amp; PR"/>
    <x v="165"/>
    <s v="C"/>
    <s v="F"/>
    <m/>
    <m/>
    <s v="F09"/>
    <s v="Academic Year"/>
    <x v="2"/>
    <n v="168"/>
  </r>
  <r>
    <s v="Kampf"/>
    <s v="Stephen"/>
    <m/>
    <s v="Asst VP,Stu Aff/Dir Rec Well"/>
    <s v="Recreation and Wellness"/>
    <x v="166"/>
    <s v="A"/>
    <s v="F"/>
    <m/>
    <m/>
    <s v="A12"/>
    <s v="Fiscal Year"/>
    <x v="0"/>
    <n v="169"/>
  </r>
  <r>
    <s v="Shrude"/>
    <s v="Marilyn"/>
    <m/>
    <s v="Distinguished Artist Professor"/>
    <s v="Musicology/Composition/Theory"/>
    <x v="167"/>
    <s v="C"/>
    <s v="F"/>
    <m/>
    <m/>
    <s v="F09"/>
    <s v="Academic Year"/>
    <x v="2"/>
    <n v="170"/>
  </r>
  <r>
    <s v="Tisak"/>
    <s v="Marie"/>
    <s v="S"/>
    <s v="Professor"/>
    <s v="Psychology Department"/>
    <x v="168"/>
    <s v="C"/>
    <s v="F"/>
    <m/>
    <m/>
    <s v="F09"/>
    <s v="Academic Year"/>
    <x v="2"/>
    <n v="171"/>
  </r>
  <r>
    <s v="Stokes"/>
    <s v="Michael"/>
    <s v="L"/>
    <s v="Associate General Counsel"/>
    <s v="General Counsel"/>
    <x v="169"/>
    <s v="A"/>
    <s v="F"/>
    <m/>
    <m/>
    <s v="A12"/>
    <s v="Fiscal Year"/>
    <x v="0"/>
    <n v="172"/>
  </r>
  <r>
    <s v="Tisak"/>
    <s v="John"/>
    <m/>
    <s v="Professor"/>
    <s v="Psychology Department"/>
    <x v="170"/>
    <s v="C"/>
    <s v="F"/>
    <m/>
    <m/>
    <s v="F09"/>
    <s v="Academic Year"/>
    <x v="2"/>
    <n v="173"/>
  </r>
  <r>
    <s v="Lee"/>
    <s v="Jong Kwan"/>
    <m/>
    <s v="Associate Professor"/>
    <s v="Computer Science"/>
    <x v="171"/>
    <s v="C"/>
    <s v="F"/>
    <m/>
    <m/>
    <s v="F09"/>
    <s v="Academic Year"/>
    <x v="2"/>
    <n v="174"/>
  </r>
  <r>
    <s v="Evans"/>
    <s v="James"/>
    <s v="E"/>
    <s v="Professor"/>
    <s v="Geology Department"/>
    <x v="172"/>
    <s v="C"/>
    <s v="F"/>
    <m/>
    <m/>
    <s v="F09"/>
    <s v="Academic Year"/>
    <x v="2"/>
    <n v="175"/>
  </r>
  <r>
    <s v="Moss"/>
    <s v="Bruce"/>
    <s v="B"/>
    <s v="Professor"/>
    <s v="Bands"/>
    <x v="173"/>
    <s v="C"/>
    <s v="F"/>
    <n v="3000"/>
    <m/>
    <s v="F09"/>
    <s v="Academic Year"/>
    <x v="2"/>
    <n v="176"/>
  </r>
  <r>
    <s v="Rodrigues"/>
    <s v="Arsenio"/>
    <s v="T"/>
    <s v="Director Sch of Built Envirn"/>
    <s v="Construction Management"/>
    <x v="174"/>
    <s v="A"/>
    <s v="F"/>
    <n v="15000"/>
    <m/>
    <s v="FAD"/>
    <s v="Fiscal Year"/>
    <x v="1"/>
    <n v="177"/>
  </r>
  <r>
    <s v="Spoon"/>
    <s v="Adrea"/>
    <s v="N"/>
    <s v="Director of Admissions"/>
    <s v="Admissions Office"/>
    <x v="175"/>
    <s v="A"/>
    <s v="F"/>
    <m/>
    <m/>
    <s v="A12"/>
    <s v="Fiscal Year"/>
    <x v="0"/>
    <n v="178"/>
  </r>
  <r>
    <s v="Mruk"/>
    <s v="Christopher"/>
    <s v="J"/>
    <s v="Professor"/>
    <s v="Fire-Psychology"/>
    <x v="176"/>
    <s v="C"/>
    <s v="F"/>
    <n v="3000"/>
    <m/>
    <s v="F09"/>
    <s v="Academic Year"/>
    <x v="2"/>
    <n v="179"/>
  </r>
  <r>
    <s v="Cox"/>
    <s v="Christopher"/>
    <s v="P"/>
    <s v="University Registrar"/>
    <s v="Registrar"/>
    <x v="177"/>
    <s v="A"/>
    <s v="F"/>
    <m/>
    <m/>
    <s v="A12"/>
    <s v="Fiscal Year"/>
    <x v="0"/>
    <n v="180"/>
  </r>
  <r>
    <s v="Weber"/>
    <s v="Michael"/>
    <s v="E"/>
    <s v="Chair/Professor"/>
    <s v="Philosophy Department"/>
    <x v="178"/>
    <s v="A"/>
    <s v="F"/>
    <n v="6000"/>
    <m/>
    <s v="FAD"/>
    <s v="Fiscal Year"/>
    <x v="1"/>
    <n v="181"/>
  </r>
  <r>
    <s v="Trautman"/>
    <s v="Donna"/>
    <s v="K"/>
    <s v="Associate Professor/Chair"/>
    <s v="VCT-Tech Education"/>
    <x v="179"/>
    <s v="C"/>
    <s v="F"/>
    <n v="5728"/>
    <m/>
    <s v="F09"/>
    <s v="Academic Year"/>
    <x v="2"/>
    <n v="182"/>
  </r>
  <r>
    <s v="O'Brien"/>
    <s v="William"/>
    <s v="H"/>
    <s v="Professor"/>
    <s v="Psychology Department"/>
    <x v="180"/>
    <s v="C"/>
    <s v="F"/>
    <m/>
    <m/>
    <s v="F09"/>
    <s v="Academic Year"/>
    <x v="2"/>
    <n v="183"/>
  </r>
  <r>
    <s v="Lengel"/>
    <s v="Laura"/>
    <m/>
    <s v="Professor"/>
    <s v="Dept of Communication"/>
    <x v="181"/>
    <s v="C"/>
    <s v="F"/>
    <m/>
    <m/>
    <s v="F09"/>
    <s v="Academic Year"/>
    <x v="2"/>
    <n v="184"/>
  </r>
  <r>
    <s v="Mahoney"/>
    <s v="Annette"/>
    <m/>
    <s v="Professor"/>
    <s v="Psychology Department"/>
    <x v="182"/>
    <s v="C"/>
    <s v="F"/>
    <m/>
    <m/>
    <s v="F09"/>
    <s v="Academic Year"/>
    <x v="2"/>
    <n v="185"/>
  </r>
  <r>
    <s v="Lockford"/>
    <s v="Lesa"/>
    <s v="L"/>
    <s v="Chair/Professor"/>
    <s v="Theatre and Film"/>
    <x v="183"/>
    <s v="A"/>
    <s v="F"/>
    <n v="8000"/>
    <m/>
    <s v="FAD"/>
    <s v="Fiscal Year"/>
    <x v="1"/>
    <n v="186"/>
  </r>
  <r>
    <s v="Ashman"/>
    <s v="Lauren"/>
    <s v="M"/>
    <s v="Sr Asc Athl Dir/Sr Wms Admin"/>
    <s v="Intercollegiate Athletics"/>
    <x v="184"/>
    <s v="A"/>
    <s v="F"/>
    <m/>
    <m/>
    <s v="A12"/>
    <s v="Fiscal Year"/>
    <x v="0"/>
    <n v="187"/>
  </r>
  <r>
    <s v="Layden"/>
    <s v="Andrew"/>
    <s v="C"/>
    <s v="Professor"/>
    <s v="Physics &amp; Astronomy"/>
    <x v="185"/>
    <s v="C"/>
    <s v="F"/>
    <m/>
    <m/>
    <s v="F09"/>
    <s v="Academic Year"/>
    <x v="2"/>
    <n v="188"/>
  </r>
  <r>
    <s v="Mason"/>
    <s v="Derek"/>
    <s v="T"/>
    <s v="Associate Professor"/>
    <s v="Social Work"/>
    <x v="186"/>
    <s v="C"/>
    <s v="F"/>
    <m/>
    <m/>
    <s v="F09"/>
    <s v="Academic Year"/>
    <x v="2"/>
    <n v="189"/>
  </r>
  <r>
    <s v="Ballweg"/>
    <s v="Janet"/>
    <s v="C"/>
    <s v="Professor"/>
    <s v="School of Art"/>
    <x v="187"/>
    <s v="C"/>
    <s v="F"/>
    <m/>
    <m/>
    <s v="F09"/>
    <s v="Academic Year"/>
    <x v="2"/>
    <n v="190"/>
  </r>
  <r>
    <s v="Campbell"/>
    <s v="Brian"/>
    <s v="M"/>
    <s v="AscDeanAsmntRsrch&amp;Tech/AscProf"/>
    <s v="College of Education - Admin"/>
    <x v="188"/>
    <s v="A"/>
    <s v="F"/>
    <n v="10000"/>
    <m/>
    <s v="FAD"/>
    <s v="Fiscal Year"/>
    <x v="1"/>
    <n v="191"/>
  </r>
  <r>
    <s v="Krane"/>
    <s v="Victoria"/>
    <m/>
    <s v="Professor"/>
    <s v="School of HMSLS"/>
    <x v="189"/>
    <s v="A"/>
    <s v="F"/>
    <n v="3000"/>
    <m/>
    <s v="F12"/>
    <s v="Academic Year"/>
    <x v="2"/>
    <n v="192"/>
  </r>
  <r>
    <s v="Dixon"/>
    <s v="Lynda"/>
    <s v="D"/>
    <s v="Professor"/>
    <s v="Dept of Communication"/>
    <x v="190"/>
    <s v="C"/>
    <s v="F"/>
    <m/>
    <m/>
    <s v="F09"/>
    <s v="Academic Year"/>
    <x v="2"/>
    <n v="193"/>
  </r>
  <r>
    <s v="Chan"/>
    <s v="Kit"/>
    <s v="C"/>
    <s v="Professor"/>
    <s v="Math and Statistics Dept"/>
    <x v="191"/>
    <s v="C"/>
    <s v="F"/>
    <m/>
    <m/>
    <s v="F09"/>
    <s v="Academic Year"/>
    <x v="2"/>
    <n v="194"/>
  </r>
  <r>
    <s v="Darby"/>
    <s v="Lynn"/>
    <s v="A"/>
    <s v="Professor"/>
    <s v="School of HMSLS"/>
    <x v="192"/>
    <s v="C"/>
    <s v="F"/>
    <m/>
    <m/>
    <s v="F09"/>
    <s v="Academic Year"/>
    <x v="2"/>
    <n v="195"/>
  </r>
  <r>
    <s v="Fasko"/>
    <s v="Daniel"/>
    <m/>
    <s v="Professor"/>
    <s v="School of Ed Found, Lead &amp; Pol"/>
    <x v="193"/>
    <s v="C"/>
    <s v="F"/>
    <m/>
    <m/>
    <s v="F09"/>
    <s v="Academic Year"/>
    <x v="2"/>
    <n v="196"/>
  </r>
  <r>
    <s v="Brahier"/>
    <s v="Daniel"/>
    <s v="J"/>
    <s v="Prof/Director/Math Progr Coord"/>
    <s v="School of Teaching &amp; Learning"/>
    <x v="194"/>
    <s v="C"/>
    <s v="F"/>
    <n v="23000"/>
    <m/>
    <s v="F09"/>
    <s v="Academic Year"/>
    <x v="2"/>
    <n v="197"/>
  </r>
  <r>
    <s v="Eber"/>
    <s v="Dena"/>
    <s v="E"/>
    <s v="Professor/Associate Director"/>
    <s v="School of Art"/>
    <x v="195"/>
    <s v="C"/>
    <s v="F"/>
    <n v="1000"/>
    <m/>
    <s v="F09"/>
    <s v="Academic Year"/>
    <x v="2"/>
    <n v="198"/>
  </r>
  <r>
    <s v="Mitchell"/>
    <s v="Bonnie"/>
    <s v="L"/>
    <s v="Professor"/>
    <s v="School of Art"/>
    <x v="196"/>
    <s v="C"/>
    <s v="F"/>
    <m/>
    <m/>
    <s v="F09"/>
    <s v="Academic Year"/>
    <x v="2"/>
    <n v="199"/>
  </r>
  <r>
    <s v="McKay"/>
    <s v="Robert"/>
    <s v="M"/>
    <s v="Professor"/>
    <s v="Biological Science"/>
    <x v="197"/>
    <s v="C"/>
    <s v="F"/>
    <n v="15000"/>
    <m/>
    <s v="F09"/>
    <s v="Academic Year"/>
    <x v="2"/>
    <n v="200"/>
  </r>
  <r>
    <s v="Elwazani"/>
    <s v="Salim"/>
    <s v="A"/>
    <s v="Professor"/>
    <s v="Architecture &amp; Envr Design"/>
    <x v="198"/>
    <s v="C"/>
    <s v="F"/>
    <m/>
    <m/>
    <s v="F09"/>
    <s v="Academic Year"/>
    <x v="2"/>
    <n v="201"/>
  </r>
  <r>
    <s v="Izzo"/>
    <s v="Alexander"/>
    <s v="J"/>
    <s v="Professor"/>
    <s v="Math and Statistics Dept"/>
    <x v="199"/>
    <s v="C"/>
    <s v="F"/>
    <m/>
    <m/>
    <s v="F09"/>
    <s v="Academic Year"/>
    <x v="2"/>
    <n v="202"/>
  </r>
  <r>
    <s v="Atalah"/>
    <s v="Alan"/>
    <m/>
    <s v="Professor"/>
    <s v="Construction Management"/>
    <x v="200"/>
    <s v="C"/>
    <s v="F"/>
    <m/>
    <m/>
    <s v="F09"/>
    <s v="Academic Year"/>
    <x v="2"/>
    <n v="203"/>
  </r>
  <r>
    <s v="Chen"/>
    <s v="John"/>
    <s v="T"/>
    <s v="Professor"/>
    <s v="Math and Statistics Dept"/>
    <x v="201"/>
    <s v="C"/>
    <s v="F"/>
    <m/>
    <m/>
    <s v="F09"/>
    <s v="Academic Year"/>
    <x v="2"/>
    <n v="204"/>
  </r>
  <r>
    <s v="Zirbel"/>
    <s v="Craig"/>
    <s v="L"/>
    <s v="Professor"/>
    <s v="Math and Statistics Dept"/>
    <x v="202"/>
    <s v="C"/>
    <s v="F"/>
    <m/>
    <m/>
    <s v="F09"/>
    <s v="Academic Year"/>
    <x v="2"/>
    <n v="205"/>
  </r>
  <r>
    <s v="Meel"/>
    <s v="David"/>
    <s v="E"/>
    <s v="Prof/Bailey Fam/End Prof Math"/>
    <s v="Math and Statistics Dept"/>
    <x v="203"/>
    <s v="C"/>
    <s v="F"/>
    <n v="8000"/>
    <m/>
    <s v="F09"/>
    <s v="Academic Year"/>
    <x v="2"/>
    <n v="206"/>
  </r>
  <r>
    <s v="Roy"/>
    <s v="Arkajyoti"/>
    <m/>
    <s v="Assistant Professor"/>
    <s v="Applied Statistics/Oper Res"/>
    <x v="204"/>
    <s v="C"/>
    <s v="F"/>
    <m/>
    <m/>
    <s v="F09"/>
    <s v="Academic Year"/>
    <x v="2"/>
    <n v="207"/>
  </r>
  <r>
    <s v="Morris"/>
    <s v="Paul"/>
    <s v="F"/>
    <s v="Professor"/>
    <s v="Biological Science"/>
    <x v="205"/>
    <s v="C"/>
    <s v="F"/>
    <m/>
    <m/>
    <s v="F09"/>
    <s v="Academic Year"/>
    <x v="2"/>
    <n v="208"/>
  </r>
  <r>
    <s v="Martin"/>
    <s v="Scott"/>
    <s v="C"/>
    <s v="Professor"/>
    <s v="History Department"/>
    <x v="206"/>
    <s v="C"/>
    <s v="F"/>
    <m/>
    <m/>
    <s v="F09"/>
    <s v="Academic Year"/>
    <x v="2"/>
    <n v="209"/>
  </r>
  <r>
    <s v="Snyder"/>
    <s v="Jeffrey"/>
    <s v="A"/>
    <s v="Assoc Prof and Director"/>
    <s v="School of Earth, Environ &amp; Soc"/>
    <x v="207"/>
    <s v="A"/>
    <s v="F"/>
    <n v="8500"/>
    <m/>
    <s v="FAD"/>
    <s v="Fiscal Year"/>
    <x v="1"/>
    <n v="210"/>
  </r>
  <r>
    <s v="Zeilstra-Ryalls"/>
    <s v="Jill"/>
    <s v="H"/>
    <s v="Professor"/>
    <s v="Biological Science"/>
    <x v="208"/>
    <s v="C"/>
    <s v="F"/>
    <m/>
    <m/>
    <s v="F09"/>
    <s v="Academic Year"/>
    <x v="2"/>
    <n v="211"/>
  </r>
  <r>
    <s v="Boff"/>
    <s v="Colleen"/>
    <s v="T"/>
    <s v="Head Librarian, CRC"/>
    <s v="University Libraries"/>
    <x v="209"/>
    <s v="A"/>
    <s v="F"/>
    <m/>
    <m/>
    <s v="FLB"/>
    <s v="Fiscal Year"/>
    <x v="3"/>
    <n v="212"/>
  </r>
  <r>
    <s v="Musher-Eizenman"/>
    <s v="Dara"/>
    <s v="R"/>
    <s v="Professor"/>
    <s v="Psychology Department"/>
    <x v="210"/>
    <s v="C"/>
    <s v="F"/>
    <m/>
    <m/>
    <s v="F09"/>
    <s v="Academic Year"/>
    <x v="2"/>
    <n v="213"/>
  </r>
  <r>
    <s v="Broman"/>
    <s v="Per"/>
    <s v="F"/>
    <s v="Associate Dean/Professor"/>
    <s v="Musicology/Composition/Theory"/>
    <x v="211"/>
    <s v="A"/>
    <s v="F"/>
    <n v="4500"/>
    <m/>
    <s v="FAD"/>
    <s v="Fiscal Year"/>
    <x v="1"/>
    <n v="214"/>
  </r>
  <r>
    <s v="Wojtkiewicz"/>
    <s v="Dennis"/>
    <s v="J"/>
    <s v="Professor"/>
    <s v="School of Art"/>
    <x v="212"/>
    <s v="C"/>
    <s v="F"/>
    <m/>
    <m/>
    <s v="F09"/>
    <s v="Academic Year"/>
    <x v="2"/>
    <n v="215"/>
  </r>
  <r>
    <s v="Farver"/>
    <s v="John"/>
    <s v="R"/>
    <s v="Professor"/>
    <s v="Geology Department"/>
    <x v="213"/>
    <s v="C"/>
    <s v="F"/>
    <m/>
    <m/>
    <s v="F09"/>
    <s v="Academic Year"/>
    <x v="2"/>
    <n v="216"/>
  </r>
  <r>
    <s v="Santino"/>
    <s v="John"/>
    <s v="F"/>
    <s v="Professor"/>
    <s v="Popular Culture"/>
    <x v="214"/>
    <s v="C"/>
    <s v="F"/>
    <m/>
    <m/>
    <s v="F09"/>
    <s v="Academic Year"/>
    <x v="2"/>
    <n v="217"/>
  </r>
  <r>
    <s v="Miglietti"/>
    <s v="Cynthia"/>
    <s v="L"/>
    <s v="Professor"/>
    <s v="Fire-Applied Science"/>
    <x v="215"/>
    <s v="C"/>
    <s v="F"/>
    <n v="2000"/>
    <m/>
    <s v="F09"/>
    <s v="Academic Year"/>
    <x v="2"/>
    <n v="218"/>
  </r>
  <r>
    <s v="Huber"/>
    <s v="Robert"/>
    <m/>
    <s v="Professor"/>
    <s v="Biological Science"/>
    <x v="216"/>
    <s v="C"/>
    <s v="F"/>
    <m/>
    <m/>
    <s v="F09"/>
    <s v="Academic Year"/>
    <x v="2"/>
    <n v="219"/>
  </r>
  <r>
    <s v="Worst"/>
    <s v="Travis"/>
    <s v="J"/>
    <s v="Instructor"/>
    <s v="Chemistry Department"/>
    <x v="217"/>
    <s v="A"/>
    <s v="F"/>
    <m/>
    <m/>
    <s v="F12"/>
    <s v="Fiscal Year"/>
    <x v="2"/>
    <n v="220"/>
  </r>
  <r>
    <s v="Reinhart"/>
    <s v="Rachel"/>
    <s v="A"/>
    <s v="Prof/Co Director-Cntr Assmnt"/>
    <s v="School of Ed Found, Lead &amp; Pol"/>
    <x v="218"/>
    <s v="C"/>
    <s v="F"/>
    <n v="500"/>
    <m/>
    <s v="F09"/>
    <s v="Academic Year"/>
    <x v="2"/>
    <n v="221"/>
  </r>
  <r>
    <s v="Nwauwa"/>
    <s v="Apollos"/>
    <s v="O"/>
    <s v="Professor"/>
    <s v="History Department"/>
    <x v="219"/>
    <s v="C"/>
    <s v="F"/>
    <m/>
    <m/>
    <s v="F09"/>
    <s v="Academic Year"/>
    <x v="2"/>
    <n v="222"/>
  </r>
  <r>
    <s v="Heckman"/>
    <s v="Carol"/>
    <m/>
    <s v="Professor"/>
    <s v="Biological Science"/>
    <x v="220"/>
    <s v="C"/>
    <s v="F"/>
    <m/>
    <m/>
    <s v="F09"/>
    <s v="Academic Year"/>
    <x v="2"/>
    <n v="223"/>
  </r>
  <r>
    <s v="Mayo"/>
    <s v="Wendell"/>
    <m/>
    <s v="Professor"/>
    <s v="English Department"/>
    <x v="221"/>
    <s v="C"/>
    <s v="F"/>
    <m/>
    <m/>
    <s v="F09"/>
    <s v="Academic Year"/>
    <x v="2"/>
    <n v="224"/>
  </r>
  <r>
    <s v="Odafe"/>
    <s v="Victor"/>
    <s v="U"/>
    <s v="Professor"/>
    <s v="Fire-Mathematics"/>
    <x v="222"/>
    <s v="C"/>
    <s v="F"/>
    <m/>
    <m/>
    <s v="F09"/>
    <s v="Academic Year"/>
    <x v="2"/>
    <n v="225"/>
  </r>
  <r>
    <s v="Ha"/>
    <s v="Louisa"/>
    <s v="S"/>
    <s v="Professor"/>
    <s v="Dept of Telecommunications"/>
    <x v="223"/>
    <s v="C"/>
    <s v="F"/>
    <m/>
    <m/>
    <s v="F09"/>
    <s v="Academic Year"/>
    <x v="2"/>
    <n v="226"/>
  </r>
  <r>
    <s v="Sanchez"/>
    <s v="Laura"/>
    <s v="A"/>
    <s v="Professor"/>
    <s v="Sociology Department"/>
    <x v="224"/>
    <s v="C"/>
    <s v="F"/>
    <m/>
    <m/>
    <s v="F09"/>
    <s v="Academic Year"/>
    <x v="2"/>
    <n v="227"/>
  </r>
  <r>
    <s v="Short"/>
    <s v="Phyllis"/>
    <s v="J"/>
    <s v="Manager, ERP Applications"/>
    <s v="Information Technology Service"/>
    <x v="225"/>
    <s v="A"/>
    <s v="F"/>
    <m/>
    <m/>
    <s v="A12"/>
    <s v="Fiscal Year"/>
    <x v="0"/>
    <n v="228"/>
  </r>
  <r>
    <s v="Simmons"/>
    <s v="Michelle"/>
    <s v="L"/>
    <s v="Asst Vice President"/>
    <s v="Academic Operations"/>
    <x v="225"/>
    <s v="A"/>
    <s v="F"/>
    <m/>
    <m/>
    <s v="A12"/>
    <s v="Fiscal Year"/>
    <x v="0"/>
    <n v="229"/>
  </r>
  <r>
    <s v="Meyer"/>
    <s v="Casey"/>
    <s v="L"/>
    <s v="Manager, Enterprs Architecture"/>
    <s v="Information Technology Service"/>
    <x v="226"/>
    <s v="A"/>
    <s v="F"/>
    <m/>
    <m/>
    <s v="A12"/>
    <s v="Fiscal Year"/>
    <x v="0"/>
    <n v="230"/>
  </r>
  <r>
    <s v="Sun"/>
    <s v="Tong"/>
    <m/>
    <s v="Professor"/>
    <s v="Math and Statistics Dept"/>
    <x v="227"/>
    <s v="C"/>
    <s v="F"/>
    <n v="1000"/>
    <m/>
    <s v="F09"/>
    <s v="Academic Year"/>
    <x v="2"/>
    <n v="231"/>
  </r>
  <r>
    <s v="Foust"/>
    <s v="James"/>
    <s v="C"/>
    <s v="Professor"/>
    <s v="Department of Journalism &amp; PR"/>
    <x v="228"/>
    <s v="C"/>
    <s v="F"/>
    <m/>
    <m/>
    <s v="F09"/>
    <s v="Academic Year"/>
    <x v="2"/>
    <n v="232"/>
  </r>
  <r>
    <s v="Luescher"/>
    <s v="Andreas"/>
    <m/>
    <s v="Professor"/>
    <s v="Architecture &amp; Envr Design"/>
    <x v="229"/>
    <s v="C"/>
    <s v="F"/>
    <m/>
    <m/>
    <s v="F09"/>
    <s v="Academic Year"/>
    <x v="2"/>
    <n v="233"/>
  </r>
  <r>
    <s v="Chen"/>
    <s v="Yiwei"/>
    <m/>
    <s v="Professor"/>
    <s v="Psychology Department"/>
    <x v="230"/>
    <s v="C"/>
    <s v="F"/>
    <m/>
    <m/>
    <s v="F09"/>
    <s v="Academic Year"/>
    <x v="2"/>
    <n v="234"/>
  </r>
  <r>
    <s v="Burek"/>
    <s v="Melissa"/>
    <s v="W"/>
    <s v="Associate Dean"/>
    <s v="Human Services Department"/>
    <x v="231"/>
    <s v="A"/>
    <s v="F"/>
    <n v="9000"/>
    <m/>
    <s v="FAD"/>
    <s v="Fiscal Year"/>
    <x v="1"/>
    <n v="235"/>
  </r>
  <r>
    <s v="Behr"/>
    <s v="Katherine"/>
    <s v="M"/>
    <s v="Associate Controller"/>
    <s v="Controller's Office"/>
    <x v="232"/>
    <s v="A"/>
    <s v="F"/>
    <m/>
    <m/>
    <s v="A12"/>
    <s v="Fiscal Year"/>
    <x v="0"/>
    <n v="236"/>
  </r>
  <r>
    <s v="van Staaden"/>
    <s v="Moira"/>
    <s v="J"/>
    <s v="Professor"/>
    <s v="Biological Science"/>
    <x v="233"/>
    <s v="C"/>
    <s v="F"/>
    <m/>
    <m/>
    <s v="F09"/>
    <s v="Academic Year"/>
    <x v="2"/>
    <n v="237"/>
  </r>
  <r>
    <s v="Bowers"/>
    <s v="Calvin"/>
    <s v="C"/>
    <s v="Dir of Development"/>
    <s v="Capital Campaign"/>
    <x v="234"/>
    <s v="A"/>
    <s v="F"/>
    <m/>
    <m/>
    <s v="A12"/>
    <s v="Fiscal Year"/>
    <x v="0"/>
    <n v="238"/>
  </r>
  <r>
    <s v="Heck"/>
    <s v="Sandra"/>
    <s v="K"/>
    <s v="Director, Human Res, Benefits"/>
    <s v="Human Resources"/>
    <x v="235"/>
    <s v="A"/>
    <s v="F"/>
    <m/>
    <m/>
    <s v="A12"/>
    <s v="Fiscal Year"/>
    <x v="0"/>
    <n v="239"/>
  </r>
  <r>
    <s v="Depinet"/>
    <s v="Andrea"/>
    <s v="E"/>
    <s v="Interim Asst VP, Campus Ops"/>
    <s v="Campus Operations"/>
    <x v="236"/>
    <s v="A"/>
    <s v="F"/>
    <m/>
    <m/>
    <s v="A12"/>
    <s v="Fiscal Year"/>
    <x v="0"/>
    <n v="240"/>
  </r>
  <r>
    <s v="Thompson"/>
    <s v="Kenneth"/>
    <s v="W"/>
    <s v="Professor/Ensemble Area Coord"/>
    <s v="Bands"/>
    <x v="237"/>
    <s v="A"/>
    <s v="F"/>
    <n v="6000"/>
    <m/>
    <s v="F12"/>
    <s v="Fiscal Year"/>
    <x v="2"/>
    <n v="241"/>
  </r>
  <r>
    <s v="Chronister"/>
    <s v="Michelle"/>
    <s v="E"/>
    <s v="Associate Dean"/>
    <s v="University Libraries"/>
    <x v="238"/>
    <s v="A"/>
    <s v="F"/>
    <m/>
    <m/>
    <s v="A12"/>
    <s v="Fiscal Year"/>
    <x v="0"/>
    <n v="242"/>
  </r>
  <r>
    <s v="Kilmer"/>
    <s v="Kevin"/>
    <s v="C"/>
    <s v="Asst Ftbll Cch/Co Offensive Co"/>
    <s v="Football"/>
    <x v="239"/>
    <s v="A"/>
    <s v="F"/>
    <m/>
    <m/>
    <s v="A12"/>
    <s v="Fiscal Year"/>
    <x v="0"/>
    <n v="243"/>
  </r>
  <r>
    <s v="Padron"/>
    <s v="Andrew"/>
    <s v="J"/>
    <s v="Ast Ftbll Cch/Co-Offnsv Coord"/>
    <s v="Football"/>
    <x v="239"/>
    <s v="A"/>
    <s v="F"/>
    <m/>
    <m/>
    <s v="A12"/>
    <s v="Fiscal Year"/>
    <x v="0"/>
    <n v="244"/>
  </r>
  <r>
    <s v="Wammes"/>
    <s v="Chris"/>
    <m/>
    <s v="IT Manager-Web Technologies"/>
    <s v="Information Technology Service"/>
    <x v="240"/>
    <s v="A"/>
    <s v="F"/>
    <m/>
    <m/>
    <s v="A12"/>
    <s v="Fiscal Year"/>
    <x v="0"/>
    <n v="245"/>
  </r>
  <r>
    <s v="Nelson"/>
    <s v="Angela"/>
    <s v="M"/>
    <s v="Associate Professor"/>
    <s v="Popular Culture"/>
    <x v="241"/>
    <s v="C"/>
    <s v="F"/>
    <n v="3000"/>
    <m/>
    <s v="F09"/>
    <s v="Academic Year"/>
    <x v="2"/>
    <n v="246"/>
  </r>
  <r>
    <s v="Hachtel"/>
    <s v="Michael"/>
    <s v="J"/>
    <s v="Manager"/>
    <s v="Information Technology Service"/>
    <x v="242"/>
    <s v="A"/>
    <s v="F"/>
    <m/>
    <m/>
    <s v="A12"/>
    <s v="Fiscal Year"/>
    <x v="0"/>
    <n v="247"/>
  </r>
  <r>
    <s v="Jesse"/>
    <s v="Neal"/>
    <s v="G"/>
    <s v="Professor"/>
    <s v="Political Science Department"/>
    <x v="243"/>
    <s v="C"/>
    <s v="F"/>
    <m/>
    <m/>
    <s v="F09"/>
    <s v="Academic Year"/>
    <x v="2"/>
    <n v="248"/>
  </r>
  <r>
    <s v="Letzring"/>
    <s v="Steven"/>
    <s v="J"/>
    <s v="Appl Mgr Entrp Report Systms"/>
    <s v="Information Technology Service"/>
    <x v="244"/>
    <s v="A"/>
    <s v="F"/>
    <m/>
    <m/>
    <s v="A12"/>
    <s v="Fiscal Year"/>
    <x v="0"/>
    <n v="249"/>
  </r>
  <r>
    <s v="Dzur"/>
    <s v="Albert"/>
    <s v="W"/>
    <s v="Professor"/>
    <s v="Political Science Department"/>
    <x v="245"/>
    <s v="A"/>
    <s v="F"/>
    <m/>
    <m/>
    <s v="F12"/>
    <s v="Academic Year"/>
    <x v="2"/>
    <n v="250"/>
  </r>
  <r>
    <s v="Guidera"/>
    <s v="Stan"/>
    <s v="G"/>
    <s v="Professor"/>
    <s v="Architecture &amp; Envr Design"/>
    <x v="246"/>
    <s v="A"/>
    <s v="F"/>
    <m/>
    <m/>
    <s v="F12"/>
    <s v="Academic Year"/>
    <x v="2"/>
    <n v="251"/>
  </r>
  <r>
    <s v="McCartney"/>
    <s v="Chasity"/>
    <s v="L"/>
    <s v="Bursar"/>
    <s v="Bursar's Office"/>
    <x v="247"/>
    <s v="A"/>
    <s v="F"/>
    <m/>
    <m/>
    <s v="A12"/>
    <s v="Fiscal Year"/>
    <x v="0"/>
    <n v="252"/>
  </r>
  <r>
    <s v="Nomaguchi"/>
    <s v="Kei"/>
    <m/>
    <s v="Associate Professor"/>
    <s v="Sociology Department"/>
    <x v="248"/>
    <s v="C"/>
    <s v="F"/>
    <m/>
    <m/>
    <s v="F09"/>
    <s v="Academic Year"/>
    <x v="2"/>
    <n v="253"/>
  </r>
  <r>
    <s v="Roudebush"/>
    <s v="Wilfred"/>
    <s v="H"/>
    <s v="Associate Professor"/>
    <s v="Construction Management"/>
    <x v="249"/>
    <s v="C"/>
    <s v="F"/>
    <m/>
    <m/>
    <s v="F09"/>
    <s v="Academic Year"/>
    <x v="2"/>
    <n v="254"/>
  </r>
  <r>
    <s v="Gajjala"/>
    <s v="Radhika"/>
    <m/>
    <s v="Professor"/>
    <s v="Dept of Communication"/>
    <x v="250"/>
    <s v="C"/>
    <s v="F"/>
    <m/>
    <m/>
    <s v="F09"/>
    <s v="Academic Year"/>
    <x v="2"/>
    <n v="255"/>
  </r>
  <r>
    <s v="Muir"/>
    <s v="Sharona"/>
    <s v="E"/>
    <s v="Professor"/>
    <s v="English Department"/>
    <x v="251"/>
    <s v="A"/>
    <s v="F"/>
    <m/>
    <m/>
    <s v="F12"/>
    <s v="Academic Year"/>
    <x v="2"/>
    <n v="256"/>
  </r>
  <r>
    <s v="Henry"/>
    <s v="Barbara"/>
    <s v="L"/>
    <s v="Asst Vice Pres, Non-Trad/Tr St"/>
    <s v="Nontraditional/Military Office"/>
    <x v="252"/>
    <s v="A"/>
    <s v="F"/>
    <m/>
    <m/>
    <s v="A12"/>
    <s v="Fiscal Year"/>
    <x v="0"/>
    <n v="257"/>
  </r>
  <r>
    <s v="Yacobucci"/>
    <s v="Margaret"/>
    <s v="M"/>
    <s v="Professor"/>
    <s v="Geology Department"/>
    <x v="253"/>
    <s v="A"/>
    <s v="F"/>
    <m/>
    <m/>
    <s v="F12"/>
    <s v="Academic Year"/>
    <x v="2"/>
    <n v="258"/>
  </r>
  <r>
    <s v="Celli"/>
    <s v="Carlo"/>
    <s v="J"/>
    <s v="Professor"/>
    <s v="World Languages and Cultures"/>
    <x v="254"/>
    <s v="C"/>
    <s v="F"/>
    <m/>
    <m/>
    <s v="F09"/>
    <s v="Academic Year"/>
    <x v="2"/>
    <n v="259"/>
  </r>
  <r>
    <s v="Halsey"/>
    <s v="Jeffrey"/>
    <s v="O"/>
    <s v="Professor"/>
    <s v="Music Performance Studies"/>
    <x v="255"/>
    <s v="C"/>
    <s v="F"/>
    <m/>
    <m/>
    <s v="F09"/>
    <s v="Academic Year"/>
    <x v="2"/>
    <n v="260"/>
  </r>
  <r>
    <s v="Boucher"/>
    <s v="Robert"/>
    <s v="J"/>
    <s v="Sr Proj Mgr - Engineering"/>
    <s v="Design &amp; Construction"/>
    <x v="256"/>
    <s v="A"/>
    <s v="F"/>
    <m/>
    <m/>
    <s v="A12"/>
    <s v="Fiscal Year"/>
    <x v="0"/>
    <n v="261"/>
  </r>
  <r>
    <s v="Banister"/>
    <s v="Savilla"/>
    <s v="I"/>
    <s v="Professor"/>
    <s v="School of Teaching &amp; Learning"/>
    <x v="257"/>
    <s v="C"/>
    <s v="F"/>
    <n v="1500"/>
    <m/>
    <s v="F09"/>
    <s v="Academic Year"/>
    <x v="2"/>
    <n v="262"/>
  </r>
  <r>
    <s v="Buerger"/>
    <s v="Michael"/>
    <s v="E"/>
    <s v="Professor"/>
    <s v="Human Services Department"/>
    <x v="258"/>
    <s v="C"/>
    <s v="F"/>
    <m/>
    <m/>
    <s v="F09"/>
    <s v="Academic Year"/>
    <x v="2"/>
    <n v="263"/>
  </r>
  <r>
    <s v="Swisher"/>
    <s v="Raymond"/>
    <s v="R"/>
    <s v="Professor"/>
    <s v="Sociology Department"/>
    <x v="259"/>
    <s v="C"/>
    <s v="F"/>
    <m/>
    <m/>
    <s v="F09"/>
    <s v="Academic Year"/>
    <x v="2"/>
    <n v="264"/>
  </r>
  <r>
    <s v="Mascaro"/>
    <s v="Thomas"/>
    <s v="A"/>
    <s v="Professor"/>
    <s v="Dept of Telecommunications"/>
    <x v="260"/>
    <s v="C"/>
    <s v="F"/>
    <m/>
    <m/>
    <s v="F09"/>
    <s v="Academic Year"/>
    <x v="2"/>
    <n v="265"/>
  </r>
  <r>
    <s v="Glick"/>
    <s v="Todd"/>
    <s v="A"/>
    <s v="Senior Applications Developer"/>
    <s v="Information Technology Service"/>
    <x v="261"/>
    <s v="A"/>
    <s v="F"/>
    <m/>
    <m/>
    <s v="A12"/>
    <s v="Fiscal Year"/>
    <x v="0"/>
    <n v="266"/>
  </r>
  <r>
    <s v="Carney"/>
    <s v="Norman"/>
    <s v="F"/>
    <s v="Database Administrator"/>
    <s v="Information Technology Service"/>
    <x v="262"/>
    <s v="A"/>
    <s v="F"/>
    <m/>
    <m/>
    <s v="A12"/>
    <s v="Fiscal Year"/>
    <x v="0"/>
    <n v="267"/>
  </r>
  <r>
    <s v="Kornacki"/>
    <s v="Thomas"/>
    <s v="F"/>
    <s v="Director, OSPAR"/>
    <s v="Sponsored Programs &amp; Research"/>
    <x v="263"/>
    <s v="A"/>
    <s v="F"/>
    <n v="4500"/>
    <m/>
    <s v="A12"/>
    <s v="Fiscal Year"/>
    <x v="0"/>
    <n v="268"/>
  </r>
  <r>
    <s v="Burns"/>
    <s v="Timothy"/>
    <s v="A"/>
    <s v="Sr Proj Manager - Construction"/>
    <s v="Design &amp; Construction"/>
    <x v="264"/>
    <s v="A"/>
    <s v="F"/>
    <m/>
    <m/>
    <s v="A12"/>
    <s v="Fiscal Year"/>
    <x v="0"/>
    <n v="269"/>
  </r>
  <r>
    <s v="Failor"/>
    <s v="Michael"/>
    <s v="J"/>
    <s v="Senior Applications Developer"/>
    <s v="Information Technology Service"/>
    <x v="265"/>
    <s v="A"/>
    <s v="F"/>
    <m/>
    <m/>
    <s v="A12"/>
    <s v="Fiscal Year"/>
    <x v="0"/>
    <n v="270"/>
  </r>
  <r>
    <s v="Roark"/>
    <s v="Roddy"/>
    <s v="C"/>
    <s v="Senior Lecturer"/>
    <s v="Fire-Applied Science"/>
    <x v="266"/>
    <s v="C"/>
    <s v="F"/>
    <n v="2000"/>
    <m/>
    <s v="F09"/>
    <s v="Academic Year"/>
    <x v="2"/>
    <n v="271"/>
  </r>
  <r>
    <s v="Sherrell"/>
    <s v="Marcus"/>
    <s v="L"/>
    <s v="Assc Dean /Assoc Prof"/>
    <s v="A&amp;S Dean"/>
    <x v="267"/>
    <s v="A"/>
    <s v="F"/>
    <n v="9000"/>
    <m/>
    <s v="FAD"/>
    <s v="Fiscal Year"/>
    <x v="1"/>
    <n v="272"/>
  </r>
  <r>
    <s v="Bouzat"/>
    <s v="Juan"/>
    <s v="L"/>
    <s v="Professor"/>
    <s v="Biological Science"/>
    <x v="268"/>
    <s v="A"/>
    <s v="F"/>
    <m/>
    <m/>
    <s v="F12"/>
    <s v="Academic Year"/>
    <x v="2"/>
    <n v="273"/>
  </r>
  <r>
    <s v="Rippey"/>
    <s v="Theodore"/>
    <s v="F"/>
    <s v="Associate Dean/Assoc Professor"/>
    <s v="A&amp;S Dean"/>
    <x v="269"/>
    <s v="A"/>
    <s v="F"/>
    <n v="9000"/>
    <m/>
    <s v="FAD"/>
    <s v="Fiscal Year"/>
    <x v="1"/>
    <n v="274"/>
  </r>
  <r>
    <s v="Anzenbacher"/>
    <s v="Pavel"/>
    <m/>
    <s v="Associate Professor"/>
    <s v="Chemistry Department"/>
    <x v="270"/>
    <s v="C"/>
    <s v="F"/>
    <m/>
    <m/>
    <s v="F09"/>
    <s v="Academic Year"/>
    <x v="2"/>
    <n v="275"/>
  </r>
  <r>
    <s v="Green"/>
    <s v="Robert"/>
    <s v="C"/>
    <s v="Assistant Professor"/>
    <s v="Computer Science"/>
    <x v="271"/>
    <s v="A"/>
    <s v="F"/>
    <n v="1000"/>
    <m/>
    <s v="F12"/>
    <s v="Academic Year"/>
    <x v="2"/>
    <n v="276"/>
  </r>
  <r>
    <s v="Short"/>
    <s v="Anthony"/>
    <s v="E"/>
    <s v="Gen Mgr, Prod/Eng/Educ Svcs"/>
    <s v="WBGU-TV Television Service"/>
    <x v="272"/>
    <s v="A"/>
    <s v="F"/>
    <m/>
    <m/>
    <s v="A12"/>
    <s v="Fiscal Year"/>
    <x v="0"/>
    <n v="277"/>
  </r>
  <r>
    <s v="Richardson"/>
    <s v="Nathan"/>
    <s v="E"/>
    <s v="Professor"/>
    <s v="World Languages and Cultures"/>
    <x v="273"/>
    <s v="A"/>
    <s v="F"/>
    <m/>
    <m/>
    <s v="F12"/>
    <s v="Academic Year"/>
    <x v="2"/>
    <n v="278"/>
  </r>
  <r>
    <s v="Morin"/>
    <s v="Shawn"/>
    <s v="P"/>
    <s v="Professor"/>
    <s v="School of Art"/>
    <x v="274"/>
    <s v="A"/>
    <s v="F"/>
    <m/>
    <m/>
    <s v="F12"/>
    <s v="Academic Year"/>
    <x v="2"/>
    <n v="279"/>
  </r>
  <r>
    <s v="Natvig"/>
    <s v="Mary"/>
    <m/>
    <s v="Professor"/>
    <s v="Musicology/Composition/Theory"/>
    <x v="275"/>
    <s v="A"/>
    <s v="F"/>
    <m/>
    <m/>
    <s v="F12"/>
    <s v="Academic Year"/>
    <x v="2"/>
    <n v="280"/>
  </r>
  <r>
    <s v="Underwood"/>
    <s v="Eileen"/>
    <s v="M"/>
    <s v="Associate Professor"/>
    <s v="Biological Science"/>
    <x v="276"/>
    <s v="A"/>
    <s v="F"/>
    <m/>
    <m/>
    <s v="F12"/>
    <s v="Academic Year"/>
    <x v="2"/>
    <n v="281"/>
  </r>
  <r>
    <s v="Otiso"/>
    <s v="Kefa"/>
    <s v="M"/>
    <s v="Director Global Vill/Prof"/>
    <s v="Geography Department"/>
    <x v="277"/>
    <s v="A"/>
    <s v="F"/>
    <n v="5500"/>
    <m/>
    <s v="F12"/>
    <s v="Academic Year"/>
    <x v="2"/>
    <n v="282"/>
  </r>
  <r>
    <s v="Rizzo"/>
    <s v="Maria"/>
    <s v="L"/>
    <s v="Professor"/>
    <s v="Math and Statistics Dept"/>
    <x v="278"/>
    <s v="A"/>
    <s v="F"/>
    <m/>
    <m/>
    <s v="F12"/>
    <s v="Academic Year"/>
    <x v="2"/>
    <n v="283"/>
  </r>
  <r>
    <s v="Emery"/>
    <s v="Allan"/>
    <s v="M"/>
    <s v="Assoc Prof"/>
    <s v="English Department"/>
    <x v="279"/>
    <s v="A"/>
    <s v="F"/>
    <m/>
    <m/>
    <s v="F12"/>
    <s v="Academic Year"/>
    <x v="2"/>
    <n v="284"/>
  </r>
  <r>
    <s v="Kammeyer"/>
    <s v="Margo"/>
    <s v="A"/>
    <s v="Special Project Manager"/>
    <s v="Information Technology Service"/>
    <x v="280"/>
    <s v="A"/>
    <s v="F"/>
    <m/>
    <m/>
    <s v="A12"/>
    <s v="Fiscal Year"/>
    <x v="0"/>
    <n v="285"/>
  </r>
  <r>
    <s v="Bes"/>
    <s v="Juan"/>
    <s v="P"/>
    <s v="Professor"/>
    <s v="Math and Statistics Dept"/>
    <x v="281"/>
    <s v="A"/>
    <s v="F"/>
    <m/>
    <m/>
    <s v="F12"/>
    <s v="Academic Year"/>
    <x v="2"/>
    <n v="286"/>
  </r>
  <r>
    <s v="Brown"/>
    <s v="Jeffrey"/>
    <s v="A"/>
    <s v="Professor"/>
    <s v="Popular Culture"/>
    <x v="282"/>
    <s v="A"/>
    <s v="F"/>
    <m/>
    <m/>
    <s v="F12"/>
    <s v="Academic Year"/>
    <x v="2"/>
    <n v="287"/>
  </r>
  <r>
    <s v="Betori"/>
    <s v="John"/>
    <s v="M"/>
    <s v="Deputy Chief of Police"/>
    <s v="Police Division"/>
    <x v="283"/>
    <s v="A"/>
    <s v="F"/>
    <m/>
    <m/>
    <s v="A12"/>
    <s v="Fiscal Year"/>
    <x v="0"/>
    <n v="288"/>
  </r>
  <r>
    <s v="Shang"/>
    <s v="Junfeng"/>
    <m/>
    <s v="Professor"/>
    <s v="Math and Statistics Dept"/>
    <x v="284"/>
    <s v="C"/>
    <s v="F"/>
    <n v="1900"/>
    <m/>
    <s v="F09"/>
    <s v="Academic Year"/>
    <x v="2"/>
    <n v="289"/>
  </r>
  <r>
    <s v="Sickler"/>
    <s v="Stephanie"/>
    <s v="L"/>
    <s v="Director"/>
    <s v="Risk Management"/>
    <x v="285"/>
    <s v="A"/>
    <s v="F"/>
    <m/>
    <m/>
    <s v="A12"/>
    <s v="Fiscal Year"/>
    <x v="0"/>
    <n v="290"/>
  </r>
  <r>
    <s v="Simon"/>
    <s v="Tina"/>
    <s v="L"/>
    <s v="Gen Mgr, Dev/Finance/Progrmmng"/>
    <s v="WBGU-TV Television Service"/>
    <x v="286"/>
    <s v="A"/>
    <s v="F"/>
    <m/>
    <m/>
    <s v="A12"/>
    <s v="Fiscal Year"/>
    <x v="0"/>
    <n v="291"/>
  </r>
  <r>
    <s v="Schempf"/>
    <s v="Kevin"/>
    <s v="W"/>
    <s v="Professor"/>
    <s v="Music Performance Studies"/>
    <x v="287"/>
    <s v="A"/>
    <s v="F"/>
    <m/>
    <m/>
    <s v="F12"/>
    <s v="Academic Year"/>
    <x v="2"/>
    <n v="292"/>
  </r>
  <r>
    <s v="Kruse"/>
    <s v="Penny"/>
    <s v="T"/>
    <s v="Professor"/>
    <s v="Music Performance Studies"/>
    <x v="288"/>
    <s v="A"/>
    <s v="F"/>
    <m/>
    <m/>
    <s v="F12"/>
    <s v="Academic Year"/>
    <x v="2"/>
    <n v="293"/>
  </r>
  <r>
    <s v="Celli"/>
    <s v="Larissa"/>
    <s v="S"/>
    <s v="Professor"/>
    <s v="English Department"/>
    <x v="289"/>
    <s v="A"/>
    <s v="F"/>
    <m/>
    <m/>
    <s v="F12"/>
    <s v="Academic Year"/>
    <x v="2"/>
    <n v="294"/>
  </r>
  <r>
    <s v="Jackson"/>
    <s v="Jeffery"/>
    <s v="L"/>
    <s v="Asst VP, Stud Career Success"/>
    <s v="Career Center"/>
    <x v="290"/>
    <s v="A"/>
    <s v="F"/>
    <n v="10000"/>
    <m/>
    <s v="A12"/>
    <s v="Fiscal Year"/>
    <x v="0"/>
    <n v="295"/>
  </r>
  <r>
    <s v="Artz"/>
    <s v="Jeffrey"/>
    <s v="S"/>
    <s v="Creative Director"/>
    <s v="Marketing &amp; Communications"/>
    <x v="291"/>
    <s v="A"/>
    <s v="F"/>
    <m/>
    <m/>
    <s v="A12"/>
    <s v="Fiscal Year"/>
    <x v="0"/>
    <n v="296"/>
  </r>
  <r>
    <s v="Lin"/>
    <s v="I-Fen"/>
    <m/>
    <s v="Professor"/>
    <s v="Sociology Department"/>
    <x v="292"/>
    <s v="A"/>
    <s v="F"/>
    <m/>
    <m/>
    <s v="F12"/>
    <s v="Academic Year"/>
    <x v="2"/>
    <n v="297"/>
  </r>
  <r>
    <s v="Hamby"/>
    <s v="Stephen"/>
    <s v="E"/>
    <s v="Asst Ftbll Cch/Spec Teams Cord"/>
    <s v="Football"/>
    <x v="293"/>
    <s v="A"/>
    <s v="F"/>
    <m/>
    <m/>
    <s v="A12"/>
    <s v="Fiscal Year"/>
    <x v="0"/>
    <n v="298"/>
  </r>
  <r>
    <s v="Stacey"/>
    <s v="Anthony"/>
    <s v="A"/>
    <s v="Ast Men's Basketball Coach"/>
    <s v="Basketball-Men"/>
    <x v="293"/>
    <s v="A"/>
    <s v="F"/>
    <m/>
    <m/>
    <s v="A12"/>
    <s v="Fiscal Year"/>
    <x v="0"/>
    <n v="299"/>
  </r>
  <r>
    <s v="Pogacar"/>
    <s v="Timothy"/>
    <m/>
    <s v="Associate Professor"/>
    <s v="German-Russian Department"/>
    <x v="294"/>
    <s v="A"/>
    <s v="F"/>
    <m/>
    <m/>
    <s v="F12"/>
    <s v="Academic Year"/>
    <x v="2"/>
    <n v="300"/>
  </r>
  <r>
    <s v="Herndon"/>
    <s v="Ruth"/>
    <s v="W"/>
    <s v="Professor"/>
    <s v="History Department"/>
    <x v="295"/>
    <s v="A"/>
    <s v="F"/>
    <m/>
    <m/>
    <s v="F12"/>
    <s v="Academic Year"/>
    <x v="2"/>
    <n v="301"/>
  </r>
  <r>
    <s v="Popov"/>
    <s v="Lubomir"/>
    <s v="S"/>
    <s v="Professor"/>
    <s v="Family &amp; Consumer Sciences"/>
    <x v="296"/>
    <s v="C"/>
    <s v="F"/>
    <n v="1500"/>
    <m/>
    <s v="F09"/>
    <s v="Academic Year"/>
    <x v="2"/>
    <n v="302"/>
  </r>
  <r>
    <s v="Dyer"/>
    <s v="Robert"/>
    <s v="E"/>
    <s v="Assistant Professor"/>
    <s v="Computer Science"/>
    <x v="297"/>
    <s v="A"/>
    <s v="F"/>
    <m/>
    <m/>
    <s v="F12"/>
    <s v="Academic Year"/>
    <x v="2"/>
    <n v="303"/>
  </r>
  <r>
    <s v="Coleman"/>
    <s v="Priscilla"/>
    <s v="K"/>
    <s v="Professor"/>
    <s v="Family &amp; Consumer Sciences"/>
    <x v="298"/>
    <s v="A"/>
    <s v="F"/>
    <m/>
    <m/>
    <s v="F12"/>
    <s v="Academic Year"/>
    <x v="2"/>
    <n v="304"/>
  </r>
  <r>
    <s v="Beckner"/>
    <s v="Stacey"/>
    <s v="R"/>
    <s v="Director, Non Profit Accountng"/>
    <s v="Controller's Office"/>
    <x v="299"/>
    <s v="A"/>
    <s v="F"/>
    <m/>
    <m/>
    <s v="A12"/>
    <s v="Fiscal Year"/>
    <x v="0"/>
    <n v="305"/>
  </r>
  <r>
    <s v="Traver"/>
    <s v="Kimberly"/>
    <s v="S"/>
    <s v="Lecturer"/>
    <s v="Comm. Sciences &amp; Disorders"/>
    <x v="300"/>
    <s v="A"/>
    <s v="F"/>
    <n v="3000"/>
    <m/>
    <s v="F12"/>
    <s v="Fiscal Year"/>
    <x v="2"/>
    <n v="306"/>
  </r>
  <r>
    <s v="Light"/>
    <s v="Ann"/>
    <s v="M"/>
    <s v="Director, Fire School Admin"/>
    <s v="Political Science Department"/>
    <x v="301"/>
    <s v="A"/>
    <s v="F"/>
    <m/>
    <m/>
    <s v="A12"/>
    <s v="Fiscal Year"/>
    <x v="0"/>
    <n v="307"/>
  </r>
  <r>
    <s v="Landgraf"/>
    <s v="Edgar"/>
    <m/>
    <s v="Professor"/>
    <s v="German-Russian Department"/>
    <x v="302"/>
    <s v="A"/>
    <s v="F"/>
    <n v="3800"/>
    <m/>
    <s v="F12"/>
    <s v="Academic Year"/>
    <x v="2"/>
    <n v="308"/>
  </r>
  <r>
    <s v="Dworsky"/>
    <s v="Dryw"/>
    <s v="O"/>
    <s v="Dir of Psy S/Sr Clinical Lectr"/>
    <s v="Psychology Department"/>
    <x v="303"/>
    <s v="A"/>
    <s v="F"/>
    <n v="2000"/>
    <m/>
    <s v="F12"/>
    <s v="Fiscal Year"/>
    <x v="2"/>
    <n v="309"/>
  </r>
  <r>
    <s v="Roy"/>
    <s v="Sankardas"/>
    <m/>
    <s v="Assistant Professor"/>
    <s v="Computer Science"/>
    <x v="304"/>
    <s v="A"/>
    <s v="F"/>
    <m/>
    <m/>
    <s v="F12"/>
    <s v="Academic Year"/>
    <x v="2"/>
    <n v="310"/>
  </r>
  <r>
    <s v="Savich"/>
    <s v="Nicholas"/>
    <m/>
    <s v="Enterprise Appl Admin-Tm Lead"/>
    <s v="Information Technology Service"/>
    <x v="305"/>
    <s v="A"/>
    <s v="F"/>
    <m/>
    <m/>
    <s v="A12"/>
    <s v="Fiscal Year"/>
    <x v="0"/>
    <n v="311"/>
  </r>
  <r>
    <s v="Cabanillas"/>
    <s v="Francisco"/>
    <m/>
    <s v="Professor"/>
    <s v="World Languages and Cultures"/>
    <x v="306"/>
    <s v="C"/>
    <s v="F"/>
    <m/>
    <m/>
    <s v="F09"/>
    <s v="Academic Year"/>
    <x v="2"/>
    <n v="312"/>
  </r>
  <r>
    <s v="Cook"/>
    <s v="Amanda"/>
    <s v="C"/>
    <s v="Assistant Professor"/>
    <s v="Economics Dept"/>
    <x v="307"/>
    <s v="A"/>
    <s v="F"/>
    <m/>
    <m/>
    <s v="F12"/>
    <s v="Academic Year"/>
    <x v="2"/>
    <n v="313"/>
  </r>
  <r>
    <s v="Munson"/>
    <s v="Mark"/>
    <s v="E"/>
    <s v="Professor"/>
    <s v="Music Education"/>
    <x v="308"/>
    <s v="A"/>
    <s v="F"/>
    <m/>
    <m/>
    <s v="F12"/>
    <s v="Academic Year"/>
    <x v="2"/>
    <n v="314"/>
  </r>
  <r>
    <s v="Skinner"/>
    <s v="Ewart"/>
    <s v="C"/>
    <s v="Associate Professor"/>
    <s v="Dept of Telecommunications"/>
    <x v="309"/>
    <s v="A"/>
    <s v="F"/>
    <m/>
    <m/>
    <s v="F12"/>
    <s v="Academic Year"/>
    <x v="2"/>
    <n v="315"/>
  </r>
  <r>
    <s v="Wu"/>
    <s v="Yan"/>
    <m/>
    <s v="Assistant Professor"/>
    <s v="Computer Science"/>
    <x v="310"/>
    <s v="A"/>
    <s v="F"/>
    <m/>
    <m/>
    <s v="F12"/>
    <s v="Academic Year"/>
    <x v="2"/>
    <n v="316"/>
  </r>
  <r>
    <s v="Patterson"/>
    <s v="Nancy"/>
    <s v="C"/>
    <s v="Professor"/>
    <s v="School of Teaching &amp; Learning"/>
    <x v="311"/>
    <s v="A"/>
    <s v="F"/>
    <m/>
    <m/>
    <s v="F12"/>
    <s v="Academic Year"/>
    <x v="2"/>
    <n v="317"/>
  </r>
  <r>
    <s v="Dubose"/>
    <s v="Lisa"/>
    <s v="E"/>
    <s v="Director, Empl Rel, EEO, Trnng"/>
    <s v="Human Resources"/>
    <x v="312"/>
    <s v="A"/>
    <s v="F"/>
    <m/>
    <m/>
    <s v="A12"/>
    <s v="Fiscal Year"/>
    <x v="0"/>
    <n v="318"/>
  </r>
  <r>
    <s v="Ostrowski"/>
    <s v="Alexis"/>
    <s v="D"/>
    <s v="Assistant Professor"/>
    <s v="Chemistry Department"/>
    <x v="313"/>
    <s v="C"/>
    <s v="F"/>
    <m/>
    <m/>
    <s v="F09"/>
    <s v="Academic Year"/>
    <x v="2"/>
    <n v="319"/>
  </r>
  <r>
    <s v="Nelson"/>
    <s v="Patrick"/>
    <s v="A"/>
    <s v="Director, Student Union"/>
    <s v="Bowen-Thompson Student Union"/>
    <x v="314"/>
    <s v="A"/>
    <s v="F"/>
    <m/>
    <m/>
    <s v="A12"/>
    <s v="Fiscal Year"/>
    <x v="0"/>
    <n v="320"/>
  </r>
  <r>
    <s v="Alexander"/>
    <s v="Stephen"/>
    <m/>
    <s v="Senior Director of Development"/>
    <s v="Development Office"/>
    <x v="315"/>
    <s v="A"/>
    <s v="F"/>
    <m/>
    <m/>
    <s v="A12"/>
    <s v="Fiscal Year"/>
    <x v="0"/>
    <n v="321"/>
  </r>
  <r>
    <s v="Brooks"/>
    <s v="Jacey"/>
    <s v="L"/>
    <s v="Asst Women's Basketball Coach"/>
    <s v="Basketball - Women"/>
    <x v="315"/>
    <s v="A"/>
    <s v="F"/>
    <m/>
    <m/>
    <s v="A12"/>
    <s v="Fiscal Year"/>
    <x v="0"/>
    <n v="322"/>
  </r>
  <r>
    <s v="Wensink"/>
    <s v="Jennifer"/>
    <s v="A"/>
    <s v="Dir, Alumni Reltn,Annual Gving"/>
    <s v="Development Office"/>
    <x v="315"/>
    <s v="A"/>
    <s v="F"/>
    <m/>
    <m/>
    <s v="A12"/>
    <s v="Fiscal Year"/>
    <x v="0"/>
    <n v="323"/>
  </r>
  <r>
    <s v="White"/>
    <s v="Marcus"/>
    <s v="D"/>
    <s v="Assistant Football Coach"/>
    <s v="Football"/>
    <x v="315"/>
    <s v="A"/>
    <s v="F"/>
    <m/>
    <m/>
    <s v="A12"/>
    <s v="Fiscal Year"/>
    <x v="0"/>
    <n v="324"/>
  </r>
  <r>
    <s v="Worley"/>
    <s v="Phillip"/>
    <s v="A"/>
    <s v="Director, Business Operations"/>
    <s v="Business Operations"/>
    <x v="315"/>
    <s v="A"/>
    <s v="F"/>
    <m/>
    <m/>
    <s v="A12"/>
    <s v="Fiscal Year"/>
    <x v="0"/>
    <n v="325"/>
  </r>
  <r>
    <s v="Cleveland"/>
    <s v="Susannah"/>
    <s v="L"/>
    <s v="Chair Archival Col/Head MLSRA"/>
    <s v="University Libraries"/>
    <x v="316"/>
    <s v="A"/>
    <s v="F"/>
    <n v="6000"/>
    <m/>
    <s v="FLB"/>
    <s v="Fiscal Year"/>
    <x v="3"/>
    <n v="326"/>
  </r>
  <r>
    <s v="Lillios"/>
    <s v="Elainie"/>
    <m/>
    <s v="Professor"/>
    <s v="Musicology/Composition/Theory"/>
    <x v="317"/>
    <s v="A"/>
    <s v="F"/>
    <m/>
    <m/>
    <s v="F12"/>
    <s v="Academic Year"/>
    <x v="2"/>
    <n v="327"/>
  </r>
  <r>
    <s v="Schocket"/>
    <s v="Andrew"/>
    <s v="M"/>
    <s v="Professor"/>
    <s v="History Department"/>
    <x v="318"/>
    <s v="C"/>
    <s v="F"/>
    <n v="3000"/>
    <m/>
    <s v="F09"/>
    <s v="Academic Year"/>
    <x v="2"/>
    <n v="328"/>
  </r>
  <r>
    <s v="Baron"/>
    <s v="Cynthia"/>
    <s v="A"/>
    <s v="Professor"/>
    <s v="Theatre and Film"/>
    <x v="319"/>
    <s v="A"/>
    <s v="F"/>
    <n v="3000"/>
    <m/>
    <s v="F12"/>
    <s v="Academic Year"/>
    <x v="2"/>
    <n v="329"/>
  </r>
  <r>
    <s v="Elsasser"/>
    <s v="James"/>
    <s v="R"/>
    <s v="Assoc Athl Dir for Int Aff"/>
    <s v="Intercollegiate Athletics"/>
    <x v="320"/>
    <s v="A"/>
    <s v="F"/>
    <m/>
    <m/>
    <s v="A12"/>
    <s v="Fiscal Year"/>
    <x v="0"/>
    <n v="330"/>
  </r>
  <r>
    <s v="Clark"/>
    <s v="Bradford"/>
    <s v="B"/>
    <s v="Professor"/>
    <s v="Theatre and Film"/>
    <x v="321"/>
    <s v="C"/>
    <s v="F"/>
    <m/>
    <m/>
    <s v="F09"/>
    <s v="Academic Year"/>
    <x v="2"/>
    <n v="331"/>
  </r>
  <r>
    <s v="Hoops"/>
    <s v="David"/>
    <s v="F"/>
    <s v="Senior Applications Developer"/>
    <s v="Information Technology Service"/>
    <x v="322"/>
    <s v="A"/>
    <s v="F"/>
    <m/>
    <m/>
    <s v="A12"/>
    <s v="Fiscal Year"/>
    <x v="0"/>
    <n v="332"/>
  </r>
  <r>
    <s v="Starks"/>
    <s v="J Rockne"/>
    <m/>
    <s v="Instructor"/>
    <s v="Finance"/>
    <x v="323"/>
    <s v="A"/>
    <s v="F"/>
    <m/>
    <m/>
    <s v="F12"/>
    <s v="Academic Year"/>
    <x v="2"/>
    <n v="333"/>
  </r>
  <r>
    <s v="Broido"/>
    <s v="Ellen"/>
    <s v="M"/>
    <s v="Professor"/>
    <s v="Higher Ed and Student Affairs"/>
    <x v="324"/>
    <s v="A"/>
    <s v="F"/>
    <m/>
    <m/>
    <s v="F12"/>
    <s v="Academic Year"/>
    <x v="2"/>
    <n v="334"/>
  </r>
  <r>
    <s v="Bullins"/>
    <s v="Christopher"/>
    <s v="H"/>
    <s v="Dean Of Students"/>
    <s v="Office of Campus Activities"/>
    <x v="325"/>
    <s v="A"/>
    <s v="F"/>
    <m/>
    <m/>
    <s v="A12"/>
    <s v="Fiscal Year"/>
    <x v="0"/>
    <n v="335"/>
  </r>
  <r>
    <s v="Gilmer"/>
    <s v="Garrett"/>
    <s v="L"/>
    <s v="Director, Counseling Center"/>
    <s v="Counseling Center"/>
    <x v="326"/>
    <s v="A"/>
    <s v="F"/>
    <m/>
    <m/>
    <s v="A12"/>
    <s v="Fiscal Year"/>
    <x v="0"/>
    <n v="336"/>
  </r>
  <r>
    <s v="Schutte"/>
    <s v="Barry"/>
    <s v="J"/>
    <s v="Assistant Hockey Coach"/>
    <s v="Hockey"/>
    <x v="327"/>
    <s v="A"/>
    <s v="F"/>
    <m/>
    <m/>
    <s v="A12"/>
    <s v="Fiscal Year"/>
    <x v="0"/>
    <n v="337"/>
  </r>
  <r>
    <s v="Lunceford"/>
    <s v="Christina"/>
    <s v="J"/>
    <s v="Asst to Pres/Div/-Incl/Ast Pro"/>
    <s v="Higher Ed and Student Affairs"/>
    <x v="328"/>
    <s v="A"/>
    <s v="F"/>
    <n v="11363"/>
    <m/>
    <s v="FAD"/>
    <s v="Fiscal Year"/>
    <x v="1"/>
    <n v="338"/>
  </r>
  <r>
    <s v="Balistreri"/>
    <s v="John"/>
    <s v="A"/>
    <s v="Professor"/>
    <s v="School of Art"/>
    <x v="329"/>
    <s v="A"/>
    <s v="F"/>
    <m/>
    <m/>
    <s v="F12"/>
    <s v="Academic Year"/>
    <x v="2"/>
    <n v="339"/>
  </r>
  <r>
    <s v="Satterlee"/>
    <s v="Robert"/>
    <s v="S"/>
    <s v="Dir of Graduate St/Prof"/>
    <s v="Music Performance Studies"/>
    <x v="330"/>
    <s v="A"/>
    <s v="F"/>
    <n v="1500"/>
    <m/>
    <s v="F12"/>
    <s v="Academic Year"/>
    <x v="2"/>
    <n v="340"/>
  </r>
  <r>
    <s v="Wallach"/>
    <s v="Jeremy"/>
    <s v="W"/>
    <s v="Professor"/>
    <s v="Popular Culture"/>
    <x v="331"/>
    <s v="A"/>
    <s v="F"/>
    <n v="1500"/>
    <m/>
    <s v="F12"/>
    <s v="Academic Year"/>
    <x v="2"/>
    <n v="341"/>
  </r>
  <r>
    <s v="Brackenbury"/>
    <s v="Timothy"/>
    <s v="P"/>
    <s v="Professor"/>
    <s v="Comm. Sciences &amp; Disorders"/>
    <x v="332"/>
    <s v="A"/>
    <s v="F"/>
    <n v="3000"/>
    <m/>
    <s v="F12"/>
    <s v="Academic Year"/>
    <x v="2"/>
    <n v="342"/>
  </r>
  <r>
    <s v="Hamilton"/>
    <s v="Duane"/>
    <s v="L"/>
    <s v="Director of Physical Plant"/>
    <s v="Physical Plant"/>
    <x v="333"/>
    <s v="A"/>
    <s v="F"/>
    <m/>
    <m/>
    <s v="A12"/>
    <s v="Fiscal Year"/>
    <x v="0"/>
    <n v="343"/>
  </r>
  <r>
    <s v="Eigner"/>
    <s v="Ty"/>
    <s v="D"/>
    <s v="Asst Men's Ice Hockey Coach"/>
    <s v="Hockey"/>
    <x v="334"/>
    <s v="A"/>
    <s v="F"/>
    <m/>
    <m/>
    <s v="A12"/>
    <s v="Fiscal Year"/>
    <x v="0"/>
    <n v="344"/>
  </r>
  <r>
    <s v="Jackson"/>
    <s v="David"/>
    <s v="J"/>
    <s v="Professor"/>
    <s v="Political Science Department"/>
    <x v="335"/>
    <s v="A"/>
    <s v="F"/>
    <m/>
    <m/>
    <s v="F12"/>
    <s v="Academic Year"/>
    <x v="2"/>
    <n v="345"/>
  </r>
  <r>
    <s v="Shafer"/>
    <s v="Rachel"/>
    <s v="C"/>
    <s v="Assistant Professor"/>
    <s v="Economics Dept"/>
    <x v="336"/>
    <s v="C"/>
    <s v="F"/>
    <m/>
    <m/>
    <s v="F09"/>
    <s v="Academic Year"/>
    <x v="2"/>
    <n v="346"/>
  </r>
  <r>
    <s v="Turner"/>
    <s v="Adrian"/>
    <s v="P"/>
    <s v="Associate Professor"/>
    <s v="School of HMSLS"/>
    <x v="337"/>
    <s v="A"/>
    <s v="F"/>
    <n v="500"/>
    <m/>
    <s v="F12"/>
    <s v="Academic Year"/>
    <x v="2"/>
    <n v="347"/>
  </r>
  <r>
    <s v="Subreenduth"/>
    <s v="Solotchnee"/>
    <s v="S"/>
    <s v="Professor"/>
    <s v="School of Teaching &amp; Learning"/>
    <x v="338"/>
    <s v="A"/>
    <s v="F"/>
    <n v="1000"/>
    <m/>
    <s v="F12"/>
    <s v="Academic Year"/>
    <x v="2"/>
    <n v="348"/>
  </r>
  <r>
    <s v="Colvin"/>
    <s v="Wayne"/>
    <s v="S"/>
    <s v="Associate Manager"/>
    <s v="Information Technology Service"/>
    <x v="339"/>
    <s v="A"/>
    <s v="F"/>
    <m/>
    <m/>
    <s v="A12"/>
    <s v="Fiscal Year"/>
    <x v="0"/>
    <n v="349"/>
  </r>
  <r>
    <s v="Michaels"/>
    <s v="Helen"/>
    <s v="J"/>
    <s v="Associate Professor"/>
    <s v="Biological Science"/>
    <x v="340"/>
    <s v="A"/>
    <s v="F"/>
    <m/>
    <m/>
    <s v="F12"/>
    <s v="Academic Year"/>
    <x v="2"/>
    <n v="350"/>
  </r>
  <r>
    <s v="Kuehn"/>
    <s v="Mikel"/>
    <s v="P"/>
    <s v="Professor"/>
    <s v="Musicology/Composition/Theory"/>
    <x v="341"/>
    <s v="C"/>
    <s v="F"/>
    <n v="3000"/>
    <m/>
    <s v="F09"/>
    <s v="Academic Year"/>
    <x v="2"/>
    <n v="351"/>
  </r>
  <r>
    <s v="Meyer"/>
    <s v="Daniel"/>
    <s v="B"/>
    <s v="Asc Athl Dir/Spec Asst Athl Dr"/>
    <s v="Intercollegiate Athletics"/>
    <x v="342"/>
    <s v="A"/>
    <s v="F"/>
    <m/>
    <m/>
    <s v="A12"/>
    <s v="Fiscal Year"/>
    <x v="0"/>
    <n v="352"/>
  </r>
  <r>
    <s v="Zhou"/>
    <s v="Yu"/>
    <m/>
    <s v="Associate Professor"/>
    <s v="Geography Department"/>
    <x v="343"/>
    <s v="A"/>
    <s v="F"/>
    <m/>
    <m/>
    <s v="F12"/>
    <s v="Academic Year"/>
    <x v="2"/>
    <n v="353"/>
  </r>
  <r>
    <s v="Guldbeck"/>
    <s v="Mille"/>
    <m/>
    <s v="Professor"/>
    <s v="School of Art"/>
    <x v="344"/>
    <s v="A"/>
    <s v="F"/>
    <m/>
    <m/>
    <s v="F12"/>
    <s v="Academic Year"/>
    <x v="2"/>
    <n v="354"/>
  </r>
  <r>
    <s v="Zulch-Smith"/>
    <s v="Sara"/>
    <s v="J"/>
    <s v="Senior Director of Development"/>
    <s v="Capital Campaign"/>
    <x v="345"/>
    <s v="A"/>
    <s v="F"/>
    <m/>
    <m/>
    <s v="A12"/>
    <s v="Fiscal Year"/>
    <x v="0"/>
    <n v="355"/>
  </r>
  <r>
    <s v="Swinford"/>
    <s v="Susan"/>
    <s v="M"/>
    <s v="Director, Budgets/Business Aff"/>
    <s v="VP Student Affairs"/>
    <x v="346"/>
    <s v="A"/>
    <s v="F"/>
    <n v="365"/>
    <m/>
    <s v="A12"/>
    <s v="Fiscal Year"/>
    <x v="0"/>
    <n v="356"/>
  </r>
  <r>
    <s v="Peek"/>
    <s v="Philip"/>
    <s v="S"/>
    <s v="Chair/Associate Professor"/>
    <s v="World Languages and Cultures"/>
    <x v="347"/>
    <s v="A"/>
    <s v="F"/>
    <n v="8500"/>
    <m/>
    <s v="FAD"/>
    <s v="Fiscal Year"/>
    <x v="1"/>
    <n v="357"/>
  </r>
  <r>
    <s v="Border"/>
    <s v="David"/>
    <s v="A"/>
    <s v="Associate Professor"/>
    <s v="Dept Engineering Technologies"/>
    <x v="348"/>
    <s v="A"/>
    <s v="F"/>
    <m/>
    <m/>
    <s v="F12"/>
    <s v="Academic Year"/>
    <x v="2"/>
    <n v="358"/>
  </r>
  <r>
    <s v="Pogan"/>
    <s v="Brett"/>
    <s v="W"/>
    <s v="Senior Capital Planner"/>
    <s v="Capital Planning"/>
    <x v="349"/>
    <s v="A"/>
    <s v="F"/>
    <m/>
    <m/>
    <s v="A12"/>
    <s v="Fiscal Year"/>
    <x v="0"/>
    <n v="359"/>
  </r>
  <r>
    <s v="Hartley"/>
    <s v="Stacey"/>
    <s v="M"/>
    <s v="Senior Director of Development"/>
    <s v="Fire-Institutional Research"/>
    <x v="350"/>
    <s v="A"/>
    <s v="F"/>
    <m/>
    <m/>
    <s v="A12"/>
    <s v="Fiscal Year"/>
    <x v="0"/>
    <n v="360"/>
  </r>
  <r>
    <s v="Hooper"/>
    <s v="Tim"/>
    <m/>
    <s v="Web Applications Developer"/>
    <s v="Information Technology Service"/>
    <x v="350"/>
    <s v="A"/>
    <s v="F"/>
    <m/>
    <m/>
    <s v="A12"/>
    <s v="Fiscal Year"/>
    <x v="0"/>
    <n v="361"/>
  </r>
  <r>
    <s v="Ramsdell"/>
    <s v="Keith"/>
    <s v="E"/>
    <s v="Dir Grad Enrollmnt &amp; Asst Dean"/>
    <s v="Graduate College"/>
    <x v="350"/>
    <s v="A"/>
    <s v="F"/>
    <m/>
    <m/>
    <s v="A12"/>
    <s v="Fiscal Year"/>
    <x v="0"/>
    <n v="362"/>
  </r>
  <r>
    <s v="Summey"/>
    <s v="Michael"/>
    <s v="A"/>
    <s v="Asst Men's Bsktball Coach"/>
    <s v="Basketball-Men"/>
    <x v="350"/>
    <s v="A"/>
    <s v="F"/>
    <m/>
    <m/>
    <s v="A12"/>
    <s v="Fiscal Year"/>
    <x v="0"/>
    <n v="363"/>
  </r>
  <r>
    <s v="Hermo-Fedro"/>
    <s v="Sylvia"/>
    <s v="E"/>
    <s v="Senior Lecturer"/>
    <s v="Fire-Applied Science"/>
    <x v="351"/>
    <s v="A"/>
    <s v="F"/>
    <n v="2000"/>
    <m/>
    <s v="F12"/>
    <s v="Academic Year"/>
    <x v="2"/>
    <n v="364"/>
  </r>
  <r>
    <s v="Decker"/>
    <s v="Michael"/>
    <m/>
    <s v="Assistant Professor"/>
    <s v="Computer Science"/>
    <x v="352"/>
    <s v="A"/>
    <s v="F"/>
    <m/>
    <m/>
    <s v="F12"/>
    <s v="Academic Year"/>
    <x v="2"/>
    <n v="365"/>
  </r>
  <r>
    <s v="Samel"/>
    <s v="Arthur"/>
    <s v="N"/>
    <s v="Associate Professor"/>
    <s v="Geography Department"/>
    <x v="353"/>
    <s v="C"/>
    <s v="F"/>
    <m/>
    <m/>
    <s v="F09"/>
    <s v="Academic Year"/>
    <x v="2"/>
    <n v="366"/>
  </r>
  <r>
    <s v="Lee"/>
    <s v="Bob"/>
    <s v="D"/>
    <s v="Professor"/>
    <s v="School of HMSLS"/>
    <x v="354"/>
    <s v="A"/>
    <s v="F"/>
    <n v="750"/>
    <m/>
    <s v="F12"/>
    <s v="Academic Year"/>
    <x v="2"/>
    <n v="367"/>
  </r>
  <r>
    <s v="Sherwood"/>
    <s v="Theresa"/>
    <s v="A"/>
    <s v="Data Warehouse Architect"/>
    <s v="Information Technology Service"/>
    <x v="355"/>
    <s v="A"/>
    <s v="F"/>
    <m/>
    <m/>
    <s v="A12"/>
    <s v="Fiscal Year"/>
    <x v="0"/>
    <n v="368"/>
  </r>
  <r>
    <s v="Falk"/>
    <s v="Patricia"/>
    <s v="K"/>
    <s v="Music Catalog/Metadata Librarn"/>
    <s v="University Libraries"/>
    <x v="356"/>
    <s v="A"/>
    <s v="F"/>
    <m/>
    <m/>
    <s v="FLB"/>
    <s v="Fiscal Year"/>
    <x v="3"/>
    <n v="369"/>
  </r>
  <r>
    <s v="Oates"/>
    <s v="Gary"/>
    <s v="L"/>
    <s v="Associate Professor"/>
    <s v="Sociology Department"/>
    <x v="357"/>
    <s v="A"/>
    <s v="F"/>
    <m/>
    <m/>
    <s v="F12"/>
    <s v="Academic Year"/>
    <x v="2"/>
    <n v="370"/>
  </r>
  <r>
    <s v="Brodke"/>
    <s v="Michelle"/>
    <s v="R"/>
    <s v="Associate Professor"/>
    <s v="Fire-Applied Science"/>
    <x v="358"/>
    <s v="A"/>
    <s v="F"/>
    <m/>
    <m/>
    <s v="F12"/>
    <s v="Academic Year"/>
    <x v="2"/>
    <n v="371"/>
  </r>
  <r>
    <s v="Nickoson"/>
    <s v="Lee"/>
    <s v="A"/>
    <s v="Associate Professor"/>
    <s v="English Department"/>
    <x v="359"/>
    <s v="A"/>
    <s v="F"/>
    <n v="8000"/>
    <m/>
    <s v="F12"/>
    <s v="Fiscal Year"/>
    <x v="2"/>
    <n v="372"/>
  </r>
  <r>
    <s v="Xie"/>
    <s v="Philip"/>
    <s v="F"/>
    <s v="Professor"/>
    <s v="School of HMSLS"/>
    <x v="360"/>
    <s v="A"/>
    <s v="F"/>
    <m/>
    <m/>
    <s v="F12"/>
    <s v="Academic Year"/>
    <x v="2"/>
    <n v="373"/>
  </r>
  <r>
    <s v="Bortel"/>
    <s v="Robert"/>
    <s v="W"/>
    <s v="Director"/>
    <s v="School of Media and Comm"/>
    <x v="361"/>
    <s v="A"/>
    <s v="F"/>
    <m/>
    <m/>
    <s v="A12"/>
    <s v="Fiscal Year"/>
    <x v="0"/>
    <n v="374"/>
  </r>
  <r>
    <s v="Chambers"/>
    <s v="Jonathan"/>
    <s v="L"/>
    <s v="Professor"/>
    <s v="Theatre and Film"/>
    <x v="362"/>
    <s v="A"/>
    <s v="F"/>
    <m/>
    <m/>
    <s v="F12"/>
    <s v="Academic Year"/>
    <x v="2"/>
    <n v="375"/>
  </r>
  <r>
    <s v="Singer"/>
    <s v="Carol"/>
    <s v="A"/>
    <s v="Reference and Instruction Lib"/>
    <s v="University Libraries"/>
    <x v="363"/>
    <s v="A"/>
    <s v="F"/>
    <m/>
    <m/>
    <s v="FLB"/>
    <s v="Fiscal Year"/>
    <x v="3"/>
    <n v="376"/>
  </r>
  <r>
    <s v="Meek"/>
    <s v="Geoffrey"/>
    <s v="A"/>
    <s v="Associate Professor"/>
    <s v="School of HMSLS"/>
    <x v="364"/>
    <s v="A"/>
    <s v="F"/>
    <m/>
    <m/>
    <s v="F12"/>
    <s v="Academic Year"/>
    <x v="2"/>
    <n v="377"/>
  </r>
  <r>
    <s v="Kulicke"/>
    <s v="Vicky"/>
    <s v="L"/>
    <s v="Equity Officer"/>
    <s v="Human Resources"/>
    <x v="365"/>
    <s v="A"/>
    <s v="F"/>
    <m/>
    <m/>
    <s v="A12"/>
    <s v="Fiscal Year"/>
    <x v="0"/>
    <n v="378"/>
  </r>
  <r>
    <s v="Faulkner"/>
    <s v="Sandra"/>
    <s v="L"/>
    <s v="Professor"/>
    <s v="Dept of Communication"/>
    <x v="366"/>
    <s v="A"/>
    <s v="F"/>
    <n v="3000"/>
    <m/>
    <s v="F12"/>
    <s v="Academic Year"/>
    <x v="2"/>
    <n v="379"/>
  </r>
  <r>
    <s v="Gorman"/>
    <s v="Thomas"/>
    <s v="W"/>
    <s v="Assistant Dean"/>
    <s v="Col of Health &amp; Human Services"/>
    <x v="367"/>
    <s v="A"/>
    <s v="F"/>
    <n v="9000"/>
    <m/>
    <s v="A12"/>
    <s v="Fiscal Year"/>
    <x v="0"/>
    <n v="380"/>
  </r>
  <r>
    <s v="Messersmith"/>
    <s v="Stephania"/>
    <s v="J"/>
    <s v="Sr Lecturer/Coord for STEM"/>
    <s v="Chemistry Department"/>
    <x v="368"/>
    <s v="A"/>
    <s v="F"/>
    <m/>
    <m/>
    <s v="F12"/>
    <s v="Fiscal Year"/>
    <x v="2"/>
    <n v="381"/>
  </r>
  <r>
    <s v="Gross"/>
    <s v="Andrew"/>
    <s v="D"/>
    <s v="Manager of Systems"/>
    <s v="Information Technology Service"/>
    <x v="369"/>
    <s v="A"/>
    <s v="F"/>
    <m/>
    <m/>
    <s v="A12"/>
    <s v="Fiscal Year"/>
    <x v="0"/>
    <n v="382"/>
  </r>
  <r>
    <s v="Hunker"/>
    <s v="Stefanie"/>
    <s v="A"/>
    <s v="Digital Resources Librarian"/>
    <s v="University Libraries"/>
    <x v="370"/>
    <s v="A"/>
    <s v="F"/>
    <m/>
    <m/>
    <s v="FLB"/>
    <s v="Fiscal Year"/>
    <x v="3"/>
    <n v="383"/>
  </r>
  <r>
    <s v="Labbie"/>
    <s v="Erin"/>
    <s v="F"/>
    <s v="Professor"/>
    <s v="English Department"/>
    <x v="371"/>
    <s v="A"/>
    <s v="F"/>
    <m/>
    <m/>
    <s v="F12"/>
    <s v="Academic Year"/>
    <x v="2"/>
    <n v="384"/>
  </r>
  <r>
    <s v="Begum"/>
    <s v="Khani"/>
    <m/>
    <s v="Associate Professor"/>
    <s v="English Department"/>
    <x v="372"/>
    <s v="A"/>
    <s v="F"/>
    <m/>
    <m/>
    <s v="F12"/>
    <s v="Academic Year"/>
    <x v="2"/>
    <n v="385"/>
  </r>
  <r>
    <s v="Xi"/>
    <s v="Haowen"/>
    <m/>
    <s v="Associate Professor"/>
    <s v="Physics &amp; Astronomy"/>
    <x v="373"/>
    <s v="C"/>
    <s v="F"/>
    <m/>
    <m/>
    <s v="F09"/>
    <s v="Academic Year"/>
    <x v="2"/>
    <n v="386"/>
  </r>
  <r>
    <s v="Nguyen"/>
    <s v="Diem"/>
    <s v="M"/>
    <s v="Associate Professor"/>
    <s v="Math and Statistics Dept"/>
    <x v="374"/>
    <s v="C"/>
    <s v="F"/>
    <m/>
    <m/>
    <s v="F09"/>
    <s v="Academic Year"/>
    <x v="2"/>
    <n v="387"/>
  </r>
  <r>
    <s v="Zahler"/>
    <s v="Megan"/>
    <s v="M"/>
    <s v="Assistant Dean"/>
    <s v="Fire-Admissions"/>
    <x v="375"/>
    <s v="A"/>
    <s v="F"/>
    <m/>
    <m/>
    <s v="A12"/>
    <s v="Fiscal Year"/>
    <x v="0"/>
    <n v="388"/>
  </r>
  <r>
    <s v="Davis"/>
    <s v="Timothy"/>
    <m/>
    <s v="Associate Professor"/>
    <s v="Biological Science"/>
    <x v="375"/>
    <s v="A"/>
    <s v="F"/>
    <n v="10000"/>
    <m/>
    <s v="F12"/>
    <s v="Academic Year"/>
    <x v="2"/>
    <n v="389"/>
  </r>
  <r>
    <s v="Zhang"/>
    <s v="Ren"/>
    <m/>
    <s v="Assistant Professor"/>
    <s v="Economics Dept"/>
    <x v="375"/>
    <s v="A"/>
    <s v="F"/>
    <m/>
    <m/>
    <s v="F12"/>
    <s v="Academic Year"/>
    <x v="2"/>
    <n v="390"/>
  </r>
  <r>
    <s v="Frey"/>
    <s v="Diane"/>
    <s v="K"/>
    <s v="Associate Professor"/>
    <s v="Family &amp; Consumer Sciences"/>
    <x v="376"/>
    <s v="A"/>
    <s v="F"/>
    <m/>
    <m/>
    <s v="F12"/>
    <s v="Academic Year"/>
    <x v="2"/>
    <n v="391"/>
  </r>
  <r>
    <s v="Brown"/>
    <s v="Linda"/>
    <s v="A"/>
    <s v="Coordinator of Collections"/>
    <s v="University Libraries"/>
    <x v="377"/>
    <s v="A"/>
    <s v="F"/>
    <m/>
    <m/>
    <s v="FLB"/>
    <s v="Fiscal Year"/>
    <x v="3"/>
    <n v="392"/>
  </r>
  <r>
    <s v="Anderson"/>
    <s v="Richard"/>
    <s v="B"/>
    <s v="Associate Professor"/>
    <s v="Psychology Department"/>
    <x v="378"/>
    <s v="A"/>
    <s v="F"/>
    <m/>
    <m/>
    <s v="F12"/>
    <s v="Academic Year"/>
    <x v="2"/>
    <n v="393"/>
  </r>
  <r>
    <s v="Liederbach"/>
    <s v="John"/>
    <s v="C"/>
    <s v="Professor/Intrm Chair"/>
    <s v="Human Services Department"/>
    <x v="379"/>
    <s v="A"/>
    <s v="F"/>
    <n v="6000"/>
    <m/>
    <s v="F12"/>
    <s v="Academic Year"/>
    <x v="2"/>
    <n v="394"/>
  </r>
  <r>
    <s v="Schumacher"/>
    <s v="Donald"/>
    <s v="F"/>
    <s v="Senior Applications Developer"/>
    <s v="Information Technology Service"/>
    <x v="380"/>
    <s v="A"/>
    <s v="F"/>
    <m/>
    <m/>
    <s v="A12"/>
    <s v="Fiscal Year"/>
    <x v="0"/>
    <n v="395"/>
  </r>
  <r>
    <s v="Orr"/>
    <s v="Shannon"/>
    <s v="K"/>
    <s v="Professor"/>
    <s v="Political Science Department"/>
    <x v="381"/>
    <s v="A"/>
    <s v="F"/>
    <m/>
    <m/>
    <s v="F12"/>
    <s v="Academic Year"/>
    <x v="2"/>
    <n v="396"/>
  </r>
  <r>
    <s v="Arrigo"/>
    <s v="Michael"/>
    <s v="T"/>
    <s v="Professor"/>
    <s v="School of Art"/>
    <x v="382"/>
    <s v="A"/>
    <s v="F"/>
    <m/>
    <m/>
    <s v="F12"/>
    <s v="Academic Year"/>
    <x v="2"/>
    <n v="397"/>
  </r>
  <r>
    <s v="Wade"/>
    <s v="John"/>
    <s v="G"/>
    <s v="Associate Professor"/>
    <s v="Math and Statistics Dept"/>
    <x v="383"/>
    <s v="A"/>
    <s v="F"/>
    <m/>
    <m/>
    <s v="F12"/>
    <s v="Academic Year"/>
    <x v="2"/>
    <n v="398"/>
  </r>
  <r>
    <s v="Wood"/>
    <s v="Sue"/>
    <s v="C"/>
    <s v="Associate Professor"/>
    <s v="English Department"/>
    <x v="384"/>
    <s v="A"/>
    <s v="F"/>
    <m/>
    <m/>
    <s v="F12"/>
    <s v="Academic Year"/>
    <x v="2"/>
    <n v="399"/>
  </r>
  <r>
    <s v="Zamkov"/>
    <s v="Mikhail"/>
    <s v="A"/>
    <s v="Associate Professor"/>
    <s v="Physics &amp; Astronomy"/>
    <x v="385"/>
    <s v="C"/>
    <s v="F"/>
    <m/>
    <m/>
    <s v="F09"/>
    <s v="Academic Year"/>
    <x v="2"/>
    <n v="400"/>
  </r>
  <r>
    <s v="Anderson"/>
    <s v="Dawn"/>
    <s v="L"/>
    <s v="Chair/Associate Professor"/>
    <s v="Public &amp; Allied Health"/>
    <x v="386"/>
    <s v="A"/>
    <s v="F"/>
    <n v="6000"/>
    <m/>
    <s v="F12"/>
    <s v="Academic Year"/>
    <x v="2"/>
    <n v="401"/>
  </r>
  <r>
    <s v="Horner"/>
    <s v="Sherri"/>
    <s v="L"/>
    <s v="Associate Professor"/>
    <s v="School of Ed Found, Lead &amp; Pol"/>
    <x v="387"/>
    <s v="A"/>
    <s v="F"/>
    <m/>
    <m/>
    <s v="F12"/>
    <s v="Academic Year"/>
    <x v="2"/>
    <n v="402"/>
  </r>
  <r>
    <s v="Challu"/>
    <s v="Amilcar"/>
    <s v="E"/>
    <s v="Chair/Associate Professor"/>
    <s v="History Department"/>
    <x v="388"/>
    <s v="A"/>
    <s v="F"/>
    <n v="6500"/>
    <m/>
    <s v="FAD"/>
    <s v="Fiscal Year"/>
    <x v="1"/>
    <n v="403"/>
  </r>
  <r>
    <s v="Spencer"/>
    <s v="Nancy"/>
    <s v="E"/>
    <s v="Associate Professor"/>
    <s v="School of HMSLS"/>
    <x v="389"/>
    <s v="A"/>
    <s v="F"/>
    <m/>
    <m/>
    <s v="F12"/>
    <s v="Academic Year"/>
    <x v="2"/>
    <n v="404"/>
  </r>
  <r>
    <s v="Saenz"/>
    <s v="Charles"/>
    <s v="M"/>
    <s v="Professor"/>
    <s v="Music Performance Studies"/>
    <x v="390"/>
    <s v="A"/>
    <s v="F"/>
    <m/>
    <m/>
    <s v="F12"/>
    <s v="Academic Year"/>
    <x v="2"/>
    <n v="405"/>
  </r>
  <r>
    <s v="Wiegmann"/>
    <s v="Daniel"/>
    <s v="D"/>
    <s v="Associate Professor"/>
    <s v="Biological Science"/>
    <x v="391"/>
    <s v="A"/>
    <s v="F"/>
    <m/>
    <m/>
    <s v="F12"/>
    <s v="Academic Year"/>
    <x v="2"/>
    <n v="406"/>
  </r>
  <r>
    <s v="Mayyas"/>
    <s v="Mohammad"/>
    <s v="A"/>
    <s v="Associate Professor"/>
    <s v="Dept Engineering Technologies"/>
    <x v="392"/>
    <s v="A"/>
    <s v="F"/>
    <m/>
    <m/>
    <s v="F12"/>
    <s v="Academic Year"/>
    <x v="2"/>
    <n v="407"/>
  </r>
  <r>
    <s v="Ning"/>
    <s v="Wei"/>
    <m/>
    <s v="Associate Professor"/>
    <s v="Math and Statistics Dept"/>
    <x v="393"/>
    <s v="C"/>
    <s v="F"/>
    <m/>
    <m/>
    <s v="F09"/>
    <s v="Academic Year"/>
    <x v="2"/>
    <n v="408"/>
  </r>
  <r>
    <s v="Yates"/>
    <s v="Billy"/>
    <s v="L"/>
    <s v="Asst Director, Strength-Cond"/>
    <s v="Intercollegiate Athletics"/>
    <x v="394"/>
    <s v="A"/>
    <s v="F"/>
    <m/>
    <m/>
    <s v="A12"/>
    <s v="Fiscal Year"/>
    <x v="0"/>
    <n v="409"/>
  </r>
  <r>
    <s v="Dailey"/>
    <s v="Katharine"/>
    <s v="K"/>
    <s v="Associate Dean/Associate Prof"/>
    <s v="Fire-Institutional Research"/>
    <x v="395"/>
    <s v="A"/>
    <s v="F"/>
    <n v="23705"/>
    <m/>
    <s v="FAD"/>
    <s v="Fiscal Year"/>
    <x v="1"/>
    <n v="410"/>
  </r>
  <r>
    <s v="Forsyth"/>
    <s v="Douglas"/>
    <s v="J"/>
    <s v="Associate Professor"/>
    <s v="History Department"/>
    <x v="396"/>
    <s v="A"/>
    <s v="F"/>
    <m/>
    <m/>
    <s v="F12"/>
    <s v="Academic Year"/>
    <x v="2"/>
    <n v="411"/>
  </r>
  <r>
    <s v="Baber"/>
    <s v="Jared"/>
    <m/>
    <s v="Manager of Networks"/>
    <s v="Information Technology Service"/>
    <x v="397"/>
    <s v="A"/>
    <s v="F"/>
    <m/>
    <m/>
    <s v="A12"/>
    <s v="Fiscal Year"/>
    <x v="0"/>
    <n v="412"/>
  </r>
  <r>
    <s v="Hershberger"/>
    <s v="Andrew"/>
    <s v="E"/>
    <s v="Professor"/>
    <s v="School of Art"/>
    <x v="398"/>
    <s v="A"/>
    <s v="F"/>
    <m/>
    <m/>
    <s v="F12"/>
    <s v="Academic Year"/>
    <x v="2"/>
    <n v="413"/>
  </r>
  <r>
    <s v="Weinsier"/>
    <s v="Philip"/>
    <s v="D"/>
    <s v="Professor"/>
    <s v="Fire-Applied Science"/>
    <x v="399"/>
    <s v="A"/>
    <s v="F"/>
    <n v="2000"/>
    <m/>
    <s v="F12"/>
    <s v="Academic Year"/>
    <x v="2"/>
    <n v="414"/>
  </r>
  <r>
    <s v="Gwozdz"/>
    <s v="Suzanne"/>
    <s v="H"/>
    <s v="Sr. Financial Accountant"/>
    <s v="Information Technology Service"/>
    <x v="400"/>
    <s v="A"/>
    <s v="F"/>
    <m/>
    <m/>
    <s v="A12"/>
    <s v="Fiscal Year"/>
    <x v="0"/>
    <n v="415"/>
  </r>
  <r>
    <s v="Geusz"/>
    <s v="Michael"/>
    <s v="E"/>
    <s v="Associate Professor"/>
    <s v="Biological Science"/>
    <x v="401"/>
    <s v="C"/>
    <s v="F"/>
    <m/>
    <m/>
    <s v="F09"/>
    <s v="Academic Year"/>
    <x v="2"/>
    <n v="416"/>
  </r>
  <r>
    <s v="Rich"/>
    <s v="Linda"/>
    <s v="A"/>
    <s v="LTL, Ref Srvcs Coord"/>
    <s v="University Libraries"/>
    <x v="402"/>
    <s v="A"/>
    <s v="F"/>
    <m/>
    <m/>
    <s v="FLB"/>
    <s v="Fiscal Year"/>
    <x v="3"/>
    <n v="417"/>
  </r>
  <r>
    <s v="Panter"/>
    <s v="Kurt"/>
    <s v="S"/>
    <s v="Associate Professor"/>
    <s v="Geology Department"/>
    <x v="403"/>
    <s v="A"/>
    <s v="F"/>
    <m/>
    <m/>
    <s v="F12"/>
    <s v="Academic Year"/>
    <x v="2"/>
    <n v="418"/>
  </r>
  <r>
    <s v="Burns"/>
    <s v="William"/>
    <s v="M"/>
    <s v="Interim Director"/>
    <s v="Center for Regional Developmen"/>
    <x v="404"/>
    <s v="A"/>
    <s v="F"/>
    <n v="13417.2"/>
    <m/>
    <s v="A12"/>
    <s v="Fiscal Year"/>
    <x v="0"/>
    <n v="419"/>
  </r>
  <r>
    <s v="Hendricks"/>
    <s v="Cindy"/>
    <s v="S"/>
    <s v="Assistant Dean, Educator Prep"/>
    <s v="College of Education - Admin"/>
    <x v="405"/>
    <s v="C"/>
    <s v="F"/>
    <m/>
    <m/>
    <s v="FAD"/>
    <s v="Fiscal Year"/>
    <x v="1"/>
    <n v="420"/>
  </r>
  <r>
    <s v="Whitney"/>
    <s v="Lynn"/>
    <s v="H"/>
    <s v="Associate Professor/Assoc Dir"/>
    <s v="School of Art"/>
    <x v="406"/>
    <s v="A"/>
    <s v="F"/>
    <n v="1000"/>
    <m/>
    <s v="F12"/>
    <s v="Academic Year"/>
    <x v="2"/>
    <n v="421"/>
  </r>
  <r>
    <s v="Menon"/>
    <s v="Sridevi"/>
    <m/>
    <s v="Associate Professor"/>
    <s v="Ethnic Studies"/>
    <x v="407"/>
    <s v="A"/>
    <s v="F"/>
    <m/>
    <m/>
    <s v="F12"/>
    <s v="Academic Year"/>
    <x v="2"/>
    <n v="422"/>
  </r>
  <r>
    <s v="Duntley"/>
    <s v="Madeline"/>
    <m/>
    <s v="Associate Professor"/>
    <s v="Sociology Department"/>
    <x v="408"/>
    <s v="C"/>
    <s v="F"/>
    <m/>
    <m/>
    <s v="F09"/>
    <s v="Academic Year"/>
    <x v="2"/>
    <n v="423"/>
  </r>
  <r>
    <s v="Cassara"/>
    <s v="Catherine"/>
    <m/>
    <s v="Associate Professor"/>
    <s v="Department of Journalism &amp; PR"/>
    <x v="409"/>
    <s v="A"/>
    <s v="F"/>
    <m/>
    <m/>
    <s v="F12"/>
    <s v="Academic Year"/>
    <x v="2"/>
    <n v="424"/>
  </r>
  <r>
    <s v="Brock"/>
    <s v="Matt"/>
    <s v="C"/>
    <s v="Assistant Football Coach"/>
    <s v="Football"/>
    <x v="410"/>
    <s v="A"/>
    <s v="F"/>
    <m/>
    <m/>
    <s v="A12"/>
    <s v="Fiscal Year"/>
    <x v="0"/>
    <n v="425"/>
  </r>
  <r>
    <s v="Worley"/>
    <s v="Sara"/>
    <m/>
    <s v="Associate Professor"/>
    <s v="Philosophy Department"/>
    <x v="411"/>
    <s v="A"/>
    <s v="F"/>
    <m/>
    <m/>
    <s v="F12"/>
    <s v="Academic Year"/>
    <x v="2"/>
    <n v="426"/>
  </r>
  <r>
    <s v="Schuessler"/>
    <s v="Michael"/>
    <m/>
    <s v="Senior Project Manager"/>
    <s v="Design &amp; Construction"/>
    <x v="412"/>
    <s v="A"/>
    <s v="F"/>
    <m/>
    <m/>
    <s v="A12"/>
    <s v="Fiscal Year"/>
    <x v="0"/>
    <n v="427"/>
  </r>
  <r>
    <s v="Parish"/>
    <s v="Tim"/>
    <s v="W"/>
    <s v="Special Projects Manager"/>
    <s v="Information Technology Service"/>
    <x v="413"/>
    <s v="A"/>
    <s v="F"/>
    <m/>
    <m/>
    <s v="A12"/>
    <s v="Fiscal Year"/>
    <x v="0"/>
    <n v="428"/>
  </r>
  <r>
    <s v="Austin"/>
    <s v="Robert"/>
    <s v="B"/>
    <s v="Assistant Professor"/>
    <s v="Construction Management"/>
    <x v="414"/>
    <s v="C"/>
    <s v="F"/>
    <m/>
    <m/>
    <s v="F09"/>
    <s v="Academic Year"/>
    <x v="2"/>
    <n v="429"/>
  </r>
  <r>
    <s v="Duran"/>
    <s v="Lena"/>
    <s v="B"/>
    <s v="Associate Professor"/>
    <s v="School of Teaching &amp; Learning"/>
    <x v="415"/>
    <s v="A"/>
    <s v="F"/>
    <n v="1000"/>
    <m/>
    <s v="F12"/>
    <s v="Academic Year"/>
    <x v="2"/>
    <n v="430"/>
  </r>
  <r>
    <s v="Miller"/>
    <s v="Ryan"/>
    <s v="J"/>
    <s v="Senior Project Manager"/>
    <s v="Design &amp; Construction"/>
    <x v="416"/>
    <s v="A"/>
    <s v="F"/>
    <m/>
    <m/>
    <s v="A12"/>
    <s v="Fiscal Year"/>
    <x v="0"/>
    <n v="431"/>
  </r>
  <r>
    <s v="Coulter"/>
    <s v="Tina"/>
    <s v="M"/>
    <s v="Associate Director"/>
    <s v="Financial Aid"/>
    <x v="417"/>
    <s v="A"/>
    <s v="F"/>
    <m/>
    <m/>
    <s v="A12"/>
    <s v="Fiscal Year"/>
    <x v="0"/>
    <n v="432"/>
  </r>
  <r>
    <s v="Guenther"/>
    <s v="Beatrice"/>
    <s v="M"/>
    <s v="Associate Professor"/>
    <s v="World Languages and Cultures"/>
    <x v="418"/>
    <s v="A"/>
    <s v="F"/>
    <n v="3682"/>
    <m/>
    <s v="F12"/>
    <s v="Academic Year"/>
    <x v="2"/>
    <n v="433"/>
  </r>
  <r>
    <s v="Molnar"/>
    <s v="Connie"/>
    <s v="M"/>
    <s v="Assoc Director, Cntr Fac Excll"/>
    <s v="Center for Faculty Excellence"/>
    <x v="419"/>
    <s v="A"/>
    <s v="F"/>
    <m/>
    <m/>
    <s v="A12"/>
    <s v="Fiscal Year"/>
    <x v="0"/>
    <n v="434"/>
  </r>
  <r>
    <s v="Heider"/>
    <s v="Mark"/>
    <s v="A"/>
    <s v="Enterprise Appl Administrator"/>
    <s v="Information Technology Service"/>
    <x v="420"/>
    <s v="A"/>
    <s v="F"/>
    <m/>
    <m/>
    <s v="A12"/>
    <s v="Fiscal Year"/>
    <x v="0"/>
    <n v="435"/>
  </r>
  <r>
    <s v="Duran"/>
    <s v="Emilio"/>
    <m/>
    <s v="Assoc Prof STL/joint in BIOL"/>
    <s v="School of Teaching &amp; Learning"/>
    <x v="421"/>
    <s v="A"/>
    <s v="F"/>
    <m/>
    <m/>
    <s v="F12"/>
    <s v="Academic Year"/>
    <x v="2"/>
    <n v="436"/>
  </r>
  <r>
    <s v="Hennessy"/>
    <s v="Nicholas"/>
    <s v="J"/>
    <s v="Manager of Sustainability"/>
    <s v="Sustainability"/>
    <x v="422"/>
    <s v="A"/>
    <s v="F"/>
    <m/>
    <m/>
    <s v="A12"/>
    <s v="Fiscal Year"/>
    <x v="0"/>
    <n v="437"/>
  </r>
  <r>
    <s v="Chambers"/>
    <s v="Timothy"/>
    <s v="E"/>
    <s v="Director Undergrad Studies"/>
    <s v="Office of UG Student Develo"/>
    <x v="423"/>
    <s v="A"/>
    <s v="F"/>
    <m/>
    <m/>
    <s v="A12"/>
    <s v="Fiscal Year"/>
    <x v="0"/>
    <n v="438"/>
  </r>
  <r>
    <s v="Grinberg Pla"/>
    <s v="Valeria"/>
    <m/>
    <s v="Professor"/>
    <s v="World Languages and Cultures"/>
    <x v="424"/>
    <s v="A"/>
    <s v="F"/>
    <m/>
    <m/>
    <s v="F12"/>
    <s v="Academic Year"/>
    <x v="2"/>
    <n v="439"/>
  </r>
  <r>
    <s v="Tarnovsky"/>
    <s v="Alexander"/>
    <s v="N"/>
    <s v="Associate Professor"/>
    <s v="Chemistry Department"/>
    <x v="425"/>
    <s v="A"/>
    <s v="F"/>
    <m/>
    <m/>
    <s v="F12"/>
    <s v="Academic Year"/>
    <x v="2"/>
    <n v="440"/>
  </r>
  <r>
    <s v="Bosch"/>
    <s v="Eileen"/>
    <s v="K"/>
    <s v="Chair, Lib TL; Coord Lib Instr"/>
    <s v="University Libraries"/>
    <x v="426"/>
    <s v="A"/>
    <s v="F"/>
    <n v="6000"/>
    <m/>
    <s v="FLB"/>
    <s v="Fiscal Year"/>
    <x v="3"/>
    <n v="441"/>
  </r>
  <r>
    <s v="Heba"/>
    <s v="Gary"/>
    <s v="M"/>
    <s v="Associate Professor"/>
    <s v="English Department"/>
    <x v="427"/>
    <s v="A"/>
    <s v="F"/>
    <m/>
    <m/>
    <s v="F12"/>
    <s v="Academic Year"/>
    <x v="2"/>
    <n v="442"/>
  </r>
  <r>
    <s v="Pelletier"/>
    <s v="Andrew"/>
    <s v="J"/>
    <s v="Professor"/>
    <s v="Music Performance Studies"/>
    <x v="428"/>
    <s v="A"/>
    <s v="F"/>
    <m/>
    <m/>
    <s v="F12"/>
    <s v="Academic Year"/>
    <x v="2"/>
    <n v="443"/>
  </r>
  <r>
    <s v="Colprit"/>
    <s v="Elaine"/>
    <s v="J"/>
    <s v="Associate Professor"/>
    <s v="Music Education"/>
    <x v="429"/>
    <s v="A"/>
    <s v="F"/>
    <m/>
    <m/>
    <s v="F12"/>
    <s v="Academic Year"/>
    <x v="2"/>
    <n v="444"/>
  </r>
  <r>
    <s v="Tobar"/>
    <s v="David"/>
    <s v="A"/>
    <s v="Assc Prof, Int Sports Mgmt Prg"/>
    <s v="School of HMSLS"/>
    <x v="430"/>
    <s v="A"/>
    <s v="F"/>
    <n v="2000"/>
    <m/>
    <s v="F12"/>
    <s v="Academic Year"/>
    <x v="2"/>
    <n v="445"/>
  </r>
  <r>
    <s v="Murnen"/>
    <s v="Timothy"/>
    <s v="J"/>
    <s v="Associate Professor"/>
    <s v="School of Teaching &amp; Learning"/>
    <x v="431"/>
    <s v="A"/>
    <s v="F"/>
    <m/>
    <m/>
    <s v="F12"/>
    <s v="Academic Year"/>
    <x v="2"/>
    <n v="446"/>
  </r>
  <r>
    <s v="Skinner Green"/>
    <s v="Rebecca"/>
    <s v="L"/>
    <s v="Associate Professor"/>
    <s v="School of Art"/>
    <x v="432"/>
    <s v="A"/>
    <s v="F"/>
    <n v="3273"/>
    <m/>
    <s v="F12"/>
    <s v="Academic Year"/>
    <x v="2"/>
    <n v="447"/>
  </r>
  <r>
    <s v="Root"/>
    <s v="Karen"/>
    <s v="V"/>
    <s v="Associate Professor"/>
    <s v="Biological Science"/>
    <x v="433"/>
    <s v="C"/>
    <s v="F"/>
    <m/>
    <m/>
    <s v="F09"/>
    <s v="Academic Year"/>
    <x v="2"/>
    <n v="448"/>
  </r>
  <r>
    <s v="May"/>
    <s v="Judith"/>
    <s v="J"/>
    <s v="Associate Professor"/>
    <s v="School of Ed Found, Lead &amp; Pol"/>
    <x v="434"/>
    <s v="A"/>
    <s v="F"/>
    <m/>
    <m/>
    <s v="F12"/>
    <s v="Academic Year"/>
    <x v="2"/>
    <n v="449"/>
  </r>
  <r>
    <s v="Gochenour"/>
    <s v="Lynne"/>
    <s v="M"/>
    <s v="Space Planner"/>
    <s v="Capital Planning"/>
    <x v="435"/>
    <s v="A"/>
    <s v="F"/>
    <m/>
    <m/>
    <s v="A12"/>
    <s v="Fiscal Year"/>
    <x v="0"/>
    <n v="450"/>
  </r>
  <r>
    <s v="Roberson"/>
    <s v="William"/>
    <s v="F"/>
    <s v="Space Planner"/>
    <s v="Capital Planning"/>
    <x v="435"/>
    <s v="A"/>
    <s v="F"/>
    <m/>
    <m/>
    <s v="A12"/>
    <s v="Fiscal Year"/>
    <x v="0"/>
    <n v="451"/>
  </r>
  <r>
    <s v="Sapp"/>
    <s v="Daniel"/>
    <s v="D"/>
    <s v="Professor"/>
    <s v="Fire-Humanities"/>
    <x v="435"/>
    <s v="A"/>
    <s v="F"/>
    <m/>
    <m/>
    <s v="F12"/>
    <s v="Academic Year"/>
    <x v="2"/>
    <n v="452"/>
  </r>
  <r>
    <s v="Morrison"/>
    <s v="William"/>
    <s v="F"/>
    <s v="Associate Professor"/>
    <s v="Schl of Intervention Svcs"/>
    <x v="436"/>
    <s v="C"/>
    <s v="F"/>
    <m/>
    <m/>
    <s v="F09"/>
    <s v="Academic Year"/>
    <x v="2"/>
    <n v="453"/>
  </r>
  <r>
    <s v="Johnson-Webb"/>
    <s v="Karen"/>
    <s v="D"/>
    <s v="Associate Professor"/>
    <s v="Geography Department"/>
    <x v="437"/>
    <s v="A"/>
    <s v="F"/>
    <m/>
    <m/>
    <s v="F12"/>
    <s v="Academic Year"/>
    <x v="2"/>
    <n v="454"/>
  </r>
  <r>
    <s v="Demuth"/>
    <s v="Stephen"/>
    <s v="H"/>
    <s v="Associate Professor"/>
    <s v="Sociology Department"/>
    <x v="438"/>
    <s v="A"/>
    <s v="F"/>
    <n v="4000"/>
    <m/>
    <s v="F12"/>
    <s v="Academic Year"/>
    <x v="2"/>
    <n v="455"/>
  </r>
  <r>
    <s v="Kizhakethalackal"/>
    <s v="Elsy"/>
    <s v="T"/>
    <s v="Int Chair/AscProf"/>
    <s v="Fire-Applied Science"/>
    <x v="439"/>
    <s v="A"/>
    <s v="F"/>
    <m/>
    <m/>
    <s v="F12"/>
    <s v="Academic Year"/>
    <x v="2"/>
    <n v="456"/>
  </r>
  <r>
    <s v="Tompsett"/>
    <s v="Carolyn"/>
    <s v="J"/>
    <s v="Associate Professor"/>
    <s v="Psychology Department"/>
    <x v="440"/>
    <s v="C"/>
    <s v="F"/>
    <m/>
    <m/>
    <s v="F09"/>
    <s v="Academic Year"/>
    <x v="2"/>
    <n v="457"/>
  </r>
  <r>
    <s v="Ameling"/>
    <s v="Jerome"/>
    <m/>
    <s v="Associate Director, Data"/>
    <s v="Financial Aid"/>
    <x v="441"/>
    <s v="A"/>
    <s v="F"/>
    <m/>
    <m/>
    <s v="A12"/>
    <s v="Fiscal Year"/>
    <x v="0"/>
    <n v="458"/>
  </r>
  <r>
    <s v="Rabine"/>
    <s v="Julie"/>
    <s v="L"/>
    <s v="Ch, Col/Tech Acqstns &amp; CtlgCrd"/>
    <s v="University Libraries"/>
    <x v="442"/>
    <s v="A"/>
    <s v="F"/>
    <n v="6000"/>
    <m/>
    <s v="FLB"/>
    <s v="Fiscal Year"/>
    <x v="3"/>
    <n v="459"/>
  </r>
  <r>
    <s v="Boehme"/>
    <s v="Andrea"/>
    <s v="K"/>
    <s v="Director of Access Services"/>
    <s v="University Libraries"/>
    <x v="443"/>
    <s v="A"/>
    <s v="F"/>
    <m/>
    <m/>
    <s v="A12"/>
    <s v="Fiscal Year"/>
    <x v="0"/>
    <n v="460"/>
  </r>
  <r>
    <s v="Keefe"/>
    <s v="Matthew"/>
    <s v="J"/>
    <s v="Manager, Support Services"/>
    <s v="Police Division"/>
    <x v="443"/>
    <s v="A"/>
    <s v="F"/>
    <m/>
    <m/>
    <s v="A12"/>
    <s v="Fiscal Year"/>
    <x v="0"/>
    <n v="461"/>
  </r>
  <r>
    <s v="Rife"/>
    <s v="Beth"/>
    <s v="A"/>
    <s v="HRIS Manager"/>
    <s v="Human Resources"/>
    <x v="444"/>
    <s v="A"/>
    <s v="F"/>
    <m/>
    <m/>
    <s v="A12"/>
    <s v="Fiscal Year"/>
    <x v="0"/>
    <n v="462"/>
  </r>
  <r>
    <s v="Gao"/>
    <s v="Fei"/>
    <m/>
    <s v="Associate Professor"/>
    <s v="VCT-Tech Education"/>
    <x v="445"/>
    <s v="C"/>
    <s v="F"/>
    <m/>
    <m/>
    <s v="F09"/>
    <s v="Academic Year"/>
    <x v="2"/>
    <n v="463"/>
  </r>
  <r>
    <s v="Sun"/>
    <s v="Liangfeng"/>
    <m/>
    <s v="Associate Professor"/>
    <s v="Physics &amp; Astronomy"/>
    <x v="446"/>
    <s v="C"/>
    <s v="F"/>
    <m/>
    <m/>
    <s v="F09"/>
    <s v="Academic Year"/>
    <x v="2"/>
    <n v="464"/>
  </r>
  <r>
    <s v="Blok"/>
    <s v="Rieuwert"/>
    <s v="J"/>
    <s v="Associate Professor"/>
    <s v="Math and Statistics Dept"/>
    <x v="447"/>
    <s v="A"/>
    <s v="F"/>
    <m/>
    <m/>
    <s v="F12"/>
    <s v="Academic Year"/>
    <x v="2"/>
    <n v="465"/>
  </r>
  <r>
    <s v="Down"/>
    <s v="Nancy"/>
    <m/>
    <s v="Head Librarian, Br Pop Cult Lb"/>
    <s v="University Libraries"/>
    <x v="448"/>
    <s v="A"/>
    <s v="F"/>
    <m/>
    <m/>
    <s v="FLB"/>
    <s v="Fiscal Year"/>
    <x v="3"/>
    <n v="466"/>
  </r>
  <r>
    <s v="Nardone"/>
    <s v="Marco"/>
    <m/>
    <s v="Associate Professor"/>
    <s v="Physics &amp; Astronomy"/>
    <x v="449"/>
    <s v="A"/>
    <s v="F"/>
    <m/>
    <m/>
    <s v="F12"/>
    <s v="Academic Year"/>
    <x v="2"/>
    <n v="467"/>
  </r>
  <r>
    <s v="Evans"/>
    <s v="Erik"/>
    <s v="D"/>
    <s v="Manager, Information Security"/>
    <s v="Information Technology Service"/>
    <x v="450"/>
    <s v="A"/>
    <s v="F"/>
    <m/>
    <m/>
    <s v="A12"/>
    <s v="Fiscal Year"/>
    <x v="0"/>
    <n v="468"/>
  </r>
  <r>
    <s v="Turos"/>
    <s v="Jessica"/>
    <s v="M"/>
    <s v="Associate Director, Inst Effct"/>
    <s v="Office of the Provost"/>
    <x v="451"/>
    <s v="A"/>
    <s v="F"/>
    <m/>
    <m/>
    <s v="A12"/>
    <s v="Fiscal Year"/>
    <x v="0"/>
    <n v="469"/>
  </r>
  <r>
    <s v="Kluse"/>
    <s v="Christopher"/>
    <s v="J"/>
    <s v="Assistant Professor"/>
    <s v="Dept Engineering Technologies"/>
    <x v="452"/>
    <s v="C"/>
    <s v="F"/>
    <m/>
    <m/>
    <s v="F09"/>
    <s v="Academic Year"/>
    <x v="2"/>
    <n v="470"/>
  </r>
  <r>
    <s v="Gomezdelcampo"/>
    <s v="Enrique"/>
    <m/>
    <s v="Assc Prof Geology/Envir Progms"/>
    <s v="Dept of Envir. and Sustain."/>
    <x v="453"/>
    <s v="A"/>
    <s v="F"/>
    <m/>
    <m/>
    <s v="F12"/>
    <s v="Academic Year"/>
    <x v="2"/>
    <n v="471"/>
  </r>
  <r>
    <s v="Devine"/>
    <s v="Jodi"/>
    <s v="L"/>
    <s v="Associate Dean, Honors Program"/>
    <s v="Honors College"/>
    <x v="454"/>
    <s v="A"/>
    <s v="F"/>
    <n v="1000"/>
    <m/>
    <s v="A12"/>
    <s v="Fiscal Year"/>
    <x v="0"/>
    <n v="472"/>
  </r>
  <r>
    <s v="Landry-Meyer"/>
    <s v="Laura"/>
    <s v="A"/>
    <s v="Associate Professor"/>
    <s v="Family &amp; Consumer Sciences"/>
    <x v="455"/>
    <s v="A"/>
    <s v="F"/>
    <n v="2000"/>
    <m/>
    <s v="F12"/>
    <s v="Academic Year"/>
    <x v="2"/>
    <n v="473"/>
  </r>
  <r>
    <s v="Larsen"/>
    <s v="Raymond"/>
    <s v="A"/>
    <s v="Associate Professor"/>
    <s v="Biological Science"/>
    <x v="456"/>
    <s v="C"/>
    <s v="F"/>
    <m/>
    <m/>
    <s v="F09"/>
    <s v="Academic Year"/>
    <x v="2"/>
    <n v="474"/>
  </r>
  <r>
    <s v="Eboch"/>
    <s v="Karen"/>
    <s v="E"/>
    <s v="Senior Lecturer"/>
    <s v="Management"/>
    <x v="457"/>
    <s v="A"/>
    <s v="F"/>
    <n v="5000"/>
    <m/>
    <s v="F12"/>
    <s v="Academic Year"/>
    <x v="2"/>
    <n v="475"/>
  </r>
  <r>
    <s v="Schmitz"/>
    <s v="Daniel"/>
    <s v="J"/>
    <s v="Head Baseball Coach"/>
    <s v="Baseball - Men"/>
    <x v="458"/>
    <s v="A"/>
    <s v="F"/>
    <m/>
    <m/>
    <s v="A12"/>
    <s v="Fiscal Year"/>
    <x v="0"/>
    <n v="476"/>
  </r>
  <r>
    <s v="Gerard"/>
    <s v="Jean"/>
    <s v="M"/>
    <s v="Associate Professor"/>
    <s v="Family &amp; Consumer Sciences"/>
    <x v="459"/>
    <s v="A"/>
    <s v="F"/>
    <m/>
    <m/>
    <s v="F12"/>
    <s v="Academic Year"/>
    <x v="2"/>
    <n v="477"/>
  </r>
  <r>
    <s v="Conway"/>
    <s v="Ronald"/>
    <s v="E"/>
    <s v="Senior Lecturer"/>
    <s v="Computer Science"/>
    <x v="460"/>
    <s v="C"/>
    <s v="F"/>
    <m/>
    <m/>
    <s v="F09"/>
    <s v="Academic Year"/>
    <x v="2"/>
    <n v="478"/>
  </r>
  <r>
    <s v="Niese"/>
    <s v="Bethany"/>
    <s v="D"/>
    <s v="Instructor"/>
    <s v="Accounting/MIS"/>
    <x v="461"/>
    <s v="A"/>
    <s v="F"/>
    <n v="1450"/>
    <m/>
    <s v="F12"/>
    <s v="Academic Year"/>
    <x v="2"/>
    <n v="479"/>
  </r>
  <r>
    <s v="Bhalla"/>
    <s v="Vibha"/>
    <m/>
    <s v="Associate Professor"/>
    <s v="Ethnic Studies"/>
    <x v="462"/>
    <s v="A"/>
    <s v="F"/>
    <m/>
    <m/>
    <s v="F12"/>
    <s v="Academic Year"/>
    <x v="2"/>
    <n v="480"/>
  </r>
  <r>
    <s v="Huziak-Clark"/>
    <s v="Tracy"/>
    <s v="L"/>
    <s v="Asc Prof/Grad Curr Tch, Md Prg"/>
    <s v="School of Teaching &amp; Learning"/>
    <x v="463"/>
    <s v="A"/>
    <s v="F"/>
    <n v="4500"/>
    <m/>
    <s v="F12"/>
    <s v="Academic Year"/>
    <x v="2"/>
    <n v="481"/>
  </r>
  <r>
    <s v="Guenther"/>
    <s v="Christina"/>
    <s v="E"/>
    <s v="Associate Professor"/>
    <s v="German-Russian Department"/>
    <x v="464"/>
    <s v="A"/>
    <s v="F"/>
    <m/>
    <m/>
    <s v="F12"/>
    <s v="Academic Year"/>
    <x v="2"/>
    <n v="482"/>
  </r>
  <r>
    <s v="Novak"/>
    <s v="Jeanne"/>
    <s v="A"/>
    <s v="Associate Professor"/>
    <s v="Schl of Intervention Svcs"/>
    <x v="465"/>
    <s v="A"/>
    <s v="F"/>
    <n v="1500"/>
    <m/>
    <s v="F12"/>
    <s v="Academic Year"/>
    <x v="2"/>
    <n v="483"/>
  </r>
  <r>
    <s v="Cromwell"/>
    <s v="Howard"/>
    <s v="C"/>
    <s v="Associate Professor"/>
    <s v="Psychology Department"/>
    <x v="466"/>
    <s v="C"/>
    <s v="F"/>
    <m/>
    <m/>
    <s v="F09"/>
    <s v="Academic Year"/>
    <x v="2"/>
    <n v="484"/>
  </r>
  <r>
    <s v="Suelzer"/>
    <s v="Alisa"/>
    <s v="K"/>
    <s v="Instructor"/>
    <s v="Accounting/MIS"/>
    <x v="467"/>
    <s v="A"/>
    <s v="F"/>
    <m/>
    <m/>
    <s v="F12"/>
    <s v="Academic Year"/>
    <x v="2"/>
    <n v="485"/>
  </r>
  <r>
    <s v="Staic"/>
    <s v="Mihai"/>
    <s v="D"/>
    <s v="Associate Professor"/>
    <s v="Math and Statistics Dept"/>
    <x v="468"/>
    <s v="A"/>
    <s v="F"/>
    <m/>
    <m/>
    <s v="F12"/>
    <s v="Academic Year"/>
    <x v="2"/>
    <n v="486"/>
  </r>
  <r>
    <s v="Grunden"/>
    <s v="Walter"/>
    <s v="E"/>
    <s v="Associate Professor"/>
    <s v="History Department"/>
    <x v="469"/>
    <s v="A"/>
    <s v="F"/>
    <m/>
    <m/>
    <s v="F12"/>
    <s v="Academic Year"/>
    <x v="2"/>
    <n v="487"/>
  </r>
  <r>
    <s v="Kutz"/>
    <s v="Matthew"/>
    <s v="R"/>
    <s v="Associate Professor"/>
    <s v="School of HMSLS"/>
    <x v="470"/>
    <s v="A"/>
    <s v="F"/>
    <m/>
    <m/>
    <s v="F12"/>
    <s v="Academic Year"/>
    <x v="2"/>
    <n v="488"/>
  </r>
  <r>
    <s v="Rosser"/>
    <s v="Virginia"/>
    <s v="J"/>
    <s v="Director Service Learning"/>
    <s v="Community and Civic Engagement"/>
    <x v="471"/>
    <s v="A"/>
    <s v="F"/>
    <m/>
    <m/>
    <s v="A12"/>
    <s v="Fiscal Year"/>
    <x v="0"/>
    <n v="489"/>
  </r>
  <r>
    <s v="Slough"/>
    <s v="Jason"/>
    <m/>
    <s v="Accounting Manager"/>
    <s v="Controller's Office"/>
    <x v="472"/>
    <s v="A"/>
    <s v="F"/>
    <m/>
    <m/>
    <s v="A12"/>
    <s v="Fiscal Year"/>
    <x v="0"/>
    <n v="490"/>
  </r>
  <r>
    <s v="Gordon"/>
    <s v="Anne"/>
    <s v="K"/>
    <s v="Associate Professor"/>
    <s v="Psychology Department"/>
    <x v="473"/>
    <s v="A"/>
    <s v="F"/>
    <m/>
    <m/>
    <s v="F12"/>
    <s v="Academic Year"/>
    <x v="2"/>
    <n v="491"/>
  </r>
  <r>
    <s v="Trantham"/>
    <s v="Gene"/>
    <s v="S"/>
    <s v="Associate Professor"/>
    <s v="Musicology/Composition/Theory"/>
    <x v="474"/>
    <s v="A"/>
    <s v="F"/>
    <m/>
    <m/>
    <s v="F12"/>
    <s v="Academic Year"/>
    <x v="2"/>
    <n v="492"/>
  </r>
  <r>
    <s v="Tomic"/>
    <s v="Danijela"/>
    <m/>
    <s v="Head Coach Women's Volleyball"/>
    <s v="Volleyball - Women"/>
    <x v="475"/>
    <s v="A"/>
    <s v="F"/>
    <m/>
    <m/>
    <s v="A12"/>
    <s v="Fiscal Year"/>
    <x v="0"/>
    <n v="493"/>
  </r>
  <r>
    <s v="West"/>
    <s v="Amy"/>
    <m/>
    <s v="Director of Marketing"/>
    <s v="Marketing &amp; Communications"/>
    <x v="475"/>
    <s v="A"/>
    <s v="F"/>
    <m/>
    <m/>
    <s v="A12"/>
    <s v="Fiscal Year"/>
    <x v="0"/>
    <n v="494"/>
  </r>
  <r>
    <s v="McAbee"/>
    <s v="Samuel"/>
    <s v="T"/>
    <s v="Assistant Professor"/>
    <s v="Psychology Department"/>
    <x v="475"/>
    <s v="A"/>
    <s v="F"/>
    <m/>
    <m/>
    <s v="F12"/>
    <s v="Academic Year"/>
    <x v="2"/>
    <n v="495"/>
  </r>
  <r>
    <s v="Bertelsen"/>
    <s v="Cynthia"/>
    <s v="D"/>
    <s v="Associate Professor"/>
    <s v="School of Teaching &amp; Learning"/>
    <x v="476"/>
    <s v="A"/>
    <s v="F"/>
    <n v="1000"/>
    <m/>
    <s v="F12"/>
    <s v="Academic Year"/>
    <x v="2"/>
    <n v="496"/>
  </r>
  <r>
    <s v="Collet"/>
    <s v="Bruce"/>
    <s v="A"/>
    <s v="Associate Professor"/>
    <s v="School of Ed Found, Lead &amp; Pol"/>
    <x v="477"/>
    <s v="A"/>
    <s v="F"/>
    <n v="1500"/>
    <m/>
    <s v="F12"/>
    <s v="Academic Year"/>
    <x v="2"/>
    <n v="497"/>
  </r>
  <r>
    <s v="Vostal"/>
    <s v="Brooks"/>
    <s v="R"/>
    <s v="Associate Professor"/>
    <s v="Schl of Intervention Svcs"/>
    <x v="478"/>
    <s v="A"/>
    <s v="F"/>
    <m/>
    <m/>
    <s v="F12"/>
    <s v="Academic Year"/>
    <x v="2"/>
    <n v="498"/>
  </r>
  <r>
    <s v="Cho"/>
    <s v="Sungho"/>
    <m/>
    <s v="Associate Professor"/>
    <s v="School of HMSLS"/>
    <x v="479"/>
    <s v="C"/>
    <s v="F"/>
    <n v="1500"/>
    <m/>
    <s v="F09"/>
    <s v="Academic Year"/>
    <x v="2"/>
    <n v="499"/>
  </r>
  <r>
    <s v="Lachmiller"/>
    <s v="Laura"/>
    <s v="J"/>
    <s v="Instructor"/>
    <s v="Accounting/MIS"/>
    <x v="480"/>
    <s v="A"/>
    <s v="F"/>
    <m/>
    <m/>
    <s v="F12"/>
    <s v="Academic Year"/>
    <x v="2"/>
    <n v="500"/>
  </r>
  <r>
    <s v="Matney"/>
    <s v="Gabriel"/>
    <s v="T"/>
    <s v="Associate Professor"/>
    <s v="School of Teaching &amp; Learning"/>
    <x v="481"/>
    <s v="A"/>
    <s v="F"/>
    <m/>
    <m/>
    <s v="F12"/>
    <s v="Academic Year"/>
    <x v="2"/>
    <n v="501"/>
  </r>
  <r>
    <s v="Wildschutte"/>
    <s v="Hans"/>
    <s v="K"/>
    <s v="Associate Professor"/>
    <s v="Biological Science"/>
    <x v="482"/>
    <s v="A"/>
    <s v="F"/>
    <m/>
    <m/>
    <s v="F12"/>
    <s v="Academic Year"/>
    <x v="2"/>
    <n v="502"/>
  </r>
  <r>
    <s v="Rex"/>
    <s v="Winifred"/>
    <s v="J"/>
    <s v="Senior Lecturer"/>
    <s v="Computer Science"/>
    <x v="483"/>
    <s v="A"/>
    <s v="F"/>
    <m/>
    <m/>
    <s v="F12"/>
    <s v="Academic Year"/>
    <x v="2"/>
    <n v="503"/>
  </r>
  <r>
    <s v="Keylock"/>
    <s v="K Todd"/>
    <m/>
    <s v="Associate Professor"/>
    <s v="School of HMSLS"/>
    <x v="484"/>
    <s v="A"/>
    <s v="F"/>
    <m/>
    <m/>
    <s v="F12"/>
    <s v="Academic Year"/>
    <x v="2"/>
    <n v="504"/>
  </r>
  <r>
    <s v="Heggie"/>
    <s v="Travis"/>
    <s v="W"/>
    <s v="Associate Professor"/>
    <s v="School of HMSLS"/>
    <x v="485"/>
    <s v="C"/>
    <s v="F"/>
    <m/>
    <m/>
    <s v="F09"/>
    <s v="Academic Year"/>
    <x v="2"/>
    <n v="505"/>
  </r>
  <r>
    <s v="Xie"/>
    <s v="Xiangdong"/>
    <m/>
    <s v="Associate Professor"/>
    <s v="Math and Statistics Dept"/>
    <x v="486"/>
    <s v="C"/>
    <s v="F"/>
    <m/>
    <m/>
    <s v="F09"/>
    <s v="Academic Year"/>
    <x v="2"/>
    <n v="506"/>
  </r>
  <r>
    <s v="Baringer"/>
    <s v="Jamie"/>
    <s v="A"/>
    <s v="Asst Athl Dir Facility Operatn"/>
    <s v="Ice Arena"/>
    <x v="487"/>
    <s v="A"/>
    <s v="F"/>
    <m/>
    <m/>
    <s v="A12"/>
    <s v="Fiscal Year"/>
    <x v="0"/>
    <n v="507"/>
  </r>
  <r>
    <s v="Young"/>
    <s v="Loraine"/>
    <s v="J"/>
    <s v="Associate Professor"/>
    <s v="School of Art"/>
    <x v="488"/>
    <s v="A"/>
    <s v="F"/>
    <m/>
    <m/>
    <s v="F12"/>
    <s v="Academic Year"/>
    <x v="2"/>
    <n v="508"/>
  </r>
  <r>
    <s v="Koba"/>
    <s v="Amanda"/>
    <s v="L"/>
    <s v="Associate Professor"/>
    <s v="School of HMSLS"/>
    <x v="489"/>
    <s v="A"/>
    <s v="F"/>
    <m/>
    <m/>
    <s v="F12"/>
    <s v="Academic Year"/>
    <x v="2"/>
    <n v="509"/>
  </r>
  <r>
    <s v="Doege"/>
    <s v="Seth"/>
    <s v="C"/>
    <s v="Assistant Football Coach"/>
    <s v="Football"/>
    <x v="490"/>
    <s v="A"/>
    <s v="F"/>
    <m/>
    <m/>
    <s v="A12"/>
    <s v="Fiscal Year"/>
    <x v="0"/>
    <n v="510"/>
  </r>
  <r>
    <s v="Johnson"/>
    <s v="Paul"/>
    <s v="A"/>
    <s v="Associate Professor"/>
    <s v="School of Ed Found, Lead &amp; Pol"/>
    <x v="491"/>
    <s v="A"/>
    <s v="F"/>
    <n v="1500"/>
    <m/>
    <s v="F12"/>
    <s v="Academic Year"/>
    <x v="2"/>
    <n v="511"/>
  </r>
  <r>
    <s v="Kuhl"/>
    <s v="Danielle"/>
    <s v="C"/>
    <s v="Associate Professor"/>
    <s v="Sociology Department"/>
    <x v="492"/>
    <s v="A"/>
    <s v="F"/>
    <m/>
    <m/>
    <s v="F12"/>
    <s v="Academic Year"/>
    <x v="2"/>
    <n v="512"/>
  </r>
  <r>
    <s v="McCubbin"/>
    <s v="Margaret"/>
    <s v="A"/>
    <s v="Associate Professor"/>
    <s v="Theatre and Film"/>
    <x v="493"/>
    <s v="A"/>
    <s v="F"/>
    <m/>
    <m/>
    <s v="F12"/>
    <s v="Academic Year"/>
    <x v="2"/>
    <n v="513"/>
  </r>
  <r>
    <s v="Fullenkamp"/>
    <s v="Adam"/>
    <s v="M"/>
    <s v="Associate Professor"/>
    <s v="School of HMSLS"/>
    <x v="494"/>
    <s v="A"/>
    <s v="F"/>
    <n v="2000"/>
    <m/>
    <s v="F12"/>
    <s v="Academic Year"/>
    <x v="2"/>
    <n v="514"/>
  </r>
  <r>
    <s v="Cragin"/>
    <s v="Becca"/>
    <m/>
    <s v="Associate Professor"/>
    <s v="Popular Culture"/>
    <x v="495"/>
    <s v="A"/>
    <s v="F"/>
    <m/>
    <m/>
    <s v="F12"/>
    <s v="Academic Year"/>
    <x v="2"/>
    <n v="515"/>
  </r>
  <r>
    <s v="Phuntumart"/>
    <s v="Vipaporn"/>
    <m/>
    <s v="Associate Professor"/>
    <s v="Biological Science"/>
    <x v="496"/>
    <s v="A"/>
    <s v="F"/>
    <m/>
    <m/>
    <s v="F12"/>
    <s v="Academic Year"/>
    <x v="2"/>
    <n v="516"/>
  </r>
  <r>
    <s v="Chatfield"/>
    <s v="David"/>
    <s v="E"/>
    <s v="Director, Center for Exec Stud"/>
    <s v="Graduate Studies - Business"/>
    <x v="497"/>
    <s v="A"/>
    <s v="F"/>
    <m/>
    <m/>
    <s v="A12"/>
    <s v="Fiscal Year"/>
    <x v="0"/>
    <n v="517"/>
  </r>
  <r>
    <s v="Colcord"/>
    <s v="Donna"/>
    <s v="J"/>
    <s v="Clinic Director"/>
    <s v="Comm. Sciences &amp; Disorders"/>
    <x v="498"/>
    <s v="A"/>
    <s v="F"/>
    <m/>
    <m/>
    <s v="A12"/>
    <s v="Fiscal Year"/>
    <x v="0"/>
    <n v="518"/>
  </r>
  <r>
    <s v="Noon"/>
    <s v="Kevin"/>
    <s v="R"/>
    <s v="Asst Men's Basketbal Coach"/>
    <s v="Basketball-Men"/>
    <x v="499"/>
    <s v="A"/>
    <s v="F"/>
    <m/>
    <m/>
    <s v="A12"/>
    <s v="Fiscal Year"/>
    <x v="0"/>
    <n v="519"/>
  </r>
  <r>
    <s v="Ludy"/>
    <s v="Mary"/>
    <s v="J"/>
    <s v="Associate Professor"/>
    <s v="Food &amp; Nutrition"/>
    <x v="500"/>
    <s v="A"/>
    <s v="F"/>
    <n v="7500"/>
    <m/>
    <s v="F12"/>
    <s v="Academic Year"/>
    <x v="2"/>
    <n v="520"/>
  </r>
  <r>
    <s v="Scholl"/>
    <s v="Christopher"/>
    <s v="L"/>
    <s v="Associate Professor"/>
    <s v="Music Performance Studies"/>
    <x v="501"/>
    <s v="A"/>
    <s v="F"/>
    <m/>
    <m/>
    <s v="F12"/>
    <s v="Academic Year"/>
    <x v="2"/>
    <n v="521"/>
  </r>
  <r>
    <s v="Chavez"/>
    <s v="Jorge"/>
    <s v="M"/>
    <s v="Associate Professor"/>
    <s v="Sociology Department"/>
    <x v="502"/>
    <s v="A"/>
    <s v="F"/>
    <m/>
    <m/>
    <s v="F12"/>
    <s v="Academic Year"/>
    <x v="2"/>
    <n v="522"/>
  </r>
  <r>
    <s v="Worch"/>
    <s v="Eric"/>
    <s v="A"/>
    <s v="Associate Professor"/>
    <s v="School of Teaching &amp; Learning"/>
    <x v="503"/>
    <s v="A"/>
    <s v="F"/>
    <m/>
    <m/>
    <s v="F12"/>
    <s v="Academic Year"/>
    <x v="2"/>
    <n v="523"/>
  </r>
  <r>
    <s v="Xu"/>
    <s v="Zhaohui"/>
    <m/>
    <s v="Associate Professor"/>
    <s v="Biological Science"/>
    <x v="504"/>
    <s v="A"/>
    <s v="F"/>
    <m/>
    <m/>
    <s v="F12"/>
    <s v="Academic Year"/>
    <x v="2"/>
    <n v="524"/>
  </r>
  <r>
    <s v="Gorsevski"/>
    <s v="Peter"/>
    <s v="V"/>
    <s v="Associate Professor"/>
    <s v="School of Earth, Environ &amp; Soc"/>
    <x v="505"/>
    <s v="A"/>
    <s v="F"/>
    <m/>
    <m/>
    <s v="F12"/>
    <s v="Academic Year"/>
    <x v="2"/>
    <n v="525"/>
  </r>
  <r>
    <s v="Bradshaw"/>
    <s v="Katherine"/>
    <s v="A"/>
    <s v="Associate Professor"/>
    <s v="Department of Journalism &amp; PR"/>
    <x v="506"/>
    <s v="A"/>
    <s v="F"/>
    <m/>
    <m/>
    <s v="F12"/>
    <s v="Academic Year"/>
    <x v="2"/>
    <n v="526"/>
  </r>
  <r>
    <s v="Stakhanova"/>
    <s v="Irina"/>
    <s v="G"/>
    <s v="Associate Professor"/>
    <s v="German-Russian Department"/>
    <x v="507"/>
    <s v="A"/>
    <s v="F"/>
    <m/>
    <m/>
    <s v="F12"/>
    <s v="Academic Year"/>
    <x v="2"/>
    <n v="527"/>
  </r>
  <r>
    <s v="Hare"/>
    <s v="Mary"/>
    <s v="L"/>
    <s v="Associate Professor"/>
    <s v="Psychology Department"/>
    <x v="508"/>
    <s v="C"/>
    <s v="F"/>
    <m/>
    <m/>
    <s v="F09"/>
    <s v="Academic Year"/>
    <x v="2"/>
    <n v="528"/>
  </r>
  <r>
    <s v="Guzzo"/>
    <s v="Karen"/>
    <s v="B"/>
    <s v="Associate Professor"/>
    <s v="Sociology Department"/>
    <x v="509"/>
    <s v="A"/>
    <s v="F"/>
    <m/>
    <m/>
    <s v="F12"/>
    <s v="Academic Year"/>
    <x v="2"/>
    <n v="529"/>
  </r>
  <r>
    <s v="Fordham"/>
    <s v="Nancy"/>
    <s v="W"/>
    <s v="Int Co-Asst Dn Tch Ed/Asc Prof"/>
    <s v="School of Teaching &amp; Learning"/>
    <x v="510"/>
    <s v="A"/>
    <s v="F"/>
    <n v="3000"/>
    <m/>
    <s v="F12"/>
    <s v="Academic Year"/>
    <x v="2"/>
    <n v="530"/>
  </r>
  <r>
    <s v="Ellison"/>
    <s v="Michael"/>
    <s v="B"/>
    <s v="Associate Professor"/>
    <s v="Theatre and Film"/>
    <x v="511"/>
    <s v="A"/>
    <s v="F"/>
    <m/>
    <m/>
    <s v="F12"/>
    <s v="Academic Year"/>
    <x v="2"/>
    <n v="531"/>
  </r>
  <r>
    <s v="Frey"/>
    <s v="Christopher"/>
    <s v="J"/>
    <s v="Associate Professor"/>
    <s v="School of Ed Found, Lead &amp; Pol"/>
    <x v="512"/>
    <s v="A"/>
    <s v="F"/>
    <m/>
    <m/>
    <s v="F12"/>
    <s v="Academic Year"/>
    <x v="2"/>
    <n v="532"/>
  </r>
  <r>
    <s v="Zongo"/>
    <s v="Opportune"/>
    <m/>
    <s v="Associate Professor"/>
    <s v="World Languages and Cultures"/>
    <x v="513"/>
    <s v="A"/>
    <s v="F"/>
    <m/>
    <m/>
    <s v="F12"/>
    <s v="Academic Year"/>
    <x v="2"/>
    <n v="533"/>
  </r>
  <r>
    <s v="Choo"/>
    <s v="Hyungsuk"/>
    <m/>
    <s v="Associate Professor"/>
    <s v="School of HMSLS"/>
    <x v="514"/>
    <s v="C"/>
    <s v="F"/>
    <n v="750"/>
    <m/>
    <s v="F09"/>
    <s v="Academic Year"/>
    <x v="2"/>
    <n v="534"/>
  </r>
  <r>
    <s v="Polkinghorne"/>
    <s v="Frederick"/>
    <s v="W"/>
    <s v="Associate Professor"/>
    <s v="School of Teaching &amp; Learning"/>
    <x v="515"/>
    <s v="C"/>
    <s v="F"/>
    <m/>
    <m/>
    <s v="F09"/>
    <s v="Academic Year"/>
    <x v="2"/>
    <n v="535"/>
  </r>
  <r>
    <s v="Selim"/>
    <s v="Farida"/>
    <s v="A"/>
    <s v="Assistant Professor"/>
    <s v="Physics &amp; Astronomy"/>
    <x v="515"/>
    <s v="C"/>
    <s v="F"/>
    <m/>
    <m/>
    <s v="F09"/>
    <s v="Academic Year"/>
    <x v="2"/>
    <n v="536"/>
  </r>
  <r>
    <s v="Tomor"/>
    <s v="Sue"/>
    <s v="A"/>
    <s v="Systems Analyst"/>
    <s v="Information Technology Service"/>
    <x v="516"/>
    <s v="A"/>
    <s v="F"/>
    <m/>
    <m/>
    <s v="A12"/>
    <s v="Fiscal Year"/>
    <x v="0"/>
    <n v="537"/>
  </r>
  <r>
    <s v="Brooks"/>
    <s v="Kimberlyn"/>
    <s v="K"/>
    <s v="Associate Director, Undgrd Edu"/>
    <s v="V Prov Undergraduate Programs"/>
    <x v="517"/>
    <s v="A"/>
    <s v="F"/>
    <m/>
    <m/>
    <s v="A12"/>
    <s v="Fiscal Year"/>
    <x v="0"/>
    <n v="538"/>
  </r>
  <r>
    <s v="Dickinson"/>
    <s v="Philip"/>
    <s v="A"/>
    <s v="Associate Dean/Sr. Lecturer"/>
    <s v="A&amp;S Dean"/>
    <x v="518"/>
    <s v="A"/>
    <s v="F"/>
    <m/>
    <m/>
    <s v="FAD"/>
    <s v="Fiscal Year"/>
    <x v="1"/>
    <n v="539"/>
  </r>
  <r>
    <s v="Rodgers"/>
    <s v="Jane"/>
    <s v="S"/>
    <s v="Associate Professor"/>
    <s v="Music Performance Studies"/>
    <x v="519"/>
    <s v="C"/>
    <s v="F"/>
    <m/>
    <m/>
    <s v="F09"/>
    <s v="Academic Year"/>
    <x v="2"/>
    <n v="540"/>
  </r>
  <r>
    <s v="Barratt"/>
    <s v="Clare"/>
    <s v="L"/>
    <s v="Assistant Professor"/>
    <s v="Psychology Department"/>
    <x v="520"/>
    <s v="A"/>
    <s v="F"/>
    <n v="12065"/>
    <m/>
    <s v="F12"/>
    <s v="Academic Year"/>
    <x v="2"/>
    <n v="541"/>
  </r>
  <r>
    <s v="Busselle"/>
    <s v="Frederick"/>
    <s v="W"/>
    <s v="Associate Professor"/>
    <s v="Dept of Telecommunications"/>
    <x v="521"/>
    <s v="A"/>
    <s v="F"/>
    <m/>
    <m/>
    <s v="F12"/>
    <s v="Academic Year"/>
    <x v="2"/>
    <n v="542"/>
  </r>
  <r>
    <s v="Lee"/>
    <s v="Hee Soon"/>
    <m/>
    <s v="Associate Professor"/>
    <s v="Social Work"/>
    <x v="522"/>
    <s v="A"/>
    <s v="F"/>
    <m/>
    <m/>
    <s v="F12"/>
    <s v="Academic Year"/>
    <x v="2"/>
    <n v="543"/>
  </r>
  <r>
    <s v="Forde"/>
    <s v="Dermot"/>
    <s v="M"/>
    <s v="Director of Advising"/>
    <s v="Advising Services"/>
    <x v="523"/>
    <s v="A"/>
    <s v="F"/>
    <m/>
    <m/>
    <s v="A12"/>
    <s v="Fiscal Year"/>
    <x v="0"/>
    <n v="544"/>
  </r>
  <r>
    <s v="Stelle"/>
    <s v="Charles"/>
    <s v="D"/>
    <s v="Associate Professor"/>
    <s v="Gerontology"/>
    <x v="524"/>
    <s v="A"/>
    <s v="F"/>
    <m/>
    <m/>
    <s v="F12"/>
    <s v="Academic Year"/>
    <x v="2"/>
    <n v="545"/>
  </r>
  <r>
    <s v="Lapinski"/>
    <s v="Piya"/>
    <s v="P"/>
    <s v="Associate Professor"/>
    <s v="English Department"/>
    <x v="525"/>
    <s v="A"/>
    <s v="F"/>
    <m/>
    <m/>
    <s v="F12"/>
    <s v="Academic Year"/>
    <x v="2"/>
    <n v="546"/>
  </r>
  <r>
    <s v="Krebs"/>
    <s v="Kristen"/>
    <s v="A"/>
    <s v="Lecturer"/>
    <s v="Marketing"/>
    <x v="526"/>
    <s v="A"/>
    <s v="F"/>
    <m/>
    <m/>
    <s v="F12"/>
    <s v="Academic Year"/>
    <x v="2"/>
    <n v="547"/>
  </r>
  <r>
    <s v="Snyder"/>
    <s v="Robert"/>
    <s v="J"/>
    <s v="First Year Experience Coordin"/>
    <s v="University Libraries"/>
    <x v="527"/>
    <s v="A"/>
    <s v="F"/>
    <m/>
    <m/>
    <s v="FLB"/>
    <s v="Fiscal Year"/>
    <x v="3"/>
    <n v="548"/>
  </r>
  <r>
    <s v="Li"/>
    <s v="Lan"/>
    <m/>
    <s v="Associate Professor"/>
    <s v="School of Teaching &amp; Learning"/>
    <x v="528"/>
    <s v="A"/>
    <s v="F"/>
    <m/>
    <m/>
    <s v="F12"/>
    <s v="Academic Year"/>
    <x v="2"/>
    <n v="549"/>
  </r>
  <r>
    <s v="Jones"/>
    <s v="Akiko"/>
    <s v="K"/>
    <s v="Dir Asian Studies/Sr Lecturer"/>
    <s v="German-Russian Department"/>
    <x v="529"/>
    <s v="C"/>
    <s v="F"/>
    <n v="3273"/>
    <m/>
    <s v="F09"/>
    <s v="Academic Year"/>
    <x v="2"/>
    <n v="550"/>
  </r>
  <r>
    <s v="Sirum"/>
    <s v="Karen"/>
    <s v="L"/>
    <s v="Associate Professor"/>
    <s v="Biological Science"/>
    <x v="530"/>
    <s v="A"/>
    <s v="F"/>
    <m/>
    <m/>
    <s v="F12"/>
    <s v="Academic Year"/>
    <x v="2"/>
    <n v="551"/>
  </r>
  <r>
    <s v="Koenigbauer"/>
    <s v="Lee Ann"/>
    <m/>
    <s v="Director, A &amp; S Advising"/>
    <s v="A&amp;S Dean"/>
    <x v="531"/>
    <s v="A"/>
    <s v="F"/>
    <m/>
    <m/>
    <s v="A12"/>
    <s v="Fiscal Year"/>
    <x v="0"/>
    <n v="552"/>
  </r>
  <r>
    <s v="Bang"/>
    <s v="Hyeyoung"/>
    <m/>
    <s v="Associate Professor"/>
    <s v="School of Ed Found, Lead &amp; Pol"/>
    <x v="532"/>
    <s v="A"/>
    <s v="F"/>
    <n v="500"/>
    <m/>
    <s v="F12"/>
    <s v="Academic Year"/>
    <x v="2"/>
    <n v="553"/>
  </r>
  <r>
    <s v="Childers"/>
    <s v="Blaine"/>
    <s v="T"/>
    <s v="Associate Professor"/>
    <s v="School of Art"/>
    <x v="533"/>
    <s v="A"/>
    <s v="F"/>
    <m/>
    <m/>
    <s v="F12"/>
    <s v="Academic Year"/>
    <x v="2"/>
    <n v="554"/>
  </r>
  <r>
    <s v="Watson"/>
    <s v="Wendy"/>
    <s v="K"/>
    <s v="Associate Professor"/>
    <s v="Gerontology"/>
    <x v="534"/>
    <s v="A"/>
    <s v="F"/>
    <m/>
    <m/>
    <s v="F12"/>
    <s v="Academic Year"/>
    <x v="2"/>
    <n v="555"/>
  </r>
  <r>
    <s v="Kirkum"/>
    <s v="James"/>
    <s v="E"/>
    <s v="Endpoint AdministrationManager"/>
    <s v="Information Technology Service"/>
    <x v="535"/>
    <s v="A"/>
    <s v="F"/>
    <m/>
    <m/>
    <s v="A12"/>
    <s v="Fiscal Year"/>
    <x v="0"/>
    <n v="556"/>
  </r>
  <r>
    <s v="Long"/>
    <s v="Thaddeus"/>
    <s v="C"/>
    <s v="Associate Dir Rec Wellness"/>
    <s v="Recreation and Wellness"/>
    <x v="536"/>
    <s v="A"/>
    <s v="F"/>
    <m/>
    <m/>
    <s v="A12"/>
    <s v="Fiscal Year"/>
    <x v="0"/>
    <n v="557"/>
  </r>
  <r>
    <s v="Webb"/>
    <s v="Matthew"/>
    <s v="C"/>
    <s v="Director, Student/Acad Svcs"/>
    <s v="Student Services EDHD"/>
    <x v="537"/>
    <s v="A"/>
    <s v="F"/>
    <m/>
    <m/>
    <s v="A12"/>
    <s v="Fiscal Year"/>
    <x v="0"/>
    <n v="558"/>
  </r>
  <r>
    <s v="Rohrs"/>
    <s v="Brian"/>
    <s v="D"/>
    <s v="Lecturer"/>
    <s v="Accounting/MIS"/>
    <x v="538"/>
    <s v="C"/>
    <s v="F"/>
    <m/>
    <m/>
    <s v="F09"/>
    <s v="Academic Year"/>
    <x v="2"/>
    <n v="559"/>
  </r>
  <r>
    <s v="Holden"/>
    <s v="Brett"/>
    <s v="E"/>
    <s v="Coord Lrn Comm, Dir Chap L Cnt"/>
    <s v="Chapman Learning Community"/>
    <x v="539"/>
    <s v="A"/>
    <s v="F"/>
    <m/>
    <m/>
    <s v="A12"/>
    <s v="Fiscal Year"/>
    <x v="0"/>
    <n v="560"/>
  </r>
  <r>
    <s v="Moore"/>
    <s v="Nicholas"/>
    <s v="K"/>
    <s v="Asst Women's Basketball Coach"/>
    <s v="Basketball - Women"/>
    <x v="539"/>
    <s v="A"/>
    <s v="F"/>
    <m/>
    <m/>
    <s v="A12"/>
    <s v="Fiscal Year"/>
    <x v="0"/>
    <n v="561"/>
  </r>
  <r>
    <s v="Oelkrug"/>
    <s v="Tammy"/>
    <s v="L"/>
    <s v="Director, MS in Anlytcs Progr"/>
    <s v="Graduate College"/>
    <x v="539"/>
    <s v="A"/>
    <s v="F"/>
    <m/>
    <m/>
    <s v="A12"/>
    <s v="Fiscal Year"/>
    <x v="0"/>
    <n v="562"/>
  </r>
  <r>
    <s v="Zeigler"/>
    <s v="James"/>
    <s v="F"/>
    <s v="Lecturer"/>
    <s v="Accounting/MIS"/>
    <x v="540"/>
    <s v="C"/>
    <s v="F"/>
    <m/>
    <m/>
    <s v="F09"/>
    <s v="Academic Year"/>
    <x v="2"/>
    <n v="563"/>
  </r>
  <r>
    <s v="Stinson"/>
    <s v="Philip"/>
    <s v="M"/>
    <s v="Associate Professor"/>
    <s v="Human Services Department"/>
    <x v="541"/>
    <s v="C"/>
    <s v="F"/>
    <m/>
    <m/>
    <s v="F09"/>
    <s v="Academic Year"/>
    <x v="2"/>
    <n v="564"/>
  </r>
  <r>
    <s v="Hampton"/>
    <s v="David"/>
    <s v="D"/>
    <s v="Associate Professor"/>
    <s v="Schl of Intervention Svcs"/>
    <x v="542"/>
    <s v="A"/>
    <s v="F"/>
    <n v="2000"/>
    <m/>
    <s v="F12"/>
    <s v="Academic Year"/>
    <x v="2"/>
    <n v="565"/>
  </r>
  <r>
    <s v="Janik"/>
    <s v="David"/>
    <s v="A"/>
    <s v="Director, Pre-College Programs"/>
    <s v="College Credit Plus Programs"/>
    <x v="543"/>
    <s v="A"/>
    <s v="F"/>
    <m/>
    <m/>
    <s v="A12"/>
    <s v="Fiscal Year"/>
    <x v="0"/>
    <n v="566"/>
  </r>
  <r>
    <s v="Jurkovac"/>
    <s v="Timothy"/>
    <s v="J"/>
    <s v="Associate Professor"/>
    <s v="Fire-Political Science"/>
    <x v="544"/>
    <s v="A"/>
    <s v="F"/>
    <m/>
    <m/>
    <s v="F12"/>
    <s v="Academic Year"/>
    <x v="2"/>
    <n v="567"/>
  </r>
  <r>
    <s v="Carle"/>
    <s v="Julia"/>
    <s v="H"/>
    <s v="Mkt &amp; Comm Account Manager"/>
    <s v="Marketing &amp; Communications"/>
    <x v="545"/>
    <s v="A"/>
    <s v="F"/>
    <m/>
    <m/>
    <s v="A12"/>
    <s v="Fiscal Year"/>
    <x v="0"/>
    <n v="568"/>
  </r>
  <r>
    <s v="Braden"/>
    <s v="Abby"/>
    <s v="L"/>
    <s v="Assistant Professor"/>
    <s v="Psychology Department"/>
    <x v="546"/>
    <s v="A"/>
    <s v="F"/>
    <m/>
    <m/>
    <s v="F12"/>
    <s v="Academic Year"/>
    <x v="2"/>
    <n v="569"/>
  </r>
  <r>
    <s v="Watkins"/>
    <s v="Adam"/>
    <s v="M"/>
    <s v="Associate Professor"/>
    <s v="Human Services Department"/>
    <x v="547"/>
    <s v="A"/>
    <s v="F"/>
    <m/>
    <m/>
    <s v="F12"/>
    <s v="Academic Year"/>
    <x v="2"/>
    <n v="570"/>
  </r>
  <r>
    <s v="Detwiler"/>
    <s v="Beth"/>
    <s v="M"/>
    <s v="Director, Web and New Media"/>
    <s v="Marketing &amp; Communications"/>
    <x v="548"/>
    <s v="A"/>
    <s v="F"/>
    <m/>
    <m/>
    <s v="A12"/>
    <s v="Fiscal Year"/>
    <x v="0"/>
    <n v="571"/>
  </r>
  <r>
    <s v="Hamann"/>
    <s v="Julie"/>
    <s v="A"/>
    <s v="Dir Technology Support Svcs"/>
    <s v="Fire-Instructional Media"/>
    <x v="549"/>
    <s v="A"/>
    <s v="F"/>
    <m/>
    <m/>
    <s v="A12"/>
    <s v="Fiscal Year"/>
    <x v="0"/>
    <n v="572"/>
  </r>
  <r>
    <s v="Williams"/>
    <s v="Daniel"/>
    <s v="E"/>
    <s v="Associate Professor"/>
    <s v="Theatre and Film"/>
    <x v="550"/>
    <s v="A"/>
    <s v="F"/>
    <m/>
    <m/>
    <s v="F12"/>
    <s v="Academic Year"/>
    <x v="2"/>
    <n v="573"/>
  </r>
  <r>
    <s v="Lisk"/>
    <s v="Patrick"/>
    <s v="R"/>
    <s v="Acad &amp; Collab Support Manager"/>
    <s v="Information Technology Service"/>
    <x v="551"/>
    <s v="A"/>
    <s v="F"/>
    <n v="600"/>
    <m/>
    <s v="A12"/>
    <s v="Fiscal Year"/>
    <x v="0"/>
    <n v="574"/>
  </r>
  <r>
    <s v="Lemmerbrock"/>
    <s v="Daniel"/>
    <s v="W"/>
    <s v="Facilities Information Mgr"/>
    <s v="Design &amp; Construction"/>
    <x v="552"/>
    <s v="A"/>
    <s v="F"/>
    <m/>
    <m/>
    <s v="A12"/>
    <s v="Fiscal Year"/>
    <x v="0"/>
    <n v="575"/>
  </r>
  <r>
    <s v="Miller"/>
    <s v="Melissa"/>
    <s v="K"/>
    <s v="Associate Professor"/>
    <s v="Political Science Department"/>
    <x v="553"/>
    <s v="A"/>
    <s v="F"/>
    <m/>
    <m/>
    <s v="F12"/>
    <s v="Academic Year"/>
    <x v="2"/>
    <n v="576"/>
  </r>
  <r>
    <s v="Genovese"/>
    <s v="Christine"/>
    <s v="A"/>
    <s v="Associate Professor/Chair"/>
    <s v="Fire-Natural/Social Science"/>
    <x v="554"/>
    <s v="A"/>
    <s v="F"/>
    <n v="8000"/>
    <m/>
    <s v="F12"/>
    <s v="Academic Year"/>
    <x v="2"/>
    <n v="577"/>
  </r>
  <r>
    <s v="Coons"/>
    <s v="Christian"/>
    <s v="L"/>
    <s v="Associate Professor"/>
    <s v="Philosophy Department"/>
    <x v="555"/>
    <s v="A"/>
    <s v="F"/>
    <m/>
    <m/>
    <s v="F12"/>
    <s v="Academic Year"/>
    <x v="2"/>
    <n v="578"/>
  </r>
  <r>
    <s v="Zayak"/>
    <s v="Alexey"/>
    <m/>
    <s v="Assistant Professor"/>
    <s v="Physics &amp; Astronomy"/>
    <x v="556"/>
    <s v="A"/>
    <s v="F"/>
    <m/>
    <m/>
    <s v="F12"/>
    <s v="Academic Year"/>
    <x v="2"/>
    <n v="579"/>
  </r>
  <r>
    <s v="Janusziewicz"/>
    <s v="Jason"/>
    <s v="R"/>
    <s v="Associate Director"/>
    <s v="Office of Residence Life"/>
    <x v="557"/>
    <s v="A"/>
    <s v="F"/>
    <m/>
    <m/>
    <s v="A12"/>
    <s v="Fiscal Year"/>
    <x v="0"/>
    <n v="580"/>
  </r>
  <r>
    <s v="Fry"/>
    <s v="Amy"/>
    <s v="L"/>
    <s v="Electronic Resources Coordinat"/>
    <s v="University Libraries"/>
    <x v="558"/>
    <s v="A"/>
    <s v="F"/>
    <m/>
    <m/>
    <s v="FLB"/>
    <s v="Fiscal Year"/>
    <x v="3"/>
    <n v="581"/>
  </r>
  <r>
    <s v="Arnold"/>
    <s v="Laura"/>
    <s v="W"/>
    <s v="Dir Registration &amp; Scheduling"/>
    <s v="Registrar"/>
    <x v="559"/>
    <s v="A"/>
    <s v="F"/>
    <m/>
    <m/>
    <s v="A12"/>
    <s v="Fiscal Year"/>
    <x v="0"/>
    <n v="582"/>
  </r>
  <r>
    <s v="Burke"/>
    <s v="Brigid"/>
    <s v="M"/>
    <s v="Associate Professor"/>
    <s v="School of Teaching &amp; Learning"/>
    <x v="560"/>
    <s v="A"/>
    <s v="F"/>
    <m/>
    <m/>
    <s v="F12"/>
    <s v="Academic Year"/>
    <x v="2"/>
    <n v="583"/>
  </r>
  <r>
    <s v="Downard"/>
    <s v="Ryan"/>
    <s v="M"/>
    <s v="Assistant Football Coach"/>
    <s v="Football"/>
    <x v="561"/>
    <s v="A"/>
    <s v="F"/>
    <m/>
    <m/>
    <s v="A12"/>
    <s v="Fiscal Year"/>
    <x v="0"/>
    <n v="584"/>
  </r>
  <r>
    <s v="Grubbs"/>
    <s v="Joshua"/>
    <s v="B"/>
    <s v="Assistant Professor"/>
    <s v="Psychology Department"/>
    <x v="562"/>
    <s v="A"/>
    <s v="F"/>
    <m/>
    <m/>
    <s v="F12"/>
    <s v="Academic Year"/>
    <x v="2"/>
    <n v="585"/>
  </r>
  <r>
    <s v="Mereoiu"/>
    <s v="Mariana"/>
    <m/>
    <s v="Associate Professor"/>
    <s v="Schl of Intervention Svcs"/>
    <x v="563"/>
    <s v="A"/>
    <s v="F"/>
    <m/>
    <m/>
    <s v="F12"/>
    <s v="Academic Year"/>
    <x v="2"/>
    <n v="586"/>
  </r>
  <r>
    <s v="DeNardo"/>
    <s v="Faith"/>
    <s v="A"/>
    <s v="Title IX Coord/Dir of Wellness"/>
    <s v="Recreation and Wellness"/>
    <x v="564"/>
    <s v="A"/>
    <s v="F"/>
    <m/>
    <m/>
    <s v="A12"/>
    <s v="Fiscal Year"/>
    <x v="0"/>
    <n v="587"/>
  </r>
  <r>
    <s v="Barhite"/>
    <s v="Brandi"/>
    <s v="M"/>
    <s v="Director, Enrollment Communica"/>
    <s v="Office of the Provost"/>
    <x v="565"/>
    <s v="A"/>
    <s v="F"/>
    <m/>
    <m/>
    <s v="A12"/>
    <s v="Fiscal Year"/>
    <x v="0"/>
    <n v="588"/>
  </r>
  <r>
    <s v="Gibson"/>
    <s v="Brigette"/>
    <s v="S"/>
    <s v="Associate Director, Inst Effct"/>
    <s v="Office of the Provost"/>
    <x v="565"/>
    <s v="A"/>
    <s v="F"/>
    <m/>
    <m/>
    <s v="A12"/>
    <s v="Fiscal Year"/>
    <x v="0"/>
    <n v="589"/>
  </r>
  <r>
    <s v="Kimaid"/>
    <s v="Michael"/>
    <s v="A"/>
    <s v="Professor"/>
    <s v="Fire-History"/>
    <x v="566"/>
    <s v="A"/>
    <s v="F"/>
    <m/>
    <m/>
    <s v="F12"/>
    <s v="Academic Year"/>
    <x v="2"/>
    <n v="590"/>
  </r>
  <r>
    <s v="Mora"/>
    <s v="Cordula"/>
    <m/>
    <s v="Director, Undergrad Research"/>
    <s v="V Prov Undergraduate Programs"/>
    <x v="567"/>
    <s v="A"/>
    <s v="F"/>
    <m/>
    <m/>
    <s v="A12"/>
    <s v="Fiscal Year"/>
    <x v="0"/>
    <n v="591"/>
  </r>
  <r>
    <s v="Bidart-Bouzat"/>
    <s v="Maria"/>
    <s v="G"/>
    <s v="Associate Professor"/>
    <s v="Biological Science"/>
    <x v="568"/>
    <s v="A"/>
    <s v="F"/>
    <m/>
    <m/>
    <s v="F12"/>
    <s v="Academic Year"/>
    <x v="2"/>
    <n v="592"/>
  </r>
  <r>
    <s v="Dicke"/>
    <s v="Rhonda"/>
    <m/>
    <s v="Manager, Payroll Accounting"/>
    <s v="Controller's Office"/>
    <x v="569"/>
    <s v="A"/>
    <s v="F"/>
    <m/>
    <m/>
    <s v="A12"/>
    <s v="Fiscal Year"/>
    <x v="0"/>
    <n v="593"/>
  </r>
  <r>
    <s v="Bostic"/>
    <s v="Jonathan"/>
    <s v="D"/>
    <s v="Associate Professor"/>
    <s v="School of Teaching &amp; Learning"/>
    <x v="570"/>
    <s v="A"/>
    <s v="F"/>
    <m/>
    <m/>
    <s v="F12"/>
    <s v="Academic Year"/>
    <x v="2"/>
    <n v="594"/>
  </r>
  <r>
    <s v="Keyes"/>
    <s v="Starr"/>
    <s v="E"/>
    <s v="Associate Professor"/>
    <s v="Schl of Intervention Svcs"/>
    <x v="571"/>
    <s v="A"/>
    <s v="F"/>
    <n v="4000"/>
    <m/>
    <s v="F12"/>
    <s v="Academic Year"/>
    <x v="2"/>
    <n v="595"/>
  </r>
  <r>
    <s v="Boman"/>
    <s v="John"/>
    <s v="H"/>
    <s v="Assistant Professor"/>
    <s v="Sociology Department"/>
    <x v="572"/>
    <s v="A"/>
    <s v="F"/>
    <m/>
    <m/>
    <s v="F12"/>
    <s v="Academic Year"/>
    <x v="2"/>
    <n v="596"/>
  </r>
  <r>
    <s v="Ilbeigi"/>
    <s v="Mohammad"/>
    <m/>
    <s v="Assistant Professor"/>
    <s v="Construction Management"/>
    <x v="572"/>
    <s v="C"/>
    <s v="F"/>
    <m/>
    <m/>
    <s v="F09"/>
    <s v="Academic Year"/>
    <x v="2"/>
    <n v="597"/>
  </r>
  <r>
    <s v="Liu"/>
    <s v="Jianxuan"/>
    <m/>
    <s v="Assistant Professor"/>
    <s v="Math and Statistics Dept"/>
    <x v="572"/>
    <s v="A"/>
    <s v="F"/>
    <m/>
    <m/>
    <s v="F12"/>
    <s v="Academic Year"/>
    <x v="2"/>
    <n v="598"/>
  </r>
  <r>
    <s v="McBride"/>
    <s v="Matthew"/>
    <s v="S"/>
    <s v="Associate Professor"/>
    <s v="Music Performance Studies"/>
    <x v="573"/>
    <s v="C"/>
    <s v="F"/>
    <m/>
    <m/>
    <s v="F09"/>
    <s v="Academic Year"/>
    <x v="2"/>
    <n v="599"/>
  </r>
  <r>
    <s v="Mills"/>
    <s v="Russell"/>
    <s v="W"/>
    <s v="Associate Professor"/>
    <s v="Political Science Department"/>
    <x v="574"/>
    <s v="A"/>
    <s v="F"/>
    <m/>
    <m/>
    <s v="F12"/>
    <s v="Academic Year"/>
    <x v="2"/>
    <n v="600"/>
  </r>
  <r>
    <s v="Bechstein"/>
    <s v="Kurt"/>
    <s v="J"/>
    <s v="Senior Systems Administrator"/>
    <s v="Information Technology Service"/>
    <x v="575"/>
    <s v="A"/>
    <s v="F"/>
    <m/>
    <m/>
    <s v="A12"/>
    <s v="Fiscal Year"/>
    <x v="0"/>
    <n v="601"/>
  </r>
  <r>
    <s v="Fritsch"/>
    <s v="Stefan"/>
    <s v="H"/>
    <s v="Associate Professor"/>
    <s v="Political Science Department"/>
    <x v="576"/>
    <s v="A"/>
    <s v="F"/>
    <m/>
    <m/>
    <s v="F12"/>
    <s v="Academic Year"/>
    <x v="2"/>
    <n v="602"/>
  </r>
  <r>
    <s v="Hester"/>
    <s v="Mark"/>
    <s v="D"/>
    <s v="Manager, Electrical/Mechanical"/>
    <s v="Campus Operations"/>
    <x v="577"/>
    <s v="A"/>
    <s v="F"/>
    <m/>
    <m/>
    <s v="A12"/>
    <s v="Fiscal Year"/>
    <x v="0"/>
    <n v="603"/>
  </r>
  <r>
    <s v="Nichols"/>
    <s v="Eric"/>
    <s v="W"/>
    <s v="Head Men's Soccer Coach"/>
    <s v="Soccer - Men"/>
    <x v="577"/>
    <s v="A"/>
    <s v="F"/>
    <m/>
    <m/>
    <s v="A12"/>
    <s v="Fiscal Year"/>
    <x v="0"/>
    <n v="604"/>
  </r>
  <r>
    <s v="Krebs"/>
    <s v="Ann"/>
    <s v="J"/>
    <s v="Mkt &amp; Comm Account Manager"/>
    <s v="Marketing &amp; Communications"/>
    <x v="578"/>
    <s v="A"/>
    <s v="F"/>
    <m/>
    <m/>
    <s v="A12"/>
    <s v="Fiscal Year"/>
    <x v="0"/>
    <n v="605"/>
  </r>
  <r>
    <s v="Kendall"/>
    <s v="Stephen"/>
    <s v="N"/>
    <s v="Dir Media Acquision/Stor/Distr"/>
    <s v="WBGU-TV Television Service"/>
    <x v="579"/>
    <s v="A"/>
    <s v="F"/>
    <m/>
    <m/>
    <s v="A12"/>
    <s v="Fiscal Year"/>
    <x v="0"/>
    <n v="606"/>
  </r>
  <r>
    <s v="Good"/>
    <s v="Michael"/>
    <s v="S"/>
    <s v="Systems Analyst"/>
    <s v="Information Technology Service"/>
    <x v="580"/>
    <s v="A"/>
    <s v="F"/>
    <m/>
    <m/>
    <s v="A12"/>
    <s v="Fiscal Year"/>
    <x v="0"/>
    <n v="607"/>
  </r>
  <r>
    <s v="Stucker"/>
    <s v="Jennifer"/>
    <m/>
    <s v="Associate Professor"/>
    <s v="School of Art"/>
    <x v="581"/>
    <s v="A"/>
    <s v="F"/>
    <m/>
    <m/>
    <s v="F12"/>
    <s v="Academic Year"/>
    <x v="2"/>
    <n v="608"/>
  </r>
  <r>
    <s v="Handyside"/>
    <s v="Lisa"/>
    <s v="M"/>
    <s v="Associate Professor"/>
    <s v="Schl of Intervention Svcs"/>
    <x v="582"/>
    <s v="A"/>
    <s v="F"/>
    <m/>
    <m/>
    <s v="F12"/>
    <s v="Academic Year"/>
    <x v="2"/>
    <n v="609"/>
  </r>
  <r>
    <s v="Pelini"/>
    <s v="Shannon"/>
    <s v="L"/>
    <s v="Assistant Professor"/>
    <s v="Biological Science"/>
    <x v="583"/>
    <s v="C"/>
    <s v="F"/>
    <m/>
    <m/>
    <s v="F09"/>
    <s v="Academic Year"/>
    <x v="2"/>
    <n v="610"/>
  </r>
  <r>
    <s v="Shaal"/>
    <s v="Timothy"/>
    <s v="D"/>
    <s v="Senior Associate Director"/>
    <s v="Office of Residence Life"/>
    <x v="584"/>
    <s v="A"/>
    <s v="F"/>
    <m/>
    <m/>
    <s v="A12"/>
    <s v="Fiscal Year"/>
    <x v="0"/>
    <n v="611"/>
  </r>
  <r>
    <s v="Ducar"/>
    <s v="Cynthia"/>
    <s v="M"/>
    <s v="Associate Professor"/>
    <s v="World Languages and Cultures"/>
    <x v="585"/>
    <s v="A"/>
    <s v="F"/>
    <m/>
    <m/>
    <s v="F12"/>
    <s v="Academic Year"/>
    <x v="2"/>
    <n v="612"/>
  </r>
  <r>
    <s v="Sweetser"/>
    <s v="Michelle"/>
    <s v="L"/>
    <s v="Head, Archival Collections"/>
    <s v="University Libraries"/>
    <x v="586"/>
    <s v="A"/>
    <s v="F"/>
    <m/>
    <m/>
    <s v="FLB"/>
    <s v="Fiscal Year"/>
    <x v="3"/>
    <n v="613"/>
  </r>
  <r>
    <s v="Engebretsen-Broman"/>
    <s v="Nora"/>
    <s v="A"/>
    <s v="Chair/Assoc Professor"/>
    <s v="Musicology/Composition/Theory"/>
    <x v="587"/>
    <s v="A"/>
    <s v="F"/>
    <n v="6000"/>
    <m/>
    <s v="FAD"/>
    <s v="Fiscal Year"/>
    <x v="1"/>
    <n v="614"/>
  </r>
  <r>
    <s v="Schocket"/>
    <s v="Deborah"/>
    <s v="H"/>
    <s v="Associate Professor"/>
    <s v="World Languages and Cultures"/>
    <x v="588"/>
    <s v="C"/>
    <s v="F"/>
    <m/>
    <m/>
    <s v="F09"/>
    <s v="Academic Year"/>
    <x v="2"/>
    <n v="615"/>
  </r>
  <r>
    <s v="Pearson"/>
    <s v="Lynn"/>
    <s v="E"/>
    <s v="Associate Professor"/>
    <s v="World Languages and Cultures"/>
    <x v="589"/>
    <s v="A"/>
    <s v="F"/>
    <m/>
    <m/>
    <s v="F12"/>
    <s v="Academic Year"/>
    <x v="2"/>
    <n v="616"/>
  </r>
  <r>
    <s v="Thomas"/>
    <s v="Angela"/>
    <s v="F"/>
    <s v="Associate Professor"/>
    <s v="School of Teaching &amp; Learning"/>
    <x v="590"/>
    <s v="C"/>
    <s v="F"/>
    <m/>
    <m/>
    <s v="F09"/>
    <s v="Academic Year"/>
    <x v="2"/>
    <n v="617"/>
  </r>
  <r>
    <s v="Petrea"/>
    <s v="Adam"/>
    <s v="M"/>
    <s v="Senior Systems Analyst"/>
    <s v="Information Technology Service"/>
    <x v="591"/>
    <s v="A"/>
    <s v="F"/>
    <m/>
    <m/>
    <s v="A12"/>
    <s v="Fiscal Year"/>
    <x v="0"/>
    <n v="618"/>
  </r>
  <r>
    <s v="Rainey"/>
    <s v="Sarah"/>
    <s v="A"/>
    <s v="Associate Professor"/>
    <s v="School of Cultural &amp; Critical"/>
    <x v="592"/>
    <s v="A"/>
    <s v="F"/>
    <m/>
    <m/>
    <s v="F12"/>
    <s v="Academic Year"/>
    <x v="2"/>
    <n v="619"/>
  </r>
  <r>
    <s v="Foell"/>
    <s v="Kristie"/>
    <s v="A"/>
    <s v="Associate Professor"/>
    <s v="German-Russian Department"/>
    <x v="593"/>
    <s v="A"/>
    <s v="F"/>
    <m/>
    <m/>
    <s v="F12"/>
    <s v="Academic Year"/>
    <x v="2"/>
    <n v="620"/>
  </r>
  <r>
    <s v="Brock"/>
    <s v="Andrea"/>
    <m/>
    <s v="Director of Marketing"/>
    <s v="Marketing &amp; Communications"/>
    <x v="594"/>
    <s v="A"/>
    <s v="F"/>
    <m/>
    <m/>
    <s v="A12"/>
    <s v="Fiscal Year"/>
    <x v="0"/>
    <n v="621"/>
  </r>
  <r>
    <s v="Dennis"/>
    <s v="Peggy"/>
    <s v="F"/>
    <s v="Director, Accessibility Servcs"/>
    <s v="Accessibility Services"/>
    <x v="595"/>
    <s v="A"/>
    <s v="F"/>
    <m/>
    <m/>
    <s v="A12"/>
    <s v="Fiscal Year"/>
    <x v="0"/>
    <n v="622"/>
  </r>
  <r>
    <s v="Vallier"/>
    <s v="Kevin"/>
    <s v="D"/>
    <s v="Associate Professor"/>
    <s v="Philosophy Department"/>
    <x v="596"/>
    <s v="A"/>
    <s v="F"/>
    <m/>
    <m/>
    <s v="F12"/>
    <s v="Academic Year"/>
    <x v="2"/>
    <n v="623"/>
  </r>
  <r>
    <s v="Schnepp"/>
    <s v="Jerry"/>
    <s v="C"/>
    <s v="Assistant Professor"/>
    <s v="VCT-Tech Education"/>
    <x v="597"/>
    <s v="A"/>
    <s v="F"/>
    <m/>
    <m/>
    <s v="F12"/>
    <s v="Academic Year"/>
    <x v="2"/>
    <n v="624"/>
  </r>
  <r>
    <s v="Nathan"/>
    <s v="Jacqueline"/>
    <s v="S"/>
    <s v="Gallery Director/Art"/>
    <s v="School of Art"/>
    <x v="598"/>
    <s v="A"/>
    <s v="F"/>
    <m/>
    <m/>
    <s v="A12"/>
    <s v="Fiscal Year"/>
    <x v="0"/>
    <n v="625"/>
  </r>
  <r>
    <s v="Panas"/>
    <s v="Ludmyla"/>
    <s v="T"/>
    <s v="Associate Professor"/>
    <s v="Fire-Psychology"/>
    <x v="599"/>
    <s v="A"/>
    <s v="F"/>
    <m/>
    <m/>
    <s v="F12"/>
    <s v="Academic Year"/>
    <x v="2"/>
    <n v="626"/>
  </r>
  <r>
    <s v="Rudisill"/>
    <s v="Kristen"/>
    <s v="D"/>
    <s v="Associate Professor"/>
    <s v="Popular Culture"/>
    <x v="600"/>
    <s v="C"/>
    <s v="F"/>
    <n v="3000"/>
    <m/>
    <s v="F09"/>
    <s v="Academic Year"/>
    <x v="2"/>
    <n v="627"/>
  </r>
  <r>
    <s v="Diehl"/>
    <s v="William"/>
    <s v="H"/>
    <s v="Senior Lecturer"/>
    <s v="Honors College"/>
    <x v="601"/>
    <s v="A"/>
    <s v="F"/>
    <m/>
    <m/>
    <s v="F12"/>
    <s v="Academic Year"/>
    <x v="2"/>
    <n v="628"/>
  </r>
  <r>
    <s v="Rogers"/>
    <s v="Kimberly"/>
    <s v="C"/>
    <s v="Assistant Professor"/>
    <s v="Math and Statistics Dept"/>
    <x v="602"/>
    <s v="A"/>
    <s v="F"/>
    <m/>
    <m/>
    <s v="F12"/>
    <s v="Academic Year"/>
    <x v="2"/>
    <n v="629"/>
  </r>
  <r>
    <s v="Cardenas"/>
    <s v="Melissa"/>
    <s v="A"/>
    <s v="Admin, Assess, Accred, Analytc"/>
    <s v="College of Education - Admin"/>
    <x v="603"/>
    <s v="A"/>
    <s v="F"/>
    <m/>
    <m/>
    <s v="A12"/>
    <s v="Fiscal Year"/>
    <x v="0"/>
    <n v="630"/>
  </r>
  <r>
    <s v="McCluney"/>
    <s v="Kevin"/>
    <s v="E"/>
    <s v="Assistant Professor"/>
    <s v="Biological Science"/>
    <x v="604"/>
    <s v="C"/>
    <s v="F"/>
    <m/>
    <m/>
    <s v="F09"/>
    <s v="Academic Year"/>
    <x v="2"/>
    <n v="631"/>
  </r>
  <r>
    <s v="Carlson"/>
    <s v="Jadwiga"/>
    <s v="A"/>
    <s v="Senior Lecturer"/>
    <s v="Computer Science"/>
    <x v="605"/>
    <s v="C"/>
    <s v="F"/>
    <m/>
    <m/>
    <s v="F09"/>
    <s v="Academic Year"/>
    <x v="2"/>
    <n v="632"/>
  </r>
  <r>
    <s v="Siebenaler"/>
    <s v="Thomas"/>
    <s v="C"/>
    <s v="Assoc Dir, Career Accelerater"/>
    <s v="Dean of Business"/>
    <x v="606"/>
    <s v="A"/>
    <s v="F"/>
    <m/>
    <m/>
    <s v="A12"/>
    <s v="Fiscal Year"/>
    <x v="0"/>
    <n v="633"/>
  </r>
  <r>
    <s v="Treece"/>
    <s v="Mitchell"/>
    <s v="G"/>
    <s v="Senior Systems Administrator"/>
    <s v="Information Technology Service"/>
    <x v="607"/>
    <s v="A"/>
    <s v="F"/>
    <m/>
    <m/>
    <s v="A12"/>
    <s v="Fiscal Year"/>
    <x v="0"/>
    <n v="634"/>
  </r>
  <r>
    <s v="Fuller"/>
    <s v="Andrew"/>
    <s v="J"/>
    <s v="Senior System Administrator-Ac"/>
    <s v="Information Technology Service"/>
    <x v="608"/>
    <s v="A"/>
    <s v="F"/>
    <m/>
    <m/>
    <s v="A12"/>
    <s v="Fiscal Year"/>
    <x v="0"/>
    <n v="635"/>
  </r>
  <r>
    <s v="Simic"/>
    <s v="Anita"/>
    <m/>
    <s v="Assistant Professor"/>
    <s v="School of Earth, Environ &amp; Soc"/>
    <x v="609"/>
    <s v="C"/>
    <s v="F"/>
    <m/>
    <m/>
    <s v="F09"/>
    <s v="Academic Year"/>
    <x v="2"/>
    <n v="636"/>
  </r>
  <r>
    <s v="Thomson"/>
    <s v="Amy"/>
    <s v="L"/>
    <s v="Interim Director"/>
    <s v="University Bookstore"/>
    <x v="610"/>
    <s v="A"/>
    <s v="F"/>
    <n v="1250"/>
    <m/>
    <s v="A12"/>
    <s v="Fiscal Year"/>
    <x v="0"/>
    <n v="637"/>
  </r>
  <r>
    <s v="Heilmeier"/>
    <s v="Erin"/>
    <s v="L"/>
    <s v="Associate Director, Admissions"/>
    <s v="Admissions Office"/>
    <x v="611"/>
    <s v="A"/>
    <s v="F"/>
    <m/>
    <m/>
    <s v="A12"/>
    <s v="Fiscal Year"/>
    <x v="0"/>
    <n v="638"/>
  </r>
  <r>
    <s v="Hall"/>
    <s v="Lauren"/>
    <s v="E"/>
    <s v="Applications Developer"/>
    <s v="Information Technology Service"/>
    <x v="612"/>
    <s v="A"/>
    <s v="F"/>
    <m/>
    <m/>
    <s v="A12"/>
    <s v="Fiscal Year"/>
    <x v="0"/>
    <n v="639"/>
  </r>
  <r>
    <s v="Robinson"/>
    <s v="Amy"/>
    <m/>
    <s v="Associate Professor"/>
    <s v="World Languages and Cultures"/>
    <x v="613"/>
    <s v="A"/>
    <s v="F"/>
    <m/>
    <m/>
    <s v="F12"/>
    <s v="Academic Year"/>
    <x v="2"/>
    <n v="640"/>
  </r>
  <r>
    <s v="Sohoni"/>
    <s v="Ashutosh"/>
    <s v="S"/>
    <s v="Associate Professor"/>
    <s v="Family &amp; Consumer Sciences"/>
    <x v="614"/>
    <s v="A"/>
    <s v="F"/>
    <m/>
    <m/>
    <s v="F12"/>
    <s v="Academic Year"/>
    <x v="2"/>
    <n v="641"/>
  </r>
  <r>
    <s v="Kita"/>
    <s v="Bradley"/>
    <s v="C"/>
    <s v="Senior Systems Administrator"/>
    <s v="Information Technology Service"/>
    <x v="615"/>
    <s v="A"/>
    <s v="F"/>
    <m/>
    <m/>
    <s v="A12"/>
    <s v="Fiscal Year"/>
    <x v="0"/>
    <n v="642"/>
  </r>
  <r>
    <s v="Rosati"/>
    <s v="Clayton"/>
    <s v="F"/>
    <s v="Associate Professor"/>
    <s v="Dept of Telecommunications"/>
    <x v="616"/>
    <s v="A"/>
    <s v="F"/>
    <m/>
    <m/>
    <s v="F12"/>
    <s v="Academic Year"/>
    <x v="2"/>
    <n v="643"/>
  </r>
  <r>
    <s v="Boo"/>
    <s v="Gregory"/>
    <s v="A"/>
    <s v="Senior Internal Auditor"/>
    <s v="Internal Auditing"/>
    <x v="617"/>
    <s v="A"/>
    <s v="F"/>
    <m/>
    <m/>
    <s v="A12"/>
    <s v="Fiscal Year"/>
    <x v="0"/>
    <n v="644"/>
  </r>
  <r>
    <s v="Nelson"/>
    <s v="Conor"/>
    <s v="R"/>
    <s v="Associate Professor"/>
    <s v="Music Performance Studies"/>
    <x v="618"/>
    <s v="A"/>
    <s v="F"/>
    <m/>
    <m/>
    <s v="F12"/>
    <s v="Academic Year"/>
    <x v="2"/>
    <n v="645"/>
  </r>
  <r>
    <s v="Eggenton"/>
    <s v="John"/>
    <s v="T"/>
    <s v="Associate Director for Systems"/>
    <s v="Financial Aid"/>
    <x v="619"/>
    <s v="A"/>
    <s v="F"/>
    <m/>
    <m/>
    <s v="A12"/>
    <s v="Fiscal Year"/>
    <x v="0"/>
    <n v="646"/>
  </r>
  <r>
    <s v="Smith"/>
    <s v="Larry"/>
    <s v="C"/>
    <s v="Manager, Budgets &amp; Operations"/>
    <s v="A&amp;S Dean"/>
    <x v="620"/>
    <s v="A"/>
    <s v="F"/>
    <m/>
    <m/>
    <s v="A12"/>
    <s v="Fiscal Year"/>
    <x v="0"/>
    <n v="647"/>
  </r>
  <r>
    <s v="Eid"/>
    <s v="Erik"/>
    <s v="J"/>
    <s v="Applications Developer"/>
    <s v="Information Technology Service"/>
    <x v="621"/>
    <s v="A"/>
    <s v="F"/>
    <m/>
    <m/>
    <s v="A12"/>
    <s v="Fiscal Year"/>
    <x v="0"/>
    <n v="648"/>
  </r>
  <r>
    <s v="Mowen"/>
    <s v="Thomas"/>
    <s v="J"/>
    <s v="Assistant Professor"/>
    <s v="Sociology Department"/>
    <x v="622"/>
    <s v="A"/>
    <s v="F"/>
    <m/>
    <m/>
    <s v="F12"/>
    <s v="Academic Year"/>
    <x v="2"/>
    <n v="649"/>
  </r>
  <r>
    <s v="Dimoff"/>
    <s v="Danielle"/>
    <s v="M"/>
    <s v="Director, Career Center"/>
    <s v="Career Center"/>
    <x v="623"/>
    <s v="A"/>
    <s v="F"/>
    <m/>
    <m/>
    <s v="A12"/>
    <s v="Fiscal Year"/>
    <x v="0"/>
    <n v="650"/>
  </r>
  <r>
    <s v="Lawson-Miesmer"/>
    <s v="Kimberly"/>
    <s v="A"/>
    <s v="Director of Advising"/>
    <s v="HHS Advising Center"/>
    <x v="623"/>
    <s v="A"/>
    <s v="F"/>
    <m/>
    <m/>
    <s v="A12"/>
    <s v="Fiscal Year"/>
    <x v="0"/>
    <n v="651"/>
  </r>
  <r>
    <s v="Moore"/>
    <s v="Laura"/>
    <s v="J"/>
    <s v="Director of Stewardship"/>
    <s v="Development Office"/>
    <x v="623"/>
    <s v="A"/>
    <s v="F"/>
    <m/>
    <m/>
    <s v="A12"/>
    <s v="Fiscal Year"/>
    <x v="0"/>
    <n v="652"/>
  </r>
  <r>
    <s v="Bixler"/>
    <s v="David"/>
    <s v="F"/>
    <s v="Associate Professor"/>
    <s v="Music Performance Studies"/>
    <x v="624"/>
    <s v="A"/>
    <s v="F"/>
    <m/>
    <m/>
    <s v="F12"/>
    <s v="Academic Year"/>
    <x v="2"/>
    <n v="653"/>
  </r>
  <r>
    <s v="Gorsevski"/>
    <s v="Ellen"/>
    <s v="W"/>
    <s v="Associate Professor"/>
    <s v="Dept of Communication"/>
    <x v="625"/>
    <s v="A"/>
    <s v="F"/>
    <m/>
    <m/>
    <s v="F12"/>
    <s v="Academic Year"/>
    <x v="2"/>
    <n v="654"/>
  </r>
  <r>
    <s v="Miller"/>
    <s v="Montana"/>
    <s v="C"/>
    <s v="Associate Professor"/>
    <s v="Popular Culture"/>
    <x v="626"/>
    <s v="C"/>
    <s v="F"/>
    <m/>
    <m/>
    <s v="F09"/>
    <s v="Academic Year"/>
    <x v="2"/>
    <n v="655"/>
  </r>
  <r>
    <s v="Khorshidifard"/>
    <s v="Sara"/>
    <m/>
    <s v="Assistant Professor"/>
    <s v="Architecture &amp; Envr Design"/>
    <x v="627"/>
    <s v="A"/>
    <s v="F"/>
    <m/>
    <m/>
    <s v="F12"/>
    <s v="Academic Year"/>
    <x v="2"/>
    <n v="656"/>
  </r>
  <r>
    <s v="Fairbairn"/>
    <s v="Peter"/>
    <s v="D"/>
    <s v="Mkt &amp; Comm Account Manager"/>
    <s v="Marketing &amp; Communications"/>
    <x v="628"/>
    <s v="A"/>
    <s v="F"/>
    <m/>
    <m/>
    <s v="A12"/>
    <s v="Fiscal Year"/>
    <x v="0"/>
    <n v="657"/>
  </r>
  <r>
    <s v="Wells-Jensen"/>
    <s v="Sheri"/>
    <s v="B"/>
    <s v="Associate Professor"/>
    <s v="English Department"/>
    <x v="629"/>
    <s v="A"/>
    <s v="F"/>
    <m/>
    <m/>
    <s v="F12"/>
    <s v="Academic Year"/>
    <x v="2"/>
    <n v="658"/>
  </r>
  <r>
    <s v="Atkinson"/>
    <s v="Joshua"/>
    <s v="D"/>
    <s v="Associate Professor"/>
    <s v="Dept of Communication"/>
    <x v="630"/>
    <s v="A"/>
    <s v="F"/>
    <m/>
    <m/>
    <s v="F12"/>
    <s v="Academic Year"/>
    <x v="2"/>
    <n v="659"/>
  </r>
  <r>
    <s v="Kern"/>
    <s v="Kirk"/>
    <s v="D"/>
    <s v="Int Director, Dallas Hamltn Cr"/>
    <s v="Marketing"/>
    <x v="631"/>
    <s v="A"/>
    <s v="F"/>
    <n v="38259"/>
    <m/>
    <s v="FAD"/>
    <s v="Fiscal Year"/>
    <x v="1"/>
    <n v="660"/>
  </r>
  <r>
    <s v="Konecny"/>
    <s v="Lise"/>
    <s v="L"/>
    <s v="Associate Director, Campus Svc"/>
    <s v="Campus Services"/>
    <x v="632"/>
    <s v="A"/>
    <s v="F"/>
    <m/>
    <m/>
    <s v="A12"/>
    <s v="Fiscal Year"/>
    <x v="0"/>
    <n v="661"/>
  </r>
  <r>
    <s v="Agrawal"/>
    <s v="Pallavi"/>
    <m/>
    <s v="Applications Developer"/>
    <s v="Information Technology Service"/>
    <x v="633"/>
    <s v="A"/>
    <s v="F"/>
    <m/>
    <m/>
    <s v="A12"/>
    <s v="Fiscal Year"/>
    <x v="0"/>
    <n v="662"/>
  </r>
  <r>
    <s v="Love"/>
    <s v="Patrick"/>
    <s v="G"/>
    <s v="Senior Lecturer"/>
    <s v="Higher Ed and Student Affairs"/>
    <x v="633"/>
    <s v="C"/>
    <s v="F"/>
    <n v="8000"/>
    <m/>
    <s v="F09"/>
    <s v="Academic Year"/>
    <x v="2"/>
    <n v="663"/>
  </r>
  <r>
    <s v="Gregory"/>
    <s v="Andrew"/>
    <s v="J"/>
    <s v="Assistant Professor"/>
    <s v="School of Earth, Environ &amp; Soc"/>
    <x v="634"/>
    <s v="A"/>
    <s v="F"/>
    <m/>
    <m/>
    <s v="F12"/>
    <s v="Academic Year"/>
    <x v="2"/>
    <n v="664"/>
  </r>
  <r>
    <s v="Kimmel"/>
    <s v="Nicholas"/>
    <s v="L"/>
    <s v="Systems Analyst"/>
    <s v="Information Technology Service"/>
    <x v="635"/>
    <s v="A"/>
    <s v="F"/>
    <m/>
    <m/>
    <s v="A12"/>
    <s v="Fiscal Year"/>
    <x v="0"/>
    <n v="665"/>
  </r>
  <r>
    <s v="Peet"/>
    <s v="Susan"/>
    <s v="H"/>
    <s v="Senior Lecturer"/>
    <s v="Family &amp; Consumer Sciences"/>
    <x v="636"/>
    <s v="A"/>
    <s v="F"/>
    <n v="1000"/>
    <m/>
    <s v="F12"/>
    <s v="Academic Year"/>
    <x v="2"/>
    <n v="666"/>
  </r>
  <r>
    <s v="Devine"/>
    <s v="Leigh"/>
    <m/>
    <s v="Lecturer"/>
    <s v="Applied Statistics/Oper Res"/>
    <x v="637"/>
    <s v="C"/>
    <s v="F"/>
    <m/>
    <m/>
    <s v="F09"/>
    <s v="Academic Year"/>
    <x v="2"/>
    <n v="667"/>
  </r>
  <r>
    <s v="Poor"/>
    <s v="Gene"/>
    <s v="W"/>
    <s v="Lecturer"/>
    <s v="Marketing"/>
    <x v="638"/>
    <s v="A"/>
    <s v="F"/>
    <n v="20000"/>
    <m/>
    <s v="F12"/>
    <s v="Academic Year"/>
    <x v="2"/>
    <n v="668"/>
  </r>
  <r>
    <s v="Delgado"/>
    <s v="Ernesto"/>
    <s v="E"/>
    <s v="Associate Professor"/>
    <s v="World Languages and Cultures"/>
    <x v="639"/>
    <s v="A"/>
    <s v="F"/>
    <m/>
    <m/>
    <s v="F12"/>
    <s v="Academic Year"/>
    <x v="2"/>
    <n v="669"/>
  </r>
  <r>
    <s v="Bell"/>
    <s v="Craig"/>
    <s v="J"/>
    <s v="Director of Photography"/>
    <s v="Marketing &amp; Communications"/>
    <x v="640"/>
    <s v="A"/>
    <s v="F"/>
    <m/>
    <m/>
    <s v="A12"/>
    <s v="Fiscal Year"/>
    <x v="0"/>
    <n v="670"/>
  </r>
  <r>
    <s v="Adams"/>
    <s v="Margaret"/>
    <s v="J"/>
    <s v="Field Coord Social Work/Lectur"/>
    <s v="Social Work"/>
    <x v="641"/>
    <s v="A"/>
    <s v="F"/>
    <m/>
    <m/>
    <s v="F12"/>
    <s v="Academic Year"/>
    <x v="2"/>
    <n v="671"/>
  </r>
  <r>
    <s v="Addison"/>
    <s v="Michael"/>
    <s v="B"/>
    <s v="Applications Developer"/>
    <s v="Information Technology Service"/>
    <x v="642"/>
    <s v="A"/>
    <s v="F"/>
    <m/>
    <m/>
    <s v="A12"/>
    <s v="Fiscal Year"/>
    <x v="0"/>
    <n v="672"/>
  </r>
  <r>
    <s v="Beck"/>
    <s v="Jerry"/>
    <s v="G"/>
    <s v="Applications Developer"/>
    <s v="Information Technology Service"/>
    <x v="642"/>
    <s v="A"/>
    <s v="F"/>
    <m/>
    <m/>
    <s v="A12"/>
    <s v="Fiscal Year"/>
    <x v="0"/>
    <n v="673"/>
  </r>
  <r>
    <s v="DeGroot"/>
    <s v="Karly"/>
    <s v="A"/>
    <s v="Director of Development"/>
    <s v="Development Office"/>
    <x v="642"/>
    <s v="A"/>
    <s v="F"/>
    <m/>
    <m/>
    <s v="A12"/>
    <s v="Fiscal Year"/>
    <x v="0"/>
    <n v="674"/>
  </r>
  <r>
    <s v="Devine"/>
    <s v="Kristina"/>
    <s v="M"/>
    <s v="Director of Development"/>
    <s v="Development Office"/>
    <x v="642"/>
    <s v="A"/>
    <s v="F"/>
    <m/>
    <m/>
    <s v="A12"/>
    <s v="Fiscal Year"/>
    <x v="0"/>
    <n v="675"/>
  </r>
  <r>
    <s v="Lawrie"/>
    <s v="Joshua"/>
    <s v="D"/>
    <s v="Int Director of Residence Life"/>
    <s v="Office of Residence Life"/>
    <x v="643"/>
    <s v="A"/>
    <s v="F"/>
    <n v="1049"/>
    <m/>
    <s v="A12"/>
    <s v="Fiscal Year"/>
    <x v="0"/>
    <n v="676"/>
  </r>
  <r>
    <s v="Terry-Fritsch"/>
    <s v="Allison"/>
    <s v="L"/>
    <s v="Associate Professor"/>
    <s v="School of Art"/>
    <x v="644"/>
    <s v="A"/>
    <s v="F"/>
    <m/>
    <m/>
    <s v="F12"/>
    <s v="Academic Year"/>
    <x v="2"/>
    <n v="677"/>
  </r>
  <r>
    <s v="Courbat"/>
    <s v="Michael"/>
    <s v="E"/>
    <s v="Assistant Professor"/>
    <s v="Dept Engineering Technologies"/>
    <x v="645"/>
    <s v="A"/>
    <s v="F"/>
    <m/>
    <m/>
    <s v="F12"/>
    <s v="Academic Year"/>
    <x v="2"/>
    <n v="678"/>
  </r>
  <r>
    <s v="Rinearson"/>
    <s v="Carla"/>
    <s v="J"/>
    <s v="Applications Developer"/>
    <s v="Information Technology Service"/>
    <x v="646"/>
    <s v="A"/>
    <s v="F"/>
    <m/>
    <m/>
    <s v="A12"/>
    <s v="Fiscal Year"/>
    <x v="0"/>
    <n v="679"/>
  </r>
  <r>
    <s v="Dubasik"/>
    <s v="Virginia"/>
    <s v="L"/>
    <s v="Assistant Professor"/>
    <s v="Comm. Sciences &amp; Disorders"/>
    <x v="647"/>
    <s v="A"/>
    <s v="F"/>
    <m/>
    <m/>
    <s v="F12"/>
    <s v="Academic Year"/>
    <x v="2"/>
    <n v="680"/>
  </r>
  <r>
    <s v="Edminster"/>
    <s v="Judith"/>
    <s v="R"/>
    <s v="Associate Professor"/>
    <s v="English Department"/>
    <x v="648"/>
    <s v="A"/>
    <s v="F"/>
    <m/>
    <m/>
    <s v="F12"/>
    <s v="Academic Year"/>
    <x v="2"/>
    <n v="681"/>
  </r>
  <r>
    <s v="Strang"/>
    <s v="Mark"/>
    <s v="J"/>
    <s v="Library ITS Manager"/>
    <s v="University Libraries"/>
    <x v="649"/>
    <s v="A"/>
    <s v="F"/>
    <m/>
    <m/>
    <s v="A12"/>
    <s v="Fiscal Year"/>
    <x v="0"/>
    <n v="682"/>
  </r>
  <r>
    <s v="Sutton"/>
    <s v="Mearl"/>
    <s v="E"/>
    <s v="Lecturer"/>
    <s v="Marketing"/>
    <x v="650"/>
    <s v="A"/>
    <s v="F"/>
    <m/>
    <m/>
    <s v="F12"/>
    <s v="Academic Year"/>
    <x v="2"/>
    <n v="683"/>
  </r>
  <r>
    <s v="Pardon"/>
    <s v="Joanna"/>
    <s v="K"/>
    <s v="Manager, Grants Accounting"/>
    <s v="Controller's Office"/>
    <x v="651"/>
    <s v="A"/>
    <s v="F"/>
    <m/>
    <m/>
    <s v="A12"/>
    <s v="Fiscal Year"/>
    <x v="0"/>
    <n v="684"/>
  </r>
  <r>
    <s v="Mancuso"/>
    <s v="Rebecca"/>
    <s v="J"/>
    <s v="Associate Professor"/>
    <s v="History Department"/>
    <x v="652"/>
    <s v="A"/>
    <s v="F"/>
    <m/>
    <m/>
    <s v="F12"/>
    <s v="Academic Year"/>
    <x v="2"/>
    <n v="685"/>
  </r>
  <r>
    <s v="Hanna-Garlitz"/>
    <s v="Patricia"/>
    <s v="L"/>
    <s v="Lecturer"/>
    <s v="Marketing"/>
    <x v="653"/>
    <s v="C"/>
    <s v="F"/>
    <m/>
    <m/>
    <s v="F09"/>
    <s v="Academic Year"/>
    <x v="2"/>
    <n v="686"/>
  </r>
  <r>
    <s v="Kalaf-Hughes"/>
    <s v="Nicole"/>
    <s v="G"/>
    <s v="Assistant Professor"/>
    <s v="Political Science Department"/>
    <x v="654"/>
    <s v="A"/>
    <s v="F"/>
    <m/>
    <m/>
    <s v="F12"/>
    <s v="Academic Year"/>
    <x v="2"/>
    <n v="687"/>
  </r>
  <r>
    <s v="Gruenhagen"/>
    <s v="Lisa"/>
    <s v="M"/>
    <s v="Associate Professor"/>
    <s v="Music Education"/>
    <x v="655"/>
    <s v="A"/>
    <s v="F"/>
    <m/>
    <m/>
    <s v="F12"/>
    <s v="Academic Year"/>
    <x v="2"/>
    <n v="688"/>
  </r>
  <r>
    <s v="Euler"/>
    <s v="Robin"/>
    <s v="L"/>
    <s v="Assistant Director"/>
    <s v="Sponsored Programs &amp; Research"/>
    <x v="656"/>
    <s v="A"/>
    <s v="F"/>
    <m/>
    <m/>
    <s v="A12"/>
    <s v="Fiscal Year"/>
    <x v="0"/>
    <n v="689"/>
  </r>
  <r>
    <s v="Clemens"/>
    <s v="Jacob"/>
    <s v="E"/>
    <s v="Associate Dean of Student"/>
    <s v="President's Leadership Academy"/>
    <x v="657"/>
    <s v="A"/>
    <s v="F"/>
    <m/>
    <m/>
    <s v="A12"/>
    <s v="Fiscal Year"/>
    <x v="0"/>
    <n v="690"/>
  </r>
  <r>
    <s v="Deitering"/>
    <s v="Gregory"/>
    <s v="F"/>
    <s v="Applications Developer"/>
    <s v="Information Technology Service"/>
    <x v="658"/>
    <s v="A"/>
    <s v="F"/>
    <m/>
    <m/>
    <s v="A12"/>
    <s v="Fiscal Year"/>
    <x v="0"/>
    <n v="691"/>
  </r>
  <r>
    <s v="Spohr"/>
    <s v="Arne"/>
    <m/>
    <s v="Associate Professor"/>
    <s v="Musicology/Composition/Theory"/>
    <x v="659"/>
    <s v="A"/>
    <s v="F"/>
    <m/>
    <m/>
    <s v="F12"/>
    <s v="Academic Year"/>
    <x v="2"/>
    <n v="692"/>
  </r>
  <r>
    <s v="Rosenkranz"/>
    <s v="Thomas"/>
    <s v="H"/>
    <s v="Associate Professor"/>
    <s v="Music Performance Studies"/>
    <x v="660"/>
    <s v="C"/>
    <s v="F"/>
    <m/>
    <m/>
    <s v="F09"/>
    <s v="Academic Year"/>
    <x v="2"/>
    <n v="693"/>
  </r>
  <r>
    <s v="Schneider"/>
    <s v="Andrea"/>
    <s v="L"/>
    <s v="Lecturer"/>
    <s v="Economics Dept"/>
    <x v="661"/>
    <s v="A"/>
    <s v="F"/>
    <m/>
    <m/>
    <s v="F12"/>
    <s v="Academic Year"/>
    <x v="2"/>
    <n v="694"/>
  </r>
  <r>
    <s v="Chen"/>
    <s v="Deng-Ywan"/>
    <m/>
    <s v="NMR Spectroscopy Supervisor"/>
    <s v="Chemistry Department"/>
    <x v="662"/>
    <s v="A"/>
    <s v="F"/>
    <m/>
    <m/>
    <s v="A17"/>
    <s v="Fiscal Year"/>
    <x v="0"/>
    <n v="695"/>
  </r>
  <r>
    <s v="Anderson"/>
    <s v="Martin"/>
    <s v="S"/>
    <s v="Program Director/Sr Lecturer"/>
    <s v="Fire-Applied Science"/>
    <x v="663"/>
    <s v="A"/>
    <s v="F"/>
    <n v="2000"/>
    <m/>
    <s v="F12"/>
    <s v="Academic Year"/>
    <x v="2"/>
    <n v="696"/>
  </r>
  <r>
    <s v="Balistreri"/>
    <s v="Kelly"/>
    <s v="S"/>
    <s v="Assistant Professor"/>
    <s v="Sociology Department"/>
    <x v="664"/>
    <s v="A"/>
    <s v="F"/>
    <m/>
    <m/>
    <s v="F12"/>
    <s v="Academic Year"/>
    <x v="2"/>
    <n v="697"/>
  </r>
  <r>
    <s v="Shiple"/>
    <s v="Mary"/>
    <s v="M"/>
    <s v="Applications Developer"/>
    <s v="Information Technology Service"/>
    <x v="665"/>
    <s v="A"/>
    <s v="F"/>
    <m/>
    <m/>
    <s v="A12"/>
    <s v="Fiscal Year"/>
    <x v="0"/>
    <n v="698"/>
  </r>
  <r>
    <s v="Papanikolaou"/>
    <s v="Eftychia"/>
    <m/>
    <s v="Associate Professor"/>
    <s v="Musicology/Composition/Theory"/>
    <x v="666"/>
    <s v="A"/>
    <s v="F"/>
    <m/>
    <m/>
    <s v="F12"/>
    <s v="Academic Year"/>
    <x v="2"/>
    <n v="699"/>
  </r>
  <r>
    <s v="Myers"/>
    <s v="Holly"/>
    <s v="J"/>
    <s v="Senior Lecturer"/>
    <s v="Dept of Envir. and Sustain."/>
    <x v="667"/>
    <s v="A"/>
    <s v="F"/>
    <m/>
    <m/>
    <s v="F12"/>
    <s v="Academic Year"/>
    <x v="2"/>
    <n v="700"/>
  </r>
  <r>
    <s v="Dietz"/>
    <s v="Christopher"/>
    <s v="J"/>
    <s v="Associate Professor"/>
    <s v="Musicology/Composition/Theory"/>
    <x v="668"/>
    <s v="A"/>
    <s v="F"/>
    <m/>
    <m/>
    <s v="F12"/>
    <s v="Academic Year"/>
    <x v="2"/>
    <n v="701"/>
  </r>
  <r>
    <s v="Albertini"/>
    <s v="William"/>
    <s v="O"/>
    <s v="Associate Professor"/>
    <s v="English Department"/>
    <x v="669"/>
    <s v="A"/>
    <s v="F"/>
    <m/>
    <m/>
    <s v="F12"/>
    <s v="Academic Year"/>
    <x v="2"/>
    <n v="702"/>
  </r>
  <r>
    <s v="Wildschutte"/>
    <s v="Julia"/>
    <s v="H"/>
    <s v="Assistant Professor"/>
    <s v="Biological Science"/>
    <x v="670"/>
    <s v="C"/>
    <s v="F"/>
    <m/>
    <m/>
    <s v="F09"/>
    <s v="Academic Year"/>
    <x v="2"/>
    <n v="703"/>
  </r>
  <r>
    <s v="Menard"/>
    <s v="Elizabeth"/>
    <s v="A"/>
    <s v="Chair/Associate Professor"/>
    <s v="Music Education"/>
    <x v="671"/>
    <s v="A"/>
    <s v="F"/>
    <n v="6000"/>
    <m/>
    <s v="FAD"/>
    <s v="Fiscal Year"/>
    <x v="1"/>
    <n v="704"/>
  </r>
  <r>
    <s v="Liu"/>
    <s v="Solungga"/>
    <m/>
    <s v="Associate Professor"/>
    <s v="Music Performance Studies"/>
    <x v="672"/>
    <s v="A"/>
    <s v="F"/>
    <m/>
    <m/>
    <s v="F12"/>
    <s v="Academic Year"/>
    <x v="2"/>
    <n v="705"/>
  </r>
  <r>
    <s v="Weimer"/>
    <s v="David"/>
    <s v="L"/>
    <s v="Applications Developer"/>
    <s v="Information Technology Service"/>
    <x v="673"/>
    <s v="A"/>
    <s v="F"/>
    <m/>
    <m/>
    <s v="A12"/>
    <s v="Fiscal Year"/>
    <x v="0"/>
    <n v="706"/>
  </r>
  <r>
    <s v="Fischer"/>
    <s v="Daniel"/>
    <s v="A"/>
    <s v="Asst Athl Dir Sports Medicine"/>
    <s v="Intercollegiate Athletics"/>
    <x v="674"/>
    <s v="A"/>
    <s v="F"/>
    <m/>
    <m/>
    <s v="A12"/>
    <s v="Fiscal Year"/>
    <x v="0"/>
    <n v="707"/>
  </r>
  <r>
    <s v="Furgal"/>
    <s v="Joseph"/>
    <s v="C"/>
    <s v="Assistant Professor"/>
    <s v="Chemistry Department"/>
    <x v="674"/>
    <s v="A"/>
    <s v="F"/>
    <m/>
    <m/>
    <s v="F12"/>
    <s v="Academic Year"/>
    <x v="2"/>
    <n v="708"/>
  </r>
  <r>
    <s v="Schommer"/>
    <s v="Christopher"/>
    <s v="A"/>
    <s v="Senior Lecturer"/>
    <s v="School of HMSLS"/>
    <x v="675"/>
    <s v="A"/>
    <s v="F"/>
    <n v="1000"/>
    <m/>
    <s v="F12"/>
    <s v="Academic Year"/>
    <x v="2"/>
    <n v="709"/>
  </r>
  <r>
    <s v="Kear"/>
    <s v="Andrew"/>
    <s v="R"/>
    <s v="Assistant Professor"/>
    <s v="Political Science Department"/>
    <x v="676"/>
    <s v="A"/>
    <s v="F"/>
    <m/>
    <m/>
    <s v="F12"/>
    <s v="Academic Year"/>
    <x v="2"/>
    <n v="710"/>
  </r>
  <r>
    <s v="Sheffer"/>
    <s v="Jolie"/>
    <s v="A"/>
    <s v="Associate Professor"/>
    <s v="English Department"/>
    <x v="677"/>
    <s v="A"/>
    <s v="F"/>
    <n v="3273"/>
    <m/>
    <s v="F12"/>
    <s v="Academic Year"/>
    <x v="2"/>
    <n v="711"/>
  </r>
  <r>
    <s v="Fu"/>
    <s v="Yuning"/>
    <m/>
    <s v="Assistant Professor"/>
    <s v="School of Earth, Environ &amp; Soc"/>
    <x v="678"/>
    <s v="C"/>
    <s v="F"/>
    <m/>
    <m/>
    <s v="F09"/>
    <s v="Academic Year"/>
    <x v="2"/>
    <n v="712"/>
  </r>
  <r>
    <s v="Mbuthia"/>
    <s v="Kamau"/>
    <s v="W"/>
    <s v="Lab Coordinator/Lecturer"/>
    <s v="Biological Science"/>
    <x v="679"/>
    <s v="A"/>
    <s v="F"/>
    <m/>
    <m/>
    <s v="F12"/>
    <s v="Fiscal Year"/>
    <x v="2"/>
    <n v="713"/>
  </r>
  <r>
    <s v="Greene"/>
    <s v="Benjamin"/>
    <s v="P"/>
    <s v="Associate Professor"/>
    <s v="History Department"/>
    <x v="680"/>
    <s v="A"/>
    <s v="F"/>
    <m/>
    <m/>
    <s v="F12"/>
    <s v="Academic Year"/>
    <x v="2"/>
    <n v="714"/>
  </r>
  <r>
    <s v="Coates"/>
    <s v="Kimberly"/>
    <m/>
    <s v="Associate Professor"/>
    <s v="English Department"/>
    <x v="681"/>
    <s v="A"/>
    <s v="F"/>
    <m/>
    <m/>
    <s v="F12"/>
    <s v="Academic Year"/>
    <x v="2"/>
    <n v="715"/>
  </r>
  <r>
    <s v="Gearhart"/>
    <s v="Stephannie"/>
    <s v="S"/>
    <s v="Associate Professor"/>
    <s v="English Department"/>
    <x v="681"/>
    <s v="A"/>
    <s v="F"/>
    <m/>
    <m/>
    <s v="F12"/>
    <s v="Academic Year"/>
    <x v="2"/>
    <n v="716"/>
  </r>
  <r>
    <s v="Lynch"/>
    <s v="Andrew"/>
    <s v="T"/>
    <s v="Desktop Support Supervisor"/>
    <s v="Information Technology Service"/>
    <x v="682"/>
    <s v="A"/>
    <s v="F"/>
    <m/>
    <m/>
    <s v="A12"/>
    <s v="Fiscal Year"/>
    <x v="0"/>
    <n v="717"/>
  </r>
  <r>
    <s v="Smith"/>
    <s v="Catherine"/>
    <s v="E"/>
    <s v="Senior Lecturer"/>
    <s v="Flight Instruction"/>
    <x v="683"/>
    <s v="A"/>
    <s v="F"/>
    <m/>
    <m/>
    <s v="F12"/>
    <s v="Fiscal Year"/>
    <x v="2"/>
    <n v="718"/>
  </r>
  <r>
    <s v="AbouZied"/>
    <s v="Magdy"/>
    <s v="A"/>
    <s v="Assc Director Operations"/>
    <s v="Dining Services"/>
    <x v="684"/>
    <s v="A"/>
    <s v="F"/>
    <m/>
    <m/>
    <s v="A12"/>
    <s v="Fiscal Year"/>
    <x v="0"/>
    <n v="719"/>
  </r>
  <r>
    <s v="Gerwin"/>
    <s v="Monica"/>
    <s v="I"/>
    <s v="Executive Assistant to VP/Dean"/>
    <s v="Research and Economic Develop"/>
    <x v="684"/>
    <s v="A"/>
    <s v="F"/>
    <m/>
    <m/>
    <s v="A12"/>
    <s v="Fiscal Year"/>
    <x v="0"/>
    <n v="720"/>
  </r>
  <r>
    <s v="Place"/>
    <s v="Bridget"/>
    <s v="A"/>
    <s v="Systems Analyst"/>
    <s v="Information Technology Service"/>
    <x v="684"/>
    <s v="A"/>
    <s v="F"/>
    <m/>
    <m/>
    <s v="A12"/>
    <s v="Fiscal Year"/>
    <x v="0"/>
    <n v="721"/>
  </r>
  <r>
    <s v="Lux"/>
    <s v="Vera"/>
    <s v="J"/>
    <s v="Assc Prof/Acting Refr Coord"/>
    <s v="University Libraries"/>
    <x v="685"/>
    <s v="A"/>
    <s v="F"/>
    <m/>
    <m/>
    <s v="FLB"/>
    <s v="Fiscal Year"/>
    <x v="3"/>
    <n v="722"/>
  </r>
  <r>
    <s v="Boone"/>
    <s v="Steven"/>
    <s v="E"/>
    <s v="Assistant Professor"/>
    <s v="Theatre and Film"/>
    <x v="686"/>
    <s v="A"/>
    <s v="F"/>
    <m/>
    <m/>
    <s v="F12"/>
    <s v="Academic Year"/>
    <x v="2"/>
    <n v="723"/>
  </r>
  <r>
    <s v="Willis"/>
    <s v="Paul"/>
    <s v="C"/>
    <s v="Assistant Professor"/>
    <s v="School of Ed Found, Lead &amp; Pol"/>
    <x v="687"/>
    <s v="A"/>
    <s v="F"/>
    <n v="1500"/>
    <m/>
    <s v="F12"/>
    <s v="Academic Year"/>
    <x v="2"/>
    <n v="724"/>
  </r>
  <r>
    <s v="Porben"/>
    <s v="Pedro"/>
    <s v="P"/>
    <s v="Associate Professor"/>
    <s v="World Languages and Cultures"/>
    <x v="688"/>
    <s v="A"/>
    <s v="F"/>
    <m/>
    <m/>
    <s v="F12"/>
    <s v="Academic Year"/>
    <x v="2"/>
    <n v="725"/>
  </r>
  <r>
    <s v="Lau"/>
    <s v="Karen"/>
    <s v="S"/>
    <s v="Director of Records"/>
    <s v="Registrar"/>
    <x v="689"/>
    <s v="A"/>
    <s v="F"/>
    <m/>
    <m/>
    <s v="A12"/>
    <s v="Fiscal Year"/>
    <x v="0"/>
    <n v="726"/>
  </r>
  <r>
    <s v="King"/>
    <s v="Michael"/>
    <s v="T"/>
    <s v="Instructor"/>
    <s v="Bands"/>
    <x v="690"/>
    <s v="A"/>
    <s v="F"/>
    <m/>
    <m/>
    <s v="F12"/>
    <s v="Academic Year"/>
    <x v="2"/>
    <n v="727"/>
  </r>
  <r>
    <s v="Meizel"/>
    <s v="Katherine"/>
    <s v="L"/>
    <s v="Associate Professor"/>
    <s v="Musicology/Composition/Theory"/>
    <x v="691"/>
    <s v="A"/>
    <s v="F"/>
    <m/>
    <m/>
    <s v="F12"/>
    <s v="Academic Year"/>
    <x v="2"/>
    <n v="728"/>
  </r>
  <r>
    <s v="Magsamen-Conrad"/>
    <s v="Katie"/>
    <s v="C"/>
    <s v="Associate Professor"/>
    <s v="Dept of Communication"/>
    <x v="692"/>
    <s v="C"/>
    <s v="F"/>
    <m/>
    <m/>
    <s v="F09"/>
    <s v="Academic Year"/>
    <x v="2"/>
    <n v="729"/>
  </r>
  <r>
    <s v="Schrock"/>
    <s v="Laura"/>
    <s v="L"/>
    <s v="Lecturer"/>
    <s v="Comm. Sciences &amp; Disorders"/>
    <x v="693"/>
    <s v="C"/>
    <s v="F"/>
    <m/>
    <m/>
    <s v="F09"/>
    <s v="Academic Year"/>
    <x v="2"/>
    <n v="730"/>
  </r>
  <r>
    <s v="Gharanfoli"/>
    <s v="Hossein"/>
    <m/>
    <s v="Lecturer"/>
    <s v="Fire-Applied Science"/>
    <x v="694"/>
    <s v="A"/>
    <s v="F"/>
    <m/>
    <m/>
    <s v="F12"/>
    <s v="Academic Year"/>
    <x v="2"/>
    <n v="731"/>
  </r>
  <r>
    <s v="Hanasono"/>
    <s v="Lisa"/>
    <s v="K"/>
    <s v="Associate Professor"/>
    <s v="Dept of Communication"/>
    <x v="695"/>
    <s v="A"/>
    <s v="F"/>
    <m/>
    <m/>
    <s v="F12"/>
    <s v="Academic Year"/>
    <x v="2"/>
    <n v="732"/>
  </r>
  <r>
    <s v="Spontelli"/>
    <s v="Charles"/>
    <m/>
    <s v="Instructor"/>
    <s v="VCT-Tech Education"/>
    <x v="696"/>
    <s v="C"/>
    <s v="F"/>
    <m/>
    <m/>
    <s v="F09"/>
    <s v="Academic Year"/>
    <x v="2"/>
    <n v="733"/>
  </r>
  <r>
    <s v="Nelson"/>
    <s v="Susan"/>
    <s v="J"/>
    <s v="Associate Professor"/>
    <s v="Music Performance Studies"/>
    <x v="697"/>
    <s v="A"/>
    <s v="F"/>
    <m/>
    <m/>
    <s v="F12"/>
    <s v="Academic Year"/>
    <x v="2"/>
    <n v="734"/>
  </r>
  <r>
    <s v="Cummings"/>
    <s v="Thomas"/>
    <s v="P"/>
    <s v="Tech Svcs Coord, WBGU-TV Lrn S"/>
    <s v="WBGU-TV Television Service"/>
    <x v="698"/>
    <s v="A"/>
    <s v="F"/>
    <m/>
    <m/>
    <s v="A12"/>
    <s v="Fiscal Year"/>
    <x v="0"/>
    <n v="735"/>
  </r>
  <r>
    <s v="Lee"/>
    <s v="Ilrang"/>
    <m/>
    <s v="Assistant Professor"/>
    <s v="School of Teaching &amp; Learning"/>
    <x v="699"/>
    <s v="C"/>
    <s v="F"/>
    <m/>
    <m/>
    <s v="F09"/>
    <s v="Academic Year"/>
    <x v="2"/>
    <n v="736"/>
  </r>
  <r>
    <s v="Greenwald"/>
    <s v="Donna"/>
    <s v="L"/>
    <s v="Lecturer"/>
    <s v="Marketing"/>
    <x v="700"/>
    <s v="A"/>
    <s v="F"/>
    <m/>
    <m/>
    <s v="F12"/>
    <s v="Academic Year"/>
    <x v="2"/>
    <n v="737"/>
  </r>
  <r>
    <s v="Tiede"/>
    <s v="Glenn"/>
    <s v="P"/>
    <s v="Senior Lecturer"/>
    <s v="Physics &amp; Astronomy"/>
    <x v="701"/>
    <s v="C"/>
    <s v="F"/>
    <m/>
    <m/>
    <s v="F09"/>
    <s v="Academic Year"/>
    <x v="2"/>
    <n v="738"/>
  </r>
  <r>
    <s v="LaVenia"/>
    <s v="Kristina"/>
    <s v="N"/>
    <s v="Assistant Professor"/>
    <s v="School of Ed Found, Lead &amp; Pol"/>
    <x v="702"/>
    <s v="C"/>
    <s v="F"/>
    <m/>
    <m/>
    <s v="F09"/>
    <s v="Academic Year"/>
    <x v="2"/>
    <n v="739"/>
  </r>
  <r>
    <s v="Crawford"/>
    <s v="Kyle"/>
    <m/>
    <s v="Manager, Informational Service"/>
    <s v="Development Office"/>
    <x v="703"/>
    <s v="A"/>
    <s v="F"/>
    <m/>
    <m/>
    <s v="A12"/>
    <s v="Fiscal Year"/>
    <x v="0"/>
    <n v="740"/>
  </r>
  <r>
    <s v="Orwick Ogden"/>
    <s v="Sherri"/>
    <s v="L"/>
    <s v="eCampus Associate Director"/>
    <s v="On-Line &amp; Summer Acad Progs"/>
    <x v="704"/>
    <s v="A"/>
    <s v="F"/>
    <m/>
    <m/>
    <s v="A12"/>
    <s v="Fiscal Year"/>
    <x v="0"/>
    <n v="741"/>
  </r>
  <r>
    <s v="Planthaber"/>
    <s v="Amy"/>
    <s v="J"/>
    <s v="Director, Academic Advising"/>
    <s v="Fire-Student Services"/>
    <x v="705"/>
    <s v="A"/>
    <s v="F"/>
    <m/>
    <m/>
    <s v="A12"/>
    <s v="Fiscal Year"/>
    <x v="0"/>
    <n v="742"/>
  </r>
  <r>
    <s v="Williamson"/>
    <s v="Richard"/>
    <s v="A"/>
    <s v="Enterprise Application Admin"/>
    <s v="Information Technology Service"/>
    <x v="706"/>
    <s v="A"/>
    <s v="F"/>
    <m/>
    <m/>
    <s v="A12"/>
    <s v="Fiscal Year"/>
    <x v="0"/>
    <n v="743"/>
  </r>
  <r>
    <s v="Decker"/>
    <s v="Gregory"/>
    <s v="J"/>
    <s v="Associate Professor"/>
    <s v="Musicology/Composition/Theory"/>
    <x v="707"/>
    <s v="A"/>
    <s v="F"/>
    <m/>
    <m/>
    <s v="F12"/>
    <s v="Academic Year"/>
    <x v="2"/>
    <n v="744"/>
  </r>
  <r>
    <s v="Hughes"/>
    <s v="Charles"/>
    <s v="D"/>
    <s v="Assistant Professor"/>
    <s v="Comm. Sciences &amp; Disorders"/>
    <x v="708"/>
    <s v="A"/>
    <s v="F"/>
    <m/>
    <m/>
    <s v="F12"/>
    <s v="Academic Year"/>
    <x v="2"/>
    <n v="745"/>
  </r>
  <r>
    <s v="Blumenthal"/>
    <s v="Henry"/>
    <s v="R"/>
    <s v="Assistant Professor"/>
    <s v="VCT-Tech Education"/>
    <x v="709"/>
    <s v="C"/>
    <s v="F"/>
    <m/>
    <m/>
    <s v="F09"/>
    <s v="Academic Year"/>
    <x v="2"/>
    <n v="746"/>
  </r>
  <r>
    <s v="Beltano"/>
    <s v="Amy"/>
    <s v="J"/>
    <s v="Sr Financial Systems Analyst"/>
    <s v="Controller's Office"/>
    <x v="710"/>
    <s v="A"/>
    <s v="F"/>
    <m/>
    <m/>
    <s v="A12"/>
    <s v="Fiscal Year"/>
    <x v="0"/>
    <n v="747"/>
  </r>
  <r>
    <s v="Mallias"/>
    <s v="Leonidas"/>
    <m/>
    <s v="Library Director"/>
    <s v="Fire-Library"/>
    <x v="710"/>
    <s v="A"/>
    <s v="F"/>
    <m/>
    <m/>
    <s v="A12"/>
    <s v="Fiscal Year"/>
    <x v="0"/>
    <n v="748"/>
  </r>
  <r>
    <s v="Willis"/>
    <s v="Sarah"/>
    <s v="K"/>
    <s v="Head Women's Softball Coach"/>
    <s v="Softball - Women"/>
    <x v="710"/>
    <s v="A"/>
    <s v="F"/>
    <m/>
    <m/>
    <s v="A12"/>
    <s v="Fiscal Year"/>
    <x v="0"/>
    <n v="749"/>
  </r>
  <r>
    <s v="Jones"/>
    <s v="Dalton"/>
    <s v="A"/>
    <s v="Associate Professor"/>
    <s v="Ethnic Studies"/>
    <x v="711"/>
    <s v="A"/>
    <s v="F"/>
    <m/>
    <m/>
    <s v="F12"/>
    <s v="Academic Year"/>
    <x v="2"/>
    <n v="750"/>
  </r>
  <r>
    <s v="Zappitelli"/>
    <s v="Debra"/>
    <s v="A"/>
    <s v="Senior Lecturer"/>
    <s v="Family &amp; Consumer Sciences"/>
    <x v="712"/>
    <s v="A"/>
    <s v="F"/>
    <m/>
    <m/>
    <s v="F12"/>
    <s v="Academic Year"/>
    <x v="2"/>
    <n v="751"/>
  </r>
  <r>
    <s v="Galletta Horner"/>
    <s v="Christy"/>
    <s v="S"/>
    <s v="Assistant Professor"/>
    <s v="School of Ed Found, Lead &amp; Pol"/>
    <x v="713"/>
    <s v="A"/>
    <s v="F"/>
    <m/>
    <m/>
    <s v="F12"/>
    <s v="Academic Year"/>
    <x v="2"/>
    <n v="752"/>
  </r>
  <r>
    <s v="Fisher"/>
    <s v="Theodore"/>
    <s v="F"/>
    <s v="Server Administrator"/>
    <s v="Information Technology Service"/>
    <x v="714"/>
    <s v="A"/>
    <s v="F"/>
    <m/>
    <m/>
    <s v="A12"/>
    <s v="Fiscal Year"/>
    <x v="0"/>
    <n v="753"/>
  </r>
  <r>
    <s v="Brown"/>
    <s v="Gregory"/>
    <s v="D"/>
    <s v="IT Systems Analyst"/>
    <s v="Information Technology Service"/>
    <x v="715"/>
    <s v="A"/>
    <s v="F"/>
    <m/>
    <m/>
    <s v="A12"/>
    <s v="Fiscal Year"/>
    <x v="0"/>
    <n v="754"/>
  </r>
  <r>
    <s v="Hertenstein"/>
    <s v="Elizabeth"/>
    <s v="M"/>
    <s v="Assc Prof/Cataloger &amp; Metadata"/>
    <s v="University Libraries"/>
    <x v="716"/>
    <s v="A"/>
    <s v="F"/>
    <m/>
    <m/>
    <s v="FLB"/>
    <s v="Fiscal Year"/>
    <x v="3"/>
    <n v="755"/>
  </r>
  <r>
    <s v="Lavery"/>
    <s v="Matthew"/>
    <s v="R"/>
    <s v="Assistant Professor"/>
    <s v="School of Ed Found, Lead &amp; Pol"/>
    <x v="717"/>
    <s v="A"/>
    <s v="F"/>
    <m/>
    <m/>
    <s v="F12"/>
    <s v="Academic Year"/>
    <x v="2"/>
    <n v="756"/>
  </r>
  <r>
    <s v="Coss"/>
    <s v="Teresa"/>
    <s v="L"/>
    <s v="Procurement to Pay Manager"/>
    <s v="Controller's Office"/>
    <x v="718"/>
    <s v="A"/>
    <s v="F"/>
    <m/>
    <m/>
    <s v="A12"/>
    <s v="Fiscal Year"/>
    <x v="0"/>
    <n v="757"/>
  </r>
  <r>
    <s v="Hayes"/>
    <s v="David"/>
    <m/>
    <s v="Information Security Analyst"/>
    <s v="Information Technology Service"/>
    <x v="719"/>
    <s v="A"/>
    <s v="F"/>
    <m/>
    <m/>
    <s v="A12"/>
    <s v="Fiscal Year"/>
    <x v="0"/>
    <n v="758"/>
  </r>
  <r>
    <s v="Brigadier"/>
    <s v="Sean"/>
    <s v="M"/>
    <s v="IR Report Developer"/>
    <s v="Institutional Research"/>
    <x v="720"/>
    <s v="A"/>
    <s v="F"/>
    <n v="10000"/>
    <m/>
    <s v="A12"/>
    <s v="Fiscal Year"/>
    <x v="0"/>
    <n v="759"/>
  </r>
  <r>
    <s v="Liu"/>
    <s v="Ganming"/>
    <m/>
    <s v="Assistant Professor"/>
    <s v="School of Earth, Environ &amp; Soc"/>
    <x v="721"/>
    <s v="A"/>
    <s v="F"/>
    <m/>
    <m/>
    <s v="F12"/>
    <s v="Academic Year"/>
    <x v="2"/>
    <n v="760"/>
  </r>
  <r>
    <s v="Baker"/>
    <s v="Julie"/>
    <s v="K"/>
    <s v="Manager, Classroom Technology"/>
    <s v="Information Technology Service"/>
    <x v="722"/>
    <s v="A"/>
    <s v="F"/>
    <m/>
    <m/>
    <s v="A12"/>
    <s v="Fiscal Year"/>
    <x v="0"/>
    <n v="761"/>
  </r>
  <r>
    <s v="Vazquez Ortega"/>
    <s v="Angelica"/>
    <m/>
    <s v="Assistant Professor"/>
    <s v="School of Earth, Environ &amp; Soc"/>
    <x v="723"/>
    <s v="A"/>
    <s v="F"/>
    <m/>
    <m/>
    <s v="F12"/>
    <s v="Academic Year"/>
    <x v="2"/>
    <n v="762"/>
  </r>
  <r>
    <s v="Taylor"/>
    <s v="Kelly"/>
    <s v="A"/>
    <s v="Senior Lecturer"/>
    <s v="Department of Journalism &amp; PR"/>
    <x v="724"/>
    <s v="A"/>
    <s v="F"/>
    <m/>
    <m/>
    <s v="F12"/>
    <s v="Academic Year"/>
    <x v="2"/>
    <n v="763"/>
  </r>
  <r>
    <s v="Blankinship"/>
    <s v="Bonnie"/>
    <s v="J"/>
    <s v="Mkt &amp; Comm Account Manager"/>
    <s v="Marketing &amp; Communications"/>
    <x v="725"/>
    <s v="A"/>
    <s v="F"/>
    <m/>
    <m/>
    <s v="A12"/>
    <s v="Fiscal Year"/>
    <x v="0"/>
    <n v="764"/>
  </r>
  <r>
    <s v="Chong"/>
    <s v="Dawn"/>
    <s v="V"/>
    <s v="Director, Student Empl Servics"/>
    <s v="Student Employment"/>
    <x v="726"/>
    <s v="A"/>
    <s v="F"/>
    <m/>
    <m/>
    <s v="A12"/>
    <s v="Fiscal Year"/>
    <x v="0"/>
    <n v="765"/>
  </r>
  <r>
    <s v="Welch"/>
    <s v="Philip"/>
    <s v="J"/>
    <s v="Assistant Professor"/>
    <s v="Public &amp; Allied Health"/>
    <x v="727"/>
    <s v="A"/>
    <s v="F"/>
    <m/>
    <m/>
    <s v="F12"/>
    <s v="Academic Year"/>
    <x v="2"/>
    <n v="766"/>
  </r>
  <r>
    <s v="Gunka"/>
    <s v="Danee"/>
    <s v="L"/>
    <s v="Enterprise Appl Administrator"/>
    <s v="Information Technology Service"/>
    <x v="728"/>
    <s v="A"/>
    <s v="F"/>
    <m/>
    <m/>
    <s v="A12"/>
    <s v="Fiscal Year"/>
    <x v="0"/>
    <n v="767"/>
  </r>
  <r>
    <s v="Jacobs"/>
    <s v="Kimberly"/>
    <s v="H"/>
    <s v="Associate Director"/>
    <s v="Alumni Office"/>
    <x v="729"/>
    <s v="A"/>
    <s v="F"/>
    <m/>
    <m/>
    <s v="A12"/>
    <s v="Fiscal Year"/>
    <x v="0"/>
    <n v="768"/>
  </r>
  <r>
    <s v="Ro"/>
    <s v="Hyun Kyoung"/>
    <m/>
    <s v="Assistant Professor"/>
    <s v="Higher Ed and Student Affairs"/>
    <x v="730"/>
    <s v="A"/>
    <s v="F"/>
    <m/>
    <m/>
    <s v="F12"/>
    <s v="Academic Year"/>
    <x v="2"/>
    <n v="769"/>
  </r>
  <r>
    <s v="Montague"/>
    <s v="Rhonda"/>
    <s v="E"/>
    <s v="Senior Systems Analyst-St Acct"/>
    <s v="Bursar's Office"/>
    <x v="731"/>
    <s v="A"/>
    <s v="F"/>
    <m/>
    <m/>
    <s v="A12"/>
    <s v="Fiscal Year"/>
    <x v="0"/>
    <n v="770"/>
  </r>
  <r>
    <s v="Schaeffer"/>
    <s v="Rachel"/>
    <s v="A"/>
    <s v="Dir of Trans Eval &amp; Grad"/>
    <s v="Registrar"/>
    <x v="731"/>
    <s v="A"/>
    <s v="F"/>
    <m/>
    <m/>
    <s v="A12"/>
    <s v="Fiscal Year"/>
    <x v="0"/>
    <n v="771"/>
  </r>
  <r>
    <s v="Kelly"/>
    <s v="Patrick"/>
    <s v="D"/>
    <s v="Classification/Compstn Analyst"/>
    <s v="Human Resources"/>
    <x v="732"/>
    <s v="A"/>
    <s v="F"/>
    <m/>
    <m/>
    <s v="A12"/>
    <s v="Fiscal Year"/>
    <x v="0"/>
    <n v="772"/>
  </r>
  <r>
    <s v="Newell"/>
    <s v="Tyler"/>
    <s v="A"/>
    <s v="Information Security Analyst"/>
    <s v="Information Technology Service"/>
    <x v="733"/>
    <s v="A"/>
    <s v="F"/>
    <m/>
    <m/>
    <s v="A12"/>
    <s v="Fiscal Year"/>
    <x v="0"/>
    <n v="773"/>
  </r>
  <r>
    <s v="Wilson"/>
    <s v="R"/>
    <s v="M"/>
    <s v="Instructor/Research"/>
    <s v="Chemistry Department"/>
    <x v="734"/>
    <s v="A"/>
    <s v="F"/>
    <m/>
    <m/>
    <s v="F12"/>
    <s v="Academic Year"/>
    <x v="2"/>
    <n v="774"/>
  </r>
  <r>
    <s v="Pavuk"/>
    <s v="Daniel"/>
    <s v="M"/>
    <s v="Lecturer"/>
    <s v="Biological Science"/>
    <x v="735"/>
    <s v="A"/>
    <s v="F"/>
    <m/>
    <m/>
    <s v="F12"/>
    <s v="Academic Year"/>
    <x v="2"/>
    <n v="775"/>
  </r>
  <r>
    <s v="Sobota"/>
    <s v="Katharine"/>
    <s v="W"/>
    <s v="Lecturer"/>
    <s v="Economics Dept"/>
    <x v="736"/>
    <s v="A"/>
    <s v="F"/>
    <m/>
    <m/>
    <s v="F12"/>
    <s v="Academic Year"/>
    <x v="2"/>
    <n v="776"/>
  </r>
  <r>
    <s v="Selzer"/>
    <s v="John"/>
    <s v="C"/>
    <s v="Sr Manager, Prospect Research"/>
    <s v="Development Office"/>
    <x v="737"/>
    <s v="A"/>
    <s v="F"/>
    <m/>
    <m/>
    <s v="A12"/>
    <s v="Fiscal Year"/>
    <x v="0"/>
    <n v="777"/>
  </r>
  <r>
    <s v="Holman"/>
    <s v="Elizabeth"/>
    <s v="G"/>
    <s v="Assistant Professor"/>
    <s v="Family &amp; Consumer Sciences"/>
    <x v="738"/>
    <s v="A"/>
    <s v="F"/>
    <m/>
    <m/>
    <s v="F12"/>
    <s v="Academic Year"/>
    <x v="2"/>
    <n v="778"/>
  </r>
  <r>
    <s v="Bratt"/>
    <s v="Mark"/>
    <s v="A"/>
    <s v="Information Security Analyst"/>
    <s v="Information Technology Service"/>
    <x v="739"/>
    <s v="A"/>
    <s v="F"/>
    <m/>
    <m/>
    <s v="A12"/>
    <s v="Fiscal Year"/>
    <x v="0"/>
    <n v="779"/>
  </r>
  <r>
    <s v="Luring"/>
    <s v="Jeremy"/>
    <s v="R"/>
    <s v="Enterprise Appl Administrator"/>
    <s v="Information Technology Service"/>
    <x v="739"/>
    <s v="A"/>
    <s v="F"/>
    <m/>
    <m/>
    <s v="A12"/>
    <s v="Fiscal Year"/>
    <x v="0"/>
    <n v="780"/>
  </r>
  <r>
    <s v="Grulke"/>
    <s v="Matthew"/>
    <s v="P"/>
    <s v="Server Administrator"/>
    <s v="Information Technology Service"/>
    <x v="740"/>
    <s v="A"/>
    <s v="F"/>
    <m/>
    <m/>
    <s v="A12"/>
    <s v="Fiscal Year"/>
    <x v="0"/>
    <n v="781"/>
  </r>
  <r>
    <s v="Lohr"/>
    <s v="Lloyd"/>
    <s v="M"/>
    <s v="Sr Manager, Prospect Research"/>
    <s v="Development Office"/>
    <x v="741"/>
    <s v="A"/>
    <s v="F"/>
    <m/>
    <m/>
    <s v="A12"/>
    <s v="Fiscal Year"/>
    <x v="0"/>
    <n v="782"/>
  </r>
  <r>
    <s v="Justice"/>
    <s v="Jacqueline"/>
    <s v="A"/>
    <s v="Associate Professor"/>
    <s v="Fire-Humanities"/>
    <x v="742"/>
    <s v="A"/>
    <s v="F"/>
    <m/>
    <m/>
    <s v="F12"/>
    <s v="Academic Year"/>
    <x v="2"/>
    <n v="783"/>
  </r>
  <r>
    <s v="Whitfield"/>
    <s v="Jason"/>
    <s v="A"/>
    <s v="Assistant Professor"/>
    <s v="Comm. Sciences &amp; Disorders"/>
    <x v="743"/>
    <s v="A"/>
    <s v="F"/>
    <m/>
    <m/>
    <s v="F12"/>
    <s v="Academic Year"/>
    <x v="2"/>
    <n v="784"/>
  </r>
  <r>
    <s v="Baratian"/>
    <s v="April"/>
    <s v="H"/>
    <s v="Assistant Director of Dvlpmnt"/>
    <s v="Development Office"/>
    <x v="744"/>
    <s v="A"/>
    <s v="F"/>
    <m/>
    <m/>
    <s v="A12"/>
    <s v="Fiscal Year"/>
    <x v="0"/>
    <n v="785"/>
  </r>
  <r>
    <s v="Reisner"/>
    <s v="Ann"/>
    <s v="M"/>
    <s v="Assistant Director, Budgets"/>
    <s v="Campus Operations"/>
    <x v="745"/>
    <s v="A"/>
    <s v="F"/>
    <m/>
    <m/>
    <s v="A12"/>
    <s v="Fiscal Year"/>
    <x v="0"/>
    <n v="786"/>
  </r>
  <r>
    <s v="Cardenas"/>
    <s v="Jose"/>
    <s v="A"/>
    <s v="Senior Lecturer"/>
    <s v="Dept of Telecommunications"/>
    <x v="746"/>
    <s v="A"/>
    <s v="F"/>
    <m/>
    <m/>
    <s v="F12"/>
    <s v="Academic Year"/>
    <x v="2"/>
    <n v="787"/>
  </r>
  <r>
    <s v="Rapier"/>
    <s v="Thomas"/>
    <s v="G"/>
    <s v="Asst Athl Dir, Equipment Oper"/>
    <s v="Intercollegiate Athletics"/>
    <x v="747"/>
    <s v="A"/>
    <s v="F"/>
    <m/>
    <m/>
    <s v="A12"/>
    <s v="Fiscal Year"/>
    <x v="0"/>
    <n v="788"/>
  </r>
  <r>
    <s v="Liggett"/>
    <s v="Lori"/>
    <m/>
    <s v="Senior Lecturer"/>
    <s v="Dept of Telecommunications"/>
    <x v="748"/>
    <s v="A"/>
    <s v="F"/>
    <m/>
    <m/>
    <s v="F12"/>
    <s v="Academic Year"/>
    <x v="2"/>
    <n v="789"/>
  </r>
  <r>
    <s v="Pozniak"/>
    <s v="Mary"/>
    <s v="L"/>
    <s v="Assistant Director"/>
    <s v="Advising Services"/>
    <x v="749"/>
    <s v="A"/>
    <s v="F"/>
    <m/>
    <m/>
    <s v="A12"/>
    <s v="Fiscal Year"/>
    <x v="0"/>
    <n v="790"/>
  </r>
  <r>
    <s v="Seigneur-Harris"/>
    <s v="Allyson"/>
    <s v="L"/>
    <s v="Client Support Supervisor"/>
    <s v="Information Technology Service"/>
    <x v="750"/>
    <s v="A"/>
    <s v="F"/>
    <m/>
    <m/>
    <s v="A12"/>
    <s v="Fiscal Year"/>
    <x v="0"/>
    <n v="791"/>
  </r>
  <r>
    <s v="Browne"/>
    <s v="M"/>
    <s v="N"/>
    <s v="Senior Lecturer"/>
    <s v="Honors College"/>
    <x v="751"/>
    <s v="C"/>
    <s v="F"/>
    <n v="15000"/>
    <m/>
    <s v="F09"/>
    <s v="Academic Year"/>
    <x v="2"/>
    <n v="792"/>
  </r>
  <r>
    <s v="LaForest"/>
    <s v="Clinton"/>
    <s v="A"/>
    <s v="Applications Developer"/>
    <s v="Information Technology Service"/>
    <x v="752"/>
    <s v="A"/>
    <s v="F"/>
    <m/>
    <m/>
    <s v="A12"/>
    <s v="Fiscal Year"/>
    <x v="0"/>
    <n v="793"/>
  </r>
  <r>
    <s v="Brown"/>
    <s v="Sheila"/>
    <s v="T"/>
    <s v="Int Exec Dir, Div, Inclusn Prg"/>
    <s v="Office of Multicultural Affrs"/>
    <x v="753"/>
    <s v="A"/>
    <s v="F"/>
    <n v="534.25"/>
    <m/>
    <s v="A12"/>
    <s v="Fiscal Year"/>
    <x v="0"/>
    <n v="794"/>
  </r>
  <r>
    <s v="Samelak"/>
    <s v="Jonathan"/>
    <s v="A"/>
    <s v="Assistant Director"/>
    <s v="Sponsored Programs &amp; Research"/>
    <x v="753"/>
    <s v="A"/>
    <s v="F"/>
    <m/>
    <m/>
    <s v="A12"/>
    <s v="Fiscal Year"/>
    <x v="0"/>
    <n v="795"/>
  </r>
  <r>
    <s v="Fitzgerald"/>
    <s v="Colleen"/>
    <s v="E"/>
    <s v="Assistant Professor"/>
    <s v="Comm. Sciences &amp; Disorders"/>
    <x v="754"/>
    <s v="A"/>
    <s v="F"/>
    <m/>
    <m/>
    <s v="F12"/>
    <s v="Academic Year"/>
    <x v="2"/>
    <n v="796"/>
  </r>
  <r>
    <s v="Garrett-Ruffin"/>
    <s v="Sherona"/>
    <s v="D"/>
    <s v="Senior Lecturer"/>
    <s v="Psychology Department"/>
    <x v="755"/>
    <s v="A"/>
    <s v="F"/>
    <m/>
    <m/>
    <s v="F12"/>
    <s v="Academic Year"/>
    <x v="2"/>
    <n v="797"/>
  </r>
  <r>
    <s v="McEwen"/>
    <s v="John"/>
    <s v="T"/>
    <s v="Internal Auditor"/>
    <s v="Internal Auditing"/>
    <x v="756"/>
    <s v="A"/>
    <s v="F"/>
    <m/>
    <m/>
    <s v="A12"/>
    <s v="Fiscal Year"/>
    <x v="0"/>
    <n v="798"/>
  </r>
  <r>
    <s v="Scontrino"/>
    <s v="Antonio"/>
    <m/>
    <s v="Assistant Professor"/>
    <s v="VCT-Tech Education"/>
    <x v="757"/>
    <s v="C"/>
    <s v="F"/>
    <m/>
    <m/>
    <s v="F09"/>
    <s v="Academic Year"/>
    <x v="2"/>
    <n v="799"/>
  </r>
  <r>
    <s v="Enright"/>
    <s v="Patrick"/>
    <s v="J"/>
    <s v="Desktop Support Supervisor"/>
    <s v="Information Technology Service"/>
    <x v="758"/>
    <s v="A"/>
    <s v="F"/>
    <m/>
    <m/>
    <s v="A12"/>
    <s v="Fiscal Year"/>
    <x v="0"/>
    <n v="800"/>
  </r>
  <r>
    <s v="Kinney"/>
    <s v="Rebecca"/>
    <s v="J"/>
    <s v="Assistant Professor"/>
    <s v="School of Cultural &amp; Critical"/>
    <x v="759"/>
    <s v="A"/>
    <s v="F"/>
    <m/>
    <m/>
    <s v="F12"/>
    <s v="Academic Year"/>
    <x v="2"/>
    <n v="801"/>
  </r>
  <r>
    <s v="Belcher"/>
    <s v="Jessica"/>
    <s v="A"/>
    <s v="Associate Director"/>
    <s v="Cosmos"/>
    <x v="760"/>
    <s v="A"/>
    <s v="F"/>
    <m/>
    <m/>
    <s v="A12"/>
    <s v="Fiscal Year"/>
    <x v="0"/>
    <n v="802"/>
  </r>
  <r>
    <s v="Benjamin"/>
    <s v="Gary"/>
    <s v="M"/>
    <s v="Lecturer"/>
    <s v="VCT-Tech Education"/>
    <x v="761"/>
    <s v="A"/>
    <s v="F"/>
    <m/>
    <m/>
    <s v="F12"/>
    <s v="Academic Year"/>
    <x v="2"/>
    <n v="803"/>
  </r>
  <r>
    <s v="Collingwood"/>
    <s v="Haley"/>
    <s v="D"/>
    <s v="Assistant Budget Director"/>
    <s v="Finance &amp; Administration"/>
    <x v="762"/>
    <s v="A"/>
    <s v="F"/>
    <m/>
    <m/>
    <s v="A12"/>
    <s v="Fiscal Year"/>
    <x v="0"/>
    <n v="804"/>
  </r>
  <r>
    <s v="Rubel"/>
    <s v="Matthew"/>
    <s v="J"/>
    <s v="Assc Dir, Energy Mgmt &amp; Elctr"/>
    <s v="Energy / Elect / HVAC"/>
    <x v="762"/>
    <s v="A"/>
    <s v="F"/>
    <m/>
    <m/>
    <s v="A12"/>
    <s v="Fiscal Year"/>
    <x v="0"/>
    <n v="805"/>
  </r>
  <r>
    <s v="Wales"/>
    <s v="Tamera"/>
    <s v="S"/>
    <s v="Senior Lecturer"/>
    <s v="Biological Science"/>
    <x v="763"/>
    <s v="A"/>
    <s v="F"/>
    <m/>
    <m/>
    <s v="F12"/>
    <s v="Academic Year"/>
    <x v="2"/>
    <n v="806"/>
  </r>
  <r>
    <s v="Leonard"/>
    <s v="Christopher"/>
    <s v="G"/>
    <s v="Assistant Dir/Clinical Directr"/>
    <s v="Counseling Center"/>
    <x v="764"/>
    <s v="A"/>
    <s v="F"/>
    <m/>
    <m/>
    <s v="A12"/>
    <s v="Fiscal Year"/>
    <x v="0"/>
    <n v="807"/>
  </r>
  <r>
    <s v="Mays"/>
    <s v="Patricia"/>
    <s v="J"/>
    <s v="Assistant Dean for Inst Resrch"/>
    <s v="Fire-Institutional Research"/>
    <x v="764"/>
    <s v="A"/>
    <s v="F"/>
    <m/>
    <m/>
    <s v="A12"/>
    <s v="Fiscal Year"/>
    <x v="0"/>
    <n v="808"/>
  </r>
  <r>
    <s v="Bae"/>
    <s v="Su Yun"/>
    <m/>
    <s v="Assistant Professor"/>
    <s v="Family &amp; Consumer Sciences"/>
    <x v="764"/>
    <s v="A"/>
    <s v="F"/>
    <m/>
    <m/>
    <s v="F12"/>
    <s v="Academic Year"/>
    <x v="2"/>
    <n v="809"/>
  </r>
  <r>
    <s v="Scarletto"/>
    <s v="Edith"/>
    <s v="A"/>
    <s v="Asst Prof, Ref &amp; Instrctn Libr"/>
    <s v="University Libraries"/>
    <x v="764"/>
    <s v="A"/>
    <s v="F"/>
    <m/>
    <m/>
    <s v="FLB"/>
    <s v="Fiscal Year"/>
    <x v="3"/>
    <n v="810"/>
  </r>
  <r>
    <s v="Rose"/>
    <s v="Jared"/>
    <s v="S"/>
    <s v="Assistant Professor"/>
    <s v="Schl of Intervention Svcs"/>
    <x v="765"/>
    <s v="A"/>
    <s v="F"/>
    <m/>
    <m/>
    <s v="F12"/>
    <s v="Academic Year"/>
    <x v="2"/>
    <n v="811"/>
  </r>
  <r>
    <s v="Crimmins"/>
    <s v="Eric"/>
    <s v="J"/>
    <s v="Technology Support Specialist"/>
    <s v="Information Technology Service"/>
    <x v="766"/>
    <s v="A"/>
    <s v="F"/>
    <m/>
    <m/>
    <s v="A12"/>
    <s v="Fiscal Year"/>
    <x v="0"/>
    <n v="812"/>
  </r>
  <r>
    <s v="Fern"/>
    <s v="Leslie"/>
    <s v="A"/>
    <s v="Employment-Employee Rel Spec"/>
    <s v="Human Resources"/>
    <x v="767"/>
    <s v="A"/>
    <s v="F"/>
    <m/>
    <m/>
    <s v="A12"/>
    <s v="Fiscal Year"/>
    <x v="0"/>
    <n v="813"/>
  </r>
  <r>
    <s v="Kelley"/>
    <s v="Daniel"/>
    <s v="F"/>
    <s v="Associate Professor"/>
    <s v="Fire-Geology"/>
    <x v="768"/>
    <s v="A"/>
    <s v="F"/>
    <m/>
    <m/>
    <s v="F12"/>
    <s v="Academic Year"/>
    <x v="2"/>
    <n v="814"/>
  </r>
  <r>
    <s v="Lavalette"/>
    <s v="Joseph"/>
    <s v="N"/>
    <s v="Lecturer"/>
    <s v="Construction Management"/>
    <x v="769"/>
    <s v="A"/>
    <s v="F"/>
    <n v="7000"/>
    <m/>
    <s v="F12"/>
    <s v="Academic Year"/>
    <x v="2"/>
    <n v="815"/>
  </r>
  <r>
    <s v="Reing"/>
    <s v="John"/>
    <s v="F"/>
    <s v="Instructor"/>
    <s v="Finance"/>
    <x v="770"/>
    <s v="A"/>
    <s v="F"/>
    <m/>
    <m/>
    <s v="F12"/>
    <s v="Academic Year"/>
    <x v="2"/>
    <n v="816"/>
  </r>
  <r>
    <s v="Christensen"/>
    <s v="Kimberly"/>
    <s v="A"/>
    <s v="Senior Lecturer-Incl EC Coord"/>
    <s v="Schl of Intervention Svcs"/>
    <x v="771"/>
    <s v="A"/>
    <s v="F"/>
    <n v="2500"/>
    <m/>
    <s v="F12"/>
    <s v="Academic Year"/>
    <x v="2"/>
    <n v="817"/>
  </r>
  <r>
    <s v="Smith"/>
    <s v="Sara"/>
    <s v="N"/>
    <s v="Assistant Director"/>
    <s v="Intrnl Programs &amp; Partnerships"/>
    <x v="772"/>
    <s v="A"/>
    <s v="F"/>
    <m/>
    <m/>
    <s v="A12"/>
    <s v="Fiscal Year"/>
    <x v="0"/>
    <n v="818"/>
  </r>
  <r>
    <s v="Haught"/>
    <s v="Julie"/>
    <s v="A"/>
    <s v="Senior Lecturer"/>
    <s v="English Department"/>
    <x v="773"/>
    <s v="A"/>
    <s v="F"/>
    <m/>
    <m/>
    <s v="F12"/>
    <s v="Academic Year"/>
    <x v="2"/>
    <n v="819"/>
  </r>
  <r>
    <s v="Gardner"/>
    <s v="Molly"/>
    <s v="E"/>
    <s v="Assistant Professor"/>
    <s v="Philosophy Department"/>
    <x v="774"/>
    <s v="A"/>
    <s v="F"/>
    <m/>
    <m/>
    <s v="F12"/>
    <s v="Academic Year"/>
    <x v="2"/>
    <n v="820"/>
  </r>
  <r>
    <s v="Grant"/>
    <s v="Roger"/>
    <s v="L"/>
    <s v="Int Program Mngr, St Supp Svcs"/>
    <s v="TRIO Programs"/>
    <x v="775"/>
    <s v="A"/>
    <s v="F"/>
    <m/>
    <m/>
    <s v="A12"/>
    <s v="Fiscal Year"/>
    <x v="0"/>
    <n v="821"/>
  </r>
  <r>
    <s v="Daniels"/>
    <s v="Thomas"/>
    <m/>
    <s v="Assistant Director Grad Studie"/>
    <s v="Graduate Studies - Business"/>
    <x v="776"/>
    <s v="A"/>
    <s v="F"/>
    <m/>
    <m/>
    <s v="A12"/>
    <s v="Fiscal Year"/>
    <x v="0"/>
    <n v="822"/>
  </r>
  <r>
    <s v="Spikes"/>
    <s v="Troy"/>
    <s v="W"/>
    <s v="Logistics Center Opert Manager"/>
    <s v="Campus Services"/>
    <x v="776"/>
    <s v="A"/>
    <s v="F"/>
    <m/>
    <m/>
    <s v="A12"/>
    <s v="Fiscal Year"/>
    <x v="0"/>
    <n v="823"/>
  </r>
  <r>
    <s v="Mrachko"/>
    <s v="Alicia"/>
    <s v="A"/>
    <s v="Assistant Professor"/>
    <s v="Schl of Intervention Svcs"/>
    <x v="777"/>
    <s v="A"/>
    <s v="F"/>
    <m/>
    <m/>
    <s v="F12"/>
    <s v="Academic Year"/>
    <x v="2"/>
    <n v="824"/>
  </r>
  <r>
    <s v="Cripps"/>
    <s v="Andrea"/>
    <s v="E"/>
    <s v="Assistant Professor"/>
    <s v="School of HMSLS"/>
    <x v="778"/>
    <s v="A"/>
    <s v="F"/>
    <m/>
    <m/>
    <s v="F12"/>
    <s v="Academic Year"/>
    <x v="2"/>
    <n v="825"/>
  </r>
  <r>
    <s v="Leck"/>
    <s v="Lona"/>
    <s v="M"/>
    <s v="Assistant Director"/>
    <s v="Recreation and Wellness"/>
    <x v="779"/>
    <s v="A"/>
    <s v="F"/>
    <m/>
    <m/>
    <s v="A12"/>
    <s v="Fiscal Year"/>
    <x v="0"/>
    <n v="826"/>
  </r>
  <r>
    <s v="Obringer"/>
    <s v="Paul"/>
    <s v="J"/>
    <s v="Creative Manager/Design"/>
    <s v="School of Media and Comm"/>
    <x v="780"/>
    <s v="A"/>
    <s v="F"/>
    <m/>
    <m/>
    <s v="A12"/>
    <s v="Fiscal Year"/>
    <x v="0"/>
    <n v="827"/>
  </r>
  <r>
    <s v="Mangette"/>
    <s v="Jeffrey"/>
    <s v="W"/>
    <s v="Assistant Registrar"/>
    <s v="Registrar"/>
    <x v="781"/>
    <s v="A"/>
    <s v="F"/>
    <m/>
    <m/>
    <s v="A12"/>
    <s v="Fiscal Year"/>
    <x v="0"/>
    <n v="828"/>
  </r>
  <r>
    <s v="Nagel"/>
    <s v="Beth"/>
    <s v="A"/>
    <s v="Asst Director of Purchasing"/>
    <s v="Business Operations"/>
    <x v="782"/>
    <s v="A"/>
    <s v="F"/>
    <m/>
    <m/>
    <s v="A12"/>
    <s v="Fiscal Year"/>
    <x v="0"/>
    <n v="829"/>
  </r>
  <r>
    <s v="Snodgrass"/>
    <s v="Cynthia"/>
    <s v="D"/>
    <s v="Associate Director"/>
    <s v="Career Center"/>
    <x v="783"/>
    <s v="A"/>
    <s v="F"/>
    <m/>
    <m/>
    <s v="A12"/>
    <s v="Fiscal Year"/>
    <x v="0"/>
    <n v="830"/>
  </r>
  <r>
    <s v="Ricketts"/>
    <s v="Gordon"/>
    <s v="C"/>
    <s v="Senior Lecturer"/>
    <s v="School of Art"/>
    <x v="784"/>
    <s v="A"/>
    <s v="F"/>
    <n v="6000"/>
    <m/>
    <s v="F12"/>
    <s v="Academic Year"/>
    <x v="2"/>
    <n v="831"/>
  </r>
  <r>
    <s v="Cusack"/>
    <s v="Kelly"/>
    <s v="J"/>
    <s v="Director, Ed Outreach/Cnt Excl"/>
    <s v="Fire-Educational Outreach"/>
    <x v="785"/>
    <s v="C"/>
    <s v="F"/>
    <m/>
    <m/>
    <s v="A10"/>
    <s v="10 Month"/>
    <x v="0"/>
    <n v="832"/>
  </r>
  <r>
    <s v="Olds"/>
    <s v="Kelley"/>
    <s v="Y"/>
    <s v="Assistant Professor"/>
    <s v="Schl of Intervention Svcs"/>
    <x v="786"/>
    <s v="A"/>
    <s v="F"/>
    <m/>
    <m/>
    <s v="F12"/>
    <s v="Academic Year"/>
    <x v="2"/>
    <n v="833"/>
  </r>
  <r>
    <s v="Mieses"/>
    <s v="Nermis"/>
    <s v="S"/>
    <s v="Assistant Professor"/>
    <s v="Music Performance Studies"/>
    <x v="787"/>
    <s v="A"/>
    <s v="F"/>
    <m/>
    <m/>
    <s v="F12"/>
    <s v="Academic Year"/>
    <x v="2"/>
    <n v="834"/>
  </r>
  <r>
    <s v="Schuck"/>
    <s v="Raymond"/>
    <s v="I"/>
    <s v="Associate Professor"/>
    <s v="Fire-Humanities"/>
    <x v="788"/>
    <s v="A"/>
    <s v="F"/>
    <m/>
    <m/>
    <s v="F12"/>
    <s v="Academic Year"/>
    <x v="2"/>
    <n v="835"/>
  </r>
  <r>
    <s v="Sexton"/>
    <s v="Collin"/>
    <m/>
    <s v="Director, Football Operations"/>
    <s v="Football"/>
    <x v="789"/>
    <s v="A"/>
    <s v="F"/>
    <m/>
    <m/>
    <s v="A12"/>
    <s v="Fiscal Year"/>
    <x v="0"/>
    <n v="836"/>
  </r>
  <r>
    <s v="Roberts"/>
    <s v="Oliver"/>
    <s v="T"/>
    <s v="Assistant Professor"/>
    <s v="School of Teaching &amp; Learning"/>
    <x v="789"/>
    <s v="A"/>
    <s v="F"/>
    <m/>
    <m/>
    <s v="F12"/>
    <s v="Academic Year"/>
    <x v="2"/>
    <n v="837"/>
  </r>
  <r>
    <s v="Cherry Chandler"/>
    <s v="Eileen"/>
    <s v="C"/>
    <s v="Associate Professor"/>
    <s v="Theatre and Film"/>
    <x v="790"/>
    <s v="A"/>
    <s v="F"/>
    <m/>
    <m/>
    <s v="F12"/>
    <s v="Academic Year"/>
    <x v="2"/>
    <n v="838"/>
  </r>
  <r>
    <s v="Kim"/>
    <s v="Heejoo"/>
    <s v="G"/>
    <s v="Assistant Professor"/>
    <s v="School of Art"/>
    <x v="791"/>
    <s v="A"/>
    <s v="F"/>
    <m/>
    <m/>
    <s v="F12"/>
    <s v="Academic Year"/>
    <x v="2"/>
    <n v="839"/>
  </r>
  <r>
    <s v="Gross"/>
    <s v="Scott"/>
    <s v="A"/>
    <s v="Instructor"/>
    <s v="Construction Management"/>
    <x v="792"/>
    <s v="A"/>
    <s v="F"/>
    <m/>
    <m/>
    <s v="F12"/>
    <s v="Academic Year"/>
    <x v="2"/>
    <n v="840"/>
  </r>
  <r>
    <s v="MacPherson"/>
    <s v="Donald"/>
    <s v="S"/>
    <s v="Senior Lecturer"/>
    <s v="Architecture &amp; Envr Design"/>
    <x v="793"/>
    <s v="A"/>
    <s v="F"/>
    <m/>
    <m/>
    <s v="F12"/>
    <s v="Academic Year"/>
    <x v="2"/>
    <n v="841"/>
  </r>
  <r>
    <s v="Snelling"/>
    <s v="Louis"/>
    <m/>
    <s v="Hd Cch Mns &amp; Wmns CC/Hd Wms TF"/>
    <s v="Track-Women"/>
    <x v="794"/>
    <s v="A"/>
    <s v="F"/>
    <m/>
    <m/>
    <s v="A12"/>
    <s v="Fiscal Year"/>
    <x v="0"/>
    <n v="842"/>
  </r>
  <r>
    <s v="Heinz"/>
    <s v="Jennifer"/>
    <m/>
    <s v="Asst Athletic Director, Develp"/>
    <s v="Intercollegiate Athletics"/>
    <x v="795"/>
    <s v="A"/>
    <s v="F"/>
    <m/>
    <m/>
    <s v="A12"/>
    <s v="Fiscal Year"/>
    <x v="0"/>
    <n v="843"/>
  </r>
  <r>
    <s v="Lonn"/>
    <s v="Marlise"/>
    <s v="R"/>
    <s v="Assistant Professor"/>
    <s v="Schl of Intervention Svcs"/>
    <x v="796"/>
    <s v="A"/>
    <s v="F"/>
    <m/>
    <m/>
    <s v="F12"/>
    <s v="Academic Year"/>
    <x v="2"/>
    <n v="844"/>
  </r>
  <r>
    <s v="Popovitch"/>
    <s v="Heidi"/>
    <s v="M"/>
    <s v="Manager, UL Budgets/Facilities"/>
    <s v="University Libraries"/>
    <x v="797"/>
    <s v="A"/>
    <s v="F"/>
    <m/>
    <m/>
    <s v="A12"/>
    <s v="Fiscal Year"/>
    <x v="0"/>
    <n v="845"/>
  </r>
  <r>
    <s v="Miller"/>
    <s v="Mitchell"/>
    <s v="L"/>
    <s v="Coordinator Tech Services"/>
    <s v="College of Education - Admin"/>
    <x v="798"/>
    <s v="A"/>
    <s v="F"/>
    <m/>
    <m/>
    <s v="A12"/>
    <s v="Fiscal Year"/>
    <x v="0"/>
    <n v="846"/>
  </r>
  <r>
    <s v="Theis"/>
    <s v="Robert"/>
    <s v="J"/>
    <s v="Senior Application Specialist"/>
    <s v="Admissions Office"/>
    <x v="799"/>
    <s v="A"/>
    <s v="F"/>
    <m/>
    <m/>
    <s v="A12"/>
    <s v="Fiscal Year"/>
    <x v="0"/>
    <n v="847"/>
  </r>
  <r>
    <s v="Chiarelott"/>
    <s v="Erik"/>
    <m/>
    <s v="Lecturer"/>
    <s v="Marketing"/>
    <x v="800"/>
    <s v="C"/>
    <s v="F"/>
    <m/>
    <m/>
    <s v="F09"/>
    <s v="Academic Year"/>
    <x v="2"/>
    <n v="848"/>
  </r>
  <r>
    <s v="Veerapaneni"/>
    <s v="Ram"/>
    <s v="S"/>
    <s v="Associate Professor"/>
    <s v="Fire-Biology"/>
    <x v="801"/>
    <s v="A"/>
    <s v="F"/>
    <m/>
    <m/>
    <s v="F12"/>
    <s v="Academic Year"/>
    <x v="2"/>
    <n v="849"/>
  </r>
  <r>
    <s v="Green-Churchwell"/>
    <s v="Brigitte"/>
    <s v="L"/>
    <s v="Director, Student Acad Enhncmn"/>
    <s v="Fire-The Learning Center"/>
    <x v="802"/>
    <s v="A"/>
    <s v="F"/>
    <m/>
    <m/>
    <s v="A12"/>
    <s v="Fiscal Year"/>
    <x v="0"/>
    <n v="850"/>
  </r>
  <r>
    <s v="Partin"/>
    <s v="Matthew"/>
    <s v="L"/>
    <s v="Senior Lecturer"/>
    <s v="Biological Science"/>
    <x v="803"/>
    <s v="C"/>
    <s v="F"/>
    <m/>
    <m/>
    <s v="F09"/>
    <s v="Academic Year"/>
    <x v="2"/>
    <n v="851"/>
  </r>
  <r>
    <s v="Dasigi"/>
    <s v="Vijaya"/>
    <m/>
    <s v="Assistant Director"/>
    <s v="Office of Residence Life"/>
    <x v="804"/>
    <s v="A"/>
    <s v="F"/>
    <m/>
    <m/>
    <s v="A12"/>
    <s v="Fiscal Year"/>
    <x v="0"/>
    <n v="852"/>
  </r>
  <r>
    <s v="Zawodny"/>
    <s v="Laurel"/>
    <s v="E"/>
    <s v="Ast to President/Budget Admin"/>
    <s v="Office of the President"/>
    <x v="805"/>
    <s v="A"/>
    <s v="F"/>
    <m/>
    <m/>
    <s v="A12"/>
    <s v="Fiscal Year"/>
    <x v="0"/>
    <n v="853"/>
  </r>
  <r>
    <s v="Sadoff Obee"/>
    <s v="Susan"/>
    <s v="E"/>
    <s v="General Manager"/>
    <s v="Dining Services"/>
    <x v="806"/>
    <s v="A"/>
    <s v="F"/>
    <m/>
    <m/>
    <s v="A12"/>
    <s v="Fiscal Year"/>
    <x v="0"/>
    <n v="854"/>
  </r>
  <r>
    <s v="Wu"/>
    <s v="Jie"/>
    <m/>
    <s v="Asst Director Inst Research"/>
    <s v="Institutional Research"/>
    <x v="807"/>
    <s v="A"/>
    <s v="F"/>
    <m/>
    <m/>
    <s v="A12"/>
    <s v="Fiscal Year"/>
    <x v="0"/>
    <n v="855"/>
  </r>
  <r>
    <s v="Williams"/>
    <s v="Theresa"/>
    <s v="A"/>
    <s v="Senior Lecturer"/>
    <s v="English Department"/>
    <x v="808"/>
    <s v="A"/>
    <s v="F"/>
    <m/>
    <m/>
    <s v="F12"/>
    <s v="Academic Year"/>
    <x v="2"/>
    <n v="856"/>
  </r>
  <r>
    <s v="Johnson"/>
    <s v="Kari"/>
    <s v="L"/>
    <s v="Manager, UL Administr Programs"/>
    <s v="University Libraries"/>
    <x v="809"/>
    <s v="A"/>
    <s v="F"/>
    <m/>
    <m/>
    <s v="A12"/>
    <s v="Fiscal Year"/>
    <x v="0"/>
    <n v="857"/>
  </r>
  <r>
    <s v="Dudley"/>
    <s v="Stacey"/>
    <s v="A"/>
    <s v="Senior Lecturer"/>
    <s v="School of Teaching &amp; Learning"/>
    <x v="810"/>
    <s v="A"/>
    <s v="F"/>
    <m/>
    <m/>
    <s v="F12"/>
    <s v="Academic Year"/>
    <x v="2"/>
    <n v="858"/>
  </r>
  <r>
    <s v="Van Tress"/>
    <s v="Jeremy"/>
    <s v="R"/>
    <s v="Manager, Postal and Printing"/>
    <s v="Postal Services"/>
    <x v="811"/>
    <s v="A"/>
    <s v="F"/>
    <m/>
    <m/>
    <s v="A12"/>
    <s v="Fiscal Year"/>
    <x v="0"/>
    <n v="859"/>
  </r>
  <r>
    <s v="Lee"/>
    <s v="Jiesun"/>
    <m/>
    <s v="Assistant Professor"/>
    <s v="School of HMSLS"/>
    <x v="812"/>
    <s v="A"/>
    <s v="F"/>
    <m/>
    <m/>
    <s v="F12"/>
    <s v="Academic Year"/>
    <x v="2"/>
    <n v="860"/>
  </r>
  <r>
    <s v="Fan"/>
    <s v="Kerry"/>
    <s v="S"/>
    <s v="Senior Lecturer"/>
    <s v="Architecture &amp; Envr Design"/>
    <x v="813"/>
    <s v="A"/>
    <s v="F"/>
    <m/>
    <m/>
    <s v="F12"/>
    <s v="Academic Year"/>
    <x v="2"/>
    <n v="861"/>
  </r>
  <r>
    <s v="Fox"/>
    <s v="Anthony"/>
    <s v="R"/>
    <s v="Assistant Director, Operations"/>
    <s v="Bowen-Thompson Student Union"/>
    <x v="814"/>
    <s v="A"/>
    <s v="F"/>
    <m/>
    <m/>
    <s v="A12"/>
    <s v="Fiscal Year"/>
    <x v="0"/>
    <n v="862"/>
  </r>
  <r>
    <s v="Weihl"/>
    <s v="Lisa"/>
    <s v="K"/>
    <s v="Systems Adminstrator"/>
    <s v="Computer Science"/>
    <x v="815"/>
    <s v="A"/>
    <s v="F"/>
    <m/>
    <m/>
    <s v="A12"/>
    <s v="Fiscal Year"/>
    <x v="0"/>
    <n v="863"/>
  </r>
  <r>
    <s v="Alamina"/>
    <s v="Abiye"/>
    <m/>
    <s v="Lecturer"/>
    <s v="Economics Dept"/>
    <x v="816"/>
    <s v="A"/>
    <s v="F"/>
    <m/>
    <m/>
    <s v="F12"/>
    <s v="Academic Year"/>
    <x v="2"/>
    <n v="864"/>
  </r>
  <r>
    <s v="Brodeur"/>
    <s v="Katherine"/>
    <s v="A"/>
    <s v="Assistant Professor"/>
    <s v="School of Teaching &amp; Learning"/>
    <x v="817"/>
    <s v="A"/>
    <s v="F"/>
    <m/>
    <m/>
    <s v="F12"/>
    <s v="Academic Year"/>
    <x v="2"/>
    <n v="865"/>
  </r>
  <r>
    <s v="Dadzie"/>
    <s v="Nicholas"/>
    <s v="N"/>
    <s v="Instructor"/>
    <s v="Economics Dept"/>
    <x v="818"/>
    <s v="C"/>
    <s v="F"/>
    <m/>
    <m/>
    <s v="F09"/>
    <s v="Academic Year"/>
    <x v="2"/>
    <n v="866"/>
  </r>
  <r>
    <s v="Ju"/>
    <s v="Ilyoung"/>
    <m/>
    <s v="Assistant Professor"/>
    <s v="School of Media and Comm"/>
    <x v="818"/>
    <s v="A"/>
    <s v="F"/>
    <m/>
    <m/>
    <s v="F12"/>
    <s v="Academic Year"/>
    <x v="2"/>
    <n v="867"/>
  </r>
  <r>
    <s v="Lu"/>
    <s v="Yanqin"/>
    <m/>
    <s v="Assistant Professor"/>
    <s v="School of Media and Comm"/>
    <x v="818"/>
    <s v="C"/>
    <s v="F"/>
    <m/>
    <m/>
    <s v="F09"/>
    <s v="Academic Year"/>
    <x v="2"/>
    <n v="868"/>
  </r>
  <r>
    <s v="Weaver"/>
    <s v="Joanna"/>
    <m/>
    <s v="Assistant Professor"/>
    <s v="School of Teaching &amp; Learning"/>
    <x v="819"/>
    <s v="A"/>
    <s v="F"/>
    <n v="1000"/>
    <m/>
    <s v="F12"/>
    <s v="Academic Year"/>
    <x v="2"/>
    <n v="869"/>
  </r>
  <r>
    <s v="Gonzalez"/>
    <s v="Kerry"/>
    <s v="L"/>
    <s v="Asst Director Fire Schl Admin"/>
    <s v="State Fire School"/>
    <x v="820"/>
    <s v="A"/>
    <s v="F"/>
    <m/>
    <m/>
    <s v="A17"/>
    <s v="Fiscal Year"/>
    <x v="0"/>
    <n v="870"/>
  </r>
  <r>
    <s v="Pfundstein"/>
    <s v="James"/>
    <s v="M"/>
    <s v="Lecturer"/>
    <s v="World Languages and Cultures"/>
    <x v="821"/>
    <s v="A"/>
    <s v="F"/>
    <m/>
    <m/>
    <s v="F12"/>
    <s v="Academic Year"/>
    <x v="2"/>
    <n v="871"/>
  </r>
  <r>
    <s v="Archer"/>
    <s v="Brent"/>
    <s v="E"/>
    <s v="Assistant Professor"/>
    <s v="Comm. Sciences &amp; Disorders"/>
    <x v="822"/>
    <s v="A"/>
    <s v="F"/>
    <m/>
    <m/>
    <s v="F12"/>
    <s v="Academic Year"/>
    <x v="2"/>
    <n v="872"/>
  </r>
  <r>
    <s v="Kloor"/>
    <s v="John"/>
    <m/>
    <s v="Web Applications Developer"/>
    <s v="University Libraries"/>
    <x v="823"/>
    <s v="A"/>
    <s v="F"/>
    <m/>
    <m/>
    <s v="A12"/>
    <s v="Fiscal Year"/>
    <x v="0"/>
    <n v="873"/>
  </r>
  <r>
    <s v="Muili"/>
    <s v="Kamaldeen"/>
    <s v="A"/>
    <s v="Instructor"/>
    <s v="Medical Laboratory Science"/>
    <x v="824"/>
    <s v="A"/>
    <s v="F"/>
    <m/>
    <m/>
    <s v="F12"/>
    <s v="Academic Year"/>
    <x v="2"/>
    <n v="874"/>
  </r>
  <r>
    <s v="Ross"/>
    <s v="Cynthia"/>
    <s v="A"/>
    <s v="Senior Lecturer"/>
    <s v="School of Teaching &amp; Learning"/>
    <x v="825"/>
    <s v="A"/>
    <s v="F"/>
    <m/>
    <m/>
    <s v="F12"/>
    <s v="Academic Year"/>
    <x v="2"/>
    <n v="875"/>
  </r>
  <r>
    <s v="Ireland"/>
    <s v="Maureen"/>
    <s v="G"/>
    <s v="Purchasing Specialist"/>
    <s v="Business Operations"/>
    <x v="826"/>
    <s v="A"/>
    <s v="F"/>
    <m/>
    <m/>
    <s v="A12"/>
    <s v="Fiscal Year"/>
    <x v="0"/>
    <n v="876"/>
  </r>
  <r>
    <s v="Ense"/>
    <s v="Matthew"/>
    <s v="C"/>
    <s v="Head Womns Swimming/Diving Cch"/>
    <s v="Swimming - Women"/>
    <x v="827"/>
    <s v="A"/>
    <s v="F"/>
    <m/>
    <m/>
    <s v="A12"/>
    <s v="Fiscal Year"/>
    <x v="0"/>
    <n v="877"/>
  </r>
  <r>
    <s v="Goodrich"/>
    <s v="Kenneth"/>
    <s v="J"/>
    <s v="Director, Strength and Condt"/>
    <s v="Intercollegiate Athletics"/>
    <x v="827"/>
    <s v="A"/>
    <s v="F"/>
    <m/>
    <m/>
    <s v="A12"/>
    <s v="Fiscal Year"/>
    <x v="0"/>
    <n v="878"/>
  </r>
  <r>
    <s v="Lukosavich"/>
    <s v="Mark"/>
    <s v="J"/>
    <s v="Asst Athletic Dir for Complinc"/>
    <s v="Intercollegiate Athletics"/>
    <x v="827"/>
    <s v="A"/>
    <s v="F"/>
    <m/>
    <m/>
    <s v="A12"/>
    <s v="Fiscal Year"/>
    <x v="0"/>
    <n v="879"/>
  </r>
  <r>
    <s v="Pilcher"/>
    <s v="Alexander"/>
    <s v="M"/>
    <s v="Business Analyst"/>
    <s v="Physical Plant"/>
    <x v="827"/>
    <s v="A"/>
    <s v="F"/>
    <m/>
    <m/>
    <s v="A12"/>
    <s v="Fiscal Year"/>
    <x v="0"/>
    <n v="880"/>
  </r>
  <r>
    <s v="Whipple"/>
    <s v="Cynthia"/>
    <s v="P"/>
    <s v="Lecturer"/>
    <s v="World Languages and Cultures"/>
    <x v="828"/>
    <s v="A"/>
    <s v="F"/>
    <m/>
    <m/>
    <s v="F12"/>
    <s v="Academic Year"/>
    <x v="2"/>
    <n v="881"/>
  </r>
  <r>
    <s v="Shammo"/>
    <s v="Susan"/>
    <s v="J"/>
    <s v="Applications Support Developer"/>
    <s v="Information Technology Service"/>
    <x v="829"/>
    <s v="A"/>
    <s v="F"/>
    <m/>
    <m/>
    <s v="A12"/>
    <s v="Fiscal Year"/>
    <x v="0"/>
    <n v="882"/>
  </r>
  <r>
    <s v="Ashker"/>
    <s v="Megan"/>
    <s v="C"/>
    <s v="Instructor"/>
    <s v="Fire-Applied Science"/>
    <x v="830"/>
    <s v="A"/>
    <s v="F"/>
    <n v="3000"/>
    <m/>
    <s v="F12"/>
    <s v="Academic Year"/>
    <x v="2"/>
    <n v="883"/>
  </r>
  <r>
    <s v="Walls"/>
    <s v="Stephanie"/>
    <s v="M"/>
    <s v="Associate Professor"/>
    <s v="Fire-Natural/Social Science"/>
    <x v="831"/>
    <s v="A"/>
    <s v="F"/>
    <m/>
    <m/>
    <s v="F12"/>
    <s v="Academic Year"/>
    <x v="2"/>
    <n v="884"/>
  </r>
  <r>
    <s v="Kelly"/>
    <s v="Thomas"/>
    <s v="J"/>
    <s v="Manager, Parking and Shuttle"/>
    <s v="Parking Services"/>
    <x v="832"/>
    <s v="A"/>
    <s v="F"/>
    <m/>
    <m/>
    <s v="A12"/>
    <s v="Fiscal Year"/>
    <x v="0"/>
    <n v="885"/>
  </r>
  <r>
    <s v="Hayward"/>
    <s v="Max"/>
    <m/>
    <s v="Assistant Professor"/>
    <s v="Philosophy Department"/>
    <x v="832"/>
    <s v="C"/>
    <s v="F"/>
    <m/>
    <m/>
    <s v="F09"/>
    <s v="Academic Year"/>
    <x v="2"/>
    <n v="886"/>
  </r>
  <r>
    <s v="Bach"/>
    <s v="Theodore"/>
    <s v="R"/>
    <s v="Associate Professor"/>
    <s v="Fire-Humanities"/>
    <x v="833"/>
    <s v="A"/>
    <s v="F"/>
    <m/>
    <m/>
    <s v="F12"/>
    <s v="Academic Year"/>
    <x v="2"/>
    <n v="887"/>
  </r>
  <r>
    <s v="Bankey"/>
    <s v="Jessica"/>
    <s v="R"/>
    <s v="Instructor"/>
    <s v="Medical Laboratory Science"/>
    <x v="834"/>
    <s v="A"/>
    <s v="F"/>
    <m/>
    <m/>
    <s v="F12"/>
    <s v="Academic Year"/>
    <x v="2"/>
    <n v="888"/>
  </r>
  <r>
    <s v="Warmke"/>
    <s v="Brandon"/>
    <s v="D"/>
    <s v="Assistant Professor"/>
    <s v="Philosophy Department"/>
    <x v="835"/>
    <s v="A"/>
    <s v="F"/>
    <m/>
    <m/>
    <s v="F12"/>
    <s v="Academic Year"/>
    <x v="2"/>
    <n v="889"/>
  </r>
  <r>
    <s v="Dunn"/>
    <s v="Jason"/>
    <s v="M"/>
    <s v="Server Administrator"/>
    <s v="Information Technology Service"/>
    <x v="836"/>
    <s v="A"/>
    <s v="F"/>
    <m/>
    <m/>
    <s v="A12"/>
    <s v="Fiscal Year"/>
    <x v="0"/>
    <n v="890"/>
  </r>
  <r>
    <s v="Sorg"/>
    <s v="John"/>
    <s v="C"/>
    <s v="Lecturer"/>
    <s v="School of Teaching &amp; Learning"/>
    <x v="837"/>
    <s v="A"/>
    <s v="F"/>
    <n v="1000"/>
    <m/>
    <s v="F12"/>
    <s v="Academic Year"/>
    <x v="2"/>
    <n v="891"/>
  </r>
  <r>
    <s v="Knippen"/>
    <s v="Kerri"/>
    <s v="L"/>
    <s v="Assistant Professor"/>
    <s v="Food &amp; Nutrition"/>
    <x v="838"/>
    <s v="A"/>
    <s v="F"/>
    <m/>
    <m/>
    <s v="F12"/>
    <s v="Academic Year"/>
    <x v="2"/>
    <n v="892"/>
  </r>
  <r>
    <s v="Maziarz"/>
    <s v="Lauren"/>
    <s v="N"/>
    <s v="Assistant Professor"/>
    <s v="Public &amp; Allied Health"/>
    <x v="838"/>
    <s v="A"/>
    <s v="F"/>
    <m/>
    <m/>
    <s v="F12"/>
    <s v="Academic Year"/>
    <x v="2"/>
    <n v="893"/>
  </r>
  <r>
    <s v="Schnipke"/>
    <s v="Richard"/>
    <s v="L"/>
    <s v="Assistant Professor"/>
    <s v="Music Performance Studies"/>
    <x v="838"/>
    <s v="A"/>
    <s v="F"/>
    <m/>
    <m/>
    <s v="F12"/>
    <s v="Academic Year"/>
    <x v="2"/>
    <n v="894"/>
  </r>
  <r>
    <s v="Kessler"/>
    <s v="Lea"/>
    <s v="A"/>
    <s v="Asst Director, Disability Srvs"/>
    <s v="Accessibility Services"/>
    <x v="839"/>
    <s v="A"/>
    <s v="F"/>
    <m/>
    <m/>
    <s v="A12"/>
    <s v="Fiscal Year"/>
    <x v="0"/>
    <n v="895"/>
  </r>
  <r>
    <s v="Bommarito"/>
    <s v="Daniel"/>
    <s v="V"/>
    <s v="Assistant Professor"/>
    <s v="English Department"/>
    <x v="840"/>
    <s v="A"/>
    <s v="F"/>
    <m/>
    <m/>
    <s v="F12"/>
    <s v="Academic Year"/>
    <x v="2"/>
    <n v="896"/>
  </r>
  <r>
    <s v="Shahin"/>
    <s v="Syed"/>
    <s v="S"/>
    <s v="Assistant Professor"/>
    <s v="Department of Journalism &amp; PR"/>
    <x v="841"/>
    <s v="C"/>
    <s v="F"/>
    <m/>
    <m/>
    <s v="F09"/>
    <s v="Academic Year"/>
    <x v="2"/>
    <n v="897"/>
  </r>
  <r>
    <s v="Wagner"/>
    <s v="Joseph"/>
    <s v="B"/>
    <s v="Associate Professor"/>
    <s v="Fire-Humanities"/>
    <x v="842"/>
    <s v="C"/>
    <s v="F"/>
    <m/>
    <m/>
    <s v="F09"/>
    <s v="Academic Year"/>
    <x v="2"/>
    <n v="898"/>
  </r>
  <r>
    <s v="Hathaway"/>
    <s v="Stefani"/>
    <s v="L"/>
    <s v="Psychologist"/>
    <s v="Counseling Center"/>
    <x v="843"/>
    <s v="A"/>
    <s v="F"/>
    <m/>
    <m/>
    <s v="A12"/>
    <s v="Fiscal Year"/>
    <x v="0"/>
    <n v="899"/>
  </r>
  <r>
    <s v="Vickery"/>
    <s v="Cara"/>
    <s v="M"/>
    <s v="Instructor/Program Director"/>
    <s v="Fire-Applied Science"/>
    <x v="844"/>
    <s v="A"/>
    <s v="F"/>
    <m/>
    <m/>
    <s v="F12"/>
    <s v="Academic Year"/>
    <x v="2"/>
    <n v="900"/>
  </r>
  <r>
    <s v="Hubbell-Staeble"/>
    <s v="Dawn"/>
    <s v="D"/>
    <s v="Senior Lecturer"/>
    <s v="General Studies Writing Prog"/>
    <x v="845"/>
    <s v="A"/>
    <s v="F"/>
    <m/>
    <m/>
    <s v="F12"/>
    <s v="Academic Year"/>
    <x v="2"/>
    <n v="901"/>
  </r>
  <r>
    <s v="Nardecchia"/>
    <s v="Robb"/>
    <s v="M"/>
    <s v="Web Applications Developer"/>
    <s v="Marketing &amp; Communications"/>
    <x v="846"/>
    <s v="A"/>
    <s v="F"/>
    <m/>
    <m/>
    <s v="A12"/>
    <s v="Fiscal Year"/>
    <x v="0"/>
    <n v="902"/>
  </r>
  <r>
    <s v="Braun"/>
    <s v="Carlton"/>
    <s v="J"/>
    <s v="Instructor"/>
    <s v="Dept Engineering Technologies"/>
    <x v="847"/>
    <s v="A"/>
    <s v="F"/>
    <m/>
    <m/>
    <s v="F12"/>
    <s v="Academic Year"/>
    <x v="2"/>
    <n v="903"/>
  </r>
  <r>
    <s v="Cayer"/>
    <s v="Marilyn"/>
    <s v="L"/>
    <s v="Tech Dir Ctr/Micros &amp; Microan"/>
    <s v="Biological Science"/>
    <x v="848"/>
    <s v="A"/>
    <s v="F"/>
    <m/>
    <m/>
    <s v="A12"/>
    <s v="Fiscal Year"/>
    <x v="0"/>
    <n v="904"/>
  </r>
  <r>
    <s v="Kozal"/>
    <s v="Andrew"/>
    <s v="P"/>
    <s v="Lecturer"/>
    <s v="Human Services Department"/>
    <x v="849"/>
    <s v="A"/>
    <s v="F"/>
    <m/>
    <m/>
    <s v="F12"/>
    <s v="Academic Year"/>
    <x v="2"/>
    <n v="905"/>
  </r>
  <r>
    <s v="Rife"/>
    <s v="Michelle"/>
    <s v="L"/>
    <s v="General Manager"/>
    <s v="Dining Services"/>
    <x v="850"/>
    <s v="A"/>
    <s v="F"/>
    <m/>
    <m/>
    <s v="A12"/>
    <s v="Fiscal Year"/>
    <x v="0"/>
    <n v="906"/>
  </r>
  <r>
    <s v="Sheaffer"/>
    <s v="Travis"/>
    <s v="B"/>
    <s v="Technology Projects Coordinatr"/>
    <s v="A&amp;S Dean"/>
    <x v="850"/>
    <s v="A"/>
    <s v="F"/>
    <m/>
    <m/>
    <s v="A12"/>
    <s v="Fiscal Year"/>
    <x v="0"/>
    <n v="907"/>
  </r>
  <r>
    <s v="McComas"/>
    <s v="Sue"/>
    <s v="E"/>
    <s v="Associate Professor"/>
    <s v="Fire-Humanities"/>
    <x v="851"/>
    <s v="A"/>
    <s v="F"/>
    <m/>
    <m/>
    <s v="F12"/>
    <s v="Academic Year"/>
    <x v="2"/>
    <n v="908"/>
  </r>
  <r>
    <s v="Carrillo"/>
    <s v="Leonel"/>
    <m/>
    <s v="Associate Professor"/>
    <s v="Fire-Humanities"/>
    <x v="852"/>
    <s v="A"/>
    <s v="F"/>
    <m/>
    <m/>
    <s v="F12"/>
    <s v="Academic Year"/>
    <x v="2"/>
    <n v="909"/>
  </r>
  <r>
    <s v="Walterhouse"/>
    <s v="Gregory"/>
    <s v="L"/>
    <s v="Instructor"/>
    <s v="Political Science Department"/>
    <x v="853"/>
    <s v="A"/>
    <s v="F"/>
    <m/>
    <m/>
    <s v="F12"/>
    <s v="Academic Year"/>
    <x v="2"/>
    <n v="910"/>
  </r>
  <r>
    <s v="Jackson"/>
    <s v="Nicole"/>
    <s v="M"/>
    <s v="Assistant Professor"/>
    <s v="History Department"/>
    <x v="854"/>
    <s v="A"/>
    <s v="F"/>
    <m/>
    <m/>
    <s v="F12"/>
    <s v="Academic Year"/>
    <x v="2"/>
    <n v="911"/>
  </r>
  <r>
    <s v="White"/>
    <s v="Ruth"/>
    <s v="C"/>
    <s v="Lecturer"/>
    <s v="Marketing"/>
    <x v="855"/>
    <s v="A"/>
    <s v="F"/>
    <m/>
    <m/>
    <s v="F12"/>
    <s v="Academic Year"/>
    <x v="2"/>
    <n v="912"/>
  </r>
  <r>
    <s v="Feasel"/>
    <s v="Carroll"/>
    <s v="S"/>
    <s v="Exec Assistant/Budget Admin"/>
    <s v="Col of Health &amp; Human Services"/>
    <x v="856"/>
    <s v="A"/>
    <s v="F"/>
    <m/>
    <m/>
    <s v="A12"/>
    <s v="Fiscal Year"/>
    <x v="0"/>
    <n v="913"/>
  </r>
  <r>
    <s v="Rogel"/>
    <s v="Allen"/>
    <s v="B"/>
    <s v="Lecturer"/>
    <s v="Physics &amp; Astronomy"/>
    <x v="857"/>
    <s v="C"/>
    <s v="F"/>
    <m/>
    <m/>
    <s v="F09"/>
    <s v="Academic Year"/>
    <x v="2"/>
    <n v="914"/>
  </r>
  <r>
    <s v="Hensley"/>
    <s v="Nathan"/>
    <s v="S"/>
    <s v="Assistant Professor"/>
    <s v="School of Earth, Environ &amp; Soc"/>
    <x v="858"/>
    <s v="A"/>
    <s v="F"/>
    <m/>
    <m/>
    <s v="F12"/>
    <s v="Academic Year"/>
    <x v="2"/>
    <n v="915"/>
  </r>
  <r>
    <s v="Rybak"/>
    <s v="Amy"/>
    <s v="B"/>
    <s v="Senior Lecturer"/>
    <s v="General Studies Writing Prog"/>
    <x v="859"/>
    <s v="A"/>
    <s v="F"/>
    <m/>
    <m/>
    <s v="F12"/>
    <s v="Academic Year"/>
    <x v="2"/>
    <n v="916"/>
  </r>
  <r>
    <s v="Westrick"/>
    <s v="Ann"/>
    <s v="M"/>
    <s v="Senior Lecturer"/>
    <s v="General Studies Writing Prog"/>
    <x v="860"/>
    <s v="A"/>
    <s v="F"/>
    <m/>
    <m/>
    <s v="F12"/>
    <s v="Academic Year"/>
    <x v="2"/>
    <n v="917"/>
  </r>
  <r>
    <s v="Pahapill"/>
    <s v="Leigh-Ann"/>
    <m/>
    <s v="Assistant Professor"/>
    <s v="School of Art"/>
    <x v="861"/>
    <s v="A"/>
    <s v="F"/>
    <m/>
    <m/>
    <s v="F12"/>
    <s v="Academic Year"/>
    <x v="2"/>
    <n v="918"/>
  </r>
  <r>
    <s v="Fannon"/>
    <s v="Matt"/>
    <s v="S"/>
    <s v="Head Women's Soccer Coach"/>
    <s v="Soccer - Women"/>
    <x v="862"/>
    <s v="A"/>
    <s v="F"/>
    <m/>
    <m/>
    <s v="A12"/>
    <s v="Fiscal Year"/>
    <x v="0"/>
    <n v="919"/>
  </r>
  <r>
    <s v="Ivey"/>
    <s v="Jessica"/>
    <m/>
    <s v="Assistant Womns Bsktball Coach"/>
    <s v="Basketball - Women"/>
    <x v="862"/>
    <s v="A"/>
    <s v="F"/>
    <m/>
    <m/>
    <s v="A12"/>
    <s v="Fiscal Year"/>
    <x v="0"/>
    <n v="920"/>
  </r>
  <r>
    <s v="Hall"/>
    <s v="Jeffrey"/>
    <s v="L"/>
    <s v="Senior Lecturer"/>
    <s v="VCT-Tech Education"/>
    <x v="863"/>
    <s v="C"/>
    <s v="F"/>
    <m/>
    <m/>
    <s v="F09"/>
    <s v="Academic Year"/>
    <x v="2"/>
    <n v="921"/>
  </r>
  <r>
    <s v="Gilbert"/>
    <s v="Gregory"/>
    <s v="S"/>
    <s v="Hardware &amp; Software Supervisor"/>
    <s v="Information Technology Service"/>
    <x v="864"/>
    <s v="A"/>
    <s v="F"/>
    <m/>
    <m/>
    <s v="A12"/>
    <s v="Fiscal Year"/>
    <x v="0"/>
    <n v="922"/>
  </r>
  <r>
    <s v="Chung"/>
    <s v="Steven"/>
    <m/>
    <s v="Senior Lecturer"/>
    <s v="Chemistry Department"/>
    <x v="865"/>
    <s v="C"/>
    <s v="F"/>
    <m/>
    <m/>
    <s v="F09"/>
    <s v="Academic Year"/>
    <x v="2"/>
    <n v="923"/>
  </r>
  <r>
    <s v="Cook"/>
    <s v="Terrie"/>
    <s v="R"/>
    <s v="Program Manager, Upward Bound"/>
    <s v="TRIO Programs"/>
    <x v="866"/>
    <s v="A"/>
    <s v="F"/>
    <m/>
    <m/>
    <s v="A12"/>
    <s v="Fiscal Year"/>
    <x v="0"/>
    <n v="924"/>
  </r>
  <r>
    <s v="Daughton"/>
    <s v="Jamie"/>
    <m/>
    <s v="Assistant Director"/>
    <s v="Registrar"/>
    <x v="867"/>
    <s v="A"/>
    <s v="F"/>
    <m/>
    <m/>
    <s v="A12"/>
    <s v="Fiscal Year"/>
    <x v="0"/>
    <n v="925"/>
  </r>
  <r>
    <s v="Dowd"/>
    <s v="John"/>
    <s v="P"/>
    <s v="Assistant Professor"/>
    <s v="Dept of Communication"/>
    <x v="868"/>
    <s v="A"/>
    <s v="F"/>
    <m/>
    <m/>
    <s v="F12"/>
    <s v="Academic Year"/>
    <x v="2"/>
    <n v="926"/>
  </r>
  <r>
    <s v="Ampiaw"/>
    <s v="Victoria"/>
    <s v="D"/>
    <s v="Interm Director, TRIO Programs"/>
    <s v="TRIO Programs"/>
    <x v="869"/>
    <s v="A"/>
    <s v="F"/>
    <n v="8955"/>
    <m/>
    <s v="A12"/>
    <s v="Fiscal Year"/>
    <x v="0"/>
    <n v="927"/>
  </r>
  <r>
    <s v="Gilbertson"/>
    <s v="Meredith"/>
    <s v="J"/>
    <s v="Lecturer"/>
    <s v="Sociology Department"/>
    <x v="870"/>
    <s v="A"/>
    <s v="F"/>
    <m/>
    <m/>
    <s v="F12"/>
    <s v="Academic Year"/>
    <x v="2"/>
    <n v="928"/>
  </r>
  <r>
    <s v="Peiffer"/>
    <s v="Kristin"/>
    <s v="D"/>
    <s v="Project Manager"/>
    <s v="Design &amp; Construction"/>
    <x v="871"/>
    <s v="A"/>
    <s v="F"/>
    <m/>
    <m/>
    <s v="A12"/>
    <s v="Fiscal Year"/>
    <x v="0"/>
    <n v="929"/>
  </r>
  <r>
    <s v="Parsons"/>
    <s v="Shawn"/>
    <s v="P"/>
    <s v="Senior Network Technician"/>
    <s v="Information Technology Service"/>
    <x v="872"/>
    <s v="A"/>
    <s v="F"/>
    <m/>
    <m/>
    <s v="A12"/>
    <s v="Fiscal Year"/>
    <x v="0"/>
    <n v="930"/>
  </r>
  <r>
    <s v="Toth"/>
    <s v="Christopher"/>
    <m/>
    <s v="Senior Network Technician"/>
    <s v="Information Technology Service"/>
    <x v="872"/>
    <s v="A"/>
    <s v="F"/>
    <m/>
    <m/>
    <s v="A12"/>
    <s v="Fiscal Year"/>
    <x v="0"/>
    <n v="931"/>
  </r>
  <r>
    <s v="Lambdin"/>
    <s v="Ann"/>
    <s v="E"/>
    <s v="Accts Rec/Collections Manager"/>
    <s v="Bursar's Office"/>
    <x v="873"/>
    <s v="A"/>
    <s v="F"/>
    <m/>
    <m/>
    <s v="A12"/>
    <s v="Fiscal Year"/>
    <x v="0"/>
    <n v="932"/>
  </r>
  <r>
    <s v="Moor"/>
    <s v="John"/>
    <s v="C"/>
    <s v="Senior Lecturer"/>
    <s v="Fire-Humanities"/>
    <x v="874"/>
    <s v="A"/>
    <s v="F"/>
    <m/>
    <m/>
    <s v="F12"/>
    <s v="Academic Year"/>
    <x v="2"/>
    <n v="933"/>
  </r>
  <r>
    <s v="Fisher"/>
    <s v="Michael"/>
    <s v="H"/>
    <s v="Piano Technician"/>
    <s v="Musical Arts Dean"/>
    <x v="875"/>
    <s v="A"/>
    <s v="F"/>
    <m/>
    <m/>
    <s v="A12"/>
    <s v="Fiscal Year"/>
    <x v="0"/>
    <n v="934"/>
  </r>
  <r>
    <s v="Phillips"/>
    <s v="Joseph"/>
    <s v="S"/>
    <s v="Project Manager"/>
    <s v="Design &amp; Construction"/>
    <x v="876"/>
    <s v="A"/>
    <s v="F"/>
    <m/>
    <m/>
    <s v="A12"/>
    <s v="Fiscal Year"/>
    <x v="0"/>
    <n v="935"/>
  </r>
  <r>
    <s v="Waltonen Moore"/>
    <s v="Shelley"/>
    <s v="L"/>
    <s v="Lecturer"/>
    <s v="VCT-Tech Education"/>
    <x v="877"/>
    <s v="A"/>
    <s v="F"/>
    <m/>
    <m/>
    <s v="F12"/>
    <s v="Academic Year"/>
    <x v="2"/>
    <n v="936"/>
  </r>
  <r>
    <s v="Mejiritski"/>
    <s v="Ekaterina"/>
    <m/>
    <s v="Mgr Introductory Chem Labs"/>
    <s v="Chemistry Department"/>
    <x v="878"/>
    <s v="A"/>
    <s v="F"/>
    <m/>
    <m/>
    <s v="A12"/>
    <s v="Fiscal Year"/>
    <x v="0"/>
    <n v="937"/>
  </r>
  <r>
    <s v="Blanc"/>
    <s v="Richard"/>
    <m/>
    <s v="Associate Head Coach"/>
    <s v="Baseball - Men"/>
    <x v="879"/>
    <s v="A"/>
    <s v="F"/>
    <m/>
    <m/>
    <s v="A12"/>
    <s v="Fiscal Year"/>
    <x v="0"/>
    <n v="938"/>
  </r>
  <r>
    <s v="Piroth"/>
    <s v="Scott"/>
    <s v="R"/>
    <s v="Senior Lecturer"/>
    <s v="Political Science Department"/>
    <x v="880"/>
    <s v="A"/>
    <s v="F"/>
    <m/>
    <m/>
    <s v="F12"/>
    <s v="Academic Year"/>
    <x v="2"/>
    <n v="939"/>
  </r>
  <r>
    <s v="Goedde"/>
    <s v="Allison"/>
    <s v="M"/>
    <s v="Lecturer"/>
    <s v="School of Teaching &amp; Learning"/>
    <x v="881"/>
    <s v="A"/>
    <s v="F"/>
    <m/>
    <m/>
    <s v="F12"/>
    <s v="Academic Year"/>
    <x v="2"/>
    <n v="940"/>
  </r>
  <r>
    <s v="Powers"/>
    <s v="Chris"/>
    <s v="P"/>
    <s v="Asst Manager, Prkng and Shuttl"/>
    <s v="Parking Services"/>
    <x v="882"/>
    <s v="A"/>
    <s v="F"/>
    <m/>
    <m/>
    <s v="A12"/>
    <s v="Fiscal Year"/>
    <x v="0"/>
    <n v="941"/>
  </r>
  <r>
    <s v="Kern-Blystone"/>
    <s v="Dorothy"/>
    <s v="J"/>
    <s v="Senior Lecturer"/>
    <s v="School of Teaching &amp; Learning"/>
    <x v="883"/>
    <s v="A"/>
    <s v="F"/>
    <n v="1000"/>
    <m/>
    <s v="F12"/>
    <s v="Academic Year"/>
    <x v="2"/>
    <n v="942"/>
  </r>
  <r>
    <s v="Burroughs"/>
    <s v="Siew"/>
    <s v="C"/>
    <s v="Senior Lecturer"/>
    <s v="General Studies Writing Prog"/>
    <x v="884"/>
    <s v="A"/>
    <s v="F"/>
    <m/>
    <m/>
    <s v="F12"/>
    <s v="Academic Year"/>
    <x v="2"/>
    <n v="943"/>
  </r>
  <r>
    <s v="Wright"/>
    <s v="Volney"/>
    <s v="L"/>
    <s v="Asst to VP for Strt Enrl Plng"/>
    <s v="Academic Operations"/>
    <x v="885"/>
    <s v="A"/>
    <s v="F"/>
    <m/>
    <m/>
    <s v="A17"/>
    <s v="Fiscal Year"/>
    <x v="0"/>
    <n v="944"/>
  </r>
  <r>
    <s v="Julien"/>
    <s v="Jayson"/>
    <s v="M"/>
    <s v="Systems Programmer"/>
    <s v="CBA Information Services"/>
    <x v="886"/>
    <s v="A"/>
    <s v="F"/>
    <m/>
    <m/>
    <s v="A12"/>
    <s v="Fiscal Year"/>
    <x v="0"/>
    <n v="945"/>
  </r>
  <r>
    <s v="Snyder"/>
    <s v="Hillary"/>
    <s v="M"/>
    <s v="Research Compliance Officer"/>
    <s v="Office of Research Compliance"/>
    <x v="886"/>
    <s v="A"/>
    <s v="F"/>
    <m/>
    <m/>
    <s v="A12"/>
    <s v="Fiscal Year"/>
    <x v="0"/>
    <n v="946"/>
  </r>
  <r>
    <s v="Chambers"/>
    <s v="Sara"/>
    <s v="L"/>
    <s v="Senior Lecturer"/>
    <s v="Theatre and Film"/>
    <x v="887"/>
    <s v="A"/>
    <s v="F"/>
    <m/>
    <m/>
    <s v="F12"/>
    <s v="Academic Year"/>
    <x v="2"/>
    <n v="947"/>
  </r>
  <r>
    <s v="Carlton"/>
    <s v="Susan"/>
    <m/>
    <s v="Senior Lecturer"/>
    <s v="General Studies Writing Prog"/>
    <x v="888"/>
    <s v="A"/>
    <s v="F"/>
    <m/>
    <m/>
    <s v="F12"/>
    <s v="Academic Year"/>
    <x v="2"/>
    <n v="948"/>
  </r>
  <r>
    <s v="Juarez"/>
    <s v="Susana"/>
    <m/>
    <s v="Instructor"/>
    <s v="World Languages and Cultures"/>
    <x v="889"/>
    <s v="C"/>
    <s v="F"/>
    <m/>
    <m/>
    <s v="F09"/>
    <s v="Academic Year"/>
    <x v="2"/>
    <n v="949"/>
  </r>
  <r>
    <s v="Huyghe"/>
    <s v="Bess"/>
    <m/>
    <s v="Industrial Hygienist"/>
    <s v="Risk Management"/>
    <x v="890"/>
    <s v="A"/>
    <s v="F"/>
    <m/>
    <m/>
    <s v="A12"/>
    <s v="Fiscal Year"/>
    <x v="0"/>
    <n v="950"/>
  </r>
  <r>
    <s v="Thomas"/>
    <s v="Kurt"/>
    <s v="E"/>
    <s v="Coordinator, Landscape Service"/>
    <s v="Campus Services"/>
    <x v="891"/>
    <s v="A"/>
    <s v="F"/>
    <m/>
    <m/>
    <s v="A12"/>
    <s v="Fiscal Year"/>
    <x v="0"/>
    <n v="951"/>
  </r>
  <r>
    <s v="Lawrence"/>
    <s v="Sidra"/>
    <s v="M"/>
    <s v="Assistant Professor"/>
    <s v="Musicology/Composition/Theory"/>
    <x v="892"/>
    <s v="C"/>
    <s v="F"/>
    <m/>
    <m/>
    <s v="F09"/>
    <s v="Academic Year"/>
    <x v="2"/>
    <n v="952"/>
  </r>
  <r>
    <s v="Gwozdz"/>
    <s v="Kenneth"/>
    <s v="R"/>
    <s v="Senior Network Technician"/>
    <s v="Information Technology Service"/>
    <x v="893"/>
    <s v="A"/>
    <s v="F"/>
    <m/>
    <m/>
    <s v="A12"/>
    <s v="Fiscal Year"/>
    <x v="0"/>
    <n v="953"/>
  </r>
  <r>
    <s v="Filippova"/>
    <s v="Daria"/>
    <s v="V"/>
    <s v="Lecturer"/>
    <s v="Math and Statistics Dept"/>
    <x v="894"/>
    <s v="A"/>
    <s v="F"/>
    <n v="1500"/>
    <m/>
    <s v="F12"/>
    <s v="Academic Year"/>
    <x v="2"/>
    <n v="954"/>
  </r>
  <r>
    <s v="Joost"/>
    <s v="Amanda"/>
    <s v="M"/>
    <s v="Program Coordinator"/>
    <s v="Medical Laboratory Science"/>
    <x v="895"/>
    <s v="C"/>
    <s v="F"/>
    <m/>
    <m/>
    <s v="F09"/>
    <s v="Academic Year"/>
    <x v="2"/>
    <n v="955"/>
  </r>
  <r>
    <s v="Sabo"/>
    <s v="J"/>
    <s v="E"/>
    <s v="Instructor"/>
    <s v="Musicology/Composition/Theory"/>
    <x v="895"/>
    <s v="A"/>
    <s v="F"/>
    <m/>
    <m/>
    <s v="F12"/>
    <s v="Academic Year"/>
    <x v="2"/>
    <n v="956"/>
  </r>
  <r>
    <s v="Stahl"/>
    <s v="Barbara"/>
    <m/>
    <s v="Instructor"/>
    <s v="Management"/>
    <x v="895"/>
    <s v="C"/>
    <s v="F"/>
    <m/>
    <m/>
    <s v="F09"/>
    <s v="Academic Year"/>
    <x v="2"/>
    <n v="957"/>
  </r>
  <r>
    <s v="Fidler"/>
    <s v="Amy"/>
    <s v="T"/>
    <s v="Lecturer"/>
    <s v="School of Art"/>
    <x v="896"/>
    <s v="A"/>
    <s v="F"/>
    <m/>
    <m/>
    <s v="F12"/>
    <s v="Academic Year"/>
    <x v="2"/>
    <n v="958"/>
  </r>
  <r>
    <s v="Martin"/>
    <s v="Lisa"/>
    <s v="D"/>
    <s v="Assistant Professor"/>
    <s v="Music Education"/>
    <x v="897"/>
    <s v="A"/>
    <s v="F"/>
    <n v="2600"/>
    <m/>
    <s v="F12"/>
    <s v="Academic Year"/>
    <x v="2"/>
    <n v="959"/>
  </r>
  <r>
    <s v="Bylsma"/>
    <s v="Kevin"/>
    <s v="J"/>
    <s v="Lecturer"/>
    <s v="Music Performance Studies"/>
    <x v="898"/>
    <s v="A"/>
    <s v="F"/>
    <m/>
    <m/>
    <s v="F12"/>
    <s v="Academic Year"/>
    <x v="2"/>
    <n v="960"/>
  </r>
  <r>
    <s v="Hamady"/>
    <s v="Carrie"/>
    <s v="M"/>
    <s v="Lecturer"/>
    <s v="Food &amp; Nutrition"/>
    <x v="899"/>
    <s v="A"/>
    <s v="F"/>
    <m/>
    <m/>
    <s v="F12"/>
    <s v="Academic Year"/>
    <x v="2"/>
    <n v="961"/>
  </r>
  <r>
    <s v="Valdez"/>
    <s v="Paul"/>
    <s v="A"/>
    <s v="Associate Director, Srvc Lrng"/>
    <s v="Community and Civic Engagement"/>
    <x v="900"/>
    <s v="A"/>
    <s v="F"/>
    <m/>
    <m/>
    <s v="A12"/>
    <s v="Fiscal Year"/>
    <x v="0"/>
    <n v="962"/>
  </r>
  <r>
    <s v="Mahaffey"/>
    <s v="Cynthia"/>
    <s v="J"/>
    <s v="Senior Lecturer"/>
    <s v="General Studies Writing Prog"/>
    <x v="901"/>
    <s v="A"/>
    <s v="F"/>
    <m/>
    <m/>
    <s v="F12"/>
    <s v="Academic Year"/>
    <x v="2"/>
    <n v="963"/>
  </r>
  <r>
    <s v="Knavel"/>
    <s v="Jason"/>
    <s v="M"/>
    <s v="Asst Athl Dir for Athl Comm"/>
    <s v="Intercollegiate Athletics"/>
    <x v="902"/>
    <s v="A"/>
    <s v="F"/>
    <m/>
    <m/>
    <s v="A12"/>
    <s v="Fiscal Year"/>
    <x v="0"/>
    <n v="964"/>
  </r>
  <r>
    <s v="Chin"/>
    <s v="Caroline"/>
    <s v="E"/>
    <s v="Assistant Professor"/>
    <s v="Music Performance Studies"/>
    <x v="903"/>
    <s v="C"/>
    <s v="F"/>
    <m/>
    <m/>
    <s v="F09"/>
    <s v="Academic Year"/>
    <x v="2"/>
    <n v="965"/>
  </r>
  <r>
    <s v="Radford"/>
    <s v="Cynthia"/>
    <s v="K"/>
    <s v="Records Manager/Asst Univ Arch"/>
    <s v="University Libraries"/>
    <x v="904"/>
    <s v="A"/>
    <s v="F"/>
    <m/>
    <m/>
    <s v="A12"/>
    <s v="Fiscal Year"/>
    <x v="0"/>
    <n v="966"/>
  </r>
  <r>
    <s v="Zilmer"/>
    <s v="Jeremy"/>
    <s v="T"/>
    <s v="Assistant Dean of Students"/>
    <s v="Office of the Dean of Students"/>
    <x v="905"/>
    <s v="A"/>
    <s v="F"/>
    <m/>
    <m/>
    <s v="A12"/>
    <s v="Fiscal Year"/>
    <x v="0"/>
    <n v="967"/>
  </r>
  <r>
    <s v="Myers"/>
    <s v="Michael"/>
    <m/>
    <s v="Server Manager"/>
    <s v="Fire-Instructional Media"/>
    <x v="906"/>
    <s v="A"/>
    <s v="F"/>
    <m/>
    <m/>
    <s v="A12"/>
    <s v="Fiscal Year"/>
    <x v="0"/>
    <n v="968"/>
  </r>
  <r>
    <s v="Burger"/>
    <s v="Cole"/>
    <s v="P"/>
    <s v="Instructor"/>
    <s v="Music Education"/>
    <x v="907"/>
    <s v="A"/>
    <s v="F"/>
    <m/>
    <m/>
    <s v="F12"/>
    <s v="Academic Year"/>
    <x v="2"/>
    <n v="969"/>
  </r>
  <r>
    <s v="Heckman"/>
    <s v="Michelle"/>
    <s v="R"/>
    <s v="Director of Math Emporium"/>
    <s v="Math and Statistics Dept"/>
    <x v="908"/>
    <s v="A"/>
    <s v="F"/>
    <m/>
    <m/>
    <s v="F12"/>
    <s v="Fiscal Year"/>
    <x v="2"/>
    <n v="970"/>
  </r>
  <r>
    <s v="Fluckinger"/>
    <s v="Christopher"/>
    <s v="D"/>
    <s v="Lecturer"/>
    <s v="Fire-Psychology"/>
    <x v="909"/>
    <s v="C"/>
    <s v="F"/>
    <n v="2000"/>
    <m/>
    <s v="F09"/>
    <s v="Academic Year"/>
    <x v="2"/>
    <n v="971"/>
  </r>
  <r>
    <s v="Benedict"/>
    <s v="Louis"/>
    <s v="M"/>
    <s v="Instructor"/>
    <s v="Economics Dept"/>
    <x v="910"/>
    <s v="C"/>
    <s v="F"/>
    <m/>
    <m/>
    <s v="F09"/>
    <s v="Academic Year"/>
    <x v="2"/>
    <n v="972"/>
  </r>
  <r>
    <s v="Rex"/>
    <s v="Justin"/>
    <s v="M"/>
    <s v="Assistant Professor"/>
    <s v="Political Science Department"/>
    <x v="911"/>
    <s v="A"/>
    <s v="F"/>
    <m/>
    <m/>
    <s v="F12"/>
    <s v="Academic Year"/>
    <x v="2"/>
    <n v="973"/>
  </r>
  <r>
    <s v="Pavlik"/>
    <s v="Nicholas"/>
    <s v="A"/>
    <s v="Curator, Manuscrpts &amp; Digital"/>
    <s v="University Libraries"/>
    <x v="912"/>
    <s v="A"/>
    <s v="F"/>
    <m/>
    <m/>
    <s v="A12"/>
    <s v="Fiscal Year"/>
    <x v="0"/>
    <n v="974"/>
  </r>
  <r>
    <s v="Cravens"/>
    <s v="Jordan"/>
    <s v="E"/>
    <s v="Assoc Dir, Leadership Giving"/>
    <s v="Alumni Office"/>
    <x v="913"/>
    <s v="A"/>
    <s v="F"/>
    <m/>
    <m/>
    <s v="A12"/>
    <s v="Fiscal Year"/>
    <x v="0"/>
    <n v="975"/>
  </r>
  <r>
    <s v="Armentano"/>
    <s v="Terence"/>
    <s v="M"/>
    <s v="Assistant Director"/>
    <s v="On-Line &amp; Summer Acad Progs"/>
    <x v="914"/>
    <s v="A"/>
    <s v="F"/>
    <m/>
    <m/>
    <s v="A12"/>
    <s v="Fiscal Year"/>
    <x v="0"/>
    <n v="976"/>
  </r>
  <r>
    <s v="Sampen"/>
    <s v="John"/>
    <s v="W"/>
    <s v="Distinguished Artist Instructr"/>
    <s v="Music Performance Studies"/>
    <x v="915"/>
    <s v="A"/>
    <s v="F"/>
    <m/>
    <m/>
    <s v="F12"/>
    <s v="Academic Year"/>
    <x v="2"/>
    <n v="977"/>
  </r>
  <r>
    <s v="Vollmar"/>
    <s v="Dawn"/>
    <s v="L"/>
    <s v="Asst Dir, Pckg, Scholshp, Fund"/>
    <s v="Financial Aid"/>
    <x v="916"/>
    <s v="A"/>
    <s v="F"/>
    <m/>
    <m/>
    <s v="A12"/>
    <s v="Fiscal Year"/>
    <x v="0"/>
    <n v="978"/>
  </r>
  <r>
    <s v="Honneffer"/>
    <s v="Frederick"/>
    <s v="N"/>
    <s v="Archivist and Manuscript Proce"/>
    <s v="University Libraries"/>
    <x v="917"/>
    <s v="A"/>
    <s v="F"/>
    <m/>
    <m/>
    <s v="A12"/>
    <s v="Fiscal Year"/>
    <x v="0"/>
    <n v="979"/>
  </r>
  <r>
    <s v="Fugett"/>
    <s v="Laney"/>
    <s v="E"/>
    <s v="Senior Lecturer"/>
    <s v="VCT-Tech Education"/>
    <x v="918"/>
    <s v="C"/>
    <s v="F"/>
    <m/>
    <m/>
    <s v="F09"/>
    <s v="Academic Year"/>
    <x v="2"/>
    <n v="980"/>
  </r>
  <r>
    <s v="Yang"/>
    <s v="Min"/>
    <m/>
    <s v="Assistant Professor"/>
    <s v="German-Russian Department"/>
    <x v="919"/>
    <s v="C"/>
    <s v="F"/>
    <m/>
    <m/>
    <s v="F09"/>
    <s v="Academic Year"/>
    <x v="2"/>
    <n v="981"/>
  </r>
  <r>
    <s v="Castillo"/>
    <s v="Thomas"/>
    <s v="J"/>
    <s v="Assistant Professor"/>
    <s v="Theatre and Film"/>
    <x v="920"/>
    <s v="A"/>
    <s v="F"/>
    <m/>
    <m/>
    <s v="F12"/>
    <s v="Academic Year"/>
    <x v="2"/>
    <n v="982"/>
  </r>
  <r>
    <s v="Burns"/>
    <s v="Elizabeth"/>
    <s v="D"/>
    <s v="Lecturer"/>
    <s v="Math and Statistics Dept"/>
    <x v="921"/>
    <s v="A"/>
    <s v="F"/>
    <n v="950"/>
    <m/>
    <s v="F12"/>
    <s v="Academic Year"/>
    <x v="2"/>
    <n v="983"/>
  </r>
  <r>
    <s v="Turner"/>
    <s v="Kerrie"/>
    <s v="M"/>
    <s v="Head Gymnastics Coach"/>
    <s v="Gymnastic - Women"/>
    <x v="922"/>
    <s v="A"/>
    <s v="F"/>
    <m/>
    <m/>
    <s v="A12"/>
    <s v="Fiscal Year"/>
    <x v="0"/>
    <n v="984"/>
  </r>
  <r>
    <s v="Bergstrom"/>
    <s v="Barbara"/>
    <s v="J"/>
    <s v="Assistant Professor"/>
    <s v="School of Art"/>
    <x v="923"/>
    <s v="A"/>
    <s v="F"/>
    <m/>
    <m/>
    <s v="F12"/>
    <s v="Academic Year"/>
    <x v="2"/>
    <n v="985"/>
  </r>
  <r>
    <s v="Litterer"/>
    <s v="Denise"/>
    <s v="A"/>
    <s v="Asst Director/Training Directr"/>
    <s v="Counseling Center"/>
    <x v="924"/>
    <s v="A"/>
    <s v="F"/>
    <m/>
    <m/>
    <s v="A17"/>
    <s v="Fiscal Year"/>
    <x v="0"/>
    <n v="986"/>
  </r>
  <r>
    <s v="Hesson"/>
    <s v="Chet"/>
    <s v="A"/>
    <s v="Asst Athletic Director/SAS"/>
    <s v="Intercollegiate Athletics"/>
    <x v="925"/>
    <s v="A"/>
    <s v="F"/>
    <m/>
    <m/>
    <s v="A12"/>
    <s v="Fiscal Year"/>
    <x v="0"/>
    <n v="987"/>
  </r>
  <r>
    <s v="Wiemken"/>
    <s v="Sharon"/>
    <s v="R"/>
    <s v="Training and Doc Specialist"/>
    <s v="Information Technology Service"/>
    <x v="925"/>
    <s v="A"/>
    <s v="F"/>
    <m/>
    <m/>
    <s v="A12"/>
    <s v="Fiscal Year"/>
    <x v="0"/>
    <n v="988"/>
  </r>
  <r>
    <s v="Schultz"/>
    <s v="Lori"/>
    <s v="K"/>
    <s v="Assistant Director of Advising"/>
    <s v="Co-Op Education"/>
    <x v="926"/>
    <s v="A"/>
    <s v="F"/>
    <m/>
    <m/>
    <s v="A12"/>
    <s v="Fiscal Year"/>
    <x v="0"/>
    <n v="989"/>
  </r>
  <r>
    <s v="Nelson"/>
    <s v="Jacqueline"/>
    <s v="G"/>
    <s v="Marketing Communications Spec"/>
    <s v="Marketing &amp; Communications"/>
    <x v="927"/>
    <s v="A"/>
    <s v="F"/>
    <m/>
    <m/>
    <s v="A12"/>
    <s v="Fiscal Year"/>
    <x v="0"/>
    <n v="990"/>
  </r>
  <r>
    <s v="Gattozzi"/>
    <s v="Emily"/>
    <s v="D"/>
    <s v="Coordinator, Scholarly Publish"/>
    <s v="University Libraries"/>
    <x v="928"/>
    <s v="A"/>
    <s v="F"/>
    <m/>
    <m/>
    <s v="A12"/>
    <s v="Fiscal Year"/>
    <x v="0"/>
    <n v="991"/>
  </r>
  <r>
    <s v="Werdebaugh"/>
    <s v="Sherri"/>
    <s v="R"/>
    <s v="Senior Lecturer"/>
    <s v="General Studies Writing Prog"/>
    <x v="929"/>
    <s v="A"/>
    <s v="F"/>
    <m/>
    <m/>
    <s v="F12"/>
    <s v="Academic Year"/>
    <x v="2"/>
    <n v="992"/>
  </r>
  <r>
    <s v="Ahlgren"/>
    <s v="Angela"/>
    <s v="K"/>
    <s v="Assistant Professor"/>
    <s v="Theatre and Film"/>
    <x v="930"/>
    <s v="A"/>
    <s v="F"/>
    <m/>
    <m/>
    <s v="F12"/>
    <s v="Academic Year"/>
    <x v="2"/>
    <n v="993"/>
  </r>
  <r>
    <s v="Hagenbuch"/>
    <s v="Julie"/>
    <s v="K"/>
    <s v="Lecturer"/>
    <s v="Department of Journalism &amp; PR"/>
    <x v="931"/>
    <s v="A"/>
    <s v="F"/>
    <m/>
    <m/>
    <s v="F12"/>
    <s v="Academic Year"/>
    <x v="2"/>
    <n v="994"/>
  </r>
  <r>
    <s v="Cruea"/>
    <s v="Susan"/>
    <s v="M"/>
    <s v="Senior Lecturer"/>
    <s v="General Studies Writing Prog"/>
    <x v="932"/>
    <s v="A"/>
    <s v="F"/>
    <m/>
    <m/>
    <s v="F12"/>
    <s v="Academic Year"/>
    <x v="2"/>
    <n v="995"/>
  </r>
  <r>
    <s v="Sehmann"/>
    <s v="Scott"/>
    <s v="R"/>
    <s v="Assistant Director"/>
    <s v="Recreation and Wellness"/>
    <x v="933"/>
    <s v="A"/>
    <s v="F"/>
    <m/>
    <m/>
    <s v="A12"/>
    <s v="Fiscal Year"/>
    <x v="0"/>
    <n v="996"/>
  </r>
  <r>
    <s v="Teeple"/>
    <s v="Darin"/>
    <s v="W"/>
    <s v="Strategic Sourcing Analyst"/>
    <s v="Business Operations"/>
    <x v="934"/>
    <s v="A"/>
    <s v="F"/>
    <m/>
    <m/>
    <s v="A12"/>
    <s v="Fiscal Year"/>
    <x v="0"/>
    <n v="997"/>
  </r>
  <r>
    <s v="Semer"/>
    <s v="Claire"/>
    <s v="A"/>
    <s v="Assistant Director, Res Life"/>
    <s v="Office of Residence Life"/>
    <x v="935"/>
    <s v="A"/>
    <s v="F"/>
    <m/>
    <m/>
    <s v="A12"/>
    <s v="Fiscal Year"/>
    <x v="0"/>
    <n v="998"/>
  </r>
  <r>
    <s v="Weinberger"/>
    <s v="Margaret"/>
    <s v="J"/>
    <s v="Lecturer"/>
    <s v="Sociology Department"/>
    <x v="936"/>
    <s v="A"/>
    <s v="F"/>
    <m/>
    <m/>
    <s v="F12"/>
    <s v="Academic Year"/>
    <x v="2"/>
    <n v="999"/>
  </r>
  <r>
    <s v="Han"/>
    <s v="Krishna"/>
    <m/>
    <s v="Asst Dir Cross Cultrl Ed Progr"/>
    <s v="Office of Multicultural Affrs"/>
    <x v="937"/>
    <s v="A"/>
    <s v="F"/>
    <m/>
    <m/>
    <s v="A12"/>
    <s v="Fiscal Year"/>
    <x v="0"/>
    <n v="1000"/>
  </r>
  <r>
    <s v="Kosakowski"/>
    <s v="Susan"/>
    <s v="E"/>
    <s v="Mgr Student Recruitment"/>
    <s v="Office of UG Student Develo"/>
    <x v="938"/>
    <s v="A"/>
    <s v="F"/>
    <m/>
    <m/>
    <s v="A12"/>
    <s v="Fiscal Year"/>
    <x v="0"/>
    <n v="1001"/>
  </r>
  <r>
    <s v="Rancier"/>
    <s v="Megan"/>
    <s v="M"/>
    <s v="Lecturer"/>
    <s v="Musicology/Composition/Theory"/>
    <x v="939"/>
    <s v="A"/>
    <s v="F"/>
    <m/>
    <m/>
    <s v="F12"/>
    <s v="Academic Year"/>
    <x v="2"/>
    <n v="1002"/>
  </r>
  <r>
    <s v="Naderer"/>
    <s v="M"/>
    <s v="E"/>
    <s v="Program Coordinator"/>
    <s v="Fire-Nursing Program"/>
    <x v="940"/>
    <s v="A"/>
    <s v="F"/>
    <m/>
    <m/>
    <s v="A12"/>
    <s v="Fiscal Year"/>
    <x v="0"/>
    <n v="1003"/>
  </r>
  <r>
    <s v="Walsh"/>
    <s v="Michaela"/>
    <s v="D"/>
    <s v="Assistant Professor"/>
    <s v="Ethnic Studies"/>
    <x v="941"/>
    <s v="A"/>
    <s v="F"/>
    <m/>
    <m/>
    <s v="F12"/>
    <s v="Academic Year"/>
    <x v="2"/>
    <n v="1004"/>
  </r>
  <r>
    <s v="Brokamp"/>
    <s v="Sarah"/>
    <s v="L"/>
    <s v="Special Assistant VPUA"/>
    <s v="Development Office"/>
    <x v="942"/>
    <s v="H"/>
    <s v="F"/>
    <m/>
    <m/>
    <s v="A12"/>
    <s v="Fiscal Year"/>
    <x v="0"/>
    <n v="1005"/>
  </r>
  <r>
    <s v="Schaad"/>
    <s v="Amanda"/>
    <s v="L"/>
    <s v="Staff Psychologist"/>
    <s v="Counseling Center"/>
    <x v="943"/>
    <s v="A"/>
    <s v="F"/>
    <m/>
    <m/>
    <s v="A12"/>
    <s v="Fiscal Year"/>
    <x v="0"/>
    <n v="1006"/>
  </r>
  <r>
    <s v="Wilson"/>
    <s v="Alyson"/>
    <s v="K"/>
    <s v="Senior Lecturer"/>
    <s v="Fire-Mathematics"/>
    <x v="944"/>
    <s v="A"/>
    <s v="F"/>
    <m/>
    <m/>
    <s v="F12"/>
    <s v="Academic Year"/>
    <x v="2"/>
    <n v="1007"/>
  </r>
  <r>
    <s v="Haar"/>
    <s v="Christine"/>
    <s v="M"/>
    <s v="Coord Clin Site/Dir Diet Int"/>
    <s v="Food &amp; Nutrition"/>
    <x v="945"/>
    <s v="A"/>
    <s v="F"/>
    <m/>
    <m/>
    <s v="A12"/>
    <s v="Fiscal Year"/>
    <x v="0"/>
    <n v="1008"/>
  </r>
  <r>
    <s v="Afroze"/>
    <s v="Salma"/>
    <m/>
    <s v="IR Report Developer"/>
    <s v="Institutional Research"/>
    <x v="946"/>
    <s v="A"/>
    <s v="F"/>
    <m/>
    <m/>
    <s v="A12"/>
    <s v="Fiscal Year"/>
    <x v="0"/>
    <n v="1009"/>
  </r>
  <r>
    <s v="Graser"/>
    <s v="Larry"/>
    <s v="J"/>
    <s v="Instructor"/>
    <s v="School of Teaching &amp; Learning"/>
    <x v="947"/>
    <s v="C"/>
    <s v="F"/>
    <n v="1000"/>
    <m/>
    <s v="F09"/>
    <s v="Academic Year"/>
    <x v="2"/>
    <n v="1010"/>
  </r>
  <r>
    <s v="O'Dorisio"/>
    <s v="Joel"/>
    <s v="T"/>
    <s v="Lecturer"/>
    <s v="School of Art"/>
    <x v="948"/>
    <s v="A"/>
    <s v="F"/>
    <n v="2500"/>
    <m/>
    <s v="F12"/>
    <s v="Academic Year"/>
    <x v="2"/>
    <n v="1011"/>
  </r>
  <r>
    <s v="Mandell"/>
    <s v="Eric"/>
    <s v="S"/>
    <s v="Lecturer"/>
    <s v="Physics &amp; Astronomy"/>
    <x v="949"/>
    <s v="C"/>
    <s v="F"/>
    <m/>
    <m/>
    <s v="F09"/>
    <s v="Academic Year"/>
    <x v="2"/>
    <n v="1012"/>
  </r>
  <r>
    <s v="Alday"/>
    <s v="Paul"/>
    <s v="W"/>
    <s v="Lecturer"/>
    <s v="Dept of Communication"/>
    <x v="950"/>
    <s v="A"/>
    <s v="F"/>
    <m/>
    <m/>
    <s v="F12"/>
    <s v="Academic Year"/>
    <x v="2"/>
    <n v="1013"/>
  </r>
  <r>
    <s v="Snow"/>
    <s v="Brian"/>
    <s v="E"/>
    <s v="Assistant Professor"/>
    <s v="Music Performance Studies"/>
    <x v="951"/>
    <s v="A"/>
    <s v="F"/>
    <m/>
    <m/>
    <s v="F12"/>
    <s v="Academic Year"/>
    <x v="2"/>
    <n v="1014"/>
  </r>
  <r>
    <s v="Piccolo"/>
    <s v="Daniel"/>
    <s v="C"/>
    <s v="Assistant Professor"/>
    <s v="Music Performance Studies"/>
    <x v="952"/>
    <s v="A"/>
    <s v="F"/>
    <m/>
    <m/>
    <s v="F12"/>
    <s v="Academic Year"/>
    <x v="2"/>
    <n v="1015"/>
  </r>
  <r>
    <s v="Kauffman"/>
    <s v="Donna"/>
    <s v="R"/>
    <s v="Lecturer"/>
    <s v="Sociology Department"/>
    <x v="953"/>
    <s v="A"/>
    <s v="F"/>
    <m/>
    <m/>
    <s v="F12"/>
    <s v="Academic Year"/>
    <x v="2"/>
    <n v="1016"/>
  </r>
  <r>
    <s v="Ash"/>
    <s v="Julie"/>
    <s v="L"/>
    <s v="Asistant Director Undrgrd Stds"/>
    <s v="Office of UG Student Develo"/>
    <x v="954"/>
    <s v="A"/>
    <s v="F"/>
    <m/>
    <m/>
    <s v="A12"/>
    <s v="Fiscal Year"/>
    <x v="0"/>
    <n v="1017"/>
  </r>
  <r>
    <s v="Ostrowski"/>
    <s v="Lucas"/>
    <s v="K"/>
    <s v="Assistant Professor"/>
    <s v="Theatre and Film"/>
    <x v="955"/>
    <s v="A"/>
    <s v="F"/>
    <m/>
    <m/>
    <s v="F12"/>
    <s v="Academic Year"/>
    <x v="2"/>
    <n v="1018"/>
  </r>
  <r>
    <s v="Smith"/>
    <s v="Saundra"/>
    <s v="D"/>
    <s v="Business Analyst"/>
    <s v="Office of Residence Life"/>
    <x v="956"/>
    <s v="A"/>
    <s v="F"/>
    <m/>
    <m/>
    <s v="A12"/>
    <s v="Fiscal Year"/>
    <x v="0"/>
    <n v="1019"/>
  </r>
  <r>
    <s v="Englehart"/>
    <s v="Neil"/>
    <s v="A"/>
    <s v="Associate Professor"/>
    <s v="Political Science Department"/>
    <x v="957"/>
    <s v="C"/>
    <s v="F"/>
    <m/>
    <m/>
    <s v="FAD"/>
    <s v="Fiscal Year"/>
    <x v="1"/>
    <n v="1020"/>
  </r>
  <r>
    <s v="Ebright"/>
    <s v="Ryan"/>
    <s v="S"/>
    <s v="Instructor"/>
    <s v="Musicology/Composition/Theory"/>
    <x v="958"/>
    <s v="A"/>
    <s v="F"/>
    <m/>
    <m/>
    <s v="F12"/>
    <s v="Academic Year"/>
    <x v="2"/>
    <n v="1021"/>
  </r>
  <r>
    <s v="Hannan"/>
    <s v="Khyle"/>
    <s v="M"/>
    <s v="Asst Prof/Ref &amp; Inst Librarian"/>
    <s v="University Libraries"/>
    <x v="959"/>
    <s v="A"/>
    <s v="F"/>
    <m/>
    <m/>
    <s v="FLB"/>
    <s v="Fiscal Year"/>
    <x v="3"/>
    <n v="1022"/>
  </r>
  <r>
    <s v="Valentine"/>
    <s v="Cynthia"/>
    <s v="A"/>
    <s v="General Manager"/>
    <s v="Dining Services"/>
    <x v="960"/>
    <s v="A"/>
    <s v="F"/>
    <m/>
    <m/>
    <s v="A12"/>
    <s v="Fiscal Year"/>
    <x v="0"/>
    <n v="1023"/>
  </r>
  <r>
    <s v="Schmitz"/>
    <s v="Michele"/>
    <s v="M"/>
    <s v="Budget Administrator"/>
    <s v="Graduate College"/>
    <x v="961"/>
    <s v="A"/>
    <s v="F"/>
    <m/>
    <m/>
    <s v="A12"/>
    <s v="Fiscal Year"/>
    <x v="0"/>
    <n v="1024"/>
  </r>
  <r>
    <s v="Freeworth"/>
    <s v="Staci"/>
    <s v="L"/>
    <s v="Lecturer"/>
    <s v="Food &amp; Nutrition"/>
    <x v="962"/>
    <s v="A"/>
    <s v="F"/>
    <m/>
    <m/>
    <s v="F12"/>
    <s v="Academic Year"/>
    <x v="2"/>
    <n v="1025"/>
  </r>
  <r>
    <s v="Schulz"/>
    <s v="Michael"/>
    <s v="A"/>
    <s v="Senior Lecturer"/>
    <s v="General Studies Writing Prog"/>
    <x v="963"/>
    <s v="A"/>
    <s v="F"/>
    <m/>
    <m/>
    <s v="F12"/>
    <s v="Academic Year"/>
    <x v="2"/>
    <n v="1026"/>
  </r>
  <r>
    <s v="Huepenbecker"/>
    <s v="William"/>
    <s v="J"/>
    <s v="Senior Lecturer"/>
    <s v="Fire-Mathematics"/>
    <x v="964"/>
    <s v="C"/>
    <s v="F"/>
    <m/>
    <m/>
    <s v="F09"/>
    <s v="Academic Year"/>
    <x v="2"/>
    <n v="1027"/>
  </r>
  <r>
    <s v="Brown"/>
    <s v="Emily"/>
    <s v="P"/>
    <s v="Assistant Professor"/>
    <s v="Music Education"/>
    <x v="965"/>
    <s v="A"/>
    <s v="F"/>
    <m/>
    <m/>
    <s v="F12"/>
    <s v="Academic Year"/>
    <x v="2"/>
    <n v="1028"/>
  </r>
  <r>
    <s v="Gardner"/>
    <s v="Seth"/>
    <s v="E"/>
    <s v="Assistant Professor"/>
    <s v="Fire-Biology"/>
    <x v="966"/>
    <s v="A"/>
    <s v="F"/>
    <m/>
    <m/>
    <s v="F12"/>
    <s v="Academic Year"/>
    <x v="2"/>
    <n v="1029"/>
  </r>
  <r>
    <s v="Roberts"/>
    <s v="Cynthia"/>
    <s v="L"/>
    <s v="Assistant Director, Services"/>
    <s v="Office of Student Retention"/>
    <x v="967"/>
    <s v="A"/>
    <s v="F"/>
    <m/>
    <m/>
    <s v="A12"/>
    <s v="Fiscal Year"/>
    <x v="0"/>
    <n v="1030"/>
  </r>
  <r>
    <s v="Okamura"/>
    <s v="Ryoko"/>
    <m/>
    <s v="Assistant Professor"/>
    <s v="German-Russian Department"/>
    <x v="968"/>
    <s v="A"/>
    <s v="F"/>
    <m/>
    <m/>
    <s v="F12"/>
    <s v="Academic Year"/>
    <x v="2"/>
    <n v="1031"/>
  </r>
  <r>
    <s v="Presley"/>
    <s v="Lisa"/>
    <s v="M"/>
    <s v="Ref and Instruction Librarian"/>
    <s v="University Libraries"/>
    <x v="969"/>
    <s v="A"/>
    <s v="F"/>
    <m/>
    <m/>
    <s v="FLB"/>
    <s v="Fiscal Year"/>
    <x v="3"/>
    <n v="1032"/>
  </r>
  <r>
    <s v="Vrooman"/>
    <s v="Patrick"/>
    <s v="D"/>
    <s v="Lecturer"/>
    <s v="School of Teaching &amp; Learning"/>
    <x v="970"/>
    <s v="A"/>
    <s v="F"/>
    <m/>
    <m/>
    <s v="F12"/>
    <s v="Academic Year"/>
    <x v="2"/>
    <n v="1033"/>
  </r>
  <r>
    <s v="Stephenson"/>
    <s v="Geoffrey"/>
    <s v="W"/>
    <s v="Lecturer"/>
    <s v="Theatre and Film"/>
    <x v="971"/>
    <s v="A"/>
    <s v="F"/>
    <m/>
    <m/>
    <s v="F12"/>
    <s v="Academic Year"/>
    <x v="2"/>
    <n v="1034"/>
  </r>
  <r>
    <s v="Pinkelman"/>
    <s v="Ginny"/>
    <m/>
    <s v="Executive Assistant to CIO"/>
    <s v="Information Technology Service"/>
    <x v="972"/>
    <s v="A"/>
    <s v="F"/>
    <m/>
    <m/>
    <s v="A12"/>
    <s v="Fiscal Year"/>
    <x v="0"/>
    <n v="1035"/>
  </r>
  <r>
    <s v="Lachowski"/>
    <s v="Cheryl"/>
    <s v="S"/>
    <s v="Senior Lecturer"/>
    <s v="General Studies Writing Prog"/>
    <x v="973"/>
    <s v="C"/>
    <s v="F"/>
    <m/>
    <m/>
    <s v="F09"/>
    <s v="Academic Year"/>
    <x v="2"/>
    <n v="1036"/>
  </r>
  <r>
    <s v="Prchlik"/>
    <s v="Dionna"/>
    <s v="L"/>
    <s v="Customer Service Manager"/>
    <s v="Bursar's Office"/>
    <x v="974"/>
    <s v="A"/>
    <s v="F"/>
    <m/>
    <m/>
    <s v="A12"/>
    <s v="Fiscal Year"/>
    <x v="0"/>
    <n v="1037"/>
  </r>
  <r>
    <s v="Lomeli"/>
    <s v="Gabriel"/>
    <m/>
    <s v="Asst Director of Diversity"/>
    <s v="Admissions Office"/>
    <x v="975"/>
    <s v="A"/>
    <s v="F"/>
    <m/>
    <m/>
    <s v="A12"/>
    <s v="Fiscal Year"/>
    <x v="0"/>
    <n v="1038"/>
  </r>
  <r>
    <s v="Mangan"/>
    <s v="Kelly"/>
    <s v="A"/>
    <s v="Lecturer"/>
    <s v="Theatre and Film"/>
    <x v="976"/>
    <s v="A"/>
    <s v="F"/>
    <m/>
    <m/>
    <s v="F12"/>
    <s v="Academic Year"/>
    <x v="2"/>
    <n v="1039"/>
  </r>
  <r>
    <s v="Young"/>
    <s v="Ian"/>
    <s v="A"/>
    <s v="Senior Lecturer"/>
    <s v="Philosophy Department"/>
    <x v="977"/>
    <s v="A"/>
    <s v="F"/>
    <m/>
    <m/>
    <s v="F12"/>
    <s v="Academic Year"/>
    <x v="2"/>
    <n v="1040"/>
  </r>
  <r>
    <s v="Coughlin"/>
    <s v="Heidi"/>
    <s v="L"/>
    <s v="Instructor"/>
    <s v="Marketing"/>
    <x v="978"/>
    <s v="A"/>
    <s v="F"/>
    <m/>
    <m/>
    <s v="F12"/>
    <s v="Academic Year"/>
    <x v="2"/>
    <n v="1041"/>
  </r>
  <r>
    <s v="Cameron"/>
    <s v="Douglas"/>
    <s v="D"/>
    <s v="Corporate Relations Specialist"/>
    <s v="WBGU-TV Television Service"/>
    <x v="979"/>
    <s v="A"/>
    <s v="F"/>
    <m/>
    <m/>
    <s v="A12"/>
    <s v="Fiscal Year"/>
    <x v="0"/>
    <n v="1042"/>
  </r>
  <r>
    <s v="Blass"/>
    <s v="Peter"/>
    <s v="M"/>
    <s v="Lecturer"/>
    <s v="Chemistry Department"/>
    <x v="980"/>
    <s v="A"/>
    <s v="F"/>
    <m/>
    <m/>
    <s v="F12"/>
    <s v="Academic Year"/>
    <x v="2"/>
    <n v="1043"/>
  </r>
  <r>
    <s v="Smith"/>
    <s v="Jeffrey"/>
    <s v="R"/>
    <s v="Conference/Event Srvcs Manager"/>
    <s v="Bowen-Thompson Student Union"/>
    <x v="981"/>
    <s v="A"/>
    <s v="F"/>
    <m/>
    <m/>
    <s v="A12"/>
    <s v="Fiscal Year"/>
    <x v="0"/>
    <n v="1044"/>
  </r>
  <r>
    <s v="Hoag"/>
    <s v="Allison"/>
    <s v="N"/>
    <s v="Assistant Professor"/>
    <s v="School of Art"/>
    <x v="982"/>
    <s v="A"/>
    <s v="F"/>
    <m/>
    <m/>
    <s v="F12"/>
    <s v="Academic Year"/>
    <x v="2"/>
    <n v="1045"/>
  </r>
  <r>
    <s v="Hofacker"/>
    <s v="Keith"/>
    <s v="W"/>
    <s v="Technical Director/Designer"/>
    <s v="Musical Arts Dean"/>
    <x v="983"/>
    <s v="A"/>
    <s v="F"/>
    <m/>
    <m/>
    <s v="A12"/>
    <s v="Fiscal Year"/>
    <x v="0"/>
    <n v="1046"/>
  </r>
  <r>
    <s v="Martin"/>
    <s v="Douglas"/>
    <s v="R"/>
    <s v="Design Engineer/Elec Tech"/>
    <s v="Chemistry Department"/>
    <x v="984"/>
    <s v="A"/>
    <s v="F"/>
    <m/>
    <m/>
    <s v="A12"/>
    <s v="Fiscal Year"/>
    <x v="0"/>
    <n v="1047"/>
  </r>
  <r>
    <s v="De Silva"/>
    <s v="Dilum"/>
    <s v="P"/>
    <s v="Assistant Professor"/>
    <s v="Fire-Mathematics"/>
    <x v="985"/>
    <s v="A"/>
    <s v="F"/>
    <m/>
    <m/>
    <s v="F12"/>
    <s v="Academic Year"/>
    <x v="2"/>
    <n v="1048"/>
  </r>
  <r>
    <s v="Somasa"/>
    <s v="Saritdikhun"/>
    <m/>
    <s v="Instructor"/>
    <s v="School of Art"/>
    <x v="986"/>
    <s v="A"/>
    <s v="F"/>
    <m/>
    <m/>
    <s v="F12"/>
    <s v="Academic Year"/>
    <x v="2"/>
    <n v="1049"/>
  </r>
  <r>
    <s v="Donahue"/>
    <s v="Matthew"/>
    <m/>
    <s v="Lecturer"/>
    <s v="Popular Culture"/>
    <x v="987"/>
    <s v="C"/>
    <s v="F"/>
    <m/>
    <m/>
    <s v="F09"/>
    <s v="Academic Year"/>
    <x v="2"/>
    <n v="1050"/>
  </r>
  <r>
    <s v="Dellenbusch"/>
    <s v="Kate"/>
    <s v="E"/>
    <s v="Lecturer"/>
    <s v="Physics &amp; Astronomy"/>
    <x v="988"/>
    <s v="A"/>
    <s v="F"/>
    <m/>
    <m/>
    <s v="F12"/>
    <s v="Academic Year"/>
    <x v="2"/>
    <n v="1051"/>
  </r>
  <r>
    <s v="May"/>
    <s v="Tamara"/>
    <s v="J"/>
    <s v="Lecturer"/>
    <s v="Fire-Biology"/>
    <x v="989"/>
    <s v="A"/>
    <s v="F"/>
    <m/>
    <m/>
    <s v="F12"/>
    <s v="Academic Year"/>
    <x v="2"/>
    <n v="1052"/>
  </r>
  <r>
    <s v="Gross"/>
    <s v="Lindsay"/>
    <s v="J"/>
    <s v="Manager Public Comm Relations"/>
    <s v="Musical Arts Dean"/>
    <x v="990"/>
    <s v="A"/>
    <s v="F"/>
    <m/>
    <m/>
    <s v="A12"/>
    <s v="Fiscal Year"/>
    <x v="0"/>
    <n v="1053"/>
  </r>
  <r>
    <s v="Garland"/>
    <s v="Kenneth"/>
    <s v="P"/>
    <s v="Lecturer"/>
    <s v="Department of Journalism &amp; PR"/>
    <x v="991"/>
    <s v="A"/>
    <s v="F"/>
    <m/>
    <m/>
    <s v="F12"/>
    <s v="Academic Year"/>
    <x v="2"/>
    <n v="1054"/>
  </r>
  <r>
    <s v="Fleshman"/>
    <s v="Kimberly"/>
    <s v="J"/>
    <s v="Coord Tech Assistance Cntr"/>
    <s v="University Libraries"/>
    <x v="992"/>
    <s v="A"/>
    <s v="F"/>
    <m/>
    <m/>
    <s v="A12"/>
    <s v="Fiscal Year"/>
    <x v="0"/>
    <n v="1055"/>
  </r>
  <r>
    <s v="Muckerheide"/>
    <s v="Ryan"/>
    <s v="M"/>
    <s v="Assistant Professor"/>
    <s v="Fire-Humanities"/>
    <x v="993"/>
    <s v="C"/>
    <s v="F"/>
    <m/>
    <m/>
    <s v="F09"/>
    <s v="Academic Year"/>
    <x v="2"/>
    <n v="1056"/>
  </r>
  <r>
    <s v="Foos"/>
    <s v="Tracy"/>
    <s v="L"/>
    <s v="Learning Specialist"/>
    <s v="Learning Commons"/>
    <x v="994"/>
    <s v="A"/>
    <s v="F"/>
    <m/>
    <m/>
    <s v="A17"/>
    <s v="Fiscal Year"/>
    <x v="0"/>
    <n v="1057"/>
  </r>
  <r>
    <s v="Pump"/>
    <s v="Antra"/>
    <s v="P"/>
    <s v="Business Analyst"/>
    <s v="Human Resources"/>
    <x v="994"/>
    <s v="A"/>
    <s v="F"/>
    <m/>
    <m/>
    <s v="A12"/>
    <s v="Fiscal Year"/>
    <x v="0"/>
    <n v="1058"/>
  </r>
  <r>
    <s v="Moninger"/>
    <s v="Kyle"/>
    <s v="B"/>
    <s v="Instructor"/>
    <s v="Applied Statistics/Oper Res"/>
    <x v="995"/>
    <s v="A"/>
    <s v="F"/>
    <m/>
    <m/>
    <s v="F12"/>
    <s v="Academic Year"/>
    <x v="2"/>
    <n v="1059"/>
  </r>
  <r>
    <s v="Gutierrez"/>
    <s v="Andrea"/>
    <s v="D"/>
    <s v="Assistant Director Coop Prog"/>
    <s v="Cooperative Education"/>
    <x v="996"/>
    <s v="A"/>
    <s v="F"/>
    <m/>
    <m/>
    <s v="A12"/>
    <s v="Fiscal Year"/>
    <x v="0"/>
    <n v="1060"/>
  </r>
  <r>
    <s v="Molek"/>
    <s v="Joseph"/>
    <m/>
    <s v="Senior Auxiliary Accountant"/>
    <s v="Controller's Office"/>
    <x v="997"/>
    <s v="A"/>
    <s v="F"/>
    <m/>
    <m/>
    <s v="A12"/>
    <s v="Fiscal Year"/>
    <x v="0"/>
    <n v="1061"/>
  </r>
  <r>
    <s v="Horne"/>
    <s v="Susan"/>
    <s v="E"/>
    <s v="Instructor"/>
    <s v="Applied Statistics/Oper Res"/>
    <x v="997"/>
    <s v="C"/>
    <s v="F"/>
    <m/>
    <m/>
    <s v="F09"/>
    <s v="Academic Year"/>
    <x v="2"/>
    <n v="1062"/>
  </r>
  <r>
    <s v="Lewis"/>
    <s v="David"/>
    <s v="R"/>
    <s v="Ass Professor, Sound Archivist"/>
    <s v="University Libraries"/>
    <x v="997"/>
    <s v="A"/>
    <s v="F"/>
    <m/>
    <m/>
    <s v="FLB"/>
    <s v="Fiscal Year"/>
    <x v="3"/>
    <n v="1063"/>
  </r>
  <r>
    <s v="Snyder"/>
    <s v="Kacee"/>
    <s v="F"/>
    <s v="Assistant Dean, Honor's Progrm"/>
    <s v="Honors College"/>
    <x v="998"/>
    <s v="A"/>
    <s v="F"/>
    <m/>
    <m/>
    <s v="A12"/>
    <s v="Fiscal Year"/>
    <x v="0"/>
    <n v="1064"/>
  </r>
  <r>
    <s v="Galan"/>
    <s v="Leslie"/>
    <m/>
    <s v="Budget Administrator"/>
    <s v="Musical Arts Dean"/>
    <x v="999"/>
    <s v="A"/>
    <s v="F"/>
    <m/>
    <m/>
    <s v="A12"/>
    <s v="Fiscal Year"/>
    <x v="0"/>
    <n v="1065"/>
  </r>
  <r>
    <s v="Chafee"/>
    <s v="Cheryl"/>
    <s v="L"/>
    <s v="Assistant Director"/>
    <s v="Fire-Admissions"/>
    <x v="1000"/>
    <s v="A"/>
    <s v="F"/>
    <m/>
    <m/>
    <s v="A12"/>
    <s v="Fiscal Year"/>
    <x v="0"/>
    <n v="1066"/>
  </r>
  <r>
    <s v="Barnes"/>
    <s v="James"/>
    <s v="L"/>
    <s v="Manager of Technical Services"/>
    <s v="School of Media and Comm"/>
    <x v="1001"/>
    <s v="A"/>
    <s v="F"/>
    <m/>
    <m/>
    <s v="A12"/>
    <s v="Fiscal Year"/>
    <x v="0"/>
    <n v="1067"/>
  </r>
  <r>
    <s v="Coletta"/>
    <s v="Charles"/>
    <s v="A"/>
    <s v="Lecturer"/>
    <s v="School of Cultural &amp; Critical"/>
    <x v="1002"/>
    <s v="A"/>
    <s v="F"/>
    <n v="2500"/>
    <m/>
    <s v="F12"/>
    <s v="Academic Year"/>
    <x v="2"/>
    <n v="1068"/>
  </r>
  <r>
    <s v="Hoy"/>
    <s v="Cheryl"/>
    <s v="A"/>
    <s v="Senior Lecturer"/>
    <s v="General Studies Writing Prog"/>
    <x v="1003"/>
    <s v="A"/>
    <s v="F"/>
    <m/>
    <m/>
    <s v="F12"/>
    <s v="Academic Year"/>
    <x v="2"/>
    <n v="1069"/>
  </r>
  <r>
    <s v="Fall"/>
    <s v="Jodi"/>
    <s v="A"/>
    <s v="Senior Lecturer"/>
    <s v="VCT-Tech Education"/>
    <x v="1004"/>
    <s v="A"/>
    <s v="F"/>
    <m/>
    <m/>
    <s v="F12"/>
    <s v="Academic Year"/>
    <x v="2"/>
    <n v="1070"/>
  </r>
  <r>
    <s v="Buehrer"/>
    <s v="Jolene"/>
    <s v="K"/>
    <s v="Interim Chair/Senior Lecturer"/>
    <s v="Fire-Humanities"/>
    <x v="1005"/>
    <s v="A"/>
    <s v="F"/>
    <n v="6000"/>
    <m/>
    <s v="F12"/>
    <s v="Academic Year"/>
    <x v="2"/>
    <n v="1071"/>
  </r>
  <r>
    <s v="Darke"/>
    <s v="Ann"/>
    <s v="M"/>
    <s v="Lecturer"/>
    <s v="Math and Statistics Dept"/>
    <x v="1006"/>
    <s v="A"/>
    <s v="F"/>
    <n v="1400"/>
    <m/>
    <s v="F12"/>
    <s v="Academic Year"/>
    <x v="2"/>
    <n v="1072"/>
  </r>
  <r>
    <s v="Celestino-Boes"/>
    <s v="Christine"/>
    <m/>
    <s v="Recruiter/Transfer Advisor"/>
    <s v="Admissions Office"/>
    <x v="1007"/>
    <s v="A"/>
    <s v="F"/>
    <m/>
    <m/>
    <s v="A12"/>
    <s v="Fiscal Year"/>
    <x v="0"/>
    <n v="1073"/>
  </r>
  <r>
    <s v="Light"/>
    <s v="Ruthy"/>
    <m/>
    <s v="Senior Lecturer"/>
    <s v="School of Art"/>
    <x v="1008"/>
    <s v="A"/>
    <s v="F"/>
    <m/>
    <m/>
    <s v="F12"/>
    <s v="Academic Year"/>
    <x v="2"/>
    <n v="1074"/>
  </r>
  <r>
    <s v="Moser"/>
    <s v="Candice"/>
    <s v="D"/>
    <s v="Asst Dir, Compl &amp; Cust Svc"/>
    <s v="Financial Aid"/>
    <x v="1009"/>
    <s v="A"/>
    <s v="F"/>
    <m/>
    <m/>
    <s v="A12"/>
    <s v="Fiscal Year"/>
    <x v="0"/>
    <n v="1075"/>
  </r>
  <r>
    <s v="Rice"/>
    <s v="David"/>
    <s v="M"/>
    <s v="Assistant Director"/>
    <s v="Nontraditional/Military Office"/>
    <x v="1010"/>
    <s v="A"/>
    <s v="F"/>
    <m/>
    <m/>
    <s v="A12"/>
    <s v="Fiscal Year"/>
    <x v="0"/>
    <n v="1076"/>
  </r>
  <r>
    <s v="Jones"/>
    <s v="Harland"/>
    <s v="W"/>
    <s v="Senior Lecturer"/>
    <s v="General Studies Writing Prog"/>
    <x v="1011"/>
    <s v="A"/>
    <s v="F"/>
    <m/>
    <m/>
    <s v="F12"/>
    <s v="Academic Year"/>
    <x v="2"/>
    <n v="1077"/>
  </r>
  <r>
    <s v="Butler"/>
    <s v="Jeremy"/>
    <s v="M"/>
    <s v="Depository Manager"/>
    <s v="Regional Book Depository"/>
    <x v="1012"/>
    <s v="A"/>
    <s v="F"/>
    <m/>
    <m/>
    <s v="A12"/>
    <s v="Fiscal Year"/>
    <x v="0"/>
    <n v="1078"/>
  </r>
  <r>
    <s v="Xu"/>
    <s v="Hong"/>
    <m/>
    <s v="IR Report Developer"/>
    <s v="Institutional Research"/>
    <x v="1013"/>
    <s v="A"/>
    <s v="F"/>
    <m/>
    <m/>
    <s v="A12"/>
    <s v="Fiscal Year"/>
    <x v="0"/>
    <n v="1079"/>
  </r>
  <r>
    <s v="Taylor"/>
    <s v="Keisha"/>
    <s v="M"/>
    <s v="Assistant Director"/>
    <s v="Career Center"/>
    <x v="1014"/>
    <s v="A"/>
    <s v="F"/>
    <m/>
    <m/>
    <s v="A12"/>
    <s v="Fiscal Year"/>
    <x v="0"/>
    <n v="1080"/>
  </r>
  <r>
    <s v="Saltzman"/>
    <s v="David"/>
    <s v="J"/>
    <s v="Instructor"/>
    <s v="Music Performance Studies"/>
    <x v="1015"/>
    <s v="A"/>
    <s v="F"/>
    <m/>
    <m/>
    <s v="F12"/>
    <s v="Academic Year"/>
    <x v="2"/>
    <n v="1081"/>
  </r>
  <r>
    <s v="Sabo"/>
    <s v="Dustin"/>
    <s v="M"/>
    <s v="Assistant Director"/>
    <s v="Admissions Office"/>
    <x v="1016"/>
    <s v="A"/>
    <s v="F"/>
    <m/>
    <m/>
    <s v="A12"/>
    <s v="Fiscal Year"/>
    <x v="0"/>
    <n v="1082"/>
  </r>
  <r>
    <s v="Schaeffer"/>
    <s v="Sharon"/>
    <s v="M"/>
    <s v="Instructor"/>
    <s v="Public &amp; Allied Health"/>
    <x v="1017"/>
    <s v="A"/>
    <s v="F"/>
    <m/>
    <m/>
    <s v="F12"/>
    <s v="Academic Year"/>
    <x v="2"/>
    <n v="1083"/>
  </r>
  <r>
    <s v="Borcherdt"/>
    <s v="Kristi"/>
    <s v="K"/>
    <s v="Lecturer"/>
    <s v="Schl of Intervention Svcs"/>
    <x v="1018"/>
    <s v="A"/>
    <s v="F"/>
    <m/>
    <m/>
    <s v="F12"/>
    <s v="Academic Year"/>
    <x v="2"/>
    <n v="1084"/>
  </r>
  <r>
    <s v="DiMasso"/>
    <s v="Ashely"/>
    <s v="N"/>
    <s v="BG1 Plus Services Coordinator"/>
    <s v="BG1 Card"/>
    <x v="1019"/>
    <s v="A"/>
    <s v="F"/>
    <m/>
    <m/>
    <s v="A12"/>
    <s v="Fiscal Year"/>
    <x v="0"/>
    <n v="1085"/>
  </r>
  <r>
    <s v="Goodman"/>
    <s v="Joe"/>
    <s v="L"/>
    <s v="Director/Prod"/>
    <s v="WBGU-TV Television Service"/>
    <x v="1019"/>
    <s v="A"/>
    <s v="F"/>
    <m/>
    <m/>
    <s v="A12"/>
    <s v="Fiscal Year"/>
    <x v="0"/>
    <n v="1086"/>
  </r>
  <r>
    <s v="Mitova"/>
    <s v="Mariana"/>
    <s v="A"/>
    <s v="Lecturer"/>
    <s v="Family &amp; Consumer Sciences"/>
    <x v="1020"/>
    <s v="A"/>
    <s v="F"/>
    <n v="1500"/>
    <m/>
    <s v="F12"/>
    <s v="Academic Year"/>
    <x v="2"/>
    <n v="1087"/>
  </r>
  <r>
    <s v="Miller"/>
    <s v="Christina"/>
    <s v="M"/>
    <s v="Lecturer"/>
    <s v="Math and Statistics Dept"/>
    <x v="1021"/>
    <s v="A"/>
    <s v="F"/>
    <m/>
    <m/>
    <s v="F12"/>
    <s v="Academic Year"/>
    <x v="2"/>
    <n v="1088"/>
  </r>
  <r>
    <s v="Kline"/>
    <s v="Robert"/>
    <s v="J"/>
    <s v="Academic Advisor"/>
    <s v="A&amp;S Dean"/>
    <x v="1022"/>
    <s v="A"/>
    <s v="F"/>
    <m/>
    <m/>
    <s v="A12"/>
    <s v="Fiscal Year"/>
    <x v="0"/>
    <n v="1089"/>
  </r>
  <r>
    <s v="Shealy"/>
    <s v="Candace"/>
    <s v="M"/>
    <s v="Instructor"/>
    <s v="Fire-Applied Science"/>
    <x v="1023"/>
    <s v="C"/>
    <s v="F"/>
    <m/>
    <m/>
    <s v="F09"/>
    <s v="Academic Year"/>
    <x v="2"/>
    <n v="1090"/>
  </r>
  <r>
    <s v="Coppes"/>
    <s v="Danielle"/>
    <s v="L"/>
    <s v="Athletic Trainer"/>
    <s v="Intercollegiate Athletics"/>
    <x v="1024"/>
    <s v="A"/>
    <s v="F"/>
    <m/>
    <m/>
    <s v="A12"/>
    <s v="Fiscal Year"/>
    <x v="0"/>
    <n v="1091"/>
  </r>
  <r>
    <s v="Prince"/>
    <s v="James"/>
    <s v="J"/>
    <s v="Curriculum and Outreach Coord"/>
    <s v="University Libraries"/>
    <x v="1024"/>
    <s v="C"/>
    <s v="F"/>
    <m/>
    <m/>
    <s v="A10"/>
    <s v="10 Month"/>
    <x v="0"/>
    <n v="1092"/>
  </r>
  <r>
    <s v="Nees-Carver"/>
    <s v="Heidi"/>
    <s v="L"/>
    <s v="Assistant Professor"/>
    <s v="Theatre and Film"/>
    <x v="1024"/>
    <s v="A"/>
    <s v="F"/>
    <m/>
    <m/>
    <s v="F12"/>
    <s v="Academic Year"/>
    <x v="2"/>
    <n v="1093"/>
  </r>
  <r>
    <s v="Stokely"/>
    <s v="Michelle"/>
    <m/>
    <s v="Instructor"/>
    <s v="Ethnic Studies"/>
    <x v="1024"/>
    <s v="A"/>
    <s v="F"/>
    <m/>
    <m/>
    <s v="F12"/>
    <s v="Academic Year"/>
    <x v="2"/>
    <n v="1094"/>
  </r>
  <r>
    <s v="Baranski"/>
    <s v="Jenifer"/>
    <s v="M"/>
    <s v="Director, Animal Research Fac"/>
    <s v="Animal Facility Operation"/>
    <x v="1025"/>
    <s v="A"/>
    <s v="F"/>
    <m/>
    <m/>
    <s v="A12"/>
    <s v="Fiscal Year"/>
    <x v="0"/>
    <n v="1095"/>
  </r>
  <r>
    <s v="Codding"/>
    <s v="Charles"/>
    <s v="L"/>
    <s v="Laboratory Design Engineer"/>
    <s v="Chemistry Department"/>
    <x v="1025"/>
    <s v="A"/>
    <s v="F"/>
    <m/>
    <m/>
    <s v="A12"/>
    <s v="Fiscal Year"/>
    <x v="0"/>
    <n v="1096"/>
  </r>
  <r>
    <s v="Stearns"/>
    <s v="Susan"/>
    <s v="M"/>
    <s v="Assistant Director"/>
    <s v="Cosmos"/>
    <x v="1025"/>
    <s v="A"/>
    <s v="F"/>
    <m/>
    <m/>
    <s v="A12"/>
    <s v="Fiscal Year"/>
    <x v="0"/>
    <n v="1097"/>
  </r>
  <r>
    <s v="Walton"/>
    <s v="Jason"/>
    <s v="D"/>
    <s v="Collabrtve Arts Digital TechCo"/>
    <s v="School of Art"/>
    <x v="1025"/>
    <s v="A"/>
    <s v="F"/>
    <m/>
    <m/>
    <s v="A12"/>
    <s v="Fiscal Year"/>
    <x v="0"/>
    <n v="1098"/>
  </r>
  <r>
    <s v="Kasch"/>
    <s v="Richard"/>
    <s v="T"/>
    <s v="Systems Analyst"/>
    <s v="Information Technology Service"/>
    <x v="1026"/>
    <s v="A"/>
    <s v="F"/>
    <m/>
    <m/>
    <s v="A17"/>
    <s v="Fiscal Year"/>
    <x v="0"/>
    <n v="1099"/>
  </r>
  <r>
    <s v="Arthur"/>
    <s v="Adam"/>
    <s v="L"/>
    <s v="Web Applications Support Dev"/>
    <s v="Information Technology Service"/>
    <x v="1027"/>
    <s v="A"/>
    <s v="F"/>
    <m/>
    <m/>
    <s v="A12"/>
    <s v="Fiscal Year"/>
    <x v="0"/>
    <n v="1100"/>
  </r>
  <r>
    <s v="Homan"/>
    <s v="Kathrine"/>
    <s v="M"/>
    <s v="Coordinator,Cabling/Facilities"/>
    <s v="Information Technology Service"/>
    <x v="1027"/>
    <s v="A"/>
    <s v="F"/>
    <m/>
    <m/>
    <s v="A12"/>
    <s v="Fiscal Year"/>
    <x v="0"/>
    <n v="1101"/>
  </r>
  <r>
    <s v="Warnke"/>
    <s v="Jennifer"/>
    <s v="K"/>
    <s v="Senior Lecturer"/>
    <s v="English Department"/>
    <x v="1028"/>
    <s v="A"/>
    <s v="F"/>
    <m/>
    <m/>
    <s v="F12"/>
    <s v="Academic Year"/>
    <x v="2"/>
    <n v="1102"/>
  </r>
  <r>
    <s v="Gordon Schulz"/>
    <s v="Jasmine"/>
    <s v="D"/>
    <s v="Exec Ast to Dean/Dev Coord"/>
    <s v="A&amp;S Dean"/>
    <x v="1029"/>
    <s v="A"/>
    <s v="F"/>
    <n v="5000"/>
    <m/>
    <s v="A12"/>
    <s v="Fiscal Year"/>
    <x v="0"/>
    <n v="1103"/>
  </r>
  <r>
    <s v="Dickerson"/>
    <s v="Greg"/>
    <m/>
    <s v="Acad Advisor"/>
    <s v="Student Services EDHD"/>
    <x v="1030"/>
    <s v="A"/>
    <s v="F"/>
    <m/>
    <m/>
    <s v="A12"/>
    <s v="Fiscal Year"/>
    <x v="0"/>
    <n v="1104"/>
  </r>
  <r>
    <s v="Spitler"/>
    <s v="Cynthia"/>
    <s v="A"/>
    <s v="Instructor"/>
    <s v="Human Services Department"/>
    <x v="1031"/>
    <s v="A"/>
    <s v="F"/>
    <m/>
    <m/>
    <s v="F12"/>
    <s v="Academic Year"/>
    <x v="2"/>
    <n v="1105"/>
  </r>
  <r>
    <s v="Bailey"/>
    <s v="Cynthia"/>
    <s v="M"/>
    <s v="Lecturer"/>
    <s v="Fire-Applied Science"/>
    <x v="1032"/>
    <s v="A"/>
    <s v="F"/>
    <m/>
    <m/>
    <s v="F12"/>
    <s v="Academic Year"/>
    <x v="2"/>
    <n v="1106"/>
  </r>
  <r>
    <s v="Ammidown"/>
    <s v="Stephen"/>
    <s v="E"/>
    <s v="Manuscript &amp; OutreachArchivist"/>
    <s v="University Libraries"/>
    <x v="1033"/>
    <s v="A"/>
    <s v="F"/>
    <m/>
    <m/>
    <s v="A12"/>
    <s v="Fiscal Year"/>
    <x v="0"/>
    <n v="1107"/>
  </r>
  <r>
    <s v="Didelot"/>
    <s v="Julie"/>
    <s v="A"/>
    <s v="Lecturer"/>
    <s v="Fire-Political Science"/>
    <x v="1034"/>
    <s v="A"/>
    <s v="F"/>
    <m/>
    <m/>
    <s v="F12"/>
    <s v="Academic Year"/>
    <x v="2"/>
    <n v="1108"/>
  </r>
  <r>
    <s v="Rider"/>
    <s v="Tonya"/>
    <s v="L"/>
    <s v="Instructor"/>
    <s v="Human Services Department"/>
    <x v="1035"/>
    <s v="A"/>
    <s v="F"/>
    <m/>
    <m/>
    <s v="F12"/>
    <s v="Academic Year"/>
    <x v="2"/>
    <n v="1109"/>
  </r>
  <r>
    <s v="Black"/>
    <s v="Karen"/>
    <s v="A"/>
    <s v="Instructor"/>
    <s v="Fire-Applied Science"/>
    <x v="1036"/>
    <s v="C"/>
    <s v="F"/>
    <n v="2000"/>
    <m/>
    <s v="F09"/>
    <s v="Academic Year"/>
    <x v="2"/>
    <n v="1110"/>
  </r>
  <r>
    <s v="Tabaczynski"/>
    <s v="Tracy"/>
    <m/>
    <s v="Interim Program Manager McNair"/>
    <s v="TRIO Programs"/>
    <x v="1037"/>
    <s v="A"/>
    <s v="F"/>
    <m/>
    <m/>
    <s v="A12"/>
    <s v="Fiscal Year"/>
    <x v="0"/>
    <n v="1111"/>
  </r>
  <r>
    <s v="Peiffer"/>
    <s v="Leann"/>
    <s v="M"/>
    <s v="Business Analyst"/>
    <s v="Bursar's Office"/>
    <x v="1038"/>
    <s v="A"/>
    <s v="F"/>
    <m/>
    <m/>
    <s v="A12"/>
    <s v="Fiscal Year"/>
    <x v="0"/>
    <n v="1112"/>
  </r>
  <r>
    <s v="Keegan"/>
    <s v="Erin"/>
    <s v="E"/>
    <s v="Coordinator, Campus Services"/>
    <s v="Campus Services"/>
    <x v="1039"/>
    <s v="A"/>
    <s v="F"/>
    <m/>
    <m/>
    <s v="A12"/>
    <s v="Fiscal Year"/>
    <x v="0"/>
    <n v="1113"/>
  </r>
  <r>
    <s v="Zirkes"/>
    <s v="Sandra"/>
    <s v="L"/>
    <s v="Lecturer"/>
    <s v="Math and Statistics Dept"/>
    <x v="1040"/>
    <s v="A"/>
    <s v="F"/>
    <n v="1200"/>
    <m/>
    <s v="F12"/>
    <s v="Academic Year"/>
    <x v="2"/>
    <n v="1114"/>
  </r>
  <r>
    <s v="Rzicznek"/>
    <s v="Frank"/>
    <s v="D"/>
    <s v="Senior Lecturer"/>
    <s v="General Studies Writing Prog"/>
    <x v="1041"/>
    <s v="A"/>
    <s v="F"/>
    <m/>
    <m/>
    <s v="F12"/>
    <s v="Academic Year"/>
    <x v="2"/>
    <n v="1115"/>
  </r>
  <r>
    <s v="Sears"/>
    <s v="Martha"/>
    <s v="E"/>
    <s v="Crd Lit Outrch Pgm"/>
    <s v="College of Education - Admin"/>
    <x v="1042"/>
    <s v="A"/>
    <s v="F"/>
    <m/>
    <m/>
    <s v="A12"/>
    <s v="Fiscal Year"/>
    <x v="0"/>
    <n v="1116"/>
  </r>
  <r>
    <s v="Ash"/>
    <s v="Bethany"/>
    <s v="L"/>
    <s v="Project Manager, Watershed Res"/>
    <s v="Cosmos"/>
    <x v="1043"/>
    <s v="A"/>
    <s v="F"/>
    <m/>
    <m/>
    <s v="A12"/>
    <s v="Fiscal Year"/>
    <x v="0"/>
    <n v="1117"/>
  </r>
  <r>
    <s v="Brandeberry"/>
    <s v="Allison"/>
    <s v="R"/>
    <s v="Reformatting Specialist"/>
    <s v="University Libraries"/>
    <x v="1043"/>
    <s v="A"/>
    <s v="F"/>
    <m/>
    <m/>
    <s v="A12"/>
    <s v="Fiscal Year"/>
    <x v="0"/>
    <n v="1118"/>
  </r>
  <r>
    <s v="Jones"/>
    <s v="Derrick"/>
    <s v="A"/>
    <s v="Asst Dir, Res Life, Acad Supp"/>
    <s v="Office of Residence Life"/>
    <x v="1043"/>
    <s v="A"/>
    <s v="F"/>
    <m/>
    <m/>
    <s v="A12"/>
    <s v="Fiscal Year"/>
    <x v="0"/>
    <n v="1119"/>
  </r>
  <r>
    <s v="Serfozo"/>
    <s v="Lois"/>
    <s v="K"/>
    <s v="General Manager"/>
    <s v="Dining Services"/>
    <x v="1044"/>
    <s v="A"/>
    <s v="F"/>
    <m/>
    <m/>
    <s v="A12"/>
    <s v="Fiscal Year"/>
    <x v="0"/>
    <n v="1120"/>
  </r>
  <r>
    <s v="Spathelf"/>
    <s v="Clare"/>
    <m/>
    <s v="Asst Director Pre-Profsnl Prgr"/>
    <s v="Office of Student Retention"/>
    <x v="1045"/>
    <s v="A"/>
    <s v="F"/>
    <m/>
    <m/>
    <s v="A12"/>
    <s v="Fiscal Year"/>
    <x v="0"/>
    <n v="1121"/>
  </r>
  <r>
    <s v="Wagner"/>
    <s v="Amy"/>
    <s v="K"/>
    <s v="Lecturer"/>
    <s v="Biological Science"/>
    <x v="1046"/>
    <s v="A"/>
    <s v="F"/>
    <m/>
    <m/>
    <s v="F12"/>
    <s v="Academic Year"/>
    <x v="2"/>
    <n v="1122"/>
  </r>
  <r>
    <s v="Inkrott"/>
    <s v="Mary Kay"/>
    <m/>
    <s v="Asst Director, Undrgr Adv/Thm"/>
    <s v="Advising Services"/>
    <x v="1047"/>
    <s v="A"/>
    <s v="F"/>
    <m/>
    <m/>
    <s v="A12"/>
    <s v="Fiscal Year"/>
    <x v="0"/>
    <n v="1123"/>
  </r>
  <r>
    <s v="Zamudio"/>
    <s v="Marcos"/>
    <s v="L"/>
    <s v="Technology Support Specialist"/>
    <s v="Information Technology Service"/>
    <x v="1048"/>
    <s v="A"/>
    <s v="F"/>
    <m/>
    <m/>
    <s v="A12"/>
    <s v="Fiscal Year"/>
    <x v="0"/>
    <n v="1124"/>
  </r>
  <r>
    <s v="Kontos"/>
    <s v="Victoria"/>
    <s v="A"/>
    <s v="Asst Dirctr, Admssns &amp; Schlrsh"/>
    <s v="Fire-Admissions"/>
    <x v="1049"/>
    <s v="H"/>
    <s v="F"/>
    <m/>
    <m/>
    <s v="A12"/>
    <s v="Fiscal Year"/>
    <x v="0"/>
    <n v="1125"/>
  </r>
  <r>
    <s v="Leatherbury"/>
    <s v="Sean"/>
    <s v="V"/>
    <s v="Assistant Professor"/>
    <s v="School of Art"/>
    <x v="1050"/>
    <s v="A"/>
    <s v="F"/>
    <m/>
    <m/>
    <s v="F12"/>
    <s v="Academic Year"/>
    <x v="2"/>
    <n v="1126"/>
  </r>
  <r>
    <s v="Cloud"/>
    <s v="Abigail"/>
    <s v="A"/>
    <s v="Lecturer/CW &amp; MAR Ed"/>
    <s v="English Department"/>
    <x v="1051"/>
    <s v="A"/>
    <s v="F"/>
    <m/>
    <m/>
    <s v="F12"/>
    <s v="Academic Year"/>
    <x v="2"/>
    <n v="1127"/>
  </r>
  <r>
    <s v="Fletcher"/>
    <s v="Chad"/>
    <s v="E"/>
    <s v="Technology Support Specialist"/>
    <s v="Information Technology Service"/>
    <x v="1052"/>
    <s v="A"/>
    <s v="F"/>
    <m/>
    <m/>
    <s v="A12"/>
    <s v="Fiscal Year"/>
    <x v="0"/>
    <n v="1128"/>
  </r>
  <r>
    <s v="Heater"/>
    <s v="Vannon"/>
    <s v="A"/>
    <s v="Senior Financial Accountant"/>
    <s v="Controller's Office"/>
    <x v="1053"/>
    <s v="A"/>
    <s v="F"/>
    <m/>
    <m/>
    <s v="A12"/>
    <s v="Fiscal Year"/>
    <x v="0"/>
    <n v="1129"/>
  </r>
  <r>
    <s v="Puder"/>
    <s v="Carol"/>
    <s v="M"/>
    <s v="Dir/Clin Educ for Respir Care"/>
    <s v="Fire-Applied Science"/>
    <x v="1054"/>
    <s v="C"/>
    <s v="F"/>
    <m/>
    <m/>
    <s v="A10"/>
    <s v="10 Month"/>
    <x v="0"/>
    <n v="1130"/>
  </r>
  <r>
    <s v="Murphy"/>
    <s v="Colleen"/>
    <s v="E"/>
    <s v="Lecturer"/>
    <s v="School of HMSLS"/>
    <x v="1055"/>
    <s v="A"/>
    <s v="F"/>
    <n v="1000"/>
    <m/>
    <s v="F12"/>
    <s v="Academic Year"/>
    <x v="2"/>
    <n v="1131"/>
  </r>
  <r>
    <s v="Erickson"/>
    <s v="David"/>
    <s v="E"/>
    <s v="Lecturer"/>
    <s v="Chemistry Department"/>
    <x v="1056"/>
    <s v="A"/>
    <s v="F"/>
    <m/>
    <m/>
    <s v="F12"/>
    <s v="Academic Year"/>
    <x v="2"/>
    <n v="1132"/>
  </r>
  <r>
    <s v="Barnes-Hanna"/>
    <s v="Emily"/>
    <s v="N"/>
    <s v="Lab and Education Coord"/>
    <s v="Medical Laboratory Science"/>
    <x v="1057"/>
    <s v="A"/>
    <s v="F"/>
    <m/>
    <m/>
    <s v="A12"/>
    <s v="Fiscal Year"/>
    <x v="0"/>
    <n v="1133"/>
  </r>
  <r>
    <s v="Howell"/>
    <s v="Leah"/>
    <s v="M"/>
    <s v="Assistant Dean of Students"/>
    <s v="Office of Campus Activities"/>
    <x v="1057"/>
    <s v="A"/>
    <s v="F"/>
    <m/>
    <m/>
    <s v="A12"/>
    <s v="Fiscal Year"/>
    <x v="0"/>
    <n v="1134"/>
  </r>
  <r>
    <s v="Maxwell"/>
    <s v="Joshua"/>
    <s v="A"/>
    <s v="Assistant Dir, Supervision"/>
    <s v="Office of Residence Life"/>
    <x v="1057"/>
    <s v="A"/>
    <s v="F"/>
    <m/>
    <m/>
    <s v="A12"/>
    <s v="Fiscal Year"/>
    <x v="0"/>
    <n v="1135"/>
  </r>
  <r>
    <s v="McCutcheon"/>
    <s v="Angela"/>
    <s v="M"/>
    <s v="Coord, Grad Enrllmnt Operation"/>
    <s v="Graduate College"/>
    <x v="1057"/>
    <s v="A"/>
    <s v="F"/>
    <m/>
    <m/>
    <s v="A12"/>
    <s v="Fiscal Year"/>
    <x v="0"/>
    <n v="1136"/>
  </r>
  <r>
    <s v="Fullenkamp"/>
    <s v="Laura"/>
    <s v="J"/>
    <s v="Instructor"/>
    <s v="Human Services Department"/>
    <x v="1058"/>
    <s v="A"/>
    <s v="F"/>
    <m/>
    <m/>
    <s v="F12"/>
    <s v="Academic Year"/>
    <x v="2"/>
    <n v="1137"/>
  </r>
  <r>
    <s v="Anzicek"/>
    <s v="Emily"/>
    <s v="B"/>
    <s v="Lecturer"/>
    <s v="Dept of Communication"/>
    <x v="1059"/>
    <s v="C"/>
    <s v="F"/>
    <m/>
    <m/>
    <s v="F09"/>
    <s v="Academic Year"/>
    <x v="2"/>
    <n v="1138"/>
  </r>
  <r>
    <s v="Schortgen"/>
    <s v="Wendy"/>
    <m/>
    <s v="Assist Merchandising Manager"/>
    <s v="University Bookstore"/>
    <x v="1060"/>
    <s v="A"/>
    <s v="F"/>
    <m/>
    <m/>
    <s v="A12"/>
    <s v="Fiscal Year"/>
    <x v="0"/>
    <n v="1139"/>
  </r>
  <r>
    <s v="McManus"/>
    <s v="Robert"/>
    <s v="L"/>
    <s v="Lecturer"/>
    <s v="General Studies Writing Prog"/>
    <x v="1061"/>
    <s v="A"/>
    <s v="F"/>
    <m/>
    <m/>
    <s v="F12"/>
    <s v="Academic Year"/>
    <x v="2"/>
    <n v="1140"/>
  </r>
  <r>
    <s v="McManus"/>
    <s v="Ralph"/>
    <s v="A"/>
    <s v="Technology Support Specialist"/>
    <s v="Information Technology Service"/>
    <x v="1062"/>
    <s v="A"/>
    <s v="F"/>
    <m/>
    <m/>
    <s v="A12"/>
    <s v="Fiscal Year"/>
    <x v="0"/>
    <n v="1141"/>
  </r>
  <r>
    <s v="Neves"/>
    <s v="Kevin"/>
    <s v="J"/>
    <s v="Instructor"/>
    <s v="Biological Science"/>
    <x v="1063"/>
    <s v="A"/>
    <s v="F"/>
    <m/>
    <m/>
    <s v="F12"/>
    <s v="Academic Year"/>
    <x v="2"/>
    <n v="1142"/>
  </r>
  <r>
    <s v="Steiner"/>
    <s v="Judith"/>
    <s v="E"/>
    <s v="Project Manager, iEvolve"/>
    <s v="Cosmos"/>
    <x v="1064"/>
    <s v="A"/>
    <s v="F"/>
    <m/>
    <m/>
    <s v="A12"/>
    <s v="Fiscal Year"/>
    <x v="0"/>
    <n v="1143"/>
  </r>
  <r>
    <s v="Alvarez"/>
    <s v="Carmen"/>
    <s v="L"/>
    <s v="Lecturer"/>
    <s v="World Languages and Cultures"/>
    <x v="1065"/>
    <s v="A"/>
    <s v="F"/>
    <m/>
    <m/>
    <s v="F12"/>
    <s v="Academic Year"/>
    <x v="2"/>
    <n v="1144"/>
  </r>
  <r>
    <s v="Buening"/>
    <s v="Jennifer"/>
    <s v="E"/>
    <s v="Asst Director, Enrllmnt Intiat"/>
    <s v="Fire-Student Services"/>
    <x v="1066"/>
    <s v="A"/>
    <s v="F"/>
    <m/>
    <m/>
    <s v="A12"/>
    <s v="Fiscal Year"/>
    <x v="0"/>
    <n v="1145"/>
  </r>
  <r>
    <s v="McGinley"/>
    <s v="Tracy"/>
    <s v="G"/>
    <s v="Lecturer"/>
    <s v="Fire-Political Science"/>
    <x v="1067"/>
    <s v="A"/>
    <s v="F"/>
    <n v="2000"/>
    <m/>
    <s v="F12"/>
    <s v="Academic Year"/>
    <x v="2"/>
    <n v="1146"/>
  </r>
  <r>
    <s v="Guzman"/>
    <s v="Raquel"/>
    <m/>
    <s v="Technology Support Specialist"/>
    <s v="Information Technology Service"/>
    <x v="1068"/>
    <s v="A"/>
    <s v="F"/>
    <m/>
    <m/>
    <s v="A12"/>
    <s v="Fiscal Year"/>
    <x v="0"/>
    <n v="1147"/>
  </r>
  <r>
    <s v="Brown"/>
    <s v="Ana"/>
    <s v="C"/>
    <s v="Coord for Diversity Initiat/Re"/>
    <s v="Office of Residence Life"/>
    <x v="1069"/>
    <s v="A"/>
    <s v="F"/>
    <m/>
    <m/>
    <s v="A12"/>
    <s v="Fiscal Year"/>
    <x v="0"/>
    <n v="1148"/>
  </r>
  <r>
    <s v="Mierzejewski"/>
    <s v="Grant"/>
    <m/>
    <s v="Coordinator, Intnl Stud Servcs"/>
    <s v="Intrnl Programs &amp; Partnerships"/>
    <x v="1070"/>
    <s v="A"/>
    <s v="F"/>
    <m/>
    <m/>
    <s v="A12"/>
    <s v="Fiscal Year"/>
    <x v="0"/>
    <n v="1149"/>
  </r>
  <r>
    <s v="Muir"/>
    <s v="Heather"/>
    <s v="A"/>
    <s v="Lecturer"/>
    <s v="School of HMSLS"/>
    <x v="1071"/>
    <s v="A"/>
    <s v="F"/>
    <m/>
    <m/>
    <s v="F12"/>
    <s v="Academic Year"/>
    <x v="2"/>
    <n v="1150"/>
  </r>
  <r>
    <s v="Gebauer"/>
    <s v="Jodi"/>
    <s v="L"/>
    <s v="Technology Support Specialist"/>
    <s v="Information Technology Service"/>
    <x v="1072"/>
    <s v="A"/>
    <s v="F"/>
    <m/>
    <m/>
    <s v="A12"/>
    <s v="Fiscal Year"/>
    <x v="0"/>
    <n v="1151"/>
  </r>
  <r>
    <s v="Cannone"/>
    <s v="Jamie"/>
    <s v="J"/>
    <s v="Research Scholar"/>
    <s v="Chemistry Department"/>
    <x v="1073"/>
    <s v="A"/>
    <s v="F"/>
    <m/>
    <m/>
    <s v="A12"/>
    <s v="Fiscal Year"/>
    <x v="0"/>
    <n v="1152"/>
  </r>
  <r>
    <s v="Carpenter"/>
    <s v="Andrew"/>
    <s v="D"/>
    <s v="Assistant Director, Art, Prom"/>
    <s v="WBGU-TV Television Service"/>
    <x v="1073"/>
    <s v="A"/>
    <s v="F"/>
    <m/>
    <m/>
    <s v="A12"/>
    <s v="Fiscal Year"/>
    <x v="0"/>
    <n v="1153"/>
  </r>
  <r>
    <s v="Dowlen"/>
    <s v="Lakeshia"/>
    <s v="S"/>
    <s v="Assistant Dean of Students"/>
    <s v="Office of the Dean of Students"/>
    <x v="1073"/>
    <s v="A"/>
    <s v="F"/>
    <m/>
    <m/>
    <s v="A12"/>
    <s v="Fiscal Year"/>
    <x v="0"/>
    <n v="1154"/>
  </r>
  <r>
    <s v="Davis"/>
    <s v="Kim"/>
    <s v="M"/>
    <s v="Grants Accounting Analyst"/>
    <s v="Controller's Office"/>
    <x v="1074"/>
    <s v="A"/>
    <s v="F"/>
    <m/>
    <m/>
    <s v="A12"/>
    <s v="Fiscal Year"/>
    <x v="0"/>
    <n v="1155"/>
  </r>
  <r>
    <s v="Earl"/>
    <s v="Teresa"/>
    <s v="M"/>
    <s v="Payroll Specialist"/>
    <s v="Controller's Office"/>
    <x v="1074"/>
    <s v="A"/>
    <s v="F"/>
    <m/>
    <m/>
    <s v="A12"/>
    <s v="Fiscal Year"/>
    <x v="0"/>
    <n v="1156"/>
  </r>
  <r>
    <s v="Fortlage"/>
    <s v="Andrew"/>
    <s v="P"/>
    <s v="Senior GIS-CAD Specialist"/>
    <s v="Design &amp; Construction"/>
    <x v="1074"/>
    <s v="A"/>
    <s v="F"/>
    <m/>
    <m/>
    <s v="A12"/>
    <s v="Fiscal Year"/>
    <x v="0"/>
    <n v="1157"/>
  </r>
  <r>
    <s v="Goins-Diouf"/>
    <s v="Megan"/>
    <s v="L"/>
    <s v="Reference Archivist"/>
    <s v="University Libraries"/>
    <x v="1074"/>
    <s v="A"/>
    <s v="F"/>
    <m/>
    <m/>
    <s v="A12"/>
    <s v="Fiscal Year"/>
    <x v="0"/>
    <n v="1158"/>
  </r>
  <r>
    <s v="Kellow"/>
    <s v="Mary"/>
    <s v="E"/>
    <s v="Progr Coord, Corp &amp; Found Rel"/>
    <s v="Capital Campaign"/>
    <x v="1074"/>
    <s v="A"/>
    <s v="F"/>
    <m/>
    <m/>
    <s v="A12"/>
    <s v="Fiscal Year"/>
    <x v="0"/>
    <n v="1159"/>
  </r>
  <r>
    <s v="Lancaster"/>
    <s v="Maorong"/>
    <s v="L"/>
    <s v="Coordinator, Fac/Staff Immig S"/>
    <s v="Intrnl Programs &amp; Partnerships"/>
    <x v="1074"/>
    <s v="A"/>
    <s v="F"/>
    <m/>
    <m/>
    <s v="A17"/>
    <s v="Fiscal Year"/>
    <x v="0"/>
    <n v="1160"/>
  </r>
  <r>
    <s v="Schellhas"/>
    <s v="Daniel"/>
    <s v="H"/>
    <s v="Technology Project Specialist"/>
    <s v="College of Education - Admin"/>
    <x v="1074"/>
    <s v="A"/>
    <s v="F"/>
    <m/>
    <m/>
    <s v="A12"/>
    <s v="Fiscal Year"/>
    <x v="0"/>
    <n v="1161"/>
  </r>
  <r>
    <s v="Smith"/>
    <s v="Lindy"/>
    <s v="M"/>
    <s v="Reference Archivist"/>
    <s v="University Libraries"/>
    <x v="1074"/>
    <s v="A"/>
    <s v="F"/>
    <m/>
    <m/>
    <s v="A12"/>
    <s v="Fiscal Year"/>
    <x v="0"/>
    <n v="1162"/>
  </r>
  <r>
    <s v="Swanson"/>
    <s v="Alicia"/>
    <s v="A"/>
    <s v="Senior Grants Administrator"/>
    <s v="Sponsored Programs &amp; Research"/>
    <x v="1074"/>
    <s v="A"/>
    <s v="F"/>
    <m/>
    <m/>
    <s v="A12"/>
    <s v="Fiscal Year"/>
    <x v="0"/>
    <n v="1163"/>
  </r>
  <r>
    <s v="Joseph"/>
    <s v="Jeremy"/>
    <s v="A"/>
    <s v="Math&amp;Stats &amp; Suppl Instr Coord"/>
    <s v="Learning Commons"/>
    <x v="1075"/>
    <s v="A"/>
    <s v="F"/>
    <m/>
    <m/>
    <s v="A12"/>
    <s v="Fiscal Year"/>
    <x v="0"/>
    <n v="1164"/>
  </r>
  <r>
    <s v="Stewart"/>
    <s v="Kelly"/>
    <s v="M"/>
    <s v="Manager, Biological Sciences"/>
    <s v="Biological Science"/>
    <x v="1076"/>
    <s v="A"/>
    <s v="F"/>
    <m/>
    <m/>
    <s v="A12"/>
    <s v="Fiscal Year"/>
    <x v="0"/>
    <n v="1165"/>
  </r>
  <r>
    <s v="Brooks"/>
    <s v="Michael"/>
    <s v="E"/>
    <s v="Lecturer"/>
    <s v="History Department"/>
    <x v="1076"/>
    <s v="A"/>
    <s v="F"/>
    <m/>
    <m/>
    <s v="F12"/>
    <s v="Academic Year"/>
    <x v="2"/>
    <n v="1166"/>
  </r>
  <r>
    <s v="Vollmar"/>
    <s v="Beth"/>
    <s v="A"/>
    <s v="Lecturer"/>
    <s v="VCT-Tech Education"/>
    <x v="1077"/>
    <s v="A"/>
    <s v="F"/>
    <m/>
    <m/>
    <s v="F12"/>
    <s v="Academic Year"/>
    <x v="2"/>
    <n v="1167"/>
  </r>
  <r>
    <s v="Ford"/>
    <s v="Tasha"/>
    <s v="M"/>
    <s v="Instructor"/>
    <s v="Social Work"/>
    <x v="1078"/>
    <s v="A"/>
    <s v="F"/>
    <m/>
    <m/>
    <s v="F12"/>
    <s v="Academic Year"/>
    <x v="2"/>
    <n v="1168"/>
  </r>
  <r>
    <s v="Decker"/>
    <s v="Joseph"/>
    <s v="A"/>
    <s v="Technology Support Specialist"/>
    <s v="Information Technology Service"/>
    <x v="1079"/>
    <s v="A"/>
    <s v="F"/>
    <m/>
    <m/>
    <s v="A12"/>
    <s v="Fiscal Year"/>
    <x v="0"/>
    <n v="1169"/>
  </r>
  <r>
    <s v="Edge"/>
    <s v="Thomas"/>
    <s v="J"/>
    <s v="Lecturer"/>
    <s v="Ethnic Studies"/>
    <x v="1080"/>
    <s v="A"/>
    <s v="F"/>
    <m/>
    <m/>
    <s v="F12"/>
    <s v="Academic Year"/>
    <x v="2"/>
    <n v="1170"/>
  </r>
  <r>
    <s v="Cranston"/>
    <s v="Morgan"/>
    <s v="J"/>
    <s v="Marketing/Comm Specialist"/>
    <s v="Information Technology Service"/>
    <x v="1081"/>
    <s v="A"/>
    <s v="F"/>
    <m/>
    <m/>
    <s v="A12"/>
    <s v="Fiscal Year"/>
    <x v="0"/>
    <n v="1171"/>
  </r>
  <r>
    <s v="Molnar"/>
    <s v="Matthew"/>
    <s v="M"/>
    <s v="Instructor"/>
    <s v="Social Work"/>
    <x v="1082"/>
    <s v="A"/>
    <s v="F"/>
    <m/>
    <m/>
    <s v="F12"/>
    <s v="Academic Year"/>
    <x v="2"/>
    <n v="1172"/>
  </r>
  <r>
    <s v="Brown"/>
    <s v="Michael"/>
    <s v="S"/>
    <s v="Sales and Marketing Manager"/>
    <s v="Bowen-Thompson Student Union"/>
    <x v="1083"/>
    <s v="A"/>
    <s v="F"/>
    <n v="2500"/>
    <m/>
    <s v="A12"/>
    <s v="Fiscal Year"/>
    <x v="0"/>
    <n v="1173"/>
  </r>
  <r>
    <s v="Queen"/>
    <s v="Steven"/>
    <s v="W"/>
    <s v="Instrument &amp; Fabrication Tech"/>
    <s v="Biological Science"/>
    <x v="1084"/>
    <s v="A"/>
    <s v="F"/>
    <m/>
    <m/>
    <s v="A12"/>
    <s v="Fiscal Year"/>
    <x v="0"/>
    <n v="1174"/>
  </r>
  <r>
    <s v="Arnold"/>
    <s v="Megan"/>
    <s v="M"/>
    <s v="Int Assistant Dean of Students"/>
    <s v="New Student Orientation"/>
    <x v="1085"/>
    <s v="H"/>
    <s v="F"/>
    <m/>
    <m/>
    <s v="A12"/>
    <s v="Fiscal Year"/>
    <x v="0"/>
    <n v="1175"/>
  </r>
  <r>
    <s v="Dick"/>
    <s v="Jeremy"/>
    <s v="E"/>
    <s v="Envirmntl Health Safety Specst"/>
    <s v="Risk Management"/>
    <x v="1086"/>
    <s v="A"/>
    <s v="F"/>
    <m/>
    <m/>
    <s v="A12"/>
    <s v="Fiscal Year"/>
    <x v="0"/>
    <n v="1176"/>
  </r>
  <r>
    <s v="Minnick"/>
    <s v="Virginia"/>
    <s v="M"/>
    <s v="Project and Compliance Spclst"/>
    <s v="Center for Faculty Excellence"/>
    <x v="1086"/>
    <s v="A"/>
    <s v="F"/>
    <m/>
    <m/>
    <s v="A12"/>
    <s v="Fiscal Year"/>
    <x v="0"/>
    <n v="1177"/>
  </r>
  <r>
    <s v="Mladjov"/>
    <s v="Ian"/>
    <s v="R"/>
    <s v="Lecturer"/>
    <s v="History Department"/>
    <x v="1087"/>
    <s v="C"/>
    <s v="F"/>
    <m/>
    <m/>
    <s v="F09"/>
    <s v="Academic Year"/>
    <x v="2"/>
    <n v="1178"/>
  </r>
  <r>
    <s v="Hollinger"/>
    <s v="David"/>
    <s v="C"/>
    <s v="Assistant Director Rec Wellnss"/>
    <s v="Recreation and Wellness"/>
    <x v="1088"/>
    <s v="A"/>
    <s v="F"/>
    <m/>
    <m/>
    <s v="A12"/>
    <s v="Fiscal Year"/>
    <x v="0"/>
    <n v="1179"/>
  </r>
  <r>
    <s v="Mohr"/>
    <s v="Marla"/>
    <s v="J"/>
    <s v="Grants Accounting Analyst"/>
    <s v="Controller's Office"/>
    <x v="1089"/>
    <s v="A"/>
    <s v="F"/>
    <m/>
    <m/>
    <s v="A12"/>
    <s v="Fiscal Year"/>
    <x v="0"/>
    <n v="1180"/>
  </r>
  <r>
    <s v="Savoy Brinkman"/>
    <s v="Stephanie"/>
    <s v="E"/>
    <s v="Coord, Mrkting/Comm/Recruitmt"/>
    <s v="Office of Residence Life"/>
    <x v="1089"/>
    <s v="A"/>
    <s v="F"/>
    <m/>
    <m/>
    <s v="A12"/>
    <s v="Fiscal Year"/>
    <x v="0"/>
    <n v="1181"/>
  </r>
  <r>
    <s v="Hile"/>
    <s v="Rhonda"/>
    <s v="S"/>
    <s v="Creative Graphics Manager"/>
    <s v="Marketing &amp; Communications"/>
    <x v="1090"/>
    <s v="A"/>
    <s v="F"/>
    <m/>
    <m/>
    <s v="A12"/>
    <s v="Fiscal Year"/>
    <x v="0"/>
    <n v="1182"/>
  </r>
  <r>
    <s v="Laurello"/>
    <s v="Michael"/>
    <s v="B"/>
    <s v="Elec Tech/Rec Engnr/Instr C&amp;H"/>
    <s v="Musical Arts Dean"/>
    <x v="1091"/>
    <s v="A"/>
    <s v="F"/>
    <m/>
    <m/>
    <s v="A12"/>
    <s v="Fiscal Year"/>
    <x v="0"/>
    <n v="1183"/>
  </r>
  <r>
    <s v="Burris"/>
    <s v="Chad"/>
    <s v="A"/>
    <s v="Application Specialist"/>
    <s v="Admissions Office"/>
    <x v="1092"/>
    <s v="A"/>
    <s v="F"/>
    <m/>
    <m/>
    <s v="A12"/>
    <s v="Fiscal Year"/>
    <x v="0"/>
    <n v="1184"/>
  </r>
  <r>
    <s v="Rychener"/>
    <s v="Stacey"/>
    <s v="R"/>
    <s v="Grant Specialist"/>
    <s v="Schl of Intervention Svcs"/>
    <x v="1093"/>
    <s v="A"/>
    <s v="F"/>
    <m/>
    <m/>
    <s v="A12"/>
    <s v="Fiscal Year"/>
    <x v="0"/>
    <n v="1185"/>
  </r>
  <r>
    <s v="Addis"/>
    <s v="Lisa"/>
    <s v="L"/>
    <s v="Creative Manager, COSMOS"/>
    <s v="Cosmos"/>
    <x v="1094"/>
    <s v="A"/>
    <s v="F"/>
    <m/>
    <m/>
    <s v="A12"/>
    <s v="Fiscal Year"/>
    <x v="0"/>
    <n v="1186"/>
  </r>
  <r>
    <s v="James"/>
    <s v="Joshua"/>
    <s v="S"/>
    <s v="Technology Support Specialist"/>
    <s v="Information Technology Service"/>
    <x v="1095"/>
    <s v="A"/>
    <s v="F"/>
    <m/>
    <m/>
    <s v="A12"/>
    <s v="Fiscal Year"/>
    <x v="0"/>
    <n v="1187"/>
  </r>
  <r>
    <s v="Butler"/>
    <s v="Kyle"/>
    <s v="N"/>
    <s v="Technology Support Specialist"/>
    <s v="Information Technology Service"/>
    <x v="1096"/>
    <s v="A"/>
    <s v="F"/>
    <m/>
    <m/>
    <s v="A12"/>
    <s v="Fiscal Year"/>
    <x v="0"/>
    <n v="1188"/>
  </r>
  <r>
    <s v="Charter"/>
    <s v="Andrew"/>
    <s v="R"/>
    <s v="Media Tech Specialist"/>
    <s v="School of Media and Comm"/>
    <x v="1096"/>
    <s v="A"/>
    <s v="F"/>
    <m/>
    <m/>
    <s v="A12"/>
    <s v="Fiscal Year"/>
    <x v="0"/>
    <n v="1189"/>
  </r>
  <r>
    <s v="DeTray"/>
    <s v="AnnMarie"/>
    <s v="L"/>
    <s v="Technology Support Specialist"/>
    <s v="Information Technology Service"/>
    <x v="1096"/>
    <s v="A"/>
    <s v="F"/>
    <m/>
    <m/>
    <s v="A12"/>
    <s v="Fiscal Year"/>
    <x v="0"/>
    <n v="1190"/>
  </r>
  <r>
    <s v="Guzman"/>
    <s v="Joel"/>
    <m/>
    <s v="Technology Support Specialist"/>
    <s v="Information Technology Service"/>
    <x v="1096"/>
    <s v="A"/>
    <s v="F"/>
    <m/>
    <m/>
    <s v="A12"/>
    <s v="Fiscal Year"/>
    <x v="0"/>
    <n v="1191"/>
  </r>
  <r>
    <s v="Hammond"/>
    <s v="Benjamin"/>
    <s v="A"/>
    <s v="Technology Support Specialist"/>
    <s v="Information Technology Service"/>
    <x v="1096"/>
    <s v="A"/>
    <s v="F"/>
    <m/>
    <m/>
    <s v="A12"/>
    <s v="Fiscal Year"/>
    <x v="0"/>
    <n v="1192"/>
  </r>
  <r>
    <s v="Harvey"/>
    <s v="Michelle"/>
    <m/>
    <s v="Communications Event Specialst"/>
    <s v="A&amp;S Dean"/>
    <x v="1096"/>
    <s v="A"/>
    <s v="F"/>
    <m/>
    <m/>
    <s v="A12"/>
    <s v="Fiscal Year"/>
    <x v="0"/>
    <n v="1193"/>
  </r>
  <r>
    <s v="Lawrence"/>
    <s v="Chalese"/>
    <s v="V"/>
    <s v="Technology Support Specialist"/>
    <s v="Information Technology Service"/>
    <x v="1096"/>
    <s v="A"/>
    <s v="F"/>
    <m/>
    <m/>
    <s v="A12"/>
    <s v="Fiscal Year"/>
    <x v="0"/>
    <n v="1194"/>
  </r>
  <r>
    <s v="Little"/>
    <s v="Justin"/>
    <s v="M"/>
    <s v="Technology Support Specialist"/>
    <s v="Information Technology Service"/>
    <x v="1096"/>
    <s v="A"/>
    <s v="F"/>
    <m/>
    <m/>
    <s v="A12"/>
    <s v="Fiscal Year"/>
    <x v="0"/>
    <n v="1195"/>
  </r>
  <r>
    <s v="Noel"/>
    <s v="Matthew"/>
    <s v="T"/>
    <s v="Technology Support Specialist"/>
    <s v="Information Technology Service"/>
    <x v="1096"/>
    <s v="A"/>
    <s v="F"/>
    <m/>
    <m/>
    <s v="A12"/>
    <s v="Fiscal Year"/>
    <x v="0"/>
    <n v="1196"/>
  </r>
  <r>
    <s v="Partin-Harding"/>
    <s v="Melissa"/>
    <s v="C"/>
    <s v="Assistant Director"/>
    <s v="Co-Op Education"/>
    <x v="1096"/>
    <s v="A"/>
    <s v="F"/>
    <m/>
    <m/>
    <s v="A12"/>
    <s v="Fiscal Year"/>
    <x v="0"/>
    <n v="1197"/>
  </r>
  <r>
    <s v="Payne"/>
    <s v="Benjamin"/>
    <m/>
    <s v="Technology Support Specialist"/>
    <s v="Information Technology Service"/>
    <x v="1096"/>
    <s v="A"/>
    <s v="F"/>
    <m/>
    <m/>
    <s v="A12"/>
    <s v="Fiscal Year"/>
    <x v="0"/>
    <n v="1198"/>
  </r>
  <r>
    <s v="Sears"/>
    <s v="John"/>
    <s v="A"/>
    <s v="Technology Support Specialist"/>
    <s v="Information Technology Service"/>
    <x v="1096"/>
    <s v="A"/>
    <s v="F"/>
    <m/>
    <m/>
    <s v="A12"/>
    <s v="Fiscal Year"/>
    <x v="0"/>
    <n v="1199"/>
  </r>
  <r>
    <s v="Segaard"/>
    <s v="Susan"/>
    <s v="J"/>
    <s v="Technology Support Specialist"/>
    <s v="Information Technology Service"/>
    <x v="1096"/>
    <s v="A"/>
    <s v="F"/>
    <m/>
    <m/>
    <s v="A12"/>
    <s v="Fiscal Year"/>
    <x v="0"/>
    <n v="1200"/>
  </r>
  <r>
    <s v="Stark"/>
    <s v="Amber"/>
    <s v="L"/>
    <s v="Writer/CommunicationSpecialist"/>
    <s v="Marketing &amp; Communications"/>
    <x v="1096"/>
    <s v="A"/>
    <s v="F"/>
    <m/>
    <m/>
    <s v="A12"/>
    <s v="Fiscal Year"/>
    <x v="0"/>
    <n v="1201"/>
  </r>
  <r>
    <s v="Wagoner"/>
    <s v="Courtney"/>
    <s v="L"/>
    <s v="Asst to the Chief Fin Officer"/>
    <s v="Finance &amp; Administration"/>
    <x v="1096"/>
    <s v="A"/>
    <s v="F"/>
    <m/>
    <m/>
    <s v="A12"/>
    <s v="Fiscal Year"/>
    <x v="0"/>
    <n v="1202"/>
  </r>
  <r>
    <s v="Miller"/>
    <s v="Robyn"/>
    <s v="G"/>
    <s v="Lecturer"/>
    <s v="School of HMSLS"/>
    <x v="1097"/>
    <s v="A"/>
    <s v="F"/>
    <m/>
    <m/>
    <s v="F12"/>
    <s v="Academic Year"/>
    <x v="2"/>
    <n v="1203"/>
  </r>
  <r>
    <s v="Franke"/>
    <s v="Irina"/>
    <s v="V"/>
    <s v="Lecturer"/>
    <s v="Math and Statistics Dept"/>
    <x v="1098"/>
    <s v="A"/>
    <s v="F"/>
    <m/>
    <m/>
    <s v="F12"/>
    <s v="Academic Year"/>
    <x v="2"/>
    <n v="1204"/>
  </r>
  <r>
    <s v="Menezes Dalmacio"/>
    <s v="Stephanie Alexandra"/>
    <m/>
    <s v="Head Women's Tennis Coach"/>
    <s v="Tennis - Woman"/>
    <x v="1099"/>
    <s v="A"/>
    <s v="F"/>
    <m/>
    <m/>
    <s v="A12"/>
    <s v="Fiscal Year"/>
    <x v="0"/>
    <n v="1205"/>
  </r>
  <r>
    <s v="Muniz"/>
    <s v="Anthony"/>
    <s v="J"/>
    <s v="Media Technology Specialist"/>
    <s v="WBGU-TV Television Service"/>
    <x v="1099"/>
    <s v="A"/>
    <s v="F"/>
    <m/>
    <m/>
    <s v="A12"/>
    <s v="Fiscal Year"/>
    <x v="0"/>
    <n v="1206"/>
  </r>
  <r>
    <s v="Winters"/>
    <s v="Elizabeth"/>
    <s v="A"/>
    <s v="Data Analytics Coordinator"/>
    <s v="On-Line &amp; Summer Acad Progs"/>
    <x v="1099"/>
    <s v="A"/>
    <s v="F"/>
    <m/>
    <m/>
    <s v="A12"/>
    <s v="Fiscal Year"/>
    <x v="0"/>
    <n v="1207"/>
  </r>
  <r>
    <s v="Kleman"/>
    <s v="Diana"/>
    <s v="P"/>
    <s v="Instructor"/>
    <s v="Social Work"/>
    <x v="1100"/>
    <s v="A"/>
    <s v="F"/>
    <m/>
    <m/>
    <s v="F12"/>
    <s v="Academic Year"/>
    <x v="2"/>
    <n v="1208"/>
  </r>
  <r>
    <s v="Wagner"/>
    <s v="Jennifer"/>
    <s v="A"/>
    <s v="Instructor"/>
    <s v="Gerontology"/>
    <x v="1100"/>
    <s v="C"/>
    <s v="F"/>
    <m/>
    <m/>
    <s v="F09"/>
    <s v="Academic Year"/>
    <x v="2"/>
    <n v="1209"/>
  </r>
  <r>
    <s v="Shilov"/>
    <s v="Mikhail"/>
    <m/>
    <s v="Instructor"/>
    <s v="Dept Engineering Technologies"/>
    <x v="1101"/>
    <s v="A"/>
    <s v="F"/>
    <m/>
    <m/>
    <s v="F12"/>
    <s v="Academic Year"/>
    <x v="2"/>
    <n v="1210"/>
  </r>
  <r>
    <s v="Bateson"/>
    <s v="Doreen"/>
    <s v="C"/>
    <s v="Manager, Events"/>
    <s v="Capital Campaign"/>
    <x v="1102"/>
    <s v="A"/>
    <s v="F"/>
    <m/>
    <m/>
    <s v="A12"/>
    <s v="Fiscal Year"/>
    <x v="0"/>
    <n v="1211"/>
  </r>
  <r>
    <s v="Phalin"/>
    <s v="Bradley"/>
    <s v="D"/>
    <s v="Digital Asset Manager"/>
    <s v="Marketing &amp; Communications"/>
    <x v="1103"/>
    <s v="A"/>
    <s v="F"/>
    <m/>
    <m/>
    <s v="A12"/>
    <s v="Fiscal Year"/>
    <x v="0"/>
    <n v="1212"/>
  </r>
  <r>
    <s v="Clevenger"/>
    <s v="Jason"/>
    <s v="A"/>
    <s v="Writing Center Coordinator"/>
    <s v="Learning Commons"/>
    <x v="1104"/>
    <s v="A"/>
    <s v="F"/>
    <m/>
    <m/>
    <s v="A12"/>
    <s v="Fiscal Year"/>
    <x v="0"/>
    <n v="1213"/>
  </r>
  <r>
    <s v="Dick"/>
    <s v="Donna"/>
    <s v="M"/>
    <s v="Tutorial Coordinator"/>
    <s v="Learning Commons"/>
    <x v="1104"/>
    <s v="A"/>
    <s v="F"/>
    <m/>
    <m/>
    <s v="A12"/>
    <s v="Fiscal Year"/>
    <x v="0"/>
    <n v="1214"/>
  </r>
  <r>
    <s v="Rehberg"/>
    <s v="Shannon"/>
    <m/>
    <s v="University Paralegal"/>
    <s v="General Counsel"/>
    <x v="1105"/>
    <s v="A"/>
    <s v="F"/>
    <m/>
    <m/>
    <s v="A12"/>
    <s v="Fiscal Year"/>
    <x v="0"/>
    <n v="1215"/>
  </r>
  <r>
    <s v="Sprang"/>
    <s v="Mark"/>
    <s v="P"/>
    <s v="Archivist, Hist Coll, Great Lk"/>
    <s v="University Libraries"/>
    <x v="1106"/>
    <s v="A"/>
    <s v="F"/>
    <m/>
    <m/>
    <s v="A12"/>
    <s v="Fiscal Year"/>
    <x v="0"/>
    <n v="1216"/>
  </r>
  <r>
    <s v="Dachik"/>
    <s v="James"/>
    <s v="P"/>
    <s v="Manager, Theater Bus Operation"/>
    <s v="Theatre and Film"/>
    <x v="1107"/>
    <s v="A"/>
    <s v="F"/>
    <m/>
    <m/>
    <s v="A12"/>
    <s v="Fiscal Year"/>
    <x v="0"/>
    <n v="1217"/>
  </r>
  <r>
    <s v="Standinger"/>
    <s v="Wendy"/>
    <s v="A"/>
    <s v="Program Manager, SMEA"/>
    <s v="Choose Ohio First Grant"/>
    <x v="1108"/>
    <s v="A"/>
    <s v="F"/>
    <m/>
    <m/>
    <s v="A12"/>
    <s v="Fiscal Year"/>
    <x v="0"/>
    <n v="1218"/>
  </r>
  <r>
    <s v="Witulski"/>
    <s v="Christopher"/>
    <s v="J"/>
    <s v="Instructor"/>
    <s v="Musicology/Composition/Theory"/>
    <x v="1109"/>
    <s v="C"/>
    <s v="F"/>
    <m/>
    <m/>
    <s v="F09"/>
    <s v="Academic Year"/>
    <x v="2"/>
    <n v="1219"/>
  </r>
  <r>
    <s v="Crandall"/>
    <s v="Eve"/>
    <s v="L"/>
    <s v="Academic Advisor"/>
    <s v="A&amp;S Dean"/>
    <x v="1110"/>
    <s v="A"/>
    <s v="F"/>
    <m/>
    <m/>
    <s v="A12"/>
    <s v="Fiscal Year"/>
    <x v="0"/>
    <n v="1220"/>
  </r>
  <r>
    <s v="Leonard"/>
    <s v="Maggie"/>
    <s v="M"/>
    <s v="Lecturer"/>
    <s v="VCT-Tech Education"/>
    <x v="1111"/>
    <s v="A"/>
    <s v="F"/>
    <m/>
    <m/>
    <s v="F12"/>
    <s v="Academic Year"/>
    <x v="2"/>
    <n v="1221"/>
  </r>
  <r>
    <s v="Nagarajan"/>
    <s v="Subhalakshmi"/>
    <m/>
    <s v="Instructor"/>
    <s v="Fire-Natural/Social Science"/>
    <x v="1112"/>
    <s v="C"/>
    <s v="F"/>
    <m/>
    <m/>
    <s v="F09"/>
    <s v="Academic Year"/>
    <x v="2"/>
    <n v="1222"/>
  </r>
  <r>
    <s v="Eskins"/>
    <s v="Dana"/>
    <s v="R"/>
    <s v="Clinical Coord, Diagostic Med"/>
    <s v="Fire-Applied Science"/>
    <x v="1113"/>
    <s v="A"/>
    <s v="F"/>
    <m/>
    <m/>
    <s v="A12"/>
    <s v="Fiscal Year"/>
    <x v="0"/>
    <n v="1223"/>
  </r>
  <r>
    <s v="Ploeger"/>
    <s v="Michelle"/>
    <s v="L"/>
    <s v="Coordinator, Education Abroad"/>
    <s v="Intrnl Programs &amp; Partnerships"/>
    <x v="1114"/>
    <s v="A"/>
    <s v="F"/>
    <m/>
    <m/>
    <s v="A12"/>
    <s v="Fiscal Year"/>
    <x v="0"/>
    <n v="1224"/>
  </r>
  <r>
    <s v="Barned"/>
    <s v="Laura"/>
    <m/>
    <s v="Academic Advisor"/>
    <s v="Student Services EDHD"/>
    <x v="1115"/>
    <s v="A"/>
    <s v="F"/>
    <m/>
    <m/>
    <s v="A12"/>
    <s v="Fiscal Year"/>
    <x v="0"/>
    <n v="1225"/>
  </r>
  <r>
    <s v="Prunty"/>
    <s v="Patricia"/>
    <s v="A"/>
    <s v="Assistant Professor"/>
    <s v="Fire-Human Dev &amp; Family Study"/>
    <x v="1116"/>
    <s v="A"/>
    <s v="F"/>
    <m/>
    <m/>
    <s v="F12"/>
    <s v="Academic Year"/>
    <x v="2"/>
    <n v="1226"/>
  </r>
  <r>
    <s v="Rzicznek"/>
    <s v="Amanda"/>
    <s v="M"/>
    <s v="Lecturer"/>
    <s v="General Studies Writing Prog"/>
    <x v="1117"/>
    <s v="A"/>
    <s v="F"/>
    <m/>
    <m/>
    <s v="F12"/>
    <s v="Academic Year"/>
    <x v="2"/>
    <n v="1227"/>
  </r>
  <r>
    <s v="Baum"/>
    <s v="Cynthia"/>
    <s v="L"/>
    <s v="Child Development Specialist"/>
    <s v="Family &amp; Consumer Sciences"/>
    <x v="1118"/>
    <s v="A"/>
    <s v="F"/>
    <m/>
    <m/>
    <s v="A17"/>
    <s v="Fiscal Year"/>
    <x v="0"/>
    <n v="1228"/>
  </r>
  <r>
    <s v="Mullins"/>
    <s v="William"/>
    <s v="D"/>
    <s v="Coordinator - Music Admis"/>
    <s v="Musical Arts Dean"/>
    <x v="1118"/>
    <s v="A"/>
    <s v="F"/>
    <m/>
    <m/>
    <s v="A12"/>
    <s v="Fiscal Year"/>
    <x v="0"/>
    <n v="1229"/>
  </r>
  <r>
    <s v="Nardozzi"/>
    <s v="Dominick"/>
    <s v="V"/>
    <s v="Technology Support Specialist"/>
    <s v="Information Technology Service"/>
    <x v="1118"/>
    <s v="A"/>
    <s v="F"/>
    <m/>
    <m/>
    <s v="A12"/>
    <s v="Fiscal Year"/>
    <x v="0"/>
    <n v="1230"/>
  </r>
  <r>
    <s v="Rhine"/>
    <s v="Kristina"/>
    <s v="M"/>
    <s v="Purchasing Analyst/Buyer"/>
    <s v="Business Operations"/>
    <x v="1118"/>
    <s v="A"/>
    <s v="F"/>
    <m/>
    <m/>
    <s v="A12"/>
    <s v="Fiscal Year"/>
    <x v="0"/>
    <n v="1231"/>
  </r>
  <r>
    <s v="Beskid"/>
    <s v="Philip"/>
    <s v="J"/>
    <s v="Instructor"/>
    <s v="School of Media and Comm"/>
    <x v="1118"/>
    <s v="A"/>
    <s v="F"/>
    <m/>
    <m/>
    <s v="F12"/>
    <s v="Academic Year"/>
    <x v="2"/>
    <n v="1232"/>
  </r>
  <r>
    <s v="Pape"/>
    <s v="Catherine"/>
    <s v="M"/>
    <s v="Instructor"/>
    <s v="Human Services Department"/>
    <x v="1118"/>
    <s v="A"/>
    <s v="F"/>
    <m/>
    <m/>
    <s v="F12"/>
    <s v="Academic Year"/>
    <x v="2"/>
    <n v="1233"/>
  </r>
  <r>
    <s v="Schaller"/>
    <s v="Lisa"/>
    <s v="M"/>
    <s v="Instructor"/>
    <s v="Construction Management"/>
    <x v="1118"/>
    <s v="A"/>
    <s v="F"/>
    <m/>
    <m/>
    <s v="F12"/>
    <s v="Academic Year"/>
    <x v="2"/>
    <n v="1234"/>
  </r>
  <r>
    <s v="Dunn-Harris"/>
    <s v="Marie"/>
    <s v="A"/>
    <s v="Soc Med Mkting Comm Specialist"/>
    <s v="Marketing &amp; Communications"/>
    <x v="1119"/>
    <s v="A"/>
    <s v="F"/>
    <m/>
    <m/>
    <s v="A12"/>
    <s v="Fiscal Year"/>
    <x v="0"/>
    <n v="1235"/>
  </r>
  <r>
    <s v="Zemanski"/>
    <s v="Elizabeth"/>
    <s v="L"/>
    <s v="Lecturer"/>
    <s v="General Studies Writing Prog"/>
    <x v="1120"/>
    <s v="A"/>
    <s v="F"/>
    <m/>
    <m/>
    <s v="F12"/>
    <s v="Academic Year"/>
    <x v="2"/>
    <n v="1236"/>
  </r>
  <r>
    <s v="Mauter"/>
    <s v="Christopher"/>
    <s v="J"/>
    <s v="Technology Support Specialist"/>
    <s v="Information Technology Service"/>
    <x v="1121"/>
    <s v="A"/>
    <s v="F"/>
    <m/>
    <m/>
    <s v="A12"/>
    <s v="Fiscal Year"/>
    <x v="0"/>
    <n v="1237"/>
  </r>
  <r>
    <s v="Stevens"/>
    <s v="Mark"/>
    <s v="A"/>
    <s v="Instructor"/>
    <s v="School of Teaching &amp; Learning"/>
    <x v="1122"/>
    <s v="A"/>
    <s v="F"/>
    <m/>
    <m/>
    <s v="F12"/>
    <s v="Academic Year"/>
    <x v="2"/>
    <n v="1238"/>
  </r>
  <r>
    <s v="Messenger"/>
    <s v="Steven"/>
    <s v="P"/>
    <s v="Asst Athl Dir, Ops, Evnts, Chm"/>
    <s v="Intercollegiate Athletics"/>
    <x v="1123"/>
    <s v="A"/>
    <s v="F"/>
    <m/>
    <m/>
    <s v="A12"/>
    <s v="Fiscal Year"/>
    <x v="0"/>
    <n v="1239"/>
  </r>
  <r>
    <s v="Sloane"/>
    <s v="Robert"/>
    <s v="J"/>
    <s v="Instructor"/>
    <s v="American Culture Studies"/>
    <x v="1124"/>
    <s v="A"/>
    <s v="F"/>
    <m/>
    <m/>
    <s v="F12"/>
    <s v="Academic Year"/>
    <x v="2"/>
    <n v="1240"/>
  </r>
  <r>
    <s v="Spallinger"/>
    <s v="Kimberly"/>
    <s v="K"/>
    <s v="Lecturer"/>
    <s v="English Department"/>
    <x v="1125"/>
    <s v="A"/>
    <s v="F"/>
    <m/>
    <m/>
    <s v="F12"/>
    <s v="Academic Year"/>
    <x v="2"/>
    <n v="1241"/>
  </r>
  <r>
    <s v="Grulke"/>
    <s v="Jennifer"/>
    <s v="J"/>
    <s v="Coordinator, Leadership/Admin"/>
    <s v="Office of Residence Life"/>
    <x v="1126"/>
    <s v="A"/>
    <s v="F"/>
    <m/>
    <m/>
    <s v="A12"/>
    <s v="Fiscal Year"/>
    <x v="0"/>
    <n v="1242"/>
  </r>
  <r>
    <s v="Holman"/>
    <s v="Konra"/>
    <s v="D"/>
    <s v="Instructor"/>
    <s v="Math and Statistics Dept"/>
    <x v="1127"/>
    <s v="A"/>
    <s v="F"/>
    <n v="1500"/>
    <m/>
    <s v="F12"/>
    <s v="Academic Year"/>
    <x v="2"/>
    <n v="1243"/>
  </r>
  <r>
    <s v="Doles"/>
    <s v="Kurt"/>
    <s v="E"/>
    <s v="Coordinator of MACCM Operation"/>
    <s v="Musical Arts Dean"/>
    <x v="1128"/>
    <s v="A"/>
    <s v="F"/>
    <m/>
    <m/>
    <s v="A12"/>
    <s v="Fiscal Year"/>
    <x v="0"/>
    <n v="1244"/>
  </r>
  <r>
    <s v="Zibbel"/>
    <s v="John"/>
    <s v="C"/>
    <s v="Instructor"/>
    <s v="Family &amp; Consumer Sciences"/>
    <x v="1129"/>
    <s v="A"/>
    <s v="F"/>
    <m/>
    <m/>
    <s v="F12"/>
    <s v="Academic Year"/>
    <x v="2"/>
    <n v="1245"/>
  </r>
  <r>
    <s v="Dupay"/>
    <s v="Marcelle"/>
    <s v="M"/>
    <s v="Lecturer"/>
    <s v="School of Art"/>
    <x v="1130"/>
    <s v="A"/>
    <s v="F"/>
    <m/>
    <m/>
    <s v="F12"/>
    <s v="Academic Year"/>
    <x v="2"/>
    <n v="1246"/>
  </r>
  <r>
    <s v="Bennett"/>
    <s v="Daniel"/>
    <s v="B"/>
    <s v="Technology Support Specialist"/>
    <s v="Information Technology Service"/>
    <x v="1131"/>
    <s v="A"/>
    <s v="F"/>
    <m/>
    <m/>
    <s v="A12"/>
    <s v="Fiscal Year"/>
    <x v="0"/>
    <n v="1247"/>
  </r>
  <r>
    <s v="Cramer"/>
    <s v="Terra"/>
    <s v="J"/>
    <s v="Staff Accountant PY Gen Acct"/>
    <s v="Controller's Office"/>
    <x v="1131"/>
    <s v="A"/>
    <s v="F"/>
    <m/>
    <m/>
    <s v="A12"/>
    <s v="Fiscal Year"/>
    <x v="0"/>
    <n v="1248"/>
  </r>
  <r>
    <s v="Frist"/>
    <s v="Martina"/>
    <m/>
    <s v="Payroll Specialist"/>
    <s v="Controller's Office"/>
    <x v="1131"/>
    <s v="A"/>
    <s v="F"/>
    <m/>
    <m/>
    <s v="A12"/>
    <s v="Fiscal Year"/>
    <x v="0"/>
    <n v="1249"/>
  </r>
  <r>
    <s v="Pollock"/>
    <s v="Jenna"/>
    <s v="L"/>
    <s v="Program Manager"/>
    <s v="Cosmos"/>
    <x v="1131"/>
    <s v="A"/>
    <s v="F"/>
    <m/>
    <m/>
    <s v="A12"/>
    <s v="Fiscal Year"/>
    <x v="0"/>
    <n v="1250"/>
  </r>
  <r>
    <s v="Selders"/>
    <s v="Michael"/>
    <s v="A"/>
    <s v="Technology Support Specialist"/>
    <s v="Information Technology Service"/>
    <x v="1131"/>
    <s v="A"/>
    <s v="F"/>
    <m/>
    <m/>
    <s v="A12"/>
    <s v="Fiscal Year"/>
    <x v="0"/>
    <n v="1251"/>
  </r>
  <r>
    <s v="Spradlin"/>
    <s v="Jaime"/>
    <s v="L"/>
    <s v="Coordinator, Bus Oper &amp; Grants"/>
    <s v="Chemistry Department"/>
    <x v="1132"/>
    <s v="A"/>
    <s v="F"/>
    <m/>
    <m/>
    <s v="A12"/>
    <s v="Fiscal Year"/>
    <x v="0"/>
    <n v="1252"/>
  </r>
  <r>
    <s v="Gallagher"/>
    <s v="Debra"/>
    <s v="K"/>
    <s v="Instructor"/>
    <s v="School of Teaching &amp; Learning"/>
    <x v="1133"/>
    <s v="A"/>
    <s v="F"/>
    <m/>
    <m/>
    <s v="F12"/>
    <s v="Academic Year"/>
    <x v="2"/>
    <n v="1253"/>
  </r>
  <r>
    <s v="Miller"/>
    <s v="Beth"/>
    <s v="A"/>
    <s v="Assistant Director"/>
    <s v="Career Center"/>
    <x v="1134"/>
    <s v="A"/>
    <s v="F"/>
    <m/>
    <m/>
    <s v="A12"/>
    <s v="Fiscal Year"/>
    <x v="0"/>
    <n v="1254"/>
  </r>
  <r>
    <s v="Boman"/>
    <s v="Stephanie"/>
    <s v="D"/>
    <s v="Assistant to the Graduate Dean"/>
    <s v="Graduate College"/>
    <x v="1135"/>
    <s v="A"/>
    <s v="F"/>
    <m/>
    <m/>
    <s v="A12"/>
    <s v="Fiscal Year"/>
    <x v="0"/>
    <n v="1255"/>
  </r>
  <r>
    <s v="Crompton"/>
    <s v="Stephen"/>
    <s v="J"/>
    <s v="Instructor"/>
    <s v="Theatre and Film"/>
    <x v="1135"/>
    <s v="A"/>
    <s v="F"/>
    <m/>
    <m/>
    <s v="F12"/>
    <s v="Academic Year"/>
    <x v="2"/>
    <n v="1256"/>
  </r>
  <r>
    <s v="Dee"/>
    <s v="Nicholas"/>
    <m/>
    <s v="Instructor"/>
    <s v="World Languages and Cultures"/>
    <x v="1135"/>
    <s v="A"/>
    <s v="F"/>
    <m/>
    <m/>
    <s v="F12"/>
    <s v="Academic Year"/>
    <x v="2"/>
    <n v="1257"/>
  </r>
  <r>
    <s v="Krishnankuttyrema"/>
    <s v="Resmi"/>
    <m/>
    <s v="Instructor"/>
    <s v="Dept Engineering Technologies"/>
    <x v="1135"/>
    <s v="A"/>
    <s v="F"/>
    <m/>
    <m/>
    <s v="F12"/>
    <s v="Academic Year"/>
    <x v="2"/>
    <n v="1258"/>
  </r>
  <r>
    <s v="Lasch"/>
    <s v="Brittany"/>
    <s v="M"/>
    <s v="Instructor"/>
    <s v="Music Performance Studies"/>
    <x v="1135"/>
    <s v="C"/>
    <s v="F"/>
    <m/>
    <m/>
    <s v="F09"/>
    <s v="Academic Year"/>
    <x v="2"/>
    <n v="1259"/>
  </r>
  <r>
    <s v="McDowell"/>
    <s v="Kip"/>
    <s v="R"/>
    <s v="Assistant Director, Lab &amp; Fac"/>
    <s v="Col of Technology Adm"/>
    <x v="1136"/>
    <s v="A"/>
    <s v="F"/>
    <m/>
    <m/>
    <s v="A12"/>
    <s v="Fiscal Year"/>
    <x v="0"/>
    <n v="1260"/>
  </r>
  <r>
    <s v="Storm"/>
    <s v="Kari"/>
    <s v="J"/>
    <s v="Coord, Pre College Acad Progm"/>
    <s v="Office of Student Retention"/>
    <x v="1137"/>
    <s v="H"/>
    <s v="F"/>
    <m/>
    <m/>
    <s v="A12"/>
    <s v="Fiscal Year"/>
    <x v="0"/>
    <n v="1261"/>
  </r>
  <r>
    <s v="Buerman"/>
    <s v="Courtney"/>
    <s v="K"/>
    <s v="Child Development Specialist"/>
    <s v="Family &amp; Consumer Sciences"/>
    <x v="1138"/>
    <s v="A"/>
    <s v="F"/>
    <m/>
    <m/>
    <s v="A17"/>
    <s v="Fiscal Year"/>
    <x v="0"/>
    <n v="1262"/>
  </r>
  <r>
    <s v="McCarthy"/>
    <s v="Julie"/>
    <s v="L"/>
    <s v="Health and Safety Generalist"/>
    <s v="Risk Management"/>
    <x v="1138"/>
    <s v="A"/>
    <s v="F"/>
    <m/>
    <m/>
    <s v="A12"/>
    <s v="Fiscal Year"/>
    <x v="0"/>
    <n v="1263"/>
  </r>
  <r>
    <s v="McLean"/>
    <s v="Jaclyn"/>
    <s v="E"/>
    <s v="Instructor"/>
    <s v="Fire-Biology"/>
    <x v="1139"/>
    <s v="A"/>
    <s v="F"/>
    <m/>
    <m/>
    <s v="F12"/>
    <s v="Academic Year"/>
    <x v="2"/>
    <n v="1264"/>
  </r>
  <r>
    <s v="Peterson"/>
    <s v="Clayton"/>
    <s v="G"/>
    <s v="Art Technician"/>
    <s v="School of Art"/>
    <x v="1140"/>
    <s v="A"/>
    <s v="F"/>
    <m/>
    <m/>
    <s v="A12"/>
    <s v="Fiscal Year"/>
    <x v="0"/>
    <n v="1265"/>
  </r>
  <r>
    <s v="Cogswell"/>
    <s v="Rebecca"/>
    <s v="J"/>
    <s v="Business Analyst"/>
    <s v="Registrar"/>
    <x v="1141"/>
    <s v="A"/>
    <s v="F"/>
    <m/>
    <m/>
    <s v="A12"/>
    <s v="Fiscal Year"/>
    <x v="0"/>
    <n v="1266"/>
  </r>
  <r>
    <s v="Dieball"/>
    <s v="Allan"/>
    <s v="D"/>
    <s v="Fin Aid Web &amp; Serv Apps Mgr"/>
    <s v="Financial Aid"/>
    <x v="1142"/>
    <s v="H"/>
    <s v="F"/>
    <m/>
    <m/>
    <s v="A12"/>
    <s v="Fiscal Year"/>
    <x v="0"/>
    <n v="1267"/>
  </r>
  <r>
    <s v="Barber"/>
    <s v="Holly"/>
    <m/>
    <s v="Instructional Designer"/>
    <s v="Center for Faculty Excellence"/>
    <x v="1143"/>
    <s v="A"/>
    <s v="F"/>
    <m/>
    <m/>
    <s v="A12"/>
    <s v="Fiscal Year"/>
    <x v="0"/>
    <n v="1268"/>
  </r>
  <r>
    <s v="Webb"/>
    <s v="Melissa"/>
    <m/>
    <s v="Academic Advisor"/>
    <s v="Co-Op Education"/>
    <x v="1143"/>
    <s v="A"/>
    <s v="F"/>
    <m/>
    <m/>
    <s v="A12"/>
    <s v="Fiscal Year"/>
    <x v="0"/>
    <n v="1269"/>
  </r>
  <r>
    <s v="English"/>
    <s v="Daniel"/>
    <s v="A"/>
    <s v="Applications Specialist"/>
    <s v="Admissions Office"/>
    <x v="1144"/>
    <s v="A"/>
    <s v="F"/>
    <m/>
    <m/>
    <s v="A12"/>
    <s v="Fiscal Year"/>
    <x v="0"/>
    <n v="1270"/>
  </r>
  <r>
    <s v="Jones"/>
    <s v="Kerry"/>
    <s v="L"/>
    <s v="Academic Advisor"/>
    <s v="Student Services EDHD"/>
    <x v="1144"/>
    <s v="A"/>
    <s v="F"/>
    <m/>
    <m/>
    <s v="A12"/>
    <s v="Fiscal Year"/>
    <x v="0"/>
    <n v="1271"/>
  </r>
  <r>
    <s v="Owens"/>
    <s v="Claudia"/>
    <s v="Y"/>
    <s v="Instructor"/>
    <s v="School of Media and Comm"/>
    <x v="1145"/>
    <s v="C"/>
    <s v="F"/>
    <m/>
    <m/>
    <s v="F09"/>
    <s v="Academic Year"/>
    <x v="2"/>
    <n v="1272"/>
  </r>
  <r>
    <s v="Stygles"/>
    <s v="Katherine"/>
    <s v="N"/>
    <s v="Asst Dir, Divrs Ed &amp; LGBTQProg"/>
    <s v="Office of Multicultural Affrs"/>
    <x v="1146"/>
    <s v="H"/>
    <s v="F"/>
    <m/>
    <m/>
    <s v="A12"/>
    <s v="Fiscal Year"/>
    <x v="0"/>
    <n v="1273"/>
  </r>
  <r>
    <s v="Cavera"/>
    <s v="Christopher"/>
    <s v="S"/>
    <s v="Instructor"/>
    <s v="School of Media and Comm"/>
    <x v="1147"/>
    <s v="A"/>
    <s v="F"/>
    <m/>
    <m/>
    <s v="F12"/>
    <s v="Academic Year"/>
    <x v="2"/>
    <n v="1274"/>
  </r>
  <r>
    <s v="Jess"/>
    <s v="Scott"/>
    <s v="K"/>
    <s v="Athl Equipment Mgr (Ice Arena)"/>
    <s v="Intercollegiate Athletics"/>
    <x v="1148"/>
    <s v="A"/>
    <s v="F"/>
    <m/>
    <m/>
    <s v="A12"/>
    <s v="Fiscal Year"/>
    <x v="0"/>
    <n v="1275"/>
  </r>
  <r>
    <s v="Rosati"/>
    <s v="Monique"/>
    <s v="A"/>
    <s v="Director of Operations"/>
    <s v="Basketball - Women"/>
    <x v="1148"/>
    <s v="A"/>
    <s v="F"/>
    <m/>
    <m/>
    <s v="A12"/>
    <s v="Fiscal Year"/>
    <x v="0"/>
    <n v="1276"/>
  </r>
  <r>
    <s v="Whitehurst"/>
    <s v="Robert"/>
    <s v="N"/>
    <s v="Assistant Athletic Trainer"/>
    <s v="Intercollegiate Athletics"/>
    <x v="1148"/>
    <s v="A"/>
    <s v="F"/>
    <m/>
    <m/>
    <s v="A12"/>
    <s v="Fiscal Year"/>
    <x v="0"/>
    <n v="1277"/>
  </r>
  <r>
    <s v="Shay"/>
    <s v="Siobhan"/>
    <m/>
    <s v="Instructor"/>
    <s v="Chemistry Department"/>
    <x v="1149"/>
    <s v="A"/>
    <s v="F"/>
    <m/>
    <m/>
    <s v="F12"/>
    <s v="Academic Year"/>
    <x v="2"/>
    <n v="1278"/>
  </r>
  <r>
    <s v="Flick"/>
    <s v="Rachel"/>
    <s v="L"/>
    <s v="Academic Advisor"/>
    <s v="A&amp;S Dean"/>
    <x v="1150"/>
    <s v="A"/>
    <s v="F"/>
    <m/>
    <m/>
    <s v="A12"/>
    <s v="Fiscal Year"/>
    <x v="0"/>
    <n v="1279"/>
  </r>
  <r>
    <s v="Romanowicz"/>
    <s v="Jedrzej"/>
    <m/>
    <s v="Supervisor-Mass Spectrometer F"/>
    <s v="Chemistry Department"/>
    <x v="1151"/>
    <s v="A"/>
    <s v="F"/>
    <m/>
    <m/>
    <s v="A12"/>
    <s v="Fiscal Year"/>
    <x v="0"/>
    <n v="1280"/>
  </r>
  <r>
    <s v="Sheets"/>
    <s v="Elizabeth"/>
    <s v="G"/>
    <s v="Lecturer"/>
    <s v="School of Art"/>
    <x v="1152"/>
    <s v="A"/>
    <s v="F"/>
    <m/>
    <m/>
    <s v="F12"/>
    <s v="Academic Year"/>
    <x v="2"/>
    <n v="1281"/>
  </r>
  <r>
    <s v="Joseph"/>
    <s v="Brittany"/>
    <s v="C"/>
    <s v="Instructor"/>
    <s v="Schl of Intervention Svcs"/>
    <x v="1153"/>
    <s v="C"/>
    <s v="F"/>
    <m/>
    <m/>
    <s v="F09"/>
    <s v="Academic Year"/>
    <x v="2"/>
    <n v="1282"/>
  </r>
  <r>
    <s v="Fischer"/>
    <s v="Laura"/>
    <s v="D"/>
    <s v="Asst Director of Programming"/>
    <s v="Ice Arena"/>
    <x v="1154"/>
    <s v="H"/>
    <s v="F"/>
    <m/>
    <m/>
    <s v="A12"/>
    <s v="Fiscal Year"/>
    <x v="0"/>
    <n v="1283"/>
  </r>
  <r>
    <s v="McPhillips"/>
    <s v="Michael"/>
    <s v="J"/>
    <s v="Assistant Director Facility Op"/>
    <s v="Ice Arena"/>
    <x v="1154"/>
    <s v="H"/>
    <s v="F"/>
    <m/>
    <m/>
    <s v="A12"/>
    <s v="Fiscal Year"/>
    <x v="0"/>
    <n v="1284"/>
  </r>
  <r>
    <s v="Moreno"/>
    <s v="Louie"/>
    <s v="H"/>
    <s v="Instructor"/>
    <s v="Ethnic Studies"/>
    <x v="1155"/>
    <s v="A"/>
    <s v="F"/>
    <m/>
    <m/>
    <s v="F12"/>
    <s v="Academic Year"/>
    <x v="2"/>
    <n v="1285"/>
  </r>
  <r>
    <s v="Cunningham"/>
    <s v="Robert"/>
    <s v="B"/>
    <s v="Marketing Communications Spec"/>
    <s v="Marketing &amp; Communications"/>
    <x v="1156"/>
    <s v="A"/>
    <s v="F"/>
    <m/>
    <m/>
    <s v="A12"/>
    <s v="Fiscal Year"/>
    <x v="0"/>
    <n v="1286"/>
  </r>
  <r>
    <s v="Dymarkowski"/>
    <s v="Patrick"/>
    <s v="M"/>
    <s v="Academic Advisor"/>
    <s v="A&amp;S Dean"/>
    <x v="1156"/>
    <s v="A"/>
    <s v="F"/>
    <m/>
    <m/>
    <s v="A12"/>
    <s v="Fiscal Year"/>
    <x v="0"/>
    <n v="1287"/>
  </r>
  <r>
    <s v="Kardok"/>
    <s v="Ryan"/>
    <s v="T"/>
    <s v="Director of Operations"/>
    <s v="Basketball-Men"/>
    <x v="1156"/>
    <s v="A"/>
    <s v="F"/>
    <m/>
    <m/>
    <s v="A12"/>
    <s v="Fiscal Year"/>
    <x v="0"/>
    <n v="1288"/>
  </r>
  <r>
    <s v="Webb"/>
    <s v="Lucas"/>
    <s v="D"/>
    <s v="Marketing Productn Coordinator"/>
    <s v="Marketing &amp; Communications"/>
    <x v="1156"/>
    <s v="A"/>
    <s v="F"/>
    <m/>
    <m/>
    <s v="A12"/>
    <s v="Fiscal Year"/>
    <x v="0"/>
    <n v="1289"/>
  </r>
  <r>
    <s v="Kratzer"/>
    <s v="Sheila"/>
    <s v="A"/>
    <s v="Laboratory Technician"/>
    <s v="Biological Science"/>
    <x v="1157"/>
    <s v="A"/>
    <s v="F"/>
    <m/>
    <m/>
    <s v="A12"/>
    <s v="Fiscal Year"/>
    <x v="0"/>
    <n v="1290"/>
  </r>
  <r>
    <s v="Solis"/>
    <s v="Alex"/>
    <s v="D"/>
    <s v="Marketing and Dev Coordinator"/>
    <s v="Capital Campaign"/>
    <x v="1158"/>
    <s v="A"/>
    <s v="F"/>
    <m/>
    <m/>
    <s v="A12"/>
    <s v="Fiscal Year"/>
    <x v="0"/>
    <n v="1291"/>
  </r>
  <r>
    <s v="Mullins"/>
    <s v="Heather"/>
    <s v="C"/>
    <s v="Academic Advisor"/>
    <s v="Office of UG Student Develo"/>
    <x v="1159"/>
    <s v="A"/>
    <s v="F"/>
    <m/>
    <m/>
    <s v="A12"/>
    <s v="Fiscal Year"/>
    <x v="0"/>
    <n v="1292"/>
  </r>
  <r>
    <s v="Payne"/>
    <s v="Kristin"/>
    <s v="A"/>
    <s v="Academic Advisor"/>
    <s v="A&amp;S Dean"/>
    <x v="1159"/>
    <s v="A"/>
    <s v="F"/>
    <m/>
    <m/>
    <s v="A12"/>
    <s v="Fiscal Year"/>
    <x v="0"/>
    <n v="1293"/>
  </r>
  <r>
    <s v="Smith"/>
    <s v="DeVona"/>
    <s v="D"/>
    <s v="Academic Advisor"/>
    <s v="A&amp;S Dean"/>
    <x v="1160"/>
    <s v="A"/>
    <s v="F"/>
    <m/>
    <m/>
    <s v="A12"/>
    <s v="Fiscal Year"/>
    <x v="0"/>
    <n v="1294"/>
  </r>
  <r>
    <s v="Paulikas"/>
    <s v="Marius"/>
    <s v="J"/>
    <s v="Instructor"/>
    <s v="Geography Department"/>
    <x v="1161"/>
    <s v="A"/>
    <s v="F"/>
    <m/>
    <m/>
    <s v="F12"/>
    <s v="Academic Year"/>
    <x v="2"/>
    <n v="1295"/>
  </r>
  <r>
    <s v="Hall"/>
    <s v="Maite"/>
    <s v="Y"/>
    <s v="Coordinator, ISS"/>
    <s v="Intrnl Programs &amp; Partnerships"/>
    <x v="1162"/>
    <s v="A"/>
    <s v="F"/>
    <m/>
    <m/>
    <s v="A12"/>
    <s v="Fiscal Year"/>
    <x v="0"/>
    <n v="1296"/>
  </r>
  <r>
    <s v="Dufresne"/>
    <s v="Robin"/>
    <s v="M"/>
    <s v="Instructor"/>
    <s v="Schl of Intervention Svcs"/>
    <x v="1162"/>
    <s v="A"/>
    <s v="F"/>
    <m/>
    <m/>
    <s v="F12"/>
    <s v="Academic Year"/>
    <x v="2"/>
    <n v="1297"/>
  </r>
  <r>
    <s v="Bird"/>
    <s v="Holly"/>
    <s v="M"/>
    <s v="Lecturer"/>
    <s v="General Studies Writing Prog"/>
    <x v="1163"/>
    <s v="A"/>
    <s v="F"/>
    <m/>
    <m/>
    <s v="F12"/>
    <s v="Academic Year"/>
    <x v="2"/>
    <n v="1298"/>
  </r>
  <r>
    <s v="Gattozzi"/>
    <s v="Bryan"/>
    <s v="J"/>
    <s v="Lecturer"/>
    <s v="General Studies Writing Prog"/>
    <x v="1163"/>
    <s v="A"/>
    <s v="F"/>
    <m/>
    <m/>
    <s v="F12"/>
    <s v="Academic Year"/>
    <x v="2"/>
    <n v="1299"/>
  </r>
  <r>
    <s v="Kanary"/>
    <s v="Tara"/>
    <s v="E"/>
    <s v="Web New Media Develop/Designer"/>
    <s v="Marketing &amp; Communications"/>
    <x v="1164"/>
    <s v="A"/>
    <s v="F"/>
    <m/>
    <m/>
    <s v="A12"/>
    <s v="Fiscal Year"/>
    <x v="0"/>
    <n v="1300"/>
  </r>
  <r>
    <s v="Mills"/>
    <s v="Zachary"/>
    <s v="W"/>
    <s v="Producer/Director"/>
    <s v="WBGU-TV Television Service"/>
    <x v="1164"/>
    <s v="A"/>
    <s v="F"/>
    <m/>
    <m/>
    <s v="A12"/>
    <s v="Fiscal Year"/>
    <x v="0"/>
    <n v="1301"/>
  </r>
  <r>
    <s v="Parker"/>
    <s v="Danielle"/>
    <s v="N"/>
    <s v="Assistant Director of Develpmt"/>
    <s v="Development Office"/>
    <x v="1164"/>
    <s v="A"/>
    <s v="F"/>
    <m/>
    <m/>
    <s v="A12"/>
    <s v="Fiscal Year"/>
    <x v="0"/>
    <n v="1302"/>
  </r>
  <r>
    <s v="Rogers"/>
    <s v="Scott"/>
    <s v="T"/>
    <s v="Academic Advisor"/>
    <s v="Musical Arts Dean"/>
    <x v="1164"/>
    <s v="A"/>
    <s v="F"/>
    <m/>
    <m/>
    <s v="A12"/>
    <s v="Fiscal Year"/>
    <x v="0"/>
    <n v="1303"/>
  </r>
  <r>
    <s v="Swary"/>
    <s v="Anne"/>
    <s v="M"/>
    <s v="Marketing and Comm Specialist"/>
    <s v="Marketing &amp; Communications"/>
    <x v="1164"/>
    <s v="A"/>
    <s v="F"/>
    <m/>
    <m/>
    <s v="A12"/>
    <s v="Fiscal Year"/>
    <x v="0"/>
    <n v="1304"/>
  </r>
  <r>
    <s v="Thompson"/>
    <s v="Sara"/>
    <s v="G"/>
    <s v="Assistant Director, Annual Gvg"/>
    <s v="Capital Campaign"/>
    <x v="1164"/>
    <s v="A"/>
    <s v="F"/>
    <m/>
    <m/>
    <s v="A12"/>
    <s v="Fiscal Year"/>
    <x v="0"/>
    <n v="1305"/>
  </r>
  <r>
    <s v="Wilt"/>
    <s v="Lori"/>
    <s v="A"/>
    <s v="Marketing Communications Spec"/>
    <s v="WBGU-TV Television Service"/>
    <x v="1164"/>
    <s v="A"/>
    <s v="F"/>
    <m/>
    <m/>
    <s v="A12"/>
    <s v="Fiscal Year"/>
    <x v="0"/>
    <n v="1306"/>
  </r>
  <r>
    <s v="York"/>
    <s v="Kandace"/>
    <s v="G"/>
    <s v="Marketing Communication Spec"/>
    <s v="Marketing &amp; Communications"/>
    <x v="1164"/>
    <s v="A"/>
    <s v="F"/>
    <m/>
    <m/>
    <s v="A12"/>
    <s v="Fiscal Year"/>
    <x v="0"/>
    <n v="1307"/>
  </r>
  <r>
    <s v="Wolter"/>
    <s v="Jennifer"/>
    <s v="K"/>
    <s v="Instructor"/>
    <s v="World Languages and Cultures"/>
    <x v="1165"/>
    <s v="C"/>
    <s v="F"/>
    <m/>
    <m/>
    <s v="F09"/>
    <s v="Academic Year"/>
    <x v="2"/>
    <n v="1308"/>
  </r>
  <r>
    <s v="Bezdicek"/>
    <s v="Paul"/>
    <m/>
    <s v="Asst Athletic Dir, Ticket Oper"/>
    <s v="Intercollegiate Athletics"/>
    <x v="1166"/>
    <s v="A"/>
    <s v="F"/>
    <m/>
    <m/>
    <s v="A12"/>
    <s v="Fiscal Year"/>
    <x v="0"/>
    <n v="1309"/>
  </r>
  <r>
    <s v="Erdogmus"/>
    <s v="Abdullah"/>
    <s v="C"/>
    <s v="Int Student Recruiter/Advisor"/>
    <s v="Intrnl Programs &amp; Partnerships"/>
    <x v="1167"/>
    <s v="A"/>
    <s v="F"/>
    <m/>
    <m/>
    <s v="A12"/>
    <s v="Fiscal Year"/>
    <x v="0"/>
    <n v="1310"/>
  </r>
  <r>
    <s v="Cook"/>
    <s v="Amy"/>
    <s v="C"/>
    <s v="Lecturer"/>
    <s v="General Studies Writing Prog"/>
    <x v="1168"/>
    <s v="A"/>
    <s v="F"/>
    <m/>
    <m/>
    <s v="F12"/>
    <s v="Academic Year"/>
    <x v="2"/>
    <n v="1311"/>
  </r>
  <r>
    <s v="Foust"/>
    <s v="Amy"/>
    <s v="D"/>
    <s v="Academic Advisor"/>
    <s v="Advising Services"/>
    <x v="1169"/>
    <s v="A"/>
    <s v="F"/>
    <m/>
    <m/>
    <s v="A12"/>
    <s v="Fiscal Year"/>
    <x v="0"/>
    <n v="1312"/>
  </r>
  <r>
    <s v="Marquina Hervias"/>
    <s v="Lesnny"/>
    <s v="K"/>
    <s v="Instructor"/>
    <s v="World Languages and Cultures"/>
    <x v="1170"/>
    <s v="C"/>
    <s v="F"/>
    <m/>
    <m/>
    <s v="F09"/>
    <s v="Academic Year"/>
    <x v="2"/>
    <n v="1313"/>
  </r>
  <r>
    <s v="Jurden"/>
    <s v="Sarah"/>
    <m/>
    <s v="Assistant Director, AIMS"/>
    <s v="AIMS"/>
    <x v="1171"/>
    <s v="H"/>
    <s v="F"/>
    <m/>
    <m/>
    <s v="A12"/>
    <s v="Fiscal Year"/>
    <x v="0"/>
    <n v="1314"/>
  </r>
  <r>
    <s v="Newbury"/>
    <s v="Ken"/>
    <m/>
    <s v="OSMP Math Strong Proj Coord"/>
    <s v="Family &amp; Consumer Sciences"/>
    <x v="1172"/>
    <s v="A"/>
    <s v="F"/>
    <m/>
    <m/>
    <s v="A12"/>
    <s v="Fiscal Year"/>
    <x v="0"/>
    <n v="1315"/>
  </r>
  <r>
    <s v="Pool"/>
    <s v="Rita"/>
    <s v="A"/>
    <s v="Instructional Designer"/>
    <s v="Center for Faculty Excellence"/>
    <x v="1172"/>
    <s v="A"/>
    <s v="F"/>
    <m/>
    <m/>
    <s v="A12"/>
    <s v="Fiscal Year"/>
    <x v="0"/>
    <n v="1316"/>
  </r>
  <r>
    <s v="Whitman"/>
    <s v="Tonya"/>
    <s v="L"/>
    <s v="Assistant Director"/>
    <s v="School of Media and Comm"/>
    <x v="1172"/>
    <s v="A"/>
    <s v="F"/>
    <m/>
    <m/>
    <s v="A12"/>
    <s v="Fiscal Year"/>
    <x v="0"/>
    <n v="1317"/>
  </r>
  <r>
    <s v="Zinz-Cheresnick"/>
    <s v="Jessica"/>
    <s v="D"/>
    <s v="Lecturer"/>
    <s v="General Studies Writing Prog"/>
    <x v="1173"/>
    <s v="A"/>
    <s v="F"/>
    <m/>
    <m/>
    <s v="F12"/>
    <s v="Academic Year"/>
    <x v="2"/>
    <n v="1318"/>
  </r>
  <r>
    <s v="Christman"/>
    <s v="Barbara"/>
    <m/>
    <s v="Instructor"/>
    <s v="Math and Statistics Dept"/>
    <x v="1174"/>
    <s v="A"/>
    <s v="F"/>
    <m/>
    <m/>
    <s v="F12"/>
    <s v="Academic Year"/>
    <x v="2"/>
    <n v="1319"/>
  </r>
  <r>
    <s v="Lofgren"/>
    <s v="Richard"/>
    <s v="M"/>
    <s v="Academic Advisor"/>
    <s v="A&amp;S Dean"/>
    <x v="1175"/>
    <s v="A"/>
    <s v="F"/>
    <m/>
    <m/>
    <s v="A12"/>
    <s v="Fiscal Year"/>
    <x v="0"/>
    <n v="1320"/>
  </r>
  <r>
    <s v="Twu"/>
    <s v="Lihjen"/>
    <s v="J"/>
    <s v="Math Specialist"/>
    <s v="TRIO Programs"/>
    <x v="1176"/>
    <s v="A"/>
    <s v="F"/>
    <m/>
    <m/>
    <s v="A12"/>
    <s v="Fiscal Year"/>
    <x v="0"/>
    <n v="1321"/>
  </r>
  <r>
    <s v="Sankovich"/>
    <s v="Anna"/>
    <s v="K"/>
    <s v="Coordinator, Alumni"/>
    <s v="Alumni Office"/>
    <x v="1177"/>
    <s v="A"/>
    <s v="F"/>
    <m/>
    <m/>
    <s v="A12"/>
    <s v="Fiscal Year"/>
    <x v="0"/>
    <n v="1322"/>
  </r>
  <r>
    <s v="Dewhirst"/>
    <s v="Hannah"/>
    <s v="R"/>
    <s v="Instructor"/>
    <s v="Architecture &amp; Envr Design"/>
    <x v="1177"/>
    <s v="A"/>
    <s v="F"/>
    <m/>
    <m/>
    <s v="F12"/>
    <s v="Academic Year"/>
    <x v="2"/>
    <n v="1323"/>
  </r>
  <r>
    <s v="Hoerig"/>
    <s v="Andrea"/>
    <s v="D"/>
    <s v="Instructor"/>
    <s v="School of Teaching &amp; Learning"/>
    <x v="1177"/>
    <s v="A"/>
    <s v="F"/>
    <m/>
    <m/>
    <s v="F12"/>
    <s v="Academic Year"/>
    <x v="2"/>
    <n v="1324"/>
  </r>
  <r>
    <s v="Lewandowski"/>
    <s v="Arthur"/>
    <s v="J"/>
    <s v="Instructor"/>
    <s v="School of Teaching &amp; Learning"/>
    <x v="1177"/>
    <s v="A"/>
    <s v="F"/>
    <m/>
    <m/>
    <s v="F12"/>
    <s v="Academic Year"/>
    <x v="2"/>
    <n v="1325"/>
  </r>
  <r>
    <s v="Sacui"/>
    <s v="Iulia"/>
    <s v="A"/>
    <s v="Instructor"/>
    <s v="Chemistry Department"/>
    <x v="1177"/>
    <s v="A"/>
    <s v="F"/>
    <m/>
    <m/>
    <s v="F12"/>
    <s v="Academic Year"/>
    <x v="2"/>
    <n v="1326"/>
  </r>
  <r>
    <s v="Beaverson"/>
    <s v="Marcy"/>
    <s v="E"/>
    <s v="Academic Advisor"/>
    <s v="HHS Advising Center"/>
    <x v="1178"/>
    <s v="A"/>
    <s v="F"/>
    <m/>
    <m/>
    <s v="A12"/>
    <s v="Fiscal Year"/>
    <x v="0"/>
    <n v="1327"/>
  </r>
  <r>
    <s v="Hendricks"/>
    <s v="Deborah"/>
    <s v="S"/>
    <s v="Academic Advisor"/>
    <s v="HHS Advising Center"/>
    <x v="1178"/>
    <s v="A"/>
    <s v="F"/>
    <m/>
    <m/>
    <s v="A12"/>
    <s v="Fiscal Year"/>
    <x v="0"/>
    <n v="1328"/>
  </r>
  <r>
    <s v="McGuire"/>
    <s v="Kyle"/>
    <s v="R"/>
    <s v="Dir, Ticket Sales &amp; Prem Seat"/>
    <s v="Intercollegiate Athletics"/>
    <x v="1179"/>
    <s v="H"/>
    <s v="F"/>
    <m/>
    <m/>
    <s v="A12"/>
    <s v="Fiscal Year"/>
    <x v="0"/>
    <n v="1329"/>
  </r>
  <r>
    <s v="Ralph"/>
    <s v="Elizabeth"/>
    <s v="A"/>
    <s v="Field Partnership Coordinator"/>
    <s v="EDHD-Office of Field Experienc"/>
    <x v="1179"/>
    <s v="H"/>
    <s v="F"/>
    <m/>
    <m/>
    <s v="A12"/>
    <s v="Fiscal Year"/>
    <x v="0"/>
    <n v="1330"/>
  </r>
  <r>
    <s v="Zengel"/>
    <s v="Marian"/>
    <s v="L"/>
    <s v="Instructor"/>
    <s v="Family &amp; Consumer Sciences"/>
    <x v="1180"/>
    <s v="C"/>
    <s v="F"/>
    <m/>
    <m/>
    <s v="F09"/>
    <s v="Academic Year"/>
    <x v="2"/>
    <n v="1331"/>
  </r>
  <r>
    <s v="Blessing"/>
    <s v="Stephanie"/>
    <s v="L"/>
    <s v="Instructor"/>
    <s v="Family &amp; Consumer Sciences"/>
    <x v="1181"/>
    <s v="A"/>
    <s v="F"/>
    <m/>
    <m/>
    <s v="F12"/>
    <s v="Academic Year"/>
    <x v="2"/>
    <n v="1332"/>
  </r>
  <r>
    <s v="Zwayer"/>
    <s v="Irene"/>
    <s v="S"/>
    <s v="Writing Specialist"/>
    <s v="TRIO Programs"/>
    <x v="1182"/>
    <s v="H"/>
    <s v="F"/>
    <m/>
    <m/>
    <s v="A12"/>
    <s v="Fiscal Year"/>
    <x v="0"/>
    <n v="1333"/>
  </r>
  <r>
    <s v="Pezzi"/>
    <s v="Angela"/>
    <s v="M"/>
    <s v="Academic Advisor"/>
    <s v="A&amp;S Dean"/>
    <x v="1183"/>
    <s v="A"/>
    <s v="F"/>
    <m/>
    <m/>
    <s v="A12"/>
    <s v="Fiscal Year"/>
    <x v="0"/>
    <n v="1334"/>
  </r>
  <r>
    <s v="Clickner"/>
    <s v="Theresa"/>
    <s v="L"/>
    <s v="Box Office Manager"/>
    <s v="Musical Arts Dean"/>
    <x v="1184"/>
    <s v="H"/>
    <s v="F"/>
    <m/>
    <m/>
    <s v="A12"/>
    <s v="Fiscal Year"/>
    <x v="0"/>
    <n v="1335"/>
  </r>
  <r>
    <s v="Hunter"/>
    <s v="Lucinda"/>
    <s v="J"/>
    <s v="Lecturer"/>
    <s v="English Department"/>
    <x v="1185"/>
    <s v="A"/>
    <s v="F"/>
    <n v="10000"/>
    <m/>
    <s v="F12"/>
    <s v="Academic Year"/>
    <x v="2"/>
    <n v="1336"/>
  </r>
  <r>
    <s v="Celizic"/>
    <s v="Joseph"/>
    <s v="S"/>
    <s v="Lecturer"/>
    <s v="General Studies Writing Prog"/>
    <x v="1186"/>
    <s v="A"/>
    <s v="F"/>
    <m/>
    <m/>
    <s v="F12"/>
    <s v="Academic Year"/>
    <x v="2"/>
    <n v="1337"/>
  </r>
  <r>
    <s v="Jordan"/>
    <s v="Ethan"/>
    <s v="T"/>
    <s v="Lecturer"/>
    <s v="General Studies Writing Prog"/>
    <x v="1186"/>
    <s v="A"/>
    <s v="F"/>
    <m/>
    <m/>
    <s v="F12"/>
    <s v="Academic Year"/>
    <x v="2"/>
    <n v="1338"/>
  </r>
  <r>
    <s v="Jordan"/>
    <s v="Heather"/>
    <s v="L"/>
    <s v="Lecturer"/>
    <s v="General Studies Writing Prog"/>
    <x v="1186"/>
    <s v="A"/>
    <s v="F"/>
    <m/>
    <m/>
    <s v="F12"/>
    <s v="Academic Year"/>
    <x v="2"/>
    <n v="1339"/>
  </r>
  <r>
    <s v="Felver"/>
    <s v="Bradley"/>
    <s v="J"/>
    <s v="Lecturer"/>
    <s v="General Studies Writing Prog"/>
    <x v="1187"/>
    <s v="A"/>
    <s v="F"/>
    <m/>
    <m/>
    <s v="F12"/>
    <s v="Academic Year"/>
    <x v="2"/>
    <n v="1340"/>
  </r>
  <r>
    <s v="Cooper"/>
    <s v="Rachel"/>
    <s v="A"/>
    <s v="Academic Advisor"/>
    <s v="Office of UG Student Develo"/>
    <x v="1188"/>
    <s v="A"/>
    <s v="F"/>
    <m/>
    <m/>
    <s v="A12"/>
    <s v="Fiscal Year"/>
    <x v="0"/>
    <n v="1341"/>
  </r>
  <r>
    <s v="DeLong"/>
    <s v="Bethany"/>
    <s v="S"/>
    <s v="Academic Advisor"/>
    <s v="Student Services EDHD"/>
    <x v="1188"/>
    <s v="A"/>
    <s v="F"/>
    <m/>
    <m/>
    <s v="A12"/>
    <s v="Fiscal Year"/>
    <x v="0"/>
    <n v="1342"/>
  </r>
  <r>
    <s v="Hoover"/>
    <s v="Claire"/>
    <s v="M"/>
    <s v="Academic Advisor"/>
    <s v="Advising Services"/>
    <x v="1188"/>
    <s v="A"/>
    <s v="F"/>
    <m/>
    <m/>
    <s v="A12"/>
    <s v="Fiscal Year"/>
    <x v="0"/>
    <n v="1343"/>
  </r>
  <r>
    <s v="Sturdevant"/>
    <s v="Krista"/>
    <m/>
    <s v="Academic Advisor"/>
    <s v="Student Services EDHD"/>
    <x v="1188"/>
    <s v="A"/>
    <s v="F"/>
    <m/>
    <m/>
    <s v="A12"/>
    <s v="Fiscal Year"/>
    <x v="0"/>
    <n v="1344"/>
  </r>
  <r>
    <s v="Kiss"/>
    <s v="Jessica"/>
    <s v="E"/>
    <s v="Instructor"/>
    <s v="School of HMSLS"/>
    <x v="1189"/>
    <s v="A"/>
    <s v="F"/>
    <m/>
    <m/>
    <s v="F12"/>
    <s v="Academic Year"/>
    <x v="2"/>
    <n v="1345"/>
  </r>
  <r>
    <s v="Young"/>
    <s v="Kim"/>
    <s v="T"/>
    <s v="Instructor"/>
    <s v="School of Art"/>
    <x v="1190"/>
    <s v="A"/>
    <s v="F"/>
    <m/>
    <m/>
    <s v="F12"/>
    <s v="Academic Year"/>
    <x v="2"/>
    <n v="1346"/>
  </r>
  <r>
    <s v="Weatherford"/>
    <s v="Michael"/>
    <s v="B"/>
    <s v="Tech, Customer Svc Manager"/>
    <s v="University Bookstore"/>
    <x v="1191"/>
    <s v="H"/>
    <s v="F"/>
    <m/>
    <m/>
    <s v="A12"/>
    <s v="Fiscal Year"/>
    <x v="0"/>
    <n v="1347"/>
  </r>
  <r>
    <s v="Saunders"/>
    <s v="Suzanne"/>
    <s v="M"/>
    <s v="HR Training Specialist"/>
    <s v="Human Resources"/>
    <x v="1192"/>
    <s v="H"/>
    <s v="F"/>
    <m/>
    <m/>
    <s v="A12"/>
    <s v="Fiscal Year"/>
    <x v="0"/>
    <n v="1348"/>
  </r>
  <r>
    <s v="Atkinson"/>
    <s v="Michelle"/>
    <s v="R"/>
    <s v="Academic Advisor"/>
    <s v="HHS Advising Center"/>
    <x v="1193"/>
    <s v="A"/>
    <s v="F"/>
    <m/>
    <m/>
    <s v="A12"/>
    <s v="Fiscal Year"/>
    <x v="0"/>
    <n v="1349"/>
  </r>
  <r>
    <s v="Martinez Olmos"/>
    <s v="Ruth"/>
    <m/>
    <s v="Instructor"/>
    <s v="World Languages and Cultures"/>
    <x v="1194"/>
    <s v="C"/>
    <s v="F"/>
    <m/>
    <m/>
    <s v="F09"/>
    <s v="Academic Year"/>
    <x v="2"/>
    <n v="1350"/>
  </r>
  <r>
    <s v="Peters"/>
    <s v="Nathan"/>
    <s v="A"/>
    <s v="Instructor"/>
    <s v="School of HMSLS"/>
    <x v="1194"/>
    <s v="A"/>
    <s v="F"/>
    <m/>
    <m/>
    <s v="F12"/>
    <s v="Academic Year"/>
    <x v="2"/>
    <n v="1351"/>
  </r>
  <r>
    <s v="Thompson"/>
    <s v="Dawn"/>
    <s v="M"/>
    <s v="Instructor"/>
    <s v="School of Teaching &amp; Learning"/>
    <x v="1194"/>
    <s v="C"/>
    <s v="F"/>
    <m/>
    <m/>
    <s v="F09"/>
    <s v="Academic Year"/>
    <x v="2"/>
    <n v="1352"/>
  </r>
  <r>
    <s v="Hartigan"/>
    <s v="Jason"/>
    <s v="J"/>
    <s v="Business Analyst"/>
    <s v="Financial Aid"/>
    <x v="1195"/>
    <s v="H"/>
    <s v="F"/>
    <m/>
    <m/>
    <s v="A12"/>
    <s v="Fiscal Year"/>
    <x v="0"/>
    <n v="1353"/>
  </r>
  <r>
    <s v="Zieroff"/>
    <s v="Linda"/>
    <s v="K"/>
    <s v="Senior Graphic Designer"/>
    <s v="Marketing &amp; Communications"/>
    <x v="1195"/>
    <s v="H"/>
    <s v="F"/>
    <m/>
    <m/>
    <s v="A12"/>
    <s v="Fiscal Year"/>
    <x v="0"/>
    <n v="1354"/>
  </r>
  <r>
    <s v="Dunbar"/>
    <s v="Gabriel"/>
    <m/>
    <s v="Program Coordinator"/>
    <s v="Nontraditional/Military Office"/>
    <x v="1196"/>
    <s v="A"/>
    <s v="F"/>
    <m/>
    <m/>
    <s v="A12"/>
    <s v="Fiscal Year"/>
    <x v="0"/>
    <n v="1355"/>
  </r>
  <r>
    <s v="Cipriani"/>
    <s v="Holly"/>
    <s v="K"/>
    <s v="Academic Advisor"/>
    <s v="College Credit Plus Programs"/>
    <x v="1197"/>
    <s v="A"/>
    <s v="F"/>
    <m/>
    <m/>
    <s v="A12"/>
    <s v="Fiscal Year"/>
    <x v="0"/>
    <n v="1356"/>
  </r>
  <r>
    <s v="Weaver"/>
    <s v="Connie"/>
    <s v="L"/>
    <s v="Coordinator, Off of Multicltrl"/>
    <s v="Office of Multicultural Affrs"/>
    <x v="1198"/>
    <s v="H"/>
    <s v="F"/>
    <m/>
    <m/>
    <s v="A12"/>
    <s v="Fiscal Year"/>
    <x v="0"/>
    <n v="1357"/>
  </r>
  <r>
    <s v="Burgoon"/>
    <s v="Jacob"/>
    <s v="N"/>
    <s v="Instructor"/>
    <s v="School of Ed Found, Lead &amp; Pol"/>
    <x v="1199"/>
    <s v="A"/>
    <s v="F"/>
    <m/>
    <m/>
    <s v="F12"/>
    <s v="Academic Year"/>
    <x v="2"/>
    <n v="1358"/>
  </r>
  <r>
    <s v="Burres"/>
    <s v="Sean"/>
    <s v="P"/>
    <s v="Instructor"/>
    <s v="VCT-Tech Education"/>
    <x v="1200"/>
    <s v="A"/>
    <s v="F"/>
    <m/>
    <m/>
    <s v="F12"/>
    <s v="Academic Year"/>
    <x v="2"/>
    <n v="1359"/>
  </r>
  <r>
    <s v="Aguilar"/>
    <s v="Emily"/>
    <m/>
    <s v="Instructor"/>
    <s v="Theatre and Film"/>
    <x v="1201"/>
    <s v="A"/>
    <s v="F"/>
    <m/>
    <m/>
    <s v="F12"/>
    <s v="Academic Year"/>
    <x v="2"/>
    <n v="1360"/>
  </r>
  <r>
    <s v="Buetikofer"/>
    <s v="Eric"/>
    <s v="J"/>
    <s v="Recruiter/Transfer Advisor"/>
    <s v="Nontraditional/Military Office"/>
    <x v="1202"/>
    <s v="A"/>
    <s v="F"/>
    <m/>
    <m/>
    <s v="A12"/>
    <s v="Fiscal Year"/>
    <x v="0"/>
    <n v="1361"/>
  </r>
  <r>
    <s v="Clark"/>
    <s v="Matthew"/>
    <s v="K"/>
    <s v="Instructor"/>
    <s v="School of Teaching &amp; Learning"/>
    <x v="1203"/>
    <s v="A"/>
    <s v="F"/>
    <m/>
    <m/>
    <s v="F12"/>
    <s v="Academic Year"/>
    <x v="2"/>
    <n v="1362"/>
  </r>
  <r>
    <s v="Briggs"/>
    <s v="Brandon"/>
    <s v="M"/>
    <s v="Instructor"/>
    <s v="School of Art"/>
    <x v="1204"/>
    <s v="A"/>
    <s v="F"/>
    <m/>
    <m/>
    <s v="F12"/>
    <s v="Academic Year"/>
    <x v="2"/>
    <n v="1363"/>
  </r>
  <r>
    <s v="Calcamuggio"/>
    <s v="Lisa"/>
    <s v="M"/>
    <s v="Business Analyst"/>
    <s v="Bursar's Office"/>
    <x v="1205"/>
    <s v="H"/>
    <s v="F"/>
    <m/>
    <m/>
    <s v="A12"/>
    <s v="Fiscal Year"/>
    <x v="0"/>
    <n v="1364"/>
  </r>
  <r>
    <s v="Gentry"/>
    <s v="Teresa"/>
    <s v="L"/>
    <s v="Accounting &amp; RegistratinCoordr"/>
    <s v="Bowen-Thompson Student Union"/>
    <x v="1206"/>
    <s v="H"/>
    <s v="F"/>
    <m/>
    <m/>
    <s v="A12"/>
    <s v="Fiscal Year"/>
    <x v="0"/>
    <n v="1365"/>
  </r>
  <r>
    <s v="Karlovec"/>
    <s v="Amy"/>
    <s v="E"/>
    <s v="Senior Graphics Designer"/>
    <s v="Marketing &amp; Communications"/>
    <x v="1206"/>
    <s v="H"/>
    <s v="F"/>
    <m/>
    <m/>
    <s v="A12"/>
    <s v="Fiscal Year"/>
    <x v="0"/>
    <n v="1366"/>
  </r>
  <r>
    <s v="Caris"/>
    <s v="Kimberly"/>
    <s v="S"/>
    <s v="eCampus Advisor/Recruiter"/>
    <s v="On-Line &amp; Summer Acad Progs"/>
    <x v="1207"/>
    <s v="A"/>
    <s v="F"/>
    <m/>
    <m/>
    <s v="A12"/>
    <s v="Fiscal Year"/>
    <x v="0"/>
    <n v="1367"/>
  </r>
  <r>
    <s v="Jackson"/>
    <s v="Sophia"/>
    <s v="S"/>
    <s v="Academic Advisor"/>
    <s v="Fire-Student Services"/>
    <x v="1207"/>
    <s v="A"/>
    <s v="F"/>
    <m/>
    <m/>
    <s v="A12"/>
    <s v="Fiscal Year"/>
    <x v="0"/>
    <n v="1368"/>
  </r>
  <r>
    <s v="Young"/>
    <s v="Stephanie"/>
    <s v="K"/>
    <s v="Head Woman's Golf Coach"/>
    <s v="Golf-Women"/>
    <x v="1208"/>
    <s v="A"/>
    <s v="F"/>
    <m/>
    <m/>
    <s v="A12"/>
    <s v="Fiscal Year"/>
    <x v="0"/>
    <n v="1369"/>
  </r>
  <r>
    <s v="Hartzog"/>
    <s v="Meggan"/>
    <s v="K"/>
    <s v="Instructor"/>
    <s v="School of HMSLS"/>
    <x v="1208"/>
    <s v="A"/>
    <s v="F"/>
    <m/>
    <m/>
    <s v="F12"/>
    <s v="Academic Year"/>
    <x v="2"/>
    <n v="1370"/>
  </r>
  <r>
    <s v="Sidders"/>
    <s v="Rebecca"/>
    <s v="R"/>
    <s v="Instructor"/>
    <s v="Schl of Intervention Svcs"/>
    <x v="1208"/>
    <s v="A"/>
    <s v="F"/>
    <m/>
    <m/>
    <s v="F12"/>
    <s v="Academic Year"/>
    <x v="2"/>
    <n v="1371"/>
  </r>
  <r>
    <s v="Harlan"/>
    <s v="Stephen"/>
    <s v="G"/>
    <s v="Coordinator, Audio Visual Svcs"/>
    <s v="Bowen-Thompson Student Union"/>
    <x v="1209"/>
    <s v="H"/>
    <s v="F"/>
    <m/>
    <m/>
    <s v="A12"/>
    <s v="Fiscal Year"/>
    <x v="0"/>
    <n v="1372"/>
  </r>
  <r>
    <s v="Seifert"/>
    <s v="Angela"/>
    <s v="N"/>
    <s v="Professional Counselor"/>
    <s v="Counseling Center"/>
    <x v="1210"/>
    <s v="H"/>
    <s v="F"/>
    <m/>
    <m/>
    <s v="A12"/>
    <s v="Fiscal Year"/>
    <x v="0"/>
    <n v="1373"/>
  </r>
  <r>
    <s v="Hunter"/>
    <s v="Darrell"/>
    <s v="K"/>
    <s v="Academic Advisor"/>
    <s v="A&amp;S Dean"/>
    <x v="1211"/>
    <s v="A"/>
    <s v="F"/>
    <m/>
    <m/>
    <s v="A12"/>
    <s v="Fiscal Year"/>
    <x v="0"/>
    <n v="1374"/>
  </r>
  <r>
    <s v="Oetjens"/>
    <s v="Jessica"/>
    <s v="L"/>
    <s v="Learning Specialist"/>
    <s v="Learning Commons"/>
    <x v="1211"/>
    <s v="H"/>
    <s v="F"/>
    <m/>
    <m/>
    <s v="A17"/>
    <s v="Fiscal Year"/>
    <x v="0"/>
    <n v="1375"/>
  </r>
  <r>
    <s v="Leatherman"/>
    <s v="Sheri"/>
    <s v="L"/>
    <s v="Coordinator, Grad Recruitment"/>
    <s v="Graduate College"/>
    <x v="1212"/>
    <s v="H"/>
    <s v="F"/>
    <m/>
    <m/>
    <s v="A12"/>
    <s v="Fiscal Year"/>
    <x v="0"/>
    <n v="1376"/>
  </r>
  <r>
    <s v="Walker"/>
    <s v="Timothy"/>
    <s v="J"/>
    <s v="Supervising Art Technician"/>
    <s v="School of Art"/>
    <x v="1212"/>
    <s v="H"/>
    <s v="F"/>
    <m/>
    <m/>
    <s v="A12"/>
    <s v="Fiscal Year"/>
    <x v="0"/>
    <n v="1377"/>
  </r>
  <r>
    <s v="Shaal"/>
    <s v="Christine"/>
    <s v="G"/>
    <s v="Academic Advisor"/>
    <s v="Honors College"/>
    <x v="1213"/>
    <s v="A"/>
    <s v="F"/>
    <m/>
    <m/>
    <s v="A12"/>
    <s v="Fiscal Year"/>
    <x v="0"/>
    <n v="1378"/>
  </r>
  <r>
    <s v="Reynolds"/>
    <s v="Marlene"/>
    <s v="K"/>
    <s v="Ast Dir, Business and Info Svc"/>
    <s v="Health Services"/>
    <x v="1214"/>
    <s v="H"/>
    <s v="F"/>
    <m/>
    <m/>
    <s v="A17"/>
    <s v="Fiscal Year"/>
    <x v="0"/>
    <n v="1379"/>
  </r>
  <r>
    <s v="Knudsen"/>
    <s v="Joshua"/>
    <s v="D"/>
    <s v="Assistant General Manager"/>
    <s v="Dining Services"/>
    <x v="1215"/>
    <s v="H"/>
    <s v="F"/>
    <m/>
    <m/>
    <s v="A12"/>
    <s v="Fiscal Year"/>
    <x v="0"/>
    <n v="1380"/>
  </r>
  <r>
    <s v="Yang"/>
    <s v="Xiangui"/>
    <m/>
    <s v="Coord Language Learning Center"/>
    <s v="Language Learning Center"/>
    <x v="1216"/>
    <s v="A"/>
    <s v="F"/>
    <m/>
    <m/>
    <s v="A12"/>
    <s v="Fiscal Year"/>
    <x v="0"/>
    <n v="1381"/>
  </r>
  <r>
    <s v="Lee"/>
    <s v="Ian"/>
    <m/>
    <s v="Program Advisor"/>
    <s v="TRIO Programs"/>
    <x v="1217"/>
    <s v="A"/>
    <s v="F"/>
    <m/>
    <m/>
    <s v="A12"/>
    <s v="Fiscal Year"/>
    <x v="0"/>
    <n v="1382"/>
  </r>
  <r>
    <s v="Smith"/>
    <s v="Karyn"/>
    <s v="J"/>
    <s v="Health Educator"/>
    <s v="Recreation and Wellness"/>
    <x v="1218"/>
    <s v="H"/>
    <s v="F"/>
    <m/>
    <m/>
    <s v="A12"/>
    <s v="Fiscal Year"/>
    <x v="0"/>
    <n v="1383"/>
  </r>
  <r>
    <s v="Lyons"/>
    <s v="Rebecca"/>
    <s v="A"/>
    <s v="Coordinator, Housing Operation"/>
    <s v="Office of Residence Life"/>
    <x v="1219"/>
    <s v="H"/>
    <s v="F"/>
    <m/>
    <m/>
    <s v="A12"/>
    <s v="Fiscal Year"/>
    <x v="0"/>
    <n v="1384"/>
  </r>
  <r>
    <s v="Marshall"/>
    <s v="Brian"/>
    <s v="M"/>
    <s v="Artistic And Business Mgr"/>
    <s v="Fire-Children's Theatre Prog"/>
    <x v="1220"/>
    <s v="A"/>
    <s v="F"/>
    <m/>
    <m/>
    <s v="A17"/>
    <s v="Fiscal Year"/>
    <x v="0"/>
    <n v="1385"/>
  </r>
  <r>
    <s v="Veitch"/>
    <s v="Robin"/>
    <s v="L"/>
    <s v="Asst Dir Financial Affairs"/>
    <s v="Intercollegiate Athletics"/>
    <x v="1221"/>
    <s v="H"/>
    <s v="F"/>
    <m/>
    <m/>
    <s v="A12"/>
    <s v="Fiscal Year"/>
    <x v="0"/>
    <n v="1386"/>
  </r>
  <r>
    <s v="Hicks"/>
    <s v="Amy"/>
    <s v="M"/>
    <s v="Instructor"/>
    <s v="English Department"/>
    <x v="1222"/>
    <s v="A"/>
    <s v="F"/>
    <m/>
    <m/>
    <s v="F12"/>
    <s v="Academic Year"/>
    <x v="2"/>
    <n v="1387"/>
  </r>
  <r>
    <s v="Barr"/>
    <s v="Kara"/>
    <s v="E"/>
    <s v="Instructor"/>
    <s v="History Department"/>
    <x v="1223"/>
    <s v="A"/>
    <s v="F"/>
    <m/>
    <m/>
    <s v="F12"/>
    <s v="Academic Year"/>
    <x v="2"/>
    <n v="1388"/>
  </r>
  <r>
    <s v="Trace"/>
    <s v="Debra"/>
    <s v="L"/>
    <s v="Instructor"/>
    <s v="Math and Statistics Dept"/>
    <x v="1224"/>
    <s v="A"/>
    <s v="F"/>
    <n v="1500"/>
    <m/>
    <s v="F12"/>
    <s v="Academic Year"/>
    <x v="2"/>
    <n v="1389"/>
  </r>
  <r>
    <s v="DeAnda Martinez"/>
    <s v="Alexis"/>
    <s v="R"/>
    <s v="Program Advisor"/>
    <s v="TRIO Programs"/>
    <x v="1225"/>
    <s v="A"/>
    <s v="F"/>
    <m/>
    <m/>
    <s v="A12"/>
    <s v="Fiscal Year"/>
    <x v="0"/>
    <n v="1390"/>
  </r>
  <r>
    <s v="Disbro"/>
    <s v="Connie"/>
    <m/>
    <s v="Program Advisor"/>
    <s v="TRIO Programs"/>
    <x v="1225"/>
    <s v="A"/>
    <s v="F"/>
    <m/>
    <m/>
    <s v="A12"/>
    <s v="Fiscal Year"/>
    <x v="0"/>
    <n v="1391"/>
  </r>
  <r>
    <s v="Ault"/>
    <s v="Julie"/>
    <s v="A"/>
    <s v="Assistant Director, Recr/Outrc"/>
    <s v="Co-Op Education"/>
    <x v="1226"/>
    <s v="H"/>
    <s v="F"/>
    <m/>
    <m/>
    <s v="A12"/>
    <s v="Fiscal Year"/>
    <x v="0"/>
    <n v="1392"/>
  </r>
  <r>
    <s v="Pedraza"/>
    <s v="Nicole"/>
    <s v="M"/>
    <s v="Coordinator, SES"/>
    <s v="Student Employment"/>
    <x v="1226"/>
    <s v="H"/>
    <s v="F"/>
    <m/>
    <m/>
    <s v="A12"/>
    <s v="Fiscal Year"/>
    <x v="0"/>
    <n v="1393"/>
  </r>
  <r>
    <s v="Burke"/>
    <s v="Ruth"/>
    <s v="K"/>
    <s v="Instructor"/>
    <s v="School of Art"/>
    <x v="1227"/>
    <s v="C"/>
    <s v="F"/>
    <m/>
    <m/>
    <s v="F09"/>
    <s v="Academic Year"/>
    <x v="2"/>
    <n v="1394"/>
  </r>
  <r>
    <s v="Cravens"/>
    <s v="Royal"/>
    <m/>
    <s v="Instructor"/>
    <s v="Political Science Department"/>
    <x v="1227"/>
    <s v="A"/>
    <s v="F"/>
    <m/>
    <m/>
    <s v="F12"/>
    <s v="Academic Year"/>
    <x v="2"/>
    <n v="1395"/>
  </r>
  <r>
    <s v="Mills"/>
    <s v="Erica"/>
    <s v="L"/>
    <s v="Coordinator,Recruitment Events"/>
    <s v="Admissions Office"/>
    <x v="1228"/>
    <s v="H"/>
    <s v="F"/>
    <m/>
    <m/>
    <s v="A12"/>
    <s v="Fiscal Year"/>
    <x v="0"/>
    <n v="1396"/>
  </r>
  <r>
    <s v="Scott"/>
    <s v="Brittany"/>
    <s v="L"/>
    <s v="Coordinator of Campus Visits"/>
    <s v="Admissions Office"/>
    <x v="1228"/>
    <s v="H"/>
    <s v="F"/>
    <m/>
    <m/>
    <s v="A12"/>
    <s v="Fiscal Year"/>
    <x v="0"/>
    <n v="1397"/>
  </r>
  <r>
    <s v="Hain"/>
    <s v="Mark"/>
    <s v="A"/>
    <s v="Instructor"/>
    <s v="Theatre and Film"/>
    <x v="1229"/>
    <s v="A"/>
    <s v="F"/>
    <m/>
    <m/>
    <s v="F12"/>
    <s v="Academic Year"/>
    <x v="2"/>
    <n v="1398"/>
  </r>
  <r>
    <s v="Bell"/>
    <s v="Eric"/>
    <s v="N"/>
    <s v="Information Specialist"/>
    <s v="Registrar"/>
    <x v="1230"/>
    <s v="H"/>
    <s v="F"/>
    <m/>
    <m/>
    <s v="A12"/>
    <s v="Fiscal Year"/>
    <x v="0"/>
    <n v="1399"/>
  </r>
  <r>
    <s v="Voss"/>
    <s v="Elizabeth"/>
    <s v="E"/>
    <s v="Instructor"/>
    <s v="World Languages and Cultures"/>
    <x v="1231"/>
    <s v="A"/>
    <s v="F"/>
    <m/>
    <m/>
    <s v="F12"/>
    <s v="Academic Year"/>
    <x v="2"/>
    <n v="1400"/>
  </r>
  <r>
    <s v="Walsh"/>
    <s v="Rachel"/>
    <m/>
    <s v="Instructor"/>
    <s v="English Department"/>
    <x v="1231"/>
    <s v="A"/>
    <s v="F"/>
    <m/>
    <m/>
    <s v="F12"/>
    <s v="Academic Year"/>
    <x v="2"/>
    <n v="1401"/>
  </r>
  <r>
    <s v="Libs"/>
    <s v="Mark"/>
    <m/>
    <s v="Coordinator, Falcon Club"/>
    <s v="Development Office"/>
    <x v="1232"/>
    <s v="H"/>
    <s v="F"/>
    <m/>
    <m/>
    <s v="A12"/>
    <s v="Fiscal Year"/>
    <x v="0"/>
    <n v="1402"/>
  </r>
  <r>
    <s v="Cihon"/>
    <s v="Michael"/>
    <s v="J"/>
    <s v="Asst Dir/Athletic Comm"/>
    <s v="Intercollegiate Athletics"/>
    <x v="1233"/>
    <s v="H"/>
    <s v="F"/>
    <m/>
    <m/>
    <s v="A12"/>
    <s v="Fiscal Year"/>
    <x v="0"/>
    <n v="1403"/>
  </r>
  <r>
    <s v="Zuccaro"/>
    <s v="Christopher"/>
    <s v="B"/>
    <s v="Video Coordinator"/>
    <s v="Intercollegiate Athletics"/>
    <x v="1234"/>
    <s v="H"/>
    <s v="F"/>
    <m/>
    <m/>
    <s v="A12"/>
    <s v="Fiscal Year"/>
    <x v="0"/>
    <n v="1404"/>
  </r>
  <r>
    <s v="Rausch"/>
    <s v="Kristen"/>
    <s v="J"/>
    <s v="Coord Fine Arts Recrmt and Adm"/>
    <s v="School of Art"/>
    <x v="1235"/>
    <s v="H"/>
    <s v="F"/>
    <m/>
    <m/>
    <s v="A12"/>
    <s v="Fiscal Year"/>
    <x v="0"/>
    <n v="1405"/>
  </r>
  <r>
    <s v="Tracy"/>
    <s v="Alison"/>
    <s v="J"/>
    <s v="Coord of Transfer Admissions"/>
    <s v="Admissions Office"/>
    <x v="1236"/>
    <s v="H"/>
    <s v="F"/>
    <m/>
    <m/>
    <s v="A12"/>
    <s v="Fiscal Year"/>
    <x v="0"/>
    <n v="1406"/>
  </r>
  <r>
    <s v="DeVitre"/>
    <s v="Zubin"/>
    <s v="R"/>
    <s v="Post Masters Clinical Follow"/>
    <s v="Counseling Center"/>
    <x v="1237"/>
    <s v="H"/>
    <s v="F"/>
    <m/>
    <m/>
    <s v="A12"/>
    <s v="Fiscal Year"/>
    <x v="0"/>
    <n v="1407"/>
  </r>
  <r>
    <s v="Murray"/>
    <s v="Meghan"/>
    <s v="A"/>
    <s v="Post Production Producer"/>
    <s v="WBGU-TV Television Service"/>
    <x v="1237"/>
    <s v="H"/>
    <s v="F"/>
    <m/>
    <m/>
    <s v="A12"/>
    <s v="Fiscal Year"/>
    <x v="0"/>
    <n v="1408"/>
  </r>
  <r>
    <s v="Goetz"/>
    <s v="Susan"/>
    <s v="M"/>
    <s v="Benefits Specialist"/>
    <s v="Human Resources"/>
    <x v="1238"/>
    <s v="H"/>
    <s v="F"/>
    <m/>
    <m/>
    <s v="A12"/>
    <s v="Fiscal Year"/>
    <x v="0"/>
    <n v="1409"/>
  </r>
  <r>
    <s v="St. Louis"/>
    <s v="Jenifer"/>
    <s v="J"/>
    <s v="Field Partnership Coordinator"/>
    <s v="EDHD-Office of Field Experienc"/>
    <x v="1238"/>
    <s v="H"/>
    <s v="F"/>
    <m/>
    <m/>
    <s v="A12"/>
    <s v="Fiscal Year"/>
    <x v="0"/>
    <n v="1410"/>
  </r>
  <r>
    <s v="Wilbert"/>
    <s v="Shelley"/>
    <s v="E"/>
    <s v="Educational Advisor"/>
    <s v="TRIO Programs"/>
    <x v="1239"/>
    <s v="A"/>
    <s v="F"/>
    <m/>
    <m/>
    <s v="A12"/>
    <s v="Fiscal Year"/>
    <x v="0"/>
    <n v="1411"/>
  </r>
  <r>
    <s v="Funtulis"/>
    <s v="Phillip"/>
    <s v="J"/>
    <s v="Instructor"/>
    <s v="Math and Statistics Dept"/>
    <x v="1240"/>
    <s v="C"/>
    <s v="F"/>
    <m/>
    <m/>
    <s v="F09"/>
    <s v="Academic Year"/>
    <x v="2"/>
    <n v="1412"/>
  </r>
  <r>
    <s v="Haynes"/>
    <s v="June"/>
    <s v="A"/>
    <s v="Instructor"/>
    <s v="Fire-Human Dev &amp; Family Study"/>
    <x v="1241"/>
    <s v="C"/>
    <s v="F"/>
    <n v="1000"/>
    <m/>
    <s v="F09"/>
    <s v="Academic Year"/>
    <x v="2"/>
    <n v="1413"/>
  </r>
  <r>
    <s v="Garza"/>
    <s v="Miguel"/>
    <s v="M"/>
    <s v="Technology Support Specialist"/>
    <s v="Fire-Instructional Media"/>
    <x v="1242"/>
    <s v="H"/>
    <s v="F"/>
    <m/>
    <m/>
    <s v="A12"/>
    <s v="Fiscal Year"/>
    <x v="0"/>
    <n v="1414"/>
  </r>
  <r>
    <s v="Mazzupappa"/>
    <s v="Ross"/>
    <s v="J"/>
    <s v="Instructor"/>
    <s v="School of Art"/>
    <x v="1243"/>
    <s v="A"/>
    <s v="F"/>
    <m/>
    <m/>
    <s v="F12"/>
    <s v="Academic Year"/>
    <x v="2"/>
    <n v="1415"/>
  </r>
  <r>
    <s v="Capraro"/>
    <s v="Fernanda"/>
    <s v="P"/>
    <s v="Instructor"/>
    <s v="English Department"/>
    <x v="1244"/>
    <s v="A"/>
    <s v="F"/>
    <m/>
    <m/>
    <s v="F12"/>
    <s v="Academic Year"/>
    <x v="2"/>
    <n v="1416"/>
  </r>
  <r>
    <s v="Jurak"/>
    <s v="Katherine"/>
    <s v="V"/>
    <s v="Instructor"/>
    <s v="General Studies Writing Prog"/>
    <x v="1245"/>
    <s v="A"/>
    <s v="F"/>
    <m/>
    <m/>
    <s v="F12"/>
    <s v="Academic Year"/>
    <x v="2"/>
    <n v="1417"/>
  </r>
  <r>
    <s v="Tucker"/>
    <s v="Charles"/>
    <s v="E"/>
    <s v="Instructor"/>
    <s v="School of Art"/>
    <x v="1245"/>
    <s v="A"/>
    <s v="F"/>
    <m/>
    <m/>
    <s v="F12"/>
    <s v="Academic Year"/>
    <x v="2"/>
    <n v="1418"/>
  </r>
  <r>
    <s v="Van Buskirk"/>
    <s v="Chad"/>
    <s v="M"/>
    <s v="Instructor"/>
    <s v="General Studies Writing Prog"/>
    <x v="1245"/>
    <s v="A"/>
    <s v="F"/>
    <m/>
    <m/>
    <s v="F12"/>
    <s v="Academic Year"/>
    <x v="2"/>
    <n v="1419"/>
  </r>
  <r>
    <s v="Davis"/>
    <s v="Amy"/>
    <s v="L"/>
    <s v="Conf and Event Svcs Specialist"/>
    <s v="Bowen-Thompson Student Union"/>
    <x v="1246"/>
    <s v="H"/>
    <s v="F"/>
    <m/>
    <m/>
    <s v="A12"/>
    <s v="Fiscal Year"/>
    <x v="0"/>
    <n v="1420"/>
  </r>
  <r>
    <s v="Leopardo"/>
    <s v="Michael"/>
    <s v="A"/>
    <s v="Multimedia Production Coordntr"/>
    <s v="Intercollegiate Athletics"/>
    <x v="1247"/>
    <s v="H"/>
    <s v="F"/>
    <m/>
    <m/>
    <s v="A12"/>
    <s v="Fiscal Year"/>
    <x v="0"/>
    <n v="1421"/>
  </r>
  <r>
    <s v="Kelly"/>
    <s v="Cierra"/>
    <s v="M"/>
    <s v="Program Coordinator"/>
    <s v="TRIO Programs"/>
    <x v="1248"/>
    <s v="A"/>
    <s v="F"/>
    <m/>
    <m/>
    <s v="A12"/>
    <s v="Fiscal Year"/>
    <x v="0"/>
    <n v="1422"/>
  </r>
  <r>
    <s v="Bayan"/>
    <s v="Elizabeth"/>
    <s v="F"/>
    <s v="Instructor"/>
    <s v="School of Art"/>
    <x v="1248"/>
    <s v="C"/>
    <s v="F"/>
    <m/>
    <m/>
    <s v="F09"/>
    <s v="Academic Year"/>
    <x v="2"/>
    <n v="1423"/>
  </r>
  <r>
    <s v="Layne"/>
    <s v="Gary"/>
    <m/>
    <s v="Assistant to the Aquatics Dir"/>
    <s v="Recreation and Wellness"/>
    <x v="1249"/>
    <s v="H"/>
    <s v="F"/>
    <m/>
    <m/>
    <s v="A12"/>
    <s v="Fiscal Year"/>
    <x v="0"/>
    <n v="1424"/>
  </r>
  <r>
    <s v="Gilliatt"/>
    <s v="Andrew"/>
    <s v="L"/>
    <s v="Instructor"/>
    <s v="School of Art"/>
    <x v="1250"/>
    <s v="A"/>
    <s v="F"/>
    <m/>
    <m/>
    <s v="F12"/>
    <s v="Academic Year"/>
    <x v="2"/>
    <n v="1425"/>
  </r>
  <r>
    <s v="Theby"/>
    <s v="David"/>
    <s v="C"/>
    <s v="Director of Marketing/Promotns"/>
    <s v="Intercollegiate Athletics"/>
    <x v="1251"/>
    <s v="H"/>
    <s v="F"/>
    <m/>
    <m/>
    <s v="A12"/>
    <s v="Fiscal Year"/>
    <x v="0"/>
    <n v="1426"/>
  </r>
  <r>
    <s v="Saneholtz"/>
    <s v="Marissa"/>
    <s v="L"/>
    <s v="Instructor"/>
    <s v="School of Art"/>
    <x v="1252"/>
    <s v="A"/>
    <s v="F"/>
    <m/>
    <m/>
    <s v="F12"/>
    <s v="Academic Year"/>
    <x v="2"/>
    <n v="1427"/>
  </r>
  <r>
    <s v="Dennett"/>
    <s v="Tiffany"/>
    <s v="E"/>
    <s v="Coordinator"/>
    <s v="Fraternity and Sorority Life"/>
    <x v="1253"/>
    <s v="H"/>
    <s v="F"/>
    <m/>
    <m/>
    <s v="A12"/>
    <s v="Fiscal Year"/>
    <x v="0"/>
    <n v="1428"/>
  </r>
  <r>
    <s v="Traficano"/>
    <s v="Mary"/>
    <s v="K"/>
    <s v="Educatn Abroad Student Advisor"/>
    <s v="Intrnl Programs &amp; Partnerships"/>
    <x v="1253"/>
    <s v="H"/>
    <s v="F"/>
    <m/>
    <m/>
    <s v="A12"/>
    <s v="Fiscal Year"/>
    <x v="0"/>
    <n v="1429"/>
  </r>
  <r>
    <s v="Birch"/>
    <s v="Jessica"/>
    <s v="E"/>
    <s v="Instructor"/>
    <s v="Ethnic Studies"/>
    <x v="1254"/>
    <s v="A"/>
    <s v="F"/>
    <m/>
    <m/>
    <s v="F12"/>
    <s v="Academic Year"/>
    <x v="2"/>
    <n v="1430"/>
  </r>
  <r>
    <s v="DePasquale"/>
    <s v="Diana"/>
    <m/>
    <s v="Instructor"/>
    <s v="Ethnic Studies"/>
    <x v="1254"/>
    <s v="C"/>
    <s v="F"/>
    <m/>
    <m/>
    <s v="F09"/>
    <s v="Academic Year"/>
    <x v="2"/>
    <n v="1431"/>
  </r>
  <r>
    <s v="Knoell"/>
    <s v="Tiffany"/>
    <s v="L"/>
    <s v="Instructor"/>
    <s v="Popular Culture"/>
    <x v="1254"/>
    <s v="A"/>
    <s v="F"/>
    <m/>
    <m/>
    <s v="F12"/>
    <s v="Academic Year"/>
    <x v="2"/>
    <n v="1432"/>
  </r>
  <r>
    <s v="Fox"/>
    <s v="Brent"/>
    <s v="M"/>
    <s v="Mathematics Coordinator"/>
    <s v="Fire-The Learning Center"/>
    <x v="1255"/>
    <s v="A"/>
    <s v="F"/>
    <m/>
    <m/>
    <s v="A17"/>
    <s v="Fiscal Year"/>
    <x v="0"/>
    <n v="1433"/>
  </r>
  <r>
    <s v="Scarola"/>
    <s v="Tiffany"/>
    <s v="B"/>
    <s v="Instructor"/>
    <s v="General Studies Writing Prog"/>
    <x v="1256"/>
    <s v="A"/>
    <s v="F"/>
    <n v="10000"/>
    <m/>
    <s v="F12"/>
    <s v="Academic Year"/>
    <x v="2"/>
    <n v="1434"/>
  </r>
  <r>
    <s v="Eldridge"/>
    <s v="Nathen"/>
    <s v="A"/>
    <s v="Enrollment Services Specialist"/>
    <s v="Intrnl Programs &amp; Partnerships"/>
    <x v="1257"/>
    <s v="H"/>
    <s v="F"/>
    <n v="5000"/>
    <m/>
    <s v="A12"/>
    <s v="Fiscal Year"/>
    <x v="0"/>
    <n v="1435"/>
  </r>
  <r>
    <s v="Kryzhanivska"/>
    <s v="Anastasiia"/>
    <m/>
    <s v="Instructor"/>
    <s v="English Department"/>
    <x v="1258"/>
    <s v="C"/>
    <s v="F"/>
    <m/>
    <m/>
    <s v="F09"/>
    <s v="Academic Year"/>
    <x v="2"/>
    <n v="1436"/>
  </r>
  <r>
    <s v="Singleton"/>
    <s v="Angelo"/>
    <m/>
    <s v="Educational Advisor"/>
    <s v="TRIO Programs"/>
    <x v="1259"/>
    <s v="A"/>
    <s v="F"/>
    <m/>
    <m/>
    <s v="A12"/>
    <s v="Fiscal Year"/>
    <x v="0"/>
    <n v="1437"/>
  </r>
  <r>
    <s v="Fletcher"/>
    <s v="Pamela"/>
    <s v="S"/>
    <s v="Sales &amp; Facilities Specialist"/>
    <s v="Bowen-Thompson Student Union"/>
    <x v="1260"/>
    <s v="H"/>
    <s v="F"/>
    <m/>
    <m/>
    <s v="A12"/>
    <s v="Fiscal Year"/>
    <x v="0"/>
    <n v="1438"/>
  </r>
  <r>
    <s v="Engel"/>
    <s v="Ethan"/>
    <s v="J"/>
    <s v="Coordinator, Competitve Sports"/>
    <s v="Recreation and Wellness"/>
    <x v="1261"/>
    <s v="H"/>
    <s v="F"/>
    <m/>
    <m/>
    <s v="A12"/>
    <s v="Fiscal Year"/>
    <x v="0"/>
    <n v="1439"/>
  </r>
  <r>
    <s v="Shaver"/>
    <s v="Alex"/>
    <s v="D"/>
    <s v="Coordinator, Honor's Program"/>
    <s v="Honors College"/>
    <x v="1261"/>
    <s v="H"/>
    <s v="F"/>
    <m/>
    <m/>
    <s v="A12"/>
    <s v="Fiscal Year"/>
    <x v="0"/>
    <n v="1440"/>
  </r>
  <r>
    <s v="Weinberger"/>
    <s v="Jennie"/>
    <m/>
    <s v="Coordinator, Ecomerce &amp; Cust P"/>
    <s v="University Bookstore"/>
    <x v="1261"/>
    <s v="H"/>
    <s v="F"/>
    <m/>
    <m/>
    <s v="A12"/>
    <s v="Fiscal Year"/>
    <x v="0"/>
    <n v="1441"/>
  </r>
  <r>
    <s v="Dokurno"/>
    <s v="Bailey"/>
    <s v="E"/>
    <s v="Disability Services Specialist"/>
    <s v="Accessibility Services"/>
    <x v="1262"/>
    <s v="H"/>
    <s v="F"/>
    <m/>
    <m/>
    <s v="A12"/>
    <s v="Fiscal Year"/>
    <x v="0"/>
    <n v="1442"/>
  </r>
  <r>
    <s v="Carlton"/>
    <s v="Kalee"/>
    <s v="T"/>
    <s v="Counselor"/>
    <s v="Admissions Office"/>
    <x v="1263"/>
    <s v="H"/>
    <s v="F"/>
    <m/>
    <m/>
    <s v="A12"/>
    <s v="Fiscal Year"/>
    <x v="0"/>
    <n v="1443"/>
  </r>
  <r>
    <s v="Jorgensen"/>
    <s v="Jennifer"/>
    <s v="L"/>
    <s v="Asst Dir of Athl Communication"/>
    <s v="Intercollegiate Athletics"/>
    <x v="1264"/>
    <s v="H"/>
    <s v="F"/>
    <m/>
    <m/>
    <s v="A12"/>
    <s v="Fiscal Year"/>
    <x v="0"/>
    <n v="1444"/>
  </r>
  <r>
    <s v="Whiteman"/>
    <s v="Betty"/>
    <s v="A"/>
    <s v="Registered Nurse"/>
    <s v="Health Services"/>
    <x v="1265"/>
    <s v="H"/>
    <s v="F"/>
    <m/>
    <m/>
    <s v="A10"/>
    <s v="10 Month"/>
    <x v="0"/>
    <n v="1445"/>
  </r>
  <r>
    <s v="Nahikian"/>
    <s v="James"/>
    <s v="S"/>
    <s v="Asst Dir of Athl Communication"/>
    <s v="Intercollegiate Athletics"/>
    <x v="1266"/>
    <s v="H"/>
    <s v="F"/>
    <m/>
    <m/>
    <s v="A12"/>
    <s v="Fiscal Year"/>
    <x v="0"/>
    <n v="1446"/>
  </r>
  <r>
    <s v="Ochola"/>
    <s v="Monica"/>
    <s v="A"/>
    <s v="Disability Services Specialist"/>
    <s v="Accessibility Services"/>
    <x v="1266"/>
    <s v="H"/>
    <s v="F"/>
    <m/>
    <m/>
    <s v="A12"/>
    <s v="Fiscal Year"/>
    <x v="0"/>
    <n v="1447"/>
  </r>
  <r>
    <s v="Turner"/>
    <s v="Michael"/>
    <s v="A"/>
    <s v="Coordinator, Empl Inter/Intrns"/>
    <s v="Career Center"/>
    <x v="1266"/>
    <s v="H"/>
    <s v="F"/>
    <m/>
    <m/>
    <s v="A12"/>
    <s v="Fiscal Year"/>
    <x v="0"/>
    <n v="1448"/>
  </r>
  <r>
    <s v="Walker"/>
    <s v="Jocelyn"/>
    <s v="C"/>
    <s v="eCampus Program Coordinator"/>
    <s v="On-Line &amp; Summer Acad Progs"/>
    <x v="1266"/>
    <s v="H"/>
    <s v="F"/>
    <m/>
    <m/>
    <s v="A12"/>
    <s v="Fiscal Year"/>
    <x v="0"/>
    <n v="1449"/>
  </r>
  <r>
    <s v="Zachrich"/>
    <s v="Sarah"/>
    <s v="C"/>
    <s v="Senior Admissions Counselor"/>
    <s v="Admissions Office"/>
    <x v="1266"/>
    <s v="H"/>
    <s v="F"/>
    <m/>
    <m/>
    <s v="A12"/>
    <s v="Fiscal Year"/>
    <x v="0"/>
    <n v="1450"/>
  </r>
  <r>
    <s v="Strom"/>
    <s v="Tyler"/>
    <s v="J"/>
    <s v="Head Coach, Spirit Program"/>
    <s v="Office of the Dean of Students"/>
    <x v="1267"/>
    <s v="A"/>
    <s v="F"/>
    <m/>
    <m/>
    <s v="A12"/>
    <s v="Fiscal Year"/>
    <x v="0"/>
    <n v="1451"/>
  </r>
  <r>
    <s v="Current"/>
    <s v="Daniel"/>
    <s v="C"/>
    <s v="Instructor"/>
    <s v="General Studies Writing Prog"/>
    <x v="1268"/>
    <s v="A"/>
    <s v="F"/>
    <n v="10000"/>
    <m/>
    <s v="F12"/>
    <s v="Academic Year"/>
    <x v="2"/>
    <n v="1452"/>
  </r>
  <r>
    <s v="Smith"/>
    <s v="Michael"/>
    <s v="A"/>
    <s v="Supervising Art Technician"/>
    <s v="School of Art"/>
    <x v="1269"/>
    <s v="H"/>
    <s v="F"/>
    <m/>
    <m/>
    <s v="A12"/>
    <s v="Fiscal Year"/>
    <x v="0"/>
    <n v="1453"/>
  </r>
  <r>
    <s v="Irmak"/>
    <s v="Elmas"/>
    <m/>
    <s v="Associate Professor"/>
    <s v="Math and Statistics Dept"/>
    <x v="1270"/>
    <s v="C"/>
    <s v="F"/>
    <m/>
    <m/>
    <s v="F12"/>
    <s v="Academic Year"/>
    <x v="2"/>
    <n v="1454"/>
  </r>
  <r>
    <s v="Gildon"/>
    <s v="James"/>
    <m/>
    <s v="AsscHead Track and Field Coach"/>
    <s v="Track-Women"/>
    <x v="1271"/>
    <s v="A"/>
    <s v="F"/>
    <m/>
    <m/>
    <s v="A12"/>
    <s v="Fiscal Year"/>
    <x v="0"/>
    <n v="1455"/>
  </r>
  <r>
    <s v="Reiff"/>
    <s v="Kaitlyn"/>
    <s v="E"/>
    <s v="Asst Softball Coach"/>
    <s v="Softball - Women"/>
    <x v="1272"/>
    <s v="A"/>
    <s v="F"/>
    <m/>
    <m/>
    <s v="A12"/>
    <s v="Fiscal Year"/>
    <x v="0"/>
    <n v="1456"/>
  </r>
  <r>
    <s v="Saba"/>
    <s v="Alexandria"/>
    <s v="K"/>
    <s v="Coordinator"/>
    <s v="Student Communication Center"/>
    <x v="1273"/>
    <s v="H"/>
    <s v="F"/>
    <m/>
    <m/>
    <s v="A12"/>
    <s v="Fiscal Year"/>
    <x v="0"/>
    <n v="1457"/>
  </r>
  <r>
    <s v="Gilmore"/>
    <s v="David"/>
    <s v="L"/>
    <s v="Audio Visual Theater Tech"/>
    <s v="Fire-Instructional Media"/>
    <x v="1274"/>
    <s v="H"/>
    <s v="F"/>
    <m/>
    <m/>
    <s v="A10"/>
    <s v="10 Month"/>
    <x v="0"/>
    <n v="1458"/>
  </r>
  <r>
    <s v="Small"/>
    <s v="Drew"/>
    <s v="T"/>
    <s v="Admissions Counselor"/>
    <s v="Admissions Office"/>
    <x v="1275"/>
    <s v="H"/>
    <s v="F"/>
    <m/>
    <m/>
    <s v="A12"/>
    <s v="Fiscal Year"/>
    <x v="0"/>
    <n v="1459"/>
  </r>
  <r>
    <s v="Weinberg"/>
    <s v="Zachary"/>
    <s v="A"/>
    <s v="Art Technician"/>
    <s v="School of Art"/>
    <x v="1276"/>
    <s v="H"/>
    <s v="F"/>
    <m/>
    <m/>
    <s v="A12"/>
    <s v="Fiscal Year"/>
    <x v="0"/>
    <n v="1460"/>
  </r>
  <r>
    <s v="Headrick"/>
    <s v="Robert"/>
    <s v="L"/>
    <s v="Transfer Admissions Counselor"/>
    <s v="Admissions Office"/>
    <x v="1277"/>
    <s v="H"/>
    <s v="F"/>
    <m/>
    <m/>
    <s v="A12"/>
    <s v="Fiscal Year"/>
    <x v="0"/>
    <n v="1461"/>
  </r>
  <r>
    <s v="Martinez"/>
    <s v="Christopher"/>
    <s v="M"/>
    <s v="Information Specialist"/>
    <s v="Financial Aid"/>
    <x v="1277"/>
    <s v="H"/>
    <s v="F"/>
    <m/>
    <m/>
    <s v="A12"/>
    <s v="Fiscal Year"/>
    <x v="0"/>
    <n v="1462"/>
  </r>
  <r>
    <s v="Tashenberg"/>
    <s v="Marissa"/>
    <s v="K"/>
    <s v="Academic Coordinator"/>
    <s v="Intercollegiate Athletics"/>
    <x v="1277"/>
    <s v="H"/>
    <s v="F"/>
    <m/>
    <m/>
    <s v="A12"/>
    <s v="Fiscal Year"/>
    <x v="0"/>
    <n v="1463"/>
  </r>
  <r>
    <s v="DelPiombo"/>
    <s v="Alexandria"/>
    <m/>
    <s v="Asst Women's Volleyball Coach"/>
    <s v="Volleyball - Women"/>
    <x v="1278"/>
    <s v="A"/>
    <s v="F"/>
    <m/>
    <m/>
    <s v="A12"/>
    <s v="Fiscal Year"/>
    <x v="0"/>
    <n v="1464"/>
  </r>
  <r>
    <s v="Saar"/>
    <s v="Anthony"/>
    <s v="T"/>
    <s v="Academic Advisor"/>
    <s v="Fire-Student Services"/>
    <x v="1279"/>
    <s v="H"/>
    <s v="F"/>
    <m/>
    <m/>
    <s v="A17"/>
    <s v="Fiscal Year"/>
    <x v="0"/>
    <n v="1465"/>
  </r>
  <r>
    <s v="Severns"/>
    <s v="Alexander"/>
    <s v="R"/>
    <s v="Coordinator, Stroh Center Fac"/>
    <s v="Stroh Center"/>
    <x v="1280"/>
    <s v="H"/>
    <s v="F"/>
    <m/>
    <m/>
    <s v="A12"/>
    <s v="Fiscal Year"/>
    <x v="0"/>
    <n v="1466"/>
  </r>
  <r>
    <s v="Fix"/>
    <s v="Jessica"/>
    <s v="G"/>
    <s v="Admissions Counselor"/>
    <s v="Admissions Office"/>
    <x v="1281"/>
    <s v="H"/>
    <s v="F"/>
    <m/>
    <m/>
    <s v="A12"/>
    <s v="Fiscal Year"/>
    <x v="0"/>
    <n v="1467"/>
  </r>
  <r>
    <s v="Flores"/>
    <s v="Austin"/>
    <s v="M"/>
    <s v="Admissions Counselor"/>
    <s v="Admissions Office"/>
    <x v="1281"/>
    <s v="H"/>
    <s v="F"/>
    <m/>
    <m/>
    <s v="A12"/>
    <s v="Fiscal Year"/>
    <x v="0"/>
    <n v="1468"/>
  </r>
  <r>
    <s v="Miller"/>
    <s v="Kaci"/>
    <s v="L"/>
    <s v="Admissions Counselor"/>
    <s v="Admissions Office"/>
    <x v="1281"/>
    <s v="H"/>
    <s v="F"/>
    <m/>
    <m/>
    <s v="A12"/>
    <s v="Fiscal Year"/>
    <x v="0"/>
    <n v="1469"/>
  </r>
  <r>
    <s v="Wolverton"/>
    <s v="Shannon"/>
    <s v="M"/>
    <s v="Admissions Counselor"/>
    <s v="Admissions Office"/>
    <x v="1281"/>
    <s v="H"/>
    <s v="F"/>
    <m/>
    <m/>
    <s v="A12"/>
    <s v="Fiscal Year"/>
    <x v="0"/>
    <n v="1470"/>
  </r>
  <r>
    <s v="McDonald"/>
    <s v="Cian"/>
    <s v="C"/>
    <s v="Assistant Women's Soccer Coach"/>
    <s v="Soccer - Women"/>
    <x v="1282"/>
    <s v="A"/>
    <s v="F"/>
    <m/>
    <m/>
    <s v="A12"/>
    <s v="Fiscal Year"/>
    <x v="0"/>
    <n v="1471"/>
  </r>
  <r>
    <s v="Huggins"/>
    <s v="Lakishia"/>
    <m/>
    <s v="Educational Advisor"/>
    <s v="TRIO Programs"/>
    <x v="1283"/>
    <s v="H"/>
    <s v="F"/>
    <m/>
    <m/>
    <s v="A17"/>
    <s v="Fiscal Year"/>
    <x v="0"/>
    <n v="1472"/>
  </r>
  <r>
    <s v="Bauer"/>
    <s v="Jason"/>
    <s v="F"/>
    <s v="Associate Head GymnasticsCoach"/>
    <s v="Gymnastic - Women"/>
    <x v="1284"/>
    <s v="A"/>
    <s v="F"/>
    <m/>
    <m/>
    <s v="A12"/>
    <s v="Fiscal Year"/>
    <x v="0"/>
    <n v="1473"/>
  </r>
  <r>
    <s v="Vicars"/>
    <s v="Derrick"/>
    <m/>
    <s v="Ast Wms Track and Field Coach"/>
    <s v="Track-Women"/>
    <x v="1285"/>
    <s v="A"/>
    <s v="F"/>
    <m/>
    <m/>
    <s v="A12"/>
    <s v="Fiscal Year"/>
    <x v="0"/>
    <n v="1474"/>
  </r>
  <r>
    <s v="Bedran"/>
    <s v="Cauli"/>
    <m/>
    <s v="Assistant Swimming Coach"/>
    <s v="Swimming - Women"/>
    <x v="1286"/>
    <s v="A"/>
    <s v="F"/>
    <m/>
    <m/>
    <s v="A12"/>
    <s v="Fiscal Year"/>
    <x v="0"/>
    <n v="1475"/>
  </r>
  <r>
    <s v="Haun"/>
    <s v="Jacob"/>
    <m/>
    <s v="Residence Hall Director"/>
    <s v="Office of Residence Life"/>
    <x v="1287"/>
    <s v="H"/>
    <s v="F"/>
    <m/>
    <n v="10450"/>
    <s v="A12"/>
    <s v="Fiscal Year"/>
    <x v="0"/>
    <n v="1476"/>
  </r>
  <r>
    <s v="Cooke"/>
    <s v="Alison"/>
    <m/>
    <s v="Assistant Women's Volleyball C"/>
    <s v="Volleyball - Women"/>
    <x v="1288"/>
    <s v="A"/>
    <s v="F"/>
    <m/>
    <m/>
    <s v="A12"/>
    <s v="Fiscal Year"/>
    <x v="0"/>
    <n v="1477"/>
  </r>
  <r>
    <s v="Grant"/>
    <s v="Tricia"/>
    <s v="N"/>
    <s v="Diving Coach"/>
    <s v="Swimming - Women"/>
    <x v="1288"/>
    <s v="A"/>
    <s v="F"/>
    <m/>
    <m/>
    <s v="A12"/>
    <s v="Fiscal Year"/>
    <x v="0"/>
    <n v="1478"/>
  </r>
  <r>
    <s v="Adkins"/>
    <s v="Allison"/>
    <s v="M"/>
    <s v="Residence Hall Director"/>
    <s v="Office of Residence Life"/>
    <x v="1289"/>
    <s v="H"/>
    <s v="F"/>
    <m/>
    <n v="10450"/>
    <s v="A12"/>
    <s v="Fiscal Year"/>
    <x v="0"/>
    <n v="1479"/>
  </r>
  <r>
    <s v="El-Azar"/>
    <s v="Jorge"/>
    <s v="I"/>
    <s v="Residence Hall Director"/>
    <s v="Office of Residence Life"/>
    <x v="1289"/>
    <s v="H"/>
    <s v="F"/>
    <m/>
    <n v="10450"/>
    <s v="A12"/>
    <s v="Fiscal Year"/>
    <x v="0"/>
    <n v="1480"/>
  </r>
  <r>
    <s v="Jenkins"/>
    <s v="Shantrell"/>
    <s v="D"/>
    <s v="Residence Hall Director"/>
    <s v="Office of Residence Life"/>
    <x v="1289"/>
    <s v="H"/>
    <s v="F"/>
    <m/>
    <n v="10450"/>
    <s v="A12"/>
    <s v="Fiscal Year"/>
    <x v="0"/>
    <n v="1481"/>
  </r>
  <r>
    <s v="Wood"/>
    <s v="Adam"/>
    <s v="D"/>
    <s v="Residence Hall Director"/>
    <s v="Office of Residence Life"/>
    <x v="1289"/>
    <s v="H"/>
    <s v="F"/>
    <m/>
    <n v="10450"/>
    <s v="A12"/>
    <s v="Fiscal Year"/>
    <x v="0"/>
    <n v="1482"/>
  </r>
  <r>
    <s v="Burns"/>
    <s v="Stephen"/>
    <s v="R"/>
    <s v="Residence Hall Director"/>
    <s v="Office of Residence Life"/>
    <x v="1290"/>
    <s v="H"/>
    <s v="F"/>
    <m/>
    <n v="10450"/>
    <s v="A12"/>
    <s v="Fiscal Year"/>
    <x v="0"/>
    <n v="1483"/>
  </r>
  <r>
    <s v="Horn"/>
    <s v="Meghan"/>
    <s v="E"/>
    <s v="Assistant Coord of SAS"/>
    <s v="Intercollegiate Athletics"/>
    <x v="1290"/>
    <s v="H"/>
    <s v="F"/>
    <m/>
    <m/>
    <s v="A12"/>
    <s v="Fiscal Year"/>
    <x v="0"/>
    <n v="1484"/>
  </r>
  <r>
    <s v="Krisanda"/>
    <s v="Brittany"/>
    <s v="N"/>
    <s v="Residence Hall Director"/>
    <s v="Office of Residence Life"/>
    <x v="1290"/>
    <s v="H"/>
    <s v="F"/>
    <m/>
    <n v="10450"/>
    <s v="A12"/>
    <s v="Fiscal Year"/>
    <x v="0"/>
    <n v="1485"/>
  </r>
  <r>
    <s v="Westerheide"/>
    <s v="Monica"/>
    <s v="M"/>
    <s v="Residence Hall Director"/>
    <s v="Office of Residence Life"/>
    <x v="1290"/>
    <s v="H"/>
    <s v="F"/>
    <m/>
    <n v="10450"/>
    <s v="A12"/>
    <s v="Fiscal Year"/>
    <x v="0"/>
    <n v="1486"/>
  </r>
  <r>
    <s v="McClelland"/>
    <s v="Emily"/>
    <s v="L"/>
    <s v="Asst Director, Strength &amp; Cond"/>
    <s v="Intercollegiate Athletics"/>
    <x v="1291"/>
    <s v="A"/>
    <s v="F"/>
    <m/>
    <m/>
    <s v="A12"/>
    <s v="Fiscal Year"/>
    <x v="0"/>
    <n v="1487"/>
  </r>
  <r>
    <s v="Reed"/>
    <s v="Eric"/>
    <s v="D"/>
    <s v="Men's Assistant Soccer Coach"/>
    <s v="Soccer - Men"/>
    <x v="1291"/>
    <s v="A"/>
    <s v="F"/>
    <m/>
    <m/>
    <s v="A12"/>
    <s v="Fiscal Year"/>
    <x v="0"/>
    <n v="1488"/>
  </r>
  <r>
    <s v="Dennehy"/>
    <s v="Taylor"/>
    <s v="S"/>
    <s v="Assistant Coord of SAS"/>
    <s v="Intercollegiate Athletics"/>
    <x v="1292"/>
    <s v="H"/>
    <s v="F"/>
    <m/>
    <m/>
    <s v="A12"/>
    <s v="Fiscal Year"/>
    <x v="0"/>
    <n v="1489"/>
  </r>
  <r>
    <s v="Spratt"/>
    <s v="James"/>
    <s v="B"/>
    <s v="Director of Operations"/>
    <s v="Hockey"/>
    <x v="1293"/>
    <s v="H"/>
    <s v="F"/>
    <m/>
    <m/>
    <s v="A17"/>
    <s v="Fiscal Year"/>
    <x v="0"/>
    <n v="1490"/>
  </r>
  <r>
    <s v="Malcolm"/>
    <s v="Mark"/>
    <s v="J"/>
    <s v="Assistant Equipment Manager"/>
    <s v="Intercollegiate Athletics"/>
    <x v="1294"/>
    <s v="H"/>
    <s v="F"/>
    <m/>
    <m/>
    <s v="A17"/>
    <s v="Fiscal Year"/>
    <x v="0"/>
    <n v="1491"/>
  </r>
  <r>
    <s v="Broxon"/>
    <s v="Danielle"/>
    <s v="R"/>
    <s v="Pre-Doctoral Psychology Intern"/>
    <s v="Counseling Center"/>
    <x v="1295"/>
    <s v="H"/>
    <s v="F"/>
    <m/>
    <m/>
    <s v="A12"/>
    <s v="Fiscal Year"/>
    <x v="0"/>
    <n v="1492"/>
  </r>
  <r>
    <s v="Sines"/>
    <s v="Cassandra"/>
    <s v="L"/>
    <s v="Pre-Doctoral Psychology Intern"/>
    <s v="Counseling Center"/>
    <x v="1295"/>
    <s v="H"/>
    <s v="F"/>
    <m/>
    <m/>
    <s v="A12"/>
    <s v="Fiscal Year"/>
    <x v="0"/>
    <n v="1493"/>
  </r>
  <r>
    <s v="Tarantola"/>
    <s v="Melissa"/>
    <m/>
    <s v="Pre-Doctoral Psychology Intern"/>
    <s v="Counseling Center"/>
    <x v="1295"/>
    <s v="H"/>
    <s v="F"/>
    <m/>
    <m/>
    <s v="A12"/>
    <s v="Fiscal Year"/>
    <x v="0"/>
    <n v="1494"/>
  </r>
  <r>
    <s v="Temple"/>
    <s v="Ghynecee"/>
    <s v="M"/>
    <s v="Pre-Doctoral Psychology Intern"/>
    <s v="Counseling Center"/>
    <x v="1295"/>
    <s v="H"/>
    <s v="F"/>
    <m/>
    <m/>
    <s v="A12"/>
    <s v="Fiscal Year"/>
    <x v="0"/>
    <n v="14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39">
  <r>
    <s v="Jinks"/>
    <s v="Michael"/>
    <s v="T"/>
    <s v="Head Football Coach"/>
    <s v="Football"/>
    <x v="0"/>
    <s v="A"/>
    <s v="F"/>
    <m/>
    <m/>
    <s v="A12"/>
    <s v="Fiscal Year"/>
    <x v="0"/>
    <n v="1"/>
  </r>
  <r>
    <s v="Mazey"/>
    <s v="Mary"/>
    <s v="E"/>
    <s v="President/Professor"/>
    <s v="Office of the President"/>
    <x v="1"/>
    <s v="A"/>
    <s v="F"/>
    <m/>
    <m/>
    <s v="FAD"/>
    <s v="Fiscal Year"/>
    <x v="1"/>
    <n v="2"/>
  </r>
  <r>
    <s v="Rogers"/>
    <s v="Rodney"/>
    <s v="K"/>
    <s v="Provost/Senior Vice President"/>
    <s v="Office of the Provost"/>
    <x v="2"/>
    <s v="A"/>
    <s v="F"/>
    <m/>
    <m/>
    <s v="FAD"/>
    <s v="Fiscal Year"/>
    <x v="1"/>
    <n v="3"/>
  </r>
  <r>
    <s v="Huger"/>
    <s v="Michael"/>
    <s v="A"/>
    <s v="Head Men's Basketball Coach"/>
    <s v="Basketball-Men"/>
    <x v="3"/>
    <s v="A"/>
    <s v="F"/>
    <m/>
    <m/>
    <s v="A12"/>
    <s v="Fiscal Year"/>
    <x v="0"/>
    <n v="4"/>
  </r>
  <r>
    <s v="Stoll"/>
    <s v="Sherideen"/>
    <s v="S"/>
    <s v="Chief Financial Officer"/>
    <s v="Finance &amp; Administration"/>
    <x v="4"/>
    <s v="A"/>
    <s v="F"/>
    <m/>
    <m/>
    <s v="A12"/>
    <s v="Fiscal Year"/>
    <x v="0"/>
    <n v="5"/>
  </r>
  <r>
    <s v="Moosbrugger"/>
    <s v="Robert"/>
    <s v="F"/>
    <s v="Dir of Intercollgiat Athletics"/>
    <s v="Intercollegiate Athletics"/>
    <x v="5"/>
    <s v="A"/>
    <s v="F"/>
    <m/>
    <m/>
    <s v="A12"/>
    <s v="Fiscal Year"/>
    <x v="0"/>
    <n v="6"/>
  </r>
  <r>
    <s v="McGrew"/>
    <s v="Trent"/>
    <s v="S"/>
    <s v="V P University Advancement"/>
    <s v="V P University Advancement"/>
    <x v="6"/>
    <s v="A"/>
    <s v="F"/>
    <m/>
    <m/>
    <s v="A12"/>
    <s v="Fiscal Year"/>
    <x v="0"/>
    <n v="7"/>
  </r>
  <r>
    <s v="Braun"/>
    <s v="Raymond"/>
    <s v="W"/>
    <s v="Dean, College of Business"/>
    <s v="Dean of Business"/>
    <x v="7"/>
    <s v="A"/>
    <s v="F"/>
    <m/>
    <m/>
    <s v="A12"/>
    <s v="Fiscal Year"/>
    <x v="0"/>
    <n v="8"/>
  </r>
  <r>
    <s v="Craig"/>
    <s v="Raymond"/>
    <s v="A"/>
    <s v="Dean Arts &amp; Sciences/Prof"/>
    <s v="A&amp;S Dean"/>
    <x v="8"/>
    <s v="A"/>
    <s v="F"/>
    <n v="5000"/>
    <m/>
    <s v="FAD"/>
    <s v="Fiscal Year"/>
    <x v="1"/>
    <n v="9"/>
  </r>
  <r>
    <s v="Ellinger"/>
    <s v="John"/>
    <s v="M"/>
    <s v="Chief Information Officer"/>
    <s v="Information Technology Service"/>
    <x v="9"/>
    <s v="A"/>
    <s v="F"/>
    <m/>
    <m/>
    <s v="A12"/>
    <s v="Fiscal Year"/>
    <x v="0"/>
    <n v="10"/>
  </r>
  <r>
    <s v="Borland"/>
    <s v="Kenneth"/>
    <s v="W"/>
    <s v="Professor"/>
    <s v="Higher Ed and Student Affairs"/>
    <x v="10"/>
    <s v="C"/>
    <s v="F"/>
    <m/>
    <m/>
    <s v="F09"/>
    <s v="Academic Year"/>
    <x v="2"/>
    <n v="11"/>
  </r>
  <r>
    <s v="FitzGerald"/>
    <s v="Sean"/>
    <s v="P"/>
    <s v="Vice President/General Counsel"/>
    <s v="General Counsel"/>
    <x v="11"/>
    <s v="A"/>
    <s v="F"/>
    <m/>
    <m/>
    <s v="A12"/>
    <s v="Fiscal Year"/>
    <x v="0"/>
    <n v="12"/>
  </r>
  <r>
    <s v="Balzer"/>
    <s v="William"/>
    <s v="K"/>
    <s v="VP Fac Affairs/Str Init/Prfsr"/>
    <s v="Office of the Provost"/>
    <x v="12"/>
    <s v="A"/>
    <s v="F"/>
    <m/>
    <m/>
    <s v="FAD"/>
    <s v="Fiscal Year"/>
    <x v="1"/>
    <n v="13"/>
  </r>
  <r>
    <s v="Shinew"/>
    <s v="Dawn"/>
    <s v="M"/>
    <s v="Dean/Professor"/>
    <s v="College of Education - Admin"/>
    <x v="13"/>
    <s v="A"/>
    <s v="F"/>
    <m/>
    <m/>
    <s v="FAD"/>
    <s v="Fiscal Year"/>
    <x v="1"/>
    <n v="14"/>
  </r>
  <r>
    <s v="Roos"/>
    <s v="Jennifer"/>
    <m/>
    <s v="Head Women's Basketball Coach"/>
    <s v="Basketball - Women"/>
    <x v="14"/>
    <s v="A"/>
    <s v="F"/>
    <m/>
    <m/>
    <s v="A12"/>
    <s v="Fiscal Year"/>
    <x v="0"/>
    <n v="15"/>
  </r>
  <r>
    <s v="Krakoff"/>
    <s v="Steven"/>
    <s v="P"/>
    <s v="VP Capital Planning/Campus Ops"/>
    <s v="Capital Planning"/>
    <x v="15"/>
    <s v="A"/>
    <s v="F"/>
    <m/>
    <m/>
    <s v="A12"/>
    <s v="Fiscal Year"/>
    <x v="0"/>
    <n v="16"/>
  </r>
  <r>
    <s v="Ogawa"/>
    <s v="Michael"/>
    <s v="Y"/>
    <s v="VP/Resrh/Econ Dev/Dean Grad Co"/>
    <s v="Research and Economic Develop"/>
    <x v="16"/>
    <s v="A"/>
    <s v="F"/>
    <m/>
    <m/>
    <s v="FAD"/>
    <s v="Fiscal Year"/>
    <x v="1"/>
    <n v="17"/>
  </r>
  <r>
    <s v="Gibson"/>
    <s v="Thomas"/>
    <s v="J"/>
    <s v="VP Stud Aff and Vice Provost"/>
    <s v="VP Student Affairs"/>
    <x v="17"/>
    <s v="A"/>
    <s v="F"/>
    <m/>
    <m/>
    <s v="A12"/>
    <s v="Fiscal Year"/>
    <x v="0"/>
    <n v="18"/>
  </r>
  <r>
    <s v="Highhouse"/>
    <s v="Scott"/>
    <s v="E"/>
    <s v="Professor and Eminent Scholar"/>
    <s v="Psychology Department"/>
    <x v="18"/>
    <s v="C"/>
    <s v="F"/>
    <m/>
    <m/>
    <s v="F09"/>
    <s v="Academic Year"/>
    <x v="2"/>
    <n v="19"/>
  </r>
  <r>
    <s v="Showell"/>
    <s v="Jeffrey"/>
    <s v="A"/>
    <s v="Professor"/>
    <s v="Musical Arts Dean"/>
    <x v="19"/>
    <s v="A"/>
    <s v="F"/>
    <m/>
    <m/>
    <s v="F12"/>
    <s v="Academic Year"/>
    <x v="2"/>
    <n v="20"/>
  </r>
  <r>
    <s v="Castellano"/>
    <s v="Cecilia"/>
    <s v="A"/>
    <s v="Vice Provost, Strt Enrllmnt Pl"/>
    <s v="Academic Operations"/>
    <x v="20"/>
    <s v="A"/>
    <s v="F"/>
    <m/>
    <m/>
    <s v="A12"/>
    <s v="Fiscal Year"/>
    <x v="0"/>
    <n v="21"/>
  </r>
  <r>
    <s v="Sprague"/>
    <s v="Jon"/>
    <s v="E"/>
    <s v="Director, Forensic Science"/>
    <s v="Research and Economic Develop"/>
    <x v="21"/>
    <s v="A"/>
    <s v="F"/>
    <m/>
    <m/>
    <s v="FAD"/>
    <s v="Fiscal Year"/>
    <x v="1"/>
    <n v="22"/>
  </r>
  <r>
    <s v="Fischer"/>
    <s v="John"/>
    <s v="M"/>
    <s v="Vice Provost, Academic Affairs"/>
    <s v="V Prov Undergraduate Programs"/>
    <x v="22"/>
    <s v="A"/>
    <s v="F"/>
    <n v="5000"/>
    <m/>
    <s v="FAD"/>
    <s v="Fiscal Year"/>
    <x v="1"/>
    <n v="23"/>
  </r>
  <r>
    <s v="Min"/>
    <s v="Hokey"/>
    <m/>
    <s v="Professor"/>
    <s v="Management"/>
    <x v="23"/>
    <s v="C"/>
    <s v="F"/>
    <n v="23816"/>
    <m/>
    <s v="F09"/>
    <s v="Academic Year"/>
    <x v="2"/>
    <n v="24"/>
  </r>
  <r>
    <s v="Kocher"/>
    <s v="Rebecca"/>
    <m/>
    <s v="Assc VP, Alumni, Annl Gv, Ops"/>
    <s v="Alumni Office"/>
    <x v="24"/>
    <s v="A"/>
    <s v="F"/>
    <m/>
    <m/>
    <s v="A12"/>
    <s v="Fiscal Year"/>
    <x v="0"/>
    <n v="25"/>
  </r>
  <r>
    <s v="Huff"/>
    <s v="Marie"/>
    <m/>
    <s v="Dean/Professor"/>
    <s v="Col of Health &amp; Human Services"/>
    <x v="25"/>
    <s v="A"/>
    <s v="F"/>
    <m/>
    <m/>
    <s v="FAD"/>
    <s v="Fiscal Year"/>
    <x v="1"/>
    <n v="26"/>
  </r>
  <r>
    <s v="Bushong"/>
    <s v="Sara"/>
    <s v="A"/>
    <s v="Dean, Univ Libraries/Professor"/>
    <s v="University Libraries"/>
    <x v="26"/>
    <s v="A"/>
    <s v="F"/>
    <n v="5000"/>
    <m/>
    <s v="FLB"/>
    <s v="Fiscal Year"/>
    <x v="3"/>
    <n v="27"/>
  </r>
  <r>
    <s v="Bae"/>
    <s v="Sung"/>
    <s v="C"/>
    <s v="Chair/Ashel Bryan Hunt Bk/Prof"/>
    <s v="Finance"/>
    <x v="27"/>
    <s v="C"/>
    <s v="F"/>
    <n v="4000"/>
    <m/>
    <s v="F09"/>
    <s v="Academic Year"/>
    <x v="2"/>
    <n v="28"/>
  </r>
  <r>
    <s v="Bergeron"/>
    <s v="Christopher"/>
    <s v="J"/>
    <s v="Head Hockey Coach"/>
    <s v="Hockey"/>
    <x v="28"/>
    <s v="A"/>
    <s v="F"/>
    <m/>
    <m/>
    <s v="A12"/>
    <s v="Fiscal Year"/>
    <x v="0"/>
    <n v="29"/>
  </r>
  <r>
    <s v="Barnes"/>
    <s v="Julie"/>
    <s v="A"/>
    <s v="Executive Assoc Dean/Professor"/>
    <s v="A&amp;S Dean"/>
    <x v="29"/>
    <s v="A"/>
    <s v="F"/>
    <n v="8000"/>
    <m/>
    <s v="FAD"/>
    <s v="Fiscal Year"/>
    <x v="1"/>
    <n v="30"/>
  </r>
  <r>
    <s v="Dasigi"/>
    <s v="Venu"/>
    <s v="G"/>
    <s v="Interim Dean TAAE"/>
    <s v="Col of Technology Adm"/>
    <x v="30"/>
    <s v="A"/>
    <s v="F"/>
    <n v="20112"/>
    <m/>
    <s v="FAD"/>
    <s v="Fiscal Year"/>
    <x v="1"/>
    <n v="31"/>
  </r>
  <r>
    <s v="Kielmeyer"/>
    <s v="David"/>
    <s v="A"/>
    <s v="Chief Mrkting and Comm Officer"/>
    <s v="Marketing &amp; Communications"/>
    <x v="31"/>
    <s v="A"/>
    <s v="F"/>
    <m/>
    <m/>
    <s v="A12"/>
    <s v="Fiscal Year"/>
    <x v="0"/>
    <n v="32"/>
  </r>
  <r>
    <s v="Hartley"/>
    <s v="Janet"/>
    <s v="L"/>
    <s v="Dir Supply Chain/Professor"/>
    <s v="Management"/>
    <x v="32"/>
    <s v="C"/>
    <s v="F"/>
    <m/>
    <m/>
    <s v="F09"/>
    <s v="Academic Year"/>
    <x v="2"/>
    <n v="33"/>
  </r>
  <r>
    <s v="Kurtz"/>
    <s v="Andrew"/>
    <s v="J"/>
    <s v="Dean/Associate Professor"/>
    <s v="Fire-Institutional Research"/>
    <x v="33"/>
    <s v="A"/>
    <s v="F"/>
    <m/>
    <m/>
    <s v="FAD"/>
    <s v="Fiscal Year"/>
    <x v="1"/>
    <n v="34"/>
  </r>
  <r>
    <s v="McGrath"/>
    <s v="Richard"/>
    <s v="N"/>
    <s v="Associate Dean"/>
    <s v="Dean of Business"/>
    <x v="34"/>
    <s v="A"/>
    <s v="F"/>
    <m/>
    <m/>
    <s v="FAD"/>
    <s v="Fiscal Year"/>
    <x v="1"/>
    <n v="35"/>
  </r>
  <r>
    <s v="Mohamed"/>
    <s v="Zubair"/>
    <s v="M"/>
    <s v="Assoc Dean/Professor"/>
    <s v="Dean of Business"/>
    <x v="34"/>
    <s v="A"/>
    <s v="F"/>
    <m/>
    <m/>
    <s v="FAD"/>
    <s v="Fiscal Year"/>
    <x v="1"/>
    <n v="36"/>
  </r>
  <r>
    <s v="Carr"/>
    <s v="Amelia"/>
    <s v="S"/>
    <s v="Chair/Professor"/>
    <s v="Management"/>
    <x v="35"/>
    <s v="C"/>
    <s v="F"/>
    <n v="6000"/>
    <m/>
    <s v="F09"/>
    <s v="Academic Year"/>
    <x v="2"/>
    <n v="37"/>
  </r>
  <r>
    <s v="Lu"/>
    <s v="Hong"/>
    <s v="P"/>
    <s v="Eminent Scholar/Prof"/>
    <s v="Chemistry Department"/>
    <x v="36"/>
    <s v="C"/>
    <s v="F"/>
    <n v="15000"/>
    <m/>
    <s v="F09"/>
    <s v="Academic Year"/>
    <x v="2"/>
    <n v="38"/>
  </r>
  <r>
    <s v="Morgan-Russell"/>
    <s v="Simon"/>
    <s v="N"/>
    <s v="Dean of Honors College/Profsr"/>
    <s v="Honors College"/>
    <x v="37"/>
    <s v="A"/>
    <s v="F"/>
    <m/>
    <m/>
    <s v="FAD"/>
    <s v="Fiscal Year"/>
    <x v="1"/>
    <n v="39"/>
  </r>
  <r>
    <s v="Snead"/>
    <s v="Kenneth"/>
    <s v="C"/>
    <s v="Professor"/>
    <s v="Accounting/MIS"/>
    <x v="38"/>
    <s v="C"/>
    <s v="F"/>
    <n v="22500"/>
    <m/>
    <s v="F09"/>
    <s v="Academic Year"/>
    <x v="2"/>
    <n v="40"/>
  </r>
  <r>
    <s v="McCarver"/>
    <s v="Viva"/>
    <s v="L"/>
    <s v="Chief Human Resources Officer"/>
    <s v="Human Resources"/>
    <x v="39"/>
    <s v="A"/>
    <s v="F"/>
    <m/>
    <m/>
    <s v="A12"/>
    <s v="Fiscal Year"/>
    <x v="0"/>
    <n v="41"/>
  </r>
  <r>
    <s v="Booth"/>
    <s v="Margaret"/>
    <s v="Z"/>
    <s v="Interim Dean, Graduate College"/>
    <s v="Graduate College"/>
    <x v="39"/>
    <s v="A"/>
    <s v="F"/>
    <m/>
    <m/>
    <s v="FAD"/>
    <s v="Fiscal Year"/>
    <x v="1"/>
    <n v="42"/>
  </r>
  <r>
    <s v="Forbes"/>
    <s v="Malcolm"/>
    <s v="D"/>
    <s v="Prof/Director Photochem Scienc"/>
    <s v="Chemistry Department"/>
    <x v="40"/>
    <s v="C"/>
    <s v="F"/>
    <n v="15000"/>
    <m/>
    <s v="F09"/>
    <s v="Academic Year"/>
    <x v="2"/>
    <n v="43"/>
  </r>
  <r>
    <s v="Schauer"/>
    <s v="Paul"/>
    <s v="C"/>
    <s v="Professor"/>
    <s v="Accounting/MIS"/>
    <x v="41"/>
    <s v="C"/>
    <s v="F"/>
    <n v="15000"/>
    <m/>
    <s v="F09"/>
    <s v="Academic Year"/>
    <x v="2"/>
    <n v="44"/>
  </r>
  <r>
    <s v="Ray"/>
    <s v="Katerina"/>
    <s v="R"/>
    <s v="Director/Professor"/>
    <s v="School of Art"/>
    <x v="42"/>
    <s v="A"/>
    <s v="F"/>
    <n v="8000"/>
    <m/>
    <s v="FAD"/>
    <s v="Fiscal Year"/>
    <x v="1"/>
    <n v="45"/>
  </r>
  <r>
    <s v="Matuga"/>
    <s v="Julia"/>
    <s v="M"/>
    <s v="Assoc VP for Inst Effectivenss"/>
    <s v="Office of the Provost"/>
    <x v="43"/>
    <s v="A"/>
    <s v="F"/>
    <m/>
    <m/>
    <s v="FAD"/>
    <s v="Fiscal Year"/>
    <x v="1"/>
    <n v="46"/>
  </r>
  <r>
    <s v="Li"/>
    <s v="Mingsheng"/>
    <m/>
    <s v="Associate Professor"/>
    <s v="Finance"/>
    <x v="44"/>
    <s v="C"/>
    <s v="F"/>
    <n v="3500"/>
    <m/>
    <s v="F09"/>
    <s v="Academic Year"/>
    <x v="2"/>
    <n v="47"/>
  </r>
  <r>
    <s v="Midden"/>
    <s v="W"/>
    <s v="R"/>
    <s v="Assoc VP for Exp &amp; Innov Lrng"/>
    <s v="Cosmos"/>
    <x v="45"/>
    <s v="A"/>
    <s v="F"/>
    <n v="2500"/>
    <m/>
    <s v="FAD"/>
    <s v="Fiscal Year"/>
    <x v="1"/>
    <n v="48"/>
  </r>
  <r>
    <s v="Coleman"/>
    <s v="Fred"/>
    <s v="L"/>
    <s v="Assistant Professor"/>
    <s v="Accounting/MIS"/>
    <x v="46"/>
    <s v="C"/>
    <s v="F"/>
    <m/>
    <m/>
    <s v="F09"/>
    <s v="Academic Year"/>
    <x v="2"/>
    <n v="49"/>
  </r>
  <r>
    <s v="Rush"/>
    <s v="Stephen"/>
    <s v="R"/>
    <s v="Assistant Professor"/>
    <s v="Finance"/>
    <x v="47"/>
    <s v="C"/>
    <s v="F"/>
    <m/>
    <m/>
    <s v="F09"/>
    <s v="Academic Year"/>
    <x v="2"/>
    <n v="50"/>
  </r>
  <r>
    <s v="Reid"/>
    <s v="David"/>
    <s v="A"/>
    <s v="Associate Professor"/>
    <s v="Marketing"/>
    <x v="48"/>
    <s v="C"/>
    <s v="F"/>
    <m/>
    <m/>
    <s v="F09"/>
    <s v="Academic Year"/>
    <x v="2"/>
    <n v="51"/>
  </r>
  <r>
    <s v="Laird"/>
    <s v="John"/>
    <s v="B"/>
    <s v="Chair/Professor"/>
    <s v="Physics &amp; Astronomy"/>
    <x v="49"/>
    <s v="A"/>
    <s v="F"/>
    <n v="18298"/>
    <m/>
    <s v="FAD"/>
    <s v="Fiscal Year"/>
    <x v="1"/>
    <n v="52"/>
  </r>
  <r>
    <s v="Brown"/>
    <s v="Susan"/>
    <s v="L"/>
    <s v="Chair/Professor"/>
    <s v="Sociology Department"/>
    <x v="50"/>
    <s v="A"/>
    <s v="F"/>
    <n v="29275"/>
    <m/>
    <s v="FAD"/>
    <s v="Fiscal Year"/>
    <x v="1"/>
    <n v="53"/>
  </r>
  <r>
    <s v="Sullivan"/>
    <s v="Sherry"/>
    <s v="E"/>
    <s v="Professor"/>
    <s v="Management"/>
    <x v="51"/>
    <s v="C"/>
    <s v="F"/>
    <m/>
    <m/>
    <s v="F09"/>
    <s v="Academic Year"/>
    <x v="2"/>
    <n v="54"/>
  </r>
  <r>
    <s v="Liu"/>
    <s v="Liuling"/>
    <m/>
    <s v="Assistant Professor"/>
    <s v="Finance"/>
    <x v="52"/>
    <s v="C"/>
    <s v="F"/>
    <m/>
    <m/>
    <s v="F09"/>
    <s v="Academic Year"/>
    <x v="2"/>
    <n v="55"/>
  </r>
  <r>
    <s v="Bizarro"/>
    <s v="Pascal"/>
    <s v="A"/>
    <s v="Associate Professor"/>
    <s v="Accounting/MIS"/>
    <x v="53"/>
    <s v="C"/>
    <s v="F"/>
    <n v="16500"/>
    <m/>
    <s v="F09"/>
    <s v="Academic Year"/>
    <x v="2"/>
    <n v="56"/>
  </r>
  <r>
    <s v="Wooldridge"/>
    <s v="Deborah"/>
    <s v="G"/>
    <s v="Dir, FCS/Professor"/>
    <s v="Family &amp; Consumer Sciences"/>
    <x v="54"/>
    <s v="A"/>
    <s v="F"/>
    <n v="8000"/>
    <m/>
    <s v="FAD"/>
    <s v="Fiscal Year"/>
    <x v="1"/>
    <n v="57"/>
  </r>
  <r>
    <s v="McKinney"/>
    <s v="Earl"/>
    <s v="H"/>
    <s v="Int Chair/Professor"/>
    <s v="Accounting/MIS"/>
    <x v="55"/>
    <s v="C"/>
    <s v="F"/>
    <n v="12000"/>
    <m/>
    <s v="F09"/>
    <s v="Academic Year"/>
    <x v="2"/>
    <n v="58"/>
  </r>
  <r>
    <s v="Manning"/>
    <s v="Wendy"/>
    <s v="D"/>
    <s v="Distinguished Res Prof/Co-Dir"/>
    <s v="Sociology Department"/>
    <x v="56"/>
    <s v="C"/>
    <s v="F"/>
    <n v="5000"/>
    <m/>
    <s v="F09"/>
    <s v="Academic Year"/>
    <x v="2"/>
    <n v="59"/>
  </r>
  <r>
    <s v="Garcia"/>
    <s v="Luis"/>
    <s v="A"/>
    <s v="Associate Professor"/>
    <s v="Accounting/MIS"/>
    <x v="57"/>
    <s v="C"/>
    <s v="F"/>
    <m/>
    <m/>
    <s v="F09"/>
    <s v="Academic Year"/>
    <x v="2"/>
    <n v="60"/>
  </r>
  <r>
    <s v="Kresman"/>
    <s v="Raymon"/>
    <s v="I"/>
    <s v="Professor"/>
    <s v="Computer Science"/>
    <x v="58"/>
    <s v="C"/>
    <s v="F"/>
    <n v="1000"/>
    <m/>
    <s v="F09"/>
    <s v="Academic Year"/>
    <x v="2"/>
    <n v="61"/>
  </r>
  <r>
    <s v="Sakthivel"/>
    <s v="Sachidanandam"/>
    <m/>
    <s v="Professor"/>
    <s v="Accounting/MIS"/>
    <x v="59"/>
    <s v="C"/>
    <s v="F"/>
    <m/>
    <m/>
    <s v="F09"/>
    <s v="Academic Year"/>
    <x v="2"/>
    <n v="62"/>
  </r>
  <r>
    <s v="Leigh"/>
    <s v="Bradley"/>
    <s v="K"/>
    <s v="Executive Director"/>
    <s v="Business Operations"/>
    <x v="60"/>
    <s v="A"/>
    <s v="F"/>
    <n v="9900"/>
    <m/>
    <s v="A12"/>
    <s v="Fiscal Year"/>
    <x v="0"/>
    <n v="63"/>
  </r>
  <r>
    <s v="Eliano"/>
    <s v="Perry"/>
    <m/>
    <s v="Asst Ftbll Cch/Co Offen Coord"/>
    <s v="Football"/>
    <x v="61"/>
    <s v="A"/>
    <s v="F"/>
    <m/>
    <m/>
    <s v="A12"/>
    <s v="Fiscal Year"/>
    <x v="0"/>
    <n v="64"/>
  </r>
  <r>
    <s v="Sipp"/>
    <s v="Richard"/>
    <s v="C"/>
    <s v="Assc VP for SA/Exec Dir, Cntr"/>
    <s v="VP Student Affairs"/>
    <x v="62"/>
    <s v="A"/>
    <s v="F"/>
    <m/>
    <m/>
    <s v="A17"/>
    <s v="Fiscal Year"/>
    <x v="0"/>
    <n v="65"/>
  </r>
  <r>
    <s v="Kubasek"/>
    <s v="Nancy"/>
    <s v="K"/>
    <s v="Professor"/>
    <s v="Economics Dept"/>
    <x v="63"/>
    <s v="C"/>
    <s v="F"/>
    <m/>
    <m/>
    <s v="F09"/>
    <s v="Academic Year"/>
    <x v="2"/>
    <n v="66"/>
  </r>
  <r>
    <s v="Meyer"/>
    <s v="Bruce"/>
    <s v="A"/>
    <s v="Asst VP, Campus Operations"/>
    <s v="Campus Operations"/>
    <x v="64"/>
    <s v="A"/>
    <s v="F"/>
    <m/>
    <m/>
    <s v="A12"/>
    <s v="Fiscal Year"/>
    <x v="0"/>
    <n v="67"/>
  </r>
  <r>
    <s v="Thomas"/>
    <s v="Sheri"/>
    <s v="M"/>
    <s v="Director of Applications"/>
    <s v="Information Technology Service"/>
    <x v="65"/>
    <s v="A"/>
    <s v="F"/>
    <m/>
    <m/>
    <s v="A12"/>
    <s v="Fiscal Year"/>
    <x v="0"/>
    <n v="68"/>
  </r>
  <r>
    <s v="Langendorfer"/>
    <s v="Stephen"/>
    <s v="J"/>
    <s v="Dir, School HMSLS/Profesr"/>
    <s v="School of HMSLS"/>
    <x v="66"/>
    <s v="A"/>
    <s v="F"/>
    <n v="9000"/>
    <m/>
    <s v="FAD"/>
    <s v="Fiscal Year"/>
    <x v="1"/>
    <n v="69"/>
  </r>
  <r>
    <s v="Stafford"/>
    <s v="Laura"/>
    <s v="L"/>
    <s v="Director/Professor"/>
    <s v="School of Media and Comm"/>
    <x v="67"/>
    <s v="A"/>
    <s v="F"/>
    <n v="8000"/>
    <m/>
    <s v="FAD"/>
    <s v="Fiscal Year"/>
    <x v="1"/>
    <n v="70"/>
  </r>
  <r>
    <s v="Chao"/>
    <s v="Joseph"/>
    <s v="T"/>
    <s v="Chair/Assoc Professor"/>
    <s v="Computer Science"/>
    <x v="68"/>
    <s v="A"/>
    <s v="F"/>
    <n v="7000"/>
    <m/>
    <s v="FAD"/>
    <s v="Fiscal Year"/>
    <x v="1"/>
    <n v="71"/>
  </r>
  <r>
    <s v="Rich"/>
    <s v="Gregory"/>
    <s v="A"/>
    <s v="Associate Professor"/>
    <s v="Marketing"/>
    <x v="69"/>
    <s v="C"/>
    <s v="F"/>
    <m/>
    <m/>
    <s v="F09"/>
    <s v="Academic Year"/>
    <x v="2"/>
    <n v="72"/>
  </r>
  <r>
    <s v="Woodruff"/>
    <s v="Ronny"/>
    <s v="C"/>
    <s v="Distinguished Rsrch Professor"/>
    <s v="Biological Science"/>
    <x v="70"/>
    <s v="C"/>
    <s v="F"/>
    <m/>
    <m/>
    <s v="F09"/>
    <s v="Academic Year"/>
    <x v="2"/>
    <n v="73"/>
  </r>
  <r>
    <s v="Cady"/>
    <s v="Steven"/>
    <s v="H"/>
    <s v="Associate Professor"/>
    <s v="Management"/>
    <x v="71"/>
    <s v="C"/>
    <s v="F"/>
    <m/>
    <m/>
    <s v="F09"/>
    <s v="Academic Year"/>
    <x v="2"/>
    <n v="74"/>
  </r>
  <r>
    <s v="Sawaya"/>
    <s v="William"/>
    <s v="J"/>
    <s v="Assistant Professor"/>
    <s v="Management"/>
    <x v="72"/>
    <s v="C"/>
    <s v="F"/>
    <m/>
    <m/>
    <s v="F09"/>
    <s v="Academic Year"/>
    <x v="2"/>
    <n v="75"/>
  </r>
  <r>
    <s v="Zickar"/>
    <s v="Michael"/>
    <s v="J"/>
    <s v="Chair/ Professor"/>
    <s v="Psychology Department"/>
    <x v="73"/>
    <s v="A"/>
    <s v="F"/>
    <n v="9000"/>
    <m/>
    <s v="FAD"/>
    <s v="Fiscal Year"/>
    <x v="1"/>
    <n v="76"/>
  </r>
  <r>
    <s v="Yeh"/>
    <s v="Bai-Yau"/>
    <m/>
    <s v="Chair/Professor"/>
    <s v="Applied Statistics/Oper Res"/>
    <x v="74"/>
    <s v="C"/>
    <s v="F"/>
    <n v="11000"/>
    <m/>
    <s v="F09"/>
    <s v="Academic Year"/>
    <x v="2"/>
    <n v="77"/>
  </r>
  <r>
    <s v="Gonzalez"/>
    <s v="Alberto"/>
    <m/>
    <s v="Professor"/>
    <s v="Dept of Communication"/>
    <x v="75"/>
    <s v="C"/>
    <s v="F"/>
    <m/>
    <m/>
    <s v="F09"/>
    <s v="Academic Year"/>
    <x v="2"/>
    <n v="78"/>
  </r>
  <r>
    <s v="Meyer"/>
    <s v="Jeffrey"/>
    <s v="D"/>
    <s v="Associate Professor"/>
    <s v="Marketing"/>
    <x v="76"/>
    <s v="C"/>
    <s v="F"/>
    <m/>
    <m/>
    <s v="F09"/>
    <s v="Academic Year"/>
    <x v="2"/>
    <n v="79"/>
  </r>
  <r>
    <s v="Charville"/>
    <s v="Mark"/>
    <s v="R"/>
    <s v="Dir of Branch Camp Financ/Oper"/>
    <s v="Fire-Budget &amp; Operations"/>
    <x v="77"/>
    <s v="A"/>
    <s v="F"/>
    <m/>
    <m/>
    <s v="A12"/>
    <s v="Fiscal Year"/>
    <x v="0"/>
    <n v="80"/>
  </r>
  <r>
    <s v="Wheeler"/>
    <s v="Jane"/>
    <s v="V"/>
    <s v="Associate Professor"/>
    <s v="Management"/>
    <x v="78"/>
    <s v="C"/>
    <s v="F"/>
    <m/>
    <m/>
    <s v="F09"/>
    <s v="Academic Year"/>
    <x v="2"/>
    <n v="81"/>
  </r>
  <r>
    <s v="Muir"/>
    <s v="Lon"/>
    <s v="C"/>
    <s v="Pharmacy Manager"/>
    <s v="Pharmacy"/>
    <x v="79"/>
    <s v="A"/>
    <s v="F"/>
    <m/>
    <m/>
    <s v="A12"/>
    <s v="Fiscal Year"/>
    <x v="0"/>
    <n v="82"/>
  </r>
  <r>
    <s v="Gremler"/>
    <s v="Dwayne"/>
    <s v="D"/>
    <s v="Professor"/>
    <s v="Marketing"/>
    <x v="80"/>
    <s v="C"/>
    <s v="F"/>
    <m/>
    <m/>
    <s v="F09"/>
    <s v="Academic Year"/>
    <x v="2"/>
    <n v="83"/>
  </r>
  <r>
    <s v="Chibucos"/>
    <s v="Thomas"/>
    <s v="R"/>
    <s v="Professor"/>
    <s v="Family &amp; Consumer Sciences"/>
    <x v="81"/>
    <s v="C"/>
    <s v="F"/>
    <m/>
    <m/>
    <s v="F09"/>
    <s v="Academic Year"/>
    <x v="2"/>
    <n v="84"/>
  </r>
  <r>
    <s v="Chen"/>
    <s v="Hanfeng"/>
    <m/>
    <s v="Chair/Professor"/>
    <s v="Math and Statistics Dept"/>
    <x v="82"/>
    <s v="A"/>
    <s v="F"/>
    <n v="8500"/>
    <m/>
    <s v="FAD"/>
    <s v="Fiscal Year"/>
    <x v="1"/>
    <n v="85"/>
  </r>
  <r>
    <s v="O'Neil"/>
    <s v="Deborah"/>
    <s v="A"/>
    <s v="Associate Professor"/>
    <s v="Management"/>
    <x v="83"/>
    <s v="C"/>
    <s v="F"/>
    <n v="500"/>
    <m/>
    <s v="F09"/>
    <s v="Academic Year"/>
    <x v="2"/>
    <n v="86"/>
  </r>
  <r>
    <s v="Katzner"/>
    <s v="Louis"/>
    <s v="I"/>
    <s v="Trustee Professor"/>
    <s v="Philosophy Department"/>
    <x v="84"/>
    <s v="C"/>
    <s v="F"/>
    <m/>
    <m/>
    <s v="F09"/>
    <s v="Academic Year"/>
    <x v="2"/>
    <n v="87"/>
  </r>
  <r>
    <s v="Waggoner"/>
    <s v="Todd"/>
    <s v="C"/>
    <s v="Interim Assc Dean"/>
    <s v="Col of Technology Adm"/>
    <x v="85"/>
    <s v="A"/>
    <s v="F"/>
    <n v="6000"/>
    <m/>
    <s v="FAD"/>
    <s v="Fiscal Year"/>
    <x v="1"/>
    <n v="88"/>
  </r>
  <r>
    <s v="Shergalis"/>
    <s v="Barbara"/>
    <s v="B"/>
    <s v="Director/University Architect"/>
    <s v="Design &amp; Construction"/>
    <x v="86"/>
    <s v="A"/>
    <s v="F"/>
    <m/>
    <m/>
    <s v="A12"/>
    <s v="Fiscal Year"/>
    <x v="0"/>
    <n v="89"/>
  </r>
  <r>
    <s v="Titus"/>
    <s v="Philip"/>
    <s v="A"/>
    <s v="Associate Professor"/>
    <s v="Marketing"/>
    <x v="87"/>
    <s v="C"/>
    <s v="F"/>
    <m/>
    <m/>
    <s v="F09"/>
    <s v="Academic Year"/>
    <x v="2"/>
    <n v="90"/>
  </r>
  <r>
    <s v="Meserve"/>
    <s v="Lee"/>
    <s v="A"/>
    <s v="Distinguished Teaching Prof"/>
    <s v="Biological Science"/>
    <x v="88"/>
    <s v="C"/>
    <s v="F"/>
    <m/>
    <m/>
    <s v="F09"/>
    <s v="Academic Year"/>
    <x v="2"/>
    <n v="91"/>
  </r>
  <r>
    <s v="Tracy"/>
    <s v="Geofrey"/>
    <s v="L"/>
    <s v="Director of Budgeting"/>
    <s v="Finance &amp; Administration"/>
    <x v="89"/>
    <s v="A"/>
    <s v="F"/>
    <m/>
    <m/>
    <s v="A12"/>
    <s v="Fiscal Year"/>
    <x v="0"/>
    <n v="92"/>
  </r>
  <r>
    <s v="Swartz"/>
    <s v="Sharon"/>
    <s v="L"/>
    <s v="Controller"/>
    <s v="Controller's Office"/>
    <x v="90"/>
    <s v="A"/>
    <s v="F"/>
    <m/>
    <m/>
    <s v="A12"/>
    <s v="Fiscal Year"/>
    <x v="0"/>
    <n v="93"/>
  </r>
  <r>
    <s v="Zhang"/>
    <s v="Man"/>
    <m/>
    <s v="Associate Professor"/>
    <s v="Management"/>
    <x v="91"/>
    <s v="C"/>
    <s v="F"/>
    <m/>
    <m/>
    <s v="F09"/>
    <s v="Academic Year"/>
    <x v="2"/>
    <n v="94"/>
  </r>
  <r>
    <s v="Capar"/>
    <s v="Ibrahim"/>
    <m/>
    <s v="Assistant Professor"/>
    <s v="Applied Statistics/Oper Res"/>
    <x v="92"/>
    <s v="C"/>
    <s v="F"/>
    <m/>
    <m/>
    <s v="F09"/>
    <s v="Academic Year"/>
    <x v="2"/>
    <n v="95"/>
  </r>
  <r>
    <s v="Atalah"/>
    <s v="Alan"/>
    <m/>
    <s v="Prof/Assc Dean Gr Af-Int Chair"/>
    <s v="Col of Technology Adm"/>
    <x v="93"/>
    <s v="A"/>
    <s v="F"/>
    <n v="10500"/>
    <m/>
    <s v="FAD"/>
    <s v="Fiscal Year"/>
    <x v="1"/>
    <n v="96"/>
  </r>
  <r>
    <s v="Hughes"/>
    <s v="Christopher"/>
    <s v="C"/>
    <s v="Sr.Assoc Athl Dir, Development"/>
    <s v="Intercollegiate Athletics"/>
    <x v="94"/>
    <s v="A"/>
    <s v="F"/>
    <m/>
    <m/>
    <s v="A12"/>
    <s v="Fiscal Year"/>
    <x v="0"/>
    <n v="97"/>
  </r>
  <r>
    <s v="Berger"/>
    <s v="Bonnie"/>
    <s v="G"/>
    <s v="Professor"/>
    <s v="School of HMSLS"/>
    <x v="95"/>
    <s v="C"/>
    <s v="F"/>
    <m/>
    <m/>
    <s v="F09"/>
    <s v="Academic Year"/>
    <x v="2"/>
    <n v="98"/>
  </r>
  <r>
    <s v="Weisstein"/>
    <s v="Fei"/>
    <s v="L"/>
    <s v="Assistant Professor"/>
    <s v="Marketing"/>
    <x v="96"/>
    <s v="C"/>
    <s v="F"/>
    <m/>
    <m/>
    <s v="F09"/>
    <s v="Academic Year"/>
    <x v="2"/>
    <n v="99"/>
  </r>
  <r>
    <s v="Klopfer"/>
    <s v="Dale"/>
    <s v="S"/>
    <s v="Associate Dean/Assoc Professor"/>
    <s v="A&amp;S Dean"/>
    <x v="97"/>
    <s v="A"/>
    <s v="F"/>
    <n v="8000"/>
    <m/>
    <s v="FAD"/>
    <s v="Fiscal Year"/>
    <x v="1"/>
    <n v="100"/>
  </r>
  <r>
    <s v="Shemberg"/>
    <s v="Kenneth"/>
    <s v="M"/>
    <s v="Professor"/>
    <s v="Psychology Department"/>
    <x v="98"/>
    <s v="C"/>
    <s v="F"/>
    <m/>
    <m/>
    <s v="F09"/>
    <s v="Academic Year"/>
    <x v="2"/>
    <n v="101"/>
  </r>
  <r>
    <s v="Pauken"/>
    <s v="Patrick"/>
    <s v="D"/>
    <s v="Dir, Sch EFLP/Professor"/>
    <s v="School of Ed Found, Lead &amp; Pol"/>
    <x v="99"/>
    <s v="A"/>
    <s v="F"/>
    <n v="23000"/>
    <m/>
    <s v="FAD"/>
    <s v="Fiscal Year"/>
    <x v="1"/>
    <n v="102"/>
  </r>
  <r>
    <s v="Haschak"/>
    <s v="Matthew"/>
    <m/>
    <s v="Dir, IT Security &amp; Infrastrctr"/>
    <s v="Information Technology Service"/>
    <x v="100"/>
    <s v="A"/>
    <s v="F"/>
    <m/>
    <m/>
    <s v="A12"/>
    <s v="Fiscal Year"/>
    <x v="0"/>
    <n v="103"/>
  </r>
  <r>
    <s v="Ewing"/>
    <s v="Douglas"/>
    <s v="R"/>
    <s v="Assistant Professor"/>
    <s v="Marketing"/>
    <x v="101"/>
    <s v="C"/>
    <s v="F"/>
    <m/>
    <m/>
    <s v="F09"/>
    <s v="Academic Year"/>
    <x v="2"/>
    <n v="104"/>
  </r>
  <r>
    <s v="Albert"/>
    <s v="James"/>
    <s v="H"/>
    <s v="Professor"/>
    <s v="Math and Statistics Dept"/>
    <x v="102"/>
    <s v="C"/>
    <s v="F"/>
    <m/>
    <m/>
    <s v="F09"/>
    <s v="Academic Year"/>
    <x v="2"/>
    <n v="105"/>
  </r>
  <r>
    <s v="Mattiace"/>
    <s v="Lisa"/>
    <s v="C"/>
    <s v="Chief of Staff/Exec Dir Ex Rel"/>
    <s v="Office of the President"/>
    <x v="103"/>
    <s v="A"/>
    <s v="F"/>
    <m/>
    <m/>
    <s v="A12"/>
    <s v="Fiscal Year"/>
    <x v="0"/>
    <n v="106"/>
  </r>
  <r>
    <s v="Koppitsch"/>
    <s v="Steven"/>
    <s v="E"/>
    <s v="Assistant Professor"/>
    <s v="Marketing"/>
    <x v="104"/>
    <s v="C"/>
    <s v="F"/>
    <m/>
    <m/>
    <s v="F09"/>
    <s v="Academic Year"/>
    <x v="2"/>
    <n v="107"/>
  </r>
  <r>
    <s v="Rajaei"/>
    <s v="Hassan"/>
    <m/>
    <s v="Professor/David &amp; Amy Fulton P"/>
    <s v="Computer Science"/>
    <x v="105"/>
    <s v="C"/>
    <s v="F"/>
    <m/>
    <m/>
    <s v="F09"/>
    <s v="Academic Year"/>
    <x v="2"/>
    <n v="108"/>
  </r>
  <r>
    <s v="Swope"/>
    <s v="Brian"/>
    <s v="L"/>
    <s v="Assistant Director"/>
    <s v="Design &amp; Construction"/>
    <x v="106"/>
    <s v="A"/>
    <s v="F"/>
    <m/>
    <m/>
    <s v="A12"/>
    <s v="Fiscal Year"/>
    <x v="0"/>
    <n v="109"/>
  </r>
  <r>
    <s v="Vanderhart"/>
    <s v="Peter"/>
    <s v="G"/>
    <s v="Chair/Disting TeachngProfessor"/>
    <s v="Economics Dept"/>
    <x v="107"/>
    <s v="C"/>
    <s v="F"/>
    <n v="6000"/>
    <m/>
    <s v="F09"/>
    <s v="Academic Year"/>
    <x v="2"/>
    <n v="110"/>
  </r>
  <r>
    <s v="Houston"/>
    <s v="Martha"/>
    <s v="S"/>
    <s v="Director, Institutional Effect"/>
    <s v="Office of the Provost"/>
    <x v="108"/>
    <s v="A"/>
    <s v="F"/>
    <m/>
    <m/>
    <s v="A12"/>
    <s v="Fiscal Year"/>
    <x v="0"/>
    <n v="111"/>
  </r>
  <r>
    <s v="Miner"/>
    <s v="Jeffrey"/>
    <s v="G"/>
    <s v="Chair/Professor"/>
    <s v="Biological Science"/>
    <x v="109"/>
    <s v="A"/>
    <s v="F"/>
    <n v="9000"/>
    <m/>
    <s v="FAD"/>
    <s v="Fiscal Year"/>
    <x v="1"/>
    <n v="112"/>
  </r>
  <r>
    <s v="Waddle"/>
    <s v="Robert"/>
    <s v="M"/>
    <s v="Assistant Vice President"/>
    <s v="Capital Planning"/>
    <x v="110"/>
    <s v="A"/>
    <s v="F"/>
    <m/>
    <m/>
    <s v="A12"/>
    <s v="Fiscal Year"/>
    <x v="0"/>
    <n v="113"/>
  </r>
  <r>
    <s v="Lambert"/>
    <s v="James"/>
    <m/>
    <s v="Director of Internal Auditing"/>
    <s v="Internal Auditing"/>
    <x v="111"/>
    <s v="A"/>
    <s v="F"/>
    <m/>
    <m/>
    <s v="A12"/>
    <s v="Fiscal Year"/>
    <x v="0"/>
    <n v="114"/>
  </r>
  <r>
    <s v="Martin"/>
    <s v="Scott"/>
    <s v="C"/>
    <s v="Chair/Professor"/>
    <s v="History Department"/>
    <x v="112"/>
    <s v="A"/>
    <s v="F"/>
    <n v="8000"/>
    <m/>
    <s v="FAD"/>
    <s v="Fiscal Year"/>
    <x v="1"/>
    <n v="115"/>
  </r>
  <r>
    <s v="Cable"/>
    <s v="John"/>
    <s v="R"/>
    <s v="Chr. Associate Professor"/>
    <s v="Chemistry Department"/>
    <x v="113"/>
    <s v="A"/>
    <s v="F"/>
    <n v="7500"/>
    <m/>
    <s v="FAD"/>
    <s v="Fiscal Year"/>
    <x v="1"/>
    <n v="116"/>
  </r>
  <r>
    <s v="Goberman"/>
    <s v="Alexander"/>
    <s v="M"/>
    <s v="Associate Dean"/>
    <s v="Graduate College"/>
    <x v="114"/>
    <s v="A"/>
    <s v="F"/>
    <n v="9000"/>
    <m/>
    <s v="FAD"/>
    <s v="Fiscal Year"/>
    <x v="1"/>
    <n v="117"/>
  </r>
  <r>
    <s v="Lab"/>
    <s v="Steven"/>
    <s v="P"/>
    <s v="Professor/Chair"/>
    <s v="Human Services Department"/>
    <x v="115"/>
    <s v="C"/>
    <s v="F"/>
    <n v="6000"/>
    <m/>
    <s v="F09"/>
    <s v="Academic Year"/>
    <x v="2"/>
    <n v="118"/>
  </r>
  <r>
    <s v="Brooks"/>
    <s v="Margaret"/>
    <s v="E"/>
    <s v="Associate Professor"/>
    <s v="Management"/>
    <x v="116"/>
    <s v="C"/>
    <s v="F"/>
    <m/>
    <m/>
    <s v="F09"/>
    <s v="Academic Year"/>
    <x v="2"/>
    <n v="119"/>
  </r>
  <r>
    <s v="Messenheimer"/>
    <s v="Trinka"/>
    <s v="E"/>
    <s v="Int Intervntn Svcs School Dir"/>
    <s v="Schl of Intervention Svcs"/>
    <x v="117"/>
    <s v="A"/>
    <s v="F"/>
    <n v="10000"/>
    <m/>
    <s v="FAD"/>
    <s v="Fiscal Year"/>
    <x v="1"/>
    <n v="120"/>
  </r>
  <r>
    <s v="Rump"/>
    <s v="Christopher"/>
    <s v="M"/>
    <s v="Associate Professor"/>
    <s v="Applied Statistics/Oper Res"/>
    <x v="118"/>
    <s v="C"/>
    <s v="F"/>
    <m/>
    <m/>
    <s v="F09"/>
    <s v="Academic Year"/>
    <x v="2"/>
    <n v="121"/>
  </r>
  <r>
    <s v="Rosenberg"/>
    <s v="Harold"/>
    <m/>
    <s v="Professor"/>
    <s v="Psychology Department"/>
    <x v="119"/>
    <s v="C"/>
    <s v="F"/>
    <m/>
    <m/>
    <s v="F09"/>
    <s v="Academic Year"/>
    <x v="2"/>
    <n v="122"/>
  </r>
  <r>
    <s v="Scherer"/>
    <s v="Ronald"/>
    <s v="C"/>
    <s v="Distinguished ResearchProfessr"/>
    <s v="Comm. Sciences &amp; Disorders"/>
    <x v="120"/>
    <s v="C"/>
    <s v="F"/>
    <m/>
    <m/>
    <s v="F09"/>
    <s v="Academic Year"/>
    <x v="2"/>
    <n v="123"/>
  </r>
  <r>
    <s v="Dubow"/>
    <s v="Eric"/>
    <s v="F"/>
    <s v="Professor"/>
    <s v="Psychology Department"/>
    <x v="121"/>
    <s v="C"/>
    <s v="F"/>
    <m/>
    <m/>
    <s v="F09"/>
    <s v="Academic Year"/>
    <x v="2"/>
    <n v="124"/>
  </r>
  <r>
    <s v="Cesarini"/>
    <s v="Paul"/>
    <s v="A"/>
    <s v="Asst VP Online/Summer Aca/Prof"/>
    <s v="On-Line &amp; Summer Acad Progs"/>
    <x v="122"/>
    <s v="A"/>
    <s v="F"/>
    <n v="16187"/>
    <m/>
    <s v="FAD"/>
    <s v="Fiscal Year"/>
    <x v="1"/>
    <n v="125"/>
  </r>
  <r>
    <s v="Moore"/>
    <s v="Paul"/>
    <s v="A"/>
    <s v="Professor"/>
    <s v="Biological Science"/>
    <x v="123"/>
    <s v="C"/>
    <s v="F"/>
    <m/>
    <m/>
    <s v="F09"/>
    <s v="Academic Year"/>
    <x v="2"/>
    <n v="126"/>
  </r>
  <r>
    <s v="Bullerjahn"/>
    <s v="George"/>
    <s v="S"/>
    <s v="Professor"/>
    <s v="Biological Science"/>
    <x v="124"/>
    <s v="C"/>
    <s v="F"/>
    <n v="3000"/>
    <m/>
    <s v="F09"/>
    <s v="Academic Year"/>
    <x v="2"/>
    <n v="127"/>
  </r>
  <r>
    <s v="Dunn"/>
    <s v="Christopher"/>
    <s v="S"/>
    <s v="Associate Professor"/>
    <s v="Human Services Department"/>
    <x v="125"/>
    <s v="C"/>
    <s v="F"/>
    <m/>
    <m/>
    <s v="F09"/>
    <s v="Academic Year"/>
    <x v="2"/>
    <n v="128"/>
  </r>
  <r>
    <s v="Hewitt"/>
    <s v="Lynne"/>
    <s v="E"/>
    <s v="Chair/Assoc Professor"/>
    <s v="Comm. Sciences &amp; Disorders"/>
    <x v="126"/>
    <s v="A"/>
    <s v="F"/>
    <n v="6000"/>
    <m/>
    <s v="FAD"/>
    <s v="Fiscal Year"/>
    <x v="1"/>
    <n v="129"/>
  </r>
  <r>
    <s v="Rogers"/>
    <s v="Scott"/>
    <s v="O"/>
    <s v="Professor"/>
    <s v="Biological Science"/>
    <x v="127"/>
    <s v="C"/>
    <s v="F"/>
    <m/>
    <m/>
    <s v="F09"/>
    <s v="Academic Year"/>
    <x v="2"/>
    <n v="130"/>
  </r>
  <r>
    <s v="Fulcher"/>
    <s v="Lewis"/>
    <s v="P"/>
    <s v="Professor"/>
    <s v="Physics &amp; Astronomy"/>
    <x v="128"/>
    <s v="C"/>
    <s v="F"/>
    <m/>
    <m/>
    <s v="F09"/>
    <s v="Academic Year"/>
    <x v="2"/>
    <n v="131"/>
  </r>
  <r>
    <s v="Chang"/>
    <s v="Jane"/>
    <s v="Y"/>
    <s v="Associate Professor"/>
    <s v="Applied Statistics/Oper Res"/>
    <x v="129"/>
    <s v="C"/>
    <s v="F"/>
    <m/>
    <m/>
    <s v="F09"/>
    <s v="Academic Year"/>
    <x v="2"/>
    <n v="132"/>
  </r>
  <r>
    <s v="Melkote"/>
    <s v="Srinivas"/>
    <s v="R"/>
    <s v="Professor"/>
    <s v="Dept of Telecommunications"/>
    <x v="130"/>
    <s v="C"/>
    <s v="F"/>
    <m/>
    <m/>
    <s v="F09"/>
    <s v="Academic Year"/>
    <x v="2"/>
    <n v="133"/>
  </r>
  <r>
    <s v="Jex"/>
    <s v="Steve"/>
    <s v="M"/>
    <s v="Professor"/>
    <s v="Psychology Department"/>
    <x v="131"/>
    <s v="C"/>
    <s v="F"/>
    <m/>
    <m/>
    <s v="F09"/>
    <s v="Academic Year"/>
    <x v="2"/>
    <n v="134"/>
  </r>
  <r>
    <s v="Joyner"/>
    <s v="Kara"/>
    <m/>
    <s v="Professor"/>
    <s v="Sociology Department"/>
    <x v="132"/>
    <s v="C"/>
    <s v="F"/>
    <m/>
    <m/>
    <s v="F09"/>
    <s v="Academic Year"/>
    <x v="2"/>
    <n v="135"/>
  </r>
  <r>
    <s v="Bingman"/>
    <s v="Verner"/>
    <s v="P"/>
    <s v="Distinguished Research Prof"/>
    <s v="Psychology Department"/>
    <x v="133"/>
    <s v="C"/>
    <s v="F"/>
    <m/>
    <m/>
    <s v="F09"/>
    <s v="Academic Year"/>
    <x v="2"/>
    <n v="136"/>
  </r>
  <r>
    <s v="DeMaris"/>
    <s v="Alfred"/>
    <m/>
    <s v="Professor"/>
    <s v="Sociology Department"/>
    <x v="134"/>
    <s v="C"/>
    <s v="F"/>
    <m/>
    <m/>
    <s v="F09"/>
    <s v="Academic Year"/>
    <x v="2"/>
    <n v="137"/>
  </r>
  <r>
    <s v="Smith"/>
    <s v="Dale"/>
    <s v="W"/>
    <s v="Professor"/>
    <s v="Physics &amp; Astronomy"/>
    <x v="135"/>
    <s v="C"/>
    <s v="F"/>
    <m/>
    <m/>
    <s v="F09"/>
    <s v="Academic Year"/>
    <x v="2"/>
    <n v="138"/>
  </r>
  <r>
    <s v="Mathis"/>
    <s v="William"/>
    <s v="B"/>
    <s v="Interim Dean/Professor"/>
    <s v="Musical Arts Dean"/>
    <x v="136"/>
    <s v="A"/>
    <s v="F"/>
    <n v="45120"/>
    <m/>
    <s v="FAD"/>
    <s v="Fiscal Year"/>
    <x v="1"/>
    <n v="139"/>
  </r>
  <r>
    <s v="Leontis"/>
    <s v="Neocles"/>
    <s v="B"/>
    <s v="Professor"/>
    <s v="Chemistry Department"/>
    <x v="137"/>
    <s v="C"/>
    <s v="F"/>
    <m/>
    <m/>
    <s v="F09"/>
    <s v="Academic Year"/>
    <x v="2"/>
    <n v="140"/>
  </r>
  <r>
    <s v="Nelson"/>
    <s v="Angela"/>
    <s v="M"/>
    <s v="Acting Director/Assoc Prof"/>
    <s v="School of Cultural &amp; Critical"/>
    <x v="138"/>
    <s v="A"/>
    <s v="F"/>
    <n v="11000"/>
    <m/>
    <s v="FAD"/>
    <s v="Fiscal Year"/>
    <x v="1"/>
    <n v="141"/>
  </r>
  <r>
    <s v="Quinn"/>
    <s v="J"/>
    <s v="K"/>
    <s v="Professor"/>
    <s v="Economics Dept"/>
    <x v="139"/>
    <s v="C"/>
    <s v="F"/>
    <m/>
    <m/>
    <s v="F09"/>
    <s v="Academic Year"/>
    <x v="2"/>
    <n v="142"/>
  </r>
  <r>
    <s v="Salazar- Valentine"/>
    <s v="Marcia"/>
    <m/>
    <s v="Executive Director"/>
    <s v="Academic Operations"/>
    <x v="140"/>
    <s v="A"/>
    <s v="F"/>
    <m/>
    <m/>
    <s v="A12"/>
    <s v="Fiscal Year"/>
    <x v="0"/>
    <n v="143"/>
  </r>
  <r>
    <s v="Johnson"/>
    <s v="Betsy"/>
    <s v="S"/>
    <s v="Director, Stud Fin Aid &amp; Schls"/>
    <s v="Financial Aid"/>
    <x v="141"/>
    <s v="A"/>
    <s v="F"/>
    <m/>
    <m/>
    <s v="A12"/>
    <s v="Fiscal Year"/>
    <x v="0"/>
    <n v="144"/>
  </r>
  <r>
    <s v="Zeng"/>
    <s v="Zheng"/>
    <m/>
    <s v="Associate Professor"/>
    <s v="Economics Dept"/>
    <x v="142"/>
    <s v="C"/>
    <s v="F"/>
    <m/>
    <m/>
    <s v="F09"/>
    <s v="Academic Year"/>
    <x v="2"/>
    <n v="145"/>
  </r>
  <r>
    <s v="Shin"/>
    <s v="HoWook"/>
    <m/>
    <s v="Assistant Professor"/>
    <s v="Management"/>
    <x v="143"/>
    <s v="C"/>
    <s v="F"/>
    <m/>
    <m/>
    <s v="F09"/>
    <s v="Academic Year"/>
    <x v="2"/>
    <n v="146"/>
  </r>
  <r>
    <s v="Webb"/>
    <s v="Jodi"/>
    <s v="E"/>
    <s v="Dean Of Students"/>
    <s v="Office of Campus Activities"/>
    <x v="144"/>
    <s v="A"/>
    <s v="F"/>
    <m/>
    <m/>
    <s v="A12"/>
    <s v="Fiscal Year"/>
    <x v="0"/>
    <n v="147"/>
  </r>
  <r>
    <s v="Longmore"/>
    <s v="Monica"/>
    <s v="A"/>
    <s v="Professor"/>
    <s v="Sociology Department"/>
    <x v="145"/>
    <s v="C"/>
    <s v="F"/>
    <m/>
    <m/>
    <s v="F09"/>
    <s v="Academic Year"/>
    <x v="2"/>
    <n v="148"/>
  </r>
  <r>
    <s v="Murray"/>
    <s v="Mary"/>
    <s v="M"/>
    <s v="Associate Dean"/>
    <s v="College of Education - Admin"/>
    <x v="146"/>
    <s v="A"/>
    <s v="F"/>
    <n v="10000"/>
    <m/>
    <s v="FAD"/>
    <s v="Fiscal Year"/>
    <x v="1"/>
    <n v="149"/>
  </r>
  <r>
    <s v="Pogacar"/>
    <s v="Timothy"/>
    <m/>
    <s v="Chair/Associate Professor"/>
    <s v="German-Russian Department"/>
    <x v="147"/>
    <s v="A"/>
    <s v="F"/>
    <n v="6000"/>
    <m/>
    <s v="FAD"/>
    <s v="Fiscal Year"/>
    <x v="1"/>
    <n v="150"/>
  </r>
  <r>
    <s v="Stein"/>
    <s v="Catherine"/>
    <s v="H"/>
    <s v="Professor"/>
    <s v="Psychology Department"/>
    <x v="148"/>
    <s v="C"/>
    <s v="F"/>
    <m/>
    <m/>
    <s v="F09"/>
    <s v="Academic Year"/>
    <x v="2"/>
    <n v="151"/>
  </r>
  <r>
    <s v="Chaudhry"/>
    <s v="Muhammad"/>
    <s v="A"/>
    <s v="Chair/Prof, Public/Allied Heal"/>
    <s v="Public &amp; Allied Health"/>
    <x v="149"/>
    <s v="A"/>
    <s v="F"/>
    <n v="9000"/>
    <m/>
    <s v="FAD"/>
    <s v="Fiscal Year"/>
    <x v="1"/>
    <n v="152"/>
  </r>
  <r>
    <s v="Richardson"/>
    <s v="Nathan"/>
    <s v="E"/>
    <s v="Chair/Professor"/>
    <s v="Romance and Classical Studies"/>
    <x v="150"/>
    <s v="A"/>
    <s v="F"/>
    <n v="11000"/>
    <m/>
    <s v="FAD"/>
    <s v="Fiscal Year"/>
    <x v="1"/>
    <n v="153"/>
  </r>
  <r>
    <s v="Alt"/>
    <s v="Andrew"/>
    <s v="W"/>
    <s v="Asst Vice Provost/Dir Advising"/>
    <s v="V Prov Undergraduate Programs"/>
    <x v="151"/>
    <s v="A"/>
    <s v="F"/>
    <m/>
    <m/>
    <s v="A12"/>
    <s v="Fiscal Year"/>
    <x v="0"/>
    <n v="154"/>
  </r>
  <r>
    <s v="Brown"/>
    <s v="Emily"/>
    <s v="F"/>
    <s v="Professor"/>
    <s v="Music Performance Studies"/>
    <x v="152"/>
    <s v="C"/>
    <s v="F"/>
    <n v="3000"/>
    <m/>
    <s v="F09"/>
    <s v="Academic Year"/>
    <x v="2"/>
    <n v="155"/>
  </r>
  <r>
    <s v="Morgan"/>
    <s v="Amy"/>
    <s v="L"/>
    <s v="Assc Dean Admin/Professor"/>
    <s v="College of Education - Admin"/>
    <x v="153"/>
    <s v="A"/>
    <s v="F"/>
    <n v="10000"/>
    <m/>
    <s v="FAD"/>
    <s v="Fiscal Year"/>
    <x v="1"/>
    <n v="156"/>
  </r>
  <r>
    <s v="Carroll"/>
    <s v="Theresa"/>
    <s v="M"/>
    <s v="Senior Director, Comm Mkting"/>
    <s v="Marketing &amp; Communications"/>
    <x v="154"/>
    <s v="A"/>
    <s v="F"/>
    <m/>
    <m/>
    <s v="A12"/>
    <s v="Fiscal Year"/>
    <x v="0"/>
    <n v="157"/>
  </r>
  <r>
    <s v="Connor"/>
    <s v="D"/>
    <s v="F"/>
    <s v="Senior Director Comm, Mkting"/>
    <s v="Marketing &amp; Communications"/>
    <x v="154"/>
    <s v="A"/>
    <s v="F"/>
    <n v="7000"/>
    <m/>
    <s v="A12"/>
    <s v="Fiscal Year"/>
    <x v="0"/>
    <n v="158"/>
  </r>
  <r>
    <s v="Muir"/>
    <s v="Thomas"/>
    <s v="P"/>
    <s v="Distinguished Professor"/>
    <s v="School of Art"/>
    <x v="155"/>
    <s v="C"/>
    <s v="F"/>
    <m/>
    <m/>
    <s v="F09"/>
    <s v="Academic Year"/>
    <x v="2"/>
    <n v="159"/>
  </r>
  <r>
    <s v="Merritt"/>
    <s v="Myra"/>
    <s v="D"/>
    <s v="Professor"/>
    <s v="Music Performance Studies"/>
    <x v="156"/>
    <s v="C"/>
    <s v="F"/>
    <m/>
    <m/>
    <s v="F09"/>
    <s v="Academic Year"/>
    <x v="2"/>
    <n v="160"/>
  </r>
  <r>
    <s v="Kolla"/>
    <s v="Sri"/>
    <s v="R"/>
    <s v="Professor"/>
    <s v="Dept Engineering Technologies"/>
    <x v="157"/>
    <s v="C"/>
    <s v="F"/>
    <m/>
    <m/>
    <s v="F09"/>
    <s v="Academic Year"/>
    <x v="2"/>
    <n v="161"/>
  </r>
  <r>
    <s v="Jetley"/>
    <s v="Sudershan"/>
    <s v="K"/>
    <s v="Assoc Professor/Interim Chair"/>
    <s v="Dept Engineering Technologies"/>
    <x v="158"/>
    <s v="C"/>
    <s v="F"/>
    <n v="4091"/>
    <m/>
    <s v="F09"/>
    <s v="Academic Year"/>
    <x v="2"/>
    <n v="162"/>
  </r>
  <r>
    <s v="Chou"/>
    <s v="So-Hsiang"/>
    <m/>
    <s v="Professor"/>
    <s v="Math and Statistics Dept"/>
    <x v="159"/>
    <s v="C"/>
    <s v="F"/>
    <m/>
    <m/>
    <s v="F09"/>
    <s v="Academic Year"/>
    <x v="2"/>
    <n v="163"/>
  </r>
  <r>
    <s v="Lynn"/>
    <s v="Jeffrey"/>
    <s v="J"/>
    <s v="Chief, Forensic Education"/>
    <s v="Research and Economic Develop"/>
    <x v="160"/>
    <s v="A"/>
    <s v="F"/>
    <m/>
    <m/>
    <s v="A12"/>
    <s v="Fiscal Year"/>
    <x v="0"/>
    <n v="164"/>
  </r>
  <r>
    <s v="Nelson-Beene"/>
    <s v="Donna"/>
    <s v="B"/>
    <s v="Director &amp; Provost Office Assc"/>
    <s v="V Prov Undergraduate Programs"/>
    <x v="161"/>
    <s v="A"/>
    <s v="F"/>
    <n v="12000"/>
    <m/>
    <s v="FAD"/>
    <s v="Fiscal Year"/>
    <x v="1"/>
    <n v="165"/>
  </r>
  <r>
    <s v="Melton"/>
    <s v="Laura"/>
    <m/>
    <s v="Chair/Professor"/>
    <s v="Music Performance Studies"/>
    <x v="162"/>
    <s v="A"/>
    <s v="F"/>
    <n v="8500"/>
    <m/>
    <s v="FAD"/>
    <s v="Fiscal Year"/>
    <x v="1"/>
    <n v="166"/>
  </r>
  <r>
    <s v="Messer-Kruse"/>
    <s v="Timothy"/>
    <s v="F"/>
    <s v="Professor"/>
    <s v="Ethnic Studies"/>
    <x v="163"/>
    <s v="C"/>
    <s v="F"/>
    <m/>
    <m/>
    <s v="F09"/>
    <s v="Academic Year"/>
    <x v="2"/>
    <n v="167"/>
  </r>
  <r>
    <s v="Kampf"/>
    <s v="Stephen"/>
    <m/>
    <s v="Asst VP,Stu Aff/Dir Rec Well"/>
    <s v="Recreation and Wellness"/>
    <x v="164"/>
    <s v="A"/>
    <s v="F"/>
    <m/>
    <m/>
    <s v="A12"/>
    <s v="Fiscal Year"/>
    <x v="0"/>
    <n v="168"/>
  </r>
  <r>
    <s v="Shrude"/>
    <s v="Marilyn"/>
    <m/>
    <s v="Distinguished Artist Professor"/>
    <s v="Musicology/Composition/Theory"/>
    <x v="165"/>
    <s v="C"/>
    <s v="F"/>
    <m/>
    <m/>
    <s v="F09"/>
    <s v="Academic Year"/>
    <x v="2"/>
    <n v="169"/>
  </r>
  <r>
    <s v="Seubert"/>
    <s v="Steven"/>
    <s v="M"/>
    <s v="Professor"/>
    <s v="Math and Statistics Dept"/>
    <x v="166"/>
    <s v="C"/>
    <s v="F"/>
    <m/>
    <m/>
    <s v="F09"/>
    <s v="Academic Year"/>
    <x v="2"/>
    <n v="170"/>
  </r>
  <r>
    <s v="Rentner"/>
    <s v="Terry"/>
    <s v="L"/>
    <s v="Professor"/>
    <s v="Department of Journalism &amp; PR"/>
    <x v="167"/>
    <s v="C"/>
    <s v="F"/>
    <m/>
    <m/>
    <s v="F09"/>
    <s v="Academic Year"/>
    <x v="2"/>
    <n v="171"/>
  </r>
  <r>
    <s v="Spoon"/>
    <s v="Adrea"/>
    <s v="N"/>
    <s v="Director of Admissions"/>
    <s v="Admissions Office"/>
    <x v="168"/>
    <s v="A"/>
    <s v="F"/>
    <m/>
    <m/>
    <s v="A12"/>
    <s v="Fiscal Year"/>
    <x v="0"/>
    <n v="172"/>
  </r>
  <r>
    <s v="Coates"/>
    <s v="Lawrence"/>
    <s v="W"/>
    <s v="Chair/Professor"/>
    <s v="English Department"/>
    <x v="169"/>
    <s v="A"/>
    <s v="F"/>
    <n v="8500"/>
    <m/>
    <s v="FAD"/>
    <s v="Fiscal Year"/>
    <x v="1"/>
    <n v="173"/>
  </r>
  <r>
    <s v="Moss"/>
    <s v="Bruce"/>
    <s v="B"/>
    <s v="Professor"/>
    <s v="Bands"/>
    <x v="170"/>
    <s v="C"/>
    <s v="F"/>
    <m/>
    <m/>
    <s v="F09"/>
    <s v="Academic Year"/>
    <x v="2"/>
    <n v="174"/>
  </r>
  <r>
    <s v="Lee"/>
    <s v="Jong Kwan"/>
    <m/>
    <s v="Associate Professor"/>
    <s v="Computer Science"/>
    <x v="171"/>
    <s v="C"/>
    <s v="F"/>
    <m/>
    <m/>
    <s v="F09"/>
    <s v="Academic Year"/>
    <x v="2"/>
    <n v="175"/>
  </r>
  <r>
    <s v="Tisak"/>
    <s v="Marie"/>
    <s v="S"/>
    <s v="Professor"/>
    <s v="Psychology Department"/>
    <x v="172"/>
    <s v="C"/>
    <s v="F"/>
    <m/>
    <m/>
    <s v="F09"/>
    <s v="Academic Year"/>
    <x v="2"/>
    <n v="176"/>
  </r>
  <r>
    <s v="Evans"/>
    <s v="James"/>
    <s v="E"/>
    <s v="Professor"/>
    <s v="Geology Department"/>
    <x v="173"/>
    <s v="C"/>
    <s v="F"/>
    <m/>
    <m/>
    <s v="F09"/>
    <s v="Academic Year"/>
    <x v="2"/>
    <n v="177"/>
  </r>
  <r>
    <s v="Tisak"/>
    <s v="John"/>
    <m/>
    <s v="Professor"/>
    <s v="Psychology Department"/>
    <x v="174"/>
    <s v="C"/>
    <s v="F"/>
    <m/>
    <m/>
    <s v="F09"/>
    <s v="Academic Year"/>
    <x v="2"/>
    <n v="178"/>
  </r>
  <r>
    <s v="Lillios"/>
    <s v="Elainie"/>
    <m/>
    <s v="Associate Dean/Professor"/>
    <s v="Musicology/Composition/Theory"/>
    <x v="175"/>
    <s v="A"/>
    <s v="F"/>
    <n v="4500"/>
    <m/>
    <s v="FAD"/>
    <s v="Fiscal Year"/>
    <x v="1"/>
    <n v="179"/>
  </r>
  <r>
    <s v="Weber"/>
    <s v="Michael"/>
    <s v="E"/>
    <s v="Chair/Professor"/>
    <s v="Philosophy Department"/>
    <x v="176"/>
    <s v="A"/>
    <s v="F"/>
    <n v="6000"/>
    <m/>
    <s v="FAD"/>
    <s v="Fiscal Year"/>
    <x v="1"/>
    <n v="180"/>
  </r>
  <r>
    <s v="Ashman"/>
    <s v="Lauren"/>
    <s v="M"/>
    <s v="Sr Asc Athl Dir/Sr Wms Admin"/>
    <s v="Intercollegiate Athletics"/>
    <x v="177"/>
    <s v="A"/>
    <s v="F"/>
    <m/>
    <m/>
    <s v="A12"/>
    <s v="Fiscal Year"/>
    <x v="0"/>
    <n v="181"/>
  </r>
  <r>
    <s v="Miko"/>
    <s v="Chris"/>
    <s v="J"/>
    <s v="Asc Prof/Bibliographer, Ref Lb"/>
    <s v="University Libraries"/>
    <x v="178"/>
    <s v="A"/>
    <s v="F"/>
    <m/>
    <m/>
    <s v="FLB"/>
    <s v="Fiscal Year"/>
    <x v="3"/>
    <n v="182"/>
  </r>
  <r>
    <s v="Trautman"/>
    <s v="Donna"/>
    <s v="K"/>
    <s v="Associate Professor/Chair"/>
    <s v="VCT-Tech Education"/>
    <x v="179"/>
    <s v="A"/>
    <s v="F"/>
    <n v="5728"/>
    <m/>
    <s v="F12"/>
    <s v="Academic Year"/>
    <x v="2"/>
    <n v="183"/>
  </r>
  <r>
    <s v="Mason"/>
    <s v="Derek"/>
    <s v="T"/>
    <s v="Associate Professor"/>
    <s v="Social Work"/>
    <x v="180"/>
    <s v="C"/>
    <s v="F"/>
    <m/>
    <m/>
    <s v="F09"/>
    <s v="Academic Year"/>
    <x v="2"/>
    <n v="184"/>
  </r>
  <r>
    <s v="Lengel"/>
    <s v="Laura"/>
    <m/>
    <s v="Professor"/>
    <s v="Dept of Communication"/>
    <x v="181"/>
    <s v="C"/>
    <s v="F"/>
    <m/>
    <m/>
    <s v="F09"/>
    <s v="Academic Year"/>
    <x v="2"/>
    <n v="185"/>
  </r>
  <r>
    <s v="O'Brien"/>
    <s v="William"/>
    <s v="H"/>
    <s v="Professor"/>
    <s v="Psychology Department"/>
    <x v="182"/>
    <s v="C"/>
    <s v="F"/>
    <m/>
    <m/>
    <s v="F09"/>
    <s v="Academic Year"/>
    <x v="2"/>
    <n v="186"/>
  </r>
  <r>
    <s v="Lockford"/>
    <s v="Lesa"/>
    <s v="L"/>
    <s v="Chair/Professor"/>
    <s v="Theatre and Film"/>
    <x v="183"/>
    <s v="A"/>
    <s v="F"/>
    <m/>
    <m/>
    <s v="FAD"/>
    <s v="Fiscal Year"/>
    <x v="1"/>
    <n v="187"/>
  </r>
  <r>
    <s v="Layden"/>
    <s v="Andrew"/>
    <s v="C"/>
    <s v="Professor"/>
    <s v="Physics &amp; Astronomy"/>
    <x v="184"/>
    <s v="C"/>
    <s v="F"/>
    <m/>
    <m/>
    <s v="F09"/>
    <s v="Academic Year"/>
    <x v="2"/>
    <n v="188"/>
  </r>
  <r>
    <s v="Ballweg"/>
    <s v="Janet"/>
    <s v="C"/>
    <s v="Professor"/>
    <s v="School of Art"/>
    <x v="185"/>
    <s v="C"/>
    <s v="F"/>
    <m/>
    <m/>
    <s v="F09"/>
    <s v="Academic Year"/>
    <x v="2"/>
    <n v="189"/>
  </r>
  <r>
    <s v="Mahoney"/>
    <s v="Annette"/>
    <m/>
    <s v="Professor"/>
    <s v="Psychology Department"/>
    <x v="186"/>
    <s v="C"/>
    <s v="F"/>
    <m/>
    <m/>
    <s v="F09"/>
    <s v="Academic Year"/>
    <x v="2"/>
    <n v="190"/>
  </r>
  <r>
    <s v="Mruk"/>
    <s v="Christopher"/>
    <s v="J"/>
    <s v="Professor"/>
    <s v="Fire-Psychology"/>
    <x v="187"/>
    <s v="A"/>
    <s v="F"/>
    <n v="3000"/>
    <m/>
    <s v="F12"/>
    <s v="Academic Year"/>
    <x v="2"/>
    <n v="191"/>
  </r>
  <r>
    <s v="Dixon"/>
    <s v="Lynda"/>
    <s v="D"/>
    <s v="Professor"/>
    <s v="Dept of Communication"/>
    <x v="188"/>
    <s v="C"/>
    <s v="F"/>
    <m/>
    <m/>
    <s v="F09"/>
    <s v="Academic Year"/>
    <x v="2"/>
    <n v="192"/>
  </r>
  <r>
    <s v="Ross"/>
    <s v="Ethan"/>
    <s v="K"/>
    <s v="Director of Gift Planning"/>
    <s v="Development Office"/>
    <x v="189"/>
    <s v="A"/>
    <s v="F"/>
    <m/>
    <m/>
    <s v="A12"/>
    <s v="Fiscal Year"/>
    <x v="0"/>
    <n v="193"/>
  </r>
  <r>
    <s v="Mitchell"/>
    <s v="Bonnie"/>
    <s v="L"/>
    <s v="Professor"/>
    <s v="School of Art"/>
    <x v="190"/>
    <s v="C"/>
    <s v="F"/>
    <m/>
    <m/>
    <s v="F09"/>
    <s v="Academic Year"/>
    <x v="2"/>
    <n v="194"/>
  </r>
  <r>
    <s v="Darby"/>
    <s v="Lynn"/>
    <s v="A"/>
    <s v="Professor"/>
    <s v="School of HMSLS"/>
    <x v="191"/>
    <s v="C"/>
    <s v="F"/>
    <m/>
    <m/>
    <s v="F09"/>
    <s v="Academic Year"/>
    <x v="2"/>
    <n v="195"/>
  </r>
  <r>
    <s v="Chan"/>
    <s v="Kit"/>
    <s v="C"/>
    <s v="Professor"/>
    <s v="Math and Statistics Dept"/>
    <x v="192"/>
    <s v="C"/>
    <s v="F"/>
    <m/>
    <m/>
    <s v="F09"/>
    <s v="Academic Year"/>
    <x v="2"/>
    <n v="196"/>
  </r>
  <r>
    <s v="Krane"/>
    <s v="Victoria"/>
    <m/>
    <s v="Professor"/>
    <s v="School of HMSLS"/>
    <x v="193"/>
    <s v="A"/>
    <s v="F"/>
    <n v="4500"/>
    <m/>
    <s v="F12"/>
    <s v="Academic Year"/>
    <x v="2"/>
    <n v="197"/>
  </r>
  <r>
    <s v="Campbell"/>
    <s v="Brian"/>
    <s v="M"/>
    <s v="AscDeanAsmntRsrch&amp;Tech/AscProf"/>
    <s v="College of Education - Admin"/>
    <x v="194"/>
    <s v="A"/>
    <s v="F"/>
    <n v="10000"/>
    <m/>
    <s v="FAD"/>
    <s v="Fiscal Year"/>
    <x v="1"/>
    <n v="198"/>
  </r>
  <r>
    <s v="Grant"/>
    <s v="Andrew"/>
    <s v="D"/>
    <s v="Director, Business Operations"/>
    <s v="Business Operations"/>
    <x v="195"/>
    <s v="A"/>
    <s v="F"/>
    <m/>
    <m/>
    <s v="A12"/>
    <s v="Fiscal Year"/>
    <x v="0"/>
    <n v="199"/>
  </r>
  <r>
    <s v="Fasko"/>
    <s v="Daniel"/>
    <m/>
    <s v="Professor"/>
    <s v="School of Ed Found, Lead &amp; Pol"/>
    <x v="196"/>
    <s v="A"/>
    <s v="F"/>
    <m/>
    <m/>
    <s v="F12"/>
    <s v="Academic Year"/>
    <x v="2"/>
    <n v="200"/>
  </r>
  <r>
    <s v="McKay"/>
    <s v="Robert"/>
    <s v="M"/>
    <s v="Professor"/>
    <s v="Biological Science"/>
    <x v="197"/>
    <s v="C"/>
    <s v="F"/>
    <n v="15000"/>
    <m/>
    <s v="F09"/>
    <s v="Academic Year"/>
    <x v="2"/>
    <n v="201"/>
  </r>
  <r>
    <s v="Swanson"/>
    <s v="Robert"/>
    <s v="E"/>
    <s v="Associate Controller"/>
    <s v="Controller's Office"/>
    <x v="198"/>
    <s v="A"/>
    <s v="F"/>
    <m/>
    <m/>
    <s v="A12"/>
    <s v="Fiscal Year"/>
    <x v="0"/>
    <n v="202"/>
  </r>
  <r>
    <s v="Eber"/>
    <s v="Dena"/>
    <s v="E"/>
    <s v="Professor/Associate Director"/>
    <s v="School of Art"/>
    <x v="199"/>
    <s v="C"/>
    <s v="F"/>
    <n v="1000"/>
    <m/>
    <s v="F09"/>
    <s v="Academic Year"/>
    <x v="2"/>
    <n v="203"/>
  </r>
  <r>
    <s v="Izzo"/>
    <s v="Alexander"/>
    <s v="J"/>
    <s v="Professor"/>
    <s v="Math and Statistics Dept"/>
    <x v="200"/>
    <s v="C"/>
    <s v="F"/>
    <m/>
    <m/>
    <s v="F09"/>
    <s v="Academic Year"/>
    <x v="2"/>
    <n v="204"/>
  </r>
  <r>
    <s v="Waters"/>
    <s v="Sarah"/>
    <s v="E"/>
    <s v="Director of Residence Life"/>
    <s v="Office of Residence Life"/>
    <x v="201"/>
    <s v="A"/>
    <s v="F"/>
    <m/>
    <m/>
    <s v="A12"/>
    <s v="Fiscal Year"/>
    <x v="0"/>
    <n v="205"/>
  </r>
  <r>
    <s v="Brahier"/>
    <s v="Daniel"/>
    <s v="J"/>
    <s v="Prof/Director/Math Progr Coord"/>
    <s v="School of Teaching &amp; Learning"/>
    <x v="202"/>
    <s v="A"/>
    <s v="F"/>
    <n v="23000"/>
    <m/>
    <s v="F12"/>
    <s v="Academic Year"/>
    <x v="2"/>
    <n v="206"/>
  </r>
  <r>
    <s v="Chen"/>
    <s v="John"/>
    <s v="T"/>
    <s v="Professor"/>
    <s v="Math and Statistics Dept"/>
    <x v="203"/>
    <s v="C"/>
    <s v="F"/>
    <m/>
    <m/>
    <s v="F09"/>
    <s v="Academic Year"/>
    <x v="2"/>
    <n v="207"/>
  </r>
  <r>
    <s v="Elwazani"/>
    <s v="Salim"/>
    <s v="A"/>
    <s v="Professor"/>
    <s v="Architecture &amp; Envr Design"/>
    <x v="204"/>
    <s v="A"/>
    <s v="F"/>
    <m/>
    <m/>
    <s v="F12"/>
    <s v="Academic Year"/>
    <x v="2"/>
    <n v="208"/>
  </r>
  <r>
    <s v="Zirbel"/>
    <s v="Craig"/>
    <s v="L"/>
    <s v="Professor"/>
    <s v="Math and Statistics Dept"/>
    <x v="205"/>
    <s v="C"/>
    <s v="F"/>
    <m/>
    <m/>
    <s v="F09"/>
    <s v="Academic Year"/>
    <x v="2"/>
    <n v="209"/>
  </r>
  <r>
    <s v="Meel"/>
    <s v="David"/>
    <s v="E"/>
    <s v="Prof/Bailey Fam/End Prof Math"/>
    <s v="Math and Statistics Dept"/>
    <x v="206"/>
    <s v="C"/>
    <s v="F"/>
    <n v="8000"/>
    <m/>
    <s v="F09"/>
    <s v="Academic Year"/>
    <x v="2"/>
    <n v="210"/>
  </r>
  <r>
    <s v="Snyder"/>
    <s v="Jeffrey"/>
    <s v="A"/>
    <s v="Assoc Prof and Director"/>
    <s v="School of Earth, Environ &amp; Soc"/>
    <x v="207"/>
    <s v="A"/>
    <s v="F"/>
    <n v="8500"/>
    <m/>
    <s v="FAD"/>
    <s v="Fiscal Year"/>
    <x v="1"/>
    <n v="211"/>
  </r>
  <r>
    <s v="Morris"/>
    <s v="Paul"/>
    <s v="F"/>
    <s v="Professor"/>
    <s v="Biological Science"/>
    <x v="208"/>
    <s v="C"/>
    <s v="F"/>
    <m/>
    <m/>
    <s v="F09"/>
    <s v="Academic Year"/>
    <x v="2"/>
    <n v="212"/>
  </r>
  <r>
    <s v="Stokes"/>
    <s v="Michael"/>
    <s v="L"/>
    <s v="Assistant General Counsel"/>
    <s v="General Counsel"/>
    <x v="209"/>
    <s v="A"/>
    <s v="F"/>
    <m/>
    <m/>
    <s v="A12"/>
    <s v="Fiscal Year"/>
    <x v="0"/>
    <n v="213"/>
  </r>
  <r>
    <s v="Worst"/>
    <s v="Travis"/>
    <s v="J"/>
    <s v="Instructor"/>
    <s v="Chemistry Department"/>
    <x v="209"/>
    <s v="A"/>
    <s v="F"/>
    <m/>
    <m/>
    <s v="F12"/>
    <s v="Academic Year"/>
    <x v="2"/>
    <n v="214"/>
  </r>
  <r>
    <s v="Farver"/>
    <s v="John"/>
    <s v="R"/>
    <s v="Professor"/>
    <s v="Geology Department"/>
    <x v="210"/>
    <s v="C"/>
    <s v="F"/>
    <m/>
    <m/>
    <s v="F09"/>
    <s v="Academic Year"/>
    <x v="2"/>
    <n v="215"/>
  </r>
  <r>
    <s v="Roy"/>
    <s v="Arkajyoti"/>
    <m/>
    <s v="Assistant Professor"/>
    <s v="Applied Statistics/Oper Res"/>
    <x v="211"/>
    <s v="A"/>
    <s v="F"/>
    <m/>
    <m/>
    <s v="F12"/>
    <s v="Academic Year"/>
    <x v="2"/>
    <n v="216"/>
  </r>
  <r>
    <s v="Zeilstra-Ryalls"/>
    <s v="Jill"/>
    <s v="H"/>
    <s v="Professor"/>
    <s v="Biological Science"/>
    <x v="212"/>
    <s v="C"/>
    <s v="F"/>
    <m/>
    <m/>
    <s v="F09"/>
    <s v="Academic Year"/>
    <x v="2"/>
    <n v="217"/>
  </r>
  <r>
    <s v="Boff"/>
    <s v="Colleen"/>
    <s v="T"/>
    <s v="Associate Dean/Professor"/>
    <s v="University Libraries"/>
    <x v="213"/>
    <s v="A"/>
    <s v="F"/>
    <n v="9000"/>
    <m/>
    <s v="FLB"/>
    <s v="Fiscal Year"/>
    <x v="3"/>
    <n v="218"/>
  </r>
  <r>
    <s v="Wojtkiewicz"/>
    <s v="Dennis"/>
    <s v="J"/>
    <s v="Professor"/>
    <s v="School of Art"/>
    <x v="214"/>
    <s v="C"/>
    <s v="F"/>
    <m/>
    <m/>
    <s v="F09"/>
    <s v="Academic Year"/>
    <x v="2"/>
    <n v="219"/>
  </r>
  <r>
    <s v="Campbell"/>
    <s v="Michael"/>
    <s v="A"/>
    <s v="Interim Chief"/>
    <s v="Public Safety"/>
    <x v="215"/>
    <s v="A"/>
    <s v="F"/>
    <m/>
    <m/>
    <s v="A12"/>
    <s v="Fiscal Year"/>
    <x v="0"/>
    <n v="220"/>
  </r>
  <r>
    <s v="Miglietti"/>
    <s v="Cynthia"/>
    <s v="L"/>
    <s v="Chair/Dir,Program/Professor"/>
    <s v="Fire-Applied Science"/>
    <x v="216"/>
    <s v="A"/>
    <s v="F"/>
    <n v="8000"/>
    <m/>
    <s v="F12"/>
    <s v="Academic Year"/>
    <x v="2"/>
    <n v="221"/>
  </r>
  <r>
    <s v="Sharp"/>
    <s v="Patricia"/>
    <s v="E"/>
    <s v="Professor"/>
    <s v="Psychology Department"/>
    <x v="217"/>
    <s v="C"/>
    <s v="F"/>
    <m/>
    <m/>
    <s v="F09"/>
    <s v="Academic Year"/>
    <x v="2"/>
    <n v="222"/>
  </r>
  <r>
    <s v="Simon"/>
    <s v="Marc"/>
    <s v="V"/>
    <s v="Associate Professor"/>
    <s v="Political Science Department"/>
    <x v="218"/>
    <s v="C"/>
    <s v="F"/>
    <m/>
    <m/>
    <s v="F09"/>
    <s v="Academic Year"/>
    <x v="2"/>
    <n v="223"/>
  </r>
  <r>
    <s v="Simmons"/>
    <s v="Michelle"/>
    <s v="L"/>
    <s v="Asst Vice President"/>
    <s v="Academic Operations"/>
    <x v="219"/>
    <s v="A"/>
    <s v="F"/>
    <m/>
    <m/>
    <s v="A12"/>
    <s v="Fiscal Year"/>
    <x v="0"/>
    <n v="224"/>
  </r>
  <r>
    <s v="Short"/>
    <s v="Phyllis"/>
    <s v="J"/>
    <s v="Manager, ERP Applications"/>
    <s v="Information Technology Service"/>
    <x v="219"/>
    <s v="A"/>
    <s v="F"/>
    <m/>
    <m/>
    <s v="A12"/>
    <s v="Fiscal Year"/>
    <x v="0"/>
    <n v="225"/>
  </r>
  <r>
    <s v="Heckman"/>
    <s v="Carol"/>
    <m/>
    <s v="Professor"/>
    <s v="Biological Science"/>
    <x v="220"/>
    <s v="C"/>
    <s v="F"/>
    <m/>
    <m/>
    <s v="F09"/>
    <s v="Academic Year"/>
    <x v="2"/>
    <n v="226"/>
  </r>
  <r>
    <s v="Nwauwa"/>
    <s v="Apollos"/>
    <s v="O"/>
    <s v="Professor"/>
    <s v="History Department"/>
    <x v="221"/>
    <s v="C"/>
    <s v="F"/>
    <m/>
    <m/>
    <s v="F09"/>
    <s v="Academic Year"/>
    <x v="2"/>
    <n v="227"/>
  </r>
  <r>
    <s v="Musher-"/>
    <s v="Dara"/>
    <s v="R"/>
    <s v="Professor"/>
    <s v="Psychology Department"/>
    <x v="222"/>
    <s v="C"/>
    <s v="F"/>
    <m/>
    <m/>
    <s v="F09"/>
    <s v="Academic Year"/>
    <x v="2"/>
    <n v="228"/>
  </r>
  <r>
    <s v="Odafe"/>
    <s v="Victor"/>
    <s v="U"/>
    <s v="Professor"/>
    <s v="Fire-Mathematics"/>
    <x v="223"/>
    <s v="A"/>
    <s v="F"/>
    <m/>
    <m/>
    <s v="F12"/>
    <s v="Academic Year"/>
    <x v="2"/>
    <n v="229"/>
  </r>
  <r>
    <s v="Santino"/>
    <s v="John"/>
    <s v="F"/>
    <s v="Professor"/>
    <s v="Popular Culture"/>
    <x v="224"/>
    <s v="A"/>
    <s v="F"/>
    <m/>
    <m/>
    <s v="F12"/>
    <s v="Academic Year"/>
    <x v="2"/>
    <n v="230"/>
  </r>
  <r>
    <s v="Huber"/>
    <s v="Robert"/>
    <m/>
    <s v="Professor"/>
    <s v="Biological Science"/>
    <x v="225"/>
    <s v="C"/>
    <s v="F"/>
    <m/>
    <m/>
    <s v="F09"/>
    <s v="Academic Year"/>
    <x v="2"/>
    <n v="231"/>
  </r>
  <r>
    <s v="Reinhart"/>
    <s v="Rachel"/>
    <s v="A"/>
    <s v="Prof/Co Director-Cntr Assmnt"/>
    <s v="School of Ed Found, Lead &amp; Pol"/>
    <x v="226"/>
    <s v="A"/>
    <s v="F"/>
    <n v="500"/>
    <m/>
    <s v="F12"/>
    <s v="Academic Year"/>
    <x v="2"/>
    <n v="232"/>
  </r>
  <r>
    <s v="Guidera"/>
    <s v="Stan"/>
    <s v="G"/>
    <s v="Professor"/>
    <s v="Architecture &amp; Envr Design"/>
    <x v="227"/>
    <s v="A"/>
    <s v="F"/>
    <m/>
    <m/>
    <s v="F12"/>
    <s v="Academic Year"/>
    <x v="2"/>
    <n v="233"/>
  </r>
  <r>
    <s v="Mayo"/>
    <s v="Wendell"/>
    <m/>
    <s v="Professor"/>
    <s v="English Department"/>
    <x v="228"/>
    <s v="C"/>
    <s v="F"/>
    <m/>
    <m/>
    <s v="F09"/>
    <s v="Academic Year"/>
    <x v="2"/>
    <n v="234"/>
  </r>
  <r>
    <s v="Ha"/>
    <s v="Louisa"/>
    <s v="S"/>
    <s v="Professor"/>
    <s v="Dept of Telecommunications"/>
    <x v="229"/>
    <s v="C"/>
    <s v="F"/>
    <m/>
    <m/>
    <s v="F09"/>
    <s v="Academic Year"/>
    <x v="2"/>
    <n v="235"/>
  </r>
  <r>
    <s v="Bowers"/>
    <s v="Calvin"/>
    <s v="C"/>
    <s v="Dir of Development"/>
    <s v="Capital Campaign"/>
    <x v="230"/>
    <s v="A"/>
    <s v="F"/>
    <m/>
    <m/>
    <s v="A12"/>
    <s v="Fiscal Year"/>
    <x v="0"/>
    <n v="236"/>
  </r>
  <r>
    <s v="Heck"/>
    <s v="Sandra"/>
    <s v="K"/>
    <s v="Director, Human Res, Benefits"/>
    <s v="Human Resources"/>
    <x v="231"/>
    <s v="A"/>
    <s v="F"/>
    <m/>
    <m/>
    <s v="A12"/>
    <s v="Fiscal Year"/>
    <x v="0"/>
    <n v="237"/>
  </r>
  <r>
    <s v="Foust"/>
    <s v="James"/>
    <s v="C"/>
    <s v="Professor"/>
    <s v="Department of Journalism &amp; PR"/>
    <x v="232"/>
    <s v="C"/>
    <s v="F"/>
    <m/>
    <m/>
    <s v="F09"/>
    <s v="Academic Year"/>
    <x v="2"/>
    <n v="238"/>
  </r>
  <r>
    <s v="Sanchez"/>
    <s v="Laura"/>
    <s v="A"/>
    <s v="Professor"/>
    <s v="Sociology Department"/>
    <x v="233"/>
    <s v="C"/>
    <s v="F"/>
    <m/>
    <m/>
    <s v="F09"/>
    <s v="Academic Year"/>
    <x v="2"/>
    <n v="239"/>
  </r>
  <r>
    <s v="Sun"/>
    <s v="Tong"/>
    <m/>
    <s v="Professor"/>
    <s v="Math and Statistics Dept"/>
    <x v="234"/>
    <s v="C"/>
    <s v="F"/>
    <m/>
    <m/>
    <s v="F09"/>
    <s v="Academic Year"/>
    <x v="2"/>
    <n v="240"/>
  </r>
  <r>
    <s v="Englehart"/>
    <s v="Neil"/>
    <s v="A"/>
    <s v="Chair/Associate Professor"/>
    <s v="Political Science Department"/>
    <x v="235"/>
    <s v="A"/>
    <s v="F"/>
    <n v="6500"/>
    <m/>
    <s v="FAD"/>
    <s v="Fiscal Year"/>
    <x v="1"/>
    <n v="241"/>
  </r>
  <r>
    <s v="Kilmer"/>
    <s v="Kevin"/>
    <s v="C"/>
    <s v="Asst Ftbll Cch/Co Offensive Co"/>
    <s v="Football"/>
    <x v="236"/>
    <s v="A"/>
    <s v="F"/>
    <m/>
    <m/>
    <s v="A12"/>
    <s v="Fiscal Year"/>
    <x v="0"/>
    <n v="242"/>
  </r>
  <r>
    <s v="Padron"/>
    <s v="Andrew"/>
    <s v="J"/>
    <s v="Ast Ftbll Cch/Co-Offnsv Coord"/>
    <s v="Football"/>
    <x v="236"/>
    <s v="A"/>
    <s v="F"/>
    <m/>
    <m/>
    <s v="A12"/>
    <s v="Fiscal Year"/>
    <x v="0"/>
    <n v="243"/>
  </r>
  <r>
    <s v="Wammes"/>
    <s v="Chris"/>
    <m/>
    <s v="Applications Dev Supervisor"/>
    <s v="Information Technology Service"/>
    <x v="237"/>
    <s v="A"/>
    <s v="F"/>
    <m/>
    <m/>
    <s v="A12"/>
    <s v="Fiscal Year"/>
    <x v="0"/>
    <n v="244"/>
  </r>
  <r>
    <s v="Cox"/>
    <s v="Christopher"/>
    <s v="P"/>
    <s v="University Registrar"/>
    <s v="Registrar"/>
    <x v="238"/>
    <s v="A"/>
    <s v="F"/>
    <m/>
    <m/>
    <s v="A12"/>
    <s v="Fiscal Year"/>
    <x v="0"/>
    <n v="245"/>
  </r>
  <r>
    <s v="Hachtel"/>
    <s v="Michael"/>
    <s v="J"/>
    <s v="Manager"/>
    <s v="Information Technology Service"/>
    <x v="239"/>
    <s v="A"/>
    <s v="F"/>
    <m/>
    <m/>
    <s v="A12"/>
    <s v="Fiscal Year"/>
    <x v="0"/>
    <n v="246"/>
  </r>
  <r>
    <s v="Letzring"/>
    <s v="Steven"/>
    <s v="J"/>
    <s v="Appl Mgr Entrp Report Systms"/>
    <s v="Information Technology Service"/>
    <x v="240"/>
    <s v="A"/>
    <s v="F"/>
    <m/>
    <m/>
    <s v="A12"/>
    <s v="Fiscal Year"/>
    <x v="0"/>
    <n v="247"/>
  </r>
  <r>
    <s v="McCartney"/>
    <s v="Chasity"/>
    <s v="L"/>
    <s v="Bursar"/>
    <s v="Bursar's Office"/>
    <x v="241"/>
    <s v="A"/>
    <s v="F"/>
    <m/>
    <m/>
    <s v="A12"/>
    <s v="Fiscal Year"/>
    <x v="0"/>
    <n v="248"/>
  </r>
  <r>
    <s v="Chen"/>
    <s v="Yiwei"/>
    <m/>
    <s v="Professor"/>
    <s v="Psychology Department"/>
    <x v="242"/>
    <s v="A"/>
    <s v="F"/>
    <m/>
    <m/>
    <s v="F12"/>
    <s v="Academic Year"/>
    <x v="2"/>
    <n v="249"/>
  </r>
  <r>
    <s v="Henry"/>
    <s v="Barbara"/>
    <s v="L"/>
    <s v="Asst Vice Pres, Non-Trad/Tr St"/>
    <s v="Nontraditional/Military Office"/>
    <x v="243"/>
    <s v="A"/>
    <s v="F"/>
    <m/>
    <m/>
    <s v="A12"/>
    <s v="Fiscal Year"/>
    <x v="0"/>
    <n v="250"/>
  </r>
  <r>
    <s v="Gebre"/>
    <s v="Daniel"/>
    <s v="Z"/>
    <s v="Acad Affairs Dir of Budgeting"/>
    <s v="Office of the Provost"/>
    <x v="243"/>
    <s v="A"/>
    <s v="F"/>
    <m/>
    <m/>
    <s v="A12"/>
    <s v="Fiscal Year"/>
    <x v="0"/>
    <n v="251"/>
  </r>
  <r>
    <s v="Murnen"/>
    <s v="Timothy"/>
    <s v="J"/>
    <s v="Int Dir, Tch learn/Assoc Prof"/>
    <s v="School of Teaching &amp; Learning"/>
    <x v="244"/>
    <s v="A"/>
    <s v="F"/>
    <n v="9000"/>
    <m/>
    <s v="FAD"/>
    <s v="Fiscal Year"/>
    <x v="1"/>
    <n v="252"/>
  </r>
  <r>
    <s v="Luescher"/>
    <s v="Andreas"/>
    <m/>
    <s v="Professor/Interim Chair"/>
    <s v="Architecture &amp; Envr Design"/>
    <x v="245"/>
    <s v="A"/>
    <s v="F"/>
    <n v="3682"/>
    <m/>
    <s v="F12"/>
    <s v="Academic Year"/>
    <x v="2"/>
    <n v="253"/>
  </r>
  <r>
    <s v="Boucher"/>
    <s v="Robert"/>
    <s v="J"/>
    <s v="Sr Proj Mgr - Engineering"/>
    <s v="Design &amp; Construction"/>
    <x v="246"/>
    <s v="A"/>
    <s v="F"/>
    <m/>
    <m/>
    <s v="A12"/>
    <s v="Fiscal Year"/>
    <x v="0"/>
    <n v="254"/>
  </r>
  <r>
    <s v="van Staaden"/>
    <s v="Moira"/>
    <s v="J"/>
    <s v="Professor"/>
    <s v="Biological Science"/>
    <x v="247"/>
    <s v="C"/>
    <s v="F"/>
    <m/>
    <m/>
    <s v="F09"/>
    <s v="Academic Year"/>
    <x v="2"/>
    <n v="255"/>
  </r>
  <r>
    <s v="Thompson"/>
    <s v="Kenneth"/>
    <s v="W"/>
    <s v="Professor/Ensemble Area Coord"/>
    <s v="Bands"/>
    <x v="248"/>
    <s v="A"/>
    <s v="F"/>
    <n v="6000"/>
    <m/>
    <s v="F12"/>
    <s v="Academic Year"/>
    <x v="2"/>
    <n v="256"/>
  </r>
  <r>
    <s v="Glick"/>
    <s v="Todd"/>
    <s v="A"/>
    <s v="Senior Applications Developer"/>
    <s v="Information Technology Service"/>
    <x v="249"/>
    <s v="A"/>
    <s v="F"/>
    <m/>
    <m/>
    <s v="A12"/>
    <s v="Fiscal Year"/>
    <x v="0"/>
    <n v="257"/>
  </r>
  <r>
    <s v="Jesse"/>
    <s v="Neal"/>
    <s v="G"/>
    <s v="Professor"/>
    <s v="Political Science Department"/>
    <x v="250"/>
    <s v="A"/>
    <s v="F"/>
    <m/>
    <m/>
    <s v="F12"/>
    <s v="Academic Year"/>
    <x v="2"/>
    <n v="258"/>
  </r>
  <r>
    <s v="Roudebush"/>
    <s v="Wilfred"/>
    <s v="H"/>
    <s v="Associate Professor"/>
    <s v="Construction Management"/>
    <x v="251"/>
    <s v="A"/>
    <s v="F"/>
    <m/>
    <m/>
    <s v="F12"/>
    <s v="Academic Year"/>
    <x v="2"/>
    <n v="259"/>
  </r>
  <r>
    <s v="Halsey"/>
    <s v="Jeffrey"/>
    <s v="O"/>
    <s v="Professor"/>
    <s v="Music Performance Studies"/>
    <x v="252"/>
    <s v="A"/>
    <s v="F"/>
    <m/>
    <m/>
    <s v="F12"/>
    <s v="Academic Year"/>
    <x v="2"/>
    <n v="260"/>
  </r>
  <r>
    <s v="Kornacki"/>
    <s v="Thomas"/>
    <s v="F"/>
    <s v="Director, OSPAR"/>
    <s v="Sponsored Programs &amp; Research"/>
    <x v="253"/>
    <s v="A"/>
    <s v="F"/>
    <n v="4500"/>
    <m/>
    <s v="A12"/>
    <s v="Fiscal Year"/>
    <x v="0"/>
    <n v="261"/>
  </r>
  <r>
    <s v="Elliott-Famularo"/>
    <s v="Heather"/>
    <s v="L"/>
    <s v="Professor"/>
    <s v="School of Art"/>
    <x v="254"/>
    <s v="A"/>
    <s v="F"/>
    <m/>
    <m/>
    <s v="F12"/>
    <s v="Academic Year"/>
    <x v="2"/>
    <n v="262"/>
  </r>
  <r>
    <s v="Yacobucci"/>
    <s v="Margaret"/>
    <s v="M"/>
    <s v="Professor"/>
    <s v="Geology Department"/>
    <x v="255"/>
    <s v="A"/>
    <s v="F"/>
    <m/>
    <m/>
    <s v="F12"/>
    <s v="Academic Year"/>
    <x v="2"/>
    <n v="263"/>
  </r>
  <r>
    <s v="Burns"/>
    <s v="Timothy"/>
    <s v="A"/>
    <s v="Sr Proj Manager - Construction"/>
    <s v="Design &amp; Construction"/>
    <x v="256"/>
    <s v="A"/>
    <s v="F"/>
    <m/>
    <m/>
    <s v="A12"/>
    <s v="Fiscal Year"/>
    <x v="0"/>
    <n v="264"/>
  </r>
  <r>
    <s v="Nomaguchi"/>
    <s v="Kei"/>
    <m/>
    <s v="Associate Professor"/>
    <s v="Sociology Department"/>
    <x v="257"/>
    <s v="A"/>
    <s v="F"/>
    <m/>
    <m/>
    <s v="F12"/>
    <s v="Academic Year"/>
    <x v="2"/>
    <n v="265"/>
  </r>
  <r>
    <s v="Failor"/>
    <s v="Michael"/>
    <s v="J"/>
    <s v="Senior Applications Developer"/>
    <s v="Information Technology Service"/>
    <x v="258"/>
    <s v="A"/>
    <s v="F"/>
    <m/>
    <m/>
    <s v="A12"/>
    <s v="Fiscal Year"/>
    <x v="0"/>
    <n v="266"/>
  </r>
  <r>
    <s v="Dzur"/>
    <s v="Albert"/>
    <s v="W"/>
    <s v="Professor"/>
    <s v="Political Science Department"/>
    <x v="259"/>
    <s v="A"/>
    <s v="F"/>
    <m/>
    <m/>
    <s v="F12"/>
    <s v="Academic Year"/>
    <x v="2"/>
    <n v="267"/>
  </r>
  <r>
    <s v="Short"/>
    <s v="Anthony"/>
    <s v="E"/>
    <s v="Gen Mgr, Prod/Eng/Educ Svcs"/>
    <s v="WBGU-TV Television Service"/>
    <x v="260"/>
    <s v="A"/>
    <s v="F"/>
    <m/>
    <m/>
    <s v="A12"/>
    <s v="Fiscal Year"/>
    <x v="0"/>
    <n v="268"/>
  </r>
  <r>
    <s v="Muir"/>
    <s v="Sharona"/>
    <s v="E"/>
    <s v="Professor"/>
    <s v="English Department"/>
    <x v="261"/>
    <s v="A"/>
    <s v="F"/>
    <m/>
    <m/>
    <s v="F12"/>
    <s v="Academic Year"/>
    <x v="2"/>
    <n v="269"/>
  </r>
  <r>
    <s v="Banister"/>
    <s v="Savilla"/>
    <s v="I"/>
    <s v="Professor"/>
    <s v="School of Teaching &amp; Learning"/>
    <x v="262"/>
    <s v="A"/>
    <s v="F"/>
    <m/>
    <m/>
    <s v="F12"/>
    <s v="Academic Year"/>
    <x v="2"/>
    <n v="270"/>
  </r>
  <r>
    <s v="Roark"/>
    <s v="Roddy"/>
    <s v="C"/>
    <s v="Senior Lecturer"/>
    <s v="Fire-Applied Science"/>
    <x v="263"/>
    <s v="C"/>
    <s v="F"/>
    <n v="2000"/>
    <m/>
    <s v="F09"/>
    <s v="Academic Year"/>
    <x v="2"/>
    <n v="271"/>
  </r>
  <r>
    <s v="Kammeyer"/>
    <s v="Margo"/>
    <s v="A"/>
    <s v="Special Project Manager"/>
    <s v="Information Technology Service"/>
    <x v="264"/>
    <s v="A"/>
    <s v="F"/>
    <m/>
    <m/>
    <s v="A12"/>
    <s v="Fiscal Year"/>
    <x v="0"/>
    <n v="272"/>
  </r>
  <r>
    <s v="Sherrell"/>
    <s v="Marcus"/>
    <s v="L"/>
    <s v="Assc Dean /Assoc Prof"/>
    <s v="A&amp;S Dean"/>
    <x v="265"/>
    <s v="A"/>
    <s v="F"/>
    <n v="8000"/>
    <m/>
    <s v="FAD"/>
    <s v="Fiscal Year"/>
    <x v="1"/>
    <n v="273"/>
  </r>
  <r>
    <s v="Swisher"/>
    <s v="Raymond"/>
    <s v="R"/>
    <s v="Professor"/>
    <s v="Sociology Department"/>
    <x v="266"/>
    <s v="A"/>
    <s v="F"/>
    <m/>
    <m/>
    <s v="F12"/>
    <s v="Academic Year"/>
    <x v="2"/>
    <n v="274"/>
  </r>
  <r>
    <s v="Buerger"/>
    <s v="Michael"/>
    <s v="E"/>
    <s v="Professor"/>
    <s v="Human Services Department"/>
    <x v="267"/>
    <s v="A"/>
    <s v="F"/>
    <m/>
    <m/>
    <s v="F12"/>
    <s v="Academic Year"/>
    <x v="2"/>
    <n v="275"/>
  </r>
  <r>
    <s v="Gajjala"/>
    <s v="Radhika"/>
    <m/>
    <s v="Professor"/>
    <s v="Dept of Communication"/>
    <x v="268"/>
    <s v="A"/>
    <s v="F"/>
    <n v="3000"/>
    <m/>
    <s v="F12"/>
    <s v="Academic Year"/>
    <x v="2"/>
    <n v="276"/>
  </r>
  <r>
    <s v="Celli"/>
    <s v="Carlo"/>
    <s v="J"/>
    <s v="Professor"/>
    <s v="Romance and Classical Studies"/>
    <x v="269"/>
    <s v="A"/>
    <s v="F"/>
    <m/>
    <m/>
    <s v="F12"/>
    <s v="Academic Year"/>
    <x v="2"/>
    <n v="277"/>
  </r>
  <r>
    <s v="Rippey"/>
    <s v="Theodore"/>
    <s v="F"/>
    <s v="Associate Dean/Assoc Professor"/>
    <s v="A&amp;S Dean"/>
    <x v="270"/>
    <s v="A"/>
    <s v="F"/>
    <n v="8000"/>
    <m/>
    <s v="FAD"/>
    <s v="Fiscal Year"/>
    <x v="1"/>
    <n v="278"/>
  </r>
  <r>
    <s v="Sickler"/>
    <s v="Stephanie"/>
    <s v="L"/>
    <s v="Director"/>
    <s v="Risk Management"/>
    <x v="271"/>
    <s v="A"/>
    <s v="F"/>
    <m/>
    <m/>
    <s v="A12"/>
    <s v="Fiscal Year"/>
    <x v="0"/>
    <n v="279"/>
  </r>
  <r>
    <s v="Simon"/>
    <s v="Tina"/>
    <s v="L"/>
    <s v="Gen Mgr, Dev/Finance/Progrmmng"/>
    <s v="WBGU-TV Television Service"/>
    <x v="272"/>
    <s v="A"/>
    <s v="F"/>
    <m/>
    <m/>
    <s v="A12"/>
    <s v="Fiscal Year"/>
    <x v="0"/>
    <n v="280"/>
  </r>
  <r>
    <s v="Anzenbacher"/>
    <s v="Pavel"/>
    <m/>
    <s v="Associate Professor"/>
    <s v="Chemistry Department"/>
    <x v="273"/>
    <s v="C"/>
    <s v="F"/>
    <m/>
    <m/>
    <s v="F09"/>
    <s v="Academic Year"/>
    <x v="2"/>
    <n v="281"/>
  </r>
  <r>
    <s v="Natvig"/>
    <s v="Mary"/>
    <m/>
    <s v="Asst Dean/Professor"/>
    <s v="Musicology/Composition/Theory"/>
    <x v="274"/>
    <s v="A"/>
    <s v="F"/>
    <n v="6000"/>
    <m/>
    <s v="F12"/>
    <s v="Academic Year"/>
    <x v="2"/>
    <n v="282"/>
  </r>
  <r>
    <s v="Jackson"/>
    <s v="Jeffery"/>
    <s v="L"/>
    <s v="Asst VP, Stud Career Success"/>
    <s v="Career Center"/>
    <x v="275"/>
    <s v="A"/>
    <s v="F"/>
    <n v="10000"/>
    <m/>
    <s v="A12"/>
    <s v="Fiscal Year"/>
    <x v="0"/>
    <n v="283"/>
  </r>
  <r>
    <s v="Artz"/>
    <s v="Jeffrey"/>
    <s v="S"/>
    <s v="Creative Director"/>
    <s v="Marketing &amp; Communications"/>
    <x v="276"/>
    <s v="A"/>
    <s v="F"/>
    <m/>
    <m/>
    <s v="A12"/>
    <s v="Fiscal Year"/>
    <x v="0"/>
    <n v="284"/>
  </r>
  <r>
    <s v="Morin"/>
    <s v="Shawn"/>
    <s v="P"/>
    <s v="Professor"/>
    <s v="School of Art"/>
    <x v="277"/>
    <s v="A"/>
    <s v="F"/>
    <m/>
    <m/>
    <s v="F12"/>
    <s v="Academic Year"/>
    <x v="2"/>
    <n v="285"/>
  </r>
  <r>
    <s v="Emery"/>
    <s v="Allan"/>
    <s v="M"/>
    <s v="Assoc Prof"/>
    <s v="English Department"/>
    <x v="278"/>
    <s v="A"/>
    <s v="F"/>
    <m/>
    <m/>
    <s v="F12"/>
    <s v="Academic Year"/>
    <x v="2"/>
    <n v="286"/>
  </r>
  <r>
    <s v="Underwood"/>
    <s v="Eileen"/>
    <s v="M"/>
    <s v="Associate Professor"/>
    <s v="Biological Science"/>
    <x v="279"/>
    <s v="A"/>
    <s v="F"/>
    <m/>
    <m/>
    <s v="F12"/>
    <s v="Academic Year"/>
    <x v="2"/>
    <n v="287"/>
  </r>
  <r>
    <s v="Mascaro"/>
    <s v="Thomas"/>
    <s v="A"/>
    <s v="Professor"/>
    <s v="Dept of Telecommunications"/>
    <x v="280"/>
    <s v="A"/>
    <s v="F"/>
    <m/>
    <m/>
    <s v="F12"/>
    <s v="Academic Year"/>
    <x v="2"/>
    <n v="288"/>
  </r>
  <r>
    <s v="Green"/>
    <s v="Robert"/>
    <s v="C"/>
    <s v="Assistant Professor"/>
    <s v="Computer Science"/>
    <x v="281"/>
    <s v="A"/>
    <s v="F"/>
    <n v="1000"/>
    <m/>
    <s v="F12"/>
    <s v="Academic Year"/>
    <x v="2"/>
    <n v="289"/>
  </r>
  <r>
    <s v="Stacey"/>
    <s v="Anthony"/>
    <s v="A"/>
    <s v="Ast Men's Basketball Coach"/>
    <s v="Basketball-Men"/>
    <x v="282"/>
    <s v="A"/>
    <s v="F"/>
    <m/>
    <m/>
    <s v="A12"/>
    <s v="Fiscal Year"/>
    <x v="0"/>
    <n v="290"/>
  </r>
  <r>
    <s v="Hamby"/>
    <s v="Stephen"/>
    <s v="E"/>
    <s v="Asst Ftbll Cch/Spec Teams Cord"/>
    <s v="Football"/>
    <x v="282"/>
    <s v="A"/>
    <s v="F"/>
    <m/>
    <m/>
    <s v="A12"/>
    <s v="Fiscal Year"/>
    <x v="0"/>
    <n v="291"/>
  </r>
  <r>
    <s v="Stewart"/>
    <s v="Dafina"/>
    <s v="L"/>
    <s v="Professor"/>
    <s v="Higher Ed and Student Affairs"/>
    <x v="283"/>
    <s v="C"/>
    <s v="F"/>
    <n v="1500"/>
    <m/>
    <s v="F09"/>
    <s v="Academic Year"/>
    <x v="2"/>
    <n v="292"/>
  </r>
  <r>
    <s v="Schempf"/>
    <s v="Kevin"/>
    <s v="W"/>
    <s v="Professor"/>
    <s v="Music Performance Studies"/>
    <x v="284"/>
    <s v="A"/>
    <s v="F"/>
    <m/>
    <m/>
    <s v="F12"/>
    <s v="Academic Year"/>
    <x v="2"/>
    <n v="293"/>
  </r>
  <r>
    <s v="Kruse"/>
    <s v="Penny"/>
    <s v="T"/>
    <s v="Professor"/>
    <s v="Music Performance Studies"/>
    <x v="285"/>
    <s v="A"/>
    <s v="F"/>
    <m/>
    <m/>
    <s v="F12"/>
    <s v="Academic Year"/>
    <x v="2"/>
    <n v="294"/>
  </r>
  <r>
    <s v="Bouzat"/>
    <s v="Juan"/>
    <s v="L"/>
    <s v="Professor"/>
    <s v="Biological Science"/>
    <x v="286"/>
    <s v="A"/>
    <s v="F"/>
    <m/>
    <m/>
    <s v="F12"/>
    <s v="Academic Year"/>
    <x v="2"/>
    <n v="295"/>
  </r>
  <r>
    <s v="Otiso"/>
    <s v="Kefa"/>
    <s v="M"/>
    <s v="Director Global Vill/Prof"/>
    <s v="Geography Department"/>
    <x v="287"/>
    <s v="A"/>
    <s v="F"/>
    <n v="2500"/>
    <m/>
    <s v="F12"/>
    <s v="Academic Year"/>
    <x v="2"/>
    <n v="296"/>
  </r>
  <r>
    <s v="Matthews"/>
    <s v="Russell"/>
    <s v="A"/>
    <s v="Associate Professor"/>
    <s v="Psychology Department"/>
    <x v="288"/>
    <s v="C"/>
    <s v="F"/>
    <n v="12000"/>
    <m/>
    <s v="F09"/>
    <s v="Academic Year"/>
    <x v="2"/>
    <n v="297"/>
  </r>
  <r>
    <s v="Beckner"/>
    <s v="Stacey"/>
    <s v="R"/>
    <s v="Director, Non Profit Accountng"/>
    <s v="Controller's Office"/>
    <x v="289"/>
    <s v="A"/>
    <s v="F"/>
    <m/>
    <m/>
    <s v="A12"/>
    <s v="Fiscal Year"/>
    <x v="0"/>
    <n v="298"/>
  </r>
  <r>
    <s v="Roberts"/>
    <s v="Sheila"/>
    <s v="J"/>
    <s v="Associate Professor"/>
    <s v="Geology Department"/>
    <x v="290"/>
    <s v="C"/>
    <s v="F"/>
    <m/>
    <m/>
    <s v="F09"/>
    <s v="Academic Year"/>
    <x v="2"/>
    <n v="299"/>
  </r>
  <r>
    <s v="Light"/>
    <s v="Ann"/>
    <s v="M"/>
    <s v="Director, Fire School Admin"/>
    <s v="Political Science Department"/>
    <x v="291"/>
    <s v="A"/>
    <s v="F"/>
    <m/>
    <m/>
    <s v="A12"/>
    <s v="Fiscal Year"/>
    <x v="0"/>
    <n v="300"/>
  </r>
  <r>
    <s v="Bes"/>
    <s v="Juan"/>
    <s v="P"/>
    <s v="Professor"/>
    <s v="Math and Statistics Dept"/>
    <x v="292"/>
    <s v="A"/>
    <s v="F"/>
    <m/>
    <m/>
    <s v="F12"/>
    <s v="Academic Year"/>
    <x v="2"/>
    <n v="301"/>
  </r>
  <r>
    <s v="Brown"/>
    <s v="Jeffrey"/>
    <s v="A"/>
    <s v="Professor"/>
    <s v="Popular Culture"/>
    <x v="293"/>
    <s v="A"/>
    <s v="F"/>
    <m/>
    <m/>
    <s v="F12"/>
    <s v="Academic Year"/>
    <x v="2"/>
    <n v="302"/>
  </r>
  <r>
    <s v="Savich"/>
    <s v="Nicholas"/>
    <m/>
    <s v="Enterprise Appl Admin-Tm Lead"/>
    <s v="Information Technology Service"/>
    <x v="294"/>
    <s v="A"/>
    <s v="F"/>
    <m/>
    <m/>
    <s v="A12"/>
    <s v="Fiscal Year"/>
    <x v="0"/>
    <n v="303"/>
  </r>
  <r>
    <s v="Traver"/>
    <s v="Kimberly"/>
    <s v="S"/>
    <s v="Lecturer"/>
    <s v="Comm. Sciences &amp; Disorders"/>
    <x v="295"/>
    <s v="A"/>
    <s v="F"/>
    <m/>
    <m/>
    <s v="F12"/>
    <s v="Academic Year"/>
    <x v="2"/>
    <n v="304"/>
  </r>
  <r>
    <s v="James"/>
    <s v="Timothy"/>
    <s v="S"/>
    <s v="Police Captain"/>
    <s v="Public Safety"/>
    <x v="296"/>
    <s v="A"/>
    <s v="F"/>
    <n v="15000"/>
    <m/>
    <s v="A12"/>
    <s v="Fiscal Year"/>
    <x v="0"/>
    <n v="305"/>
  </r>
  <r>
    <s v="Dubose"/>
    <s v="Lisa"/>
    <s v="E"/>
    <s v="Director, Empl Rel, EEO, Trnng"/>
    <s v="Human Resources"/>
    <x v="297"/>
    <s v="A"/>
    <s v="F"/>
    <m/>
    <m/>
    <s v="A12"/>
    <s v="Fiscal Year"/>
    <x v="0"/>
    <n v="306"/>
  </r>
  <r>
    <s v="Burek"/>
    <s v="Melissa"/>
    <s v="W"/>
    <s v="Associate Dean"/>
    <s v="Human Services Department"/>
    <x v="298"/>
    <s v="A"/>
    <s v="F"/>
    <n v="9000"/>
    <m/>
    <s v="FAD"/>
    <s v="Fiscal Year"/>
    <x v="1"/>
    <n v="307"/>
  </r>
  <r>
    <s v="Nelson"/>
    <s v="Patrick"/>
    <s v="A"/>
    <s v="Director, Student Union"/>
    <s v="Bowen-Thompson Student Union"/>
    <x v="299"/>
    <s v="A"/>
    <s v="F"/>
    <m/>
    <m/>
    <s v="A12"/>
    <s v="Fiscal Year"/>
    <x v="0"/>
    <n v="308"/>
  </r>
  <r>
    <s v="Brooks"/>
    <s v="Jacey"/>
    <s v="L"/>
    <s v="Asst Women's Basketball Coach"/>
    <s v="Basketball - Women"/>
    <x v="300"/>
    <s v="A"/>
    <s v="F"/>
    <m/>
    <m/>
    <s v="A12"/>
    <s v="Fiscal Year"/>
    <x v="0"/>
    <n v="309"/>
  </r>
  <r>
    <s v="Alexander"/>
    <s v="Stephen"/>
    <m/>
    <s v="Senior Director of Development"/>
    <s v="Development Office"/>
    <x v="300"/>
    <s v="A"/>
    <s v="F"/>
    <m/>
    <m/>
    <s v="A12"/>
    <s v="Fiscal Year"/>
    <x v="0"/>
    <n v="310"/>
  </r>
  <r>
    <s v="Wensink"/>
    <s v="Jennifer"/>
    <s v="A"/>
    <s v="Dir, Alumni Reltn,Annual Gving"/>
    <s v="Development Office"/>
    <x v="300"/>
    <s v="A"/>
    <s v="F"/>
    <m/>
    <m/>
    <s v="A12"/>
    <s v="Fiscal Year"/>
    <x v="0"/>
    <n v="311"/>
  </r>
  <r>
    <s v="White"/>
    <s v="Marcus"/>
    <s v="D"/>
    <s v="Assistant Football Coach"/>
    <s v="Football"/>
    <x v="300"/>
    <s v="A"/>
    <s v="F"/>
    <m/>
    <m/>
    <s v="A12"/>
    <s v="Fiscal Year"/>
    <x v="0"/>
    <n v="312"/>
  </r>
  <r>
    <s v="Meyer"/>
    <s v="Casey"/>
    <s v="L"/>
    <s v="Senior Systems Administrator"/>
    <s v="Information Technology Service"/>
    <x v="301"/>
    <s v="A"/>
    <s v="F"/>
    <m/>
    <m/>
    <s v="A12"/>
    <s v="Fiscal Year"/>
    <x v="0"/>
    <n v="313"/>
  </r>
  <r>
    <s v="Skinner"/>
    <s v="Ewart"/>
    <s v="C"/>
    <s v="Associate Professor"/>
    <s v="Dept of Telecommunications"/>
    <x v="302"/>
    <s v="A"/>
    <s v="F"/>
    <m/>
    <m/>
    <s v="F12"/>
    <s v="Academic Year"/>
    <x v="2"/>
    <n v="314"/>
  </r>
  <r>
    <s v="Roy"/>
    <s v="Sankardas"/>
    <m/>
    <s v="Assistant Professor"/>
    <s v="Computer Science"/>
    <x v="303"/>
    <s v="A"/>
    <s v="F"/>
    <m/>
    <m/>
    <s v="F12"/>
    <s v="Academic Year"/>
    <x v="2"/>
    <n v="315"/>
  </r>
  <r>
    <s v="Popov"/>
    <s v="Lubomir"/>
    <s v="S"/>
    <s v="Professor"/>
    <s v="Family &amp; Consumer Sciences"/>
    <x v="304"/>
    <s v="C"/>
    <s v="F"/>
    <n v="1500"/>
    <m/>
    <s v="F09"/>
    <s v="Academic Year"/>
    <x v="2"/>
    <n v="316"/>
  </r>
  <r>
    <s v="Lin"/>
    <s v="I-Fen"/>
    <m/>
    <s v="Professor"/>
    <s v="Sociology Department"/>
    <x v="305"/>
    <s v="A"/>
    <s v="F"/>
    <m/>
    <m/>
    <s v="F12"/>
    <s v="Academic Year"/>
    <x v="2"/>
    <n v="317"/>
  </r>
  <r>
    <s v="Elsasser"/>
    <s v="James"/>
    <s v="R"/>
    <s v="Assoc Athl Dir for Int Aff"/>
    <s v="Intercollegiate Athletics"/>
    <x v="306"/>
    <s v="A"/>
    <s v="F"/>
    <m/>
    <m/>
    <s v="A12"/>
    <s v="Fiscal Year"/>
    <x v="0"/>
    <n v="318"/>
  </r>
  <r>
    <s v="Hoops"/>
    <s v="David"/>
    <s v="F"/>
    <s v="Senior Applications Developer"/>
    <s v="Information Technology Service"/>
    <x v="307"/>
    <s v="A"/>
    <s v="F"/>
    <m/>
    <m/>
    <s v="A12"/>
    <s v="Fiscal Year"/>
    <x v="0"/>
    <n v="319"/>
  </r>
  <r>
    <s v="Gilmer"/>
    <s v="Garrett"/>
    <s v="L"/>
    <s v="Assc Dir Cntr Hlth/Dir, Couns"/>
    <s v="Counseling Center"/>
    <x v="308"/>
    <s v="A"/>
    <s v="F"/>
    <m/>
    <m/>
    <s v="A12"/>
    <s v="Fiscal Year"/>
    <x v="0"/>
    <n v="320"/>
  </r>
  <r>
    <s v="Munson"/>
    <s v="Mark"/>
    <s v="E"/>
    <s v="Professor"/>
    <s v="Music Education"/>
    <x v="309"/>
    <s v="A"/>
    <s v="F"/>
    <m/>
    <m/>
    <s v="F12"/>
    <s v="Academic Year"/>
    <x v="2"/>
    <n v="321"/>
  </r>
  <r>
    <s v="Landgraf"/>
    <s v="Edgar"/>
    <m/>
    <s v="Professor"/>
    <s v="German-Russian Department"/>
    <x v="310"/>
    <s v="A"/>
    <s v="F"/>
    <n v="3800"/>
    <m/>
    <s v="F12"/>
    <s v="Academic Year"/>
    <x v="2"/>
    <n v="322"/>
  </r>
  <r>
    <s v="Dyer"/>
    <s v="Robert"/>
    <s v="E"/>
    <s v="Assistant Professor"/>
    <s v="Computer Science"/>
    <x v="311"/>
    <s v="A"/>
    <s v="F"/>
    <m/>
    <m/>
    <s v="F12"/>
    <s v="Academic Year"/>
    <x v="2"/>
    <n v="323"/>
  </r>
  <r>
    <s v="Cabanillas"/>
    <s v="Francisco"/>
    <m/>
    <s v="Professor"/>
    <s v="Romance and Classical Studies"/>
    <x v="312"/>
    <s v="C"/>
    <s v="F"/>
    <m/>
    <m/>
    <s v="F09"/>
    <s v="Academic Year"/>
    <x v="2"/>
    <n v="324"/>
  </r>
  <r>
    <s v="Morrison"/>
    <s v="Benjamin"/>
    <s v="M"/>
    <s v="Assistant Football Coach"/>
    <s v="Football"/>
    <x v="313"/>
    <s v="A"/>
    <s v="F"/>
    <m/>
    <m/>
    <s v="A12"/>
    <s v="Fiscal Year"/>
    <x v="0"/>
    <n v="325"/>
  </r>
  <r>
    <s v="Depinet"/>
    <s v="Andrea"/>
    <s v="E"/>
    <s v="Director of Campus Services"/>
    <s v="Campus Services"/>
    <x v="314"/>
    <s v="A"/>
    <s v="F"/>
    <m/>
    <m/>
    <s v="A12"/>
    <s v="Fiscal Year"/>
    <x v="0"/>
    <n v="326"/>
  </r>
  <r>
    <s v="Coleman"/>
    <s v="Priscilla"/>
    <s v="K"/>
    <s v="Professor"/>
    <s v="Family &amp; Consumer Sciences"/>
    <x v="315"/>
    <s v="A"/>
    <s v="F"/>
    <m/>
    <m/>
    <s v="F12"/>
    <s v="Academic Year"/>
    <x v="2"/>
    <n v="327"/>
  </r>
  <r>
    <s v="Cleveland"/>
    <s v="Susannah"/>
    <s v="L"/>
    <s v="Chair Archival Col/Head MLSRA"/>
    <s v="University Libraries"/>
    <x v="316"/>
    <s v="A"/>
    <s v="F"/>
    <n v="6000"/>
    <m/>
    <s v="FLB"/>
    <s v="Fiscal Year"/>
    <x v="3"/>
    <n v="328"/>
  </r>
  <r>
    <s v="Baron"/>
    <s v="Cynthia"/>
    <s v="A"/>
    <s v="Professor"/>
    <s v="Theatre and Film"/>
    <x v="317"/>
    <s v="A"/>
    <s v="F"/>
    <m/>
    <m/>
    <s v="F12"/>
    <s v="Academic Year"/>
    <x v="2"/>
    <n v="329"/>
  </r>
  <r>
    <s v="Hamilton"/>
    <s v="Duane"/>
    <s v="L"/>
    <s v="Director of Physical Plant"/>
    <s v="Physical Plant"/>
    <x v="318"/>
    <s v="A"/>
    <s v="F"/>
    <m/>
    <m/>
    <s v="A12"/>
    <s v="Fiscal Year"/>
    <x v="0"/>
    <n v="330"/>
  </r>
  <r>
    <s v="Cook"/>
    <s v="Amanda"/>
    <s v="C"/>
    <s v="Assistant Professor"/>
    <s v="Economics Dept"/>
    <x v="319"/>
    <s v="A"/>
    <s v="F"/>
    <m/>
    <m/>
    <s v="F12"/>
    <s v="Academic Year"/>
    <x v="2"/>
    <n v="331"/>
  </r>
  <r>
    <s v="Wilson"/>
    <s v="Maureen"/>
    <s v="E"/>
    <s v="Ch, Div HESA/CSP Prog Co/Prof"/>
    <s v="Higher Ed and Student Affairs"/>
    <x v="320"/>
    <s v="C"/>
    <s v="F"/>
    <n v="8000"/>
    <m/>
    <s v="F09"/>
    <s v="Academic Year"/>
    <x v="2"/>
    <n v="332"/>
  </r>
  <r>
    <s v="Patterson"/>
    <s v="Nancy"/>
    <s v="C"/>
    <s v="Professor"/>
    <s v="School of Teaching &amp; Learning"/>
    <x v="321"/>
    <s v="A"/>
    <s v="F"/>
    <n v="3500"/>
    <m/>
    <s v="F12"/>
    <s v="Academic Year"/>
    <x v="2"/>
    <n v="333"/>
  </r>
  <r>
    <s v="Starks"/>
    <s v="J Rockne"/>
    <m/>
    <s v="Instructor"/>
    <s v="Finance"/>
    <x v="322"/>
    <s v="A"/>
    <s v="F"/>
    <m/>
    <m/>
    <s v="F12"/>
    <s v="Academic Year"/>
    <x v="2"/>
    <n v="334"/>
  </r>
  <r>
    <s v="Colvin"/>
    <s v="Wayne"/>
    <s v="S"/>
    <s v="Associate Manager"/>
    <s v="Information Technology Service"/>
    <x v="323"/>
    <s v="A"/>
    <s v="F"/>
    <m/>
    <m/>
    <s v="A12"/>
    <s v="Fiscal Year"/>
    <x v="0"/>
    <n v="335"/>
  </r>
  <r>
    <s v="Meyer"/>
    <s v="Daniel"/>
    <s v="B"/>
    <s v="Asc Athl Dir/Spec Asst Athl Dr"/>
    <s v="Intercollegiate Athletics"/>
    <x v="324"/>
    <s v="A"/>
    <s v="F"/>
    <m/>
    <m/>
    <s v="A12"/>
    <s v="Fiscal Year"/>
    <x v="0"/>
    <n v="336"/>
  </r>
  <r>
    <s v="Balistreri"/>
    <s v="John"/>
    <s v="A"/>
    <s v="Professor"/>
    <s v="School of Art"/>
    <x v="325"/>
    <s v="A"/>
    <s v="F"/>
    <m/>
    <m/>
    <s v="F12"/>
    <s v="Academic Year"/>
    <x v="2"/>
    <n v="337"/>
  </r>
  <r>
    <s v="Wu"/>
    <s v="Yan"/>
    <m/>
    <s v="Assistant Professor"/>
    <s v="Computer Science"/>
    <x v="326"/>
    <s v="A"/>
    <s v="F"/>
    <m/>
    <m/>
    <s v="F12"/>
    <s v="Academic Year"/>
    <x v="2"/>
    <n v="338"/>
  </r>
  <r>
    <s v="Xie"/>
    <s v="Philip"/>
    <s v="F"/>
    <s v="Professor"/>
    <s v="School of HMSLS"/>
    <x v="327"/>
    <s v="A"/>
    <s v="F"/>
    <m/>
    <m/>
    <s v="F12"/>
    <s v="Academic Year"/>
    <x v="2"/>
    <n v="339"/>
  </r>
  <r>
    <s v="Carney"/>
    <s v="Norman"/>
    <s v="F"/>
    <s v="Database Administrator"/>
    <s v="Information Technology Service"/>
    <x v="328"/>
    <s v="A"/>
    <s v="F"/>
    <m/>
    <m/>
    <s v="A12"/>
    <s v="Fiscal Year"/>
    <x v="0"/>
    <n v="340"/>
  </r>
  <r>
    <s v="Swinford"/>
    <s v="Susan"/>
    <s v="M"/>
    <s v="Director, Budgets/Business Aff"/>
    <s v="VP Student Affairs"/>
    <x v="329"/>
    <s v="A"/>
    <s v="F"/>
    <m/>
    <m/>
    <s v="A12"/>
    <s v="Fiscal Year"/>
    <x v="0"/>
    <n v="341"/>
  </r>
  <r>
    <s v="Pogan"/>
    <s v="Brett"/>
    <s v="W"/>
    <s v="Senior Capital Planner"/>
    <s v="Capital Planning"/>
    <x v="330"/>
    <s v="A"/>
    <s v="F"/>
    <m/>
    <m/>
    <s v="A12"/>
    <s v="Fiscal Year"/>
    <x v="0"/>
    <n v="342"/>
  </r>
  <r>
    <s v="Kanwischer"/>
    <s v="Edmond"/>
    <s v="C"/>
    <s v="Professor/Assoc Director"/>
    <s v="School of Art"/>
    <x v="331"/>
    <s v="A"/>
    <s v="F"/>
    <n v="1000"/>
    <m/>
    <s v="F12"/>
    <s v="Academic Year"/>
    <x v="2"/>
    <n v="343"/>
  </r>
  <r>
    <s v="Summey"/>
    <s v="Michael"/>
    <s v="A"/>
    <s v="Asst Men's Bsktball Coach"/>
    <s v="Basketball-Men"/>
    <x v="332"/>
    <s v="A"/>
    <s v="F"/>
    <m/>
    <m/>
    <s v="A12"/>
    <s v="Fiscal Year"/>
    <x v="0"/>
    <n v="344"/>
  </r>
  <r>
    <s v="Hartley"/>
    <s v="Stacey"/>
    <s v="M"/>
    <s v="Senior Director of Development"/>
    <s v="Fire-Institutional Research"/>
    <x v="332"/>
    <s v="A"/>
    <s v="F"/>
    <m/>
    <m/>
    <s v="A12"/>
    <s v="Fiscal Year"/>
    <x v="0"/>
    <n v="345"/>
  </r>
  <r>
    <s v="Ramsdell"/>
    <s v="Keith"/>
    <s v="E"/>
    <s v="Dir Grad Enrollmnt &amp; Asst Dean"/>
    <s v="Graduate College"/>
    <x v="332"/>
    <s v="A"/>
    <s v="F"/>
    <m/>
    <m/>
    <s v="A12"/>
    <s v="Fiscal Year"/>
    <x v="0"/>
    <n v="346"/>
  </r>
  <r>
    <s v="Hooper"/>
    <s v="Tim"/>
    <m/>
    <s v="Web Applications Developer"/>
    <s v="Information Technology Service"/>
    <x v="332"/>
    <s v="A"/>
    <s v="F"/>
    <m/>
    <m/>
    <s v="A12"/>
    <s v="Fiscal Year"/>
    <x v="0"/>
    <n v="347"/>
  </r>
  <r>
    <s v="Border"/>
    <s v="David"/>
    <s v="A"/>
    <s v="Associate Professor"/>
    <s v="Dept Engineering Technologies"/>
    <x v="333"/>
    <s v="A"/>
    <s v="F"/>
    <m/>
    <m/>
    <s v="F12"/>
    <s v="Academic Year"/>
    <x v="2"/>
    <n v="348"/>
  </r>
  <r>
    <s v="Schutte"/>
    <s v="Barry"/>
    <s v="J"/>
    <s v="Assistant Hockey Coach"/>
    <s v="Hockey"/>
    <x v="334"/>
    <s v="A"/>
    <s v="F"/>
    <m/>
    <m/>
    <s v="A12"/>
    <s v="Fiscal Year"/>
    <x v="0"/>
    <n v="349"/>
  </r>
  <r>
    <s v="Wallach"/>
    <s v="Jeremy"/>
    <s v="W"/>
    <s v="Professor"/>
    <s v="Popular Culture"/>
    <x v="335"/>
    <s v="A"/>
    <s v="F"/>
    <n v="1500"/>
    <m/>
    <s v="F12"/>
    <s v="Academic Year"/>
    <x v="2"/>
    <n v="350"/>
  </r>
  <r>
    <s v="Michaels"/>
    <s v="Helen"/>
    <s v="J"/>
    <s v="Associate Professor"/>
    <s v="Biological Science"/>
    <x v="336"/>
    <s v="A"/>
    <s v="F"/>
    <m/>
    <m/>
    <s v="F12"/>
    <s v="Academic Year"/>
    <x v="2"/>
    <n v="351"/>
  </r>
  <r>
    <s v="Zhou"/>
    <s v="Yu"/>
    <m/>
    <s v="Associate Professor"/>
    <s v="Geography Department"/>
    <x v="337"/>
    <s v="A"/>
    <s v="F"/>
    <m/>
    <m/>
    <s v="F12"/>
    <s v="Academic Year"/>
    <x v="2"/>
    <n v="352"/>
  </r>
  <r>
    <s v="Guldbeck"/>
    <s v="Mille"/>
    <m/>
    <s v="Professor"/>
    <s v="School of Art"/>
    <x v="338"/>
    <s v="A"/>
    <s v="F"/>
    <m/>
    <m/>
    <s v="F12"/>
    <s v="Academic Year"/>
    <x v="2"/>
    <n v="353"/>
  </r>
  <r>
    <s v="Satterlee"/>
    <s v="Robert"/>
    <s v="S"/>
    <s v="Dir of Graduate St/Prof"/>
    <s v="Music Performance Studies"/>
    <x v="339"/>
    <s v="A"/>
    <s v="F"/>
    <n v="2000"/>
    <m/>
    <s v="F12"/>
    <s v="Academic Year"/>
    <x v="2"/>
    <n v="354"/>
  </r>
  <r>
    <s v="Schocket"/>
    <s v="Andrew"/>
    <s v="M"/>
    <s v="Professor"/>
    <s v="History Department"/>
    <x v="340"/>
    <s v="C"/>
    <s v="F"/>
    <m/>
    <m/>
    <s v="F09"/>
    <s v="Academic Year"/>
    <x v="2"/>
    <n v="355"/>
  </r>
  <r>
    <s v="Jackson"/>
    <s v="David"/>
    <s v="J"/>
    <s v="Professor"/>
    <s v="Political Science Department"/>
    <x v="341"/>
    <s v="A"/>
    <s v="F"/>
    <m/>
    <m/>
    <s v="F12"/>
    <s v="Academic Year"/>
    <x v="2"/>
    <n v="356"/>
  </r>
  <r>
    <s v="Clark"/>
    <s v="Bradford"/>
    <s v="B"/>
    <s v="Professor"/>
    <s v="Theatre and Film"/>
    <x v="342"/>
    <s v="C"/>
    <s v="F"/>
    <m/>
    <m/>
    <s v="F09"/>
    <s v="Academic Year"/>
    <x v="2"/>
    <n v="357"/>
  </r>
  <r>
    <s v="Shafer"/>
    <s v="Rachel"/>
    <s v="C"/>
    <s v="Assistant Professor"/>
    <s v="Economics Dept"/>
    <x v="343"/>
    <s v="C"/>
    <s v="F"/>
    <m/>
    <m/>
    <s v="F09"/>
    <s v="Academic Year"/>
    <x v="2"/>
    <n v="358"/>
  </r>
  <r>
    <s v="Turner"/>
    <s v="Adrian"/>
    <s v="P"/>
    <s v="Associate Professor"/>
    <s v="School of HMSLS"/>
    <x v="344"/>
    <s v="A"/>
    <s v="F"/>
    <m/>
    <m/>
    <s v="F12"/>
    <s v="Academic Year"/>
    <x v="2"/>
    <n v="359"/>
  </r>
  <r>
    <s v="Kuehn"/>
    <s v="Mikel"/>
    <s v="P"/>
    <s v="Professor"/>
    <s v="Musicology/Composition/Theory"/>
    <x v="345"/>
    <s v="C"/>
    <s v="F"/>
    <m/>
    <m/>
    <s v="F09"/>
    <s v="Academic Year"/>
    <x v="2"/>
    <n v="360"/>
  </r>
  <r>
    <s v="Oates"/>
    <s v="Gary"/>
    <s v="L"/>
    <s v="Associate Professor"/>
    <s v="Sociology Department"/>
    <x v="346"/>
    <s v="A"/>
    <s v="F"/>
    <m/>
    <m/>
    <s v="F12"/>
    <s v="Academic Year"/>
    <x v="2"/>
    <n v="361"/>
  </r>
  <r>
    <s v="Bortel"/>
    <s v="Robert"/>
    <s v="W"/>
    <s v="Director"/>
    <s v="School of Media and Comm"/>
    <x v="347"/>
    <s v="A"/>
    <s v="F"/>
    <m/>
    <m/>
    <s v="A12"/>
    <s v="Fiscal Year"/>
    <x v="0"/>
    <n v="362"/>
  </r>
  <r>
    <s v="Subreenduth"/>
    <s v="Solotchnee"/>
    <s v="S"/>
    <s v="Professor"/>
    <s v="School of Teaching &amp; Learning"/>
    <x v="348"/>
    <s v="A"/>
    <s v="F"/>
    <m/>
    <m/>
    <s v="F12"/>
    <s v="Academic Year"/>
    <x v="2"/>
    <n v="363"/>
  </r>
  <r>
    <s v="Samel"/>
    <s v="Arthur"/>
    <s v="N"/>
    <s v="Associate Professor"/>
    <s v="Geography Department"/>
    <x v="349"/>
    <s v="C"/>
    <s v="F"/>
    <m/>
    <m/>
    <s v="F09"/>
    <s v="Academic Year"/>
    <x v="2"/>
    <n v="364"/>
  </r>
  <r>
    <s v="Kulicke"/>
    <s v="Vicky"/>
    <s v="L"/>
    <s v="Equity Officer"/>
    <s v="Human Resources"/>
    <x v="350"/>
    <s v="A"/>
    <s v="F"/>
    <m/>
    <m/>
    <s v="A12"/>
    <s v="Fiscal Year"/>
    <x v="0"/>
    <n v="365"/>
  </r>
  <r>
    <s v="Gorman"/>
    <s v="Thomas"/>
    <s v="W"/>
    <s v="Assistant Dean"/>
    <s v="Col of Health &amp; Human Services"/>
    <x v="351"/>
    <s v="A"/>
    <s v="F"/>
    <n v="4500"/>
    <m/>
    <s v="A12"/>
    <s v="Fiscal Year"/>
    <x v="0"/>
    <n v="366"/>
  </r>
  <r>
    <s v="Schneider"/>
    <s v="Raymond"/>
    <s v="G"/>
    <s v="Associate Professor"/>
    <s v="School of HMSLS"/>
    <x v="351"/>
    <s v="A"/>
    <s v="F"/>
    <n v="2500"/>
    <m/>
    <s v="F12"/>
    <s v="Academic Year"/>
    <x v="2"/>
    <n v="367"/>
  </r>
  <r>
    <s v="Falk"/>
    <s v="Patricia"/>
    <s v="K"/>
    <s v="Music Catalog/Metadata Librarn"/>
    <s v="University Libraries"/>
    <x v="352"/>
    <s v="A"/>
    <s v="F"/>
    <m/>
    <m/>
    <s v="FLB"/>
    <s v="Fiscal Year"/>
    <x v="3"/>
    <n v="368"/>
  </r>
  <r>
    <s v="Brodke"/>
    <s v="Michelle"/>
    <s v="R"/>
    <s v="Associate Professor"/>
    <s v="Fire-Applied Science"/>
    <x v="353"/>
    <s v="A"/>
    <s v="F"/>
    <m/>
    <m/>
    <s v="F12"/>
    <s v="Academic Year"/>
    <x v="2"/>
    <n v="369"/>
  </r>
  <r>
    <s v="Glusac"/>
    <s v="Ksenija"/>
    <m/>
    <s v="Associate Professor"/>
    <s v="Chemistry Department"/>
    <x v="354"/>
    <s v="A"/>
    <s v="F"/>
    <m/>
    <m/>
    <s v="F12"/>
    <s v="Academic Year"/>
    <x v="2"/>
    <n v="370"/>
  </r>
  <r>
    <s v="Nelson"/>
    <s v="Mark"/>
    <s v="D"/>
    <s v="Director, Learning Commons"/>
    <s v="Learning Commons"/>
    <x v="355"/>
    <s v="A"/>
    <s v="F"/>
    <m/>
    <m/>
    <s v="A12"/>
    <s v="Fiscal Year"/>
    <x v="0"/>
    <n v="371"/>
  </r>
  <r>
    <s v="Singer"/>
    <s v="Carol"/>
    <s v="A"/>
    <s v="Reference and Instruction Lib"/>
    <s v="University Libraries"/>
    <x v="356"/>
    <s v="A"/>
    <s v="F"/>
    <m/>
    <m/>
    <s v="FLB"/>
    <s v="Fiscal Year"/>
    <x v="3"/>
    <n v="372"/>
  </r>
  <r>
    <s v="Nickoson"/>
    <s v="Lee"/>
    <s v="A"/>
    <s v="Director/Assc Prof"/>
    <s v="General Studies Writing Prog"/>
    <x v="357"/>
    <s v="A"/>
    <s v="F"/>
    <n v="8000"/>
    <m/>
    <s v="FAD"/>
    <s v="Fiscal Year"/>
    <x v="1"/>
    <n v="373"/>
  </r>
  <r>
    <s v="Chambers"/>
    <s v="Jonathan"/>
    <s v="L"/>
    <s v="Professor"/>
    <s v="Theatre and Film"/>
    <x v="358"/>
    <s v="A"/>
    <s v="F"/>
    <m/>
    <m/>
    <s v="F12"/>
    <s v="Academic Year"/>
    <x v="2"/>
    <n v="374"/>
  </r>
  <r>
    <s v="Rodgers"/>
    <s v="Nicholas"/>
    <s v="S"/>
    <s v="Application Dev Supervisor"/>
    <s v="Information Technology Service"/>
    <x v="359"/>
    <s v="A"/>
    <s v="F"/>
    <m/>
    <m/>
    <s v="A12"/>
    <s v="Fiscal Year"/>
    <x v="0"/>
    <n v="375"/>
  </r>
  <r>
    <s v="Dworsky"/>
    <s v="Dryw"/>
    <s v="O"/>
    <s v="Dir of Psy S/Clinical Lecturer"/>
    <s v="Psychology Department"/>
    <x v="360"/>
    <s v="A"/>
    <s v="F"/>
    <n v="4000"/>
    <m/>
    <s v="F12"/>
    <s v="Academic Year"/>
    <x v="2"/>
    <n v="376"/>
  </r>
  <r>
    <s v="Messersmith"/>
    <s v="Stephania"/>
    <s v="J"/>
    <s v="Sr Lecturer/Coord for STEM"/>
    <s v="Chemistry Department"/>
    <x v="361"/>
    <s v="A"/>
    <s v="F"/>
    <m/>
    <m/>
    <s v="F12"/>
    <s v="Academic Year"/>
    <x v="2"/>
    <n v="377"/>
  </r>
  <r>
    <s v="Schumacher"/>
    <s v="Donald"/>
    <s v="F"/>
    <s v="Senior Applications Developer"/>
    <s v="Information Technology Service"/>
    <x v="362"/>
    <s v="A"/>
    <s v="F"/>
    <m/>
    <m/>
    <s v="A12"/>
    <s v="Fiscal Year"/>
    <x v="0"/>
    <n v="378"/>
  </r>
  <r>
    <s v="Hunker"/>
    <s v="Stefanie"/>
    <s v="A"/>
    <s v="Digital Resources Librarian"/>
    <s v="University Libraries"/>
    <x v="363"/>
    <s v="A"/>
    <s v="F"/>
    <m/>
    <m/>
    <s v="FLB"/>
    <s v="Fiscal Year"/>
    <x v="3"/>
    <n v="379"/>
  </r>
  <r>
    <s v="Begum"/>
    <s v="Khani"/>
    <m/>
    <s v="Associate Professor"/>
    <s v="English Department"/>
    <x v="364"/>
    <s v="A"/>
    <s v="F"/>
    <m/>
    <m/>
    <s v="F12"/>
    <s v="Academic Year"/>
    <x v="2"/>
    <n v="380"/>
  </r>
  <r>
    <s v="Wade"/>
    <s v="John"/>
    <s v="G"/>
    <s v="Associate Professor"/>
    <s v="Math and Statistics Dept"/>
    <x v="365"/>
    <s v="A"/>
    <s v="F"/>
    <m/>
    <m/>
    <s v="F12"/>
    <s v="Academic Year"/>
    <x v="2"/>
    <n v="381"/>
  </r>
  <r>
    <s v="Nguyen"/>
    <s v="Diem"/>
    <s v="M"/>
    <s v="Associate Professor"/>
    <s v="Math and Statistics Dept"/>
    <x v="366"/>
    <s v="C"/>
    <s v="F"/>
    <m/>
    <m/>
    <s v="F09"/>
    <s v="Academic Year"/>
    <x v="2"/>
    <n v="382"/>
  </r>
  <r>
    <s v="Eigner"/>
    <s v="Ty"/>
    <s v="D"/>
    <s v="Asst Men's Ice Hockey Coach"/>
    <s v="Hockey"/>
    <x v="367"/>
    <s v="A"/>
    <s v="F"/>
    <m/>
    <m/>
    <s v="A12"/>
    <s v="Fiscal Year"/>
    <x v="0"/>
    <n v="383"/>
  </r>
  <r>
    <s v="Xi"/>
    <s v="Haowen"/>
    <m/>
    <s v="Associate Professor"/>
    <s v="Physics &amp; Astronomy"/>
    <x v="368"/>
    <s v="C"/>
    <s v="F"/>
    <m/>
    <m/>
    <s v="F09"/>
    <s v="Academic Year"/>
    <x v="2"/>
    <n v="384"/>
  </r>
  <r>
    <s v="Frey"/>
    <s v="Diane"/>
    <s v="K"/>
    <s v="Associate Professor"/>
    <s v="Family &amp; Consumer Sciences"/>
    <x v="369"/>
    <s v="A"/>
    <s v="F"/>
    <n v="1500"/>
    <m/>
    <s v="F12"/>
    <s v="Academic Year"/>
    <x v="2"/>
    <n v="385"/>
  </r>
  <r>
    <s v="Brown"/>
    <s v="Linda"/>
    <s v="A"/>
    <s v="Coordinator of Collections"/>
    <s v="University Libraries"/>
    <x v="370"/>
    <s v="A"/>
    <s v="F"/>
    <m/>
    <m/>
    <s v="FLB"/>
    <s v="Fiscal Year"/>
    <x v="3"/>
    <n v="386"/>
  </r>
  <r>
    <s v="Yates"/>
    <s v="Billy"/>
    <s v="L"/>
    <s v="Asst Director, Strength-Cond"/>
    <s v="Intercollegiate Athletics"/>
    <x v="371"/>
    <s v="A"/>
    <s v="F"/>
    <m/>
    <m/>
    <s v="A12"/>
    <s v="Fiscal Year"/>
    <x v="0"/>
    <n v="387"/>
  </r>
  <r>
    <s v="Arrigo"/>
    <s v="Michael"/>
    <s v="T"/>
    <s v="Professor"/>
    <s v="School of Art"/>
    <x v="372"/>
    <s v="A"/>
    <s v="F"/>
    <m/>
    <m/>
    <s v="F12"/>
    <s v="Academic Year"/>
    <x v="2"/>
    <n v="388"/>
  </r>
  <r>
    <s v="Meek"/>
    <s v="Geoffrey"/>
    <s v="A"/>
    <s v="Associate Professor"/>
    <s v="School of HMSLS"/>
    <x v="373"/>
    <s v="A"/>
    <s v="F"/>
    <m/>
    <m/>
    <s v="F12"/>
    <s v="Academic Year"/>
    <x v="2"/>
    <n v="389"/>
  </r>
  <r>
    <s v="Anderson"/>
    <s v="Richard"/>
    <s v="B"/>
    <s v="Associate Professor"/>
    <s v="Psychology Department"/>
    <x v="374"/>
    <s v="A"/>
    <s v="F"/>
    <m/>
    <m/>
    <s v="F12"/>
    <s v="Academic Year"/>
    <x v="2"/>
    <n v="390"/>
  </r>
  <r>
    <s v="Rizzo"/>
    <s v="Maria"/>
    <s v="L"/>
    <s v="Associate Professor"/>
    <s v="Math and Statistics Dept"/>
    <x v="375"/>
    <s v="A"/>
    <s v="F"/>
    <m/>
    <m/>
    <s v="F12"/>
    <s v="Academic Year"/>
    <x v="2"/>
    <n v="391"/>
  </r>
  <r>
    <s v="Wood"/>
    <s v="Sue"/>
    <s v="C"/>
    <s v="Associate Professor"/>
    <s v="English Department"/>
    <x v="376"/>
    <s v="A"/>
    <s v="F"/>
    <m/>
    <m/>
    <s v="F12"/>
    <s v="Academic Year"/>
    <x v="2"/>
    <n v="392"/>
  </r>
  <r>
    <s v="Faulkner"/>
    <s v="Sandra"/>
    <s v="L"/>
    <s v="Professor"/>
    <s v="Dept of Communication"/>
    <x v="377"/>
    <s v="A"/>
    <s v="F"/>
    <n v="3000"/>
    <m/>
    <s v="F12"/>
    <s v="Academic Year"/>
    <x v="2"/>
    <n v="393"/>
  </r>
  <r>
    <s v="Labbie"/>
    <s v="Erin"/>
    <s v="F"/>
    <s v="Professor"/>
    <s v="English Department"/>
    <x v="378"/>
    <s v="A"/>
    <s v="F"/>
    <m/>
    <m/>
    <s v="F12"/>
    <s v="Academic Year"/>
    <x v="2"/>
    <n v="394"/>
  </r>
  <r>
    <s v="Celli"/>
    <s v="Larissa"/>
    <s v="S"/>
    <s v="Associate Professor"/>
    <s v="English Department"/>
    <x v="379"/>
    <s v="A"/>
    <s v="F"/>
    <m/>
    <m/>
    <s v="F12"/>
    <s v="Academic Year"/>
    <x v="2"/>
    <n v="395"/>
  </r>
  <r>
    <s v="Burns"/>
    <s v="William"/>
    <s v="M"/>
    <s v="Interim Director"/>
    <s v="Center for Regional Developmen"/>
    <x v="380"/>
    <s v="A"/>
    <s v="F"/>
    <n v="13417.2"/>
    <m/>
    <s v="A12"/>
    <s v="Fiscal Year"/>
    <x v="0"/>
    <n v="396"/>
  </r>
  <r>
    <s v="Anderson"/>
    <s v="Dawn"/>
    <s v="L"/>
    <s v="Associate Professor"/>
    <s v="Food &amp; Nutrition"/>
    <x v="381"/>
    <s v="A"/>
    <s v="F"/>
    <m/>
    <m/>
    <s v="F12"/>
    <s v="Academic Year"/>
    <x v="2"/>
    <n v="397"/>
  </r>
  <r>
    <s v="Shang"/>
    <s v="Junfeng"/>
    <m/>
    <s v="Associate Professor"/>
    <s v="Math and Statistics Dept"/>
    <x v="382"/>
    <s v="C"/>
    <s v="F"/>
    <n v="950"/>
    <m/>
    <s v="F09"/>
    <s v="Academic Year"/>
    <x v="2"/>
    <n v="398"/>
  </r>
  <r>
    <s v="Forsyth"/>
    <s v="Douglas"/>
    <s v="J"/>
    <s v="Associate Professor"/>
    <s v="History Department"/>
    <x v="383"/>
    <s v="A"/>
    <s v="F"/>
    <m/>
    <m/>
    <s v="F12"/>
    <s v="Academic Year"/>
    <x v="2"/>
    <n v="399"/>
  </r>
  <r>
    <s v="Wiegmann"/>
    <s v="Daniel"/>
    <s v="D"/>
    <s v="Associate Professor"/>
    <s v="Biological Science"/>
    <x v="384"/>
    <s v="A"/>
    <s v="F"/>
    <m/>
    <m/>
    <s v="F12"/>
    <s v="Academic Year"/>
    <x v="2"/>
    <n v="400"/>
  </r>
  <r>
    <s v="Horner"/>
    <s v="Sherri"/>
    <s v="L"/>
    <s v="Associate Professor"/>
    <s v="School of Ed Found, Lead &amp; Pol"/>
    <x v="385"/>
    <s v="A"/>
    <s v="F"/>
    <n v="1000"/>
    <m/>
    <s v="F12"/>
    <s v="Academic Year"/>
    <x v="2"/>
    <n v="401"/>
  </r>
  <r>
    <s v="Hershberger"/>
    <s v="Andrew"/>
    <s v="E"/>
    <s v="Professor"/>
    <s v="School of Art"/>
    <x v="386"/>
    <s v="A"/>
    <s v="F"/>
    <m/>
    <m/>
    <s v="F12"/>
    <s v="Academic Year"/>
    <x v="2"/>
    <n v="402"/>
  </r>
  <r>
    <s v="Weinsier"/>
    <s v="Philip"/>
    <s v="D"/>
    <s v="Professor"/>
    <s v="Fire-Applied Science"/>
    <x v="387"/>
    <s v="A"/>
    <s v="F"/>
    <n v="2000"/>
    <m/>
    <s v="F12"/>
    <s v="Academic Year"/>
    <x v="2"/>
    <n v="403"/>
  </r>
  <r>
    <s v="Omaruddin"/>
    <s v="Romaica"/>
    <m/>
    <s v="Program Coordinator"/>
    <s v="Medical Laboratory Science"/>
    <x v="388"/>
    <s v="A"/>
    <s v="F"/>
    <m/>
    <m/>
    <s v="F12"/>
    <s v="Academic Year"/>
    <x v="2"/>
    <n v="404"/>
  </r>
  <r>
    <s v="Ning"/>
    <s v="Wei"/>
    <m/>
    <s v="Associate Professor"/>
    <s v="Math and Statistics Dept"/>
    <x v="389"/>
    <s v="C"/>
    <s v="F"/>
    <m/>
    <m/>
    <s v="F09"/>
    <s v="Academic Year"/>
    <x v="2"/>
    <n v="405"/>
  </r>
  <r>
    <s v="Schuessler"/>
    <s v="Michael"/>
    <m/>
    <s v="Senior Project Manager"/>
    <s v="Design &amp; Construction"/>
    <x v="390"/>
    <s v="A"/>
    <s v="F"/>
    <m/>
    <m/>
    <s v="A12"/>
    <s v="Fiscal Year"/>
    <x v="0"/>
    <n v="406"/>
  </r>
  <r>
    <s v="Parish"/>
    <s v="Tim"/>
    <s v="W"/>
    <s v="Special Projects Manager"/>
    <s v="Information Technology Service"/>
    <x v="391"/>
    <s v="A"/>
    <s v="F"/>
    <m/>
    <m/>
    <s v="A12"/>
    <s v="Fiscal Year"/>
    <x v="0"/>
    <n v="407"/>
  </r>
  <r>
    <s v="Geusz"/>
    <s v="Michael"/>
    <s v="E"/>
    <s v="Associate Professor"/>
    <s v="Biological Science"/>
    <x v="392"/>
    <s v="C"/>
    <s v="F"/>
    <m/>
    <m/>
    <s v="F09"/>
    <s v="Academic Year"/>
    <x v="2"/>
    <n v="408"/>
  </r>
  <r>
    <s v="Hermo-Fedro"/>
    <s v="Sylvia"/>
    <s v="E"/>
    <s v="Dir Rad Tech Prog/Lecturer"/>
    <s v="Fire-Applied Science"/>
    <x v="393"/>
    <s v="A"/>
    <s v="F"/>
    <n v="2000"/>
    <m/>
    <s v="F12"/>
    <s v="Academic Year"/>
    <x v="2"/>
    <n v="409"/>
  </r>
  <r>
    <s v="Spencer"/>
    <s v="Nancy"/>
    <s v="E"/>
    <s v="Associate Professor"/>
    <s v="School of HMSLS"/>
    <x v="394"/>
    <s v="A"/>
    <s v="F"/>
    <m/>
    <m/>
    <s v="F12"/>
    <s v="Academic Year"/>
    <x v="2"/>
    <n v="410"/>
  </r>
  <r>
    <s v="Panter"/>
    <s v="Kurt"/>
    <s v="S"/>
    <s v="Associate Professor"/>
    <s v="Geology Department"/>
    <x v="395"/>
    <s v="A"/>
    <s v="F"/>
    <m/>
    <m/>
    <s v="F12"/>
    <s v="Academic Year"/>
    <x v="2"/>
    <n v="411"/>
  </r>
  <r>
    <s v="Miller"/>
    <s v="Ryan"/>
    <s v="J"/>
    <s v="Senior Project Manager"/>
    <s v="Design &amp; Construction"/>
    <x v="396"/>
    <s v="A"/>
    <s v="F"/>
    <m/>
    <m/>
    <s v="A12"/>
    <s v="Fiscal Year"/>
    <x v="0"/>
    <n v="412"/>
  </r>
  <r>
    <s v="Molnar"/>
    <s v="Connie"/>
    <s v="M"/>
    <s v="Assoc Director, Cntr Fac Excll"/>
    <s v="Center for Faculty Excellence"/>
    <x v="397"/>
    <s v="A"/>
    <s v="F"/>
    <m/>
    <m/>
    <s v="A12"/>
    <s v="Fiscal Year"/>
    <x v="0"/>
    <n v="413"/>
  </r>
  <r>
    <s v="Heider"/>
    <s v="Mark"/>
    <s v="A"/>
    <s v="Enterprise Appl Administrator"/>
    <s v="Information Technology Service"/>
    <x v="398"/>
    <s v="A"/>
    <s v="F"/>
    <m/>
    <m/>
    <s v="A12"/>
    <s v="Fiscal Year"/>
    <x v="0"/>
    <n v="414"/>
  </r>
  <r>
    <s v="Hennessy"/>
    <s v="Nicholas"/>
    <s v="J"/>
    <s v="Manager of Sustainability"/>
    <s v="Sustainability"/>
    <x v="399"/>
    <s v="A"/>
    <s v="F"/>
    <m/>
    <m/>
    <s v="A12"/>
    <s v="Fiscal Year"/>
    <x v="0"/>
    <n v="415"/>
  </r>
  <r>
    <s v="Chambers"/>
    <s v="Timothy"/>
    <s v="E"/>
    <s v="Director Undergrad Studies"/>
    <s v="Office of UG Student Develo"/>
    <x v="400"/>
    <s v="A"/>
    <s v="F"/>
    <m/>
    <m/>
    <s v="A12"/>
    <s v="Fiscal Year"/>
    <x v="0"/>
    <n v="416"/>
  </r>
  <r>
    <s v="Cassara"/>
    <s v="Catherine"/>
    <m/>
    <s v="Associate Professor"/>
    <s v="Department of Journalism &amp; PR"/>
    <x v="401"/>
    <s v="A"/>
    <s v="F"/>
    <m/>
    <m/>
    <s v="F12"/>
    <s v="Academic Year"/>
    <x v="2"/>
    <n v="417"/>
  </r>
  <r>
    <s v="Worley"/>
    <s v="Sara"/>
    <m/>
    <s v="Associate Professor"/>
    <s v="Philosophy Department"/>
    <x v="402"/>
    <s v="A"/>
    <s v="F"/>
    <m/>
    <m/>
    <s v="F12"/>
    <s v="Academic Year"/>
    <x v="2"/>
    <n v="418"/>
  </r>
  <r>
    <s v="Duntley"/>
    <s v="Madeline"/>
    <m/>
    <s v="Associate Professor"/>
    <s v="Sociology Department"/>
    <x v="403"/>
    <s v="C"/>
    <s v="F"/>
    <m/>
    <m/>
    <s v="F09"/>
    <s v="Academic Year"/>
    <x v="2"/>
    <n v="419"/>
  </r>
  <r>
    <s v="Rich"/>
    <s v="Linda"/>
    <s v="A"/>
    <s v="LTL, Ref Srvcs Coord"/>
    <s v="University Libraries"/>
    <x v="404"/>
    <s v="A"/>
    <s v="F"/>
    <m/>
    <m/>
    <s v="FLB"/>
    <s v="Fiscal Year"/>
    <x v="3"/>
    <n v="420"/>
  </r>
  <r>
    <s v="Zamkov"/>
    <s v="Mikhail"/>
    <s v="A"/>
    <s v="Associate Professor"/>
    <s v="Physics &amp; Astronomy"/>
    <x v="405"/>
    <s v="C"/>
    <s v="F"/>
    <m/>
    <m/>
    <s v="F09"/>
    <s v="Academic Year"/>
    <x v="2"/>
    <n v="421"/>
  </r>
  <r>
    <s v="Guenther"/>
    <s v="Beatrice"/>
    <s v="M"/>
    <s v="Associate Professor"/>
    <s v="Romance and Classical Studies"/>
    <x v="406"/>
    <s v="A"/>
    <s v="F"/>
    <n v="3682"/>
    <m/>
    <s v="F12"/>
    <s v="Academic Year"/>
    <x v="2"/>
    <n v="422"/>
  </r>
  <r>
    <s v="Menon"/>
    <s v="Sridevi"/>
    <m/>
    <s v="Associate Professor"/>
    <s v="Ethnic Studies"/>
    <x v="407"/>
    <s v="A"/>
    <s v="F"/>
    <m/>
    <m/>
    <s v="F12"/>
    <s v="Academic Year"/>
    <x v="2"/>
    <n v="423"/>
  </r>
  <r>
    <s v="McIntyre"/>
    <s v="Kenneth"/>
    <s v="D"/>
    <s v="Senior Director of Development"/>
    <s v="Development Office"/>
    <x v="408"/>
    <s v="A"/>
    <s v="F"/>
    <m/>
    <m/>
    <s v="A12"/>
    <s v="Fiscal Year"/>
    <x v="0"/>
    <n v="424"/>
  </r>
  <r>
    <s v="Mayyas"/>
    <s v="Mohammad"/>
    <s v="A"/>
    <s v="Associate Professor"/>
    <s v="Dept Engineering Technologies"/>
    <x v="409"/>
    <s v="A"/>
    <s v="F"/>
    <m/>
    <m/>
    <s v="F12"/>
    <s v="Academic Year"/>
    <x v="2"/>
    <n v="425"/>
  </r>
  <r>
    <s v="Gochenour"/>
    <s v="Lynne"/>
    <s v="M"/>
    <s v="Space Planner"/>
    <s v="Capital Planning"/>
    <x v="410"/>
    <s v="A"/>
    <s v="F"/>
    <m/>
    <m/>
    <s v="A12"/>
    <s v="Fiscal Year"/>
    <x v="0"/>
    <n v="426"/>
  </r>
  <r>
    <s v="Roberson"/>
    <s v="William"/>
    <s v="F"/>
    <s v="Space Planner"/>
    <s v="Capital Planning"/>
    <x v="410"/>
    <s v="A"/>
    <s v="F"/>
    <m/>
    <m/>
    <s v="A12"/>
    <s v="Fiscal Year"/>
    <x v="0"/>
    <n v="427"/>
  </r>
  <r>
    <s v="Bosch"/>
    <s v="Eileen"/>
    <s v="K"/>
    <s v="Chair, Lib TL; Coord Lib Instr"/>
    <s v="University Libraries"/>
    <x v="411"/>
    <s v="A"/>
    <s v="F"/>
    <m/>
    <m/>
    <s v="FLB"/>
    <s v="Fiscal Year"/>
    <x v="3"/>
    <n v="428"/>
  </r>
  <r>
    <s v="Colprit"/>
    <s v="Elaine"/>
    <s v="J"/>
    <s v="Associate Professor"/>
    <s v="Music Education"/>
    <x v="412"/>
    <s v="A"/>
    <s v="F"/>
    <m/>
    <m/>
    <s v="F12"/>
    <s v="Academic Year"/>
    <x v="2"/>
    <n v="429"/>
  </r>
  <r>
    <s v="Heba"/>
    <s v="Gary"/>
    <s v="M"/>
    <s v="Associate Professor"/>
    <s v="English Department"/>
    <x v="413"/>
    <s v="A"/>
    <s v="F"/>
    <m/>
    <m/>
    <s v="F12"/>
    <s v="Academic Year"/>
    <x v="2"/>
    <n v="430"/>
  </r>
  <r>
    <s v="Duran"/>
    <s v="Lena"/>
    <s v="B"/>
    <s v="Associate Professor"/>
    <s v="School of Teaching &amp; Learning"/>
    <x v="414"/>
    <s v="A"/>
    <s v="F"/>
    <n v="1000"/>
    <m/>
    <s v="F12"/>
    <s v="Academic Year"/>
    <x v="2"/>
    <n v="431"/>
  </r>
  <r>
    <s v="Konecny"/>
    <s v="John"/>
    <s v="W"/>
    <s v="Applications Developer"/>
    <s v="Information Technology Service"/>
    <x v="415"/>
    <s v="A"/>
    <s v="F"/>
    <m/>
    <m/>
    <s v="A12"/>
    <s v="Fiscal Year"/>
    <x v="0"/>
    <n v="432"/>
  </r>
  <r>
    <s v="Whitney"/>
    <s v="Lynn"/>
    <s v="H"/>
    <s v="Associate Professor"/>
    <s v="School of Art"/>
    <x v="416"/>
    <s v="A"/>
    <s v="F"/>
    <m/>
    <m/>
    <s v="F12"/>
    <s v="Academic Year"/>
    <x v="2"/>
    <n v="433"/>
  </r>
  <r>
    <s v="Duran"/>
    <s v="Emilio"/>
    <m/>
    <s v="Assoc Prof STL/joint in BIOL"/>
    <s v="School of Teaching &amp; Learning"/>
    <x v="417"/>
    <s v="A"/>
    <s v="F"/>
    <m/>
    <m/>
    <s v="F12"/>
    <s v="Academic Year"/>
    <x v="2"/>
    <n v="434"/>
  </r>
  <r>
    <s v="Austin"/>
    <s v="Robert"/>
    <s v="B"/>
    <s v="Assistant Professor"/>
    <s v="Construction Management"/>
    <x v="418"/>
    <s v="C"/>
    <s v="F"/>
    <m/>
    <m/>
    <s v="F09"/>
    <s v="Academic Year"/>
    <x v="2"/>
    <n v="435"/>
  </r>
  <r>
    <s v="Skinner Green"/>
    <s v="Rebecca"/>
    <s v="L"/>
    <s v="Associate Professor"/>
    <s v="School of Art"/>
    <x v="419"/>
    <s v="A"/>
    <s v="F"/>
    <m/>
    <m/>
    <s v="F12"/>
    <s v="Academic Year"/>
    <x v="2"/>
    <n v="436"/>
  </r>
  <r>
    <s v="Bly"/>
    <s v="George"/>
    <s v="A"/>
    <s v="Senior Systems Programmer"/>
    <s v="Information Technology Service"/>
    <x v="420"/>
    <s v="A"/>
    <s v="F"/>
    <m/>
    <m/>
    <s v="A12"/>
    <s v="Fiscal Year"/>
    <x v="0"/>
    <n v="437"/>
  </r>
  <r>
    <s v="Ameling"/>
    <s v="Jerome"/>
    <m/>
    <s v="Senior Associate Director"/>
    <s v="Financial Aid"/>
    <x v="421"/>
    <s v="A"/>
    <s v="F"/>
    <m/>
    <m/>
    <s v="A12"/>
    <s v="Fiscal Year"/>
    <x v="0"/>
    <n v="438"/>
  </r>
  <r>
    <s v="Kassa"/>
    <s v="Hailu"/>
    <m/>
    <s v="Associate Professor"/>
    <s v="Public &amp; Allied Health"/>
    <x v="422"/>
    <s v="A"/>
    <s v="F"/>
    <m/>
    <m/>
    <s v="F12"/>
    <s v="Academic Year"/>
    <x v="2"/>
    <n v="439"/>
  </r>
  <r>
    <s v="Boehme"/>
    <s v="Andrea"/>
    <s v="K"/>
    <s v="Director of Access Services"/>
    <s v="University Libraries"/>
    <x v="423"/>
    <s v="A"/>
    <s v="F"/>
    <m/>
    <m/>
    <s v="A12"/>
    <s v="Fiscal Year"/>
    <x v="0"/>
    <n v="440"/>
  </r>
  <r>
    <s v="Tomic"/>
    <s v="Danijela"/>
    <m/>
    <s v="Head Coach Women's Volleyball"/>
    <s v="Volleyball - Women"/>
    <x v="423"/>
    <s v="A"/>
    <s v="F"/>
    <m/>
    <m/>
    <s v="A12"/>
    <s v="Fiscal Year"/>
    <x v="0"/>
    <n v="441"/>
  </r>
  <r>
    <s v="Rife"/>
    <s v="Beth"/>
    <s v="A"/>
    <s v="HRIS Manager"/>
    <s v="Human Resources"/>
    <x v="424"/>
    <s v="A"/>
    <s v="F"/>
    <m/>
    <m/>
    <s v="A12"/>
    <s v="Fiscal Year"/>
    <x v="0"/>
    <n v="442"/>
  </r>
  <r>
    <s v="Sapp"/>
    <s v="Daniel"/>
    <s v="D"/>
    <s v="Professor"/>
    <s v="Fire-Humanities"/>
    <x v="425"/>
    <s v="A"/>
    <s v="F"/>
    <m/>
    <m/>
    <s v="F12"/>
    <s v="Academic Year"/>
    <x v="2"/>
    <n v="443"/>
  </r>
  <r>
    <s v="Johnson-Webb"/>
    <s v="Karen"/>
    <s v="D"/>
    <s v="Associate Professor"/>
    <s v="Geography Department"/>
    <x v="426"/>
    <s v="A"/>
    <s v="F"/>
    <m/>
    <m/>
    <s v="F12"/>
    <s v="Academic Year"/>
    <x v="2"/>
    <n v="444"/>
  </r>
  <r>
    <s v="Root"/>
    <s v="Karen"/>
    <s v="V"/>
    <s v="Associate Professor"/>
    <s v="Biological Science"/>
    <x v="427"/>
    <s v="C"/>
    <s v="F"/>
    <m/>
    <m/>
    <s v="F09"/>
    <s v="Academic Year"/>
    <x v="2"/>
    <n v="445"/>
  </r>
  <r>
    <s v="Bullins"/>
    <s v="Christopher"/>
    <s v="H"/>
    <s v="Associate Dean of Students"/>
    <s v="Office of Campus Activities"/>
    <x v="428"/>
    <s v="A"/>
    <s v="F"/>
    <m/>
    <m/>
    <s v="A12"/>
    <s v="Fiscal Year"/>
    <x v="0"/>
    <n v="446"/>
  </r>
  <r>
    <s v="Baber"/>
    <s v="Jared"/>
    <m/>
    <s v="Senior Network Administrator"/>
    <s v="Information Technology Service"/>
    <x v="429"/>
    <s v="A"/>
    <s v="F"/>
    <m/>
    <m/>
    <s v="A12"/>
    <s v="Fiscal Year"/>
    <x v="0"/>
    <n v="447"/>
  </r>
  <r>
    <s v="Kizhakethalackal"/>
    <s v="Elsy"/>
    <s v="T"/>
    <s v="Associate Professor"/>
    <s v="Fire-Applied Science"/>
    <x v="430"/>
    <s v="A"/>
    <s v="F"/>
    <m/>
    <m/>
    <s v="F12"/>
    <s v="Academic Year"/>
    <x v="2"/>
    <n v="448"/>
  </r>
  <r>
    <s v="Turos"/>
    <s v="Jessica"/>
    <s v="M"/>
    <s v="Associate Director, Inst Effct"/>
    <s v="Office of the Provost"/>
    <x v="431"/>
    <s v="A"/>
    <s v="F"/>
    <m/>
    <m/>
    <s v="A12"/>
    <s v="Fiscal Year"/>
    <x v="0"/>
    <n v="449"/>
  </r>
  <r>
    <s v="Morrison"/>
    <s v="William"/>
    <s v="F"/>
    <s v="Associate Professor"/>
    <s v="Schl of Intervention Svcs"/>
    <x v="432"/>
    <s v="C"/>
    <s v="F"/>
    <n v="3500"/>
    <m/>
    <s v="F09"/>
    <s v="Academic Year"/>
    <x v="2"/>
    <n v="450"/>
  </r>
  <r>
    <s v="Tobar"/>
    <s v="David"/>
    <s v="A"/>
    <s v="Assc Prof, Int Sports Mgmt Prg"/>
    <s v="School of HMSLS"/>
    <x v="433"/>
    <s v="A"/>
    <s v="F"/>
    <n v="1500"/>
    <m/>
    <s v="F12"/>
    <s v="Academic Year"/>
    <x v="2"/>
    <n v="451"/>
  </r>
  <r>
    <s v="Regan"/>
    <s v="F"/>
    <s v="S"/>
    <s v="Professor"/>
    <s v="Theatre and Film"/>
    <x v="434"/>
    <s v="C"/>
    <s v="F"/>
    <m/>
    <m/>
    <s v="F12"/>
    <s v="Academic Year"/>
    <x v="2"/>
    <n v="452"/>
  </r>
  <r>
    <s v="Tarnovsky"/>
    <s v="Alexander"/>
    <s v="N"/>
    <s v="Associate Professor"/>
    <s v="Chemistry Department"/>
    <x v="435"/>
    <s v="A"/>
    <s v="F"/>
    <m/>
    <m/>
    <s v="F12"/>
    <s v="Academic Year"/>
    <x v="2"/>
    <n v="453"/>
  </r>
  <r>
    <s v="Rabine"/>
    <s v="Julie"/>
    <s v="L"/>
    <s v="Ch, Col/Tech Acqstns &amp; CtlgCrd"/>
    <s v="University Libraries"/>
    <x v="436"/>
    <s v="A"/>
    <s v="F"/>
    <n v="6000"/>
    <m/>
    <s v="FLB"/>
    <s v="Fiscal Year"/>
    <x v="3"/>
    <n v="454"/>
  </r>
  <r>
    <s v="Schmitz"/>
    <s v="Daniel"/>
    <s v="J"/>
    <s v="Head Baseball Coach"/>
    <s v="Baseball - Men"/>
    <x v="437"/>
    <s v="A"/>
    <s v="F"/>
    <m/>
    <m/>
    <s v="A12"/>
    <s v="Fiscal Year"/>
    <x v="0"/>
    <n v="455"/>
  </r>
  <r>
    <s v="Broido"/>
    <s v="Ellen"/>
    <s v="M"/>
    <s v="Associate Professor"/>
    <s v="Higher Ed and Student Affairs"/>
    <x v="438"/>
    <s v="A"/>
    <s v="F"/>
    <m/>
    <m/>
    <s v="F12"/>
    <s v="Academic Year"/>
    <x v="2"/>
    <n v="456"/>
  </r>
  <r>
    <s v="May"/>
    <s v="Judith"/>
    <s v="J"/>
    <s v="Associate Professor"/>
    <s v="School of Ed Found, Lead &amp; Pol"/>
    <x v="439"/>
    <s v="A"/>
    <s v="F"/>
    <m/>
    <m/>
    <s v="F12"/>
    <s v="Academic Year"/>
    <x v="2"/>
    <n v="457"/>
  </r>
  <r>
    <s v="Gao"/>
    <s v="Fei"/>
    <m/>
    <s v="Associate Professor"/>
    <s v="VCT-Tech Education"/>
    <x v="440"/>
    <s v="C"/>
    <s v="F"/>
    <m/>
    <m/>
    <s v="F09"/>
    <s v="Academic Year"/>
    <x v="2"/>
    <n v="458"/>
  </r>
  <r>
    <s v="Brackenbury"/>
    <s v="Timothy"/>
    <s v="P"/>
    <s v="Associate Professor"/>
    <s v="Comm. Sciences &amp; Disorders"/>
    <x v="441"/>
    <s v="A"/>
    <s v="F"/>
    <n v="3000"/>
    <m/>
    <s v="F12"/>
    <s v="Academic Year"/>
    <x v="2"/>
    <n v="459"/>
  </r>
  <r>
    <s v="Gomezdelcampo"/>
    <s v="Enrique"/>
    <m/>
    <s v="Assc Prof Geology/Envir Progms"/>
    <s v="Dept of Envir. and Sustain."/>
    <x v="442"/>
    <s v="A"/>
    <s v="F"/>
    <m/>
    <m/>
    <s v="F12"/>
    <s v="Academic Year"/>
    <x v="2"/>
    <n v="460"/>
  </r>
  <r>
    <s v="Sherwood"/>
    <s v="Theresa"/>
    <s v="A"/>
    <s v="Data Warehouse Architect"/>
    <s v="Information Technology Service"/>
    <x v="443"/>
    <s v="A"/>
    <s v="F"/>
    <m/>
    <m/>
    <s v="A12"/>
    <s v="Fiscal Year"/>
    <x v="0"/>
    <n v="461"/>
  </r>
  <r>
    <s v="Dailey"/>
    <s v="Katharine"/>
    <s v="K"/>
    <s v="Associate Dean/Associate Prof"/>
    <s v="Fire-Institutional Research"/>
    <x v="444"/>
    <s v="A"/>
    <s v="F"/>
    <n v="23705"/>
    <m/>
    <s v="FAD"/>
    <s v="Fiscal Year"/>
    <x v="1"/>
    <n v="462"/>
  </r>
  <r>
    <s v="Rosser"/>
    <s v="Virginia"/>
    <s v="J"/>
    <s v="Director Service Learning"/>
    <s v="Community and Civic Engagement"/>
    <x v="445"/>
    <s v="A"/>
    <s v="F"/>
    <m/>
    <m/>
    <s v="A12"/>
    <s v="Fiscal Year"/>
    <x v="0"/>
    <n v="463"/>
  </r>
  <r>
    <s v="Blok"/>
    <s v="Rieuwert"/>
    <s v="J"/>
    <s v="Associate Professor"/>
    <s v="Math and Statistics Dept"/>
    <x v="446"/>
    <s v="A"/>
    <s v="F"/>
    <m/>
    <m/>
    <s v="F12"/>
    <s v="Academic Year"/>
    <x v="2"/>
    <n v="464"/>
  </r>
  <r>
    <s v="Castillo"/>
    <s v="Alfred"/>
    <m/>
    <s v="Asst Athl Dir Sp Perf/Dir Sp M"/>
    <s v="Intercollegiate Athletics"/>
    <x v="447"/>
    <s v="A"/>
    <s v="F"/>
    <m/>
    <m/>
    <s v="A12"/>
    <s v="Fiscal Year"/>
    <x v="0"/>
    <n v="465"/>
  </r>
  <r>
    <s v="Conway"/>
    <s v="Ronald"/>
    <s v="E"/>
    <s v="Senior Lecturer"/>
    <s v="Computer Science"/>
    <x v="448"/>
    <s v="C"/>
    <s v="F"/>
    <m/>
    <m/>
    <s v="F09"/>
    <s v="Academic Year"/>
    <x v="2"/>
    <n v="466"/>
  </r>
  <r>
    <s v="Demuth"/>
    <s v="Stephen"/>
    <s v="H"/>
    <s v="Associate Professor"/>
    <s v="Sociology Department"/>
    <x v="449"/>
    <s v="A"/>
    <s v="F"/>
    <n v="4000"/>
    <m/>
    <s v="F12"/>
    <s v="Academic Year"/>
    <x v="2"/>
    <n v="467"/>
  </r>
  <r>
    <s v="Landry-Meyer"/>
    <s v="Laura"/>
    <s v="A"/>
    <s v="Associate Professor"/>
    <s v="Family &amp; Consumer Sciences"/>
    <x v="450"/>
    <s v="A"/>
    <s v="F"/>
    <m/>
    <m/>
    <s v="F12"/>
    <s v="Academic Year"/>
    <x v="2"/>
    <n v="468"/>
  </r>
  <r>
    <s v="Eboch"/>
    <s v="Karen"/>
    <s v="E"/>
    <s v="Senior Lecturer"/>
    <s v="Management"/>
    <x v="451"/>
    <s v="A"/>
    <s v="F"/>
    <m/>
    <m/>
    <s v="F12"/>
    <s v="Academic Year"/>
    <x v="2"/>
    <n v="469"/>
  </r>
  <r>
    <s v="Guenther"/>
    <s v="Christina"/>
    <s v="E"/>
    <s v="Associate Professor"/>
    <s v="German-Russian Department"/>
    <x v="452"/>
    <s v="A"/>
    <s v="F"/>
    <m/>
    <m/>
    <s v="F12"/>
    <s v="Academic Year"/>
    <x v="2"/>
    <n v="470"/>
  </r>
  <r>
    <s v="Baringer"/>
    <s v="Jamie"/>
    <s v="A"/>
    <s v="Asst Athl Dir Facility Operatn"/>
    <s v="Ice Arena"/>
    <x v="453"/>
    <s v="A"/>
    <s v="F"/>
    <m/>
    <m/>
    <s v="A12"/>
    <s v="Fiscal Year"/>
    <x v="0"/>
    <n v="471"/>
  </r>
  <r>
    <s v="Tompsett"/>
    <s v="Carolyn"/>
    <s v="J"/>
    <s v="Associate Professor"/>
    <s v="Psychology Department"/>
    <x v="454"/>
    <s v="C"/>
    <s v="F"/>
    <m/>
    <m/>
    <s v="F09"/>
    <s v="Academic Year"/>
    <x v="2"/>
    <n v="472"/>
  </r>
  <r>
    <s v="Trantham"/>
    <s v="Gene"/>
    <s v="S"/>
    <s v="Associate Professor"/>
    <s v="Musicology/Composition/Theory"/>
    <x v="455"/>
    <s v="A"/>
    <s v="F"/>
    <m/>
    <m/>
    <s v="F12"/>
    <s v="Academic Year"/>
    <x v="2"/>
    <n v="473"/>
  </r>
  <r>
    <s v="Larsen"/>
    <s v="Raymond"/>
    <s v="A"/>
    <s v="Associate Professor"/>
    <s v="Biological Science"/>
    <x v="456"/>
    <s v="C"/>
    <s v="F"/>
    <m/>
    <m/>
    <s v="F09"/>
    <s v="Academic Year"/>
    <x v="2"/>
    <n v="474"/>
  </r>
  <r>
    <s v="Gerard"/>
    <s v="Jean"/>
    <s v="M"/>
    <s v="Associate Professor"/>
    <s v="Family &amp; Consumer Sciences"/>
    <x v="457"/>
    <s v="A"/>
    <s v="F"/>
    <n v="1500"/>
    <m/>
    <s v="F12"/>
    <s v="Academic Year"/>
    <x v="2"/>
    <n v="475"/>
  </r>
  <r>
    <s v="Gross"/>
    <s v="Andrew"/>
    <s v="D"/>
    <s v="Sr Systems Administrator-Tm Ld"/>
    <s v="Information Technology Service"/>
    <x v="458"/>
    <s v="A"/>
    <s v="F"/>
    <m/>
    <m/>
    <s v="A12"/>
    <s v="Fiscal Year"/>
    <x v="0"/>
    <n v="476"/>
  </r>
  <r>
    <s v="Lachmiller"/>
    <s v="Laura"/>
    <s v="J"/>
    <s v="Instructor"/>
    <s v="Accounting/MIS"/>
    <x v="459"/>
    <s v="A"/>
    <s v="F"/>
    <m/>
    <m/>
    <s v="F12"/>
    <s v="Academic Year"/>
    <x v="2"/>
    <n v="477"/>
  </r>
  <r>
    <s v="Niese"/>
    <s v="Bethany"/>
    <s v="D"/>
    <s v="Instructor"/>
    <s v="Accounting/MIS"/>
    <x v="459"/>
    <s v="A"/>
    <s v="F"/>
    <n v="1450"/>
    <m/>
    <s v="F12"/>
    <s v="Academic Year"/>
    <x v="2"/>
    <n v="478"/>
  </r>
  <r>
    <s v="Suelzer"/>
    <s v="Alisa"/>
    <s v="K"/>
    <s v="Instructor"/>
    <s v="Accounting/MIS"/>
    <x v="459"/>
    <s v="C"/>
    <s v="F"/>
    <m/>
    <m/>
    <s v="F09"/>
    <s v="Academic Year"/>
    <x v="2"/>
    <n v="479"/>
  </r>
  <r>
    <s v="Kluse"/>
    <s v="Christopher"/>
    <s v="J"/>
    <s v="Assistant Professor"/>
    <s v="Dept Engineering Technologies"/>
    <x v="460"/>
    <s v="C"/>
    <s v="F"/>
    <m/>
    <m/>
    <s v="F09"/>
    <s v="Academic Year"/>
    <x v="2"/>
    <n v="480"/>
  </r>
  <r>
    <s v="Grunden"/>
    <s v="Walter"/>
    <s v="E"/>
    <s v="Associate Professor"/>
    <s v="History Department"/>
    <x v="461"/>
    <s v="A"/>
    <s v="F"/>
    <m/>
    <m/>
    <s v="F12"/>
    <s v="Academic Year"/>
    <x v="2"/>
    <n v="481"/>
  </r>
  <r>
    <s v="Rex"/>
    <s v="Winifred"/>
    <s v="J"/>
    <s v="Senior Lecturer"/>
    <s v="Computer Science"/>
    <x v="462"/>
    <s v="A"/>
    <s v="F"/>
    <m/>
    <m/>
    <s v="F12"/>
    <s v="Academic Year"/>
    <x v="2"/>
    <n v="482"/>
  </r>
  <r>
    <s v="Schnurr"/>
    <s v="Dean"/>
    <s v="D"/>
    <s v="Director, Marketing/Public Rel"/>
    <s v="Fire-College Relations"/>
    <x v="463"/>
    <s v="A"/>
    <s v="F"/>
    <m/>
    <m/>
    <s v="A12"/>
    <s v="Fiscal Year"/>
    <x v="0"/>
    <n v="483"/>
  </r>
  <r>
    <s v="Kutz"/>
    <s v="Matthew"/>
    <s v="R"/>
    <s v="Associate Professor"/>
    <s v="School of HMSLS"/>
    <x v="464"/>
    <s v="A"/>
    <s v="F"/>
    <m/>
    <m/>
    <s v="F12"/>
    <s v="Academic Year"/>
    <x v="2"/>
    <n v="484"/>
  </r>
  <r>
    <s v="Down"/>
    <s v="Nancy"/>
    <m/>
    <s v="Head Librarian, Br Pop Cult Lb"/>
    <s v="University Libraries"/>
    <x v="465"/>
    <s v="A"/>
    <s v="F"/>
    <m/>
    <m/>
    <s v="FLB"/>
    <s v="Fiscal Year"/>
    <x v="3"/>
    <n v="485"/>
  </r>
  <r>
    <s v="Cromwell"/>
    <s v="Howard"/>
    <s v="C"/>
    <s v="Associate Professor"/>
    <s v="Psychology Department"/>
    <x v="466"/>
    <s v="C"/>
    <s v="F"/>
    <m/>
    <m/>
    <s v="F09"/>
    <s v="Academic Year"/>
    <x v="2"/>
    <n v="486"/>
  </r>
  <r>
    <s v="Chatfield"/>
    <s v="David"/>
    <s v="E"/>
    <s v="Director, Center for Exec Stud"/>
    <s v="Graduate Studies - Business"/>
    <x v="467"/>
    <s v="A"/>
    <s v="F"/>
    <m/>
    <m/>
    <s v="A12"/>
    <s v="Fiscal Year"/>
    <x v="0"/>
    <n v="487"/>
  </r>
  <r>
    <s v="Young"/>
    <s v="Loraine"/>
    <s v="J"/>
    <s v="Associate Professor"/>
    <s v="School of Art"/>
    <x v="468"/>
    <s v="A"/>
    <s v="F"/>
    <m/>
    <m/>
    <s v="F12"/>
    <s v="Academic Year"/>
    <x v="2"/>
    <n v="488"/>
  </r>
  <r>
    <s v="Colcord"/>
    <s v="Donna"/>
    <s v="J"/>
    <s v="Clinic Director"/>
    <s v="Comm. Sciences &amp; Disorders"/>
    <x v="469"/>
    <s v="A"/>
    <s v="F"/>
    <m/>
    <m/>
    <s v="A12"/>
    <s v="Fiscal Year"/>
    <x v="0"/>
    <n v="489"/>
  </r>
  <r>
    <s v="Bhalla"/>
    <s v="Vibha"/>
    <m/>
    <s v="Associate Professor"/>
    <s v="Ethnic Studies"/>
    <x v="470"/>
    <s v="A"/>
    <s v="F"/>
    <m/>
    <m/>
    <s v="F12"/>
    <s v="Academic Year"/>
    <x v="2"/>
    <n v="490"/>
  </r>
  <r>
    <s v="Irmak"/>
    <s v="Elmas"/>
    <m/>
    <s v="Associate Professor"/>
    <s v="Math and Statistics Dept"/>
    <x v="471"/>
    <s v="A"/>
    <s v="F"/>
    <m/>
    <m/>
    <s v="F12"/>
    <s v="Academic Year"/>
    <x v="2"/>
    <n v="491"/>
  </r>
  <r>
    <s v="Novak"/>
    <s v="Jeanne"/>
    <s v="A"/>
    <s v="Associate Professor"/>
    <s v="Schl of Intervention Svcs"/>
    <x v="472"/>
    <s v="A"/>
    <s v="F"/>
    <m/>
    <m/>
    <s v="F12"/>
    <s v="Academic Year"/>
    <x v="2"/>
    <n v="492"/>
  </r>
  <r>
    <s v="Noon"/>
    <s v="Kevin"/>
    <s v="R"/>
    <s v="Asst Men's Basketbal Coach"/>
    <s v="Basketball-Men"/>
    <x v="473"/>
    <s v="A"/>
    <s v="F"/>
    <m/>
    <m/>
    <s v="A12"/>
    <s v="Fiscal Year"/>
    <x v="0"/>
    <n v="493"/>
  </r>
  <r>
    <s v="Davis"/>
    <s v="Paula"/>
    <s v="M"/>
    <s v="Project Administrator"/>
    <s v="Col of Health &amp; Human Services"/>
    <x v="473"/>
    <s v="A"/>
    <s v="F"/>
    <m/>
    <m/>
    <s v="A12"/>
    <s v="Fiscal Year"/>
    <x v="0"/>
    <n v="494"/>
  </r>
  <r>
    <s v="Brock"/>
    <s v="Matt"/>
    <s v="C"/>
    <s v="Assistant Football Coach"/>
    <s v="Football"/>
    <x v="473"/>
    <s v="A"/>
    <s v="F"/>
    <m/>
    <m/>
    <s v="A12"/>
    <s v="Fiscal Year"/>
    <x v="0"/>
    <n v="495"/>
  </r>
  <r>
    <s v="Mickens"/>
    <s v="Michael"/>
    <s v="C"/>
    <s v="Asst Ftbl Coach"/>
    <s v="Football"/>
    <x v="473"/>
    <s v="A"/>
    <s v="F"/>
    <m/>
    <m/>
    <s v="A12"/>
    <s v="Fiscal Year"/>
    <x v="0"/>
    <n v="496"/>
  </r>
  <r>
    <s v="Heggie"/>
    <s v="Travis"/>
    <s v="W"/>
    <s v="Associate Professor"/>
    <s v="School of HMSLS"/>
    <x v="474"/>
    <s v="C"/>
    <s v="F"/>
    <m/>
    <m/>
    <s v="F09"/>
    <s v="Academic Year"/>
    <x v="2"/>
    <n v="497"/>
  </r>
  <r>
    <s v="Matney"/>
    <s v="Gabriel"/>
    <s v="T"/>
    <s v="Associate Professor"/>
    <s v="School of Teaching &amp; Learning"/>
    <x v="475"/>
    <s v="A"/>
    <s v="F"/>
    <m/>
    <m/>
    <s v="F12"/>
    <s v="Academic Year"/>
    <x v="2"/>
    <n v="498"/>
  </r>
  <r>
    <s v="Collet"/>
    <s v="Bruce"/>
    <s v="A"/>
    <s v="Associate Professor"/>
    <s v="School of Ed Found, Lead &amp; Pol"/>
    <x v="476"/>
    <s v="A"/>
    <s v="F"/>
    <m/>
    <m/>
    <s v="F12"/>
    <s v="Academic Year"/>
    <x v="2"/>
    <n v="499"/>
  </r>
  <r>
    <s v="Huss"/>
    <s v="Susan"/>
    <s v="K"/>
    <s v="Associate Professor"/>
    <s v="Schl of Intervention Svcs"/>
    <x v="477"/>
    <s v="A"/>
    <s v="F"/>
    <n v="1500"/>
    <m/>
    <s v="F12"/>
    <s v="Academic Year"/>
    <x v="2"/>
    <n v="500"/>
  </r>
  <r>
    <s v="Vostal"/>
    <s v="Brooks"/>
    <s v="R"/>
    <s v="Associate Professor"/>
    <s v="Schl of Intervention Svcs"/>
    <x v="478"/>
    <s v="A"/>
    <s v="F"/>
    <m/>
    <m/>
    <s v="F12"/>
    <s v="Academic Year"/>
    <x v="2"/>
    <n v="501"/>
  </r>
  <r>
    <s v="Huziak-Clark"/>
    <s v="Tracy"/>
    <s v="L"/>
    <s v="Asc Prof/Grad Curr Tch, Md Prg"/>
    <s v="School of Teaching &amp; Learning"/>
    <x v="479"/>
    <s v="A"/>
    <s v="F"/>
    <n v="4000"/>
    <m/>
    <s v="F12"/>
    <s v="Academic Year"/>
    <x v="2"/>
    <n v="502"/>
  </r>
  <r>
    <s v="Xie"/>
    <s v="Xiangdong"/>
    <m/>
    <s v="Associate Professor"/>
    <s v="Math and Statistics Dept"/>
    <x v="480"/>
    <s v="C"/>
    <s v="F"/>
    <m/>
    <m/>
    <s v="F09"/>
    <s v="Academic Year"/>
    <x v="2"/>
    <n v="503"/>
  </r>
  <r>
    <s v="Gordon"/>
    <s v="Anne"/>
    <s v="K"/>
    <s v="Associate Professor"/>
    <s v="Psychology Department"/>
    <x v="481"/>
    <s v="A"/>
    <s v="F"/>
    <m/>
    <m/>
    <s v="F12"/>
    <s v="Academic Year"/>
    <x v="2"/>
    <n v="504"/>
  </r>
  <r>
    <s v="McCubbin"/>
    <s v="Margaret"/>
    <s v="A"/>
    <s v="Associate Professor"/>
    <s v="Theatre and Film"/>
    <x v="482"/>
    <s v="A"/>
    <s v="F"/>
    <m/>
    <m/>
    <s v="F12"/>
    <s v="Academic Year"/>
    <x v="2"/>
    <n v="505"/>
  </r>
  <r>
    <s v="Keylock"/>
    <s v="K Todd"/>
    <m/>
    <s v="Associate Professor"/>
    <s v="School of HMSLS"/>
    <x v="483"/>
    <s v="A"/>
    <s v="F"/>
    <m/>
    <m/>
    <s v="F12"/>
    <s v="Academic Year"/>
    <x v="2"/>
    <n v="506"/>
  </r>
  <r>
    <s v="Hare"/>
    <s v="Mary"/>
    <s v="L"/>
    <s v="Associate Professor"/>
    <s v="Psychology Department"/>
    <x v="484"/>
    <s v="C"/>
    <s v="F"/>
    <m/>
    <m/>
    <s v="F09"/>
    <s v="Academic Year"/>
    <x v="2"/>
    <n v="507"/>
  </r>
  <r>
    <s v="Scholl"/>
    <s v="Christopher"/>
    <s v="L"/>
    <s v="Associate Professor"/>
    <s v="Music Performance Studies"/>
    <x v="485"/>
    <s v="A"/>
    <s v="F"/>
    <m/>
    <m/>
    <s v="F12"/>
    <s v="Academic Year"/>
    <x v="2"/>
    <n v="508"/>
  </r>
  <r>
    <s v="Tomor"/>
    <s v="Sue"/>
    <s v="A"/>
    <s v="Systems Analyst"/>
    <s v="Information Technology Service"/>
    <x v="486"/>
    <s v="A"/>
    <s v="F"/>
    <m/>
    <m/>
    <s v="A12"/>
    <s v="Fiscal Year"/>
    <x v="0"/>
    <n v="509"/>
  </r>
  <r>
    <s v="Bertelsen"/>
    <s v="Cynthia"/>
    <s v="D"/>
    <s v="Associate Professor"/>
    <s v="School of Teaching &amp; Learning"/>
    <x v="487"/>
    <s v="A"/>
    <s v="F"/>
    <n v="1000"/>
    <m/>
    <s v="F12"/>
    <s v="Academic Year"/>
    <x v="2"/>
    <n v="510"/>
  </r>
  <r>
    <s v="Brooks"/>
    <s v="Kimberlyn"/>
    <s v="K"/>
    <s v="Associate Director, Undgrd Edu"/>
    <s v="V Prov Undergraduate Programs"/>
    <x v="488"/>
    <s v="A"/>
    <s v="F"/>
    <m/>
    <m/>
    <s v="A12"/>
    <s v="Fiscal Year"/>
    <x v="0"/>
    <n v="511"/>
  </r>
  <r>
    <s v="Bradshaw"/>
    <s v="Katherine"/>
    <s v="A"/>
    <s v="Associate Professor"/>
    <s v="Department of Journalism &amp; PR"/>
    <x v="489"/>
    <s v="A"/>
    <s v="F"/>
    <m/>
    <m/>
    <s v="F12"/>
    <s v="Academic Year"/>
    <x v="2"/>
    <n v="512"/>
  </r>
  <r>
    <s v="Koba"/>
    <s v="Amanda"/>
    <s v="L"/>
    <s v="Associate Professor"/>
    <s v="School of HMSLS"/>
    <x v="490"/>
    <s v="A"/>
    <s v="F"/>
    <m/>
    <m/>
    <s v="F12"/>
    <s v="Academic Year"/>
    <x v="2"/>
    <n v="513"/>
  </r>
  <r>
    <s v="Cho"/>
    <s v="Sungho"/>
    <m/>
    <s v="Associate Professor"/>
    <s v="School of HMSLS"/>
    <x v="491"/>
    <s v="C"/>
    <s v="F"/>
    <m/>
    <m/>
    <s v="F09"/>
    <s v="Academic Year"/>
    <x v="2"/>
    <n v="514"/>
  </r>
  <r>
    <s v="Stakhanova"/>
    <s v="Irina"/>
    <s v="G"/>
    <s v="Associate Professor"/>
    <s v="German-Russian Department"/>
    <x v="492"/>
    <s v="A"/>
    <s v="F"/>
    <m/>
    <m/>
    <s v="F12"/>
    <s v="Academic Year"/>
    <x v="2"/>
    <n v="515"/>
  </r>
  <r>
    <s v="Evans"/>
    <s v="Erik"/>
    <s v="D"/>
    <s v="Information Security Analyst"/>
    <s v="Information Technology Service"/>
    <x v="493"/>
    <s v="A"/>
    <s v="F"/>
    <m/>
    <m/>
    <s v="A12"/>
    <s v="Fiscal Year"/>
    <x v="0"/>
    <n v="516"/>
  </r>
  <r>
    <s v="Gorsevski"/>
    <s v="Peter"/>
    <s v="V"/>
    <s v="Associate Professor"/>
    <s v="School of Earth, Environ &amp; Soc"/>
    <x v="494"/>
    <s v="A"/>
    <s v="F"/>
    <m/>
    <m/>
    <s v="F12"/>
    <s v="Academic Year"/>
    <x v="2"/>
    <n v="517"/>
  </r>
  <r>
    <s v="Zongo"/>
    <s v="Opportune"/>
    <m/>
    <s v="Associate Professor"/>
    <s v="Romance and Classical Studies"/>
    <x v="495"/>
    <s v="A"/>
    <s v="F"/>
    <m/>
    <m/>
    <s v="F12"/>
    <s v="Academic Year"/>
    <x v="2"/>
    <n v="518"/>
  </r>
  <r>
    <s v="Forde"/>
    <s v="Dermot"/>
    <s v="M"/>
    <s v="Director of Advising"/>
    <s v="Advising Services"/>
    <x v="496"/>
    <s v="A"/>
    <s v="F"/>
    <m/>
    <m/>
    <s v="A12"/>
    <s v="Fiscal Year"/>
    <x v="0"/>
    <n v="519"/>
  </r>
  <r>
    <s v="Lee"/>
    <s v="Bob"/>
    <s v="D"/>
    <s v="Associate Professor"/>
    <s v="School of HMSLS"/>
    <x v="497"/>
    <s v="A"/>
    <s v="F"/>
    <n v="2000"/>
    <m/>
    <s v="F12"/>
    <s v="Academic Year"/>
    <x v="2"/>
    <n v="520"/>
  </r>
  <r>
    <s v="Cusack"/>
    <s v="Kelly"/>
    <s v="J"/>
    <s v="Director, Ed Outreach/Cnt Excl"/>
    <s v="Fire-Educational Outreach"/>
    <x v="498"/>
    <s v="A"/>
    <s v="F"/>
    <m/>
    <m/>
    <s v="A12"/>
    <s v="Fiscal Year"/>
    <x v="0"/>
    <n v="521"/>
  </r>
  <r>
    <s v="Zulch-Smith"/>
    <s v="Sara"/>
    <s v="J"/>
    <s v="Director of Development"/>
    <s v="Capital Campaign"/>
    <x v="499"/>
    <s v="A"/>
    <s v="F"/>
    <m/>
    <m/>
    <s v="A12"/>
    <s v="Fiscal Year"/>
    <x v="0"/>
    <n v="522"/>
  </r>
  <r>
    <s v="Cragin"/>
    <s v="Becca"/>
    <m/>
    <s v="Associate Professor"/>
    <s v="Popular Culture"/>
    <x v="500"/>
    <s v="A"/>
    <s v="F"/>
    <m/>
    <m/>
    <s v="F12"/>
    <s v="Academic Year"/>
    <x v="2"/>
    <n v="523"/>
  </r>
  <r>
    <s v="Devine"/>
    <s v="Jodi"/>
    <s v="L"/>
    <s v="Associate Dean, Honors Program"/>
    <s v="Honors College"/>
    <x v="501"/>
    <s v="A"/>
    <s v="F"/>
    <n v="1000"/>
    <m/>
    <s v="A12"/>
    <s v="Fiscal Year"/>
    <x v="0"/>
    <n v="524"/>
  </r>
  <r>
    <s v="Johnson"/>
    <s v="Paul"/>
    <s v="A"/>
    <s v="Associate Professor"/>
    <s v="School of Ed Found, Lead &amp; Pol"/>
    <x v="502"/>
    <s v="A"/>
    <s v="F"/>
    <n v="1500"/>
    <m/>
    <s v="F12"/>
    <s v="Academic Year"/>
    <x v="2"/>
    <n v="525"/>
  </r>
  <r>
    <s v="Kuhl"/>
    <s v="Danielle"/>
    <s v="C"/>
    <s v="Associate Professor"/>
    <s v="Sociology Department"/>
    <x v="503"/>
    <s v="A"/>
    <s v="F"/>
    <m/>
    <m/>
    <s v="F12"/>
    <s v="Academic Year"/>
    <x v="2"/>
    <n v="526"/>
  </r>
  <r>
    <s v="Rodgers"/>
    <s v="Jane"/>
    <s v="S"/>
    <s v="Associate Professor"/>
    <s v="Music Performance Studies"/>
    <x v="504"/>
    <s v="C"/>
    <s v="F"/>
    <m/>
    <m/>
    <s v="F09"/>
    <s v="Academic Year"/>
    <x v="2"/>
    <n v="527"/>
  </r>
  <r>
    <s v="Koenigbauer"/>
    <s v="Lee Ann"/>
    <m/>
    <s v="Director, A &amp; S Advising"/>
    <s v="A&amp;S Dean"/>
    <x v="505"/>
    <s v="A"/>
    <s v="F"/>
    <m/>
    <m/>
    <s v="A12"/>
    <s v="Fiscal Year"/>
    <x v="0"/>
    <n v="528"/>
  </r>
  <r>
    <s v="Sattler"/>
    <s v="Lynn"/>
    <s v="M"/>
    <s v="Database Administrator"/>
    <s v="Information Technology Service"/>
    <x v="506"/>
    <s v="A"/>
    <s v="F"/>
    <m/>
    <m/>
    <s v="A12"/>
    <s v="Fiscal Year"/>
    <x v="0"/>
    <n v="529"/>
  </r>
  <r>
    <s v="Long"/>
    <s v="Thaddeus"/>
    <s v="C"/>
    <s v="Associate Dir Rec Wellness"/>
    <s v="Recreation and Wellness"/>
    <x v="507"/>
    <s v="A"/>
    <s v="F"/>
    <m/>
    <m/>
    <s v="A12"/>
    <s v="Fiscal Year"/>
    <x v="0"/>
    <n v="530"/>
  </r>
  <r>
    <s v="Fordham"/>
    <s v="Nancy"/>
    <s v="W"/>
    <s v="Int Co-Asst Dn Tch Ed/Asc Prof"/>
    <s v="School of Teaching &amp; Learning"/>
    <x v="508"/>
    <s v="A"/>
    <s v="F"/>
    <n v="6000"/>
    <m/>
    <s v="F12"/>
    <s v="Academic Year"/>
    <x v="2"/>
    <n v="531"/>
  </r>
  <r>
    <s v="Selim"/>
    <s v="Farida"/>
    <s v="A"/>
    <s v="Assistant Professor"/>
    <s v="Physics &amp; Astronomy"/>
    <x v="509"/>
    <s v="C"/>
    <s v="F"/>
    <m/>
    <m/>
    <s v="F09"/>
    <s v="Academic Year"/>
    <x v="2"/>
    <n v="532"/>
  </r>
  <r>
    <s v="Webb"/>
    <s v="Matthew"/>
    <s v="C"/>
    <s v="Director, Student/Acad Svcs"/>
    <s v="Student Services EDHD"/>
    <x v="510"/>
    <s v="A"/>
    <s v="F"/>
    <m/>
    <m/>
    <s v="A12"/>
    <s v="Fiscal Year"/>
    <x v="0"/>
    <n v="533"/>
  </r>
  <r>
    <s v="Xu"/>
    <s v="Zhaohui"/>
    <m/>
    <s v="Associate Professor"/>
    <s v="Biological Science"/>
    <x v="511"/>
    <s v="A"/>
    <s v="F"/>
    <m/>
    <m/>
    <s v="F12"/>
    <s v="Academic Year"/>
    <x v="2"/>
    <n v="534"/>
  </r>
  <r>
    <s v="Liederbach"/>
    <s v="John"/>
    <s v="C"/>
    <s v="Associate Professor"/>
    <s v="Human Services Department"/>
    <x v="512"/>
    <s v="A"/>
    <s v="F"/>
    <m/>
    <m/>
    <s v="F12"/>
    <s v="Academic Year"/>
    <x v="2"/>
    <n v="535"/>
  </r>
  <r>
    <s v="Moore"/>
    <s v="Nicholas"/>
    <s v="K"/>
    <s v="Asst Women's Basketball Coach"/>
    <s v="Basketball - Women"/>
    <x v="513"/>
    <s v="A"/>
    <s v="F"/>
    <m/>
    <m/>
    <s v="A12"/>
    <s v="Fiscal Year"/>
    <x v="0"/>
    <n v="536"/>
  </r>
  <r>
    <s v="Oelkrug"/>
    <s v="Tammy"/>
    <s v="L"/>
    <s v="Director, MS in Anlytcs Progr"/>
    <s v="Graduate College"/>
    <x v="513"/>
    <s v="A"/>
    <s v="F"/>
    <m/>
    <m/>
    <s v="A12"/>
    <s v="Fiscal Year"/>
    <x v="0"/>
    <n v="537"/>
  </r>
  <r>
    <s v="Frey"/>
    <s v="Christopher"/>
    <s v="J"/>
    <s v="Associate Professor"/>
    <s v="School of Ed Found, Lead &amp; Pol"/>
    <x v="514"/>
    <s v="A"/>
    <s v="F"/>
    <n v="1500"/>
    <m/>
    <s v="F12"/>
    <s v="Academic Year"/>
    <x v="2"/>
    <n v="538"/>
  </r>
  <r>
    <s v="Guzzo"/>
    <s v="Karen"/>
    <s v="B"/>
    <s v="Associate Professor"/>
    <s v="Sociology Department"/>
    <x v="515"/>
    <s v="A"/>
    <s v="F"/>
    <m/>
    <m/>
    <s v="F12"/>
    <s v="Academic Year"/>
    <x v="2"/>
    <n v="539"/>
  </r>
  <r>
    <s v="Busselle"/>
    <s v="Frederick"/>
    <s v="W"/>
    <s v="Associate Professor"/>
    <s v="Dept of Telecommunications"/>
    <x v="516"/>
    <s v="A"/>
    <s v="F"/>
    <m/>
    <m/>
    <s v="F12"/>
    <s v="Academic Year"/>
    <x v="2"/>
    <n v="540"/>
  </r>
  <r>
    <s v="Janik"/>
    <s v="David"/>
    <s v="A"/>
    <s v="Director, Pre-College Programs"/>
    <s v="College Credit Plus Programs"/>
    <x v="517"/>
    <s v="A"/>
    <s v="F"/>
    <m/>
    <m/>
    <s v="A12"/>
    <s v="Fiscal Year"/>
    <x v="0"/>
    <n v="541"/>
  </r>
  <r>
    <s v="Polkinghorne"/>
    <s v="Frederick"/>
    <s v="W"/>
    <s v="Associate Professor"/>
    <s v="School of Teaching &amp; Learning"/>
    <x v="518"/>
    <s v="C"/>
    <s v="F"/>
    <n v="2000"/>
    <m/>
    <s v="F09"/>
    <s v="Academic Year"/>
    <x v="2"/>
    <n v="542"/>
  </r>
  <r>
    <s v="Orr"/>
    <s v="Shannon"/>
    <s v="K"/>
    <s v="Associate Professor"/>
    <s v="Political Science Department"/>
    <x v="519"/>
    <s v="A"/>
    <s v="F"/>
    <m/>
    <m/>
    <s v="F12"/>
    <s v="Academic Year"/>
    <x v="2"/>
    <n v="543"/>
  </r>
  <r>
    <s v="Carle"/>
    <s v="Julia"/>
    <s v="H"/>
    <s v="Communications Manager"/>
    <s v="Marketing &amp; Communications"/>
    <x v="520"/>
    <s v="A"/>
    <s v="F"/>
    <m/>
    <m/>
    <s v="A12"/>
    <s v="Fiscal Year"/>
    <x v="0"/>
    <n v="544"/>
  </r>
  <r>
    <s v="Detwiler"/>
    <s v="Beth"/>
    <s v="M"/>
    <s v="Director, Web and New Media"/>
    <s v="Marketing &amp; Communications"/>
    <x v="521"/>
    <s v="A"/>
    <s v="F"/>
    <m/>
    <m/>
    <s v="A12"/>
    <s v="Fiscal Year"/>
    <x v="0"/>
    <n v="545"/>
  </r>
  <r>
    <s v="Jones"/>
    <s v="Akiko"/>
    <s v="K"/>
    <s v="Dir Asian Studies/Sr Lecturer"/>
    <s v="German-Russian Department"/>
    <x v="522"/>
    <s v="C"/>
    <s v="F"/>
    <n v="3273"/>
    <m/>
    <s v="F09"/>
    <s v="Academic Year"/>
    <x v="2"/>
    <n v="546"/>
  </r>
  <r>
    <s v="Lapinski"/>
    <s v="Piya"/>
    <s v="P"/>
    <s v="Associate Professor"/>
    <s v="English Department"/>
    <x v="523"/>
    <s v="A"/>
    <s v="F"/>
    <m/>
    <m/>
    <s v="F12"/>
    <s v="Academic Year"/>
    <x v="2"/>
    <n v="547"/>
  </r>
  <r>
    <s v="Barratt"/>
    <s v="Clare"/>
    <s v="L"/>
    <s v="Assistant Professor"/>
    <s v="Psychology Department"/>
    <x v="524"/>
    <s v="A"/>
    <s v="F"/>
    <n v="12065"/>
    <m/>
    <s v="F12"/>
    <s v="Academic Year"/>
    <x v="2"/>
    <n v="548"/>
  </r>
  <r>
    <s v="Hamann"/>
    <s v="Julie"/>
    <s v="A"/>
    <s v="Dir Technology Support Svcs"/>
    <s v="Fire-Instructional Media"/>
    <x v="525"/>
    <s v="A"/>
    <s v="F"/>
    <m/>
    <m/>
    <s v="A12"/>
    <s v="Fiscal Year"/>
    <x v="0"/>
    <n v="549"/>
  </r>
  <r>
    <s v="Worch"/>
    <s v="Eric"/>
    <s v="A"/>
    <s v="Associate Professor"/>
    <s v="School of Teaching &amp; Learning"/>
    <x v="526"/>
    <s v="A"/>
    <s v="F"/>
    <m/>
    <m/>
    <s v="F12"/>
    <s v="Academic Year"/>
    <x v="2"/>
    <n v="550"/>
  </r>
  <r>
    <s v="Ellison"/>
    <s v="Michael"/>
    <s v="B"/>
    <s v="Associate Professor"/>
    <s v="Theatre and Film"/>
    <x v="527"/>
    <s v="A"/>
    <s v="F"/>
    <m/>
    <m/>
    <s v="F12"/>
    <s v="Academic Year"/>
    <x v="2"/>
    <n v="551"/>
  </r>
  <r>
    <s v="Chavez"/>
    <s v="Jorge"/>
    <s v="M"/>
    <s v="Associate Professor"/>
    <s v="Sociology Department"/>
    <x v="528"/>
    <s v="A"/>
    <s v="F"/>
    <m/>
    <m/>
    <s v="F12"/>
    <s v="Academic Year"/>
    <x v="2"/>
    <n v="552"/>
  </r>
  <r>
    <s v="Krebs"/>
    <s v="Kristen"/>
    <s v="A"/>
    <s v="Lecturer"/>
    <s v="Marketing"/>
    <x v="529"/>
    <s v="A"/>
    <s v="F"/>
    <m/>
    <m/>
    <s v="F12"/>
    <s v="Academic Year"/>
    <x v="2"/>
    <n v="553"/>
  </r>
  <r>
    <s v="Phuntumart"/>
    <s v="Vipaporn"/>
    <m/>
    <s v="Associate Professor"/>
    <s v="Biological Science"/>
    <x v="530"/>
    <s v="A"/>
    <s v="F"/>
    <m/>
    <m/>
    <s v="F12"/>
    <s v="Academic Year"/>
    <x v="2"/>
    <n v="554"/>
  </r>
  <r>
    <s v="Laurent"/>
    <s v="Charles"/>
    <s v="M"/>
    <s v="Associate Professor"/>
    <s v="School of HMSLS"/>
    <x v="531"/>
    <s v="A"/>
    <s v="F"/>
    <n v="2000"/>
    <m/>
    <s v="F12"/>
    <s v="Academic Year"/>
    <x v="2"/>
    <n v="555"/>
  </r>
  <r>
    <s v="Saenz"/>
    <s v="Charles"/>
    <s v="M"/>
    <s v="Associate Professor"/>
    <s v="Music Performance Studies"/>
    <x v="532"/>
    <s v="A"/>
    <s v="F"/>
    <m/>
    <m/>
    <s v="F12"/>
    <s v="Academic Year"/>
    <x v="2"/>
    <n v="556"/>
  </r>
  <r>
    <s v="Lemmerbrock"/>
    <s v="Daniel"/>
    <s v="W"/>
    <s v="Facilities Information Mgr"/>
    <s v="Design &amp; Construction"/>
    <x v="533"/>
    <s v="A"/>
    <s v="F"/>
    <m/>
    <m/>
    <s v="A12"/>
    <s v="Fiscal Year"/>
    <x v="0"/>
    <n v="557"/>
  </r>
  <r>
    <s v="Monago"/>
    <s v="Emily"/>
    <s v="A"/>
    <s v="Director"/>
    <s v="Office of Multicultural Affrs"/>
    <x v="534"/>
    <s v="A"/>
    <s v="F"/>
    <n v="7000"/>
    <m/>
    <s v="A12"/>
    <s v="Fiscal Year"/>
    <x v="0"/>
    <n v="558"/>
  </r>
  <r>
    <s v="Jurkovac"/>
    <s v="Timothy"/>
    <s v="J"/>
    <s v="Associate Professor"/>
    <s v="Fire-Political Science"/>
    <x v="535"/>
    <s v="A"/>
    <s v="F"/>
    <m/>
    <m/>
    <s v="F12"/>
    <s v="Academic Year"/>
    <x v="2"/>
    <n v="559"/>
  </r>
  <r>
    <s v="Janusziewicz"/>
    <s v="Jason"/>
    <s v="R"/>
    <s v="Associate Director"/>
    <s v="Office of Residence Life"/>
    <x v="536"/>
    <s v="A"/>
    <s v="F"/>
    <m/>
    <m/>
    <s v="A12"/>
    <s v="Fiscal Year"/>
    <x v="0"/>
    <n v="560"/>
  </r>
  <r>
    <s v="Waggoner"/>
    <s v="Laura"/>
    <s v="L"/>
    <s v="Dir Registration &amp; Scheduling"/>
    <s v="Registrar"/>
    <x v="537"/>
    <s v="A"/>
    <s v="F"/>
    <m/>
    <m/>
    <s v="A12"/>
    <s v="Fiscal Year"/>
    <x v="0"/>
    <n v="561"/>
  </r>
  <r>
    <s v="Watkins"/>
    <s v="Adam"/>
    <s v="M"/>
    <s v="Associate Professor"/>
    <s v="Human Services Department"/>
    <x v="538"/>
    <s v="A"/>
    <s v="F"/>
    <m/>
    <m/>
    <s v="F12"/>
    <s v="Academic Year"/>
    <x v="2"/>
    <n v="562"/>
  </r>
  <r>
    <s v="Noftz"/>
    <s v="Jeffrey"/>
    <s v="B"/>
    <s v="Head Team Physician, Athl Med"/>
    <s v="Health Services"/>
    <x v="539"/>
    <s v="A"/>
    <s v="P"/>
    <m/>
    <m/>
    <s v="A12"/>
    <s v="Fiscal Year"/>
    <x v="0"/>
    <n v="563"/>
  </r>
  <r>
    <s v="Rohrs"/>
    <s v="Brian"/>
    <s v="D"/>
    <s v="Lecturer"/>
    <s v="Accounting/MIS"/>
    <x v="540"/>
    <s v="C"/>
    <s v="F"/>
    <m/>
    <m/>
    <s v="F09"/>
    <s v="Academic Year"/>
    <x v="2"/>
    <n v="564"/>
  </r>
  <r>
    <s v="Williams"/>
    <s v="Daniel"/>
    <s v="E"/>
    <s v="Associate Professor"/>
    <s v="Theatre and Film"/>
    <x v="540"/>
    <s v="A"/>
    <s v="F"/>
    <m/>
    <m/>
    <s v="F12"/>
    <s v="Academic Year"/>
    <x v="2"/>
    <n v="565"/>
  </r>
  <r>
    <s v="Slough"/>
    <s v="Jason"/>
    <m/>
    <s v="Accounting Manager"/>
    <s v="Controller's Office"/>
    <x v="541"/>
    <s v="A"/>
    <s v="F"/>
    <m/>
    <m/>
    <s v="A12"/>
    <s v="Fiscal Year"/>
    <x v="0"/>
    <n v="566"/>
  </r>
  <r>
    <s v="Krueger"/>
    <s v="Mary"/>
    <s v="M"/>
    <s v="Director of the Women's Center"/>
    <s v="Women's Center"/>
    <x v="542"/>
    <s v="A"/>
    <s v="F"/>
    <m/>
    <m/>
    <s v="A12"/>
    <s v="Fiscal Year"/>
    <x v="0"/>
    <n v="567"/>
  </r>
  <r>
    <s v="Watson"/>
    <s v="Wendy"/>
    <s v="K"/>
    <s v="Associate Professor"/>
    <s v="Gerontology"/>
    <x v="543"/>
    <s v="A"/>
    <s v="F"/>
    <m/>
    <m/>
    <s v="F12"/>
    <s v="Academic Year"/>
    <x v="2"/>
    <n v="568"/>
  </r>
  <r>
    <s v="Bang"/>
    <s v="Hyeyoung"/>
    <m/>
    <s v="Associate Professor"/>
    <s v="School of Ed Found, Lead &amp; Pol"/>
    <x v="544"/>
    <s v="A"/>
    <s v="F"/>
    <m/>
    <m/>
    <s v="F12"/>
    <s v="Academic Year"/>
    <x v="2"/>
    <n v="569"/>
  </r>
  <r>
    <s v="Dicke"/>
    <s v="Rhonda"/>
    <m/>
    <s v="Manager, Payroll Accounting"/>
    <s v="Controller's Office"/>
    <x v="545"/>
    <s v="A"/>
    <s v="F"/>
    <m/>
    <m/>
    <s v="A12"/>
    <s v="Fiscal Year"/>
    <x v="0"/>
    <n v="570"/>
  </r>
  <r>
    <s v="Coulter"/>
    <s v="Tina"/>
    <s v="M"/>
    <s v="Assc Director, Prog Mgmt/Compl"/>
    <s v="Financial Aid"/>
    <x v="545"/>
    <s v="A"/>
    <s v="F"/>
    <m/>
    <m/>
    <s v="A12"/>
    <s v="Fiscal Year"/>
    <x v="0"/>
    <n v="571"/>
  </r>
  <r>
    <s v="Braden"/>
    <s v="Abby"/>
    <s v="L"/>
    <s v="Assistant Professor"/>
    <s v="Psychology Department"/>
    <x v="546"/>
    <s v="A"/>
    <s v="F"/>
    <m/>
    <m/>
    <s v="F12"/>
    <s v="Academic Year"/>
    <x v="2"/>
    <n v="572"/>
  </r>
  <r>
    <s v="Zeigler"/>
    <s v="James"/>
    <s v="F"/>
    <s v="Lecturer"/>
    <s v="Accounting/MIS"/>
    <x v="547"/>
    <s v="C"/>
    <s v="F"/>
    <m/>
    <m/>
    <s v="F09"/>
    <s v="Academic Year"/>
    <x v="2"/>
    <n v="573"/>
  </r>
  <r>
    <s v="Sirum"/>
    <s v="Karen"/>
    <s v="L"/>
    <s v="Associate Professor"/>
    <s v="Biological Science"/>
    <x v="548"/>
    <s v="A"/>
    <s v="F"/>
    <m/>
    <m/>
    <s v="F12"/>
    <s v="Academic Year"/>
    <x v="2"/>
    <n v="574"/>
  </r>
  <r>
    <s v="Stinson"/>
    <s v="Philip"/>
    <s v="M"/>
    <s v="Associate Professor"/>
    <s v="Human Services Department"/>
    <x v="549"/>
    <s v="C"/>
    <s v="F"/>
    <m/>
    <m/>
    <s v="F09"/>
    <s v="Academic Year"/>
    <x v="2"/>
    <n v="575"/>
  </r>
  <r>
    <s v="Stelle"/>
    <s v="Charles"/>
    <s v="D"/>
    <s v="Associate Professor"/>
    <s v="Gerontology"/>
    <x v="550"/>
    <s v="A"/>
    <s v="F"/>
    <m/>
    <m/>
    <s v="F12"/>
    <s v="Academic Year"/>
    <x v="2"/>
    <n v="576"/>
  </r>
  <r>
    <s v="Li"/>
    <s v="Lan"/>
    <m/>
    <s v="Associate Professor"/>
    <s v="School of Teaching &amp; Learning"/>
    <x v="551"/>
    <s v="A"/>
    <s v="F"/>
    <m/>
    <m/>
    <s v="F12"/>
    <s v="Academic Year"/>
    <x v="2"/>
    <n v="577"/>
  </r>
  <r>
    <s v="Miller"/>
    <s v="Melissa"/>
    <s v="K"/>
    <s v="Associate Professor"/>
    <s v="Political Science Department"/>
    <x v="552"/>
    <s v="A"/>
    <s v="F"/>
    <m/>
    <m/>
    <s v="F12"/>
    <s v="Academic Year"/>
    <x v="2"/>
    <n v="578"/>
  </r>
  <r>
    <s v="Bechstein"/>
    <s v="Kurt"/>
    <s v="J"/>
    <s v="Senior Systems Administrator"/>
    <s v="Information Technology Service"/>
    <x v="553"/>
    <s v="A"/>
    <s v="F"/>
    <m/>
    <m/>
    <s v="A12"/>
    <s v="Fiscal Year"/>
    <x v="0"/>
    <n v="579"/>
  </r>
  <r>
    <s v="Kimaid"/>
    <s v="Michael"/>
    <s v="A"/>
    <s v="Professor"/>
    <s v="Fire-History"/>
    <x v="554"/>
    <s v="A"/>
    <s v="F"/>
    <m/>
    <m/>
    <s v="F12"/>
    <s v="Academic Year"/>
    <x v="2"/>
    <n v="580"/>
  </r>
  <r>
    <s v="Hester"/>
    <s v="Mark"/>
    <s v="D"/>
    <s v="Manager, Electrical/Mechanical"/>
    <s v="Campus Operations"/>
    <x v="555"/>
    <s v="A"/>
    <s v="F"/>
    <m/>
    <m/>
    <s v="A12"/>
    <s v="Fiscal Year"/>
    <x v="0"/>
    <n v="581"/>
  </r>
  <r>
    <s v="Kane"/>
    <s v="Aaron"/>
    <s v="M"/>
    <s v="Manager, Parking and Shuttle"/>
    <s v="Parking Services"/>
    <x v="555"/>
    <s v="A"/>
    <s v="F"/>
    <m/>
    <m/>
    <s v="A12"/>
    <s v="Fiscal Year"/>
    <x v="0"/>
    <n v="582"/>
  </r>
  <r>
    <s v="Nichols"/>
    <s v="Eric"/>
    <s v="W"/>
    <s v="Head Men's Soccer Coach"/>
    <s v="Soccer - Men"/>
    <x v="555"/>
    <s v="A"/>
    <s v="F"/>
    <m/>
    <m/>
    <s v="A12"/>
    <s v="Fiscal Year"/>
    <x v="0"/>
    <n v="583"/>
  </r>
  <r>
    <s v="Krebs"/>
    <s v="Ann"/>
    <s v="J"/>
    <s v="Communications Manager"/>
    <s v="Marketing &amp; Communications"/>
    <x v="556"/>
    <s v="A"/>
    <s v="F"/>
    <m/>
    <m/>
    <s v="A12"/>
    <s v="Fiscal Year"/>
    <x v="0"/>
    <n v="584"/>
  </r>
  <r>
    <s v="Grubbs"/>
    <s v="Joshua"/>
    <s v="B"/>
    <s v="Assistant Professor"/>
    <s v="Psychology Department"/>
    <x v="557"/>
    <s v="A"/>
    <s v="F"/>
    <m/>
    <m/>
    <s v="F12"/>
    <s v="Academic Year"/>
    <x v="2"/>
    <n v="585"/>
  </r>
  <r>
    <s v="Kendall"/>
    <s v="Stephen"/>
    <s v="N"/>
    <s v="Dir Media Acquision/Stor/Distr"/>
    <s v="WBGU-TV Television Service"/>
    <x v="558"/>
    <s v="A"/>
    <s v="F"/>
    <m/>
    <m/>
    <s v="A12"/>
    <s v="Fiscal Year"/>
    <x v="0"/>
    <n v="586"/>
  </r>
  <r>
    <s v="Good"/>
    <s v="Michael"/>
    <s v="S"/>
    <s v="Systems Analyst"/>
    <s v="Information Technology Service"/>
    <x v="559"/>
    <s v="A"/>
    <s v="F"/>
    <m/>
    <m/>
    <s v="A12"/>
    <s v="Fiscal Year"/>
    <x v="0"/>
    <n v="587"/>
  </r>
  <r>
    <s v="Childers"/>
    <s v="Blaine"/>
    <s v="T"/>
    <s v="Associate Professor"/>
    <s v="School of Art"/>
    <x v="560"/>
    <s v="A"/>
    <s v="F"/>
    <m/>
    <m/>
    <s v="F12"/>
    <s v="Academic Year"/>
    <x v="2"/>
    <n v="588"/>
  </r>
  <r>
    <s v="Shaal"/>
    <s v="Timothy"/>
    <s v="D"/>
    <s v="Senior Associate Director"/>
    <s v="Office of Residence Life"/>
    <x v="561"/>
    <s v="A"/>
    <s v="F"/>
    <m/>
    <m/>
    <s v="A12"/>
    <s v="Fiscal Year"/>
    <x v="0"/>
    <n v="589"/>
  </r>
  <r>
    <s v="Burke"/>
    <s v="Brigid"/>
    <s v="M"/>
    <s v="Associate Professor"/>
    <s v="School of Teaching &amp; Learning"/>
    <x v="562"/>
    <s v="A"/>
    <s v="F"/>
    <m/>
    <m/>
    <s v="F12"/>
    <s v="Academic Year"/>
    <x v="2"/>
    <n v="590"/>
  </r>
  <r>
    <s v="McBride"/>
    <s v="Matthew"/>
    <s v="S"/>
    <s v="Associate Professor"/>
    <s v="Music Performance Studies"/>
    <x v="563"/>
    <s v="C"/>
    <s v="F"/>
    <m/>
    <m/>
    <s v="F09"/>
    <s v="Academic Year"/>
    <x v="2"/>
    <n v="591"/>
  </r>
  <r>
    <s v="Mills"/>
    <s v="Russell"/>
    <s v="W"/>
    <s v="Associate Professor"/>
    <s v="Political Science Department"/>
    <x v="564"/>
    <s v="A"/>
    <s v="F"/>
    <n v="8400"/>
    <m/>
    <s v="F12"/>
    <s v="Academic Year"/>
    <x v="2"/>
    <n v="592"/>
  </r>
  <r>
    <s v="Genovese"/>
    <s v="Christine"/>
    <s v="A"/>
    <s v="Chair/Professor"/>
    <s v="Fire-Natural/Social Science"/>
    <x v="565"/>
    <s v="A"/>
    <s v="F"/>
    <n v="8000"/>
    <m/>
    <s v="FAD"/>
    <s v="Fiscal Year"/>
    <x v="1"/>
    <n v="593"/>
  </r>
  <r>
    <s v="Divers"/>
    <s v="Debralee"/>
    <m/>
    <s v="Dir Enrollment Mgmt &amp; St Reten"/>
    <s v="Fire-Admissions"/>
    <x v="566"/>
    <s v="A"/>
    <s v="F"/>
    <m/>
    <m/>
    <s v="A12"/>
    <s v="Fiscal Year"/>
    <x v="0"/>
    <n v="594"/>
  </r>
  <r>
    <s v="Bostic"/>
    <s v="Jonathan"/>
    <s v="D"/>
    <s v="Associate Professor"/>
    <s v="School of Teaching &amp; Learning"/>
    <x v="567"/>
    <s v="A"/>
    <s v="F"/>
    <m/>
    <m/>
    <s v="F12"/>
    <s v="Academic Year"/>
    <x v="2"/>
    <n v="595"/>
  </r>
  <r>
    <s v="Dennis"/>
    <s v="Peggy"/>
    <s v="F"/>
    <s v="Interim Title IX Coordinator"/>
    <s v="Disability Services"/>
    <x v="568"/>
    <s v="A"/>
    <s v="F"/>
    <n v="4000"/>
    <m/>
    <s v="A12"/>
    <s v="Fiscal Year"/>
    <x v="0"/>
    <n v="596"/>
  </r>
  <r>
    <s v="Nathan"/>
    <s v="Jacqueline"/>
    <s v="S"/>
    <s v="Gallery Director/Art"/>
    <s v="School of Art"/>
    <x v="569"/>
    <s v="A"/>
    <s v="F"/>
    <m/>
    <m/>
    <s v="A12"/>
    <s v="Fiscal Year"/>
    <x v="0"/>
    <n v="597"/>
  </r>
  <r>
    <s v="Bidart-Bouzat"/>
    <s v="Maria"/>
    <s v="G"/>
    <s v="Associate Professor"/>
    <s v="Biological Science"/>
    <x v="570"/>
    <s v="A"/>
    <s v="F"/>
    <m/>
    <m/>
    <s v="F12"/>
    <s v="Academic Year"/>
    <x v="2"/>
    <n v="598"/>
  </r>
  <r>
    <s v="Sun"/>
    <s v="Liangfeng"/>
    <m/>
    <s v="Assistant Professor"/>
    <s v="Physics &amp; Astronomy"/>
    <x v="571"/>
    <s v="C"/>
    <s v="F"/>
    <m/>
    <m/>
    <s v="F09"/>
    <s v="Academic Year"/>
    <x v="2"/>
    <n v="599"/>
  </r>
  <r>
    <s v="Doege"/>
    <s v="Seth"/>
    <s v="C"/>
    <s v="Assistant Football Coach"/>
    <s v="Football"/>
    <x v="572"/>
    <s v="A"/>
    <s v="F"/>
    <m/>
    <m/>
    <s v="A12"/>
    <s v="Fiscal Year"/>
    <x v="0"/>
    <n v="600"/>
  </r>
  <r>
    <s v="Sweetser"/>
    <s v="Michelle"/>
    <s v="L"/>
    <s v="Head, Archival Collections"/>
    <s v="University Libraries"/>
    <x v="572"/>
    <s v="A"/>
    <s v="F"/>
    <m/>
    <m/>
    <s v="FLB"/>
    <s v="Fiscal Year"/>
    <x v="3"/>
    <n v="601"/>
  </r>
  <r>
    <s v="Ducar"/>
    <s v="Cynthia"/>
    <s v="M"/>
    <s v="Associate Professor"/>
    <s v="Romance and Classical Studies"/>
    <x v="573"/>
    <s v="A"/>
    <s v="F"/>
    <m/>
    <m/>
    <s v="F12"/>
    <s v="Academic Year"/>
    <x v="2"/>
    <n v="602"/>
  </r>
  <r>
    <s v="Grinberg Pla"/>
    <s v="Valeria"/>
    <m/>
    <s v="Associate Professor"/>
    <s v="Romance and Classical Studies"/>
    <x v="573"/>
    <s v="A"/>
    <s v="F"/>
    <m/>
    <m/>
    <s v="F12"/>
    <s v="Academic Year"/>
    <x v="2"/>
    <n v="603"/>
  </r>
  <r>
    <s v="Coons"/>
    <s v="Christian"/>
    <s v="L"/>
    <s v="Associate Professor"/>
    <s v="Philosophy Department"/>
    <x v="574"/>
    <s v="A"/>
    <s v="F"/>
    <m/>
    <m/>
    <s v="F12"/>
    <s v="Academic Year"/>
    <x v="2"/>
    <n v="604"/>
  </r>
  <r>
    <s v="Siebenaler"/>
    <s v="Thomas"/>
    <s v="C"/>
    <s v="Assoc Dir, Career Accelerater"/>
    <s v="Dean of Business"/>
    <x v="575"/>
    <s v="A"/>
    <s v="F"/>
    <m/>
    <m/>
    <s v="A12"/>
    <s v="Fiscal Year"/>
    <x v="0"/>
    <n v="605"/>
  </r>
  <r>
    <s v="Staic"/>
    <s v="Mihai"/>
    <s v="D"/>
    <s v="Assistant Professor"/>
    <s v="Math and Statistics Dept"/>
    <x v="576"/>
    <s v="A"/>
    <s v="F"/>
    <m/>
    <m/>
    <s v="F12"/>
    <s v="Academic Year"/>
    <x v="2"/>
    <n v="606"/>
  </r>
  <r>
    <s v="Treece"/>
    <s v="Mitchell"/>
    <s v="G"/>
    <s v="Senior Systems Administrator"/>
    <s v="Information Technology Service"/>
    <x v="577"/>
    <s v="A"/>
    <s v="F"/>
    <m/>
    <m/>
    <s v="A12"/>
    <s v="Fiscal Year"/>
    <x v="0"/>
    <n v="607"/>
  </r>
  <r>
    <s v="Fuller"/>
    <s v="Andrew"/>
    <s v="J"/>
    <s v="Senior System Administrator-Ac"/>
    <s v="Information Technology Service"/>
    <x v="578"/>
    <s v="A"/>
    <s v="F"/>
    <m/>
    <m/>
    <s v="A12"/>
    <s v="Fiscal Year"/>
    <x v="0"/>
    <n v="608"/>
  </r>
  <r>
    <s v="Foell"/>
    <s v="Kristie"/>
    <s v="A"/>
    <s v="Associate Professor"/>
    <s v="German-Russian Department"/>
    <x v="579"/>
    <s v="A"/>
    <s v="F"/>
    <m/>
    <m/>
    <s v="F12"/>
    <s v="Academic Year"/>
    <x v="2"/>
    <n v="609"/>
  </r>
  <r>
    <s v="Thomson"/>
    <s v="Amy"/>
    <s v="L"/>
    <s v="Interim Director"/>
    <s v="University Bookstore"/>
    <x v="580"/>
    <s v="A"/>
    <s v="F"/>
    <n v="1250"/>
    <m/>
    <s v="A12"/>
    <s v="Fiscal Year"/>
    <x v="0"/>
    <n v="610"/>
  </r>
  <r>
    <s v="Handyside"/>
    <s v="Lisa"/>
    <s v="M"/>
    <s v="Associate Professor"/>
    <s v="Schl of Intervention Svcs"/>
    <x v="581"/>
    <s v="A"/>
    <s v="F"/>
    <m/>
    <m/>
    <s v="F12"/>
    <s v="Academic Year"/>
    <x v="2"/>
    <n v="611"/>
  </r>
  <r>
    <s v="Fry"/>
    <s v="Amy"/>
    <s v="L"/>
    <s v="Electronic Resources Coordinat"/>
    <s v="University Libraries"/>
    <x v="582"/>
    <s v="A"/>
    <s v="F"/>
    <m/>
    <m/>
    <s v="FLB"/>
    <s v="Fiscal Year"/>
    <x v="3"/>
    <n v="612"/>
  </r>
  <r>
    <s v="Gwozdz"/>
    <s v="Suzanne"/>
    <s v="H"/>
    <s v="Sr. Financial Accountant"/>
    <s v="Information Technology Service"/>
    <x v="583"/>
    <s v="A"/>
    <s v="F"/>
    <m/>
    <m/>
    <s v="A12"/>
    <s v="Fiscal Year"/>
    <x v="0"/>
    <n v="613"/>
  </r>
  <r>
    <s v="Heilmeier"/>
    <s v="Erin"/>
    <s v="L"/>
    <s v="Associate Director, Admissions"/>
    <s v="Admissions Office"/>
    <x v="584"/>
    <s v="A"/>
    <s v="F"/>
    <m/>
    <m/>
    <s v="A12"/>
    <s v="Fiscal Year"/>
    <x v="0"/>
    <n v="614"/>
  </r>
  <r>
    <s v="Hall"/>
    <s v="Lauren"/>
    <s v="E"/>
    <s v="Applications Developer"/>
    <s v="Information Technology Service"/>
    <x v="585"/>
    <s v="A"/>
    <s v="F"/>
    <m/>
    <m/>
    <s v="A12"/>
    <s v="Fiscal Year"/>
    <x v="0"/>
    <n v="615"/>
  </r>
  <r>
    <s v="Kirkum"/>
    <s v="James"/>
    <s v="E"/>
    <s v="Sr. Server Administrator"/>
    <s v="Information Technology Service"/>
    <x v="586"/>
    <s v="A"/>
    <s v="F"/>
    <m/>
    <m/>
    <s v="A12"/>
    <s v="Fiscal Year"/>
    <x v="0"/>
    <n v="616"/>
  </r>
  <r>
    <s v="Kita"/>
    <s v="Bradley"/>
    <s v="C"/>
    <s v="Senior Systems Administrator"/>
    <s v="Information Technology Service"/>
    <x v="587"/>
    <s v="A"/>
    <s v="F"/>
    <m/>
    <m/>
    <s v="A12"/>
    <s v="Fiscal Year"/>
    <x v="0"/>
    <n v="617"/>
  </r>
  <r>
    <s v="Nardone"/>
    <s v="Marco"/>
    <m/>
    <s v="Assistant Professor"/>
    <s v="Physics &amp; Astronomy"/>
    <x v="587"/>
    <s v="A"/>
    <s v="F"/>
    <m/>
    <m/>
    <s v="F12"/>
    <s v="Academic Year"/>
    <x v="2"/>
    <n v="618"/>
  </r>
  <r>
    <s v="Boo"/>
    <s v="Gregory"/>
    <s v="A"/>
    <s v="Senior Internal Auditor"/>
    <s v="Internal Auditing"/>
    <x v="588"/>
    <s v="A"/>
    <s v="F"/>
    <m/>
    <m/>
    <s v="A12"/>
    <s v="Fiscal Year"/>
    <x v="0"/>
    <n v="619"/>
  </r>
  <r>
    <s v="Panas"/>
    <s v="Ludmyla"/>
    <s v="T"/>
    <s v="Associate Professor"/>
    <s v="Fire-Psychology"/>
    <x v="589"/>
    <s v="A"/>
    <s v="F"/>
    <m/>
    <m/>
    <s v="F12"/>
    <s v="Academic Year"/>
    <x v="2"/>
    <n v="620"/>
  </r>
  <r>
    <s v="Zayak"/>
    <s v="Alexey"/>
    <m/>
    <s v="Assistant Professor"/>
    <s v="Physics &amp; Astronomy"/>
    <x v="590"/>
    <s v="A"/>
    <s v="F"/>
    <m/>
    <m/>
    <s v="F12"/>
    <s v="Academic Year"/>
    <x v="2"/>
    <n v="621"/>
  </r>
  <r>
    <s v="Eggenton"/>
    <s v="John"/>
    <s v="T"/>
    <s v="Associate Director for Systems"/>
    <s v="Financial Aid"/>
    <x v="591"/>
    <s v="A"/>
    <s v="F"/>
    <m/>
    <m/>
    <s v="A12"/>
    <s v="Fiscal Year"/>
    <x v="0"/>
    <n v="622"/>
  </r>
  <r>
    <s v="Pelini"/>
    <s v="Shannon"/>
    <s v="L"/>
    <s v="Assistant Professor"/>
    <s v="Biological Science"/>
    <x v="592"/>
    <s v="C"/>
    <s v="F"/>
    <m/>
    <m/>
    <s v="F09"/>
    <s v="Academic Year"/>
    <x v="2"/>
    <n v="623"/>
  </r>
  <r>
    <s v="Courbat"/>
    <s v="Michael"/>
    <s v="E"/>
    <s v="Assistant Professor"/>
    <s v="Dept Engineering Technologies"/>
    <x v="593"/>
    <s v="A"/>
    <s v="F"/>
    <m/>
    <m/>
    <s v="F12"/>
    <s v="Academic Year"/>
    <x v="2"/>
    <n v="624"/>
  </r>
  <r>
    <s v="Smith"/>
    <s v="Larry"/>
    <s v="C"/>
    <s v="Manager, Budgets &amp; Operations"/>
    <s v="A&amp;S Dean"/>
    <x v="594"/>
    <s v="A"/>
    <s v="F"/>
    <m/>
    <m/>
    <s v="A12"/>
    <s v="Fiscal Year"/>
    <x v="0"/>
    <n v="625"/>
  </r>
  <r>
    <s v="Eid"/>
    <s v="Erik"/>
    <s v="J"/>
    <s v="Applications Developer"/>
    <s v="Information Technology Service"/>
    <x v="595"/>
    <s v="A"/>
    <s v="F"/>
    <m/>
    <m/>
    <s v="A12"/>
    <s v="Fiscal Year"/>
    <x v="0"/>
    <n v="626"/>
  </r>
  <r>
    <s v="Vallier"/>
    <s v="Kevin"/>
    <s v="D"/>
    <s v="Associate Professor"/>
    <s v="Philosophy Department"/>
    <x v="596"/>
    <s v="A"/>
    <s v="F"/>
    <m/>
    <m/>
    <s v="F12"/>
    <s v="Academic Year"/>
    <x v="2"/>
    <n v="627"/>
  </r>
  <r>
    <s v="Engebretsen- Broman"/>
    <s v="Nora"/>
    <s v="A"/>
    <s v="Chair/Assoc Professor"/>
    <s v="Musicology/Composition/Theory"/>
    <x v="597"/>
    <s v="A"/>
    <s v="F"/>
    <n v="6000"/>
    <m/>
    <s v="FAD"/>
    <s v="Fiscal Year"/>
    <x v="1"/>
    <n v="628"/>
  </r>
  <r>
    <s v="Wildschutte"/>
    <s v="Hans"/>
    <s v="K"/>
    <s v="Assistant Professor"/>
    <s v="Biological Science"/>
    <x v="598"/>
    <s v="A"/>
    <s v="F"/>
    <m/>
    <m/>
    <s v="F12"/>
    <s v="Academic Year"/>
    <x v="2"/>
    <n v="629"/>
  </r>
  <r>
    <s v="Thomas"/>
    <s v="Angela"/>
    <s v="F"/>
    <s v="Associate Professor"/>
    <s v="School of Teaching &amp; Learning"/>
    <x v="599"/>
    <s v="C"/>
    <s v="F"/>
    <m/>
    <m/>
    <s v="F09"/>
    <s v="Academic Year"/>
    <x v="2"/>
    <n v="630"/>
  </r>
  <r>
    <s v="Moore"/>
    <s v="Laura"/>
    <s v="J"/>
    <s v="Director of Stewardship"/>
    <s v="Development Office"/>
    <x v="600"/>
    <s v="A"/>
    <s v="F"/>
    <m/>
    <m/>
    <s v="A12"/>
    <s v="Fiscal Year"/>
    <x v="0"/>
    <n v="631"/>
  </r>
  <r>
    <s v="Lisk"/>
    <s v="Patrick"/>
    <s v="R"/>
    <s v="Manager, Client Services"/>
    <s v="Information Technology Service"/>
    <x v="601"/>
    <s v="A"/>
    <s v="F"/>
    <n v="600"/>
    <m/>
    <s v="A12"/>
    <s v="Fiscal Year"/>
    <x v="0"/>
    <n v="632"/>
  </r>
  <r>
    <s v="Sohoni"/>
    <s v="Ashutosh"/>
    <s v="S"/>
    <s v="Associate Professor"/>
    <s v="Family &amp; Consumer Sciences"/>
    <x v="602"/>
    <s v="A"/>
    <s v="F"/>
    <m/>
    <m/>
    <s v="F12"/>
    <s v="Academic Year"/>
    <x v="2"/>
    <n v="633"/>
  </r>
  <r>
    <s v="Fairbairn"/>
    <s v="Peter"/>
    <s v="D"/>
    <s v="Communications Manager"/>
    <s v="Marketing &amp; Communications"/>
    <x v="603"/>
    <s v="A"/>
    <s v="F"/>
    <m/>
    <m/>
    <s v="A12"/>
    <s v="Fiscal Year"/>
    <x v="0"/>
    <n v="634"/>
  </r>
  <r>
    <s v="Keefe"/>
    <s v="Matthew"/>
    <s v="J"/>
    <s v="Emergency ManagemntCoordinator"/>
    <s v="Police Division"/>
    <x v="604"/>
    <s v="A"/>
    <s v="F"/>
    <m/>
    <m/>
    <s v="A12"/>
    <s v="Fiscal Year"/>
    <x v="0"/>
    <n v="635"/>
  </r>
  <r>
    <s v="Schocket"/>
    <s v="Deborah"/>
    <s v="H"/>
    <s v="Associate Professor"/>
    <s v="Romance and Classical Studies"/>
    <x v="605"/>
    <s v="C"/>
    <s v="F"/>
    <m/>
    <m/>
    <s v="F09"/>
    <s v="Academic Year"/>
    <x v="2"/>
    <n v="636"/>
  </r>
  <r>
    <s v="Rosati"/>
    <s v="Clayton"/>
    <s v="F"/>
    <s v="Associate Professor"/>
    <s v="Dept of Telecommunications"/>
    <x v="606"/>
    <s v="A"/>
    <s v="F"/>
    <m/>
    <m/>
    <s v="F12"/>
    <s v="Academic Year"/>
    <x v="2"/>
    <n v="637"/>
  </r>
  <r>
    <s v="Pelletier"/>
    <s v="Andrew"/>
    <s v="J"/>
    <s v="Associate Professor"/>
    <s v="Music Performance Studies"/>
    <x v="607"/>
    <s v="A"/>
    <s v="F"/>
    <m/>
    <m/>
    <s v="F12"/>
    <s v="Academic Year"/>
    <x v="2"/>
    <n v="638"/>
  </r>
  <r>
    <s v="Schnepp"/>
    <s v="Jerry"/>
    <s v="C"/>
    <s v="Assistant Professor"/>
    <s v="VCT-Tech Education"/>
    <x v="608"/>
    <s v="A"/>
    <s v="F"/>
    <m/>
    <m/>
    <s v="F12"/>
    <s v="Academic Year"/>
    <x v="2"/>
    <n v="639"/>
  </r>
  <r>
    <s v="McCluney"/>
    <s v="Kevin"/>
    <s v="E"/>
    <s v="Assistant Professor"/>
    <s v="Biological Science"/>
    <x v="609"/>
    <s v="C"/>
    <s v="F"/>
    <m/>
    <m/>
    <s v="F09"/>
    <s v="Academic Year"/>
    <x v="2"/>
    <n v="640"/>
  </r>
  <r>
    <s v="Konecny"/>
    <s v="Lise"/>
    <s v="L"/>
    <s v="Associate Director, Campus Svc"/>
    <s v="Campus Services"/>
    <x v="610"/>
    <s v="A"/>
    <s v="F"/>
    <m/>
    <m/>
    <s v="A12"/>
    <s v="Fiscal Year"/>
    <x v="0"/>
    <n v="641"/>
  </r>
  <r>
    <s v="Fullenkamp"/>
    <s v="Adam"/>
    <s v="M"/>
    <s v="Assistant Professor"/>
    <s v="School of HMSLS"/>
    <x v="611"/>
    <s v="A"/>
    <s v="F"/>
    <m/>
    <m/>
    <s v="F12"/>
    <s v="Academic Year"/>
    <x v="2"/>
    <n v="642"/>
  </r>
  <r>
    <s v="Kimmel"/>
    <s v="Nicholas"/>
    <s v="L"/>
    <s v="Systems Analyst"/>
    <s v="Information Technology Service"/>
    <x v="612"/>
    <s v="A"/>
    <s v="F"/>
    <m/>
    <m/>
    <s v="A12"/>
    <s v="Fiscal Year"/>
    <x v="0"/>
    <n v="643"/>
  </r>
  <r>
    <s v="Pearson"/>
    <s v="Lynn"/>
    <s v="E"/>
    <s v="Associate Professor"/>
    <s v="Romance and Classical Studies"/>
    <x v="613"/>
    <s v="A"/>
    <s v="F"/>
    <m/>
    <m/>
    <s v="F12"/>
    <s v="Academic Year"/>
    <x v="2"/>
    <n v="644"/>
  </r>
  <r>
    <s v="Rogers"/>
    <s v="Kimberly"/>
    <s v="C"/>
    <s v="Assistant Professor"/>
    <s v="Math and Statistics Dept"/>
    <x v="614"/>
    <s v="A"/>
    <s v="F"/>
    <m/>
    <m/>
    <s v="F12"/>
    <s v="Academic Year"/>
    <x v="2"/>
    <n v="645"/>
  </r>
  <r>
    <s v="Simic"/>
    <s v="Anita"/>
    <m/>
    <s v="Assistant Professor"/>
    <s v="School of Earth, Environ &amp; Soc"/>
    <x v="615"/>
    <s v="C"/>
    <s v="F"/>
    <m/>
    <m/>
    <s v="F09"/>
    <s v="Academic Year"/>
    <x v="2"/>
    <n v="646"/>
  </r>
  <r>
    <s v="Bixler"/>
    <s v="David"/>
    <s v="F"/>
    <s v="Associate Professor"/>
    <s v="Music Performance Studies"/>
    <x v="616"/>
    <s v="A"/>
    <s v="F"/>
    <m/>
    <m/>
    <s v="F12"/>
    <s v="Academic Year"/>
    <x v="2"/>
    <n v="647"/>
  </r>
  <r>
    <s v="Klosterman"/>
    <s v="Jeremy"/>
    <s v="K"/>
    <s v="Assistant Professor"/>
    <s v="Chemistry Department"/>
    <x v="617"/>
    <s v="A"/>
    <s v="F"/>
    <m/>
    <m/>
    <s v="F12"/>
    <s v="Academic Year"/>
    <x v="2"/>
    <n v="648"/>
  </r>
  <r>
    <s v="Bell"/>
    <s v="Craig"/>
    <s v="J"/>
    <s v="Director of Photography"/>
    <s v="Marketing &amp; Communications"/>
    <x v="618"/>
    <s v="A"/>
    <s v="F"/>
    <m/>
    <m/>
    <s v="A12"/>
    <s v="Fiscal Year"/>
    <x v="0"/>
    <n v="649"/>
  </r>
  <r>
    <s v="Rudisill"/>
    <s v="Kristen"/>
    <s v="D"/>
    <s v="Associate Professor"/>
    <s v="Popular Culture"/>
    <x v="619"/>
    <s v="C"/>
    <s v="F"/>
    <m/>
    <m/>
    <s v="F09"/>
    <s v="Academic Year"/>
    <x v="2"/>
    <n v="650"/>
  </r>
  <r>
    <s v="Wells-Jensen"/>
    <s v="Sheri"/>
    <s v="B"/>
    <s v="Associate Professor"/>
    <s v="English Department"/>
    <x v="620"/>
    <s v="A"/>
    <s v="F"/>
    <m/>
    <m/>
    <s v="F12"/>
    <s v="Academic Year"/>
    <x v="2"/>
    <n v="651"/>
  </r>
  <r>
    <s v="Addison"/>
    <s v="Michael"/>
    <s v="B"/>
    <s v="Applications Developer"/>
    <s v="Information Technology Service"/>
    <x v="621"/>
    <s v="A"/>
    <s v="F"/>
    <m/>
    <m/>
    <s v="A12"/>
    <s v="Fiscal Year"/>
    <x v="0"/>
    <n v="652"/>
  </r>
  <r>
    <s v="Lawrie"/>
    <s v="Joshua"/>
    <s v="D"/>
    <s v="Asst Director, Housing &amp; Admin"/>
    <s v="Office of Residence Life"/>
    <x v="622"/>
    <s v="A"/>
    <s v="F"/>
    <m/>
    <m/>
    <s v="A12"/>
    <s v="Fiscal Year"/>
    <x v="0"/>
    <n v="653"/>
  </r>
  <r>
    <s v="Gorsevski"/>
    <s v="Ellen"/>
    <s v="W"/>
    <s v="Associate Professor"/>
    <s v="Dept of Communication"/>
    <x v="623"/>
    <s v="A"/>
    <s v="F"/>
    <m/>
    <m/>
    <s v="F12"/>
    <s v="Academic Year"/>
    <x v="2"/>
    <n v="654"/>
  </r>
  <r>
    <s v="Rinearson"/>
    <s v="Carla"/>
    <s v="J"/>
    <s v="Applications Developer"/>
    <s v="Information Technology Service"/>
    <x v="624"/>
    <s v="A"/>
    <s v="F"/>
    <m/>
    <m/>
    <s v="A12"/>
    <s v="Fiscal Year"/>
    <x v="0"/>
    <n v="655"/>
  </r>
  <r>
    <s v="Atkinson"/>
    <s v="Joshua"/>
    <s v="D"/>
    <s v="Associate Professor"/>
    <s v="Dept of Communication"/>
    <x v="625"/>
    <s v="A"/>
    <s v="F"/>
    <m/>
    <m/>
    <s v="F12"/>
    <s v="Academic Year"/>
    <x v="2"/>
    <n v="656"/>
  </r>
  <r>
    <s v="Strang"/>
    <s v="Mark"/>
    <s v="J"/>
    <s v="Library ITS Manager"/>
    <s v="University Libraries"/>
    <x v="626"/>
    <s v="A"/>
    <s v="F"/>
    <m/>
    <m/>
    <s v="A12"/>
    <s v="Fiscal Year"/>
    <x v="0"/>
    <n v="657"/>
  </r>
  <r>
    <s v="Ostrowski"/>
    <s v="Alexis"/>
    <s v="D"/>
    <s v="Assistant Professor"/>
    <s v="Chemistry Department"/>
    <x v="627"/>
    <s v="C"/>
    <s v="F"/>
    <m/>
    <m/>
    <s v="F09"/>
    <s v="Academic Year"/>
    <x v="2"/>
    <n v="658"/>
  </r>
  <r>
    <s v="Pardon"/>
    <s v="Joanna"/>
    <s v="K"/>
    <s v="Manager, Grants Accounting"/>
    <s v="Controller's Office"/>
    <x v="628"/>
    <s v="A"/>
    <s v="F"/>
    <m/>
    <m/>
    <s v="A12"/>
    <s v="Fiscal Year"/>
    <x v="0"/>
    <n v="659"/>
  </r>
  <r>
    <s v="Ludy"/>
    <s v="Mary"/>
    <s v="J"/>
    <s v="Assistant Professor"/>
    <s v="Food &amp; Nutrition"/>
    <x v="629"/>
    <s v="A"/>
    <s v="F"/>
    <m/>
    <m/>
    <s v="F12"/>
    <s v="Academic Year"/>
    <x v="2"/>
    <n v="660"/>
  </r>
  <r>
    <s v="Downard"/>
    <s v="Ryan"/>
    <s v="M"/>
    <s v="Director, Football Operations"/>
    <s v="Football"/>
    <x v="630"/>
    <s v="A"/>
    <s v="F"/>
    <m/>
    <m/>
    <s v="A12"/>
    <s v="Fiscal Year"/>
    <x v="0"/>
    <n v="661"/>
  </r>
  <r>
    <s v="Robinson"/>
    <s v="Amy"/>
    <m/>
    <s v="Associate Professor"/>
    <s v="Romance and Classical Studies"/>
    <x v="631"/>
    <s v="A"/>
    <s v="F"/>
    <m/>
    <m/>
    <s v="F12"/>
    <s v="Academic Year"/>
    <x v="2"/>
    <n v="662"/>
  </r>
  <r>
    <s v="Peet"/>
    <s v="Susan"/>
    <s v="H"/>
    <s v="Senior Lecturer"/>
    <s v="Family &amp; Consumer Sciences"/>
    <x v="632"/>
    <s v="A"/>
    <s v="F"/>
    <n v="1000"/>
    <m/>
    <s v="F12"/>
    <s v="Academic Year"/>
    <x v="2"/>
    <n v="663"/>
  </r>
  <r>
    <s v="Peek"/>
    <s v="Philip"/>
    <s v="S"/>
    <s v="Associate Professor"/>
    <s v="Romance and Classical Studies"/>
    <x v="633"/>
    <s v="A"/>
    <s v="F"/>
    <m/>
    <m/>
    <s v="F12"/>
    <s v="Academic Year"/>
    <x v="2"/>
    <n v="664"/>
  </r>
  <r>
    <s v="Khorshidifard"/>
    <s v="Sara"/>
    <m/>
    <s v="Assistant Professor"/>
    <s v="Architecture &amp; Envr Design"/>
    <x v="634"/>
    <s v="A"/>
    <s v="F"/>
    <m/>
    <m/>
    <s v="F12"/>
    <s v="Academic Year"/>
    <x v="2"/>
    <n v="665"/>
  </r>
  <r>
    <s v="Euler"/>
    <s v="Robin"/>
    <s v="L"/>
    <s v="Assistant Director"/>
    <s v="Sponsored Programs &amp; Research"/>
    <x v="635"/>
    <s v="A"/>
    <s v="F"/>
    <m/>
    <m/>
    <s v="A12"/>
    <s v="Fiscal Year"/>
    <x v="0"/>
    <n v="666"/>
  </r>
  <r>
    <s v="Snyder"/>
    <s v="Robert"/>
    <s v="J"/>
    <s v="First Year Experience Coordin"/>
    <s v="University Libraries"/>
    <x v="636"/>
    <s v="A"/>
    <s v="F"/>
    <m/>
    <m/>
    <s v="FLB"/>
    <s v="Fiscal Year"/>
    <x v="3"/>
    <n v="667"/>
  </r>
  <r>
    <s v="Deitering"/>
    <s v="Gregory"/>
    <s v="F"/>
    <s v="Applications Developer"/>
    <s v="Information Technology Service"/>
    <x v="637"/>
    <s v="A"/>
    <s v="F"/>
    <m/>
    <m/>
    <s v="A12"/>
    <s v="Fiscal Year"/>
    <x v="0"/>
    <n v="668"/>
  </r>
  <r>
    <s v="Torelli"/>
    <s v="Andrew"/>
    <s v="T"/>
    <s v="Assistant Professor"/>
    <s v="Chemistry Department"/>
    <x v="638"/>
    <s v="A"/>
    <s v="F"/>
    <m/>
    <m/>
    <s v="F12"/>
    <s v="Academic Year"/>
    <x v="2"/>
    <n v="669"/>
  </r>
  <r>
    <s v="Devine"/>
    <s v="Leigh"/>
    <m/>
    <s v="Lecturer"/>
    <s v="Applied Statistics/Oper Res"/>
    <x v="639"/>
    <s v="C"/>
    <s v="F"/>
    <m/>
    <m/>
    <s v="F09"/>
    <s v="Academic Year"/>
    <x v="2"/>
    <n v="670"/>
  </r>
  <r>
    <s v="Miller"/>
    <s v="Montana"/>
    <s v="C"/>
    <s v="Associate Professor"/>
    <s v="Popular Culture"/>
    <x v="640"/>
    <s v="C"/>
    <s v="F"/>
    <m/>
    <m/>
    <s v="F09"/>
    <s v="Academic Year"/>
    <x v="2"/>
    <n v="671"/>
  </r>
  <r>
    <s v="Dubasik"/>
    <s v="Virginia"/>
    <s v="L"/>
    <s v="Assistant Professor"/>
    <s v="Comm. Sciences &amp; Disorders"/>
    <x v="641"/>
    <s v="A"/>
    <s v="F"/>
    <m/>
    <m/>
    <s v="F12"/>
    <s v="Academic Year"/>
    <x v="2"/>
    <n v="672"/>
  </r>
  <r>
    <s v="West"/>
    <s v="Amy"/>
    <s v="M"/>
    <s v="Communications Manager"/>
    <s v="Marketing &amp; Communications"/>
    <x v="642"/>
    <s v="A"/>
    <s v="F"/>
    <m/>
    <m/>
    <s v="A12"/>
    <s v="Fiscal Year"/>
    <x v="0"/>
    <n v="673"/>
  </r>
  <r>
    <s v="Chen"/>
    <s v="Deng-Ywan"/>
    <m/>
    <s v="NMR Spectroscopy Supervisor"/>
    <s v="Chemistry Department"/>
    <x v="643"/>
    <s v="A"/>
    <s v="F"/>
    <m/>
    <m/>
    <s v="A17"/>
    <s v="Fiscal Year"/>
    <x v="0"/>
    <n v="674"/>
  </r>
  <r>
    <s v="Shiple"/>
    <s v="Mary"/>
    <s v="M"/>
    <s v="Applications Developer"/>
    <s v="Information Technology Service"/>
    <x v="644"/>
    <s v="A"/>
    <s v="F"/>
    <m/>
    <m/>
    <s v="A12"/>
    <s v="Fiscal Year"/>
    <x v="0"/>
    <n v="675"/>
  </r>
  <r>
    <s v="Terry-Fritsch"/>
    <s v="Allison"/>
    <s v="L"/>
    <s v="Associate Professor"/>
    <s v="School of Art"/>
    <x v="645"/>
    <s v="A"/>
    <s v="F"/>
    <m/>
    <m/>
    <s v="F12"/>
    <s v="Academic Year"/>
    <x v="2"/>
    <n v="676"/>
  </r>
  <r>
    <s v="Gruenhagen"/>
    <s v="Lisa"/>
    <s v="M"/>
    <s v="Associate Professor"/>
    <s v="Music Education"/>
    <x v="646"/>
    <s v="A"/>
    <s v="F"/>
    <m/>
    <m/>
    <s v="F12"/>
    <s v="Academic Year"/>
    <x v="2"/>
    <n v="677"/>
  </r>
  <r>
    <s v="Choo"/>
    <s v="Hyungsuk"/>
    <m/>
    <s v="Assistant Professor"/>
    <s v="School of HMSLS"/>
    <x v="647"/>
    <s v="C"/>
    <s v="F"/>
    <m/>
    <m/>
    <s v="F09"/>
    <s v="Academic Year"/>
    <x v="2"/>
    <n v="678"/>
  </r>
  <r>
    <s v="Brady"/>
    <s v="Joyce"/>
    <s v="A"/>
    <s v="IR Report Developer"/>
    <s v="Institutional Research"/>
    <x v="648"/>
    <s v="A"/>
    <s v="F"/>
    <m/>
    <m/>
    <s v="A12"/>
    <s v="Fiscal Year"/>
    <x v="0"/>
    <n v="679"/>
  </r>
  <r>
    <s v="Edminster"/>
    <s v="Judith"/>
    <s v="R"/>
    <s v="Associate Professor"/>
    <s v="English Department"/>
    <x v="649"/>
    <s v="A"/>
    <s v="F"/>
    <m/>
    <m/>
    <s v="F12"/>
    <s v="Academic Year"/>
    <x v="2"/>
    <n v="680"/>
  </r>
  <r>
    <s v="Petrea"/>
    <s v="Adam"/>
    <s v="M"/>
    <s v="Systems Analyst"/>
    <s v="Information Technology Service"/>
    <x v="650"/>
    <s v="A"/>
    <s v="F"/>
    <m/>
    <m/>
    <s v="A12"/>
    <s v="Fiscal Year"/>
    <x v="0"/>
    <n v="681"/>
  </r>
  <r>
    <s v="Adams"/>
    <s v="Margaret"/>
    <s v="J"/>
    <s v="Field Coord Social Work/Lectur"/>
    <s v="Social Work"/>
    <x v="651"/>
    <s v="A"/>
    <s v="F"/>
    <m/>
    <m/>
    <s v="F12"/>
    <s v="Academic Year"/>
    <x v="2"/>
    <n v="682"/>
  </r>
  <r>
    <s v="Nelson"/>
    <s v="Conor"/>
    <s v="R"/>
    <s v="Associate Professor"/>
    <s v="Music Performance Studies"/>
    <x v="652"/>
    <s v="A"/>
    <s v="F"/>
    <m/>
    <m/>
    <s v="F12"/>
    <s v="Academic Year"/>
    <x v="2"/>
    <n v="683"/>
  </r>
  <r>
    <s v="Lee"/>
    <s v="Hee Soon"/>
    <m/>
    <s v="Assistant Professor"/>
    <s v="Social Work"/>
    <x v="653"/>
    <s v="A"/>
    <s v="F"/>
    <m/>
    <m/>
    <s v="F12"/>
    <s v="Academic Year"/>
    <x v="2"/>
    <n v="684"/>
  </r>
  <r>
    <s v="Poor"/>
    <s v="Gene"/>
    <s v="W"/>
    <s v="Lecturer"/>
    <s v="Marketing"/>
    <x v="654"/>
    <s v="A"/>
    <s v="F"/>
    <n v="20000"/>
    <m/>
    <s v="F12"/>
    <s v="Academic Year"/>
    <x v="2"/>
    <n v="685"/>
  </r>
  <r>
    <s v="Mancuso"/>
    <s v="Rebecca"/>
    <s v="J"/>
    <s v="Associate Professor"/>
    <s v="History Department"/>
    <x v="655"/>
    <s v="A"/>
    <s v="F"/>
    <m/>
    <m/>
    <s v="F12"/>
    <s v="Academic Year"/>
    <x v="2"/>
    <n v="686"/>
  </r>
  <r>
    <s v="Spohr"/>
    <s v="Arne"/>
    <m/>
    <s v="Associate Professor"/>
    <s v="Musicology/Composition/Theory"/>
    <x v="656"/>
    <s v="A"/>
    <s v="F"/>
    <m/>
    <m/>
    <s v="F12"/>
    <s v="Academic Year"/>
    <x v="2"/>
    <n v="687"/>
  </r>
  <r>
    <s v="Weimer"/>
    <s v="David"/>
    <s v="L"/>
    <s v="Applications Developer"/>
    <s v="Information Technology Service"/>
    <x v="657"/>
    <s v="A"/>
    <s v="F"/>
    <m/>
    <m/>
    <s v="A12"/>
    <s v="Fiscal Year"/>
    <x v="0"/>
    <n v="688"/>
  </r>
  <r>
    <s v="Hanna-Garlitz"/>
    <s v="Patricia"/>
    <s v="L"/>
    <s v="Lecturer"/>
    <s v="Marketing"/>
    <x v="658"/>
    <s v="C"/>
    <s v="F"/>
    <m/>
    <m/>
    <s v="F09"/>
    <s v="Academic Year"/>
    <x v="2"/>
    <n v="689"/>
  </r>
  <r>
    <s v="Rosenkranz"/>
    <s v="Thomas"/>
    <s v="H"/>
    <s v="Associate Professor"/>
    <s v="Music Performance Studies"/>
    <x v="659"/>
    <s v="C"/>
    <s v="F"/>
    <m/>
    <m/>
    <s v="F09"/>
    <s v="Academic Year"/>
    <x v="2"/>
    <n v="690"/>
  </r>
  <r>
    <s v="Sutton"/>
    <s v="Mearl"/>
    <s v="E"/>
    <s v="Lecturer"/>
    <s v="Marketing"/>
    <x v="660"/>
    <s v="A"/>
    <s v="F"/>
    <m/>
    <m/>
    <s v="F12"/>
    <s v="Academic Year"/>
    <x v="2"/>
    <n v="691"/>
  </r>
  <r>
    <s v="Delgado"/>
    <s v="Ernesto"/>
    <s v="E"/>
    <s v="Associate Professor"/>
    <s v="Romance and Classical Studies"/>
    <x v="661"/>
    <s v="A"/>
    <s v="F"/>
    <m/>
    <m/>
    <s v="F12"/>
    <s v="Academic Year"/>
    <x v="2"/>
    <n v="692"/>
  </r>
  <r>
    <s v="Anderson"/>
    <s v="Martin"/>
    <s v="S"/>
    <s v="Program Director/Sr Lecturer"/>
    <s v="Fire-Applied Science"/>
    <x v="662"/>
    <s v="A"/>
    <s v="F"/>
    <n v="2000"/>
    <m/>
    <s v="F12"/>
    <s v="Academic Year"/>
    <x v="2"/>
    <n v="693"/>
  </r>
  <r>
    <s v="Hampton"/>
    <s v="David"/>
    <s v="D"/>
    <s v="Assistant Professor"/>
    <s v="Schl of Intervention Svcs"/>
    <x v="663"/>
    <s v="A"/>
    <s v="F"/>
    <n v="2000"/>
    <m/>
    <s v="F12"/>
    <s v="Academic Year"/>
    <x v="2"/>
    <n v="694"/>
  </r>
  <r>
    <s v="Gregory"/>
    <s v="Andrew"/>
    <s v="J"/>
    <s v="Assistant Professor"/>
    <s v="School of Earth, Environ &amp; Soc"/>
    <x v="664"/>
    <s v="A"/>
    <s v="F"/>
    <m/>
    <m/>
    <s v="F12"/>
    <s v="Academic Year"/>
    <x v="2"/>
    <n v="695"/>
  </r>
  <r>
    <s v="Mencer Klonaris"/>
    <s v="Sandra"/>
    <s v="J"/>
    <s v="Dir, St Enroll Comm Center"/>
    <s v="Student Communication Center"/>
    <x v="665"/>
    <s v="A"/>
    <s v="F"/>
    <m/>
    <m/>
    <s v="A12"/>
    <s v="Fiscal Year"/>
    <x v="0"/>
    <n v="696"/>
  </r>
  <r>
    <s v="Schneider"/>
    <s v="Andrea"/>
    <s v="L"/>
    <s v="Lecturer"/>
    <s v="Economics Dept"/>
    <x v="666"/>
    <s v="A"/>
    <s v="F"/>
    <m/>
    <m/>
    <s v="F12"/>
    <s v="Academic Year"/>
    <x v="2"/>
    <n v="697"/>
  </r>
  <r>
    <s v="Seiler"/>
    <s v="Christine"/>
    <s v="A"/>
    <s v="Instructor, Associate Director"/>
    <s v="Marketing"/>
    <x v="667"/>
    <s v="C"/>
    <s v="F"/>
    <m/>
    <m/>
    <s v="F09"/>
    <s v="Academic Year"/>
    <x v="2"/>
    <n v="698"/>
  </r>
  <r>
    <s v="Hippler"/>
    <s v="Rachelle"/>
    <s v="M"/>
    <s v="Senior Lecturer"/>
    <s v="Fire-Applied Science"/>
    <x v="668"/>
    <s v="A"/>
    <s v="F"/>
    <m/>
    <m/>
    <s v="F12"/>
    <s v="Academic Year"/>
    <x v="2"/>
    <n v="699"/>
  </r>
  <r>
    <s v="Eizenman Myers"/>
    <s v="Holly"/>
    <s v="J"/>
    <s v="Senior Lecturer"/>
    <s v="Dept of Envir. and Sustain."/>
    <x v="669"/>
    <s v="A"/>
    <s v="F"/>
    <m/>
    <m/>
    <s v="F12"/>
    <s v="Academic Year"/>
    <x v="2"/>
    <n v="700"/>
  </r>
  <r>
    <s v="Menard"/>
    <s v="Elizabeth"/>
    <s v="A"/>
    <s v="Chair/Associate Professor"/>
    <s v="Music Education"/>
    <x v="670"/>
    <s v="A"/>
    <s v="F"/>
    <n v="6000"/>
    <m/>
    <s v="FAD"/>
    <s v="Fiscal Year"/>
    <x v="1"/>
    <n v="701"/>
  </r>
  <r>
    <s v="Grilliot"/>
    <s v="Karly"/>
    <s v="A"/>
    <s v="Director of Development"/>
    <s v="Development Office"/>
    <x v="671"/>
    <s v="A"/>
    <s v="F"/>
    <m/>
    <m/>
    <s v="A12"/>
    <s v="Fiscal Year"/>
    <x v="0"/>
    <n v="702"/>
  </r>
  <r>
    <s v="AbouZied"/>
    <s v="Magdy"/>
    <s v="A"/>
    <s v="Assc Director Operations"/>
    <s v="Dining Services"/>
    <x v="671"/>
    <s v="A"/>
    <s v="F"/>
    <m/>
    <m/>
    <s v="A12"/>
    <s v="Fiscal Year"/>
    <x v="0"/>
    <n v="703"/>
  </r>
  <r>
    <s v="Gerwin"/>
    <s v="Monica"/>
    <s v="I"/>
    <s v="Executive Assistant to VP/Dean"/>
    <s v="Graduate College"/>
    <x v="671"/>
    <s v="A"/>
    <s v="F"/>
    <m/>
    <m/>
    <s v="A12"/>
    <s v="Fiscal Year"/>
    <x v="0"/>
    <n v="704"/>
  </r>
  <r>
    <s v="Place"/>
    <s v="Bridget"/>
    <s v="A"/>
    <s v="Systems Analyst"/>
    <s v="Information Technology Service"/>
    <x v="671"/>
    <s v="A"/>
    <s v="F"/>
    <m/>
    <m/>
    <s v="A12"/>
    <s v="Fiscal Year"/>
    <x v="0"/>
    <n v="705"/>
  </r>
  <r>
    <s v="Liu"/>
    <s v="Solungga"/>
    <m/>
    <s v="Associate Professor"/>
    <s v="Music Performance Studies"/>
    <x v="672"/>
    <s v="A"/>
    <s v="F"/>
    <m/>
    <m/>
    <s v="F12"/>
    <s v="Academic Year"/>
    <x v="2"/>
    <n v="706"/>
  </r>
  <r>
    <s v="Lau"/>
    <s v="Karen"/>
    <s v="S"/>
    <s v="Director of Records"/>
    <s v="Registrar"/>
    <x v="673"/>
    <s v="A"/>
    <s v="F"/>
    <m/>
    <m/>
    <s v="A12"/>
    <s v="Fiscal Year"/>
    <x v="0"/>
    <n v="707"/>
  </r>
  <r>
    <s v="Zappitelli"/>
    <s v="Debra"/>
    <s v="A"/>
    <s v="Senior Lecturer"/>
    <s v="Family &amp; Consumer Sciences"/>
    <x v="674"/>
    <s v="A"/>
    <s v="F"/>
    <m/>
    <m/>
    <s v="F12"/>
    <s v="Academic Year"/>
    <x v="2"/>
    <n v="708"/>
  </r>
  <r>
    <s v="Schommer"/>
    <s v="Christopher"/>
    <s v="A"/>
    <s v="Senior Lecturer"/>
    <s v="School of HMSLS"/>
    <x v="675"/>
    <s v="A"/>
    <s v="F"/>
    <n v="1500"/>
    <m/>
    <s v="F12"/>
    <s v="Academic Year"/>
    <x v="2"/>
    <n v="709"/>
  </r>
  <r>
    <s v="Challu"/>
    <s v="Amilcar"/>
    <s v="E"/>
    <s v="Associate Professor"/>
    <s v="History Department"/>
    <x v="676"/>
    <s v="A"/>
    <s v="F"/>
    <m/>
    <m/>
    <s v="F12"/>
    <s v="Academic Year"/>
    <x v="2"/>
    <n v="710"/>
  </r>
  <r>
    <s v="Wildschutte"/>
    <s v="Julia"/>
    <s v="H"/>
    <s v="Assistant Professor"/>
    <s v="Biological Science"/>
    <x v="677"/>
    <s v="C"/>
    <s v="F"/>
    <m/>
    <m/>
    <s v="F09"/>
    <s v="Academic Year"/>
    <x v="2"/>
    <n v="711"/>
  </r>
  <r>
    <s v="Albertini"/>
    <s v="William"/>
    <s v="O"/>
    <s v="Associate Professor"/>
    <s v="English Department"/>
    <x v="678"/>
    <s v="A"/>
    <s v="F"/>
    <m/>
    <m/>
    <s v="F12"/>
    <s v="Academic Year"/>
    <x v="2"/>
    <n v="712"/>
  </r>
  <r>
    <s v="Sheffer"/>
    <s v="Jolie"/>
    <s v="A"/>
    <s v="Associate Professor"/>
    <s v="English Department"/>
    <x v="679"/>
    <s v="A"/>
    <s v="F"/>
    <n v="3273"/>
    <m/>
    <s v="F12"/>
    <s v="Academic Year"/>
    <x v="2"/>
    <n v="713"/>
  </r>
  <r>
    <s v="Garland"/>
    <s v="Robin"/>
    <s v="R"/>
    <s v="Instructor"/>
    <s v="Fire-Applied Science"/>
    <x v="680"/>
    <s v="A"/>
    <s v="F"/>
    <m/>
    <m/>
    <s v="F12"/>
    <s v="Academic Year"/>
    <x v="2"/>
    <n v="714"/>
  </r>
  <r>
    <s v="Papanikolaou"/>
    <s v="Eftychia"/>
    <m/>
    <s v="Associate Professor"/>
    <s v="Musicology/Composition/Theory"/>
    <x v="681"/>
    <s v="A"/>
    <s v="F"/>
    <m/>
    <m/>
    <s v="F12"/>
    <s v="Academic Year"/>
    <x v="2"/>
    <n v="715"/>
  </r>
  <r>
    <s v="Coates"/>
    <s v="Kimberly"/>
    <m/>
    <s v="Associate Professor"/>
    <s v="English Department"/>
    <x v="682"/>
    <s v="A"/>
    <s v="F"/>
    <m/>
    <m/>
    <s v="F12"/>
    <s v="Academic Year"/>
    <x v="2"/>
    <n v="716"/>
  </r>
  <r>
    <s v="Gearhart"/>
    <s v="Stephannie"/>
    <s v="S"/>
    <s v="Associate Professor"/>
    <s v="English Department"/>
    <x v="682"/>
    <s v="A"/>
    <s v="F"/>
    <m/>
    <m/>
    <s v="F12"/>
    <s v="Academic Year"/>
    <x v="2"/>
    <n v="717"/>
  </r>
  <r>
    <s v="Fu"/>
    <s v="Yuning"/>
    <m/>
    <s v="Assistant Professor"/>
    <s v="School of Earth, Environ &amp; Soc"/>
    <x v="683"/>
    <s v="C"/>
    <s v="F"/>
    <m/>
    <m/>
    <s v="F09"/>
    <s v="Academic Year"/>
    <x v="2"/>
    <n v="718"/>
  </r>
  <r>
    <s v="Boone"/>
    <s v="Steven"/>
    <s v="E"/>
    <s v="Assistant Professor"/>
    <s v="Theatre and Film"/>
    <x v="684"/>
    <s v="A"/>
    <s v="F"/>
    <m/>
    <m/>
    <s v="F12"/>
    <s v="Academic Year"/>
    <x v="2"/>
    <n v="719"/>
  </r>
  <r>
    <s v="Keyes"/>
    <s v="Starr"/>
    <s v="E"/>
    <s v="Assistant Professor"/>
    <s v="Schl of Intervention Svcs"/>
    <x v="685"/>
    <s v="A"/>
    <s v="F"/>
    <n v="1500"/>
    <m/>
    <s v="F12"/>
    <s v="Academic Year"/>
    <x v="2"/>
    <n v="720"/>
  </r>
  <r>
    <s v="Meizel"/>
    <s v="Katherine"/>
    <s v="L"/>
    <s v="Associate Professor"/>
    <s v="Musicology/Composition/Theory"/>
    <x v="686"/>
    <s v="A"/>
    <s v="F"/>
    <m/>
    <m/>
    <s v="F12"/>
    <s v="Academic Year"/>
    <x v="2"/>
    <n v="721"/>
  </r>
  <r>
    <s v="Carlson"/>
    <s v="Jadwiga"/>
    <s v="A"/>
    <s v="Lecturer"/>
    <s v="Computer Science"/>
    <x v="687"/>
    <s v="C"/>
    <s v="F"/>
    <m/>
    <m/>
    <s v="F09"/>
    <s v="Academic Year"/>
    <x v="2"/>
    <n v="722"/>
  </r>
  <r>
    <s v="Mereoiu"/>
    <s v="Mariana"/>
    <m/>
    <s v="Assistant Professor"/>
    <s v="Schl of Intervention Svcs"/>
    <x v="688"/>
    <s v="A"/>
    <s v="F"/>
    <m/>
    <m/>
    <s v="F12"/>
    <s v="Academic Year"/>
    <x v="2"/>
    <n v="723"/>
  </r>
  <r>
    <s v="Balistreri"/>
    <s v="Kelly"/>
    <s v="S"/>
    <s v="Assistant Professor"/>
    <s v="Sociology Department"/>
    <x v="689"/>
    <s v="A"/>
    <s v="F"/>
    <m/>
    <m/>
    <s v="F12"/>
    <s v="Academic Year"/>
    <x v="2"/>
    <n v="724"/>
  </r>
  <r>
    <s v="Lunceford"/>
    <s v="Christina"/>
    <s v="J"/>
    <s v="Assistant Professor"/>
    <s v="Higher Ed and Student Affairs"/>
    <x v="690"/>
    <s v="A"/>
    <s v="F"/>
    <m/>
    <m/>
    <s v="F12"/>
    <s v="Academic Year"/>
    <x v="2"/>
    <n v="725"/>
  </r>
  <r>
    <s v="Gharanfoli"/>
    <s v="Hossein"/>
    <m/>
    <s v="Lecturer"/>
    <s v="Fire-Applied Science"/>
    <x v="691"/>
    <s v="A"/>
    <s v="F"/>
    <m/>
    <m/>
    <s v="F12"/>
    <s v="Academic Year"/>
    <x v="2"/>
    <n v="726"/>
  </r>
  <r>
    <s v="Crawford"/>
    <s v="Kyle"/>
    <m/>
    <s v="Applications Developer"/>
    <s v="Development Office"/>
    <x v="692"/>
    <s v="A"/>
    <s v="F"/>
    <m/>
    <m/>
    <s v="A12"/>
    <s v="Fiscal Year"/>
    <x v="0"/>
    <n v="727"/>
  </r>
  <r>
    <s v="King"/>
    <s v="Michael"/>
    <s v="T"/>
    <s v="Instructor"/>
    <s v="Bands"/>
    <x v="693"/>
    <s v="A"/>
    <s v="F"/>
    <m/>
    <m/>
    <s v="F12"/>
    <s v="Academic Year"/>
    <x v="2"/>
    <n v="728"/>
  </r>
  <r>
    <s v="Spontelli"/>
    <s v="Charles"/>
    <m/>
    <s v="Senior Lecturer"/>
    <s v="VCT-Tech Education"/>
    <x v="694"/>
    <s v="C"/>
    <s v="F"/>
    <m/>
    <m/>
    <s v="F09"/>
    <s v="Academic Year"/>
    <x v="2"/>
    <n v="729"/>
  </r>
  <r>
    <s v="Porben"/>
    <s v="Pedro"/>
    <s v="P"/>
    <s v="Associate Professor"/>
    <s v="Romance and Classical Studies"/>
    <x v="695"/>
    <s v="A"/>
    <s v="F"/>
    <m/>
    <m/>
    <s v="F12"/>
    <s v="Academic Year"/>
    <x v="2"/>
    <n v="730"/>
  </r>
  <r>
    <s v="Orwick Ogden"/>
    <s v="Sherri"/>
    <s v="L"/>
    <s v="eCampus Associate Director"/>
    <s v="On-Line &amp; Summer Acad Progs"/>
    <x v="696"/>
    <s v="A"/>
    <s v="F"/>
    <m/>
    <m/>
    <s v="A12"/>
    <s v="Fiscal Year"/>
    <x v="0"/>
    <n v="731"/>
  </r>
  <r>
    <s v="Planthaber"/>
    <s v="Amy"/>
    <s v="J"/>
    <s v="Director, Academic Advising"/>
    <s v="Fire-Student Services"/>
    <x v="697"/>
    <s v="A"/>
    <s v="F"/>
    <m/>
    <m/>
    <s v="A12"/>
    <s v="Fiscal Year"/>
    <x v="0"/>
    <n v="732"/>
  </r>
  <r>
    <s v="Williamson"/>
    <s v="Richard"/>
    <s v="A"/>
    <s v="Enterprise Application Admin"/>
    <s v="Information Technology Service"/>
    <x v="698"/>
    <s v="A"/>
    <s v="F"/>
    <m/>
    <m/>
    <s v="A12"/>
    <s v="Fiscal Year"/>
    <x v="0"/>
    <n v="733"/>
  </r>
  <r>
    <s v="Stucker"/>
    <s v="Jennifer"/>
    <m/>
    <s v="Assistant Professor"/>
    <s v="School of Art"/>
    <x v="699"/>
    <s v="A"/>
    <s v="F"/>
    <m/>
    <m/>
    <s v="F12"/>
    <s v="Academic Year"/>
    <x v="2"/>
    <n v="734"/>
  </r>
  <r>
    <s v="Willis"/>
    <s v="Paul"/>
    <s v="C"/>
    <s v="Assistant Professor"/>
    <s v="School of Ed Found, Lead &amp; Pol"/>
    <x v="700"/>
    <s v="A"/>
    <s v="F"/>
    <n v="1500"/>
    <m/>
    <s v="F12"/>
    <s v="Academic Year"/>
    <x v="2"/>
    <n v="735"/>
  </r>
  <r>
    <s v="DeNardo"/>
    <s v="Faith"/>
    <s v="A"/>
    <s v="Director of Wellness"/>
    <s v="Recreation and Wellness"/>
    <x v="701"/>
    <s v="A"/>
    <s v="F"/>
    <m/>
    <m/>
    <s v="A12"/>
    <s v="Fiscal Year"/>
    <x v="0"/>
    <n v="736"/>
  </r>
  <r>
    <s v="Mbuthia"/>
    <s v="Kamau"/>
    <s v="W"/>
    <s v="Lab Coordinator/Lecturer"/>
    <s v="Biological Science"/>
    <x v="702"/>
    <s v="A"/>
    <s v="F"/>
    <m/>
    <m/>
    <s v="F12"/>
    <s v="Academic Year"/>
    <x v="2"/>
    <n v="737"/>
  </r>
  <r>
    <s v="Beltano"/>
    <s v="Amy"/>
    <s v="J"/>
    <s v="Sr Financial Systems Analyst"/>
    <s v="Controller's Office"/>
    <x v="703"/>
    <s v="A"/>
    <s v="F"/>
    <m/>
    <m/>
    <s v="A12"/>
    <s v="Fiscal Year"/>
    <x v="0"/>
    <n v="738"/>
  </r>
  <r>
    <s v="Mallias"/>
    <s v="Leonidas"/>
    <m/>
    <s v="Library Director"/>
    <s v="Fire-Library"/>
    <x v="703"/>
    <s v="A"/>
    <s v="F"/>
    <m/>
    <m/>
    <s v="A12"/>
    <s v="Fiscal Year"/>
    <x v="0"/>
    <n v="739"/>
  </r>
  <r>
    <s v="Willis"/>
    <s v="Sarah"/>
    <s v="K"/>
    <s v="Head Women's Softball Coach"/>
    <s v="Softball - Women"/>
    <x v="703"/>
    <s v="A"/>
    <s v="F"/>
    <m/>
    <m/>
    <s v="A12"/>
    <s v="Fiscal Year"/>
    <x v="0"/>
    <n v="740"/>
  </r>
  <r>
    <s v="Schrock"/>
    <s v="Laura"/>
    <s v="L"/>
    <s v="Lecturer"/>
    <s v="Comm. Sciences &amp; Disorders"/>
    <x v="704"/>
    <s v="C"/>
    <s v="F"/>
    <m/>
    <m/>
    <s v="F09"/>
    <s v="Academic Year"/>
    <x v="2"/>
    <n v="741"/>
  </r>
  <r>
    <s v="Kern"/>
    <s v="Kirk"/>
    <s v="D"/>
    <s v="Int Director, Dallas Hamltn Cr"/>
    <s v="Marketing"/>
    <x v="705"/>
    <s v="A"/>
    <s v="F"/>
    <n v="38259"/>
    <m/>
    <s v="FAD"/>
    <s v="Fiscal Year"/>
    <x v="1"/>
    <n v="742"/>
  </r>
  <r>
    <s v="Kear"/>
    <s v="Andrew"/>
    <s v="R"/>
    <s v="Assistant Professor"/>
    <s v="Political Science Department"/>
    <x v="706"/>
    <s v="A"/>
    <s v="F"/>
    <m/>
    <m/>
    <s v="F12"/>
    <s v="Academic Year"/>
    <x v="2"/>
    <n v="743"/>
  </r>
  <r>
    <s v="LaVenia"/>
    <s v="Kristina"/>
    <s v="N"/>
    <s v="Assistant Professor"/>
    <s v="School of Ed Found, Lead &amp; Pol"/>
    <x v="707"/>
    <s v="C"/>
    <s v="F"/>
    <m/>
    <m/>
    <s v="F09"/>
    <s v="Academic Year"/>
    <x v="2"/>
    <n v="744"/>
  </r>
  <r>
    <s v="Lee"/>
    <s v="Il Rang"/>
    <m/>
    <s v="Assistant Professor"/>
    <s v="School of Teaching &amp; Learning"/>
    <x v="707"/>
    <s v="C"/>
    <s v="F"/>
    <m/>
    <m/>
    <s v="F09"/>
    <s v="Academic Year"/>
    <x v="2"/>
    <n v="745"/>
  </r>
  <r>
    <s v="Greenwald"/>
    <s v="Donna"/>
    <s v="L"/>
    <s v="Lecturer"/>
    <s v="Marketing"/>
    <x v="708"/>
    <s v="A"/>
    <s v="F"/>
    <m/>
    <m/>
    <s v="F12"/>
    <s v="Academic Year"/>
    <x v="2"/>
    <n v="746"/>
  </r>
  <r>
    <s v="Fisher"/>
    <s v="Theodore"/>
    <s v="F"/>
    <s v="Server Administrator"/>
    <s v="Information Technology Service"/>
    <x v="709"/>
    <s v="A"/>
    <s v="F"/>
    <m/>
    <m/>
    <s v="A12"/>
    <s v="Fiscal Year"/>
    <x v="0"/>
    <n v="747"/>
  </r>
  <r>
    <s v="Hughes"/>
    <s v="Charles"/>
    <s v="D"/>
    <s v="Assistant Professor"/>
    <s v="Comm. Sciences &amp; Disorders"/>
    <x v="710"/>
    <s v="A"/>
    <s v="F"/>
    <m/>
    <m/>
    <s v="F12"/>
    <s v="Academic Year"/>
    <x v="2"/>
    <n v="748"/>
  </r>
  <r>
    <s v="Hayes"/>
    <s v="David"/>
    <m/>
    <s v="Information Security Analyst"/>
    <s v="Information Technology Service"/>
    <x v="711"/>
    <s v="A"/>
    <s v="F"/>
    <m/>
    <m/>
    <s v="A12"/>
    <s v="Fiscal Year"/>
    <x v="0"/>
    <n v="749"/>
  </r>
  <r>
    <s v="Brigadier"/>
    <s v="Sean"/>
    <s v="M"/>
    <s v="IR Report Developer"/>
    <s v="Institutional Research"/>
    <x v="712"/>
    <s v="A"/>
    <s v="F"/>
    <n v="10000"/>
    <m/>
    <s v="A12"/>
    <s v="Fiscal Year"/>
    <x v="0"/>
    <n v="750"/>
  </r>
  <r>
    <s v="Fritsch"/>
    <s v="Stefan"/>
    <s v="H"/>
    <s v="Assistant Professor"/>
    <s v="Political Science Department"/>
    <x v="713"/>
    <s v="A"/>
    <s v="F"/>
    <m/>
    <m/>
    <s v="F12"/>
    <s v="Academic Year"/>
    <x v="2"/>
    <n v="751"/>
  </r>
  <r>
    <s v="Baker"/>
    <s v="Julie"/>
    <s v="K"/>
    <s v="Manager, Classroom Technology"/>
    <s v="Information Technology Service"/>
    <x v="714"/>
    <s v="A"/>
    <s v="F"/>
    <m/>
    <m/>
    <s v="A12"/>
    <s v="Fiscal Year"/>
    <x v="0"/>
    <n v="752"/>
  </r>
  <r>
    <s v="Tiede"/>
    <s v="Glenn"/>
    <s v="P"/>
    <s v="Senior Lecturer"/>
    <s v="Physics &amp; Astronomy"/>
    <x v="715"/>
    <s v="C"/>
    <s v="F"/>
    <m/>
    <m/>
    <s v="F09"/>
    <s v="Academic Year"/>
    <x v="2"/>
    <n v="753"/>
  </r>
  <r>
    <s v="Ojha"/>
    <s v="Mamta"/>
    <m/>
    <s v="Assistant Professor"/>
    <s v="Social Work"/>
    <x v="716"/>
    <s v="A"/>
    <s v="F"/>
    <m/>
    <m/>
    <s v="F12"/>
    <s v="Academic Year"/>
    <x v="2"/>
    <n v="754"/>
  </r>
  <r>
    <s v="Kalaf-Hughes"/>
    <s v="Nicole"/>
    <s v="G"/>
    <s v="Assistant Professor"/>
    <s v="Political Science Department"/>
    <x v="717"/>
    <s v="A"/>
    <s v="F"/>
    <m/>
    <m/>
    <s v="F12"/>
    <s v="Academic Year"/>
    <x v="2"/>
    <n v="755"/>
  </r>
  <r>
    <s v="Blankinship"/>
    <s v="Bonnie"/>
    <s v="J"/>
    <s v="Communications Manager"/>
    <s v="Marketing &amp; Communications"/>
    <x v="718"/>
    <s v="A"/>
    <s v="F"/>
    <m/>
    <m/>
    <s v="A12"/>
    <s v="Fiscal Year"/>
    <x v="0"/>
    <n v="756"/>
  </r>
  <r>
    <s v="Chong"/>
    <s v="Dawn"/>
    <s v="V"/>
    <s v="Director, Student Empl Servics"/>
    <s v="Student Employment"/>
    <x v="719"/>
    <s v="A"/>
    <s v="F"/>
    <m/>
    <m/>
    <s v="A12"/>
    <s v="Fiscal Year"/>
    <x v="0"/>
    <n v="757"/>
  </r>
  <r>
    <s v="Gunka"/>
    <s v="Danee"/>
    <s v="L"/>
    <s v="Enterprise Appl Administrator"/>
    <s v="Information Technology Service"/>
    <x v="720"/>
    <s v="A"/>
    <s v="F"/>
    <m/>
    <m/>
    <s v="A12"/>
    <s v="Fiscal Year"/>
    <x v="0"/>
    <n v="758"/>
  </r>
  <r>
    <s v="Hertenstein"/>
    <s v="Elizabeth"/>
    <s v="M"/>
    <s v="Assc Prof/Cataloger &amp; Metadata"/>
    <s v="University Libraries"/>
    <x v="721"/>
    <s v="A"/>
    <s v="F"/>
    <m/>
    <m/>
    <s v="FLB"/>
    <s v="Fiscal Year"/>
    <x v="3"/>
    <n v="759"/>
  </r>
  <r>
    <s v="Jacobs"/>
    <s v="Kimberly"/>
    <s v="H"/>
    <s v="Associate Director"/>
    <s v="Alumni Office"/>
    <x v="722"/>
    <s v="A"/>
    <s v="F"/>
    <m/>
    <m/>
    <s v="A12"/>
    <s v="Fiscal Year"/>
    <x v="0"/>
    <n v="760"/>
  </r>
  <r>
    <s v="Rainey"/>
    <s v="Sarah"/>
    <s v="A"/>
    <s v="Assistant Professor"/>
    <s v="School of Cultural &amp; Critical"/>
    <x v="723"/>
    <s v="C"/>
    <s v="F"/>
    <m/>
    <m/>
    <s v="F09"/>
    <s v="Academic Year"/>
    <x v="2"/>
    <n v="761"/>
  </r>
  <r>
    <s v="Galletta Horner"/>
    <s v="Christy"/>
    <s v="S"/>
    <s v="Assistant Professor"/>
    <s v="School of Ed Found, Lead &amp; Pol"/>
    <x v="724"/>
    <s v="A"/>
    <s v="F"/>
    <m/>
    <m/>
    <s v="F12"/>
    <s v="Academic Year"/>
    <x v="2"/>
    <n v="762"/>
  </r>
  <r>
    <s v="Lavery"/>
    <s v="Matthew"/>
    <s v="R"/>
    <s v="Assistant Professor"/>
    <s v="School of Ed Found, Lead &amp; Pol"/>
    <x v="724"/>
    <s v="A"/>
    <s v="F"/>
    <m/>
    <m/>
    <s v="F12"/>
    <s v="Academic Year"/>
    <x v="2"/>
    <n v="763"/>
  </r>
  <r>
    <s v="Montague"/>
    <s v="Rhonda"/>
    <s v="E"/>
    <s v="Senior Systems Analyst-St Acct"/>
    <s v="Bursar's Office"/>
    <x v="725"/>
    <s v="A"/>
    <s v="F"/>
    <m/>
    <m/>
    <s v="A12"/>
    <s v="Fiscal Year"/>
    <x v="0"/>
    <n v="764"/>
  </r>
  <r>
    <s v="Schaeffer"/>
    <s v="Rachel"/>
    <s v="A"/>
    <s v="Dir of Trans Eval &amp; Grad"/>
    <s v="Registrar"/>
    <x v="725"/>
    <s v="A"/>
    <s v="F"/>
    <m/>
    <m/>
    <s v="A12"/>
    <s v="Fiscal Year"/>
    <x v="0"/>
    <n v="765"/>
  </r>
  <r>
    <s v="Cardenas"/>
    <s v="Melissa"/>
    <s v="A"/>
    <s v="Assessment Officer for Mgmt, s"/>
    <s v="College of Education - Admin"/>
    <x v="726"/>
    <s v="A"/>
    <s v="F"/>
    <n v="7000"/>
    <m/>
    <s v="A12"/>
    <s v="Fiscal Year"/>
    <x v="0"/>
    <n v="766"/>
  </r>
  <r>
    <s v="Kelly"/>
    <s v="Patrick"/>
    <s v="D"/>
    <s v="Classification/Compstn Analyst"/>
    <s v="Human Resources"/>
    <x v="727"/>
    <s v="A"/>
    <s v="F"/>
    <m/>
    <m/>
    <s v="A12"/>
    <s v="Fiscal Year"/>
    <x v="0"/>
    <n v="767"/>
  </r>
  <r>
    <s v="Dimoff"/>
    <s v="Danielle"/>
    <s v="M"/>
    <s v="Associate Director, Career Cnt"/>
    <s v="Career Center"/>
    <x v="728"/>
    <s v="A"/>
    <s v="F"/>
    <m/>
    <m/>
    <s v="A12"/>
    <s v="Fiscal Year"/>
    <x v="0"/>
    <n v="768"/>
  </r>
  <r>
    <s v="Newell"/>
    <s v="Tyler"/>
    <s v="A"/>
    <s v="Information Security Analyst"/>
    <s v="Information Technology Service"/>
    <x v="728"/>
    <s v="A"/>
    <s v="F"/>
    <m/>
    <m/>
    <s v="A12"/>
    <s v="Fiscal Year"/>
    <x v="0"/>
    <n v="769"/>
  </r>
  <r>
    <s v="Tompkins"/>
    <s v="Terrance"/>
    <s v="R"/>
    <s v="Instructor"/>
    <s v="Musicology/Composition/Theory"/>
    <x v="728"/>
    <s v="C"/>
    <s v="F"/>
    <m/>
    <m/>
    <s v="F09"/>
    <s v="Academic Year"/>
    <x v="2"/>
    <n v="770"/>
  </r>
  <r>
    <s v="Liu"/>
    <s v="Ganming"/>
    <m/>
    <s v="Assistant Professor"/>
    <s v="School of Earth, Environ &amp; Soc"/>
    <x v="728"/>
    <s v="A"/>
    <s v="F"/>
    <m/>
    <m/>
    <s v="F12"/>
    <s v="Academic Year"/>
    <x v="2"/>
    <n v="771"/>
  </r>
  <r>
    <s v="Jones"/>
    <s v="Dalton"/>
    <s v="A"/>
    <s v="Associate Professor"/>
    <s v="Ethnic Studies"/>
    <x v="729"/>
    <s v="A"/>
    <s v="F"/>
    <m/>
    <m/>
    <s v="F12"/>
    <s v="Academic Year"/>
    <x v="2"/>
    <n v="772"/>
  </r>
  <r>
    <s v="Welch"/>
    <s v="Philip"/>
    <s v="J"/>
    <s v="Assistant Professor"/>
    <s v="Public &amp; Allied Health"/>
    <x v="730"/>
    <s v="A"/>
    <s v="F"/>
    <m/>
    <m/>
    <s v="F12"/>
    <s v="Academic Year"/>
    <x v="2"/>
    <n v="773"/>
  </r>
  <r>
    <s v="Selzer"/>
    <s v="John"/>
    <s v="C"/>
    <s v="Sr Manager, Prospect Research"/>
    <s v="Development Office"/>
    <x v="731"/>
    <s v="A"/>
    <s v="F"/>
    <m/>
    <m/>
    <s v="A12"/>
    <s v="Fiscal Year"/>
    <x v="0"/>
    <n v="774"/>
  </r>
  <r>
    <s v="Lynch"/>
    <s v="Andrew"/>
    <s v="T"/>
    <s v="Technology Support Supervisor"/>
    <s v="Information Technology Service"/>
    <x v="732"/>
    <s v="A"/>
    <s v="F"/>
    <m/>
    <m/>
    <s v="A12"/>
    <s v="Fiscal Year"/>
    <x v="0"/>
    <n v="775"/>
  </r>
  <r>
    <s v="Reing"/>
    <s v="John"/>
    <s v="F"/>
    <s v="Instructor"/>
    <s v="Finance"/>
    <x v="733"/>
    <s v="A"/>
    <s v="F"/>
    <m/>
    <m/>
    <s v="F12"/>
    <s v="Academic Year"/>
    <x v="2"/>
    <n v="776"/>
  </r>
  <r>
    <s v="Bratt"/>
    <s v="Mark"/>
    <s v="A"/>
    <s v="Information Security Analyst"/>
    <s v="Information Technology Service"/>
    <x v="734"/>
    <s v="A"/>
    <s v="F"/>
    <m/>
    <m/>
    <s v="A12"/>
    <s v="Fiscal Year"/>
    <x v="0"/>
    <n v="777"/>
  </r>
  <r>
    <s v="Brown"/>
    <s v="Gregory"/>
    <s v="D"/>
    <s v="IT Systems Analyst"/>
    <s v="Information Technology Service"/>
    <x v="734"/>
    <s v="A"/>
    <s v="F"/>
    <m/>
    <m/>
    <s v="A12"/>
    <s v="Fiscal Year"/>
    <x v="0"/>
    <n v="778"/>
  </r>
  <r>
    <s v="Luring"/>
    <s v="Jeremy"/>
    <s v="R"/>
    <s v="Enterprise Appl Administrator"/>
    <s v="Information Technology Service"/>
    <x v="734"/>
    <s v="A"/>
    <s v="F"/>
    <m/>
    <m/>
    <s v="A12"/>
    <s v="Fiscal Year"/>
    <x v="0"/>
    <n v="779"/>
  </r>
  <r>
    <s v="Grulke"/>
    <s v="Matthew"/>
    <s v="P"/>
    <s v="Server Administrator"/>
    <s v="Information Technology Service"/>
    <x v="735"/>
    <s v="A"/>
    <s v="F"/>
    <m/>
    <m/>
    <s v="A12"/>
    <s v="Fiscal Year"/>
    <x v="0"/>
    <n v="780"/>
  </r>
  <r>
    <s v="Lohr"/>
    <s v="Lloyd"/>
    <s v="M"/>
    <s v="Sr Manager, Prospect Research"/>
    <s v="Development Office"/>
    <x v="736"/>
    <s v="A"/>
    <s v="F"/>
    <m/>
    <m/>
    <s v="A12"/>
    <s v="Fiscal Year"/>
    <x v="0"/>
    <n v="781"/>
  </r>
  <r>
    <s v="Smith"/>
    <s v="Catherine"/>
    <s v="E"/>
    <s v="Senior Lecturer"/>
    <s v="Flight Instruction"/>
    <x v="737"/>
    <s v="A"/>
    <s v="F"/>
    <m/>
    <m/>
    <s v="F12"/>
    <s v="Academic Year"/>
    <x v="2"/>
    <n v="782"/>
  </r>
  <r>
    <s v="Powell"/>
    <s v="Brittany"/>
    <s v="A"/>
    <s v="Director of Development"/>
    <s v="Capital Campaign"/>
    <x v="738"/>
    <s v="A"/>
    <s v="F"/>
    <m/>
    <m/>
    <s v="A12"/>
    <s v="Fiscal Year"/>
    <x v="0"/>
    <n v="783"/>
  </r>
  <r>
    <s v="Scontrino"/>
    <s v="Antonio"/>
    <m/>
    <s v="Assistant Professor"/>
    <s v="VCT-Tech Education"/>
    <x v="739"/>
    <s v="C"/>
    <s v="F"/>
    <m/>
    <m/>
    <s v="F09"/>
    <s v="Academic Year"/>
    <x v="2"/>
    <n v="784"/>
  </r>
  <r>
    <s v="Rivera"/>
    <s v="Anthony"/>
    <s v="C"/>
    <s v="Assistant Dir/Clinical Directr"/>
    <s v="Counseling Center"/>
    <x v="740"/>
    <s v="A"/>
    <s v="F"/>
    <m/>
    <m/>
    <s v="A12"/>
    <s v="Fiscal Year"/>
    <x v="0"/>
    <n v="785"/>
  </r>
  <r>
    <s v="Reisner"/>
    <s v="Ann"/>
    <s v="M"/>
    <s v="Assistant Director, Budgets"/>
    <s v="Campus Operations"/>
    <x v="741"/>
    <s v="A"/>
    <s v="F"/>
    <m/>
    <m/>
    <s v="A12"/>
    <s v="Fiscal Year"/>
    <x v="0"/>
    <n v="786"/>
  </r>
  <r>
    <s v="Rapier"/>
    <s v="Thomas"/>
    <s v="G"/>
    <s v="Asst Athl Dir, Equipment Oper"/>
    <s v="Intercollegiate Athletics"/>
    <x v="742"/>
    <s v="A"/>
    <s v="F"/>
    <m/>
    <m/>
    <s v="A12"/>
    <s v="Fiscal Year"/>
    <x v="0"/>
    <n v="787"/>
  </r>
  <r>
    <s v="Ro"/>
    <s v="Hyun Kyoung"/>
    <m/>
    <s v="Assistant Professor"/>
    <s v="Higher Ed and Student Affairs"/>
    <x v="743"/>
    <s v="A"/>
    <s v="F"/>
    <m/>
    <m/>
    <s v="F12"/>
    <s v="Academic Year"/>
    <x v="2"/>
    <n v="788"/>
  </r>
  <r>
    <s v="Pozniak"/>
    <s v="Mary"/>
    <s v="L"/>
    <s v="Assistant Director"/>
    <s v="Advising Services"/>
    <x v="744"/>
    <s v="A"/>
    <s v="F"/>
    <m/>
    <m/>
    <s v="A12"/>
    <s v="Fiscal Year"/>
    <x v="0"/>
    <n v="789"/>
  </r>
  <r>
    <s v="Seigneur-Harris"/>
    <s v="Allyson"/>
    <s v="L"/>
    <s v="Client Support Supervisor"/>
    <s v="Information Technology Service"/>
    <x v="745"/>
    <s v="A"/>
    <s v="F"/>
    <m/>
    <m/>
    <s v="A12"/>
    <s v="Fiscal Year"/>
    <x v="0"/>
    <n v="790"/>
  </r>
  <r>
    <s v="Olds"/>
    <s v="Kelley"/>
    <s v="Y"/>
    <s v="Assistant Professor"/>
    <s v="Schl of Intervention Svcs"/>
    <x v="746"/>
    <s v="C"/>
    <s v="F"/>
    <m/>
    <m/>
    <s v="F09"/>
    <s v="Academic Year"/>
    <x v="2"/>
    <n v="791"/>
  </r>
  <r>
    <s v="Pavuk"/>
    <s v="Daniel"/>
    <s v="M"/>
    <s v="Lecturer"/>
    <s v="Biological Science"/>
    <x v="747"/>
    <s v="A"/>
    <s v="F"/>
    <m/>
    <m/>
    <s v="F12"/>
    <s v="Academic Year"/>
    <x v="2"/>
    <n v="792"/>
  </r>
  <r>
    <s v="Brown"/>
    <s v="Sheila"/>
    <s v="T"/>
    <s v="Associate Director"/>
    <s v="Office of Multicultural Affrs"/>
    <x v="748"/>
    <s v="A"/>
    <s v="F"/>
    <m/>
    <m/>
    <s v="A12"/>
    <s v="Fiscal Year"/>
    <x v="0"/>
    <n v="793"/>
  </r>
  <r>
    <s v="Samelak"/>
    <s v="Jonathan"/>
    <s v="A"/>
    <s v="Assistant Director"/>
    <s v="Sponsored Programs &amp; Research"/>
    <x v="748"/>
    <s v="A"/>
    <s v="F"/>
    <m/>
    <m/>
    <s v="A12"/>
    <s v="Fiscal Year"/>
    <x v="0"/>
    <n v="794"/>
  </r>
  <r>
    <s v="Steen"/>
    <s v="David"/>
    <s v="J"/>
    <s v="Manager of Technology Services"/>
    <s v="Information Technology Service"/>
    <x v="749"/>
    <s v="A"/>
    <s v="F"/>
    <m/>
    <m/>
    <s v="A12"/>
    <s v="Fiscal Year"/>
    <x v="0"/>
    <n v="795"/>
  </r>
  <r>
    <s v="McEwen"/>
    <s v="John"/>
    <s v="T"/>
    <s v="Internal Auditor"/>
    <s v="Internal Auditing"/>
    <x v="750"/>
    <s v="A"/>
    <s v="F"/>
    <m/>
    <m/>
    <s v="A12"/>
    <s v="Fiscal Year"/>
    <x v="0"/>
    <n v="796"/>
  </r>
  <r>
    <s v="Holman"/>
    <s v="Elizabeth"/>
    <s v="G"/>
    <s v="Assistant Professor"/>
    <s v="Family &amp; Consumer Sciences"/>
    <x v="750"/>
    <s v="A"/>
    <s v="F"/>
    <m/>
    <m/>
    <s v="F12"/>
    <s v="Academic Year"/>
    <x v="2"/>
    <n v="797"/>
  </r>
  <r>
    <s v="Kontak"/>
    <s v="Katharine"/>
    <s v="W"/>
    <s v="Lecturer"/>
    <s v="Economics Dept"/>
    <x v="751"/>
    <s v="A"/>
    <s v="F"/>
    <m/>
    <m/>
    <s v="F12"/>
    <s v="Academic Year"/>
    <x v="2"/>
    <n v="798"/>
  </r>
  <r>
    <s v="Cherry Chandler"/>
    <s v="Eileen"/>
    <s v="C"/>
    <s v="Associate Professor"/>
    <s v="Theatre and Film"/>
    <x v="752"/>
    <s v="A"/>
    <s v="F"/>
    <m/>
    <m/>
    <s v="F12"/>
    <s v="Academic Year"/>
    <x v="2"/>
    <n v="799"/>
  </r>
  <r>
    <s v="Whitfield"/>
    <s v="Jason"/>
    <s v="A"/>
    <s v="Assistant Professor"/>
    <s v="Comm. Sciences &amp; Disorders"/>
    <x v="753"/>
    <s v="A"/>
    <s v="F"/>
    <m/>
    <m/>
    <s v="F12"/>
    <s v="Academic Year"/>
    <x v="2"/>
    <n v="800"/>
  </r>
  <r>
    <s v="Belcher"/>
    <s v="Jessica"/>
    <s v="A"/>
    <s v="Associate Director"/>
    <s v="Cosmos"/>
    <x v="754"/>
    <s v="A"/>
    <s v="F"/>
    <m/>
    <m/>
    <s v="A12"/>
    <s v="Fiscal Year"/>
    <x v="0"/>
    <n v="801"/>
  </r>
  <r>
    <s v="Rubel"/>
    <s v="Matthew"/>
    <s v="J"/>
    <s v="Assc Dir, Energy Mgmt &amp; Elctr"/>
    <s v="Energy / Elect / HVAC"/>
    <x v="755"/>
    <s v="A"/>
    <s v="F"/>
    <m/>
    <m/>
    <s v="A12"/>
    <s v="Fiscal Year"/>
    <x v="0"/>
    <n v="802"/>
  </r>
  <r>
    <s v="Collingwood"/>
    <s v="Haley"/>
    <s v="D"/>
    <s v="Assistant Budget Director"/>
    <s v="Finance &amp; Administration"/>
    <x v="755"/>
    <s v="A"/>
    <s v="F"/>
    <m/>
    <m/>
    <s v="A12"/>
    <s v="Fiscal Year"/>
    <x v="0"/>
    <n v="803"/>
  </r>
  <r>
    <s v="Cardenas"/>
    <s v="Jose"/>
    <s v="A"/>
    <s v="Senior Lecturer"/>
    <s v="Dept of Telecommunications"/>
    <x v="756"/>
    <s v="A"/>
    <s v="F"/>
    <m/>
    <m/>
    <s v="F12"/>
    <s v="Academic Year"/>
    <x v="2"/>
    <n v="804"/>
  </r>
  <r>
    <s v="Crimmins"/>
    <s v="Eric"/>
    <s v="J"/>
    <s v="Technology Support Specialist"/>
    <s v="Information Technology Service"/>
    <x v="757"/>
    <s v="A"/>
    <s v="F"/>
    <m/>
    <m/>
    <s v="A12"/>
    <s v="Fiscal Year"/>
    <x v="0"/>
    <n v="805"/>
  </r>
  <r>
    <s v="Fern"/>
    <s v="Leslie"/>
    <s v="A"/>
    <s v="Employment-Employee Rel Spec"/>
    <s v="Human Resources"/>
    <x v="758"/>
    <s v="A"/>
    <s v="F"/>
    <m/>
    <m/>
    <s v="A12"/>
    <s v="Fiscal Year"/>
    <x v="0"/>
    <n v="806"/>
  </r>
  <r>
    <s v="Justice"/>
    <s v="Jacqueline"/>
    <s v="A"/>
    <s v="Associate Professor"/>
    <s v="Fire-Humanities"/>
    <x v="759"/>
    <s v="A"/>
    <s v="F"/>
    <m/>
    <m/>
    <s v="F12"/>
    <s v="Academic Year"/>
    <x v="2"/>
    <n v="807"/>
  </r>
  <r>
    <s v="Bucks"/>
    <s v="Eric"/>
    <s v="R"/>
    <s v="Assistant Director, Cust Svc"/>
    <s v="Financial Aid"/>
    <x v="760"/>
    <s v="A"/>
    <s v="F"/>
    <m/>
    <m/>
    <s v="A12"/>
    <s v="Fiscal Year"/>
    <x v="0"/>
    <n v="808"/>
  </r>
  <r>
    <s v="Smith"/>
    <s v="Sara"/>
    <s v="N"/>
    <s v="Assistant Director"/>
    <s v="Intrnl Programs &amp; Partnerships"/>
    <x v="761"/>
    <s v="A"/>
    <s v="F"/>
    <m/>
    <m/>
    <s v="A12"/>
    <s v="Fiscal Year"/>
    <x v="0"/>
    <n v="809"/>
  </r>
  <r>
    <s v="Diehl"/>
    <s v="William"/>
    <s v="H"/>
    <s v="Lecturer"/>
    <s v="Honors College"/>
    <x v="762"/>
    <s v="A"/>
    <s v="F"/>
    <m/>
    <m/>
    <s v="F12"/>
    <s v="Academic Year"/>
    <x v="2"/>
    <n v="810"/>
  </r>
  <r>
    <s v="Grant"/>
    <s v="Roger"/>
    <s v="L"/>
    <s v="Int Program Mngr, St Supp Svcs"/>
    <s v="TRIO Programs"/>
    <x v="763"/>
    <s v="A"/>
    <s v="F"/>
    <m/>
    <m/>
    <s v="A12"/>
    <s v="Fiscal Year"/>
    <x v="0"/>
    <n v="811"/>
  </r>
  <r>
    <s v="Browne"/>
    <s v="M"/>
    <s v="N"/>
    <s v="Senior Lecturer"/>
    <s v="Honors College"/>
    <x v="764"/>
    <s v="C"/>
    <s v="F"/>
    <n v="15000"/>
    <m/>
    <s v="F09"/>
    <s v="Academic Year"/>
    <x v="2"/>
    <n v="812"/>
  </r>
  <r>
    <s v="Spikes"/>
    <s v="Troy"/>
    <s v="W"/>
    <s v="Logistics Center Opert Manager"/>
    <s v="Campus Services"/>
    <x v="765"/>
    <s v="A"/>
    <s v="F"/>
    <m/>
    <m/>
    <s v="A12"/>
    <s v="Fiscal Year"/>
    <x v="0"/>
    <n v="813"/>
  </r>
  <r>
    <s v="Daniels"/>
    <s v="Thomas"/>
    <m/>
    <s v="Assistant Director Grad Studie"/>
    <s v="Graduate Studies - Business"/>
    <x v="765"/>
    <s v="A"/>
    <s v="F"/>
    <m/>
    <m/>
    <s v="A12"/>
    <s v="Fiscal Year"/>
    <x v="0"/>
    <n v="814"/>
  </r>
  <r>
    <s v="Leck"/>
    <s v="Lona"/>
    <s v="M"/>
    <s v="Assistant Director"/>
    <s v="Recreation and Wellness"/>
    <x v="766"/>
    <s v="A"/>
    <s v="F"/>
    <m/>
    <m/>
    <s v="A12"/>
    <s v="Fiscal Year"/>
    <x v="0"/>
    <n v="815"/>
  </r>
  <r>
    <s v="Obringer"/>
    <s v="Paul"/>
    <s v="J"/>
    <s v="Creative Manager/Design"/>
    <s v="School of Media and Comm"/>
    <x v="767"/>
    <s v="A"/>
    <s v="F"/>
    <m/>
    <m/>
    <s v="A12"/>
    <s v="Fiscal Year"/>
    <x v="0"/>
    <n v="816"/>
  </r>
  <r>
    <s v="Fitzgerald"/>
    <s v="Colleen"/>
    <s v="E"/>
    <s v="Assistant Professor"/>
    <s v="Comm. Sciences &amp; Disorders"/>
    <x v="768"/>
    <s v="A"/>
    <s v="F"/>
    <m/>
    <m/>
    <s v="F12"/>
    <s v="Academic Year"/>
    <x v="2"/>
    <n v="817"/>
  </r>
  <r>
    <s v="Rose"/>
    <s v="Jared"/>
    <s v="S"/>
    <s v="Assistant Professor"/>
    <s v="Schl of Intervention Svcs"/>
    <x v="769"/>
    <s v="A"/>
    <s v="F"/>
    <m/>
    <m/>
    <s v="F12"/>
    <s v="Academic Year"/>
    <x v="2"/>
    <n v="818"/>
  </r>
  <r>
    <s v="Benjamin"/>
    <s v="Gary"/>
    <s v="M"/>
    <s v="Lecturer"/>
    <s v="VCT-Tech Education"/>
    <x v="770"/>
    <s v="A"/>
    <s v="F"/>
    <m/>
    <m/>
    <s v="F12"/>
    <s v="Academic Year"/>
    <x v="2"/>
    <n v="819"/>
  </r>
  <r>
    <s v="Alamina"/>
    <s v="Abiye"/>
    <m/>
    <s v="Lecturer"/>
    <s v="Economics Dept"/>
    <x v="771"/>
    <s v="A"/>
    <s v="F"/>
    <m/>
    <m/>
    <s v="F12"/>
    <s v="Academic Year"/>
    <x v="2"/>
    <n v="820"/>
  </r>
  <r>
    <s v="Nagel"/>
    <s v="Beth"/>
    <s v="A"/>
    <s v="Asst Director of Purchasing"/>
    <s v="Business Operations"/>
    <x v="772"/>
    <s v="A"/>
    <s v="F"/>
    <m/>
    <m/>
    <s v="A12"/>
    <s v="Fiscal Year"/>
    <x v="0"/>
    <n v="821"/>
  </r>
  <r>
    <s v="Wilson"/>
    <s v="R"/>
    <s v="M"/>
    <s v="Instructor/Research"/>
    <s v="Chemistry Department"/>
    <x v="773"/>
    <s v="A"/>
    <s v="F"/>
    <m/>
    <m/>
    <s v="F12"/>
    <s v="Academic Year"/>
    <x v="2"/>
    <n v="822"/>
  </r>
  <r>
    <s v="Dietz"/>
    <s v="Christopher"/>
    <s v="J"/>
    <s v="Assistant Professor"/>
    <s v="Musicology/Composition/Theory"/>
    <x v="774"/>
    <s v="A"/>
    <s v="F"/>
    <m/>
    <m/>
    <s v="F12"/>
    <s v="Academic Year"/>
    <x v="2"/>
    <n v="823"/>
  </r>
  <r>
    <s v="LaForest"/>
    <s v="Clinton"/>
    <s v="A"/>
    <s v="Applications Developer"/>
    <s v="Information Technology Service"/>
    <x v="775"/>
    <s v="A"/>
    <s v="F"/>
    <m/>
    <m/>
    <s v="A12"/>
    <s v="Fiscal Year"/>
    <x v="0"/>
    <n v="824"/>
  </r>
  <r>
    <s v="Christensen"/>
    <s v="Kimberly"/>
    <s v="A"/>
    <s v="Senior Lecturer-Incl EC Coord"/>
    <s v="Schl of Intervention Svcs"/>
    <x v="776"/>
    <s v="A"/>
    <s v="F"/>
    <n v="5000"/>
    <m/>
    <s v="F12"/>
    <s v="Academic Year"/>
    <x v="2"/>
    <n v="825"/>
  </r>
  <r>
    <s v="Gardner"/>
    <s v="Molly"/>
    <s v="E"/>
    <s v="Assistant Professor"/>
    <s v="Philosophy Department"/>
    <x v="777"/>
    <s v="A"/>
    <s v="F"/>
    <m/>
    <m/>
    <s v="F12"/>
    <s v="Academic Year"/>
    <x v="2"/>
    <n v="826"/>
  </r>
  <r>
    <s v="Patton"/>
    <s v="Armina"/>
    <s v="N"/>
    <s v="Director of Scholarships"/>
    <s v="Financial Aid"/>
    <x v="778"/>
    <s v="A"/>
    <s v="F"/>
    <m/>
    <m/>
    <s v="A12"/>
    <s v="Fiscal Year"/>
    <x v="0"/>
    <n v="827"/>
  </r>
  <r>
    <s v="Popovitch"/>
    <s v="Heidi"/>
    <s v="M"/>
    <s v="Manager, UL Budgets/Facilities"/>
    <s v="University Libraries"/>
    <x v="779"/>
    <s v="A"/>
    <s v="F"/>
    <m/>
    <m/>
    <s v="A12"/>
    <s v="Fiscal Year"/>
    <x v="0"/>
    <n v="828"/>
  </r>
  <r>
    <s v="Miller"/>
    <s v="Mitchell"/>
    <s v="L"/>
    <s v="Coordinator Tech Services"/>
    <s v="College of Education - Admin"/>
    <x v="780"/>
    <s v="A"/>
    <s v="F"/>
    <m/>
    <m/>
    <s v="A12"/>
    <s v="Fiscal Year"/>
    <x v="0"/>
    <n v="829"/>
  </r>
  <r>
    <s v="Theis"/>
    <s v="Robert"/>
    <s v="J"/>
    <s v="Senior Application Specialist"/>
    <s v="Admissions Office"/>
    <x v="781"/>
    <s v="A"/>
    <s v="F"/>
    <m/>
    <m/>
    <s v="A12"/>
    <s v="Fiscal Year"/>
    <x v="0"/>
    <n v="830"/>
  </r>
  <r>
    <s v="Green- Churchwell"/>
    <s v="Brigitte"/>
    <s v="L"/>
    <s v="Director, Student Acad Enhncmn"/>
    <s v="Fire-The Learning Center"/>
    <x v="782"/>
    <s v="A"/>
    <s v="F"/>
    <m/>
    <m/>
    <s v="A12"/>
    <s v="Fiscal Year"/>
    <x v="0"/>
    <n v="831"/>
  </r>
  <r>
    <s v="Cripps"/>
    <s v="Andrea"/>
    <s v="E"/>
    <s v="Assistant Professor"/>
    <s v="School of HMSLS"/>
    <x v="783"/>
    <s v="A"/>
    <s v="F"/>
    <m/>
    <m/>
    <s v="F12"/>
    <s v="Academic Year"/>
    <x v="2"/>
    <n v="832"/>
  </r>
  <r>
    <s v="Kinney"/>
    <s v="Rebecca"/>
    <s v="J"/>
    <s v="Assistant Professor"/>
    <s v="School of Cultural &amp; Critical"/>
    <x v="784"/>
    <s v="A"/>
    <s v="F"/>
    <m/>
    <m/>
    <s v="F12"/>
    <s v="Academic Year"/>
    <x v="2"/>
    <n v="833"/>
  </r>
  <r>
    <s v="Ricketts"/>
    <s v="Gordon"/>
    <s v="C"/>
    <s v="Senior Lecturer"/>
    <s v="School of Art"/>
    <x v="785"/>
    <s v="A"/>
    <s v="F"/>
    <m/>
    <m/>
    <s v="F12"/>
    <s v="Academic Year"/>
    <x v="2"/>
    <n v="834"/>
  </r>
  <r>
    <s v="Haught"/>
    <s v="Julie"/>
    <s v="A"/>
    <s v="Senior Lecturer"/>
    <s v="English Department"/>
    <x v="786"/>
    <s v="A"/>
    <s v="F"/>
    <m/>
    <m/>
    <s v="F12"/>
    <s v="Academic Year"/>
    <x v="2"/>
    <n v="835"/>
  </r>
  <r>
    <s v="Gross"/>
    <s v="Scott"/>
    <s v="A"/>
    <s v="Instructor"/>
    <s v="Construction Management"/>
    <x v="787"/>
    <s v="A"/>
    <s v="F"/>
    <m/>
    <m/>
    <s v="F12"/>
    <s v="Academic Year"/>
    <x v="2"/>
    <n v="836"/>
  </r>
  <r>
    <s v="Dasigi"/>
    <s v="Vijaya"/>
    <m/>
    <s v="Assistant Director"/>
    <s v="Office of Residence Life"/>
    <x v="788"/>
    <s v="A"/>
    <s v="F"/>
    <m/>
    <m/>
    <s v="A12"/>
    <s v="Fiscal Year"/>
    <x v="0"/>
    <n v="837"/>
  </r>
  <r>
    <s v="Pena"/>
    <s v="Susana"/>
    <m/>
    <s v="Associate Professor"/>
    <s v="School of Cultural &amp; Critical"/>
    <x v="789"/>
    <s v="C"/>
    <s v="F"/>
    <m/>
    <m/>
    <s v="FAD"/>
    <s v="Fiscal Year"/>
    <x v="1"/>
    <n v="838"/>
  </r>
  <r>
    <s v="Zawodny"/>
    <s v="Laurel"/>
    <s v="E"/>
    <s v="Ast to President/Budget Admin"/>
    <s v="Office of the President"/>
    <x v="790"/>
    <s v="A"/>
    <s v="F"/>
    <m/>
    <m/>
    <s v="A12"/>
    <s v="Fiscal Year"/>
    <x v="0"/>
    <n v="839"/>
  </r>
  <r>
    <s v="Sadoff"/>
    <s v="Susan"/>
    <s v="E"/>
    <s v="General Manager"/>
    <s v="Dining Services"/>
    <x v="791"/>
    <s v="A"/>
    <s v="F"/>
    <m/>
    <m/>
    <s v="A12"/>
    <s v="Fiscal Year"/>
    <x v="0"/>
    <n v="840"/>
  </r>
  <r>
    <s v="Wu"/>
    <s v="Jie"/>
    <m/>
    <s v="Asst Director Inst Research"/>
    <s v="Institutional Research"/>
    <x v="792"/>
    <s v="A"/>
    <s v="F"/>
    <m/>
    <m/>
    <s v="A12"/>
    <s v="Fiscal Year"/>
    <x v="0"/>
    <n v="841"/>
  </r>
  <r>
    <s v="Mieses"/>
    <s v="Nermis"/>
    <s v="S"/>
    <s v="Assistant Professor"/>
    <s v="Music Performance Studies"/>
    <x v="793"/>
    <s v="A"/>
    <s v="F"/>
    <m/>
    <m/>
    <s v="F12"/>
    <s v="Academic Year"/>
    <x v="2"/>
    <n v="842"/>
  </r>
  <r>
    <s v="Mrachko"/>
    <s v="Alicia"/>
    <s v="A"/>
    <s v="Assistant Professor"/>
    <s v="Schl of Intervention Svcs"/>
    <x v="794"/>
    <s v="A"/>
    <s v="F"/>
    <m/>
    <m/>
    <s v="F12"/>
    <s v="Academic Year"/>
    <x v="2"/>
    <n v="843"/>
  </r>
  <r>
    <s v="Johnson"/>
    <s v="Kari"/>
    <s v="L"/>
    <s v="Manager, UL Administr Programs"/>
    <s v="University Libraries"/>
    <x v="795"/>
    <s v="A"/>
    <s v="F"/>
    <m/>
    <m/>
    <s v="A12"/>
    <s v="Fiscal Year"/>
    <x v="0"/>
    <n v="844"/>
  </r>
  <r>
    <s v="Van Tress"/>
    <s v="Jeremy"/>
    <s v="R"/>
    <s v="BG1 Plus Services Coordinator"/>
    <s v="BG1 Card"/>
    <x v="796"/>
    <s v="A"/>
    <s v="F"/>
    <m/>
    <m/>
    <s v="A12"/>
    <s v="Fiscal Year"/>
    <x v="0"/>
    <n v="845"/>
  </r>
  <r>
    <s v="Kim"/>
    <s v="Heejoo"/>
    <s v="G"/>
    <s v="Assistant Professor"/>
    <s v="School of Art"/>
    <x v="797"/>
    <s v="A"/>
    <s v="F"/>
    <m/>
    <m/>
    <s v="F12"/>
    <s v="Academic Year"/>
    <x v="2"/>
    <n v="846"/>
  </r>
  <r>
    <s v="Fox"/>
    <s v="Anthony"/>
    <s v="R"/>
    <s v="Assistant Director, Operations"/>
    <s v="Bowen-Thompson Student Union"/>
    <x v="798"/>
    <s v="A"/>
    <s v="F"/>
    <m/>
    <m/>
    <s v="A12"/>
    <s v="Fiscal Year"/>
    <x v="0"/>
    <n v="847"/>
  </r>
  <r>
    <s v="Greene"/>
    <s v="Benjamin"/>
    <s v="P"/>
    <s v="Assistant Professor"/>
    <s v="History Department"/>
    <x v="799"/>
    <s v="A"/>
    <s v="F"/>
    <m/>
    <m/>
    <s v="F12"/>
    <s v="Academic Year"/>
    <x v="2"/>
    <n v="848"/>
  </r>
  <r>
    <s v="Schuck"/>
    <s v="Raymond"/>
    <s v="I"/>
    <s v="Associate Professor"/>
    <s v="Fire-Humanities"/>
    <x v="800"/>
    <s v="A"/>
    <s v="F"/>
    <m/>
    <m/>
    <s v="F12"/>
    <s v="Academic Year"/>
    <x v="2"/>
    <n v="849"/>
  </r>
  <r>
    <s v="Weihl"/>
    <s v="Lisa"/>
    <s v="K"/>
    <s v="Systems Adminstrator"/>
    <s v="Computer Science"/>
    <x v="801"/>
    <s v="A"/>
    <s v="F"/>
    <m/>
    <m/>
    <s v="A12"/>
    <s v="Fiscal Year"/>
    <x v="0"/>
    <n v="850"/>
  </r>
  <r>
    <s v="Lux"/>
    <s v="Vera"/>
    <s v="J"/>
    <s v="Asst Prof/Acting Refr Coord"/>
    <s v="University Libraries"/>
    <x v="802"/>
    <s v="A"/>
    <s v="F"/>
    <m/>
    <m/>
    <s v="FLB"/>
    <s v="Fiscal Year"/>
    <x v="3"/>
    <n v="851"/>
  </r>
  <r>
    <s v="MacPherson"/>
    <s v="Donald"/>
    <s v="S"/>
    <s v="Senior Lecturer"/>
    <s v="Architecture &amp; Envr Design"/>
    <x v="803"/>
    <s v="A"/>
    <s v="F"/>
    <m/>
    <m/>
    <s v="F12"/>
    <s v="Academic Year"/>
    <x v="2"/>
    <n v="852"/>
  </r>
  <r>
    <s v="Gonzalez"/>
    <s v="Kerry"/>
    <s v="L"/>
    <s v="Asst Director Fire Schl Admin"/>
    <s v="State Fire School"/>
    <x v="804"/>
    <s v="A"/>
    <s v="F"/>
    <m/>
    <m/>
    <s v="A17"/>
    <s v="Fiscal Year"/>
    <x v="0"/>
    <n v="853"/>
  </r>
  <r>
    <s v="Mora"/>
    <s v="Cordula"/>
    <m/>
    <s v="Director, Undergrad Research"/>
    <s v="V Prov Undergraduate Programs"/>
    <x v="805"/>
    <s v="A"/>
    <s v="F"/>
    <m/>
    <m/>
    <s v="A17"/>
    <s v="Fiscal Year"/>
    <x v="0"/>
    <n v="854"/>
  </r>
  <r>
    <s v="Kloor"/>
    <s v="John"/>
    <m/>
    <s v="Web Applications Developer"/>
    <s v="University Libraries"/>
    <x v="806"/>
    <s v="A"/>
    <s v="F"/>
    <m/>
    <m/>
    <s v="A12"/>
    <s v="Fiscal Year"/>
    <x v="0"/>
    <n v="855"/>
  </r>
  <r>
    <s v="Ireland"/>
    <s v="Maureen"/>
    <s v="G"/>
    <s v="Purchasing Specialist"/>
    <s v="Business Operations"/>
    <x v="807"/>
    <s v="A"/>
    <s v="F"/>
    <m/>
    <m/>
    <s v="A12"/>
    <s v="Fiscal Year"/>
    <x v="0"/>
    <n v="856"/>
  </r>
  <r>
    <s v="Goodrich"/>
    <s v="Kenneth"/>
    <s v="J"/>
    <s v="Director, Strength and Condt"/>
    <s v="Intercollegiate Athletics"/>
    <x v="808"/>
    <s v="A"/>
    <s v="F"/>
    <m/>
    <m/>
    <s v="A12"/>
    <s v="Fiscal Year"/>
    <x v="0"/>
    <n v="857"/>
  </r>
  <r>
    <s v="Lukosavich"/>
    <s v="Mark"/>
    <s v="J"/>
    <s v="Asst Athletic Dir for Complinc"/>
    <s v="Intercollegiate Athletics"/>
    <x v="808"/>
    <s v="A"/>
    <s v="F"/>
    <m/>
    <m/>
    <s v="A12"/>
    <s v="Fiscal Year"/>
    <x v="0"/>
    <n v="858"/>
  </r>
  <r>
    <s v="Pilcher"/>
    <s v="Alexander"/>
    <s v="M"/>
    <s v="Business Analyst"/>
    <s v="Physical Plant"/>
    <x v="808"/>
    <s v="A"/>
    <s v="F"/>
    <m/>
    <m/>
    <s v="A12"/>
    <s v="Fiscal Year"/>
    <x v="0"/>
    <n v="859"/>
  </r>
  <r>
    <s v="Ense"/>
    <s v="Matthew"/>
    <s v="C"/>
    <s v="Head Womns Swimming/Diving Cch"/>
    <s v="Swimming - Women"/>
    <x v="808"/>
    <s v="A"/>
    <s v="F"/>
    <m/>
    <m/>
    <s v="A12"/>
    <s v="Fiscal Year"/>
    <x v="0"/>
    <n v="860"/>
  </r>
  <r>
    <s v="Chiarelott"/>
    <s v="Erik"/>
    <m/>
    <s v="Lecturer"/>
    <s v="Marketing"/>
    <x v="809"/>
    <s v="C"/>
    <s v="F"/>
    <m/>
    <m/>
    <s v="F09"/>
    <s v="Academic Year"/>
    <x v="2"/>
    <n v="861"/>
  </r>
  <r>
    <s v="Riley-Mukavetz"/>
    <s v="Andrea"/>
    <s v="M"/>
    <s v="Assistant Professor"/>
    <s v="English Department"/>
    <x v="810"/>
    <s v="A"/>
    <s v="F"/>
    <m/>
    <m/>
    <s v="F12"/>
    <s v="Academic Year"/>
    <x v="2"/>
    <n v="862"/>
  </r>
  <r>
    <s v="Williams"/>
    <s v="Theresa"/>
    <s v="A"/>
    <s v="Senior Lecturer"/>
    <s v="English Department"/>
    <x v="811"/>
    <s v="A"/>
    <s v="F"/>
    <m/>
    <m/>
    <s v="F12"/>
    <s v="Academic Year"/>
    <x v="2"/>
    <n v="863"/>
  </r>
  <r>
    <s v="Shammo"/>
    <s v="Susan"/>
    <s v="J"/>
    <s v="Applications Support Developer"/>
    <s v="Information Technology Service"/>
    <x v="812"/>
    <s v="A"/>
    <s v="F"/>
    <m/>
    <m/>
    <s v="A12"/>
    <s v="Fiscal Year"/>
    <x v="0"/>
    <n v="864"/>
  </r>
  <r>
    <s v="Enajero"/>
    <s v="Samuel"/>
    <s v="E"/>
    <s v="Instructor"/>
    <s v="Economics Dept"/>
    <x v="813"/>
    <s v="A"/>
    <s v="F"/>
    <m/>
    <m/>
    <s v="F12"/>
    <s v="Academic Year"/>
    <x v="2"/>
    <n v="865"/>
  </r>
  <r>
    <s v="Magsamen-"/>
    <s v="Katie"/>
    <s v="C"/>
    <s v="Assistant Professor"/>
    <s v="Dept of Communication"/>
    <x v="814"/>
    <s v="C"/>
    <s v="F"/>
    <m/>
    <m/>
    <s v="F09"/>
    <s v="Academic Year"/>
    <x v="2"/>
    <n v="866"/>
  </r>
  <r>
    <s v="Muili"/>
    <s v="Kamaldeen"/>
    <s v="A"/>
    <s v="Instructor"/>
    <s v="Medical Laboratory Science"/>
    <x v="815"/>
    <s v="A"/>
    <s v="F"/>
    <m/>
    <m/>
    <s v="F12"/>
    <s v="Academic Year"/>
    <x v="2"/>
    <n v="867"/>
  </r>
  <r>
    <s v="Archer"/>
    <s v="Brent"/>
    <s v="E"/>
    <s v="Assistant Professor"/>
    <s v="Comm. Sciences &amp; Disorders"/>
    <x v="816"/>
    <s v="A"/>
    <s v="F"/>
    <m/>
    <m/>
    <s v="F12"/>
    <s v="Academic Year"/>
    <x v="2"/>
    <n v="868"/>
  </r>
  <r>
    <s v="Lee"/>
    <s v="Jiesun"/>
    <m/>
    <s v="Assistant Professor"/>
    <s v="School of HMSLS"/>
    <x v="817"/>
    <s v="A"/>
    <s v="F"/>
    <m/>
    <m/>
    <s v="F12"/>
    <s v="Academic Year"/>
    <x v="2"/>
    <n v="869"/>
  </r>
  <r>
    <s v="Pfundstein"/>
    <s v="James"/>
    <s v="M"/>
    <s v="Lecturer"/>
    <s v="Romance and Classical Studies"/>
    <x v="818"/>
    <s v="A"/>
    <s v="F"/>
    <m/>
    <m/>
    <s v="F12"/>
    <s v="Academic Year"/>
    <x v="2"/>
    <n v="870"/>
  </r>
  <r>
    <s v="Hanasono"/>
    <s v="Lisa"/>
    <s v="K"/>
    <s v="Assistant Professor"/>
    <s v="Dept of Communication"/>
    <x v="819"/>
    <s v="C"/>
    <s v="F"/>
    <m/>
    <m/>
    <s v="F09"/>
    <s v="Academic Year"/>
    <x v="2"/>
    <n v="871"/>
  </r>
  <r>
    <s v="Taylor"/>
    <s v="Kelly"/>
    <s v="A"/>
    <s v="Lecturer"/>
    <s v="Department of Journalism &amp; PR"/>
    <x v="820"/>
    <s v="C"/>
    <s v="F"/>
    <m/>
    <m/>
    <s v="F09"/>
    <s v="Academic Year"/>
    <x v="2"/>
    <n v="872"/>
  </r>
  <r>
    <s v="Olson"/>
    <s v="Meredith"/>
    <s v="A"/>
    <s v="Associate Dirctr of Developmnt"/>
    <s v="Development Office"/>
    <x v="821"/>
    <s v="A"/>
    <s v="F"/>
    <m/>
    <m/>
    <s v="A12"/>
    <s v="Fiscal Year"/>
    <x v="0"/>
    <n v="873"/>
  </r>
  <r>
    <s v="Dunn"/>
    <s v="Jason"/>
    <s v="M"/>
    <s v="Server Administrator"/>
    <s v="Information Technology Service"/>
    <x v="821"/>
    <s v="A"/>
    <s v="F"/>
    <m/>
    <m/>
    <s v="A12"/>
    <s v="Fiscal Year"/>
    <x v="0"/>
    <n v="874"/>
  </r>
  <r>
    <s v="Dickinson"/>
    <s v="Philip"/>
    <s v="A"/>
    <s v="Senior Lecturer"/>
    <s v="English Department"/>
    <x v="822"/>
    <s v="A"/>
    <s v="F"/>
    <m/>
    <m/>
    <s v="F12"/>
    <s v="Academic Year"/>
    <x v="2"/>
    <n v="875"/>
  </r>
  <r>
    <s v="Lonn"/>
    <s v="Marlise"/>
    <s v="R"/>
    <s v="Assistant Professor"/>
    <s v="Schl of Intervention Svcs"/>
    <x v="823"/>
    <s v="A"/>
    <s v="F"/>
    <m/>
    <m/>
    <s v="F12"/>
    <s v="Academic Year"/>
    <x v="2"/>
    <n v="876"/>
  </r>
  <r>
    <s v="Enright"/>
    <s v="Patrick"/>
    <s v="J"/>
    <s v="Technology Support Supervisor"/>
    <s v="Information Technology Service"/>
    <x v="824"/>
    <s v="A"/>
    <s v="F"/>
    <m/>
    <m/>
    <s v="A12"/>
    <s v="Fiscal Year"/>
    <x v="0"/>
    <n v="877"/>
  </r>
  <r>
    <s v="Nelson"/>
    <s v="Susan"/>
    <s v="J"/>
    <s v="Assistant Professor"/>
    <s v="Music Performance Studies"/>
    <x v="825"/>
    <s v="A"/>
    <s v="F"/>
    <m/>
    <m/>
    <s v="F12"/>
    <s v="Academic Year"/>
    <x v="2"/>
    <n v="878"/>
  </r>
  <r>
    <s v="Dudley"/>
    <s v="Stacey"/>
    <s v="A"/>
    <s v="Senior Lecturer"/>
    <s v="School of Teaching &amp; Learning"/>
    <x v="826"/>
    <s v="A"/>
    <s v="F"/>
    <m/>
    <m/>
    <s v="F12"/>
    <s v="Academic Year"/>
    <x v="2"/>
    <n v="879"/>
  </r>
  <r>
    <s v="Whipple"/>
    <s v="Cynthia"/>
    <s v="P"/>
    <s v="Lecturer"/>
    <s v="Romance and Classical Studies"/>
    <x v="827"/>
    <s v="A"/>
    <s v="F"/>
    <m/>
    <m/>
    <s v="F12"/>
    <s v="Academic Year"/>
    <x v="2"/>
    <n v="880"/>
  </r>
  <r>
    <s v="Ashker"/>
    <s v="Megan"/>
    <s v="C"/>
    <s v="Instructor"/>
    <s v="Fire-Applied Science"/>
    <x v="828"/>
    <s v="A"/>
    <s v="F"/>
    <m/>
    <m/>
    <s v="F12"/>
    <s v="Academic Year"/>
    <x v="2"/>
    <n v="881"/>
  </r>
  <r>
    <s v="Hathaway"/>
    <s v="Stefani"/>
    <s v="L"/>
    <s v="Psychologist"/>
    <s v="Counseling Center"/>
    <x v="829"/>
    <s v="A"/>
    <s v="F"/>
    <m/>
    <m/>
    <s v="A12"/>
    <s v="Fiscal Year"/>
    <x v="0"/>
    <n v="882"/>
  </r>
  <r>
    <s v="Decker"/>
    <s v="Gregory"/>
    <s v="J"/>
    <s v="Assistant Professor"/>
    <s v="Musicology/Composition/Theory"/>
    <x v="830"/>
    <s v="A"/>
    <s v="F"/>
    <m/>
    <m/>
    <s v="F12"/>
    <s v="Academic Year"/>
    <x v="2"/>
    <n v="883"/>
  </r>
  <r>
    <s v="Nardecchia"/>
    <s v="Robb"/>
    <s v="M"/>
    <s v="Web Applications Developer"/>
    <s v="Marketing &amp; Communications"/>
    <x v="831"/>
    <s v="A"/>
    <s v="F"/>
    <m/>
    <m/>
    <s v="A12"/>
    <s v="Fiscal Year"/>
    <x v="0"/>
    <n v="884"/>
  </r>
  <r>
    <s v="Walls"/>
    <s v="Stephanie"/>
    <s v="M"/>
    <s v="Associate Professor"/>
    <s v="Fire-Natural/Social Science"/>
    <x v="832"/>
    <s v="A"/>
    <s v="F"/>
    <m/>
    <m/>
    <s v="F12"/>
    <s v="Academic Year"/>
    <x v="2"/>
    <n v="885"/>
  </r>
  <r>
    <s v="Cayer"/>
    <s v="Marilyn"/>
    <s v="L"/>
    <s v="Tech Dir Ctr/Micros &amp; Microan"/>
    <s v="Biological Science"/>
    <x v="833"/>
    <s v="A"/>
    <s v="F"/>
    <m/>
    <m/>
    <s v="A12"/>
    <s v="Fiscal Year"/>
    <x v="0"/>
    <n v="886"/>
  </r>
  <r>
    <s v="Sheaffer"/>
    <s v="Travis"/>
    <s v="B"/>
    <s v="Technology Projects Coordinatr"/>
    <s v="A&amp;S Dean"/>
    <x v="834"/>
    <s v="A"/>
    <s v="F"/>
    <m/>
    <m/>
    <s v="A12"/>
    <s v="Fiscal Year"/>
    <x v="0"/>
    <n v="887"/>
  </r>
  <r>
    <s v="Rife"/>
    <s v="Michelle"/>
    <s v="L"/>
    <s v="General Manager"/>
    <s v="Dining Services"/>
    <x v="834"/>
    <s v="A"/>
    <s v="F"/>
    <m/>
    <m/>
    <s v="A12"/>
    <s v="Fiscal Year"/>
    <x v="0"/>
    <n v="888"/>
  </r>
  <r>
    <s v="Cummings"/>
    <s v="Thomas"/>
    <s v="P"/>
    <s v="Tech Svcs Coord, WBGU-TV Lrn S"/>
    <s v="WBGU-TV Television Service"/>
    <x v="834"/>
    <s v="A"/>
    <s v="F"/>
    <m/>
    <m/>
    <s v="A12"/>
    <s v="Fiscal Year"/>
    <x v="0"/>
    <n v="889"/>
  </r>
  <r>
    <s v="Ross"/>
    <s v="Cynthia"/>
    <s v="A"/>
    <s v="Senior Lecturer"/>
    <s v="School of Teaching &amp; Learning"/>
    <x v="835"/>
    <s v="A"/>
    <s v="F"/>
    <m/>
    <m/>
    <s v="F12"/>
    <s v="Academic Year"/>
    <x v="2"/>
    <n v="890"/>
  </r>
  <r>
    <s v="Cloeter"/>
    <s v="Timothy"/>
    <s v="J"/>
    <s v="Assistant Professor"/>
    <s v="Music Performance Studies"/>
    <x v="836"/>
    <s v="A"/>
    <s v="F"/>
    <m/>
    <m/>
    <s v="F12"/>
    <s v="Academic Year"/>
    <x v="2"/>
    <n v="891"/>
  </r>
  <r>
    <s v="Bankey"/>
    <s v="Jessica"/>
    <s v="R"/>
    <s v="Instructr MedTec/Jnt Appt Biol"/>
    <s v="Medical Laboratory Science"/>
    <x v="837"/>
    <s v="A"/>
    <s v="F"/>
    <m/>
    <m/>
    <s v="F12"/>
    <s v="Academic Year"/>
    <x v="2"/>
    <n v="892"/>
  </r>
  <r>
    <s v="Bach"/>
    <s v="Theodore"/>
    <s v="R"/>
    <s v="Associate Professor"/>
    <s v="Fire-Humanities"/>
    <x v="838"/>
    <s v="A"/>
    <s v="F"/>
    <m/>
    <m/>
    <s v="F12"/>
    <s v="Academic Year"/>
    <x v="2"/>
    <n v="893"/>
  </r>
  <r>
    <s v="Sorg"/>
    <s v="John"/>
    <s v="C"/>
    <s v="Lecturer"/>
    <s v="School of Teaching &amp; Learning"/>
    <x v="839"/>
    <s v="A"/>
    <s v="F"/>
    <m/>
    <m/>
    <s v="F12"/>
    <s v="Academic Year"/>
    <x v="2"/>
    <n v="894"/>
  </r>
  <r>
    <s v="Bommarito"/>
    <s v="Daniel"/>
    <s v="V"/>
    <s v="Assistant Professor"/>
    <s v="English Department"/>
    <x v="840"/>
    <s v="A"/>
    <s v="F"/>
    <m/>
    <m/>
    <s v="F12"/>
    <s v="Academic Year"/>
    <x v="2"/>
    <n v="895"/>
  </r>
  <r>
    <s v="Warmke"/>
    <s v="Brandon"/>
    <s v="D"/>
    <s v="Assistant Professor"/>
    <s v="Philosophy Department"/>
    <x v="841"/>
    <s v="A"/>
    <s v="F"/>
    <m/>
    <m/>
    <s v="F12"/>
    <s v="Academic Year"/>
    <x v="2"/>
    <n v="896"/>
  </r>
  <r>
    <s v="Shahin"/>
    <s v="Syed"/>
    <s v="S"/>
    <s v="Assistant Professor"/>
    <s v="Department of Journalism &amp; PR"/>
    <x v="842"/>
    <s v="C"/>
    <s v="F"/>
    <m/>
    <m/>
    <s v="F09"/>
    <s v="Academic Year"/>
    <x v="2"/>
    <n v="897"/>
  </r>
  <r>
    <s v="Brodeur"/>
    <s v="Katherine"/>
    <s v="A"/>
    <s v="Assistant Professor"/>
    <s v="School of Teaching &amp; Learning"/>
    <x v="843"/>
    <s v="A"/>
    <s v="F"/>
    <m/>
    <m/>
    <s v="F12"/>
    <s v="Academic Year"/>
    <x v="2"/>
    <n v="898"/>
  </r>
  <r>
    <s v="Fan"/>
    <s v="Kerry"/>
    <s v="S"/>
    <s v="Senior Lecturer"/>
    <s v="Architecture &amp; Envr Design"/>
    <x v="844"/>
    <s v="A"/>
    <s v="F"/>
    <m/>
    <m/>
    <s v="F12"/>
    <s v="Academic Year"/>
    <x v="2"/>
    <n v="899"/>
  </r>
  <r>
    <s v="Weaver"/>
    <s v="Joanna"/>
    <m/>
    <s v="Assistant Professor"/>
    <s v="School of Teaching &amp; Learning"/>
    <x v="845"/>
    <s v="A"/>
    <s v="F"/>
    <n v="1000"/>
    <m/>
    <s v="F12"/>
    <s v="Academic Year"/>
    <x v="2"/>
    <n v="900"/>
  </r>
  <r>
    <s v="Lavalette"/>
    <s v="Joseph"/>
    <s v="N"/>
    <s v="Lecturer"/>
    <s v="Construction Management"/>
    <x v="846"/>
    <s v="A"/>
    <s v="F"/>
    <n v="10000"/>
    <m/>
    <s v="F12"/>
    <s v="Academic Year"/>
    <x v="2"/>
    <n v="901"/>
  </r>
  <r>
    <s v="Bunce"/>
    <s v="Mark"/>
    <s v="R"/>
    <s v="Elec Tech/Rec Engnr/Instr C&amp;H"/>
    <s v="Musical Arts Dean"/>
    <x v="847"/>
    <s v="A"/>
    <s v="F"/>
    <m/>
    <m/>
    <s v="A12"/>
    <s v="Fiscal Year"/>
    <x v="0"/>
    <n v="902"/>
  </r>
  <r>
    <s v="Ivey"/>
    <s v="Jessica"/>
    <m/>
    <s v="Assistant Womns Bsktball Coach"/>
    <s v="Basketball - Women"/>
    <x v="848"/>
    <s v="A"/>
    <s v="F"/>
    <m/>
    <m/>
    <s v="A12"/>
    <s v="Fiscal Year"/>
    <x v="0"/>
    <n v="903"/>
  </r>
  <r>
    <s v="Coss"/>
    <s v="Teresa"/>
    <s v="L"/>
    <s v="Purchasing Card Administrator"/>
    <s v="Business Operations"/>
    <x v="848"/>
    <s v="A"/>
    <s v="F"/>
    <m/>
    <m/>
    <s v="A12"/>
    <s v="Fiscal Year"/>
    <x v="0"/>
    <n v="904"/>
  </r>
  <r>
    <s v="Kozal"/>
    <s v="Andrew"/>
    <s v="P"/>
    <s v="Lecturer"/>
    <s v="Human Services Department"/>
    <x v="848"/>
    <s v="A"/>
    <s v="F"/>
    <m/>
    <m/>
    <s v="F12"/>
    <s v="Academic Year"/>
    <x v="2"/>
    <n v="905"/>
  </r>
  <r>
    <s v="Wu"/>
    <s v="Bob"/>
    <s v="T"/>
    <s v="Chair, Department of Marketing"/>
    <s v="Marketing"/>
    <x v="848"/>
    <s v="C"/>
    <s v="P"/>
    <m/>
    <m/>
    <s v="F09"/>
    <s v="Academic Year"/>
    <x v="2"/>
    <n v="906"/>
  </r>
  <r>
    <s v="Hubbell-Staeble"/>
    <s v="Dawn"/>
    <s v="D"/>
    <s v="Senior Lecturer"/>
    <s v="General Studies Writing Prog"/>
    <x v="849"/>
    <s v="A"/>
    <s v="F"/>
    <m/>
    <m/>
    <s v="F12"/>
    <s v="Academic Year"/>
    <x v="2"/>
    <n v="907"/>
  </r>
  <r>
    <s v="Cook"/>
    <s v="Terrie"/>
    <s v="R"/>
    <s v="Asst. Dir. TRIO Prog Upwrd Bnd"/>
    <s v="TRIO Programs"/>
    <x v="850"/>
    <s v="A"/>
    <s v="F"/>
    <m/>
    <m/>
    <s v="A12"/>
    <s v="Fiscal Year"/>
    <x v="0"/>
    <n v="908"/>
  </r>
  <r>
    <s v="Walterhouse"/>
    <s v="Gregory"/>
    <s v="L"/>
    <s v="Instructor"/>
    <s v="Political Science Department"/>
    <x v="851"/>
    <s v="A"/>
    <s v="F"/>
    <m/>
    <m/>
    <s v="F12"/>
    <s v="Academic Year"/>
    <x v="2"/>
    <n v="909"/>
  </r>
  <r>
    <s v="Ampiaw"/>
    <s v="Victoria"/>
    <s v="D"/>
    <s v="Asst Director, Educ Talent Sch"/>
    <s v="TRIO Programs"/>
    <x v="852"/>
    <s v="A"/>
    <s v="F"/>
    <m/>
    <m/>
    <s v="A12"/>
    <s v="Fiscal Year"/>
    <x v="0"/>
    <n v="910"/>
  </r>
  <r>
    <s v="McComas"/>
    <s v="Sue"/>
    <s v="E"/>
    <s v="Associate Professor"/>
    <s v="Fire-Humanities"/>
    <x v="853"/>
    <s v="A"/>
    <s v="F"/>
    <m/>
    <m/>
    <s v="F12"/>
    <s v="Academic Year"/>
    <x v="2"/>
    <n v="911"/>
  </r>
  <r>
    <s v="Peiffer"/>
    <s v="Kristin"/>
    <s v="D"/>
    <s v="Project Manager"/>
    <s v="Design &amp; Construction"/>
    <x v="854"/>
    <s v="A"/>
    <s v="F"/>
    <m/>
    <m/>
    <s v="A12"/>
    <s v="Fiscal Year"/>
    <x v="0"/>
    <n v="912"/>
  </r>
  <r>
    <s v="Rogel"/>
    <s v="Allen"/>
    <s v="B"/>
    <s v="Lecturer"/>
    <s v="Physics &amp; Astronomy"/>
    <x v="855"/>
    <s v="C"/>
    <s v="F"/>
    <m/>
    <m/>
    <s v="F09"/>
    <s v="Academic Year"/>
    <x v="2"/>
    <n v="913"/>
  </r>
  <r>
    <s v="Parsons"/>
    <s v="Shawn"/>
    <s v="P"/>
    <s v="Senior Network Technician"/>
    <s v="Information Technology Service"/>
    <x v="856"/>
    <s v="A"/>
    <s v="F"/>
    <m/>
    <m/>
    <s v="A12"/>
    <s v="Fiscal Year"/>
    <x v="0"/>
    <n v="914"/>
  </r>
  <r>
    <s v="Toth"/>
    <s v="Christopher"/>
    <m/>
    <s v="Senior Network Technician"/>
    <s v="Information Technology Service"/>
    <x v="856"/>
    <s v="A"/>
    <s v="F"/>
    <m/>
    <m/>
    <s v="A12"/>
    <s v="Fiscal Year"/>
    <x v="0"/>
    <n v="915"/>
  </r>
  <r>
    <s v="Lambdin"/>
    <s v="Ann"/>
    <s v="E"/>
    <s v="Accts Rec/Collections Manager"/>
    <s v="Bursar's Office"/>
    <x v="857"/>
    <s v="A"/>
    <s v="F"/>
    <m/>
    <m/>
    <s v="A12"/>
    <s v="Fiscal Year"/>
    <x v="0"/>
    <n v="916"/>
  </r>
  <r>
    <s v="Martin"/>
    <s v="Benjamin"/>
    <m/>
    <s v="Director of Field Experiences"/>
    <s v="EDHD-Office of Field Experienc"/>
    <x v="857"/>
    <s v="A"/>
    <s v="F"/>
    <m/>
    <m/>
    <s v="A12"/>
    <s v="Fiscal Year"/>
    <x v="0"/>
    <n v="917"/>
  </r>
  <r>
    <s v="Braun"/>
    <s v="Carlton"/>
    <s v="J"/>
    <s v="Instructor"/>
    <s v="Dept Engineering Technologies"/>
    <x v="858"/>
    <s v="A"/>
    <s v="F"/>
    <m/>
    <m/>
    <s v="F12"/>
    <s v="Academic Year"/>
    <x v="2"/>
    <n v="918"/>
  </r>
  <r>
    <s v="Fisher"/>
    <s v="Michael"/>
    <s v="H"/>
    <s v="Piano Technician"/>
    <s v="Musical Arts Dean"/>
    <x v="859"/>
    <s v="A"/>
    <s v="F"/>
    <m/>
    <m/>
    <s v="A12"/>
    <s v="Fiscal Year"/>
    <x v="0"/>
    <n v="919"/>
  </r>
  <r>
    <s v="Phillips"/>
    <s v="Joseph"/>
    <s v="S"/>
    <s v="Project Manager"/>
    <s v="Design &amp; Construction"/>
    <x v="860"/>
    <s v="A"/>
    <s v="F"/>
    <m/>
    <m/>
    <s v="A12"/>
    <s v="Fiscal Year"/>
    <x v="0"/>
    <n v="920"/>
  </r>
  <r>
    <s v="Mejiritski"/>
    <s v="Ekaterina"/>
    <m/>
    <s v="Mgr Introductory Chem Labs"/>
    <s v="Chemistry Department"/>
    <x v="861"/>
    <s v="A"/>
    <s v="F"/>
    <m/>
    <m/>
    <s v="A12"/>
    <s v="Fiscal Year"/>
    <x v="0"/>
    <n v="921"/>
  </r>
  <r>
    <s v="Blanc"/>
    <s v="Richard"/>
    <m/>
    <s v="Associate Head Coach"/>
    <s v="Baseball - Men"/>
    <x v="862"/>
    <s v="A"/>
    <s v="F"/>
    <m/>
    <m/>
    <s v="A12"/>
    <s v="Fiscal Year"/>
    <x v="0"/>
    <n v="922"/>
  </r>
  <r>
    <s v="Pahapill"/>
    <s v="Leigh-Ann"/>
    <m/>
    <s v="Assistant Professor"/>
    <s v="School of Art"/>
    <x v="863"/>
    <s v="A"/>
    <s v="F"/>
    <m/>
    <m/>
    <s v="F12"/>
    <s v="Academic Year"/>
    <x v="2"/>
    <n v="923"/>
  </r>
  <r>
    <s v="Hall"/>
    <s v="Jeffrey"/>
    <s v="L"/>
    <s v="Senior Lecturer"/>
    <s v="VCT-Tech Education"/>
    <x v="864"/>
    <s v="C"/>
    <s v="F"/>
    <m/>
    <m/>
    <s v="F09"/>
    <s v="Academic Year"/>
    <x v="2"/>
    <n v="924"/>
  </r>
  <r>
    <s v="Jackson"/>
    <s v="Nicole"/>
    <s v="M"/>
    <s v="Assistant Professor"/>
    <s v="History Department"/>
    <x v="865"/>
    <s v="A"/>
    <s v="F"/>
    <m/>
    <m/>
    <s v="F12"/>
    <s v="Academic Year"/>
    <x v="2"/>
    <n v="925"/>
  </r>
  <r>
    <s v="Powers"/>
    <s v="Chris"/>
    <s v="P"/>
    <s v="Asst Manager, Prkng and Shuttl"/>
    <s v="Parking Services"/>
    <x v="866"/>
    <s v="A"/>
    <s v="F"/>
    <m/>
    <m/>
    <s v="A12"/>
    <s v="Fiscal Year"/>
    <x v="0"/>
    <n v="926"/>
  </r>
  <r>
    <s v="Liggett"/>
    <s v="Lori"/>
    <m/>
    <s v="Lecturer"/>
    <s v="Dept of Telecommunications"/>
    <x v="867"/>
    <s v="A"/>
    <s v="F"/>
    <m/>
    <m/>
    <s v="F12"/>
    <s v="Academic Year"/>
    <x v="2"/>
    <n v="927"/>
  </r>
  <r>
    <s v="Wright"/>
    <s v="Volney"/>
    <s v="L"/>
    <s v="Asst to VP for Strt Enrl Plng"/>
    <s v="Academic Operations"/>
    <x v="868"/>
    <s v="A"/>
    <s v="F"/>
    <m/>
    <m/>
    <s v="A17"/>
    <s v="Fiscal Year"/>
    <x v="0"/>
    <n v="928"/>
  </r>
  <r>
    <s v="Moor"/>
    <s v="John"/>
    <s v="C"/>
    <s v="Senior Lecturer"/>
    <s v="Fire-Humanities"/>
    <x v="869"/>
    <s v="A"/>
    <s v="F"/>
    <m/>
    <m/>
    <s v="F12"/>
    <s v="Academic Year"/>
    <x v="2"/>
    <n v="929"/>
  </r>
  <r>
    <s v="Garrett-Ruffin"/>
    <s v="Sherona"/>
    <s v="D"/>
    <s v="Lecturer"/>
    <s v="Psychology Department"/>
    <x v="870"/>
    <s v="A"/>
    <s v="F"/>
    <m/>
    <m/>
    <s v="F12"/>
    <s v="Academic Year"/>
    <x v="2"/>
    <n v="930"/>
  </r>
  <r>
    <s v="Mangette"/>
    <s v="Jeffrey"/>
    <s v="W"/>
    <s v="Assistant Registrar"/>
    <s v="Registrar"/>
    <x v="871"/>
    <s v="A"/>
    <s v="F"/>
    <m/>
    <m/>
    <s v="A12"/>
    <s v="Fiscal Year"/>
    <x v="0"/>
    <n v="931"/>
  </r>
  <r>
    <s v="Julien"/>
    <s v="Jayson"/>
    <s v="M"/>
    <s v="Systems Programmer"/>
    <s v="CBA Information Services"/>
    <x v="872"/>
    <s v="A"/>
    <s v="F"/>
    <m/>
    <m/>
    <s v="A12"/>
    <s v="Fiscal Year"/>
    <x v="0"/>
    <n v="932"/>
  </r>
  <r>
    <s v="Snyder"/>
    <s v="Hillary"/>
    <s v="M"/>
    <s v="Research Compliance Officer"/>
    <s v="Office of Research Compliance"/>
    <x v="872"/>
    <s v="A"/>
    <s v="F"/>
    <m/>
    <m/>
    <s v="A12"/>
    <s v="Fiscal Year"/>
    <x v="0"/>
    <n v="933"/>
  </r>
  <r>
    <s v="Vickery"/>
    <s v="Cara"/>
    <s v="M"/>
    <s v="Instructor/Program Director"/>
    <s v="Fire-Applied Science"/>
    <x v="873"/>
    <s v="A"/>
    <s v="F"/>
    <m/>
    <m/>
    <s v="F12"/>
    <s v="Academic Year"/>
    <x v="2"/>
    <n v="934"/>
  </r>
  <r>
    <s v="Huyghe"/>
    <s v="Bess"/>
    <m/>
    <s v="Industrial Hygienist"/>
    <s v="Risk Management"/>
    <x v="874"/>
    <s v="A"/>
    <s v="F"/>
    <m/>
    <m/>
    <s v="A12"/>
    <s v="Fiscal Year"/>
    <x v="0"/>
    <n v="935"/>
  </r>
  <r>
    <s v="Gwozdz"/>
    <s v="Kenneth"/>
    <s v="R"/>
    <s v="Senior Network Technician"/>
    <s v="Information Technology Service"/>
    <x v="875"/>
    <s v="A"/>
    <s v="F"/>
    <m/>
    <m/>
    <s v="A12"/>
    <s v="Fiscal Year"/>
    <x v="0"/>
    <n v="936"/>
  </r>
  <r>
    <s v="Wales"/>
    <s v="Tamera"/>
    <s v="S"/>
    <s v="Lecturer"/>
    <s v="Biological Science"/>
    <x v="876"/>
    <s v="A"/>
    <s v="F"/>
    <m/>
    <m/>
    <s v="F12"/>
    <s v="Academic Year"/>
    <x v="2"/>
    <n v="937"/>
  </r>
  <r>
    <s v="Gilbertson"/>
    <s v="Meredith"/>
    <s v="J"/>
    <s v="Lecturer"/>
    <s v="Sociology Department"/>
    <x v="877"/>
    <s v="A"/>
    <s v="F"/>
    <m/>
    <m/>
    <s v="F12"/>
    <s v="Academic Year"/>
    <x v="2"/>
    <n v="938"/>
  </r>
  <r>
    <s v="Waltonen Moore"/>
    <s v="Shelley"/>
    <s v="L"/>
    <s v="Lecturer"/>
    <s v="VCT-Tech Education"/>
    <x v="878"/>
    <s v="A"/>
    <s v="F"/>
    <m/>
    <m/>
    <s v="F12"/>
    <s v="Academic Year"/>
    <x v="2"/>
    <n v="939"/>
  </r>
  <r>
    <s v="Goedde"/>
    <s v="Allison"/>
    <s v="M"/>
    <s v="Lecturer"/>
    <s v="School of Teaching &amp; Learning"/>
    <x v="879"/>
    <s v="A"/>
    <s v="F"/>
    <n v="1500"/>
    <m/>
    <s v="F12"/>
    <s v="Academic Year"/>
    <x v="2"/>
    <n v="940"/>
  </r>
  <r>
    <s v="Burroughs"/>
    <s v="Siew"/>
    <s v="C"/>
    <s v="Senior Lecturer"/>
    <s v="General Studies Writing Prog"/>
    <x v="880"/>
    <s v="A"/>
    <s v="F"/>
    <m/>
    <m/>
    <s v="F12"/>
    <s v="Academic Year"/>
    <x v="2"/>
    <n v="941"/>
  </r>
  <r>
    <s v="Valdez"/>
    <s v="Paul"/>
    <s v="A"/>
    <s v="Associate Director, Srvc Lrng"/>
    <s v="Community and Civic Engagement"/>
    <x v="881"/>
    <s v="A"/>
    <s v="F"/>
    <m/>
    <m/>
    <s v="A12"/>
    <s v="Fiscal Year"/>
    <x v="0"/>
    <n v="942"/>
  </r>
  <r>
    <s v="Knavel"/>
    <s v="Jason"/>
    <s v="M"/>
    <s v="Asst Athl Dir for Athl Comm"/>
    <s v="Intercollegiate Athletics"/>
    <x v="882"/>
    <s v="A"/>
    <s v="F"/>
    <m/>
    <m/>
    <s v="A12"/>
    <s v="Fiscal Year"/>
    <x v="0"/>
    <n v="943"/>
  </r>
  <r>
    <s v="Sauer"/>
    <s v="Cynthia"/>
    <s v="K"/>
    <s v="Records Manager/Asst Univ Arch"/>
    <s v="University Libraries"/>
    <x v="883"/>
    <s v="A"/>
    <s v="F"/>
    <m/>
    <m/>
    <s v="A12"/>
    <s v="Fiscal Year"/>
    <x v="0"/>
    <n v="944"/>
  </r>
  <r>
    <s v="Zilmer"/>
    <s v="Jeremy"/>
    <s v="T"/>
    <s v="Assistant Dean of Students"/>
    <s v="Office of the Dean of Students"/>
    <x v="884"/>
    <s v="A"/>
    <s v="F"/>
    <m/>
    <m/>
    <s v="A12"/>
    <s v="Fiscal Year"/>
    <x v="0"/>
    <n v="945"/>
  </r>
  <r>
    <s v="Hensley"/>
    <s v="Nathan"/>
    <s v="S"/>
    <s v="Assistant Professor"/>
    <s v="School of Earth, Environ &amp; Soc"/>
    <x v="885"/>
    <s v="A"/>
    <s v="F"/>
    <m/>
    <m/>
    <s v="F12"/>
    <s v="Academic Year"/>
    <x v="2"/>
    <n v="946"/>
  </r>
  <r>
    <s v="Myers"/>
    <s v="Michael"/>
    <m/>
    <s v="Server Manager"/>
    <s v="Fire-Instructional Media"/>
    <x v="886"/>
    <s v="A"/>
    <s v="F"/>
    <m/>
    <m/>
    <s v="A12"/>
    <s v="Fiscal Year"/>
    <x v="0"/>
    <n v="947"/>
  </r>
  <r>
    <s v="Filippova"/>
    <s v="Daria"/>
    <s v="V"/>
    <s v="Lecturer"/>
    <s v="Math and Statistics Dept"/>
    <x v="887"/>
    <s v="A"/>
    <s v="F"/>
    <n v="1500"/>
    <m/>
    <s v="F12"/>
    <s v="Academic Year"/>
    <x v="2"/>
    <n v="948"/>
  </r>
  <r>
    <s v="Juarez"/>
    <s v="Susana"/>
    <m/>
    <s v="Instructor"/>
    <s v="Romance and Classical Studies"/>
    <x v="888"/>
    <s v="C"/>
    <s v="F"/>
    <m/>
    <m/>
    <s v="F09"/>
    <s v="Academic Year"/>
    <x v="2"/>
    <n v="949"/>
  </r>
  <r>
    <s v="Dowd"/>
    <s v="John"/>
    <s v="P"/>
    <s v="Assistant Professor"/>
    <s v="Dept of Communication"/>
    <x v="889"/>
    <s v="A"/>
    <s v="F"/>
    <m/>
    <m/>
    <s v="F12"/>
    <s v="Academic Year"/>
    <x v="2"/>
    <n v="950"/>
  </r>
  <r>
    <s v="Schoenfeld"/>
    <s v="Michelle"/>
    <s v="A"/>
    <s v="Account/AP Manager"/>
    <s v="Controller's Office"/>
    <x v="890"/>
    <s v="A"/>
    <s v="F"/>
    <m/>
    <m/>
    <s v="A12"/>
    <s v="Fiscal Year"/>
    <x v="0"/>
    <n v="951"/>
  </r>
  <r>
    <s v="Fidler"/>
    <s v="Amy"/>
    <s v="T"/>
    <s v="Lecturer"/>
    <s v="School of Art"/>
    <x v="891"/>
    <s v="A"/>
    <s v="F"/>
    <m/>
    <m/>
    <s v="F12"/>
    <s v="Academic Year"/>
    <x v="2"/>
    <n v="952"/>
  </r>
  <r>
    <s v="Pavlik"/>
    <s v="Nicholas"/>
    <s v="A"/>
    <s v="Curator, Manuscrpts &amp; Digital"/>
    <s v="University Libraries"/>
    <x v="892"/>
    <s v="A"/>
    <s v="F"/>
    <m/>
    <m/>
    <s v="A12"/>
    <s v="Fiscal Year"/>
    <x v="0"/>
    <n v="953"/>
  </r>
  <r>
    <s v="Chin"/>
    <s v="Caroline"/>
    <s v="E"/>
    <s v="Assistant Professor"/>
    <s v="Music Performance Studies"/>
    <x v="893"/>
    <s v="C"/>
    <s v="F"/>
    <m/>
    <m/>
    <s v="F09"/>
    <s v="Academic Year"/>
    <x v="2"/>
    <n v="954"/>
  </r>
  <r>
    <s v="Lawrence"/>
    <s v="Sidra"/>
    <s v="M"/>
    <s v="Assistant Professor"/>
    <s v="Musicology/Composition/Theory"/>
    <x v="894"/>
    <s v="C"/>
    <s v="F"/>
    <m/>
    <m/>
    <s v="F09"/>
    <s v="Academic Year"/>
    <x v="2"/>
    <n v="955"/>
  </r>
  <r>
    <s v="Armentano"/>
    <s v="Terence"/>
    <s v="M"/>
    <s v="Assistant Director"/>
    <s v="On-Line &amp; Summer Acad Progs"/>
    <x v="895"/>
    <s v="A"/>
    <s v="F"/>
    <m/>
    <m/>
    <s v="A12"/>
    <s v="Fiscal Year"/>
    <x v="0"/>
    <n v="956"/>
  </r>
  <r>
    <s v="Martin"/>
    <s v="Lisa"/>
    <s v="D"/>
    <s v="Assistant Professor"/>
    <s v="Music Education"/>
    <x v="896"/>
    <s v="A"/>
    <s v="F"/>
    <n v="2600"/>
    <m/>
    <s v="F12"/>
    <s v="Academic Year"/>
    <x v="2"/>
    <n v="957"/>
  </r>
  <r>
    <s v="Honneffer"/>
    <s v="Frederick"/>
    <s v="N"/>
    <s v="Conservator"/>
    <s v="University Libraries"/>
    <x v="897"/>
    <s v="A"/>
    <s v="F"/>
    <m/>
    <m/>
    <s v="A12"/>
    <s v="Fiscal Year"/>
    <x v="0"/>
    <n v="958"/>
  </r>
  <r>
    <s v="Piroth"/>
    <s v="Scott"/>
    <s v="R"/>
    <s v="Senior Lecturer"/>
    <s v="Political Science Department"/>
    <x v="898"/>
    <s v="A"/>
    <s v="F"/>
    <m/>
    <m/>
    <s v="F12"/>
    <s v="Academic Year"/>
    <x v="2"/>
    <n v="959"/>
  </r>
  <r>
    <s v="Turner"/>
    <s v="Kerrie"/>
    <s v="M"/>
    <s v="Head Gymnastics Coach"/>
    <s v="Gymnastic - Women"/>
    <x v="899"/>
    <s v="A"/>
    <s v="F"/>
    <m/>
    <m/>
    <s v="A12"/>
    <s v="Fiscal Year"/>
    <x v="0"/>
    <n v="960"/>
  </r>
  <r>
    <s v="Litterer"/>
    <s v="Denise"/>
    <s v="A"/>
    <s v="Asst Director/Training Directr"/>
    <s v="Counseling Center"/>
    <x v="900"/>
    <s v="A"/>
    <s v="F"/>
    <m/>
    <m/>
    <s v="A17"/>
    <s v="Fiscal Year"/>
    <x v="0"/>
    <n v="961"/>
  </r>
  <r>
    <s v="Wiemken"/>
    <s v="Sharon"/>
    <s v="R"/>
    <s v="Training and Doc Specialist"/>
    <s v="Information Technology Service"/>
    <x v="901"/>
    <s v="A"/>
    <s v="F"/>
    <m/>
    <m/>
    <s v="A12"/>
    <s v="Fiscal Year"/>
    <x v="0"/>
    <n v="962"/>
  </r>
  <r>
    <s v="Hesson"/>
    <s v="Chet"/>
    <s v="A"/>
    <s v="Asst Athletic Director/SAS"/>
    <s v="Intercollegiate Athletics"/>
    <x v="901"/>
    <s v="A"/>
    <s v="F"/>
    <m/>
    <m/>
    <s v="A12"/>
    <s v="Fiscal Year"/>
    <x v="0"/>
    <n v="963"/>
  </r>
  <r>
    <s v="Nelson"/>
    <s v="Jacqueline"/>
    <s v="G"/>
    <s v="Marketing Communications Spec"/>
    <s v="Marketing &amp; Communications"/>
    <x v="902"/>
    <s v="A"/>
    <s v="F"/>
    <m/>
    <m/>
    <s v="A12"/>
    <s v="Fiscal Year"/>
    <x v="0"/>
    <n v="964"/>
  </r>
  <r>
    <s v="Brock"/>
    <s v="Andrea"/>
    <s v="D"/>
    <s v="Marketing Communications Spec"/>
    <s v="Marketing &amp; Communications"/>
    <x v="903"/>
    <s v="A"/>
    <s v="F"/>
    <m/>
    <m/>
    <s v="A12"/>
    <s v="Fiscal Year"/>
    <x v="0"/>
    <n v="965"/>
  </r>
  <r>
    <s v="Gattozzi"/>
    <s v="Emily"/>
    <s v="D"/>
    <s v="Coordinator, Scholarly Publish"/>
    <s v="University Libraries"/>
    <x v="904"/>
    <s v="A"/>
    <s v="F"/>
    <m/>
    <m/>
    <s v="A12"/>
    <s v="Fiscal Year"/>
    <x v="0"/>
    <n v="966"/>
  </r>
  <r>
    <s v="Burger"/>
    <s v="Cole"/>
    <s v="P"/>
    <s v="Instructor"/>
    <s v="Music Education"/>
    <x v="905"/>
    <s v="A"/>
    <s v="F"/>
    <m/>
    <m/>
    <s v="F12"/>
    <s v="Academic Year"/>
    <x v="2"/>
    <n v="967"/>
  </r>
  <r>
    <s v="Benedict"/>
    <s v="Louis"/>
    <s v="M"/>
    <s v="Instructor"/>
    <s v="Economics Dept"/>
    <x v="906"/>
    <s v="C"/>
    <s v="F"/>
    <m/>
    <m/>
    <s v="F09"/>
    <s v="Academic Year"/>
    <x v="2"/>
    <n v="968"/>
  </r>
  <r>
    <s v="Kelley"/>
    <s v="Daniel"/>
    <s v="F"/>
    <s v="Assistant Professor"/>
    <s v="Fire-Geology"/>
    <x v="907"/>
    <s v="C"/>
    <s v="F"/>
    <m/>
    <m/>
    <s v="F09"/>
    <s v="Academic Year"/>
    <x v="2"/>
    <n v="969"/>
  </r>
  <r>
    <s v="Broman"/>
    <s v="Per"/>
    <s v="F"/>
    <s v="Professor"/>
    <s v="Musicology/Composition/Theory"/>
    <x v="908"/>
    <s v="C"/>
    <s v="F"/>
    <m/>
    <m/>
    <s v="FAD"/>
    <s v="Fiscal Year"/>
    <x v="1"/>
    <n v="970"/>
  </r>
  <r>
    <s v="Kern-Blystone"/>
    <s v="Dorothy"/>
    <s v="J"/>
    <s v="Senior Lecturer"/>
    <s v="School of Teaching &amp; Learning"/>
    <x v="909"/>
    <s v="A"/>
    <s v="F"/>
    <n v="1000"/>
    <m/>
    <s v="F12"/>
    <s v="Academic Year"/>
    <x v="2"/>
    <n v="971"/>
  </r>
  <r>
    <s v="Sehmann"/>
    <s v="Scott"/>
    <s v="R"/>
    <s v="Assistant Director"/>
    <s v="Recreation and Wellness"/>
    <x v="910"/>
    <s v="A"/>
    <s v="F"/>
    <m/>
    <m/>
    <s v="A12"/>
    <s v="Fiscal Year"/>
    <x v="0"/>
    <n v="972"/>
  </r>
  <r>
    <s v="Teeple"/>
    <s v="Darin"/>
    <s v="W"/>
    <s v="Strategic Sourcing Analyst"/>
    <s v="Business Operations"/>
    <x v="911"/>
    <s v="A"/>
    <s v="F"/>
    <m/>
    <m/>
    <s v="A12"/>
    <s v="Fiscal Year"/>
    <x v="0"/>
    <n v="973"/>
  </r>
  <r>
    <s v="Gilbert"/>
    <s v="Gregory"/>
    <s v="S"/>
    <s v="Technology Support Specialist"/>
    <s v="Information Technology Service"/>
    <x v="912"/>
    <s v="A"/>
    <s v="F"/>
    <m/>
    <m/>
    <s v="A12"/>
    <s v="Fiscal Year"/>
    <x v="0"/>
    <n v="974"/>
  </r>
  <r>
    <s v="Partin"/>
    <s v="Matthew"/>
    <s v="L"/>
    <s v="Lecturer"/>
    <s v="Biological Science"/>
    <x v="913"/>
    <s v="C"/>
    <s v="F"/>
    <m/>
    <m/>
    <s v="F09"/>
    <s v="Academic Year"/>
    <x v="2"/>
    <n v="975"/>
  </r>
  <r>
    <s v="Semer"/>
    <s v="Claire"/>
    <s v="A"/>
    <s v="Assistant Director, Res Life"/>
    <s v="Office of Residence Life"/>
    <x v="914"/>
    <s v="A"/>
    <s v="F"/>
    <m/>
    <m/>
    <s v="A12"/>
    <s v="Fiscal Year"/>
    <x v="0"/>
    <n v="976"/>
  </r>
  <r>
    <s v="Han"/>
    <s v="Krishna"/>
    <m/>
    <s v="Asst Dir Cross Cultrl Ed Progr"/>
    <s v="Office of Multicultural Affrs"/>
    <x v="915"/>
    <s v="A"/>
    <s v="F"/>
    <m/>
    <m/>
    <s v="A12"/>
    <s v="Fiscal Year"/>
    <x v="0"/>
    <n v="977"/>
  </r>
  <r>
    <s v="Fugett"/>
    <s v="Laney"/>
    <s v="E"/>
    <s v="Senior Lecturer"/>
    <s v="VCT-Tech Education"/>
    <x v="916"/>
    <s v="C"/>
    <s v="F"/>
    <m/>
    <m/>
    <s v="F09"/>
    <s v="Academic Year"/>
    <x v="2"/>
    <n v="978"/>
  </r>
  <r>
    <s v="Kosakowski"/>
    <s v="Susan"/>
    <s v="E"/>
    <s v="Mgr Student Recruitment"/>
    <s v="Office of UG Student Develo"/>
    <x v="917"/>
    <s v="A"/>
    <s v="F"/>
    <m/>
    <m/>
    <s v="A12"/>
    <s v="Fiscal Year"/>
    <x v="0"/>
    <n v="979"/>
  </r>
  <r>
    <s v="Burns"/>
    <s v="Elizabeth"/>
    <s v="D"/>
    <s v="Lecturer"/>
    <s v="Math and Statistics Dept"/>
    <x v="918"/>
    <s v="A"/>
    <s v="F"/>
    <n v="950"/>
    <m/>
    <s v="F12"/>
    <s v="Academic Year"/>
    <x v="2"/>
    <n v="980"/>
  </r>
  <r>
    <s v="Sampen"/>
    <s v="John"/>
    <s v="W"/>
    <s v="Distinguished Artist Instructr"/>
    <s v="Music Performance Studies"/>
    <x v="919"/>
    <s v="A"/>
    <s v="F"/>
    <m/>
    <m/>
    <s v="F12"/>
    <s v="Academic Year"/>
    <x v="2"/>
    <n v="981"/>
  </r>
  <r>
    <s v="Harben"/>
    <s v="Christopher"/>
    <s v="L"/>
    <s v="Instructor"/>
    <s v="Management"/>
    <x v="920"/>
    <s v="A"/>
    <s v="F"/>
    <m/>
    <m/>
    <s v="F12"/>
    <s v="Academic Year"/>
    <x v="2"/>
    <n v="982"/>
  </r>
  <r>
    <s v="Hardt"/>
    <s v="Jacqueline"/>
    <s v="M"/>
    <s v="Assistant Professor"/>
    <s v="Political Science Department"/>
    <x v="921"/>
    <s v="A"/>
    <s v="F"/>
    <m/>
    <m/>
    <s v="F12"/>
    <s v="Academic Year"/>
    <x v="2"/>
    <n v="983"/>
  </r>
  <r>
    <s v="Naderer"/>
    <s v="M"/>
    <s v="E"/>
    <s v="Program Coordinator"/>
    <s v="Fire-Nursing Program"/>
    <x v="922"/>
    <s v="A"/>
    <s v="F"/>
    <m/>
    <m/>
    <s v="A12"/>
    <s v="Fiscal Year"/>
    <x v="0"/>
    <n v="984"/>
  </r>
  <r>
    <s v="Schaad"/>
    <s v="Amanda"/>
    <s v="L"/>
    <s v="Staff Psychologist"/>
    <s v="Counseling Center"/>
    <x v="923"/>
    <s v="A"/>
    <s v="F"/>
    <m/>
    <m/>
    <s v="A12"/>
    <s v="Fiscal Year"/>
    <x v="0"/>
    <n v="985"/>
  </r>
  <r>
    <s v="Bergstrom"/>
    <s v="Barbara"/>
    <s v="J"/>
    <s v="Assistant Professor"/>
    <s v="School of Art"/>
    <x v="924"/>
    <s v="A"/>
    <s v="F"/>
    <m/>
    <m/>
    <s v="F12"/>
    <s v="Academic Year"/>
    <x v="2"/>
    <n v="986"/>
  </r>
  <r>
    <s v="Ahlgren"/>
    <s v="Angela"/>
    <s v="K"/>
    <s v="Assistant Professor"/>
    <s v="Theatre and Film"/>
    <x v="925"/>
    <s v="A"/>
    <s v="F"/>
    <m/>
    <m/>
    <s v="F12"/>
    <s v="Academic Year"/>
    <x v="2"/>
    <n v="987"/>
  </r>
  <r>
    <s v="Hagenbuch"/>
    <s v="Julie"/>
    <s v="K"/>
    <s v="Lecturer"/>
    <s v="Department of Journalism &amp; PR"/>
    <x v="926"/>
    <s v="A"/>
    <s v="F"/>
    <m/>
    <m/>
    <s v="F12"/>
    <s v="Academic Year"/>
    <x v="2"/>
    <n v="988"/>
  </r>
  <r>
    <s v="White"/>
    <s v="Ruth"/>
    <s v="C"/>
    <s v="Instructor"/>
    <s v="Marketing"/>
    <x v="927"/>
    <s v="A"/>
    <s v="F"/>
    <m/>
    <m/>
    <s v="F12"/>
    <s v="Academic Year"/>
    <x v="2"/>
    <n v="989"/>
  </r>
  <r>
    <s v="Koczenasz"/>
    <s v="Mary"/>
    <m/>
    <s v="Senior Financial Accountant"/>
    <s v="Controller's Office"/>
    <x v="928"/>
    <s v="A"/>
    <s v="F"/>
    <m/>
    <m/>
    <s v="A12"/>
    <s v="Fiscal Year"/>
    <x v="0"/>
    <n v="990"/>
  </r>
  <r>
    <s v="Ash"/>
    <s v="Julie"/>
    <s v="L"/>
    <s v="Asistant Director Undrgrd Stds"/>
    <s v="Office of UG Student Develo"/>
    <x v="929"/>
    <s v="A"/>
    <s v="F"/>
    <m/>
    <m/>
    <s v="A12"/>
    <s v="Fiscal Year"/>
    <x v="0"/>
    <n v="991"/>
  </r>
  <r>
    <s v="Smith"/>
    <s v="Saundra"/>
    <s v="D"/>
    <s v="Business Analyst"/>
    <s v="Office of Residence Life"/>
    <x v="930"/>
    <s v="A"/>
    <s v="F"/>
    <m/>
    <m/>
    <s v="A12"/>
    <s v="Fiscal Year"/>
    <x v="0"/>
    <n v="992"/>
  </r>
  <r>
    <s v="Rex"/>
    <s v="Justin"/>
    <s v="M"/>
    <s v="Assistant Professor"/>
    <s v="Political Science Department"/>
    <x v="931"/>
    <s v="A"/>
    <s v="F"/>
    <m/>
    <m/>
    <s v="F12"/>
    <s v="Academic Year"/>
    <x v="2"/>
    <n v="993"/>
  </r>
  <r>
    <s v="Valentine"/>
    <s v="Cynthia"/>
    <s v="A"/>
    <s v="General Manager"/>
    <s v="Dining Services"/>
    <x v="932"/>
    <s v="A"/>
    <s v="F"/>
    <m/>
    <m/>
    <s v="A12"/>
    <s v="Fiscal Year"/>
    <x v="0"/>
    <n v="994"/>
  </r>
  <r>
    <s v="Overholt"/>
    <s v="Steven"/>
    <s v="E"/>
    <s v="Course Materials Manager"/>
    <s v="University Bookstore"/>
    <x v="933"/>
    <s v="A"/>
    <s v="F"/>
    <m/>
    <m/>
    <s v="A12"/>
    <s v="Fiscal Year"/>
    <x v="0"/>
    <n v="995"/>
  </r>
  <r>
    <s v="Castillo"/>
    <s v="Thomas"/>
    <s v="J"/>
    <s v="Assistant Professor"/>
    <s v="Theatre and Film"/>
    <x v="934"/>
    <s v="A"/>
    <s v="F"/>
    <m/>
    <m/>
    <s v="F12"/>
    <s v="Academic Year"/>
    <x v="2"/>
    <n v="996"/>
  </r>
  <r>
    <s v="Yang"/>
    <s v="Min"/>
    <m/>
    <s v="Assistant Professor"/>
    <s v="German-Russian Department"/>
    <x v="935"/>
    <s v="C"/>
    <s v="F"/>
    <m/>
    <m/>
    <s v="F09"/>
    <s v="Academic Year"/>
    <x v="2"/>
    <n v="997"/>
  </r>
  <r>
    <s v="Roberts"/>
    <s v="Cynthia"/>
    <s v="L"/>
    <s v="Assistant Director, Services"/>
    <s v="Office of Student Retention"/>
    <x v="936"/>
    <s v="A"/>
    <s v="F"/>
    <m/>
    <m/>
    <s v="A12"/>
    <s v="Fiscal Year"/>
    <x v="0"/>
    <n v="998"/>
  </r>
  <r>
    <s v="Holden"/>
    <s v="Brett"/>
    <s v="E"/>
    <s v="Asst Prof/Dir Gish Film Theatr"/>
    <s v="Theatre and Film"/>
    <x v="937"/>
    <s v="A"/>
    <s v="F"/>
    <n v="6000"/>
    <m/>
    <s v="F12"/>
    <s v="Academic Year"/>
    <x v="2"/>
    <n v="999"/>
  </r>
  <r>
    <s v="Graser"/>
    <s v="Larry"/>
    <s v="J"/>
    <s v="Instructor"/>
    <s v="School of Teaching &amp; Learning"/>
    <x v="938"/>
    <s v="C"/>
    <s v="F"/>
    <m/>
    <m/>
    <s v="F09"/>
    <s v="Academic Year"/>
    <x v="2"/>
    <n v="1000"/>
  </r>
  <r>
    <s v="Wilson"/>
    <s v="Alyson"/>
    <s v="K"/>
    <s v="Senior Lecturer"/>
    <s v="Fire-Mathematics"/>
    <x v="939"/>
    <s v="A"/>
    <s v="F"/>
    <m/>
    <m/>
    <s v="F12"/>
    <s v="Academic Year"/>
    <x v="2"/>
    <n v="1001"/>
  </r>
  <r>
    <s v="Weinberger"/>
    <s v="Margaret"/>
    <s v="J"/>
    <s v="Lecturer"/>
    <s v="Sociology Department"/>
    <x v="940"/>
    <s v="A"/>
    <s v="F"/>
    <m/>
    <m/>
    <s v="F12"/>
    <s v="Academic Year"/>
    <x v="2"/>
    <n v="1002"/>
  </r>
  <r>
    <s v="Alday"/>
    <s v="Paul"/>
    <s v="W"/>
    <s v="Lecturer"/>
    <s v="Dept of Communication"/>
    <x v="941"/>
    <s v="A"/>
    <s v="F"/>
    <m/>
    <m/>
    <s v="F12"/>
    <s v="Academic Year"/>
    <x v="2"/>
    <n v="1003"/>
  </r>
  <r>
    <s v="Pinkelman"/>
    <s v="Ginny"/>
    <m/>
    <s v="Executive Assistant to CIO"/>
    <s v="Information Technology Service"/>
    <x v="942"/>
    <s v="A"/>
    <s v="F"/>
    <m/>
    <m/>
    <s v="A12"/>
    <s v="Fiscal Year"/>
    <x v="0"/>
    <n v="1004"/>
  </r>
  <r>
    <s v="Snelling"/>
    <s v="Louis"/>
    <m/>
    <s v="Hd Cch Mns &amp; Wmns CC/Hd Wms TF"/>
    <s v="Track-Women"/>
    <x v="943"/>
    <s v="A"/>
    <s v="F"/>
    <m/>
    <m/>
    <s v="A12"/>
    <s v="Fiscal Year"/>
    <x v="0"/>
    <n v="1005"/>
  </r>
  <r>
    <s v="Prchlik"/>
    <s v="Dionna"/>
    <s v="L"/>
    <s v="Customer Service Manager"/>
    <s v="Bursar's Office"/>
    <x v="944"/>
    <s v="A"/>
    <s v="F"/>
    <m/>
    <m/>
    <s v="A12"/>
    <s v="Fiscal Year"/>
    <x v="0"/>
    <n v="1006"/>
  </r>
  <r>
    <s v="Brown"/>
    <s v="Emily"/>
    <s v="P"/>
    <s v="Assistant Professor"/>
    <s v="Music Education"/>
    <x v="944"/>
    <s v="A"/>
    <s v="F"/>
    <m/>
    <m/>
    <s v="F12"/>
    <s v="Academic Year"/>
    <x v="2"/>
    <n v="1007"/>
  </r>
  <r>
    <s v="Piccolo"/>
    <s v="Daniel"/>
    <s v="C"/>
    <s v="Assistant Professor"/>
    <s v="Music Performance Studies"/>
    <x v="944"/>
    <s v="A"/>
    <s v="F"/>
    <m/>
    <m/>
    <s v="F12"/>
    <s v="Academic Year"/>
    <x v="2"/>
    <n v="1008"/>
  </r>
  <r>
    <s v="Snow"/>
    <s v="Brian"/>
    <s v="E"/>
    <s v="Assistant Professor"/>
    <s v="Music Performance Studies"/>
    <x v="944"/>
    <s v="A"/>
    <s v="F"/>
    <m/>
    <m/>
    <s v="F12"/>
    <s v="Academic Year"/>
    <x v="2"/>
    <n v="1009"/>
  </r>
  <r>
    <s v="Kauffman"/>
    <s v="Donna"/>
    <s v="R"/>
    <s v="Lecturer"/>
    <s v="Sociology Department"/>
    <x v="944"/>
    <s v="A"/>
    <s v="F"/>
    <m/>
    <m/>
    <s v="F12"/>
    <s v="Academic Year"/>
    <x v="2"/>
    <n v="1010"/>
  </r>
  <r>
    <s v="Veerapaneni"/>
    <s v="Ram"/>
    <s v="S"/>
    <s v="Assistant Professor"/>
    <s v="Fire-Biology"/>
    <x v="945"/>
    <s v="A"/>
    <s v="F"/>
    <m/>
    <m/>
    <s v="F12"/>
    <s v="Academic Year"/>
    <x v="2"/>
    <n v="1011"/>
  </r>
  <r>
    <s v="O'Dorisio"/>
    <s v="Joel"/>
    <s v="T"/>
    <s v="Lecturer"/>
    <s v="School of Art"/>
    <x v="946"/>
    <s v="A"/>
    <s v="F"/>
    <n v="2500"/>
    <m/>
    <s v="F12"/>
    <s v="Academic Year"/>
    <x v="2"/>
    <n v="1012"/>
  </r>
  <r>
    <s v="Cameron"/>
    <s v="Douglas"/>
    <s v="D"/>
    <s v="Corporate Relations Specialist"/>
    <s v="WBGU-TV Television Service"/>
    <x v="947"/>
    <s v="A"/>
    <s v="F"/>
    <m/>
    <m/>
    <s v="A12"/>
    <s v="Fiscal Year"/>
    <x v="0"/>
    <n v="1013"/>
  </r>
  <r>
    <s v="Hannan"/>
    <s v="Khyle"/>
    <s v="M"/>
    <s v="Asst Prof/Ref &amp; Inst Librarian"/>
    <s v="University Libraries"/>
    <x v="948"/>
    <s v="A"/>
    <s v="F"/>
    <m/>
    <m/>
    <s v="FLB"/>
    <s v="Fiscal Year"/>
    <x v="3"/>
    <n v="1014"/>
  </r>
  <r>
    <s v="Mandell"/>
    <s v="Eric"/>
    <s v="S"/>
    <s v="Lecturer"/>
    <s v="Physics &amp; Astronomy"/>
    <x v="949"/>
    <s v="C"/>
    <s v="F"/>
    <m/>
    <m/>
    <s v="F09"/>
    <s v="Academic Year"/>
    <x v="2"/>
    <n v="1015"/>
  </r>
  <r>
    <s v="Smith"/>
    <s v="Jeffrey"/>
    <s v="R"/>
    <s v="Conference/Event Srvcs Manager"/>
    <s v="Bowen-Thompson Student Union"/>
    <x v="950"/>
    <s v="A"/>
    <s v="F"/>
    <m/>
    <m/>
    <s v="A12"/>
    <s v="Fiscal Year"/>
    <x v="0"/>
    <n v="1016"/>
  </r>
  <r>
    <s v="Huepenbecker"/>
    <s v="William"/>
    <s v="J"/>
    <s v="Senior Lecturer"/>
    <s v="Fire-Mathematics"/>
    <x v="951"/>
    <s v="C"/>
    <s v="F"/>
    <m/>
    <m/>
    <s v="F09"/>
    <s v="Academic Year"/>
    <x v="2"/>
    <n v="1017"/>
  </r>
  <r>
    <s v="Rybak"/>
    <s v="Amy"/>
    <s v="B"/>
    <s v="Lecturer"/>
    <s v="General Studies Writing Prog"/>
    <x v="952"/>
    <s v="A"/>
    <s v="F"/>
    <m/>
    <m/>
    <s v="F12"/>
    <s v="Academic Year"/>
    <x v="2"/>
    <n v="1018"/>
  </r>
  <r>
    <s v="Westrick"/>
    <s v="Ann"/>
    <s v="M"/>
    <s v="Lecturer"/>
    <s v="General Studies Writing Prog"/>
    <x v="952"/>
    <s v="A"/>
    <s v="F"/>
    <m/>
    <m/>
    <s v="F12"/>
    <s v="Academic Year"/>
    <x v="2"/>
    <n v="1019"/>
  </r>
  <r>
    <s v="Hofacker"/>
    <s v="Keith"/>
    <s v="W"/>
    <s v="Technical Director/Designer"/>
    <s v="Musical Arts Dean"/>
    <x v="953"/>
    <s v="A"/>
    <s v="F"/>
    <m/>
    <m/>
    <s v="A12"/>
    <s v="Fiscal Year"/>
    <x v="0"/>
    <n v="1020"/>
  </r>
  <r>
    <s v="Martin"/>
    <s v="Douglas"/>
    <s v="R"/>
    <s v="Design Engineer/Elec Tech"/>
    <s v="Chemistry Department"/>
    <x v="954"/>
    <s v="A"/>
    <s v="F"/>
    <m/>
    <m/>
    <s v="A12"/>
    <s v="Fiscal Year"/>
    <x v="0"/>
    <n v="1021"/>
  </r>
  <r>
    <s v="Ebright"/>
    <s v="Ryan"/>
    <s v="S"/>
    <s v="Instructor"/>
    <s v="Musicology/Composition/Theory"/>
    <x v="955"/>
    <s v="A"/>
    <s v="F"/>
    <m/>
    <m/>
    <s v="F12"/>
    <s v="Academic Year"/>
    <x v="2"/>
    <n v="1022"/>
  </r>
  <r>
    <s v="Presley"/>
    <s v="Lisa"/>
    <s v="M"/>
    <s v="Ref and Instruction Librarian"/>
    <s v="University Libraries"/>
    <x v="956"/>
    <s v="A"/>
    <s v="F"/>
    <m/>
    <m/>
    <s v="FLB"/>
    <s v="Fiscal Year"/>
    <x v="3"/>
    <n v="1023"/>
  </r>
  <r>
    <s v="Clemens"/>
    <s v="Jacob"/>
    <s v="E"/>
    <s v="Asst Dean of Students/Cntr Ldr"/>
    <s v="President's Leadership Academy"/>
    <x v="957"/>
    <s v="A"/>
    <s v="F"/>
    <m/>
    <m/>
    <s v="A12"/>
    <s v="Fiscal Year"/>
    <x v="0"/>
    <n v="1024"/>
  </r>
  <r>
    <s v="Gardner"/>
    <s v="Seth"/>
    <s v="E"/>
    <s v="Assistant Professor"/>
    <s v="Fire-Biology"/>
    <x v="958"/>
    <s v="A"/>
    <s v="F"/>
    <m/>
    <m/>
    <s v="F12"/>
    <s v="Academic Year"/>
    <x v="2"/>
    <n v="1025"/>
  </r>
  <r>
    <s v="Mangan"/>
    <s v="Kelly"/>
    <s v="A"/>
    <s v="Lecturer"/>
    <s v="Theatre and Film"/>
    <x v="959"/>
    <s v="A"/>
    <s v="F"/>
    <m/>
    <m/>
    <s v="F12"/>
    <s v="Academic Year"/>
    <x v="2"/>
    <n v="1026"/>
  </r>
  <r>
    <s v="Gross"/>
    <s v="Lindsay"/>
    <s v="J"/>
    <s v="Manager Public Comm Relations"/>
    <s v="Musical Arts Dean"/>
    <x v="960"/>
    <s v="A"/>
    <s v="F"/>
    <m/>
    <m/>
    <s v="A12"/>
    <s v="Fiscal Year"/>
    <x v="0"/>
    <n v="1027"/>
  </r>
  <r>
    <s v="Busija"/>
    <s v="Edith"/>
    <s v="C"/>
    <s v="Instructor"/>
    <s v="Marketing"/>
    <x v="961"/>
    <s v="A"/>
    <s v="F"/>
    <m/>
    <m/>
    <s v="F12"/>
    <s v="Academic Year"/>
    <x v="2"/>
    <n v="1028"/>
  </r>
  <r>
    <s v="Lawrie"/>
    <s v="Kelly"/>
    <s v="B"/>
    <s v="Assistant Director"/>
    <s v="Alumni Office"/>
    <x v="962"/>
    <s v="A"/>
    <s v="F"/>
    <m/>
    <m/>
    <s v="A12"/>
    <s v="Fiscal Year"/>
    <x v="0"/>
    <n v="1029"/>
  </r>
  <r>
    <s v="Elkins"/>
    <s v="Joe"/>
    <s v="T"/>
    <s v="Assistant Professor"/>
    <s v="Geology Department"/>
    <x v="963"/>
    <s v="A"/>
    <s v="F"/>
    <m/>
    <m/>
    <s v="F12"/>
    <s v="Academic Year"/>
    <x v="2"/>
    <n v="1030"/>
  </r>
  <r>
    <s v="Somasa"/>
    <s v="Saritdikhun"/>
    <m/>
    <s v="Instructor"/>
    <s v="School of Art"/>
    <x v="964"/>
    <s v="A"/>
    <s v="F"/>
    <m/>
    <m/>
    <s v="F12"/>
    <s v="Academic Year"/>
    <x v="2"/>
    <n v="1031"/>
  </r>
  <r>
    <s v="Young"/>
    <s v="Ian"/>
    <s v="A"/>
    <s v="Senior Lecturer"/>
    <s v="Philosophy Department"/>
    <x v="965"/>
    <s v="A"/>
    <s v="F"/>
    <m/>
    <m/>
    <s v="F12"/>
    <s v="Academic Year"/>
    <x v="2"/>
    <n v="1032"/>
  </r>
  <r>
    <s v="Hamady"/>
    <s v="Carrie"/>
    <s v="M"/>
    <s v="Lecturer"/>
    <s v="Food &amp; Nutrition"/>
    <x v="966"/>
    <s v="A"/>
    <s v="F"/>
    <m/>
    <m/>
    <s v="F12"/>
    <s v="Academic Year"/>
    <x v="2"/>
    <n v="1033"/>
  </r>
  <r>
    <s v="Blass"/>
    <s v="Peter"/>
    <s v="M"/>
    <s v="Lecturer"/>
    <s v="Chemistry Department"/>
    <x v="967"/>
    <s v="A"/>
    <s v="F"/>
    <m/>
    <m/>
    <s v="F12"/>
    <s v="Academic Year"/>
    <x v="2"/>
    <n v="1034"/>
  </r>
  <r>
    <s v="Fleshman"/>
    <s v="Kimberly"/>
    <s v="J"/>
    <s v="Coord Tech Assistance Cntr"/>
    <s v="University Libraries"/>
    <x v="968"/>
    <s v="A"/>
    <s v="F"/>
    <m/>
    <m/>
    <s v="A12"/>
    <s v="Fiscal Year"/>
    <x v="0"/>
    <n v="1035"/>
  </r>
  <r>
    <s v="Ostrowski"/>
    <s v="Lucas"/>
    <s v="K"/>
    <s v="Assistant Professor"/>
    <s v="Theatre and Film"/>
    <x v="969"/>
    <s v="A"/>
    <s v="F"/>
    <m/>
    <m/>
    <s v="F12"/>
    <s v="Academic Year"/>
    <x v="2"/>
    <n v="1036"/>
  </r>
  <r>
    <s v="Feasel"/>
    <s v="Carroll"/>
    <s v="S"/>
    <s v="Exec Assistant/Budget Admin"/>
    <s v="Col of Health &amp; Human Services"/>
    <x v="970"/>
    <s v="A"/>
    <s v="F"/>
    <m/>
    <m/>
    <s v="A12"/>
    <s v="Fiscal Year"/>
    <x v="0"/>
    <n v="1037"/>
  </r>
  <r>
    <s v="Devine"/>
    <s v="Kristina"/>
    <s v="M"/>
    <s v="Associate Director of Develpmt"/>
    <s v="Development Office"/>
    <x v="971"/>
    <s v="A"/>
    <s v="F"/>
    <m/>
    <m/>
    <s v="A12"/>
    <s v="Fiscal Year"/>
    <x v="0"/>
    <n v="1038"/>
  </r>
  <r>
    <s v="Crooks"/>
    <s v="Rachel"/>
    <s v="N"/>
    <s v="Coordinator, ISS"/>
    <s v="Intrnl Programs &amp; Partnerships"/>
    <x v="971"/>
    <s v="A"/>
    <s v="F"/>
    <m/>
    <m/>
    <s v="A12"/>
    <s v="Fiscal Year"/>
    <x v="0"/>
    <n v="1039"/>
  </r>
  <r>
    <s v="Foos"/>
    <s v="Tracy"/>
    <s v="L"/>
    <s v="Learning Specialist"/>
    <s v="Learning Commons"/>
    <x v="971"/>
    <s v="A"/>
    <s v="F"/>
    <m/>
    <m/>
    <s v="A17"/>
    <s v="Fiscal Year"/>
    <x v="0"/>
    <n v="1040"/>
  </r>
  <r>
    <s v="Hoag"/>
    <s v="Allison"/>
    <s v="N"/>
    <s v="Assistant Professor"/>
    <s v="School of Art"/>
    <x v="971"/>
    <s v="A"/>
    <s v="F"/>
    <m/>
    <m/>
    <s v="F12"/>
    <s v="Academic Year"/>
    <x v="2"/>
    <n v="1041"/>
  </r>
  <r>
    <s v="Gutierrez"/>
    <s v="Andrea"/>
    <s v="D"/>
    <s v="Assistant Director Coop Prog"/>
    <s v="Cooperative Education"/>
    <x v="972"/>
    <s v="A"/>
    <s v="F"/>
    <m/>
    <m/>
    <s v="A12"/>
    <s v="Fiscal Year"/>
    <x v="0"/>
    <n v="1042"/>
  </r>
  <r>
    <s v="May"/>
    <s v="Tamara"/>
    <s v="J"/>
    <s v="Lecturer"/>
    <s v="Fire-Biology"/>
    <x v="973"/>
    <s v="A"/>
    <s v="F"/>
    <m/>
    <m/>
    <s v="F12"/>
    <s v="Academic Year"/>
    <x v="2"/>
    <n v="1043"/>
  </r>
  <r>
    <s v="Galan"/>
    <s v="Leslie"/>
    <m/>
    <s v="Budget Administrator"/>
    <s v="Musical Arts Dean"/>
    <x v="974"/>
    <s v="A"/>
    <s v="F"/>
    <m/>
    <m/>
    <s v="A12"/>
    <s v="Fiscal Year"/>
    <x v="0"/>
    <n v="1044"/>
  </r>
  <r>
    <s v="Barnes"/>
    <s v="James"/>
    <s v="L"/>
    <s v="Manager of Technical Services"/>
    <s v="School of Media and Comm"/>
    <x v="975"/>
    <s v="A"/>
    <s v="F"/>
    <m/>
    <m/>
    <s v="A12"/>
    <s v="Fiscal Year"/>
    <x v="0"/>
    <n v="1045"/>
  </r>
  <r>
    <s v="Donahue"/>
    <s v="Matthew"/>
    <m/>
    <s v="Lecturer"/>
    <s v="Popular Culture"/>
    <x v="976"/>
    <s v="C"/>
    <s v="F"/>
    <m/>
    <m/>
    <s v="F09"/>
    <s v="Academic Year"/>
    <x v="2"/>
    <n v="1046"/>
  </r>
  <r>
    <s v="De Silva"/>
    <s v="Dilum"/>
    <s v="P"/>
    <s v="Assistant Professor"/>
    <s v="Fire-Mathematics"/>
    <x v="977"/>
    <s v="A"/>
    <s v="F"/>
    <m/>
    <m/>
    <s v="F12"/>
    <s v="Academic Year"/>
    <x v="2"/>
    <n v="1047"/>
  </r>
  <r>
    <s v="Dellenbusch"/>
    <s v="Kate"/>
    <s v="E"/>
    <s v="Lecturer"/>
    <s v="Physics &amp; Astronomy"/>
    <x v="978"/>
    <s v="A"/>
    <s v="F"/>
    <m/>
    <m/>
    <s v="F12"/>
    <s v="Academic Year"/>
    <x v="2"/>
    <n v="1048"/>
  </r>
  <r>
    <s v="Fluckinger"/>
    <s v="Christopher"/>
    <s v="D"/>
    <s v="Instructor"/>
    <s v="Fire-Psychology"/>
    <x v="979"/>
    <s v="C"/>
    <s v="F"/>
    <n v="2000"/>
    <m/>
    <s v="F09"/>
    <s v="Academic Year"/>
    <x v="2"/>
    <n v="1049"/>
  </r>
  <r>
    <s v="Celestino-Boes"/>
    <s v="Christine"/>
    <m/>
    <s v="Recruiter/Transfer Advisor"/>
    <s v="Admissions Office"/>
    <x v="980"/>
    <s v="A"/>
    <s v="F"/>
    <m/>
    <m/>
    <s v="A12"/>
    <s v="Fiscal Year"/>
    <x v="0"/>
    <n v="1050"/>
  </r>
  <r>
    <s v="Carlton"/>
    <s v="Susan"/>
    <m/>
    <s v="Lecturer"/>
    <s v="General Studies Writing Prog"/>
    <x v="981"/>
    <s v="A"/>
    <s v="F"/>
    <m/>
    <m/>
    <s v="F12"/>
    <s v="Academic Year"/>
    <x v="2"/>
    <n v="1051"/>
  </r>
  <r>
    <s v="Bylsma"/>
    <s v="Kevin"/>
    <s v="J"/>
    <s v="Instructor"/>
    <s v="Music Performance Studies"/>
    <x v="982"/>
    <s v="A"/>
    <s v="F"/>
    <m/>
    <m/>
    <s v="F12"/>
    <s v="Academic Year"/>
    <x v="2"/>
    <n v="1052"/>
  </r>
  <r>
    <s v="Chung"/>
    <s v="Steven"/>
    <m/>
    <s v="Lecturer"/>
    <s v="Chemistry Department"/>
    <x v="983"/>
    <s v="C"/>
    <s v="F"/>
    <m/>
    <m/>
    <s v="F09"/>
    <s v="Academic Year"/>
    <x v="2"/>
    <n v="1053"/>
  </r>
  <r>
    <s v="Rice"/>
    <s v="David"/>
    <s v="M"/>
    <s v="Assistant Director"/>
    <s v="Nontraditional/Military Office"/>
    <x v="984"/>
    <s v="A"/>
    <s v="F"/>
    <m/>
    <m/>
    <s v="A12"/>
    <s v="Fiscal Year"/>
    <x v="0"/>
    <n v="1054"/>
  </r>
  <r>
    <s v="Butler"/>
    <s v="Jeremy"/>
    <s v="M"/>
    <s v="Depository Manager"/>
    <s v="Regional Book Depository"/>
    <x v="985"/>
    <s v="A"/>
    <s v="F"/>
    <m/>
    <m/>
    <s v="A12"/>
    <s v="Fiscal Year"/>
    <x v="0"/>
    <n v="1055"/>
  </r>
  <r>
    <s v="Xu"/>
    <s v="Hong"/>
    <m/>
    <s v="IR Report Developer"/>
    <s v="Institutional Research"/>
    <x v="986"/>
    <s v="A"/>
    <s v="F"/>
    <m/>
    <m/>
    <s v="A12"/>
    <s v="Fiscal Year"/>
    <x v="0"/>
    <n v="1056"/>
  </r>
  <r>
    <s v="Huddleston"/>
    <s v="Jessica"/>
    <s v="A"/>
    <s v="Assistant Dean of Students"/>
    <s v="New Student Orientation"/>
    <x v="986"/>
    <s v="A"/>
    <s v="F"/>
    <m/>
    <m/>
    <s v="A12"/>
    <s v="Fiscal Year"/>
    <x v="0"/>
    <n v="1057"/>
  </r>
  <r>
    <s v="Taylor"/>
    <s v="Keisha"/>
    <s v="M"/>
    <s v="Assistant Director"/>
    <s v="Career Center"/>
    <x v="987"/>
    <s v="A"/>
    <s v="F"/>
    <m/>
    <m/>
    <s v="A12"/>
    <s v="Fiscal Year"/>
    <x v="0"/>
    <n v="1058"/>
  </r>
  <r>
    <s v="Sabo"/>
    <s v="Dustin"/>
    <s v="M"/>
    <s v="Assistant Director"/>
    <s v="Admissions Office"/>
    <x v="988"/>
    <s v="A"/>
    <s v="F"/>
    <m/>
    <m/>
    <s v="A12"/>
    <s v="Fiscal Year"/>
    <x v="0"/>
    <n v="1059"/>
  </r>
  <r>
    <s v="Hagg"/>
    <s v="Jodi"/>
    <s v="A"/>
    <s v="Senior Lecturer"/>
    <s v="VCT-Tech Education"/>
    <x v="989"/>
    <s v="A"/>
    <s v="F"/>
    <m/>
    <m/>
    <s v="F12"/>
    <s v="Academic Year"/>
    <x v="2"/>
    <n v="1060"/>
  </r>
  <r>
    <s v="Okamura"/>
    <s v="Ryoko"/>
    <m/>
    <s v="Assistant Professor"/>
    <s v="German-Russian Department"/>
    <x v="990"/>
    <s v="A"/>
    <s v="F"/>
    <m/>
    <m/>
    <s v="F12"/>
    <s v="Academic Year"/>
    <x v="2"/>
    <n v="1061"/>
  </r>
  <r>
    <s v="Buehrer"/>
    <s v="Jolene"/>
    <s v="K"/>
    <s v="Interim Chair/Senior Lecturer"/>
    <s v="Fire-Humanities"/>
    <x v="991"/>
    <s v="A"/>
    <s v="F"/>
    <n v="7000"/>
    <m/>
    <s v="F12"/>
    <s v="Academic Year"/>
    <x v="2"/>
    <n v="1062"/>
  </r>
  <r>
    <s v="Conrad Mahaffey"/>
    <s v="Cynthia"/>
    <s v="J"/>
    <s v="Lecturer"/>
    <s v="General Studies Writing Prog"/>
    <x v="992"/>
    <s v="A"/>
    <s v="F"/>
    <m/>
    <m/>
    <s v="F12"/>
    <s v="Academic Year"/>
    <x v="2"/>
    <n v="1063"/>
  </r>
  <r>
    <s v="Coletta"/>
    <s v="Charles"/>
    <s v="A"/>
    <s v="Lecturer"/>
    <s v="School of Cultural &amp; Critical"/>
    <x v="993"/>
    <s v="A"/>
    <s v="F"/>
    <n v="2500"/>
    <m/>
    <s v="F12"/>
    <s v="Academic Year"/>
    <x v="2"/>
    <n v="1064"/>
  </r>
  <r>
    <s v="Moninger"/>
    <s v="Kyle"/>
    <s v="B"/>
    <s v="Instructor"/>
    <s v="Applied Statistics/Oper Res"/>
    <x v="994"/>
    <s v="A"/>
    <s v="F"/>
    <m/>
    <m/>
    <s v="F12"/>
    <s v="Academic Year"/>
    <x v="2"/>
    <n v="1065"/>
  </r>
  <r>
    <s v="Vrooman"/>
    <s v="Patrick"/>
    <s v="D"/>
    <s v="Lecturer"/>
    <s v="School of Teaching &amp; Learning"/>
    <x v="995"/>
    <s v="A"/>
    <s v="F"/>
    <m/>
    <m/>
    <s v="F12"/>
    <s v="Academic Year"/>
    <x v="2"/>
    <n v="1066"/>
  </r>
  <r>
    <s v="Baxter"/>
    <s v="Nathan"/>
    <s v="P"/>
    <s v="Instructor"/>
    <s v="Applied Statistics/Oper Res"/>
    <x v="996"/>
    <s v="A"/>
    <s v="F"/>
    <m/>
    <m/>
    <s v="F12"/>
    <s v="Academic Year"/>
    <x v="2"/>
    <n v="1067"/>
  </r>
  <r>
    <s v="DiMasso"/>
    <s v="Ashely"/>
    <s v="N"/>
    <s v="Director of Ticket Sales"/>
    <s v="Intercollegiate Athletics"/>
    <x v="997"/>
    <s v="A"/>
    <s v="F"/>
    <m/>
    <m/>
    <s v="A12"/>
    <s v="Fiscal Year"/>
    <x v="0"/>
    <n v="1068"/>
  </r>
  <r>
    <s v="Goodman"/>
    <s v="Joe"/>
    <s v="L"/>
    <s v="Director/Prod"/>
    <s v="WBGU-TV Television Service"/>
    <x v="997"/>
    <s v="A"/>
    <s v="F"/>
    <m/>
    <m/>
    <s v="A12"/>
    <s v="Fiscal Year"/>
    <x v="0"/>
    <n v="1069"/>
  </r>
  <r>
    <s v="Stephenson"/>
    <s v="Geoffrey"/>
    <s v="W"/>
    <s v="Lecturer"/>
    <s v="Theatre and Film"/>
    <x v="998"/>
    <s v="A"/>
    <s v="F"/>
    <m/>
    <m/>
    <s v="F12"/>
    <s v="Academic Year"/>
    <x v="2"/>
    <n v="1070"/>
  </r>
  <r>
    <s v="Mays"/>
    <s v="Patricia"/>
    <s v="J"/>
    <s v="Assistant Dean for Inst Resrch"/>
    <s v="Fire-Institutional Research"/>
    <x v="999"/>
    <s v="A"/>
    <s v="F"/>
    <m/>
    <m/>
    <s v="A12"/>
    <s v="Fiscal Year"/>
    <x v="0"/>
    <n v="1071"/>
  </r>
  <r>
    <s v="Kline"/>
    <s v="Robert"/>
    <s v="J"/>
    <s v="Academic Advisor"/>
    <s v="A&amp;S Dean"/>
    <x v="1000"/>
    <s v="A"/>
    <s v="F"/>
    <m/>
    <m/>
    <s v="A12"/>
    <s v="Fiscal Year"/>
    <x v="0"/>
    <n v="1072"/>
  </r>
  <r>
    <s v="Wagner"/>
    <s v="Joseph"/>
    <s v="B"/>
    <s v="Assistant Professor"/>
    <s v="Fire-Humanities"/>
    <x v="1001"/>
    <s v="C"/>
    <s v="F"/>
    <m/>
    <m/>
    <s v="F09"/>
    <s v="Academic Year"/>
    <x v="2"/>
    <n v="1073"/>
  </r>
  <r>
    <s v="Darke"/>
    <s v="Ann"/>
    <s v="M"/>
    <s v="Lecturer"/>
    <s v="Math and Statistics Dept"/>
    <x v="1001"/>
    <s v="A"/>
    <s v="F"/>
    <n v="1400"/>
    <m/>
    <s v="F12"/>
    <s v="Academic Year"/>
    <x v="2"/>
    <n v="1074"/>
  </r>
  <r>
    <s v="Baranski"/>
    <s v="Jenifer"/>
    <s v="M"/>
    <s v="Director, Animal Research Fac"/>
    <s v="Animal Facility Operation"/>
    <x v="1002"/>
    <s v="A"/>
    <s v="F"/>
    <m/>
    <m/>
    <s v="A12"/>
    <s v="Fiscal Year"/>
    <x v="0"/>
    <n v="1075"/>
  </r>
  <r>
    <s v="Codding"/>
    <s v="Charles"/>
    <s v="L"/>
    <s v="Laboratory Design Engineer"/>
    <s v="Chemistry Department"/>
    <x v="1002"/>
    <s v="A"/>
    <s v="F"/>
    <m/>
    <m/>
    <s v="A12"/>
    <s v="Fiscal Year"/>
    <x v="0"/>
    <n v="1076"/>
  </r>
  <r>
    <s v="Stearns"/>
    <s v="Susan"/>
    <s v="M"/>
    <s v="Assistant Director"/>
    <s v="Cosmos"/>
    <x v="1002"/>
    <s v="A"/>
    <s v="F"/>
    <m/>
    <m/>
    <s v="A12"/>
    <s v="Fiscal Year"/>
    <x v="0"/>
    <n v="1077"/>
  </r>
  <r>
    <s v="Walton"/>
    <s v="Jason"/>
    <s v="D"/>
    <s v="Collabrtve Arts Digital TechCo"/>
    <s v="School of Art"/>
    <x v="1002"/>
    <s v="A"/>
    <s v="F"/>
    <m/>
    <m/>
    <s v="A12"/>
    <s v="Fiscal Year"/>
    <x v="0"/>
    <n v="1078"/>
  </r>
  <r>
    <s v="Schaeffer"/>
    <s v="Sharon"/>
    <s v="M"/>
    <s v="Instructor"/>
    <s v="Public &amp; Allied Health"/>
    <x v="1003"/>
    <s v="A"/>
    <s v="F"/>
    <m/>
    <m/>
    <s v="F12"/>
    <s v="Academic Year"/>
    <x v="2"/>
    <n v="1079"/>
  </r>
  <r>
    <s v="Kasch"/>
    <s v="Richard"/>
    <s v="T"/>
    <s v="Systems Analyst"/>
    <s v="Information Technology Service"/>
    <x v="1004"/>
    <s v="A"/>
    <s v="F"/>
    <m/>
    <m/>
    <s v="A17"/>
    <s v="Fiscal Year"/>
    <x v="0"/>
    <n v="1080"/>
  </r>
  <r>
    <s v="Chafee"/>
    <s v="Cheryl"/>
    <s v="L"/>
    <s v="Assistant Director"/>
    <s v="Fire-Admissions"/>
    <x v="1005"/>
    <s v="A"/>
    <s v="F"/>
    <m/>
    <m/>
    <s v="A12"/>
    <s v="Fiscal Year"/>
    <x v="0"/>
    <n v="1081"/>
  </r>
  <r>
    <s v="Schmitz"/>
    <s v="Michele"/>
    <m/>
    <s v="Assistant Director, SES"/>
    <s v="Student Employment"/>
    <x v="1006"/>
    <s v="A"/>
    <s v="F"/>
    <m/>
    <m/>
    <s v="A12"/>
    <s v="Fiscal Year"/>
    <x v="0"/>
    <n v="1082"/>
  </r>
  <r>
    <s v="Arthur"/>
    <s v="Adam"/>
    <s v="L"/>
    <s v="Web Applications Support Dev"/>
    <s v="Information Technology Service"/>
    <x v="1007"/>
    <s v="A"/>
    <s v="F"/>
    <m/>
    <m/>
    <s v="A12"/>
    <s v="Fiscal Year"/>
    <x v="0"/>
    <n v="1083"/>
  </r>
  <r>
    <s v="Homan"/>
    <s v="Kathrine"/>
    <s v="M"/>
    <s v="Coordinator,Cabling/Facilities"/>
    <s v="Information Technology Service"/>
    <x v="1007"/>
    <s v="A"/>
    <s v="F"/>
    <m/>
    <m/>
    <s v="A12"/>
    <s v="Fiscal Year"/>
    <x v="0"/>
    <n v="1084"/>
  </r>
  <r>
    <s v="Gordon Schulz"/>
    <s v="Jasmine"/>
    <s v="D"/>
    <s v="Exec Ast to Dean/Dev Coord"/>
    <s v="A&amp;S Dean"/>
    <x v="1008"/>
    <s v="A"/>
    <s v="F"/>
    <n v="5000"/>
    <m/>
    <s v="A12"/>
    <s v="Fiscal Year"/>
    <x v="0"/>
    <n v="1085"/>
  </r>
  <r>
    <s v="Hoepf"/>
    <s v="Timothy"/>
    <s v="M"/>
    <s v="General Manager"/>
    <s v="Dining Services"/>
    <x v="1008"/>
    <s v="A"/>
    <s v="F"/>
    <m/>
    <m/>
    <s v="A12"/>
    <s v="Fiscal Year"/>
    <x v="0"/>
    <n v="1086"/>
  </r>
  <r>
    <s v="Schlarman"/>
    <s v="Kyle"/>
    <s v="J"/>
    <s v="Health and Safety Specialist"/>
    <s v="Risk Management"/>
    <x v="1008"/>
    <s v="A"/>
    <s v="F"/>
    <m/>
    <m/>
    <s v="A12"/>
    <s v="Fiscal Year"/>
    <x v="0"/>
    <n v="1087"/>
  </r>
  <r>
    <s v="Dickerson"/>
    <s v="Greg"/>
    <m/>
    <s v="Acad Advisor"/>
    <s v="Student Services EDHD"/>
    <x v="1009"/>
    <s v="A"/>
    <s v="F"/>
    <m/>
    <m/>
    <s v="A12"/>
    <s v="Fiscal Year"/>
    <x v="0"/>
    <n v="1088"/>
  </r>
  <r>
    <s v="Muckerheide"/>
    <s v="Ryan"/>
    <s v="M"/>
    <s v="Assistant Professor"/>
    <s v="Fire-Humanities"/>
    <x v="1010"/>
    <s v="A"/>
    <s v="F"/>
    <m/>
    <m/>
    <s v="F12"/>
    <s v="Academic Year"/>
    <x v="2"/>
    <n v="1089"/>
  </r>
  <r>
    <s v="Saltzman"/>
    <s v="David"/>
    <s v="J"/>
    <s v="Instructor"/>
    <s v="Music Performance Studies"/>
    <x v="1011"/>
    <s v="A"/>
    <s v="F"/>
    <m/>
    <m/>
    <s v="F12"/>
    <s v="Academic Year"/>
    <x v="2"/>
    <n v="1090"/>
  </r>
  <r>
    <s v="Carrillo"/>
    <s v="Leonel"/>
    <m/>
    <s v="Assistant Professor"/>
    <s v="Fire-Humanities"/>
    <x v="1012"/>
    <s v="A"/>
    <s v="F"/>
    <m/>
    <m/>
    <s v="F12"/>
    <s v="Academic Year"/>
    <x v="2"/>
    <n v="1091"/>
  </r>
  <r>
    <s v="Ammidown"/>
    <s v="Stephen"/>
    <s v="E"/>
    <s v="Manuscript &amp; OutreachArchivist"/>
    <s v="University Libraries"/>
    <x v="1013"/>
    <s v="A"/>
    <s v="F"/>
    <m/>
    <m/>
    <s v="A12"/>
    <s v="Fiscal Year"/>
    <x v="0"/>
    <n v="1092"/>
  </r>
  <r>
    <s v="Borcherdt"/>
    <s v="Kristi"/>
    <s v="K"/>
    <s v="Lecturer"/>
    <s v="Schl of Intervention Svcs"/>
    <x v="1013"/>
    <s v="A"/>
    <s v="F"/>
    <m/>
    <m/>
    <s v="F12"/>
    <s v="Academic Year"/>
    <x v="2"/>
    <n v="1093"/>
  </r>
  <r>
    <s v="Barhite"/>
    <s v="Brandi"/>
    <s v="M"/>
    <s v="Assistant Director, Recr/Outrc"/>
    <s v="Co-Op Education"/>
    <x v="1014"/>
    <s v="A"/>
    <s v="F"/>
    <m/>
    <m/>
    <s v="A12"/>
    <s v="Fiscal Year"/>
    <x v="0"/>
    <n v="1094"/>
  </r>
  <r>
    <s v="Tabaczynski"/>
    <s v="Tracy"/>
    <m/>
    <s v="Interim Program Manager McNair"/>
    <s v="TRIO Programs"/>
    <x v="1015"/>
    <s v="A"/>
    <s v="F"/>
    <m/>
    <m/>
    <s v="A12"/>
    <s v="Fiscal Year"/>
    <x v="0"/>
    <n v="1095"/>
  </r>
  <r>
    <s v="Peiffer"/>
    <s v="Leann"/>
    <s v="M"/>
    <s v="Business Analyst"/>
    <s v="Bursar's Office"/>
    <x v="1016"/>
    <s v="A"/>
    <s v="F"/>
    <m/>
    <m/>
    <s v="A12"/>
    <s v="Fiscal Year"/>
    <x v="0"/>
    <n v="1096"/>
  </r>
  <r>
    <s v="Lomeli"/>
    <s v="Gabriel"/>
    <m/>
    <s v="Assistant Director"/>
    <s v="Admissions Office"/>
    <x v="1017"/>
    <s v="A"/>
    <s v="F"/>
    <m/>
    <m/>
    <s v="A12"/>
    <s v="Fiscal Year"/>
    <x v="0"/>
    <n v="1097"/>
  </r>
  <r>
    <s v="Keegan"/>
    <s v="Erin"/>
    <s v="E"/>
    <s v="Coordinator, Campus Services"/>
    <s v="Campus Services"/>
    <x v="1017"/>
    <s v="A"/>
    <s v="F"/>
    <m/>
    <m/>
    <s v="A12"/>
    <s v="Fiscal Year"/>
    <x v="0"/>
    <n v="1098"/>
  </r>
  <r>
    <s v="Sears"/>
    <s v="Martha"/>
    <s v="E"/>
    <s v="Crd Lit Outrch Pgm"/>
    <s v="College of Education - Admin"/>
    <x v="1018"/>
    <s v="A"/>
    <s v="F"/>
    <m/>
    <m/>
    <s v="A12"/>
    <s v="Fiscal Year"/>
    <x v="0"/>
    <n v="1099"/>
  </r>
  <r>
    <s v="Ash"/>
    <s v="Bethany"/>
    <s v="L"/>
    <s v="Project Manager, Watershed Res"/>
    <s v="Cosmos"/>
    <x v="1019"/>
    <s v="A"/>
    <s v="F"/>
    <m/>
    <m/>
    <s v="A12"/>
    <s v="Fiscal Year"/>
    <x v="0"/>
    <n v="1100"/>
  </r>
  <r>
    <s v="Jones"/>
    <s v="Derrick"/>
    <s v="A"/>
    <s v="Asst Dir, Res Life, Acad Supp"/>
    <s v="Office of Residence Life"/>
    <x v="1019"/>
    <s v="A"/>
    <s v="F"/>
    <m/>
    <m/>
    <s v="A12"/>
    <s v="Fiscal Year"/>
    <x v="0"/>
    <n v="1101"/>
  </r>
  <r>
    <s v="Brandeberry"/>
    <s v="Allison"/>
    <s v="R"/>
    <s v="Reformatting Specialist"/>
    <s v="University Libraries"/>
    <x v="1019"/>
    <s v="A"/>
    <s v="F"/>
    <m/>
    <m/>
    <s v="A12"/>
    <s v="Fiscal Year"/>
    <x v="0"/>
    <n v="1102"/>
  </r>
  <r>
    <s v="Serfozo"/>
    <s v="Lois"/>
    <s v="K"/>
    <s v="General Manager"/>
    <s v="Dining Services"/>
    <x v="1020"/>
    <s v="A"/>
    <s v="F"/>
    <m/>
    <m/>
    <s v="A12"/>
    <s v="Fiscal Year"/>
    <x v="0"/>
    <n v="1103"/>
  </r>
  <r>
    <s v="Shealy"/>
    <s v="Candace"/>
    <s v="M"/>
    <s v="Instructor"/>
    <s v="Fire-Applied Science"/>
    <x v="1021"/>
    <s v="C"/>
    <s v="F"/>
    <m/>
    <m/>
    <s v="F09"/>
    <s v="Academic Year"/>
    <x v="2"/>
    <n v="1104"/>
  </r>
  <r>
    <s v="Spathelf"/>
    <s v="Clare"/>
    <m/>
    <s v="Asst Director Pre-Profsnl Prgr"/>
    <s v="Office of Student Retention"/>
    <x v="1022"/>
    <s v="A"/>
    <s v="F"/>
    <m/>
    <m/>
    <s v="A12"/>
    <s v="Fiscal Year"/>
    <x v="0"/>
    <n v="1105"/>
  </r>
  <r>
    <s v="Fletcher"/>
    <s v="Chad"/>
    <s v="E"/>
    <s v="Technology Support Specialist"/>
    <s v="Information Technology Service"/>
    <x v="1023"/>
    <s v="A"/>
    <s v="F"/>
    <m/>
    <m/>
    <s v="A12"/>
    <s v="Fiscal Year"/>
    <x v="0"/>
    <n v="1106"/>
  </r>
  <r>
    <s v="Freeworth"/>
    <s v="Staci"/>
    <s v="L"/>
    <s v="Lecturer"/>
    <s v="Food &amp; Nutrition"/>
    <x v="1024"/>
    <s v="A"/>
    <s v="F"/>
    <m/>
    <m/>
    <s v="F12"/>
    <s v="Academic Year"/>
    <x v="2"/>
    <n v="1107"/>
  </r>
  <r>
    <s v="Chambers"/>
    <s v="Sara"/>
    <s v="L"/>
    <s v="Lecturer"/>
    <s v="Theatre and Film"/>
    <x v="1025"/>
    <s v="A"/>
    <s v="F"/>
    <m/>
    <m/>
    <s v="F12"/>
    <s v="Academic Year"/>
    <x v="2"/>
    <n v="1108"/>
  </r>
  <r>
    <s v="Puder"/>
    <s v="Carol"/>
    <s v="M"/>
    <s v="Dir/Clin Educ for Respir Care"/>
    <s v="Fire-Applied Science"/>
    <x v="1026"/>
    <s v="C"/>
    <s v="F"/>
    <m/>
    <m/>
    <s v="A10"/>
    <s v="10 Month"/>
    <x v="0"/>
    <n v="1109"/>
  </r>
  <r>
    <s v="Miller"/>
    <s v="Christina"/>
    <s v="M"/>
    <s v="Lecturer"/>
    <s v="Math and Statistics Dept"/>
    <x v="1027"/>
    <s v="A"/>
    <s v="F"/>
    <m/>
    <m/>
    <s v="F12"/>
    <s v="Academic Year"/>
    <x v="2"/>
    <n v="1110"/>
  </r>
  <r>
    <s v="Howell"/>
    <s v="Leah"/>
    <s v="M"/>
    <s v="Assistant Dean of Students"/>
    <s v="Office of Campus Activities"/>
    <x v="1028"/>
    <s v="A"/>
    <s v="F"/>
    <m/>
    <m/>
    <s v="A12"/>
    <s v="Fiscal Year"/>
    <x v="0"/>
    <n v="1111"/>
  </r>
  <r>
    <s v="Rider"/>
    <s v="Tonya"/>
    <s v="L"/>
    <s v="Instructor"/>
    <s v="Human Services Department"/>
    <x v="1028"/>
    <s v="A"/>
    <s v="F"/>
    <m/>
    <m/>
    <s v="F12"/>
    <s v="Academic Year"/>
    <x v="2"/>
    <n v="1112"/>
  </r>
  <r>
    <s v="Shuman"/>
    <s v="Thomas"/>
    <s v="D"/>
    <s v="Technology Support Specialist"/>
    <s v="Information Technology Service"/>
    <x v="1029"/>
    <s v="A"/>
    <s v="F"/>
    <m/>
    <m/>
    <s v="A12"/>
    <s v="Fiscal Year"/>
    <x v="0"/>
    <n v="1113"/>
  </r>
  <r>
    <s v="Werdebaugh"/>
    <s v="Sherri"/>
    <s v="R"/>
    <s v="Lecturer"/>
    <s v="General Studies Writing Prog"/>
    <x v="1030"/>
    <s v="A"/>
    <s v="F"/>
    <m/>
    <m/>
    <s v="F12"/>
    <s v="Academic Year"/>
    <x v="2"/>
    <n v="1114"/>
  </r>
  <r>
    <s v="Cruea"/>
    <s v="Susan"/>
    <s v="M"/>
    <s v="Lecturer"/>
    <s v="General Studies Writing Prog"/>
    <x v="1031"/>
    <s v="A"/>
    <s v="F"/>
    <m/>
    <m/>
    <s v="F12"/>
    <s v="Academic Year"/>
    <x v="2"/>
    <n v="1115"/>
  </r>
  <r>
    <s v="Schortgen"/>
    <s v="Wendy"/>
    <m/>
    <s v="Assist Merchandising Manager"/>
    <s v="University Bookstore"/>
    <x v="1032"/>
    <s v="A"/>
    <s v="F"/>
    <m/>
    <m/>
    <s v="A12"/>
    <s v="Fiscal Year"/>
    <x v="0"/>
    <n v="1116"/>
  </r>
  <r>
    <s v="McManus"/>
    <s v="Ralph"/>
    <s v="A"/>
    <s v="Technology Support Specialist"/>
    <s v="Information Technology Service"/>
    <x v="1033"/>
    <s v="A"/>
    <s v="F"/>
    <m/>
    <m/>
    <s v="A12"/>
    <s v="Fiscal Year"/>
    <x v="0"/>
    <n v="1117"/>
  </r>
  <r>
    <s v="Steiner"/>
    <s v="Judith"/>
    <s v="E"/>
    <s v="Project Manager, iEvolve"/>
    <s v="Cosmos"/>
    <x v="1034"/>
    <s v="A"/>
    <s v="F"/>
    <m/>
    <m/>
    <s v="A12"/>
    <s v="Fiscal Year"/>
    <x v="0"/>
    <n v="1118"/>
  </r>
  <r>
    <s v="Bailey"/>
    <s v="Cynthia"/>
    <s v="M"/>
    <s v="Lecturer"/>
    <s v="Fire-Applied Science"/>
    <x v="1035"/>
    <s v="A"/>
    <s v="F"/>
    <m/>
    <m/>
    <s v="F12"/>
    <s v="Academic Year"/>
    <x v="2"/>
    <n v="1119"/>
  </r>
  <r>
    <s v="Black"/>
    <s v="Karen"/>
    <s v="A"/>
    <s v="Instructor"/>
    <s v="Fire-Applied Science"/>
    <x v="1036"/>
    <s v="C"/>
    <s v="F"/>
    <n v="2000"/>
    <m/>
    <s v="F09"/>
    <s v="Academic Year"/>
    <x v="2"/>
    <n v="1120"/>
  </r>
  <r>
    <s v="Wagner"/>
    <s v="Amy"/>
    <s v="K"/>
    <s v="Lecturer"/>
    <s v="Fire-Biology"/>
    <x v="1037"/>
    <s v="A"/>
    <s v="F"/>
    <m/>
    <m/>
    <s v="F12"/>
    <s v="Academic Year"/>
    <x v="2"/>
    <n v="1121"/>
  </r>
  <r>
    <s v="Didelot"/>
    <s v="Julie"/>
    <s v="A"/>
    <s v="Lecturer"/>
    <s v="Fire-Political Science"/>
    <x v="1038"/>
    <s v="A"/>
    <s v="F"/>
    <m/>
    <m/>
    <s v="F12"/>
    <s v="Academic Year"/>
    <x v="2"/>
    <n v="1122"/>
  </r>
  <r>
    <s v="Zirkes"/>
    <s v="Sandra"/>
    <s v="L"/>
    <s v="Lecturer"/>
    <s v="Math and Statistics Dept"/>
    <x v="1039"/>
    <s v="A"/>
    <s v="F"/>
    <n v="1200"/>
    <m/>
    <s v="F12"/>
    <s v="Academic Year"/>
    <x v="2"/>
    <n v="1123"/>
  </r>
  <r>
    <s v="Spitler"/>
    <s v="Cynthia"/>
    <s v="A"/>
    <s v="Instructor"/>
    <s v="Human Services Department"/>
    <x v="1040"/>
    <s v="A"/>
    <s v="F"/>
    <m/>
    <m/>
    <s v="F12"/>
    <s v="Academic Year"/>
    <x v="2"/>
    <n v="1124"/>
  </r>
  <r>
    <s v="Cloud"/>
    <s v="Abigail"/>
    <s v="A"/>
    <s v="Lecturer/CW &amp; MAR Ed"/>
    <s v="English Department"/>
    <x v="1041"/>
    <s v="A"/>
    <s v="F"/>
    <m/>
    <m/>
    <s v="F12"/>
    <s v="Academic Year"/>
    <x v="2"/>
    <n v="1125"/>
  </r>
  <r>
    <s v="Mitova"/>
    <s v="Mariana"/>
    <s v="A"/>
    <s v="Lecturer"/>
    <s v="Family &amp; Consumer Sciences"/>
    <x v="1042"/>
    <s v="A"/>
    <s v="F"/>
    <m/>
    <m/>
    <s v="F12"/>
    <s v="Academic Year"/>
    <x v="2"/>
    <n v="1126"/>
  </r>
  <r>
    <s v="Guzman"/>
    <s v="Raquel"/>
    <m/>
    <s v="Technology Support Specialist"/>
    <s v="Information Technology Service"/>
    <x v="1043"/>
    <s v="A"/>
    <s v="F"/>
    <m/>
    <m/>
    <s v="A12"/>
    <s v="Fiscal Year"/>
    <x v="0"/>
    <n v="1127"/>
  </r>
  <r>
    <s v="Brown"/>
    <s v="Ana"/>
    <s v="C"/>
    <s v="Coord for Diversity Initiat/Re"/>
    <s v="Office of Residence Life"/>
    <x v="1044"/>
    <s v="A"/>
    <s v="F"/>
    <m/>
    <m/>
    <s v="A12"/>
    <s v="Fiscal Year"/>
    <x v="0"/>
    <n v="1128"/>
  </r>
  <r>
    <s v="Mierzejewski"/>
    <s v="Grant"/>
    <m/>
    <s v="Coordinator, Intnl Stud Servcs"/>
    <s v="Intrnl Programs &amp; Partnerships"/>
    <x v="1045"/>
    <s v="A"/>
    <s v="F"/>
    <m/>
    <m/>
    <s v="A12"/>
    <s v="Fiscal Year"/>
    <x v="0"/>
    <n v="1129"/>
  </r>
  <r>
    <s v="Vollmar"/>
    <s v="Dawn"/>
    <s v="L"/>
    <s v="Assistant Director, Pgrm Mgmt"/>
    <s v="Financial Aid"/>
    <x v="1046"/>
    <s v="A"/>
    <s v="F"/>
    <m/>
    <m/>
    <s v="A12"/>
    <s v="Fiscal Year"/>
    <x v="0"/>
    <n v="1130"/>
  </r>
  <r>
    <s v="Gebauer"/>
    <s v="Jodi"/>
    <s v="L"/>
    <s v="Technology Support Specialist"/>
    <s v="Information Technology Service"/>
    <x v="1047"/>
    <s v="A"/>
    <s v="F"/>
    <m/>
    <m/>
    <s v="A12"/>
    <s v="Fiscal Year"/>
    <x v="0"/>
    <n v="1131"/>
  </r>
  <r>
    <s v="Light"/>
    <s v="Ruthy"/>
    <m/>
    <s v="Senior Lecturer"/>
    <s v="School of Art"/>
    <x v="1048"/>
    <s v="A"/>
    <s v="F"/>
    <m/>
    <m/>
    <s v="F12"/>
    <s v="Academic Year"/>
    <x v="2"/>
    <n v="1132"/>
  </r>
  <r>
    <s v="McManus"/>
    <s v="Robert"/>
    <s v="L"/>
    <s v="Lecturer"/>
    <s v="General Studies Writing Prog"/>
    <x v="1049"/>
    <s v="A"/>
    <s v="F"/>
    <m/>
    <m/>
    <s v="F12"/>
    <s v="Academic Year"/>
    <x v="2"/>
    <n v="1133"/>
  </r>
  <r>
    <s v="Cannone"/>
    <s v="Jamie"/>
    <s v="J"/>
    <s v="Research Scholar"/>
    <s v="Chemistry Department"/>
    <x v="1050"/>
    <s v="A"/>
    <s v="F"/>
    <m/>
    <m/>
    <s v="A12"/>
    <s v="Fiscal Year"/>
    <x v="0"/>
    <n v="1134"/>
  </r>
  <r>
    <s v="Dowlen"/>
    <s v="Lakeshia"/>
    <s v="S"/>
    <s v="Assistant Dean of Students"/>
    <s v="Office of the Dean of Students"/>
    <x v="1050"/>
    <s v="A"/>
    <s v="F"/>
    <m/>
    <m/>
    <s v="A12"/>
    <s v="Fiscal Year"/>
    <x v="0"/>
    <n v="1135"/>
  </r>
  <r>
    <s v="Carpenter"/>
    <s v="Andrew"/>
    <s v="D"/>
    <s v="Assistant Director, Art, Prom"/>
    <s v="WBGU-TV Television Service"/>
    <x v="1050"/>
    <s v="A"/>
    <s v="F"/>
    <m/>
    <m/>
    <s v="A12"/>
    <s v="Fiscal Year"/>
    <x v="0"/>
    <n v="1136"/>
  </r>
  <r>
    <s v="Mitchell"/>
    <s v="Christopher"/>
    <s v="L"/>
    <s v="Assistant Director, AIMS"/>
    <s v="AIMS"/>
    <x v="1051"/>
    <s v="A"/>
    <s v="F"/>
    <m/>
    <m/>
    <s v="A12"/>
    <s v="Fiscal Year"/>
    <x v="0"/>
    <n v="1137"/>
  </r>
  <r>
    <s v="Kellow"/>
    <s v="Mary"/>
    <s v="E"/>
    <s v="Progr Coord, Corp &amp; Found Rel"/>
    <s v="Capital Campaign"/>
    <x v="1051"/>
    <s v="A"/>
    <s v="F"/>
    <m/>
    <m/>
    <s v="A12"/>
    <s v="Fiscal Year"/>
    <x v="0"/>
    <n v="1138"/>
  </r>
  <r>
    <s v="Gast"/>
    <s v="Jessica"/>
    <s v="M"/>
    <s v="Assistant to the Dean"/>
    <s v="College of Education - Admin"/>
    <x v="1051"/>
    <s v="A"/>
    <s v="F"/>
    <m/>
    <m/>
    <s v="A12"/>
    <s v="Fiscal Year"/>
    <x v="0"/>
    <n v="1139"/>
  </r>
  <r>
    <s v="Schellhas"/>
    <s v="Daniel"/>
    <s v="H"/>
    <s v="Technology Project Specialist"/>
    <s v="College of Education - Admin"/>
    <x v="1051"/>
    <s v="A"/>
    <s v="F"/>
    <m/>
    <m/>
    <s v="A12"/>
    <s v="Fiscal Year"/>
    <x v="0"/>
    <n v="1140"/>
  </r>
  <r>
    <s v="Davis"/>
    <s v="Kim"/>
    <s v="M"/>
    <s v="Grants Accounting Analyst"/>
    <s v="Controller's Office"/>
    <x v="1051"/>
    <s v="A"/>
    <s v="F"/>
    <m/>
    <m/>
    <s v="A12"/>
    <s v="Fiscal Year"/>
    <x v="0"/>
    <n v="1141"/>
  </r>
  <r>
    <s v="Earl"/>
    <s v="Teresa"/>
    <s v="M"/>
    <s v="Payroll Specialist"/>
    <s v="Controller's Office"/>
    <x v="1051"/>
    <s v="A"/>
    <s v="F"/>
    <m/>
    <m/>
    <s v="A12"/>
    <s v="Fiscal Year"/>
    <x v="0"/>
    <n v="1142"/>
  </r>
  <r>
    <s v="Fortlage"/>
    <s v="Andrew"/>
    <s v="P"/>
    <s v="Senior GIS-CAD Specialist"/>
    <s v="Design &amp; Construction"/>
    <x v="1051"/>
    <s v="A"/>
    <s v="F"/>
    <m/>
    <m/>
    <s v="A12"/>
    <s v="Fiscal Year"/>
    <x v="0"/>
    <n v="1143"/>
  </r>
  <r>
    <s v="Snyder"/>
    <s v="Kacee"/>
    <s v="F"/>
    <s v="Asst Dean, Honors Prgrm"/>
    <s v="Honors College"/>
    <x v="1051"/>
    <s v="A"/>
    <s v="F"/>
    <m/>
    <m/>
    <s v="A12"/>
    <s v="Fiscal Year"/>
    <x v="0"/>
    <n v="1144"/>
  </r>
  <r>
    <s v="Lancaster"/>
    <s v="Maorong"/>
    <s v="L"/>
    <s v="Coordinator, Fac/Staff Immig S"/>
    <s v="Intrnl Programs &amp; Partnerships"/>
    <x v="1051"/>
    <s v="A"/>
    <s v="F"/>
    <m/>
    <m/>
    <s v="A17"/>
    <s v="Fiscal Year"/>
    <x v="0"/>
    <n v="1145"/>
  </r>
  <r>
    <s v="Swanson"/>
    <s v="Alicia"/>
    <s v="A"/>
    <s v="Senior Grants Administrator"/>
    <s v="Sponsored Programs &amp; Research"/>
    <x v="1051"/>
    <s v="A"/>
    <s v="F"/>
    <m/>
    <m/>
    <s v="A12"/>
    <s v="Fiscal Year"/>
    <x v="0"/>
    <n v="1146"/>
  </r>
  <r>
    <s v="Goins-Diouf"/>
    <s v="Megan"/>
    <s v="L"/>
    <s v="Reference Archivist"/>
    <s v="University Libraries"/>
    <x v="1051"/>
    <s v="A"/>
    <s v="F"/>
    <m/>
    <m/>
    <s v="A12"/>
    <s v="Fiscal Year"/>
    <x v="0"/>
    <n v="1147"/>
  </r>
  <r>
    <s v="Smith"/>
    <s v="Lindy"/>
    <s v="M"/>
    <s v="Reference Archivist"/>
    <s v="University Libraries"/>
    <x v="1051"/>
    <s v="A"/>
    <s v="F"/>
    <m/>
    <m/>
    <s v="A12"/>
    <s v="Fiscal Year"/>
    <x v="0"/>
    <n v="1148"/>
  </r>
  <r>
    <s v="Zamudio"/>
    <s v="Marcos"/>
    <s v="L"/>
    <s v="Technology Support Specialist"/>
    <s v="Information Technology Service"/>
    <x v="1052"/>
    <s v="A"/>
    <s v="F"/>
    <m/>
    <m/>
    <s v="A12"/>
    <s v="Fiscal Year"/>
    <x v="0"/>
    <n v="1149"/>
  </r>
  <r>
    <s v="Afroze"/>
    <s v="Salma"/>
    <m/>
    <s v="IR Report Developer"/>
    <s v="Institutional Research"/>
    <x v="1053"/>
    <s v="A"/>
    <s v="F"/>
    <m/>
    <m/>
    <s v="A12"/>
    <s v="Fiscal Year"/>
    <x v="0"/>
    <n v="1150"/>
  </r>
  <r>
    <s v="Decker"/>
    <s v="Joseph"/>
    <s v="A"/>
    <s v="Technology Support Specialist"/>
    <s v="Information Technology Service"/>
    <x v="1054"/>
    <s v="A"/>
    <s v="F"/>
    <m/>
    <m/>
    <s v="A12"/>
    <s v="Fiscal Year"/>
    <x v="0"/>
    <n v="1151"/>
  </r>
  <r>
    <s v="Muir"/>
    <s v="Heather"/>
    <s v="A"/>
    <s v="Lecturer"/>
    <s v="School of HMSLS"/>
    <x v="1055"/>
    <s v="A"/>
    <s v="F"/>
    <m/>
    <m/>
    <s v="F12"/>
    <s v="Academic Year"/>
    <x v="2"/>
    <n v="1152"/>
  </r>
  <r>
    <s v="Alvarez"/>
    <s v="Carmen"/>
    <s v="L"/>
    <s v="Lecturer"/>
    <s v="Romance and Classical Studies"/>
    <x v="1056"/>
    <s v="A"/>
    <s v="F"/>
    <m/>
    <m/>
    <s v="F12"/>
    <s v="Academic Year"/>
    <x v="2"/>
    <n v="1153"/>
  </r>
  <r>
    <s v="Cranston"/>
    <s v="Morgan"/>
    <s v="J"/>
    <s v="Marketing/Comm Specialist"/>
    <s v="Information Technology Service"/>
    <x v="1057"/>
    <s v="A"/>
    <s v="F"/>
    <m/>
    <m/>
    <s v="A12"/>
    <s v="Fiscal Year"/>
    <x v="0"/>
    <n v="1154"/>
  </r>
  <r>
    <s v="Cravens"/>
    <s v="Jordan"/>
    <s v="E"/>
    <s v="Assoc Dir, Leadership Giving"/>
    <s v="Alumni Office"/>
    <x v="1058"/>
    <s v="A"/>
    <s v="F"/>
    <m/>
    <m/>
    <s v="A12"/>
    <s v="Fiscal Year"/>
    <x v="0"/>
    <n v="1155"/>
  </r>
  <r>
    <s v="Neves"/>
    <s v="Kevin"/>
    <s v="J"/>
    <s v="Instructor"/>
    <s v="Biological Science"/>
    <x v="1058"/>
    <s v="A"/>
    <s v="F"/>
    <m/>
    <m/>
    <s v="F12"/>
    <s v="Academic Year"/>
    <x v="2"/>
    <n v="1156"/>
  </r>
  <r>
    <s v="Murphy"/>
    <s v="Colleen"/>
    <s v="E"/>
    <s v="Lecturer"/>
    <s v="School of HMSLS"/>
    <x v="1059"/>
    <s v="A"/>
    <s v="F"/>
    <n v="1000"/>
    <m/>
    <s v="F12"/>
    <s v="Academic Year"/>
    <x v="2"/>
    <n v="1157"/>
  </r>
  <r>
    <s v="Schulz"/>
    <s v="Michael"/>
    <s v="A"/>
    <s v="Lecturer"/>
    <s v="General Studies Writing Prog"/>
    <x v="1060"/>
    <s v="A"/>
    <s v="F"/>
    <m/>
    <m/>
    <s v="F12"/>
    <s v="Academic Year"/>
    <x v="2"/>
    <n v="1158"/>
  </r>
  <r>
    <s v="Haar"/>
    <s v="Christine"/>
    <s v="M"/>
    <s v="Coord Clin Site/Dir Diet Int"/>
    <s v="Food &amp; Nutrition"/>
    <x v="1061"/>
    <s v="A"/>
    <s v="F"/>
    <m/>
    <m/>
    <s v="A12"/>
    <s v="Fiscal Year"/>
    <x v="0"/>
    <n v="1159"/>
  </r>
  <r>
    <s v="Anzicek"/>
    <s v="Emily"/>
    <s v="B"/>
    <s v="Lecturer"/>
    <s v="Dept of Communication"/>
    <x v="1062"/>
    <s v="C"/>
    <s v="F"/>
    <m/>
    <m/>
    <s v="F09"/>
    <s v="Academic Year"/>
    <x v="2"/>
    <n v="1160"/>
  </r>
  <r>
    <s v="Fullenkamp"/>
    <s v="Laura"/>
    <s v="J"/>
    <s v="Instructor"/>
    <s v="Human Services Department"/>
    <x v="1063"/>
    <s v="A"/>
    <s v="F"/>
    <m/>
    <m/>
    <s v="F12"/>
    <s v="Academic Year"/>
    <x v="2"/>
    <n v="1161"/>
  </r>
  <r>
    <s v="Rancier"/>
    <s v="Megan"/>
    <s v="M"/>
    <s v="Instructor"/>
    <s v="Musicology/Composition/Theory"/>
    <x v="1064"/>
    <s v="A"/>
    <s v="F"/>
    <m/>
    <m/>
    <s v="F12"/>
    <s v="Academic Year"/>
    <x v="2"/>
    <n v="1162"/>
  </r>
  <r>
    <s v="Leatherbury"/>
    <s v="Sean"/>
    <s v="V"/>
    <s v="Assistant Professor"/>
    <s v="School of Art"/>
    <x v="1065"/>
    <s v="A"/>
    <s v="F"/>
    <m/>
    <m/>
    <s v="F12"/>
    <s v="Academic Year"/>
    <x v="2"/>
    <n v="1163"/>
  </r>
  <r>
    <s v="Brown"/>
    <s v="Michael"/>
    <s v="S"/>
    <s v="Sales and Marketing Manager"/>
    <s v="Bowen-Thompson Student Union"/>
    <x v="1066"/>
    <s v="A"/>
    <s v="F"/>
    <n v="2500"/>
    <m/>
    <s v="A12"/>
    <s v="Fiscal Year"/>
    <x v="0"/>
    <n v="1164"/>
  </r>
  <r>
    <s v="Garland"/>
    <s v="Kenneth"/>
    <s v="P"/>
    <s v="Instructor"/>
    <s v="Department of Journalism &amp; PR"/>
    <x v="1067"/>
    <s v="A"/>
    <s v="F"/>
    <m/>
    <m/>
    <s v="F12"/>
    <s v="Academic Year"/>
    <x v="2"/>
    <n v="1165"/>
  </r>
  <r>
    <s v="Queen"/>
    <s v="Steven"/>
    <s v="W"/>
    <s v="Instrument &amp; Fabrication Tech"/>
    <s v="Biological Science"/>
    <x v="1068"/>
    <s v="A"/>
    <s v="F"/>
    <m/>
    <m/>
    <s v="A12"/>
    <s v="Fiscal Year"/>
    <x v="0"/>
    <n v="1166"/>
  </r>
  <r>
    <s v="Ford"/>
    <s v="Tasha"/>
    <s v="M"/>
    <s v="Instructor"/>
    <s v="Social Work"/>
    <x v="1069"/>
    <s v="A"/>
    <s v="F"/>
    <m/>
    <m/>
    <s v="F12"/>
    <s v="Academic Year"/>
    <x v="2"/>
    <n v="1167"/>
  </r>
  <r>
    <s v="Minnick"/>
    <s v="Virginia"/>
    <s v="M"/>
    <s v="Project and Compliance Spclst"/>
    <s v="Center for Faculty Excellence"/>
    <x v="1070"/>
    <s v="A"/>
    <s v="F"/>
    <m/>
    <m/>
    <s v="A12"/>
    <s v="Fiscal Year"/>
    <x v="0"/>
    <n v="1168"/>
  </r>
  <r>
    <s v="Lachowski"/>
    <s v="Cheryl"/>
    <s v="S"/>
    <s v="Lecturer"/>
    <s v="General Studies Writing Prog"/>
    <x v="1071"/>
    <s v="C"/>
    <s v="F"/>
    <m/>
    <m/>
    <s v="F09"/>
    <s v="Academic Year"/>
    <x v="2"/>
    <n v="1169"/>
  </r>
  <r>
    <s v="Vollmar"/>
    <s v="Beth"/>
    <s v="A"/>
    <s v="Lecturer"/>
    <s v="VCT-Tech Education"/>
    <x v="1072"/>
    <s v="A"/>
    <s v="F"/>
    <m/>
    <m/>
    <s v="F12"/>
    <s v="Academic Year"/>
    <x v="2"/>
    <n v="1170"/>
  </r>
  <r>
    <s v="Hollinger"/>
    <s v="David"/>
    <s v="C"/>
    <s v="Assistant Director Rec Wellnss"/>
    <s v="Recreation and Wellness"/>
    <x v="1073"/>
    <s v="A"/>
    <s v="F"/>
    <n v="1000"/>
    <m/>
    <s v="A12"/>
    <s v="Fiscal Year"/>
    <x v="0"/>
    <n v="1171"/>
  </r>
  <r>
    <s v="Hile"/>
    <s v="Rhonda"/>
    <s v="S"/>
    <s v="Creative Graphics Manager"/>
    <s v="Marketing &amp; Communications"/>
    <x v="1074"/>
    <s v="A"/>
    <s v="F"/>
    <m/>
    <m/>
    <s v="A12"/>
    <s v="Fiscal Year"/>
    <x v="0"/>
    <n v="1172"/>
  </r>
  <r>
    <s v="Merrill"/>
    <s v="Stephen"/>
    <s v="A"/>
    <s v="Instructor"/>
    <s v="Dept of Telecommunications"/>
    <x v="1075"/>
    <s v="A"/>
    <s v="F"/>
    <m/>
    <m/>
    <s v="F12"/>
    <s v="Academic Year"/>
    <x v="2"/>
    <n v="1173"/>
  </r>
  <r>
    <s v="Burris"/>
    <s v="Chad"/>
    <s v="A"/>
    <s v="Application Specialist"/>
    <s v="Admissions Office"/>
    <x v="1076"/>
    <s v="A"/>
    <s v="F"/>
    <m/>
    <m/>
    <s v="A12"/>
    <s v="Fiscal Year"/>
    <x v="0"/>
    <n v="1174"/>
  </r>
  <r>
    <s v="Rychener"/>
    <s v="Stacey"/>
    <s v="R"/>
    <s v="Grant Specialist"/>
    <s v="Schl of Intervention Svcs"/>
    <x v="1077"/>
    <s v="A"/>
    <s v="F"/>
    <m/>
    <m/>
    <s v="A12"/>
    <s v="Fiscal Year"/>
    <x v="0"/>
    <n v="1175"/>
  </r>
  <r>
    <s v="Addis"/>
    <s v="Lisa"/>
    <s v="L"/>
    <s v="Creative Manager, COSMOS"/>
    <s v="Cosmos"/>
    <x v="1078"/>
    <s v="A"/>
    <s v="F"/>
    <m/>
    <m/>
    <s v="A12"/>
    <s v="Fiscal Year"/>
    <x v="0"/>
    <n v="1176"/>
  </r>
  <r>
    <s v="James"/>
    <s v="Joshua"/>
    <s v="S"/>
    <s v="Technology Support Specialist"/>
    <s v="Information Technology Service"/>
    <x v="1079"/>
    <s v="A"/>
    <s v="F"/>
    <m/>
    <m/>
    <s v="A12"/>
    <s v="Fiscal Year"/>
    <x v="0"/>
    <n v="1177"/>
  </r>
  <r>
    <s v="Harvey"/>
    <s v="Michelle"/>
    <m/>
    <s v="Communications Event Specialst"/>
    <s v="A&amp;S Dean"/>
    <x v="1080"/>
    <s v="A"/>
    <s v="F"/>
    <m/>
    <m/>
    <s v="A12"/>
    <s v="Fiscal Year"/>
    <x v="0"/>
    <n v="1178"/>
  </r>
  <r>
    <s v="Partin-Harding"/>
    <s v="Melissa"/>
    <s v="C"/>
    <s v="Assistant Director"/>
    <s v="Co-Op Education"/>
    <x v="1080"/>
    <s v="A"/>
    <s v="F"/>
    <m/>
    <m/>
    <s v="A12"/>
    <s v="Fiscal Year"/>
    <x v="0"/>
    <n v="1179"/>
  </r>
  <r>
    <s v="Wagoner"/>
    <s v="Courtney"/>
    <s v="L"/>
    <s v="Asst to the Chief Fin Officer"/>
    <s v="Finance &amp; Administration"/>
    <x v="1080"/>
    <s v="A"/>
    <s v="F"/>
    <m/>
    <m/>
    <s v="A12"/>
    <s v="Fiscal Year"/>
    <x v="0"/>
    <n v="1180"/>
  </r>
  <r>
    <s v="Butler"/>
    <s v="Kyle"/>
    <s v="N"/>
    <s v="Technology Support Specialist"/>
    <s v="Information Technology Service"/>
    <x v="1080"/>
    <s v="A"/>
    <s v="F"/>
    <m/>
    <m/>
    <s v="A12"/>
    <s v="Fiscal Year"/>
    <x v="0"/>
    <n v="1181"/>
  </r>
  <r>
    <s v="DeTray"/>
    <s v="AnnMarie"/>
    <s v="L"/>
    <s v="Technology Support Specialist"/>
    <s v="Information Technology Service"/>
    <x v="1080"/>
    <s v="A"/>
    <s v="F"/>
    <m/>
    <m/>
    <s v="A12"/>
    <s v="Fiscal Year"/>
    <x v="0"/>
    <n v="1182"/>
  </r>
  <r>
    <s v="Guzman"/>
    <s v="Joel"/>
    <m/>
    <s v="Technology Support Specialist"/>
    <s v="Information Technology Service"/>
    <x v="1080"/>
    <s v="A"/>
    <s v="F"/>
    <m/>
    <m/>
    <s v="A12"/>
    <s v="Fiscal Year"/>
    <x v="0"/>
    <n v="1183"/>
  </r>
  <r>
    <s v="Hammond"/>
    <s v="Benjamin"/>
    <s v="A"/>
    <s v="Technology Support Specialist"/>
    <s v="Information Technology Service"/>
    <x v="1080"/>
    <s v="A"/>
    <s v="F"/>
    <m/>
    <m/>
    <s v="A12"/>
    <s v="Fiscal Year"/>
    <x v="0"/>
    <n v="1184"/>
  </r>
  <r>
    <s v="Lawrence"/>
    <s v="Chalese"/>
    <s v="V"/>
    <s v="Technology Support Specialist"/>
    <s v="Information Technology Service"/>
    <x v="1080"/>
    <s v="A"/>
    <s v="F"/>
    <m/>
    <m/>
    <s v="A12"/>
    <s v="Fiscal Year"/>
    <x v="0"/>
    <n v="1185"/>
  </r>
  <r>
    <s v="Little"/>
    <s v="Justin"/>
    <s v="M"/>
    <s v="Technology Support Specialist"/>
    <s v="Information Technology Service"/>
    <x v="1080"/>
    <s v="A"/>
    <s v="F"/>
    <m/>
    <m/>
    <s v="A12"/>
    <s v="Fiscal Year"/>
    <x v="0"/>
    <n v="1186"/>
  </r>
  <r>
    <s v="Noel"/>
    <s v="Matthew"/>
    <s v="T"/>
    <s v="Technology Support Specialist"/>
    <s v="Information Technology Service"/>
    <x v="1080"/>
    <s v="A"/>
    <s v="F"/>
    <m/>
    <m/>
    <s v="A12"/>
    <s v="Fiscal Year"/>
    <x v="0"/>
    <n v="1187"/>
  </r>
  <r>
    <s v="Payne"/>
    <s v="Benjamin"/>
    <m/>
    <s v="Technology Support Specialist"/>
    <s v="Information Technology Service"/>
    <x v="1080"/>
    <s v="A"/>
    <s v="F"/>
    <m/>
    <m/>
    <s v="A12"/>
    <s v="Fiscal Year"/>
    <x v="0"/>
    <n v="1188"/>
  </r>
  <r>
    <s v="Sears"/>
    <s v="John"/>
    <s v="A"/>
    <s v="Technology Support Specialist"/>
    <s v="Information Technology Service"/>
    <x v="1080"/>
    <s v="A"/>
    <s v="F"/>
    <m/>
    <m/>
    <s v="A12"/>
    <s v="Fiscal Year"/>
    <x v="0"/>
    <n v="1189"/>
  </r>
  <r>
    <s v="Segaard"/>
    <s v="Susan"/>
    <s v="J"/>
    <s v="Technology Support Specialist"/>
    <s v="Information Technology Service"/>
    <x v="1080"/>
    <s v="A"/>
    <s v="F"/>
    <m/>
    <m/>
    <s v="A12"/>
    <s v="Fiscal Year"/>
    <x v="0"/>
    <n v="1190"/>
  </r>
  <r>
    <s v="Stark"/>
    <s v="Amber"/>
    <s v="L"/>
    <s v="Writer/CommunicationSpecialist"/>
    <s v="Marketing &amp; Communications"/>
    <x v="1080"/>
    <s v="A"/>
    <s v="F"/>
    <m/>
    <m/>
    <s v="A12"/>
    <s v="Fiscal Year"/>
    <x v="0"/>
    <n v="1191"/>
  </r>
  <r>
    <s v="Charter"/>
    <s v="Andrew"/>
    <s v="R"/>
    <s v="Media Tech Specialist"/>
    <s v="School of Media and Comm"/>
    <x v="1080"/>
    <s v="A"/>
    <s v="F"/>
    <m/>
    <m/>
    <s v="A12"/>
    <s v="Fiscal Year"/>
    <x v="0"/>
    <n v="1192"/>
  </r>
  <r>
    <s v="McGinley"/>
    <s v="Tracy"/>
    <s v="G"/>
    <s v="Lecturer"/>
    <s v="Fire-Political Science"/>
    <x v="1081"/>
    <s v="A"/>
    <s v="F"/>
    <n v="2000"/>
    <m/>
    <s v="F12"/>
    <s v="Academic Year"/>
    <x v="2"/>
    <n v="1193"/>
  </r>
  <r>
    <s v="Menezes"/>
    <s v="Stephanie"/>
    <m/>
    <s v="Head Women's Tennis Coach"/>
    <s v="Tennis - Woman"/>
    <x v="1082"/>
    <s v="A"/>
    <s v="F"/>
    <m/>
    <m/>
    <s v="A12"/>
    <s v="Fiscal Year"/>
    <x v="0"/>
    <n v="1194"/>
  </r>
  <r>
    <s v="Mladjov"/>
    <s v="Ian"/>
    <s v="R"/>
    <s v="Lecturer"/>
    <s v="History Department"/>
    <x v="1083"/>
    <s v="C"/>
    <s v="F"/>
    <m/>
    <m/>
    <s v="F09"/>
    <s v="Academic Year"/>
    <x v="2"/>
    <n v="1195"/>
  </r>
  <r>
    <s v="Brooks"/>
    <s v="Michael"/>
    <s v="E"/>
    <s v="Lecturer"/>
    <s v="History Department"/>
    <x v="1084"/>
    <s v="A"/>
    <s v="F"/>
    <m/>
    <m/>
    <s v="F12"/>
    <s v="Academic Year"/>
    <x v="2"/>
    <n v="1196"/>
  </r>
  <r>
    <s v="Walsh"/>
    <s v="Michaela"/>
    <s v="D"/>
    <s v="Assistant Professor"/>
    <s v="Ethnic Studies"/>
    <x v="1085"/>
    <s v="A"/>
    <s v="F"/>
    <m/>
    <m/>
    <s v="F12"/>
    <s v="Academic Year"/>
    <x v="2"/>
    <n v="1197"/>
  </r>
  <r>
    <s v="Kessler"/>
    <s v="Lea"/>
    <s v="A"/>
    <s v="Asst Director, Disability Srvs"/>
    <s v="Disability Services"/>
    <x v="1086"/>
    <s v="A"/>
    <s v="F"/>
    <m/>
    <m/>
    <s v="A17"/>
    <s v="Fiscal Year"/>
    <x v="0"/>
    <n v="1198"/>
  </r>
  <r>
    <s v="Bateson"/>
    <s v="Doreen"/>
    <s v="C"/>
    <s v="Manager, Events"/>
    <s v="Capital Campaign"/>
    <x v="1087"/>
    <s v="A"/>
    <s v="F"/>
    <m/>
    <m/>
    <s v="A12"/>
    <s v="Fiscal Year"/>
    <x v="0"/>
    <n v="1199"/>
  </r>
  <r>
    <s v="Golden"/>
    <s v="Heather"/>
    <s v="A"/>
    <s v="Assistant Director"/>
    <s v="Career Center"/>
    <x v="1087"/>
    <s v="A"/>
    <s v="F"/>
    <m/>
    <m/>
    <s v="A12"/>
    <s v="Fiscal Year"/>
    <x v="0"/>
    <n v="1200"/>
  </r>
  <r>
    <s v="Phalin"/>
    <s v="Bradley"/>
    <s v="D"/>
    <s v="Digital Asset Manager"/>
    <s v="Marketing &amp; Communications"/>
    <x v="1088"/>
    <s v="A"/>
    <s v="F"/>
    <m/>
    <m/>
    <s v="A12"/>
    <s v="Fiscal Year"/>
    <x v="0"/>
    <n v="1201"/>
  </r>
  <r>
    <s v="Clevenger"/>
    <s v="Jason"/>
    <s v="A"/>
    <s v="Writing Center Coordinator"/>
    <s v="Learning Commons"/>
    <x v="1089"/>
    <s v="A"/>
    <s v="F"/>
    <m/>
    <m/>
    <s v="A12"/>
    <s v="Fiscal Year"/>
    <x v="0"/>
    <n v="1202"/>
  </r>
  <r>
    <s v="Dick"/>
    <s v="Donna"/>
    <s v="M"/>
    <s v="Tutorial Coordinator"/>
    <s v="Learning Commons"/>
    <x v="1089"/>
    <s v="A"/>
    <s v="F"/>
    <m/>
    <m/>
    <s v="A12"/>
    <s v="Fiscal Year"/>
    <x v="0"/>
    <n v="1203"/>
  </r>
  <r>
    <s v="Joseph"/>
    <s v="Jeremy"/>
    <s v="A"/>
    <s v="Math&amp;Stats Tutoring Ctr Coord"/>
    <s v="Learning Commons"/>
    <x v="1089"/>
    <s v="A"/>
    <s v="F"/>
    <m/>
    <m/>
    <s v="A12"/>
    <s v="Fiscal Year"/>
    <x v="0"/>
    <n v="1204"/>
  </r>
  <r>
    <s v="Rehberg"/>
    <s v="Shannon"/>
    <m/>
    <s v="University Paralegal"/>
    <s v="General Counsel"/>
    <x v="1090"/>
    <s v="A"/>
    <s v="F"/>
    <m/>
    <m/>
    <s v="A12"/>
    <s v="Fiscal Year"/>
    <x v="0"/>
    <n v="1205"/>
  </r>
  <r>
    <s v="Dachik"/>
    <s v="James"/>
    <s v="P"/>
    <s v="Manager, Theater Bus Operation"/>
    <s v="Theatre and Film"/>
    <x v="1091"/>
    <s v="A"/>
    <s v="F"/>
    <m/>
    <m/>
    <s v="A12"/>
    <s v="Fiscal Year"/>
    <x v="0"/>
    <n v="1206"/>
  </r>
  <r>
    <s v="Standinger"/>
    <s v="Wendy"/>
    <s v="A"/>
    <s v="Program Manager, SMEA"/>
    <s v="Choose Ohio First Grant"/>
    <x v="1092"/>
    <s v="A"/>
    <s v="F"/>
    <m/>
    <m/>
    <s v="A12"/>
    <s v="Fiscal Year"/>
    <x v="0"/>
    <n v="1207"/>
  </r>
  <r>
    <s v="Crandall"/>
    <s v="Eve"/>
    <s v="L"/>
    <s v="Academic Advisor"/>
    <s v="A&amp;S Dean"/>
    <x v="1093"/>
    <s v="A"/>
    <s v="F"/>
    <m/>
    <m/>
    <s v="A12"/>
    <s v="Fiscal Year"/>
    <x v="0"/>
    <n v="1208"/>
  </r>
  <r>
    <s v="Franke"/>
    <s v="Irina"/>
    <s v="V"/>
    <s v="Lecturer"/>
    <s v="Math and Statistics Dept"/>
    <x v="1094"/>
    <s v="A"/>
    <s v="F"/>
    <m/>
    <m/>
    <s v="F12"/>
    <s v="Academic Year"/>
    <x v="2"/>
    <n v="1209"/>
  </r>
  <r>
    <s v="Hoy"/>
    <s v="Cheryl"/>
    <s v="A"/>
    <s v="Lecturer"/>
    <s v="General Studies Writing Prog"/>
    <x v="1095"/>
    <s v="A"/>
    <s v="F"/>
    <m/>
    <m/>
    <s v="F12"/>
    <s v="Academic Year"/>
    <x v="2"/>
    <n v="1210"/>
  </r>
  <r>
    <s v="Schaller"/>
    <s v="Lisa"/>
    <s v="M"/>
    <s v="Instructor"/>
    <s v="Construction Management"/>
    <x v="1096"/>
    <s v="A"/>
    <s v="F"/>
    <m/>
    <m/>
    <s v="F12"/>
    <s v="Academic Year"/>
    <x v="2"/>
    <n v="1211"/>
  </r>
  <r>
    <s v="Shilov"/>
    <s v="Mikhail"/>
    <m/>
    <s v="Instructor"/>
    <s v="Dept Engineering Technologies"/>
    <x v="1096"/>
    <s v="A"/>
    <s v="F"/>
    <m/>
    <m/>
    <s v="F12"/>
    <s v="Academic Year"/>
    <x v="2"/>
    <n v="1212"/>
  </r>
  <r>
    <s v="Eskins"/>
    <s v="Dana"/>
    <s v="R"/>
    <s v="Clinical Coord, Diagostic Med"/>
    <s v="Fire-Applied Science"/>
    <x v="1097"/>
    <s v="A"/>
    <s v="F"/>
    <m/>
    <m/>
    <s v="A12"/>
    <s v="Fiscal Year"/>
    <x v="0"/>
    <n v="1213"/>
  </r>
  <r>
    <s v="Ploeger"/>
    <s v="Michelle"/>
    <s v="L"/>
    <s v="Coordinator, Education Abroad"/>
    <s v="Intrnl Programs &amp; Partnerships"/>
    <x v="1098"/>
    <s v="A"/>
    <s v="F"/>
    <m/>
    <m/>
    <s v="A12"/>
    <s v="Fiscal Year"/>
    <x v="0"/>
    <n v="1214"/>
  </r>
  <r>
    <s v="Barned"/>
    <s v="Laura"/>
    <m/>
    <s v="Academic Advisor"/>
    <s v="Student Services EDHD"/>
    <x v="1099"/>
    <s v="A"/>
    <s v="F"/>
    <m/>
    <m/>
    <s v="A12"/>
    <s v="Fiscal Year"/>
    <x v="0"/>
    <n v="1215"/>
  </r>
  <r>
    <s v="Kelly"/>
    <s v="Thomas"/>
    <s v="J"/>
    <s v="Coordinator of Campus Services"/>
    <s v="Campus Services"/>
    <x v="1100"/>
    <s v="A"/>
    <s v="F"/>
    <m/>
    <m/>
    <s v="A12"/>
    <s v="Fiscal Year"/>
    <x v="0"/>
    <n v="1216"/>
  </r>
  <r>
    <s v="Snodgrass"/>
    <s v="Cynthia"/>
    <s v="D"/>
    <s v="Assistant Director"/>
    <s v="Career Center"/>
    <x v="1100"/>
    <s v="A"/>
    <s v="F"/>
    <m/>
    <m/>
    <s v="A12"/>
    <s v="Fiscal Year"/>
    <x v="0"/>
    <n v="1217"/>
  </r>
  <r>
    <s v="Baum"/>
    <s v="Cynthia"/>
    <s v="L"/>
    <s v="Child Development Specialist"/>
    <s v="Family &amp; Consumer Sciences"/>
    <x v="1100"/>
    <s v="A"/>
    <s v="F"/>
    <m/>
    <m/>
    <s v="A17"/>
    <s v="Fiscal Year"/>
    <x v="0"/>
    <n v="1218"/>
  </r>
  <r>
    <s v="Fischer"/>
    <s v="Daniel"/>
    <s v="A"/>
    <s v="Associate Athletic Trainer"/>
    <s v="Intercollegiate Athletics"/>
    <x v="1100"/>
    <s v="A"/>
    <s v="F"/>
    <m/>
    <m/>
    <s v="A12"/>
    <s v="Fiscal Year"/>
    <x v="0"/>
    <n v="1219"/>
  </r>
  <r>
    <s v="Mullins"/>
    <s v="William"/>
    <s v="D"/>
    <s v="Coordinator - Music Admis"/>
    <s v="Musical Arts Dean"/>
    <x v="1100"/>
    <s v="A"/>
    <s v="F"/>
    <m/>
    <m/>
    <s v="A12"/>
    <s v="Fiscal Year"/>
    <x v="0"/>
    <n v="1220"/>
  </r>
  <r>
    <s v="Witulski"/>
    <s v="Christopher"/>
    <s v="J"/>
    <s v="Instructor"/>
    <s v="Musicology/Composition/Theory"/>
    <x v="1100"/>
    <s v="C"/>
    <s v="F"/>
    <m/>
    <m/>
    <s v="F09"/>
    <s v="Academic Year"/>
    <x v="2"/>
    <n v="1221"/>
  </r>
  <r>
    <s v="Dunn-Harris"/>
    <s v="Marie"/>
    <s v="A"/>
    <s v="Soc Med Mkting Comm Specialist"/>
    <s v="Marketing &amp; Communications"/>
    <x v="1101"/>
    <s v="A"/>
    <s v="F"/>
    <m/>
    <m/>
    <s v="A12"/>
    <s v="Fiscal Year"/>
    <x v="0"/>
    <n v="1222"/>
  </r>
  <r>
    <s v="Jones"/>
    <s v="Harland"/>
    <s v="W"/>
    <s v="Lecturer"/>
    <s v="General Studies Writing Prog"/>
    <x v="1102"/>
    <s v="A"/>
    <s v="F"/>
    <m/>
    <m/>
    <s v="F12"/>
    <s v="Academic Year"/>
    <x v="2"/>
    <n v="1223"/>
  </r>
  <r>
    <s v="Mauter"/>
    <s v="Christopher"/>
    <s v="J"/>
    <s v="Technology Support Specialist"/>
    <s v="Information Technology Service"/>
    <x v="1103"/>
    <s v="A"/>
    <s v="F"/>
    <m/>
    <m/>
    <s v="A12"/>
    <s v="Fiscal Year"/>
    <x v="0"/>
    <n v="1224"/>
  </r>
  <r>
    <s v="Leonard"/>
    <s v="Maggie"/>
    <s v="M"/>
    <s v="Lecturer"/>
    <s v="VCT-Tech Education"/>
    <x v="1104"/>
    <s v="A"/>
    <s v="F"/>
    <m/>
    <m/>
    <s v="F12"/>
    <s v="Academic Year"/>
    <x v="2"/>
    <n v="1225"/>
  </r>
  <r>
    <s v="Messenger"/>
    <s v="Steven"/>
    <s v="P"/>
    <s v="Asst Athl Dir, Ops, Evnts, Chm"/>
    <s v="Intercollegiate Athletics"/>
    <x v="1105"/>
    <s v="A"/>
    <s v="F"/>
    <m/>
    <m/>
    <s v="A12"/>
    <s v="Fiscal Year"/>
    <x v="0"/>
    <n v="1226"/>
  </r>
  <r>
    <s v="Nagarajan"/>
    <s v="Subhalakshmi"/>
    <m/>
    <s v="Instructor"/>
    <s v="Fire-Natural/Social Science"/>
    <x v="1106"/>
    <s v="C"/>
    <s v="F"/>
    <m/>
    <m/>
    <s v="F09"/>
    <s v="Academic Year"/>
    <x v="2"/>
    <n v="1227"/>
  </r>
  <r>
    <s v="Grulke"/>
    <s v="Jennifer"/>
    <s v="J"/>
    <s v="Coordinator, Leadership/Admin"/>
    <s v="Office of Residence Life"/>
    <x v="1107"/>
    <s v="A"/>
    <s v="F"/>
    <m/>
    <m/>
    <s v="A12"/>
    <s v="Fiscal Year"/>
    <x v="0"/>
    <n v="1228"/>
  </r>
  <r>
    <s v="Addy"/>
    <s v="Amanda"/>
    <s v="M"/>
    <s v="Alcohol/Other Drug PreventSpec"/>
    <s v="Counseling Center"/>
    <x v="1108"/>
    <s v="A"/>
    <s v="F"/>
    <m/>
    <m/>
    <s v="A12"/>
    <s v="Fiscal Year"/>
    <x v="0"/>
    <n v="1229"/>
  </r>
  <r>
    <s v="Newman"/>
    <s v="Timothy"/>
    <s v="D"/>
    <s v="Instructor"/>
    <s v="Political Science Department"/>
    <x v="1109"/>
    <s v="A"/>
    <s v="F"/>
    <m/>
    <m/>
    <s v="F12"/>
    <s v="Academic Year"/>
    <x v="2"/>
    <n v="1230"/>
  </r>
  <r>
    <s v="Moser"/>
    <s v="Candice"/>
    <s v="D"/>
    <s v="Asst Dir, Elig, Assmt &amp; Compl"/>
    <s v="Financial Aid"/>
    <x v="1110"/>
    <s v="A"/>
    <s v="F"/>
    <m/>
    <m/>
    <s v="A12"/>
    <s v="Fiscal Year"/>
    <x v="0"/>
    <n v="1231"/>
  </r>
  <r>
    <s v="Rzicznek"/>
    <s v="Amanda"/>
    <s v="M"/>
    <s v="Lecturer"/>
    <s v="General Studies Writing Prog"/>
    <x v="1111"/>
    <s v="A"/>
    <s v="F"/>
    <m/>
    <m/>
    <s v="F12"/>
    <s v="Academic Year"/>
    <x v="2"/>
    <n v="1232"/>
  </r>
  <r>
    <s v="Holman"/>
    <s v="Konra"/>
    <s v="D"/>
    <s v="Instructor"/>
    <s v="Math and Statistics Dept"/>
    <x v="1112"/>
    <s v="A"/>
    <s v="F"/>
    <n v="1500"/>
    <m/>
    <s v="F12"/>
    <s v="Academic Year"/>
    <x v="2"/>
    <n v="1233"/>
  </r>
  <r>
    <s v="Doles"/>
    <s v="Kurt"/>
    <s v="E"/>
    <s v="Coordinator of MACCM Operation"/>
    <s v="Musical Arts Dean"/>
    <x v="1113"/>
    <s v="A"/>
    <s v="F"/>
    <m/>
    <m/>
    <s v="A12"/>
    <s v="Fiscal Year"/>
    <x v="0"/>
    <n v="1234"/>
  </r>
  <r>
    <s v="Sloane"/>
    <s v="Robert"/>
    <s v="J"/>
    <s v="Instructor"/>
    <s v="American Culture Studies"/>
    <x v="1114"/>
    <s v="A"/>
    <s v="F"/>
    <m/>
    <m/>
    <s v="F12"/>
    <s v="Academic Year"/>
    <x v="2"/>
    <n v="1235"/>
  </r>
  <r>
    <s v="Spallinger"/>
    <s v="Kimberly"/>
    <s v="K"/>
    <s v="Lecturer"/>
    <s v="English Department"/>
    <x v="1115"/>
    <s v="A"/>
    <s v="F"/>
    <m/>
    <m/>
    <s v="F12"/>
    <s v="Academic Year"/>
    <x v="2"/>
    <n v="1236"/>
  </r>
  <r>
    <s v="Warnke"/>
    <s v="Jennifer"/>
    <s v="K"/>
    <s v="Lecturer"/>
    <s v="English Department"/>
    <x v="1115"/>
    <s v="A"/>
    <s v="F"/>
    <m/>
    <m/>
    <s v="F12"/>
    <s v="Academic Year"/>
    <x v="2"/>
    <n v="1237"/>
  </r>
  <r>
    <s v="Thomas"/>
    <s v="Kurt"/>
    <s v="E"/>
    <s v="Director of Golf"/>
    <s v="Golf Course"/>
    <x v="1116"/>
    <s v="A"/>
    <s v="F"/>
    <m/>
    <m/>
    <s v="A17"/>
    <s v="Fiscal Year"/>
    <x v="0"/>
    <n v="1238"/>
  </r>
  <r>
    <s v="Prunty"/>
    <s v="Patricia"/>
    <s v="A"/>
    <s v="Assistant Professor"/>
    <s v="Fire-Human Dev &amp; Family Study"/>
    <x v="1117"/>
    <s v="A"/>
    <s v="F"/>
    <m/>
    <m/>
    <s v="F12"/>
    <s v="Academic Year"/>
    <x v="2"/>
    <n v="1239"/>
  </r>
  <r>
    <s v="Cramer"/>
    <s v="Terra"/>
    <s v="J"/>
    <s v="Staff Accountant PY Gen Acct"/>
    <s v="Controller's Office"/>
    <x v="1118"/>
    <s v="A"/>
    <s v="F"/>
    <m/>
    <m/>
    <s v="A12"/>
    <s v="Fiscal Year"/>
    <x v="0"/>
    <n v="1240"/>
  </r>
  <r>
    <s v="Frist"/>
    <s v="Martina"/>
    <m/>
    <s v="Payroll Specialist"/>
    <s v="Controller's Office"/>
    <x v="1118"/>
    <s v="A"/>
    <s v="F"/>
    <m/>
    <m/>
    <s v="A12"/>
    <s v="Fiscal Year"/>
    <x v="0"/>
    <n v="1241"/>
  </r>
  <r>
    <s v="Heater"/>
    <s v="Vannon"/>
    <s v="A"/>
    <s v="Senior Financial Accountant"/>
    <s v="Controller's Office"/>
    <x v="1118"/>
    <s v="A"/>
    <s v="F"/>
    <m/>
    <m/>
    <s v="A12"/>
    <s v="Fiscal Year"/>
    <x v="0"/>
    <n v="1242"/>
  </r>
  <r>
    <s v="Pollock"/>
    <s v="Jenna"/>
    <s v="L"/>
    <s v="Program Manager"/>
    <s v="Cosmos"/>
    <x v="1118"/>
    <s v="A"/>
    <s v="F"/>
    <m/>
    <m/>
    <s v="A12"/>
    <s v="Fiscal Year"/>
    <x v="0"/>
    <n v="1243"/>
  </r>
  <r>
    <s v="Bennett"/>
    <s v="Daniel"/>
    <s v="B"/>
    <s v="Technology Support Specialist"/>
    <s v="Information Technology Service"/>
    <x v="1118"/>
    <s v="A"/>
    <s v="F"/>
    <m/>
    <m/>
    <s v="A12"/>
    <s v="Fiscal Year"/>
    <x v="0"/>
    <n v="1244"/>
  </r>
  <r>
    <s v="Selders"/>
    <s v="Michael"/>
    <s v="A"/>
    <s v="Technology Support Specialist"/>
    <s v="Information Technology Service"/>
    <x v="1118"/>
    <s v="A"/>
    <s v="F"/>
    <m/>
    <m/>
    <s v="A12"/>
    <s v="Fiscal Year"/>
    <x v="0"/>
    <n v="1245"/>
  </r>
  <r>
    <s v="Winters"/>
    <s v="Elizabeth"/>
    <s v="A"/>
    <s v="Program Coordinator"/>
    <s v="On-Line &amp; Summer Acad Progs"/>
    <x v="1118"/>
    <s v="A"/>
    <s v="F"/>
    <m/>
    <m/>
    <s v="A12"/>
    <s v="Fiscal Year"/>
    <x v="0"/>
    <n v="1246"/>
  </r>
  <r>
    <s v="Spradlin"/>
    <s v="Jaime"/>
    <s v="L"/>
    <s v="Coordinator, Bus Oper &amp; Grants"/>
    <s v="Chemistry Department"/>
    <x v="1119"/>
    <s v="A"/>
    <s v="F"/>
    <m/>
    <m/>
    <s v="A12"/>
    <s v="Fiscal Year"/>
    <x v="0"/>
    <n v="1247"/>
  </r>
  <r>
    <s v="Erickson"/>
    <s v="David"/>
    <s v="E"/>
    <s v="Instructor"/>
    <s v="Chemistry Department"/>
    <x v="1120"/>
    <s v="A"/>
    <s v="F"/>
    <m/>
    <m/>
    <s v="F12"/>
    <s v="Academic Year"/>
    <x v="2"/>
    <n v="1248"/>
  </r>
  <r>
    <s v="Glowacki"/>
    <s v="Valerie"/>
    <s v="S"/>
    <s v="Clinical Coord Radiologic Tec"/>
    <s v="Fire-Applied Science"/>
    <x v="1121"/>
    <s v="A"/>
    <s v="F"/>
    <m/>
    <m/>
    <s v="A12"/>
    <s v="Fiscal Year"/>
    <x v="0"/>
    <n v="1249"/>
  </r>
  <r>
    <s v="Miller"/>
    <s v="Beth"/>
    <s v="A"/>
    <s v="Assistant Director"/>
    <s v="Career Center"/>
    <x v="1122"/>
    <s v="A"/>
    <s v="F"/>
    <m/>
    <m/>
    <s v="A12"/>
    <s v="Fiscal Year"/>
    <x v="0"/>
    <n v="1250"/>
  </r>
  <r>
    <s v="McDowell"/>
    <s v="Kip"/>
    <s v="R"/>
    <s v="Assistant Director, Lab &amp; Fac"/>
    <s v="Col of Technology Adm"/>
    <x v="1123"/>
    <s v="A"/>
    <s v="F"/>
    <m/>
    <m/>
    <s v="A12"/>
    <s v="Fiscal Year"/>
    <x v="0"/>
    <n v="1251"/>
  </r>
  <r>
    <s v="Buerman"/>
    <s v="Courtney"/>
    <s v="K"/>
    <s v="Child Development Specialist"/>
    <s v="Family &amp; Consumer Sciences"/>
    <x v="1124"/>
    <s v="A"/>
    <s v="F"/>
    <m/>
    <m/>
    <s v="A17"/>
    <s v="Fiscal Year"/>
    <x v="0"/>
    <n v="1252"/>
  </r>
  <r>
    <s v="Chapman"/>
    <s v="Thomas"/>
    <s v="M"/>
    <s v="Technology Support Specialist"/>
    <s v="Information Technology Service"/>
    <x v="1124"/>
    <s v="A"/>
    <s v="F"/>
    <m/>
    <m/>
    <s v="A12"/>
    <s v="Fiscal Year"/>
    <x v="0"/>
    <n v="1253"/>
  </r>
  <r>
    <s v="Rzicznek"/>
    <s v="Frank"/>
    <s v="D"/>
    <s v="Lecturer"/>
    <s v="General Studies Writing Prog"/>
    <x v="1125"/>
    <s v="A"/>
    <s v="F"/>
    <m/>
    <m/>
    <s v="F12"/>
    <s v="Academic Year"/>
    <x v="2"/>
    <n v="1254"/>
  </r>
  <r>
    <s v="Peterson"/>
    <s v="Clayton"/>
    <s v="G"/>
    <s v="Art Technician"/>
    <s v="School of Art"/>
    <x v="1126"/>
    <s v="A"/>
    <s v="F"/>
    <m/>
    <m/>
    <s v="A12"/>
    <s v="Fiscal Year"/>
    <x v="0"/>
    <n v="1255"/>
  </r>
  <r>
    <s v="Cogswell"/>
    <s v="Rebecca"/>
    <s v="J"/>
    <s v="Business Analyst"/>
    <s v="Registrar"/>
    <x v="1127"/>
    <s v="A"/>
    <s v="F"/>
    <m/>
    <m/>
    <s v="A12"/>
    <s v="Fiscal Year"/>
    <x v="0"/>
    <n v="1256"/>
  </r>
  <r>
    <s v="Stevens"/>
    <s v="Mark"/>
    <s v="A"/>
    <s v="Instructor"/>
    <s v="School of Teaching &amp; Learning"/>
    <x v="1128"/>
    <s v="A"/>
    <s v="F"/>
    <m/>
    <m/>
    <s v="F12"/>
    <s v="Academic Year"/>
    <x v="2"/>
    <n v="1257"/>
  </r>
  <r>
    <s v="Zibbel"/>
    <s v="John"/>
    <s v="C"/>
    <s v="Instructor"/>
    <s v="Family &amp; Consumer Sciences"/>
    <x v="1129"/>
    <s v="A"/>
    <s v="F"/>
    <m/>
    <m/>
    <s v="F12"/>
    <s v="Academic Year"/>
    <x v="2"/>
    <n v="1258"/>
  </r>
  <r>
    <s v="Barber"/>
    <s v="Holly"/>
    <m/>
    <s v="Instructional Designer"/>
    <s v="Center for Faculty Excellence"/>
    <x v="1130"/>
    <s v="A"/>
    <s v="F"/>
    <m/>
    <m/>
    <s v="A12"/>
    <s v="Fiscal Year"/>
    <x v="0"/>
    <n v="1259"/>
  </r>
  <r>
    <s v="Webb"/>
    <s v="Melissa"/>
    <m/>
    <s v="Academic Advisor"/>
    <s v="Co-Op Education"/>
    <x v="1130"/>
    <s v="A"/>
    <s v="F"/>
    <m/>
    <m/>
    <s v="A12"/>
    <s v="Fiscal Year"/>
    <x v="0"/>
    <n v="1260"/>
  </r>
  <r>
    <s v="English"/>
    <s v="Daniel"/>
    <s v="A"/>
    <s v="Applications Specialist"/>
    <s v="Admissions Office"/>
    <x v="1131"/>
    <s v="A"/>
    <s v="F"/>
    <m/>
    <m/>
    <s v="A12"/>
    <s v="Fiscal Year"/>
    <x v="0"/>
    <n v="1261"/>
  </r>
  <r>
    <s v="Inkrott"/>
    <s v="Mary Kay"/>
    <m/>
    <s v="Academic Advisor"/>
    <s v="Advising Services"/>
    <x v="1131"/>
    <s v="A"/>
    <s v="F"/>
    <m/>
    <m/>
    <s v="A12"/>
    <s v="Fiscal Year"/>
    <x v="0"/>
    <n v="1262"/>
  </r>
  <r>
    <s v="Jones"/>
    <s v="Kerry"/>
    <s v="L"/>
    <s v="Academic Advisor"/>
    <s v="Student Services EDHD"/>
    <x v="1131"/>
    <s v="A"/>
    <s v="F"/>
    <m/>
    <m/>
    <s v="A12"/>
    <s v="Fiscal Year"/>
    <x v="0"/>
    <n v="1263"/>
  </r>
  <r>
    <s v="Gallagher"/>
    <s v="Debra"/>
    <s v="K"/>
    <s v="Instructor"/>
    <s v="School of Teaching &amp; Learning"/>
    <x v="1132"/>
    <s v="A"/>
    <s v="F"/>
    <m/>
    <m/>
    <s v="F12"/>
    <s v="Academic Year"/>
    <x v="2"/>
    <n v="1264"/>
  </r>
  <r>
    <s v="Zemanski"/>
    <s v="Elizabeth"/>
    <s v="L"/>
    <s v="Lecturer"/>
    <s v="General Studies Writing Prog"/>
    <x v="1133"/>
    <s v="A"/>
    <s v="F"/>
    <m/>
    <m/>
    <s v="F12"/>
    <s v="Academic Year"/>
    <x v="2"/>
    <n v="1265"/>
  </r>
  <r>
    <s v="Jeter"/>
    <s v="Trinidy"/>
    <s v="N"/>
    <s v="Coordinator, Campus Activities"/>
    <s v="Fire-Student Activities"/>
    <x v="1134"/>
    <s v="A"/>
    <s v="F"/>
    <m/>
    <m/>
    <s v="A12"/>
    <s v="Fiscal Year"/>
    <x v="0"/>
    <n v="1266"/>
  </r>
  <r>
    <s v="Stewart"/>
    <s v="Kelly"/>
    <s v="M"/>
    <s v="Manager, Biological Sciences"/>
    <s v="Biological Science"/>
    <x v="1135"/>
    <s v="A"/>
    <s v="F"/>
    <m/>
    <m/>
    <s v="A12"/>
    <s v="Fiscal Year"/>
    <x v="0"/>
    <n v="1267"/>
  </r>
  <r>
    <s v="Rosati"/>
    <s v="Monique"/>
    <s v="A"/>
    <s v="Director of Operations"/>
    <s v="Basketball - Women"/>
    <x v="1136"/>
    <s v="A"/>
    <s v="F"/>
    <m/>
    <m/>
    <s v="A12"/>
    <s v="Fiscal Year"/>
    <x v="0"/>
    <n v="1268"/>
  </r>
  <r>
    <s v="Coppes"/>
    <s v="Danielle"/>
    <s v="L"/>
    <s v="Assistant Athletic Trainer"/>
    <s v="Intercollegiate Athletics"/>
    <x v="1136"/>
    <s v="A"/>
    <s v="F"/>
    <m/>
    <m/>
    <s v="A12"/>
    <s v="Fiscal Year"/>
    <x v="0"/>
    <n v="1269"/>
  </r>
  <r>
    <s v="Jess"/>
    <s v="Scott"/>
    <s v="K"/>
    <s v="Athl Equipment Mgr (Ice Arena)"/>
    <s v="Intercollegiate Athletics"/>
    <x v="1136"/>
    <s v="A"/>
    <s v="F"/>
    <m/>
    <m/>
    <s v="A12"/>
    <s v="Fiscal Year"/>
    <x v="0"/>
    <n v="1270"/>
  </r>
  <r>
    <s v="Whitehurst"/>
    <s v="Robert"/>
    <s v="N"/>
    <s v="Assistant Athletic Trainer"/>
    <s v="Intercollegiate Athletics"/>
    <x v="1136"/>
    <s v="A"/>
    <s v="F"/>
    <m/>
    <m/>
    <s v="A12"/>
    <s v="Fiscal Year"/>
    <x v="0"/>
    <n v="1271"/>
  </r>
  <r>
    <s v="House"/>
    <s v="Erin"/>
    <s v="M"/>
    <s v="Program Coordinator"/>
    <s v="Nontraditional/Military Office"/>
    <x v="1136"/>
    <s v="A"/>
    <s v="F"/>
    <m/>
    <m/>
    <s v="A12"/>
    <s v="Fiscal Year"/>
    <x v="0"/>
    <n v="1272"/>
  </r>
  <r>
    <s v="Flick"/>
    <s v="Rachel"/>
    <s v="L"/>
    <s v="Academic Advisor"/>
    <s v="A&amp;S Dean"/>
    <x v="1137"/>
    <s v="A"/>
    <s v="F"/>
    <m/>
    <m/>
    <s v="A12"/>
    <s v="Fiscal Year"/>
    <x v="0"/>
    <n v="1273"/>
  </r>
  <r>
    <s v="Romanowicz"/>
    <s v="Jedrzej"/>
    <m/>
    <s v="Supervisor-Mass Spectrometer F"/>
    <s v="Chemistry Department"/>
    <x v="1138"/>
    <s v="A"/>
    <s v="F"/>
    <m/>
    <m/>
    <s v="A12"/>
    <s v="Fiscal Year"/>
    <x v="0"/>
    <n v="1274"/>
  </r>
  <r>
    <s v="Edge"/>
    <s v="Thomas"/>
    <s v="J"/>
    <s v="Instructor, Dept of Ethnic Std"/>
    <s v="Ethnic Studies"/>
    <x v="1139"/>
    <s v="A"/>
    <s v="F"/>
    <m/>
    <m/>
    <s v="F12"/>
    <s v="Academic Year"/>
    <x v="2"/>
    <n v="1275"/>
  </r>
  <r>
    <s v="McLean"/>
    <s v="Jaclyn"/>
    <s v="E"/>
    <s v="Instructor"/>
    <s v="Fire-Biology"/>
    <x v="1140"/>
    <s v="A"/>
    <s v="F"/>
    <m/>
    <m/>
    <s v="F12"/>
    <s v="Academic Year"/>
    <x v="2"/>
    <n v="1276"/>
  </r>
  <r>
    <s v="Dymarkowski"/>
    <s v="Patrick"/>
    <s v="M"/>
    <s v="Academic Advisor"/>
    <s v="A&amp;S Dean"/>
    <x v="1141"/>
    <s v="A"/>
    <s v="F"/>
    <m/>
    <m/>
    <s v="A12"/>
    <s v="Fiscal Year"/>
    <x v="0"/>
    <n v="1277"/>
  </r>
  <r>
    <s v="Kardok"/>
    <s v="Ryan"/>
    <s v="T"/>
    <s v="Director of Operations"/>
    <s v="Basketball-Men"/>
    <x v="1141"/>
    <s v="A"/>
    <s v="F"/>
    <m/>
    <m/>
    <s v="A12"/>
    <s v="Fiscal Year"/>
    <x v="0"/>
    <n v="1278"/>
  </r>
  <r>
    <s v="Schultz"/>
    <s v="Lori"/>
    <s v="K"/>
    <s v="Academic Advisor"/>
    <s v="Co-Op Education"/>
    <x v="1141"/>
    <s v="A"/>
    <s v="F"/>
    <m/>
    <m/>
    <s v="A12"/>
    <s v="Fiscal Year"/>
    <x v="0"/>
    <n v="1279"/>
  </r>
  <r>
    <s v="Cunningham"/>
    <s v="Robert"/>
    <s v="B"/>
    <s v="Marketing Communications Spec"/>
    <s v="Marketing &amp; Communications"/>
    <x v="1141"/>
    <s v="A"/>
    <s v="F"/>
    <m/>
    <m/>
    <s v="A12"/>
    <s v="Fiscal Year"/>
    <x v="0"/>
    <n v="1280"/>
  </r>
  <r>
    <s v="Webb"/>
    <s v="Lucas"/>
    <s v="D"/>
    <s v="Marketing Productn Coordinator"/>
    <s v="Marketing &amp; Communications"/>
    <x v="1141"/>
    <s v="A"/>
    <s v="F"/>
    <m/>
    <m/>
    <s v="A12"/>
    <s v="Fiscal Year"/>
    <x v="0"/>
    <n v="1281"/>
  </r>
  <r>
    <s v="Dick"/>
    <s v="Jeremy"/>
    <s v="E"/>
    <s v="Envirmntl Health Safety Gnrlst"/>
    <s v="Risk Management"/>
    <x v="1141"/>
    <s v="A"/>
    <s v="F"/>
    <m/>
    <m/>
    <s v="A12"/>
    <s v="Fiscal Year"/>
    <x v="0"/>
    <n v="1282"/>
  </r>
  <r>
    <s v="Kratzer"/>
    <s v="Sheila"/>
    <s v="A"/>
    <s v="Laboratory Technician"/>
    <s v="Biological Science"/>
    <x v="1142"/>
    <s v="A"/>
    <s v="F"/>
    <m/>
    <m/>
    <s v="A12"/>
    <s v="Fiscal Year"/>
    <x v="0"/>
    <n v="1283"/>
  </r>
  <r>
    <s v="Owens"/>
    <s v="Claudia"/>
    <s v="Y"/>
    <s v="Instructor"/>
    <s v="School of Media and Comm"/>
    <x v="1143"/>
    <s v="C"/>
    <s v="F"/>
    <m/>
    <m/>
    <s v="F09"/>
    <s v="Academic Year"/>
    <x v="2"/>
    <n v="1284"/>
  </r>
  <r>
    <s v="Solis"/>
    <s v="Alex"/>
    <s v="D"/>
    <s v="Marketing and Dev Coordinator"/>
    <s v="Capital Campaign"/>
    <x v="1144"/>
    <s v="A"/>
    <s v="F"/>
    <m/>
    <m/>
    <s v="A12"/>
    <s v="Fiscal Year"/>
    <x v="0"/>
    <n v="1285"/>
  </r>
  <r>
    <s v="Payne"/>
    <s v="Kristin"/>
    <s v="A"/>
    <s v="Academic Advisor"/>
    <s v="A&amp;S Dean"/>
    <x v="1145"/>
    <s v="A"/>
    <s v="F"/>
    <m/>
    <m/>
    <s v="A12"/>
    <s v="Fiscal Year"/>
    <x v="0"/>
    <n v="1286"/>
  </r>
  <r>
    <s v="Mullins"/>
    <s v="Heather"/>
    <s v="C"/>
    <s v="Academic Advisor"/>
    <s v="Office of UG Student Develo"/>
    <x v="1145"/>
    <s v="A"/>
    <s v="F"/>
    <m/>
    <m/>
    <s v="A12"/>
    <s v="Fiscal Year"/>
    <x v="0"/>
    <n v="1287"/>
  </r>
  <r>
    <s v="Dupay"/>
    <s v="Marcelle"/>
    <s v="M"/>
    <s v="Lecturer"/>
    <s v="School of Art"/>
    <x v="1146"/>
    <s v="A"/>
    <s v="F"/>
    <m/>
    <m/>
    <s v="F12"/>
    <s v="Academic Year"/>
    <x v="2"/>
    <n v="1288"/>
  </r>
  <r>
    <s v="Swary"/>
    <s v="Anne"/>
    <s v="M"/>
    <s v="Marketing and Comm Specialist"/>
    <s v="Marketing &amp; Communications"/>
    <x v="1147"/>
    <s v="A"/>
    <s v="F"/>
    <m/>
    <m/>
    <s v="A12"/>
    <s v="Fiscal Year"/>
    <x v="0"/>
    <n v="1289"/>
  </r>
  <r>
    <s v="York"/>
    <s v="Kandace"/>
    <s v="G"/>
    <s v="Marketing Communication Spec"/>
    <s v="Marketing &amp; Communications"/>
    <x v="1147"/>
    <s v="A"/>
    <s v="F"/>
    <m/>
    <m/>
    <s v="A12"/>
    <s v="Fiscal Year"/>
    <x v="0"/>
    <n v="1290"/>
  </r>
  <r>
    <s v="Rogers"/>
    <s v="Scott"/>
    <s v="T"/>
    <s v="Academic Advisor"/>
    <s v="Musical Arts Dean"/>
    <x v="1147"/>
    <s v="A"/>
    <s v="F"/>
    <m/>
    <m/>
    <s v="A12"/>
    <s v="Fiscal Year"/>
    <x v="0"/>
    <n v="1291"/>
  </r>
  <r>
    <s v="Jones"/>
    <s v="Michael"/>
    <s v="D"/>
    <s v="Producer/Dir WBGU_TV LearnSvc"/>
    <s v="WBGU-TV Television Service"/>
    <x v="1147"/>
    <s v="A"/>
    <s v="F"/>
    <m/>
    <m/>
    <s v="A12"/>
    <s v="Fiscal Year"/>
    <x v="0"/>
    <n v="1292"/>
  </r>
  <r>
    <s v="Shay"/>
    <s v="Siobhan"/>
    <m/>
    <s v="Instructor"/>
    <s v="Chemistry Department"/>
    <x v="1147"/>
    <s v="A"/>
    <s v="F"/>
    <m/>
    <m/>
    <s v="F12"/>
    <s v="Academic Year"/>
    <x v="2"/>
    <n v="1293"/>
  </r>
  <r>
    <s v="Cavera"/>
    <s v="Christopher"/>
    <s v="S"/>
    <s v="Instructor"/>
    <s v="School of Media and Comm"/>
    <x v="1147"/>
    <s v="A"/>
    <s v="F"/>
    <m/>
    <m/>
    <s v="F12"/>
    <s v="Academic Year"/>
    <x v="2"/>
    <n v="1294"/>
  </r>
  <r>
    <s v="Joseph"/>
    <s v="Brittany"/>
    <s v="C"/>
    <s v="Instructor"/>
    <s v="Schl of Intervention Svcs"/>
    <x v="1148"/>
    <s v="C"/>
    <s v="F"/>
    <m/>
    <m/>
    <s v="F09"/>
    <s v="Academic Year"/>
    <x v="2"/>
    <n v="1295"/>
  </r>
  <r>
    <s v="Bezdicek"/>
    <s v="Paul"/>
    <m/>
    <s v="Asst Athletic Dir, Ticket Oper"/>
    <s v="Intercollegiate Athletics"/>
    <x v="1149"/>
    <s v="A"/>
    <s v="F"/>
    <m/>
    <m/>
    <s v="A12"/>
    <s v="Fiscal Year"/>
    <x v="0"/>
    <n v="1296"/>
  </r>
  <r>
    <s v="Erdogmus"/>
    <s v="Abdullah"/>
    <s v="C"/>
    <s v="Int Student Recruiter/Advisor"/>
    <s v="Intrnl Programs &amp; Partnerships"/>
    <x v="1150"/>
    <s v="A"/>
    <s v="F"/>
    <m/>
    <m/>
    <s v="A12"/>
    <s v="Fiscal Year"/>
    <x v="0"/>
    <n v="1297"/>
  </r>
  <r>
    <s v="Foust"/>
    <s v="Amy"/>
    <s v="D"/>
    <s v="Academic Advisor"/>
    <s v="Advising Services"/>
    <x v="1151"/>
    <s v="A"/>
    <s v="F"/>
    <m/>
    <m/>
    <s v="A12"/>
    <s v="Fiscal Year"/>
    <x v="0"/>
    <n v="1298"/>
  </r>
  <r>
    <s v="Perkins"/>
    <s v="Daryl"/>
    <s v="E"/>
    <s v="Coordinator, Multicultural Prg"/>
    <s v="Admissions Office"/>
    <x v="1152"/>
    <s v="A"/>
    <s v="F"/>
    <m/>
    <m/>
    <s v="A12"/>
    <s v="Fiscal Year"/>
    <x v="0"/>
    <n v="1299"/>
  </r>
  <r>
    <s v="Pool"/>
    <s v="Rita"/>
    <s v="A"/>
    <s v="Instructional Designer"/>
    <s v="Center for Faculty Excellence"/>
    <x v="1152"/>
    <s v="A"/>
    <s v="F"/>
    <m/>
    <m/>
    <s v="A12"/>
    <s v="Fiscal Year"/>
    <x v="0"/>
    <n v="1300"/>
  </r>
  <r>
    <s v="Newbury"/>
    <s v="Ken"/>
    <m/>
    <s v="OSMP Math Strong Proj Coord"/>
    <s v="Family &amp; Consumer Sciences"/>
    <x v="1152"/>
    <s v="A"/>
    <s v="F"/>
    <m/>
    <m/>
    <s v="A12"/>
    <s v="Fiscal Year"/>
    <x v="0"/>
    <n v="1301"/>
  </r>
  <r>
    <s v="Whitman"/>
    <s v="Tonya"/>
    <s v="L"/>
    <s v="Assistant Director"/>
    <s v="School of Media and Comm"/>
    <x v="1152"/>
    <s v="A"/>
    <s v="F"/>
    <m/>
    <m/>
    <s v="A12"/>
    <s v="Fiscal Year"/>
    <x v="0"/>
    <n v="1302"/>
  </r>
  <r>
    <s v="Paulikas"/>
    <s v="Marius"/>
    <s v="J"/>
    <s v="Instructor"/>
    <s v="Geography Department"/>
    <x v="1153"/>
    <s v="A"/>
    <s v="F"/>
    <m/>
    <m/>
    <s v="F12"/>
    <s v="Academic Year"/>
    <x v="2"/>
    <n v="1303"/>
  </r>
  <r>
    <s v="Moreno"/>
    <s v="Louie"/>
    <s v="H"/>
    <s v="Instructor"/>
    <s v="Ethnic Studies"/>
    <x v="1154"/>
    <s v="A"/>
    <s v="F"/>
    <m/>
    <m/>
    <s v="F12"/>
    <s v="Academic Year"/>
    <x v="2"/>
    <n v="1304"/>
  </r>
  <r>
    <s v="Wolter"/>
    <s v="Jennifer"/>
    <s v="K"/>
    <s v="Instructor"/>
    <s v="Romance and Classical Studies"/>
    <x v="1155"/>
    <s v="C"/>
    <s v="F"/>
    <m/>
    <m/>
    <s v="F09"/>
    <s v="Academic Year"/>
    <x v="2"/>
    <n v="1305"/>
  </r>
  <r>
    <s v="Lofgren"/>
    <s v="Richard"/>
    <s v="M"/>
    <s v="Academic Advisor"/>
    <s v="A&amp;S Dean"/>
    <x v="1156"/>
    <s v="A"/>
    <s v="F"/>
    <m/>
    <m/>
    <s v="A12"/>
    <s v="Fiscal Year"/>
    <x v="0"/>
    <n v="1306"/>
  </r>
  <r>
    <s v="Heckman"/>
    <s v="Michelle"/>
    <s v="R"/>
    <s v="Instructor"/>
    <s v="Math and Statistics Dept"/>
    <x v="1157"/>
    <s v="A"/>
    <s v="F"/>
    <n v="1500"/>
    <m/>
    <s v="F12"/>
    <s v="Academic Year"/>
    <x v="2"/>
    <n v="1307"/>
  </r>
  <r>
    <s v="Sheets"/>
    <s v="Elizabeth"/>
    <s v="G"/>
    <s v="Lecturer"/>
    <s v="School of Art"/>
    <x v="1158"/>
    <s v="A"/>
    <s v="F"/>
    <m/>
    <m/>
    <s v="F12"/>
    <s v="Academic Year"/>
    <x v="2"/>
    <n v="1308"/>
  </r>
  <r>
    <s v="Beaverson"/>
    <s v="Marcy"/>
    <s v="E"/>
    <s v="Academic Advisor"/>
    <s v="HHS Advising Center"/>
    <x v="1159"/>
    <s v="A"/>
    <s v="F"/>
    <m/>
    <m/>
    <s v="A12"/>
    <s v="Fiscal Year"/>
    <x v="0"/>
    <n v="1309"/>
  </r>
  <r>
    <s v="Hendricks"/>
    <s v="Deborah"/>
    <s v="S"/>
    <s v="Academic Advisor"/>
    <s v="HHS Advising Center"/>
    <x v="1159"/>
    <s v="A"/>
    <s v="F"/>
    <m/>
    <m/>
    <s v="A12"/>
    <s v="Fiscal Year"/>
    <x v="0"/>
    <n v="1310"/>
  </r>
  <r>
    <s v="Marquina"/>
    <s v="Lesnny"/>
    <s v="K"/>
    <s v="Instructor"/>
    <s v="Romance and Classical Studies"/>
    <x v="1160"/>
    <s v="C"/>
    <s v="F"/>
    <m/>
    <m/>
    <s v="F09"/>
    <s v="Academic Year"/>
    <x v="2"/>
    <n v="1311"/>
  </r>
  <r>
    <s v="Christman"/>
    <s v="Barbara"/>
    <m/>
    <s v="Instructor"/>
    <s v="Math and Statistics Dept"/>
    <x v="1161"/>
    <s v="A"/>
    <s v="F"/>
    <m/>
    <m/>
    <s v="F12"/>
    <s v="Academic Year"/>
    <x v="2"/>
    <n v="1312"/>
  </r>
  <r>
    <s v="Banks"/>
    <s v="Pierre"/>
    <s v="W"/>
    <s v="Academic Advisor"/>
    <s v="A&amp;S Dean"/>
    <x v="1162"/>
    <s v="A"/>
    <s v="F"/>
    <m/>
    <m/>
    <s v="A12"/>
    <s v="Fiscal Year"/>
    <x v="0"/>
    <n v="1313"/>
  </r>
  <r>
    <s v="Miller"/>
    <s v="Robyn"/>
    <s v="G"/>
    <s v="Instructor"/>
    <s v="School of HMSLS"/>
    <x v="1163"/>
    <s v="A"/>
    <s v="F"/>
    <m/>
    <m/>
    <s v="F12"/>
    <s v="Academic Year"/>
    <x v="2"/>
    <n v="1314"/>
  </r>
  <r>
    <s v="Pezzi"/>
    <s v="Angela"/>
    <s v="M"/>
    <s v="Academic Advisor"/>
    <s v="A&amp;S Dean"/>
    <x v="1164"/>
    <s v="A"/>
    <s v="F"/>
    <m/>
    <m/>
    <s v="A12"/>
    <s v="Fiscal Year"/>
    <x v="0"/>
    <n v="1315"/>
  </r>
  <r>
    <s v="Hoover"/>
    <s v="Claire"/>
    <s v="M"/>
    <s v="Academic Advisor"/>
    <s v="Advising Services"/>
    <x v="1165"/>
    <s v="A"/>
    <s v="F"/>
    <m/>
    <m/>
    <s v="A12"/>
    <s v="Fiscal Year"/>
    <x v="0"/>
    <n v="1316"/>
  </r>
  <r>
    <s v="Cooper"/>
    <s v="Rachel"/>
    <s v="A"/>
    <s v="Academic Advisor"/>
    <s v="Office of UG Student Develo"/>
    <x v="1165"/>
    <s v="A"/>
    <s v="F"/>
    <m/>
    <m/>
    <s v="A12"/>
    <s v="Fiscal Year"/>
    <x v="0"/>
    <n v="1317"/>
  </r>
  <r>
    <s v="DeLong"/>
    <s v="Bethany"/>
    <s v="S"/>
    <s v="Academic Advisor"/>
    <s v="Student Services EDHD"/>
    <x v="1165"/>
    <s v="A"/>
    <s v="F"/>
    <m/>
    <m/>
    <s v="A12"/>
    <s v="Fiscal Year"/>
    <x v="0"/>
    <n v="1318"/>
  </r>
  <r>
    <s v="Sturdevant"/>
    <s v="Krista"/>
    <m/>
    <s v="Academic Advisor"/>
    <s v="Student Services EDHD"/>
    <x v="1165"/>
    <s v="A"/>
    <s v="F"/>
    <m/>
    <m/>
    <s v="A12"/>
    <s v="Fiscal Year"/>
    <x v="0"/>
    <n v="1319"/>
  </r>
  <r>
    <s v="Atkinson"/>
    <s v="Michelle"/>
    <s v="R"/>
    <s v="Academic Advisor"/>
    <s v="HHS Advising Center"/>
    <x v="1166"/>
    <s v="A"/>
    <s v="F"/>
    <m/>
    <m/>
    <s v="A12"/>
    <s v="Fiscal Year"/>
    <x v="0"/>
    <n v="1320"/>
  </r>
  <r>
    <s v="Hunter"/>
    <s v="Lucinda"/>
    <s v="J"/>
    <s v="Lecturer"/>
    <s v="English Department"/>
    <x v="1167"/>
    <s v="A"/>
    <s v="F"/>
    <n v="10000"/>
    <m/>
    <s v="F12"/>
    <s v="Academic Year"/>
    <x v="2"/>
    <n v="1321"/>
  </r>
  <r>
    <s v="Kiss"/>
    <s v="Jessica"/>
    <s v="E"/>
    <s v="Instructor"/>
    <s v="School of HMSLS"/>
    <x v="1168"/>
    <s v="A"/>
    <s v="F"/>
    <m/>
    <m/>
    <s v="F12"/>
    <s v="Academic Year"/>
    <x v="2"/>
    <n v="1322"/>
  </r>
  <r>
    <s v="Blessing"/>
    <s v="Stephanie"/>
    <s v="L"/>
    <s v="Instructor"/>
    <s v="Family &amp; Consumer Sciences"/>
    <x v="1169"/>
    <s v="A"/>
    <s v="F"/>
    <m/>
    <m/>
    <s v="F12"/>
    <s v="Academic Year"/>
    <x v="2"/>
    <n v="1323"/>
  </r>
  <r>
    <s v="Zengel"/>
    <s v="Marian"/>
    <s v="L"/>
    <s v="Instructor"/>
    <s v="Family &amp; Consumer Sciences"/>
    <x v="1169"/>
    <s v="C"/>
    <s v="F"/>
    <m/>
    <m/>
    <s v="F09"/>
    <s v="Academic Year"/>
    <x v="2"/>
    <n v="1324"/>
  </r>
  <r>
    <s v="Cipriani"/>
    <s v="Holly"/>
    <s v="K"/>
    <s v="Academic Advisor"/>
    <s v="College Credit Plus Programs"/>
    <x v="1170"/>
    <s v="A"/>
    <s v="F"/>
    <m/>
    <m/>
    <s v="A12"/>
    <s v="Fiscal Year"/>
    <x v="0"/>
    <n v="1325"/>
  </r>
  <r>
    <s v="Jankovska"/>
    <s v="Daniela"/>
    <m/>
    <s v="Instructor"/>
    <s v="Family &amp; Consumer Sciences"/>
    <x v="1171"/>
    <s v="A"/>
    <s v="F"/>
    <m/>
    <m/>
    <s v="F12"/>
    <s v="Academic Year"/>
    <x v="2"/>
    <n v="1326"/>
  </r>
  <r>
    <s v="Smith"/>
    <s v="DeVona"/>
    <s v="D"/>
    <s v="Academic Advisor"/>
    <s v="A&amp;S Dean"/>
    <x v="1172"/>
    <s v="A"/>
    <s v="F"/>
    <m/>
    <m/>
    <s v="A12"/>
    <s v="Fiscal Year"/>
    <x v="0"/>
    <n v="1327"/>
  </r>
  <r>
    <s v="Young"/>
    <s v="Kim"/>
    <s v="T"/>
    <s v="Instructor"/>
    <s v="School of Art"/>
    <x v="1173"/>
    <s v="A"/>
    <s v="F"/>
    <m/>
    <m/>
    <s v="F12"/>
    <s v="Academic Year"/>
    <x v="2"/>
    <n v="1328"/>
  </r>
  <r>
    <s v="Buetikofer"/>
    <s v="Eric"/>
    <s v="J"/>
    <s v="Recruiter/Transfer Advisor"/>
    <s v="Nontraditional/Military Office"/>
    <x v="1174"/>
    <s v="A"/>
    <s v="F"/>
    <m/>
    <m/>
    <s v="A12"/>
    <s v="Fiscal Year"/>
    <x v="0"/>
    <n v="1329"/>
  </r>
  <r>
    <s v="Herndon"/>
    <s v="Ruth"/>
    <s v="W"/>
    <s v="Professor"/>
    <s v="History Department"/>
    <x v="1175"/>
    <s v="A"/>
    <s v="F"/>
    <m/>
    <m/>
    <s v="F12"/>
    <s v="Academic Year"/>
    <x v="2"/>
    <n v="1330"/>
  </r>
  <r>
    <s v="Jackson"/>
    <s v="Sophia"/>
    <s v="S"/>
    <s v="Academic Advisor"/>
    <s v="Fire-Student Services"/>
    <x v="1176"/>
    <s v="A"/>
    <s v="F"/>
    <m/>
    <m/>
    <s v="A12"/>
    <s v="Fiscal Year"/>
    <x v="0"/>
    <n v="1331"/>
  </r>
  <r>
    <s v="Caris"/>
    <s v="Kimberly"/>
    <s v="S"/>
    <s v="eCampus Advisor/Recruiter"/>
    <s v="On-Line &amp; Summer Acad Progs"/>
    <x v="1176"/>
    <s v="A"/>
    <s v="F"/>
    <m/>
    <m/>
    <s v="A12"/>
    <s v="Fiscal Year"/>
    <x v="0"/>
    <n v="1332"/>
  </r>
  <r>
    <s v="Burgoon"/>
    <s v="Jacob"/>
    <s v="N"/>
    <s v="Instructor"/>
    <s v="School of Ed Found, Lead &amp; Pol"/>
    <x v="1177"/>
    <s v="A"/>
    <s v="F"/>
    <m/>
    <m/>
    <s v="F12"/>
    <s v="Academic Year"/>
    <x v="2"/>
    <n v="1333"/>
  </r>
  <r>
    <s v="Liu"/>
    <s v="Bingjie"/>
    <m/>
    <s v="Instructor"/>
    <s v="School of HMSLS"/>
    <x v="1178"/>
    <s v="A"/>
    <s v="F"/>
    <m/>
    <m/>
    <s v="F12"/>
    <s v="Academic Year"/>
    <x v="2"/>
    <n v="1334"/>
  </r>
  <r>
    <s v="Clark"/>
    <s v="Matthew"/>
    <s v="K"/>
    <s v="Instructor"/>
    <s v="School of Teaching &amp; Learning"/>
    <x v="1178"/>
    <s v="A"/>
    <s v="F"/>
    <m/>
    <m/>
    <s v="F12"/>
    <s v="Academic Year"/>
    <x v="2"/>
    <n v="1335"/>
  </r>
  <r>
    <s v="Thomas"/>
    <s v="Emily"/>
    <s v="A"/>
    <s v="Instructor"/>
    <s v="Theatre and Film"/>
    <x v="1178"/>
    <s v="A"/>
    <s v="F"/>
    <m/>
    <m/>
    <s v="F12"/>
    <s v="Academic Year"/>
    <x v="2"/>
    <n v="1336"/>
  </r>
  <r>
    <s v="Burres"/>
    <s v="Sean"/>
    <s v="P"/>
    <s v="Instructor"/>
    <s v="VCT-Tech Education"/>
    <x v="1178"/>
    <s v="A"/>
    <s v="F"/>
    <m/>
    <m/>
    <s v="F12"/>
    <s v="Academic Year"/>
    <x v="2"/>
    <n v="1337"/>
  </r>
  <r>
    <s v="Shaal"/>
    <s v="Christine"/>
    <s v="G"/>
    <s v="Academic Advisor"/>
    <s v="Honors College"/>
    <x v="1179"/>
    <s v="A"/>
    <s v="F"/>
    <m/>
    <m/>
    <s v="A12"/>
    <s v="Fiscal Year"/>
    <x v="0"/>
    <n v="1338"/>
  </r>
  <r>
    <s v="Gardner"/>
    <s v="Randall"/>
    <s v="L"/>
    <s v="PLA Seminar Experience Coord"/>
    <s v="President's Leadership Academy"/>
    <x v="1180"/>
    <s v="A"/>
    <s v="P"/>
    <m/>
    <m/>
    <s v="A12"/>
    <s v="Fiscal Year"/>
    <x v="0"/>
    <n v="1339"/>
  </r>
  <r>
    <s v="Yang"/>
    <s v="Xiangui"/>
    <m/>
    <s v="Coord Language Learning Center"/>
    <s v="Language Learning Center"/>
    <x v="1181"/>
    <s v="A"/>
    <s v="F"/>
    <m/>
    <m/>
    <s v="A12"/>
    <s v="Fiscal Year"/>
    <x v="0"/>
    <n v="1340"/>
  </r>
  <r>
    <s v="Lee"/>
    <s v="Ian"/>
    <m/>
    <s v="Program Advisor"/>
    <s v="TRIO Programs"/>
    <x v="1182"/>
    <s v="A"/>
    <s v="F"/>
    <m/>
    <m/>
    <s v="A12"/>
    <s v="Fiscal Year"/>
    <x v="0"/>
    <n v="1341"/>
  </r>
  <r>
    <s v="Bird"/>
    <s v="Holly"/>
    <s v="M"/>
    <s v="Instructor"/>
    <s v="General Studies Writing Prog"/>
    <x v="1183"/>
    <s v="A"/>
    <s v="F"/>
    <m/>
    <m/>
    <s v="F12"/>
    <s v="Academic Year"/>
    <x v="2"/>
    <n v="1342"/>
  </r>
  <r>
    <s v="Gattozzi"/>
    <s v="Bryan"/>
    <s v="J"/>
    <s v="Instructor"/>
    <s v="General Studies Writing Prog"/>
    <x v="1183"/>
    <s v="A"/>
    <s v="F"/>
    <m/>
    <m/>
    <s v="F12"/>
    <s v="Academic Year"/>
    <x v="2"/>
    <n v="1343"/>
  </r>
  <r>
    <s v="Hervias Marshall"/>
    <s v="Brian"/>
    <s v="M"/>
    <s v="Artistic And Business Mgr"/>
    <s v="Fire-Children's Theatre Prog"/>
    <x v="1184"/>
    <s v="A"/>
    <s v="F"/>
    <m/>
    <m/>
    <s v="A17"/>
    <s v="Fiscal Year"/>
    <x v="0"/>
    <n v="1344"/>
  </r>
  <r>
    <s v="Shelley"/>
    <s v="Ryan"/>
    <s v="A"/>
    <s v="Instructor"/>
    <s v="School of Art"/>
    <x v="1185"/>
    <s v="C"/>
    <s v="F"/>
    <m/>
    <m/>
    <s v="F09"/>
    <s v="Academic Year"/>
    <x v="2"/>
    <n v="1345"/>
  </r>
  <r>
    <s v="DeAnda Martinez"/>
    <s v="Alexis"/>
    <s v="R"/>
    <s v="Program Advisor"/>
    <s v="TRIO Programs"/>
    <x v="1186"/>
    <s v="A"/>
    <s v="F"/>
    <m/>
    <m/>
    <s v="A12"/>
    <s v="Fiscal Year"/>
    <x v="0"/>
    <n v="1346"/>
  </r>
  <r>
    <s v="Cook"/>
    <s v="Amy"/>
    <s v="C"/>
    <s v="Instructor"/>
    <s v="General Studies Writing Prog"/>
    <x v="1187"/>
    <s v="A"/>
    <s v="F"/>
    <m/>
    <m/>
    <s v="F12"/>
    <s v="Academic Year"/>
    <x v="2"/>
    <n v="1347"/>
  </r>
  <r>
    <s v="Trace"/>
    <s v="Debra"/>
    <s v="L"/>
    <s v="Instructor"/>
    <s v="Math and Statistics Dept"/>
    <x v="1188"/>
    <s v="A"/>
    <s v="F"/>
    <m/>
    <m/>
    <s v="F12"/>
    <s v="Academic Year"/>
    <x v="2"/>
    <n v="1348"/>
  </r>
  <r>
    <s v="Zahler"/>
    <s v="Megan"/>
    <s v="M"/>
    <s v="Coordinator of Career Services"/>
    <s v="Fire-Admissions"/>
    <x v="1189"/>
    <s v="C"/>
    <s v="F"/>
    <m/>
    <m/>
    <s v="A10"/>
    <s v="10 Month"/>
    <x v="0"/>
    <n v="1349"/>
  </r>
  <r>
    <s v="Hicks"/>
    <s v="Amy"/>
    <s v="M"/>
    <s v="Instructor"/>
    <s v="English Department"/>
    <x v="1190"/>
    <s v="A"/>
    <s v="F"/>
    <m/>
    <m/>
    <s v="F12"/>
    <s v="Academic Year"/>
    <x v="2"/>
    <n v="1350"/>
  </r>
  <r>
    <s v="Barnett"/>
    <s v="Rachel"/>
    <s v="E"/>
    <s v="Instructor/Course Coordinator"/>
    <s v="Math and Statistics Dept"/>
    <x v="1191"/>
    <s v="C"/>
    <s v="F"/>
    <n v="900"/>
    <m/>
    <s v="F09"/>
    <s v="Academic Year"/>
    <x v="2"/>
    <n v="1351"/>
  </r>
  <r>
    <s v="Briggs"/>
    <s v="Brandon"/>
    <s v="M"/>
    <s v="Instructor"/>
    <s v="School of Art"/>
    <x v="1192"/>
    <s v="A"/>
    <s v="F"/>
    <m/>
    <m/>
    <s v="F12"/>
    <s v="Academic Year"/>
    <x v="2"/>
    <n v="1352"/>
  </r>
  <r>
    <s v="Barr"/>
    <s v="Kara"/>
    <s v="E"/>
    <s v="Instructor"/>
    <s v="History Department"/>
    <x v="1193"/>
    <s v="A"/>
    <s v="F"/>
    <m/>
    <m/>
    <s v="F12"/>
    <s v="Academic Year"/>
    <x v="2"/>
    <n v="1353"/>
  </r>
  <r>
    <s v="Hain"/>
    <s v="Mark"/>
    <s v="A"/>
    <s v="Instructor"/>
    <s v="Theatre and Film"/>
    <x v="1194"/>
    <s v="A"/>
    <s v="F"/>
    <m/>
    <m/>
    <s v="F12"/>
    <s v="Academic Year"/>
    <x v="2"/>
    <n v="1354"/>
  </r>
  <r>
    <s v="Celizic"/>
    <s v="Joseph"/>
    <s v="S"/>
    <s v="Instructor"/>
    <s v="General Studies Writing Prog"/>
    <x v="1195"/>
    <s v="A"/>
    <s v="F"/>
    <m/>
    <m/>
    <s v="F12"/>
    <s v="Academic Year"/>
    <x v="2"/>
    <n v="1355"/>
  </r>
  <r>
    <s v="Felver"/>
    <s v="Bradley"/>
    <s v="J"/>
    <s v="Instructor"/>
    <s v="General Studies Writing Prog"/>
    <x v="1195"/>
    <s v="A"/>
    <s v="F"/>
    <m/>
    <m/>
    <s v="F12"/>
    <s v="Academic Year"/>
    <x v="2"/>
    <n v="1356"/>
  </r>
  <r>
    <s v="Jordan"/>
    <s v="Ethan"/>
    <s v="T"/>
    <s v="Instructor"/>
    <s v="General Studies Writing Prog"/>
    <x v="1195"/>
    <s v="A"/>
    <s v="F"/>
    <m/>
    <m/>
    <s v="F12"/>
    <s v="Academic Year"/>
    <x v="2"/>
    <n v="1357"/>
  </r>
  <r>
    <s v="Jordan"/>
    <s v="Heather"/>
    <s v="L"/>
    <s v="Instructor"/>
    <s v="General Studies Writing Prog"/>
    <x v="1195"/>
    <s v="A"/>
    <s v="F"/>
    <m/>
    <m/>
    <s v="F12"/>
    <s v="Academic Year"/>
    <x v="2"/>
    <n v="1358"/>
  </r>
  <r>
    <s v="Zinz-Cheresnick"/>
    <s v="Jessica"/>
    <s v="D"/>
    <s v="Instructor"/>
    <s v="General Studies Writing Prog"/>
    <x v="1195"/>
    <s v="A"/>
    <s v="F"/>
    <m/>
    <m/>
    <s v="F12"/>
    <s v="Academic Year"/>
    <x v="2"/>
    <n v="1359"/>
  </r>
  <r>
    <s v="Hardt"/>
    <s v="Brian"/>
    <s v="D"/>
    <s v="Instructor"/>
    <s v="Political Science Department"/>
    <x v="1196"/>
    <s v="A"/>
    <s v="F"/>
    <m/>
    <m/>
    <s v="F12"/>
    <s v="Academic Year"/>
    <x v="2"/>
    <n v="1360"/>
  </r>
  <r>
    <s v="Wilbert"/>
    <s v="Shelley"/>
    <s v="E"/>
    <s v="Educational Advisor"/>
    <s v="TRIO Programs"/>
    <x v="1197"/>
    <s v="A"/>
    <s v="F"/>
    <m/>
    <m/>
    <s v="A12"/>
    <s v="Fiscal Year"/>
    <x v="0"/>
    <n v="1361"/>
  </r>
  <r>
    <s v="Ha"/>
    <s v="Nina"/>
    <m/>
    <s v="Instructor"/>
    <s v="English Department"/>
    <x v="1198"/>
    <s v="A"/>
    <s v="F"/>
    <m/>
    <m/>
    <s v="F12"/>
    <s v="Academic Year"/>
    <x v="2"/>
    <n v="1362"/>
  </r>
  <r>
    <s v="Funtulis"/>
    <s v="Phillip"/>
    <s v="J"/>
    <s v="Instructor"/>
    <s v="Math and Statistics Dept"/>
    <x v="1198"/>
    <s v="A"/>
    <s v="F"/>
    <m/>
    <m/>
    <s v="F12"/>
    <s v="Academic Year"/>
    <x v="2"/>
    <n v="1363"/>
  </r>
  <r>
    <s v="Linton"/>
    <s v="Cory"/>
    <s v="A"/>
    <s v="Instructor"/>
    <s v="Romance and Classical Studies"/>
    <x v="1198"/>
    <s v="C"/>
    <s v="F"/>
    <m/>
    <m/>
    <s v="F09"/>
    <s v="Academic Year"/>
    <x v="2"/>
    <n v="1364"/>
  </r>
  <r>
    <s v="Mazzupappa"/>
    <s v="Ross"/>
    <s v="J"/>
    <s v="Instructor"/>
    <s v="School of Art"/>
    <x v="1199"/>
    <s v="A"/>
    <s v="F"/>
    <m/>
    <m/>
    <s v="F12"/>
    <s v="Academic Year"/>
    <x v="2"/>
    <n v="1365"/>
  </r>
  <r>
    <s v="Capraro"/>
    <s v="Fernanda"/>
    <s v="P"/>
    <s v="Instructor"/>
    <s v="English Department"/>
    <x v="1200"/>
    <s v="A"/>
    <s v="F"/>
    <m/>
    <m/>
    <s v="F12"/>
    <s v="Academic Year"/>
    <x v="2"/>
    <n v="1366"/>
  </r>
  <r>
    <s v="Tucker"/>
    <s v="Charles"/>
    <s v="E"/>
    <s v="Instructor"/>
    <s v="School of Art"/>
    <x v="1200"/>
    <s v="A"/>
    <s v="F"/>
    <m/>
    <m/>
    <s v="F12"/>
    <s v="Academic Year"/>
    <x v="2"/>
    <n v="1367"/>
  </r>
  <r>
    <s v="Childers"/>
    <s v="Barbara"/>
    <s v="A"/>
    <s v="Instructor"/>
    <s v="School of Ed Found, Lead &amp; Pol"/>
    <x v="1200"/>
    <s v="C"/>
    <s v="F"/>
    <m/>
    <m/>
    <s v="F09"/>
    <s v="Academic Year"/>
    <x v="2"/>
    <n v="1368"/>
  </r>
  <r>
    <s v="Jurak"/>
    <s v="Katherine"/>
    <s v="V"/>
    <s v="Instructor"/>
    <s v="General Studies Writing Prog"/>
    <x v="1201"/>
    <s v="A"/>
    <s v="F"/>
    <m/>
    <m/>
    <s v="F12"/>
    <s v="Academic Year"/>
    <x v="2"/>
    <n v="1369"/>
  </r>
  <r>
    <s v="Van Buskirk"/>
    <s v="Chad"/>
    <s v="M"/>
    <s v="Instructor"/>
    <s v="General Studies Writing Prog"/>
    <x v="1201"/>
    <s v="A"/>
    <s v="F"/>
    <m/>
    <m/>
    <s v="F12"/>
    <s v="Academic Year"/>
    <x v="2"/>
    <n v="1370"/>
  </r>
  <r>
    <s v="Haynes"/>
    <s v="June"/>
    <s v="A"/>
    <s v="Instructor"/>
    <s v="Fire-Human Dev &amp; Family Study"/>
    <x v="1202"/>
    <s v="C"/>
    <s v="F"/>
    <n v="1000"/>
    <m/>
    <s v="F09"/>
    <s v="Academic Year"/>
    <x v="2"/>
    <n v="1371"/>
  </r>
  <r>
    <s v="Gilliatt"/>
    <s v="Andrew"/>
    <s v="L"/>
    <s v="Instructor"/>
    <s v="School of Art"/>
    <x v="1203"/>
    <s v="C"/>
    <s v="F"/>
    <m/>
    <m/>
    <s v="F09"/>
    <s v="Academic Year"/>
    <x v="2"/>
    <n v="1372"/>
  </r>
  <r>
    <s v="Bringman"/>
    <s v="Linda"/>
    <m/>
    <s v="Lecturer"/>
    <s v="Family &amp; Consumer Sciences"/>
    <x v="1204"/>
    <s v="C"/>
    <s v="F"/>
    <m/>
    <m/>
    <s v="F09"/>
    <s v="Academic Year"/>
    <x v="2"/>
    <n v="1373"/>
  </r>
  <r>
    <s v="Saneholtz"/>
    <s v="Marissa"/>
    <s v="L"/>
    <s v="Instructor"/>
    <s v="School of Art"/>
    <x v="1205"/>
    <s v="A"/>
    <s v="F"/>
    <m/>
    <m/>
    <s v="F12"/>
    <s v="Academic Year"/>
    <x v="2"/>
    <n v="1374"/>
  </r>
  <r>
    <s v="Fox"/>
    <s v="Brent"/>
    <s v="M"/>
    <s v="Mathematics Coordinator"/>
    <s v="Fire-The Learning Center"/>
    <x v="1206"/>
    <s v="A"/>
    <s v="F"/>
    <m/>
    <m/>
    <s v="A17"/>
    <s v="Fiscal Year"/>
    <x v="0"/>
    <n v="1375"/>
  </r>
  <r>
    <s v="Young"/>
    <s v="Stephanie"/>
    <s v="K"/>
    <s v="Head Woman's Golf Coach"/>
    <s v="Golf-Women"/>
    <x v="1207"/>
    <s v="A"/>
    <s v="F"/>
    <m/>
    <m/>
    <s v="A12"/>
    <s v="Fiscal Year"/>
    <x v="0"/>
    <n v="1376"/>
  </r>
  <r>
    <s v="Patnode"/>
    <s v="Stacy"/>
    <s v="C"/>
    <s v="Coordinator"/>
    <s v="Disability Serv. for Students"/>
    <x v="1208"/>
    <s v="C"/>
    <s v="F"/>
    <m/>
    <m/>
    <s v="A17"/>
    <s v="Fiscal Year"/>
    <x v="0"/>
    <n v="1377"/>
  </r>
  <r>
    <s v="Farrell"/>
    <s v="Kevin"/>
    <s v="S"/>
    <s v="Head Men's Golf Coach"/>
    <s v="Golf- Men"/>
    <x v="1209"/>
    <s v="A"/>
    <s v="F"/>
    <m/>
    <m/>
    <s v="A12"/>
    <s v="Fiscal Year"/>
    <x v="0"/>
    <n v="1378"/>
  </r>
  <r>
    <s v="Nester"/>
    <s v="Daniel"/>
    <s v="E"/>
    <s v="Head Coach, Spirit Program"/>
    <s v="Office of the Dean of Students"/>
    <x v="1210"/>
    <s v="A"/>
    <s v="F"/>
    <m/>
    <m/>
    <s v="A12"/>
    <s v="Fiscal Year"/>
    <x v="0"/>
    <n v="1379"/>
  </r>
  <r>
    <s v="Harris"/>
    <s v="Jillian"/>
    <s v="M"/>
    <s v="Instructor"/>
    <s v="Fire-Applied Science"/>
    <x v="1211"/>
    <s v="A"/>
    <s v="F"/>
    <m/>
    <m/>
    <s v="F12"/>
    <s v="Academic Year"/>
    <x v="2"/>
    <n v="1380"/>
  </r>
  <r>
    <s v="Birch"/>
    <s v="Jessica"/>
    <s v="E"/>
    <s v="Instructor"/>
    <s v="Ethnic Studies"/>
    <x v="1212"/>
    <s v="A"/>
    <s v="F"/>
    <m/>
    <m/>
    <s v="F12"/>
    <s v="Academic Year"/>
    <x v="2"/>
    <n v="1381"/>
  </r>
  <r>
    <s v="DePasquale"/>
    <s v="Diana"/>
    <m/>
    <s v="Instructor"/>
    <s v="Ethnic Studies"/>
    <x v="1212"/>
    <s v="C"/>
    <s v="F"/>
    <m/>
    <m/>
    <s v="F09"/>
    <s v="Academic Year"/>
    <x v="2"/>
    <n v="1382"/>
  </r>
  <r>
    <s v="Knoell"/>
    <s v="Tiffany"/>
    <s v="L"/>
    <s v="Instructor"/>
    <s v="Popular Culture"/>
    <x v="1212"/>
    <s v="A"/>
    <s v="F"/>
    <m/>
    <m/>
    <s v="F12"/>
    <s v="Academic Year"/>
    <x v="2"/>
    <n v="1383"/>
  </r>
  <r>
    <s v="Scarola"/>
    <s v="Tiffany"/>
    <s v="B"/>
    <s v="Instructor"/>
    <s v="General Studies Writing Prog"/>
    <x v="1213"/>
    <s v="A"/>
    <s v="F"/>
    <n v="10000"/>
    <m/>
    <s v="F12"/>
    <s v="Academic Year"/>
    <x v="2"/>
    <n v="1384"/>
  </r>
  <r>
    <s v="Singleton"/>
    <s v="Angelo"/>
    <m/>
    <s v="Educational Advisor"/>
    <s v="TRIO Programs"/>
    <x v="1214"/>
    <s v="A"/>
    <s v="F"/>
    <m/>
    <m/>
    <s v="A12"/>
    <s v="Fiscal Year"/>
    <x v="0"/>
    <n v="1385"/>
  </r>
  <r>
    <s v="Wetzel"/>
    <s v="Henry"/>
    <m/>
    <s v="Educational Advisor"/>
    <s v="TRIO Programs"/>
    <x v="1215"/>
    <s v="A"/>
    <s v="F"/>
    <m/>
    <m/>
    <s v="A12"/>
    <s v="Fiscal Year"/>
    <x v="0"/>
    <n v="1386"/>
  </r>
  <r>
    <s v="Kryzhanivska"/>
    <s v="Anastasiia"/>
    <m/>
    <s v="Instructor"/>
    <s v="English Department"/>
    <x v="1216"/>
    <s v="C"/>
    <s v="F"/>
    <m/>
    <m/>
    <s v="F09"/>
    <s v="Academic Year"/>
    <x v="2"/>
    <n v="1387"/>
  </r>
  <r>
    <s v="Bayan"/>
    <s v="Elizabeth"/>
    <s v="F"/>
    <s v="Instructor, Graphic Design"/>
    <s v="School of Art"/>
    <x v="1216"/>
    <s v="C"/>
    <s v="F"/>
    <m/>
    <m/>
    <s v="F09"/>
    <s v="Academic Year"/>
    <x v="2"/>
    <n v="1388"/>
  </r>
  <r>
    <s v="Twu"/>
    <s v="Lihjen"/>
    <s v="J"/>
    <s v="Math Specialist"/>
    <s v="TRIO Programs"/>
    <x v="1217"/>
    <s v="A"/>
    <s v="F"/>
    <m/>
    <m/>
    <s v="A17"/>
    <s v="Fiscal Year"/>
    <x v="0"/>
    <n v="1389"/>
  </r>
  <r>
    <s v="Current"/>
    <s v="Daniel"/>
    <s v="C"/>
    <s v="Instructor"/>
    <s v="General Studies Writing Prog"/>
    <x v="1218"/>
    <s v="A"/>
    <s v="F"/>
    <n v="10000"/>
    <m/>
    <s v="F12"/>
    <s v="Academic Year"/>
    <x v="2"/>
    <n v="1390"/>
  </r>
  <r>
    <s v="Briggs"/>
    <s v="Jane"/>
    <s v="E"/>
    <s v="Instructor"/>
    <s v="School of Teaching &amp; Learning"/>
    <x v="1218"/>
    <s v="C"/>
    <s v="F"/>
    <m/>
    <m/>
    <s v="F09"/>
    <s v="Academic Year"/>
    <x v="2"/>
    <n v="1391"/>
  </r>
  <r>
    <s v="Zwayer"/>
    <s v="Irene"/>
    <s v="S"/>
    <s v="Basic Writing Specialist"/>
    <s v="TRIO Programs"/>
    <x v="1219"/>
    <s v="C"/>
    <s v="F"/>
    <m/>
    <m/>
    <s v="A10"/>
    <s v="10 Month"/>
    <x v="0"/>
    <n v="1392"/>
  </r>
  <r>
    <s v="Buening"/>
    <s v="Jennifer"/>
    <s v="E"/>
    <s v="Academic Advisor"/>
    <s v="Fire-Student Services"/>
    <x v="1220"/>
    <s v="C"/>
    <s v="F"/>
    <m/>
    <m/>
    <s v="A10"/>
    <s v="10 Month"/>
    <x v="0"/>
    <n v="1393"/>
  </r>
  <r>
    <s v="Reiff"/>
    <s v="Kaitlyn"/>
    <s v="E"/>
    <s v="Asst Softball Coach"/>
    <s v="Softball - Women"/>
    <x v="1221"/>
    <s v="A"/>
    <s v="F"/>
    <m/>
    <m/>
    <s v="A12"/>
    <s v="Fiscal Year"/>
    <x v="0"/>
    <n v="1394"/>
  </r>
  <r>
    <s v="Felton"/>
    <s v="Toria"/>
    <s v="E"/>
    <s v="Instructor"/>
    <s v="VCT-Tech Education"/>
    <x v="1222"/>
    <s v="A"/>
    <s v="F"/>
    <m/>
    <m/>
    <s v="F12"/>
    <s v="Academic Year"/>
    <x v="2"/>
    <n v="1395"/>
  </r>
  <r>
    <s v="Gilmore"/>
    <s v="David"/>
    <s v="L"/>
    <s v="Audio Visual Theater Tech"/>
    <s v="Fire-Instructional Media"/>
    <x v="1223"/>
    <s v="C"/>
    <s v="F"/>
    <m/>
    <m/>
    <s v="A10"/>
    <s v="10 Month"/>
    <x v="0"/>
    <n v="1396"/>
  </r>
  <r>
    <s v="DelPiombo"/>
    <s v="Alexandria"/>
    <m/>
    <s v="Asst Women's Volleyball Coach"/>
    <s v="Volleyball - Women"/>
    <x v="1224"/>
    <s v="A"/>
    <s v="F"/>
    <m/>
    <m/>
    <s v="A12"/>
    <s v="Fiscal Year"/>
    <x v="0"/>
    <n v="1397"/>
  </r>
  <r>
    <s v="Laird"/>
    <s v="Barbara"/>
    <s v="L"/>
    <s v="Assistant Director"/>
    <s v="Academic Enhancement"/>
    <x v="1225"/>
    <s v="A"/>
    <s v="F"/>
    <m/>
    <m/>
    <s v="A12"/>
    <s v="Fiscal Year"/>
    <x v="0"/>
    <n v="1398"/>
  </r>
  <r>
    <s v="Gildon"/>
    <s v="James"/>
    <m/>
    <s v="AsscHead Track and Field Coach"/>
    <s v="Track-Women"/>
    <x v="1226"/>
    <s v="A"/>
    <s v="F"/>
    <m/>
    <m/>
    <s v="A12"/>
    <s v="Fiscal Year"/>
    <x v="0"/>
    <n v="1399"/>
  </r>
  <r>
    <s v="McDonald"/>
    <s v="Cian"/>
    <s v="C"/>
    <s v="Assistant Women's Soccer Coach"/>
    <s v="Soccer - Women"/>
    <x v="1227"/>
    <s v="A"/>
    <s v="F"/>
    <m/>
    <m/>
    <s v="A12"/>
    <s v="Fiscal Year"/>
    <x v="0"/>
    <n v="1400"/>
  </r>
  <r>
    <s v="Gordon"/>
    <s v="Dawn"/>
    <s v="M"/>
    <s v="Instructor, PCC"/>
    <s v="Educ/Div Tchng &amp; Learning"/>
    <x v="1228"/>
    <s v="C"/>
    <s v="F"/>
    <m/>
    <m/>
    <s v="F09"/>
    <s v="Academic Year"/>
    <x v="2"/>
    <n v="1401"/>
  </r>
  <r>
    <s v="Rosen"/>
    <s v="Jaclyn"/>
    <s v="C"/>
    <s v="Assistant Swimming Coach"/>
    <s v="Swimming - Women"/>
    <x v="1229"/>
    <s v="A"/>
    <s v="F"/>
    <m/>
    <m/>
    <s v="A12"/>
    <s v="Fiscal Year"/>
    <x v="0"/>
    <n v="1402"/>
  </r>
  <r>
    <s v="Bauer"/>
    <s v="Jason"/>
    <s v="F"/>
    <s v="Associate Head GymnasticsCoach"/>
    <s v="Gymnastic - Women"/>
    <x v="1230"/>
    <s v="A"/>
    <s v="F"/>
    <m/>
    <m/>
    <s v="A12"/>
    <s v="Fiscal Year"/>
    <x v="0"/>
    <n v="1403"/>
  </r>
  <r>
    <s v="Vicars"/>
    <s v="Derrick"/>
    <m/>
    <s v="Ast Wms Track and Field Coach"/>
    <s v="Track-Women"/>
    <x v="1231"/>
    <s v="A"/>
    <s v="F"/>
    <m/>
    <m/>
    <s v="A12"/>
    <s v="Fiscal Year"/>
    <x v="0"/>
    <n v="1404"/>
  </r>
  <r>
    <s v="Rogers"/>
    <s v="Scott"/>
    <s v="T"/>
    <s v="Adjunct Instructor"/>
    <s v="Music Education"/>
    <x v="1231"/>
    <s v="C"/>
    <s v="P"/>
    <m/>
    <m/>
    <s v="F09"/>
    <s v="Academic Year"/>
    <x v="2"/>
    <n v="1405"/>
  </r>
  <r>
    <s v="Frisoli"/>
    <s v="Michael"/>
    <s v="R"/>
    <s v="Instructor, GSW Writing Pgm"/>
    <s v="English Department"/>
    <x v="1232"/>
    <s v="C"/>
    <s v="F"/>
    <m/>
    <m/>
    <s v="F09"/>
    <s v="Academic Year"/>
    <x v="2"/>
    <n v="1406"/>
  </r>
  <r>
    <s v="Negron"/>
    <s v="Efrain"/>
    <s v="A"/>
    <s v="Assistant Women's Volleyball C"/>
    <s v="Volleyball - Women"/>
    <x v="1233"/>
    <s v="A"/>
    <s v="F"/>
    <m/>
    <m/>
    <s v="A12"/>
    <s v="Fiscal Year"/>
    <x v="0"/>
    <n v="1407"/>
  </r>
  <r>
    <s v="Koester"/>
    <s v="Phillip"/>
    <s v="C"/>
    <s v="Diving Coach"/>
    <s v="Swimming - Women"/>
    <x v="1234"/>
    <s v="A"/>
    <s v="F"/>
    <m/>
    <m/>
    <s v="A12"/>
    <s v="Fiscal Year"/>
    <x v="0"/>
    <n v="1408"/>
  </r>
  <r>
    <s v="Colvin"/>
    <s v="Cynthia"/>
    <s v="C"/>
    <s v="Academic Advisor"/>
    <s v="A&amp;S Dean"/>
    <x v="1235"/>
    <s v="C"/>
    <s v="P"/>
    <m/>
    <m/>
    <s v="A12"/>
    <s v="Fiscal Year"/>
    <x v="0"/>
    <n v="1409"/>
  </r>
  <r>
    <s v="Pargament"/>
    <s v="Kenneth"/>
    <s v="I"/>
    <s v="Professor"/>
    <s v="Psychology Department"/>
    <x v="1236"/>
    <s v="C"/>
    <s v="P"/>
    <m/>
    <m/>
    <s v="F09"/>
    <s v="Academic Year"/>
    <x v="2"/>
    <n v="1410"/>
  </r>
  <r>
    <s v="Clickner"/>
    <s v="Theresa"/>
    <s v="L"/>
    <s v="Box Office Manager"/>
    <s v="Musical Arts Dean"/>
    <x v="1237"/>
    <s v="C"/>
    <s v="F"/>
    <m/>
    <m/>
    <s v="A09"/>
    <s v="Academic Year"/>
    <x v="0"/>
    <n v="1411"/>
  </r>
  <r>
    <s v="McClelland"/>
    <s v="Emily"/>
    <s v="L"/>
    <s v="Asst Director, Strength &amp; Cond"/>
    <s v="Intercollegiate Athletics"/>
    <x v="1238"/>
    <s v="A"/>
    <s v="F"/>
    <m/>
    <m/>
    <s v="A12"/>
    <s v="Fiscal Year"/>
    <x v="0"/>
    <n v="1412"/>
  </r>
  <r>
    <s v="Reed"/>
    <s v="Eric"/>
    <s v="D"/>
    <s v="Men's Assistant Soccer Coach"/>
    <s v="Soccer - Men"/>
    <x v="1238"/>
    <s v="A"/>
    <s v="F"/>
    <m/>
    <m/>
    <s v="A12"/>
    <s v="Fiscal Year"/>
    <x v="0"/>
    <n v="1413"/>
  </r>
  <r>
    <s v="Storm"/>
    <s v="Kari"/>
    <s v="J"/>
    <s v="Coord, Pre College Acad Progm"/>
    <s v="Office of Student Retention"/>
    <x v="1239"/>
    <s v="C"/>
    <s v="F"/>
    <m/>
    <m/>
    <s v="A09"/>
    <s v="Academic Year"/>
    <x v="0"/>
    <n v="1414"/>
  </r>
  <r>
    <s v="Vining"/>
    <s v="Susan"/>
    <s v="P"/>
    <s v="Clinical Audiologist"/>
    <s v="Comm. Sciences &amp; Disorders"/>
    <x v="1240"/>
    <s v="A"/>
    <s v="P"/>
    <m/>
    <m/>
    <s v="A12"/>
    <s v="Fiscal Year"/>
    <x v="0"/>
    <n v="1415"/>
  </r>
  <r>
    <s v="Wagner"/>
    <s v="Jennifer"/>
    <s v="A"/>
    <s v="Adjunct Instructor"/>
    <s v="Gerontology"/>
    <x v="1241"/>
    <s v="C"/>
    <s v="P"/>
    <m/>
    <m/>
    <s v="F09"/>
    <s v="Academic Year"/>
    <x v="2"/>
    <n v="1416"/>
  </r>
  <r>
    <s v="Tinsman"/>
    <s v="Diane"/>
    <s v="S"/>
    <s v="Licensed Social Worker"/>
    <s v="Counseling Center"/>
    <x v="1242"/>
    <s v="C"/>
    <s v="P"/>
    <m/>
    <m/>
    <s v="A10"/>
    <s v="10 Month"/>
    <x v="0"/>
    <n v="1417"/>
  </r>
  <r>
    <s v="Brackenbury"/>
    <s v="Karen"/>
    <s v="L"/>
    <s v="Adjunct Clinical Instructor"/>
    <s v="Comm. Sciences &amp; Disorders"/>
    <x v="1243"/>
    <s v="C"/>
    <s v="P"/>
    <m/>
    <m/>
    <s v="F09"/>
    <s v="Academic Year"/>
    <x v="2"/>
    <n v="1418"/>
  </r>
  <r>
    <s v="Wadsworth"/>
    <s v="Lesley"/>
    <s v="A"/>
    <s v="Technical Writer"/>
    <s v="Sociology Department"/>
    <x v="1244"/>
    <s v="C"/>
    <s v="P"/>
    <m/>
    <m/>
    <s v="A12"/>
    <s v="Fiscal Year"/>
    <x v="0"/>
    <n v="1419"/>
  </r>
  <r>
    <s v="Shay"/>
    <s v="Ryan"/>
    <s v="A"/>
    <s v="Assistant Coach"/>
    <s v="Baseball - Men"/>
    <x v="1245"/>
    <s v="A"/>
    <s v="P"/>
    <m/>
    <m/>
    <s v="A12"/>
    <s v="Fiscal Year"/>
    <x v="0"/>
    <n v="1420"/>
  </r>
  <r>
    <s v="Krishnankuttyre"/>
    <s v="Resmi"/>
    <m/>
    <s v="Instructor"/>
    <s v="Dept Engineering Technologies"/>
    <x v="1245"/>
    <s v="C"/>
    <s v="F"/>
    <m/>
    <m/>
    <s v="F12"/>
    <s v="Academic Year"/>
    <x v="2"/>
    <n v="1421"/>
  </r>
  <r>
    <s v="Goberman"/>
    <s v="Claire"/>
    <s v="C"/>
    <s v="Adjunct Instructor"/>
    <s v="Comm. Sciences &amp; Disorders"/>
    <x v="1246"/>
    <s v="C"/>
    <s v="P"/>
    <m/>
    <m/>
    <s v="F09"/>
    <s v="Academic Year"/>
    <x v="2"/>
    <n v="1422"/>
  </r>
  <r>
    <s v="Giordano"/>
    <s v="Peggy"/>
    <s v="C"/>
    <s v="Adjunct Professor"/>
    <s v="Sociology Department"/>
    <x v="1247"/>
    <s v="C"/>
    <s v="P"/>
    <m/>
    <m/>
    <s v="F09"/>
    <s v="Academic Year"/>
    <x v="2"/>
    <n v="1423"/>
  </r>
  <r>
    <s v="DeMilt"/>
    <s v="Maura"/>
    <s v="G"/>
    <s v="Adjunct Instructor"/>
    <s v="Comm. Sciences &amp; Disorders"/>
    <x v="1248"/>
    <s v="C"/>
    <s v="P"/>
    <m/>
    <m/>
    <s v="F09"/>
    <s v="Academic Year"/>
    <x v="2"/>
    <n v="1424"/>
  </r>
  <r>
    <s v="Dorotiak"/>
    <s v="Jared"/>
    <s v="M"/>
    <s v="Musical Coordinator/Accompany"/>
    <s v="Theatre and Film"/>
    <x v="1249"/>
    <s v="C"/>
    <s v="P"/>
    <m/>
    <m/>
    <s v="A09"/>
    <s v="Academic Year"/>
    <x v="0"/>
    <n v="1425"/>
  </r>
  <r>
    <s v="Gartz"/>
    <s v="Michael"/>
    <s v="D"/>
    <s v="Adjunct Assistant Professor"/>
    <s v="Music Performance Studies"/>
    <x v="1250"/>
    <s v="C"/>
    <s v="P"/>
    <m/>
    <m/>
    <s v="F09"/>
    <s v="Academic Year"/>
    <x v="2"/>
    <n v="1426"/>
  </r>
  <r>
    <s v="Scheufler"/>
    <s v="Erika"/>
    <m/>
    <s v="Adjunct Instructor"/>
    <s v="Public &amp; Allied Health"/>
    <x v="1251"/>
    <s v="C"/>
    <s v="P"/>
    <n v="3000"/>
    <m/>
    <s v="F09"/>
    <s v="Academic Year"/>
    <x v="2"/>
    <n v="1427"/>
  </r>
  <r>
    <s v="Olivucci"/>
    <s v="Massimo"/>
    <m/>
    <s v="Adjunct Research Professor"/>
    <s v="Chemistry Department"/>
    <x v="1252"/>
    <s v="C"/>
    <s v="P"/>
    <m/>
    <m/>
    <s v="F09"/>
    <s v="Academic Year"/>
    <x v="2"/>
    <n v="1428"/>
  </r>
  <r>
    <s v="Avidor-Reiss"/>
    <s v="Ilanit"/>
    <m/>
    <s v="Clinical Instructor"/>
    <s v="Comm. Sciences &amp; Disorders"/>
    <x v="1253"/>
    <s v="C"/>
    <s v="P"/>
    <m/>
    <m/>
    <s v="F09"/>
    <s v="Academic Year"/>
    <x v="2"/>
    <n v="1429"/>
  </r>
  <r>
    <s v="Boros"/>
    <s v="Amy"/>
    <s v="L"/>
    <s v="Coordinator, iEvolve"/>
    <s v="Cosmos"/>
    <x v="1254"/>
    <s v="C"/>
    <s v="P"/>
    <m/>
    <m/>
    <s v="A12"/>
    <s v="Fiscal Year"/>
    <x v="0"/>
    <n v="1430"/>
  </r>
  <r>
    <s v="Reetz"/>
    <s v="Marlys"/>
    <m/>
    <s v="Adjunct Clinical Supervisor"/>
    <s v="Psychology Department"/>
    <x v="1255"/>
    <s v="C"/>
    <s v="P"/>
    <m/>
    <m/>
    <s v="F09"/>
    <s v="Academic Year"/>
    <x v="2"/>
    <n v="1431"/>
  </r>
  <r>
    <s v="Edwards"/>
    <s v="Stanley"/>
    <m/>
    <m/>
    <s v="Psychology Department"/>
    <x v="1256"/>
    <s v="C"/>
    <s v="P"/>
    <m/>
    <m/>
    <s v="F09"/>
    <s v="Academic Year"/>
    <x v="2"/>
    <n v="1432"/>
  </r>
  <r>
    <s v="Blass"/>
    <s v="Evamaria"/>
    <s v="M"/>
    <s v="Adjunct Clinical Supervisor"/>
    <s v="Psychology Department"/>
    <x v="1257"/>
    <s v="C"/>
    <s v="P"/>
    <m/>
    <m/>
    <s v="F09"/>
    <s v="Academic Year"/>
    <x v="2"/>
    <n v="1433"/>
  </r>
  <r>
    <s v="Donnelly"/>
    <s v="William"/>
    <s v="O"/>
    <s v="Adjunct Clinical Supervisor"/>
    <s v="Psychology Department"/>
    <x v="1257"/>
    <s v="C"/>
    <s v="P"/>
    <m/>
    <m/>
    <s v="F09"/>
    <s v="Academic Year"/>
    <x v="2"/>
    <n v="1434"/>
  </r>
  <r>
    <s v="Bruckner"/>
    <s v="Elaine"/>
    <s v="J"/>
    <s v="Adjunct Clinical Supervisor"/>
    <s v="Psychology Department"/>
    <x v="1258"/>
    <s v="C"/>
    <s v="P"/>
    <m/>
    <m/>
    <s v="F09"/>
    <s v="Academic Year"/>
    <x v="2"/>
    <n v="1435"/>
  </r>
  <r>
    <s v="Bruckner"/>
    <s v="Elaine"/>
    <s v="J"/>
    <m/>
    <s v="Psychology Department"/>
    <x v="1259"/>
    <s v="A"/>
    <s v="P"/>
    <m/>
    <m/>
    <s v="F09"/>
    <s v="Academic Year"/>
    <x v="2"/>
    <n v="1436"/>
  </r>
  <r>
    <s v="Hathaway"/>
    <s v="Stefani"/>
    <s v="L"/>
    <s v="Clinical Supervisor"/>
    <s v="Psychology Department"/>
    <x v="1260"/>
    <s v="C"/>
    <s v="P"/>
    <m/>
    <m/>
    <s v="F09"/>
    <s v="Academic Year"/>
    <x v="2"/>
    <n v="1437"/>
  </r>
  <r>
    <s v="Litterer"/>
    <s v="Denise"/>
    <s v="A"/>
    <s v="Adjunct Clinical Supervisor"/>
    <s v="Psychology Department"/>
    <x v="1260"/>
    <s v="C"/>
    <s v="P"/>
    <m/>
    <m/>
    <s v="F09"/>
    <s v="Academic Year"/>
    <x v="2"/>
    <n v="1438"/>
  </r>
  <r>
    <s v="Smitley"/>
    <s v="Suzanne"/>
    <s v="L"/>
    <s v="Adjunct Clinical Supervisor"/>
    <s v="Psychology Department"/>
    <x v="1260"/>
    <s v="C"/>
    <s v="P"/>
    <m/>
    <m/>
    <s v="F09"/>
    <s v="Academic Year"/>
    <x v="2"/>
    <n v="143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81">
  <r>
    <s v="Babers"/>
    <s v="Dino"/>
    <s v="S"/>
    <s v="Head Football Coach"/>
    <s v="Football"/>
    <x v="0"/>
    <s v="A"/>
    <s v="F"/>
    <m/>
    <m/>
    <s v="A12"/>
    <s v="Fiscal Year"/>
    <x v="0"/>
  </r>
  <r>
    <s v="Mazey"/>
    <s v="Mary"/>
    <s v="E"/>
    <s v="President/Professor"/>
    <s v="Office of the President"/>
    <x v="1"/>
    <s v="A"/>
    <s v="F"/>
    <m/>
    <m/>
    <s v="FAD"/>
    <s v="Fiscal Year"/>
    <x v="1"/>
  </r>
  <r>
    <s v="Huger"/>
    <s v="Michael"/>
    <s v="A"/>
    <s v="Head Men's Basketball Coach"/>
    <s v="Basketball-Men"/>
    <x v="2"/>
    <s v="A"/>
    <s v="F"/>
    <m/>
    <m/>
    <s v="A12"/>
    <s v="Fiscal Year"/>
    <x v="0"/>
  </r>
  <r>
    <s v="Rogers"/>
    <s v="Rodney"/>
    <s v="K"/>
    <s v="Provost/Senior Vice President"/>
    <s v="Office of the Provost"/>
    <x v="3"/>
    <s v="A"/>
    <s v="F"/>
    <n v="1250"/>
    <m/>
    <s v="FAD"/>
    <s v="Fiscal Year"/>
    <x v="1"/>
  </r>
  <r>
    <s v="Stoll"/>
    <s v="Sherideen"/>
    <s v="S"/>
    <s v="Chief Financial Officer"/>
    <s v="Finance &amp; Administration"/>
    <x v="4"/>
    <s v="A"/>
    <s v="F"/>
    <m/>
    <m/>
    <s v="A12"/>
    <s v="Fiscal Year"/>
    <x v="0"/>
  </r>
  <r>
    <s v="Kingston"/>
    <s v="Daniel"/>
    <s v="C"/>
    <s v="Dir of Intercollgiat Athletics"/>
    <s v="Intercollegiate Athletics"/>
    <x v="5"/>
    <s v="A"/>
    <s v="F"/>
    <m/>
    <m/>
    <s v="A12"/>
    <s v="Fiscal Year"/>
    <x v="0"/>
  </r>
  <r>
    <s v="McGrew"/>
    <s v="Trent"/>
    <s v="S"/>
    <s v="V P University Advancement"/>
    <s v="V P University Advancement"/>
    <x v="6"/>
    <s v="A"/>
    <s v="F"/>
    <m/>
    <m/>
    <s v="A12"/>
    <s v="Fiscal Year"/>
    <x v="0"/>
  </r>
  <r>
    <s v="Braun"/>
    <s v="Raymond"/>
    <s v="W"/>
    <s v="Dean, College of Business"/>
    <s v="Dean of Business"/>
    <x v="7"/>
    <s v="A"/>
    <s v="F"/>
    <m/>
    <m/>
    <s v="A12"/>
    <s v="Fiscal Year"/>
    <x v="0"/>
  </r>
  <r>
    <s v="Craig"/>
    <s v="Raymond"/>
    <s v="A"/>
    <s v="Dean Arts &amp; Sciences/Prof"/>
    <s v="A&amp;S Dean"/>
    <x v="8"/>
    <s v="A"/>
    <s v="F"/>
    <m/>
    <m/>
    <s v="FAD"/>
    <s v="Fiscal Year"/>
    <x v="1"/>
  </r>
  <r>
    <s v="Borland"/>
    <s v="Kenneth"/>
    <s v="W"/>
    <s v="Professor"/>
    <s v="Higher Ed and Student Affairs"/>
    <x v="9"/>
    <s v="C"/>
    <s v="F"/>
    <m/>
    <m/>
    <s v="F09"/>
    <s v="Academic Year"/>
    <x v="2"/>
  </r>
  <r>
    <s v="Ellinger"/>
    <s v="John"/>
    <s v="M"/>
    <s v="Chief Information Officer"/>
    <s v="Information Technology Service"/>
    <x v="10"/>
    <s v="A"/>
    <s v="F"/>
    <m/>
    <m/>
    <s v="A12"/>
    <s v="Fiscal Year"/>
    <x v="0"/>
  </r>
  <r>
    <s v="Balzer"/>
    <s v="William"/>
    <s v="K"/>
    <s v="VP Fac Affairs/Str Init/Prfsr"/>
    <s v="Office of the Provost"/>
    <x v="11"/>
    <s v="A"/>
    <s v="F"/>
    <m/>
    <m/>
    <s v="FAD"/>
    <s v="Fiscal Year"/>
    <x v="1"/>
  </r>
  <r>
    <s v="Roos"/>
    <s v="Jennifer"/>
    <m/>
    <s v="Head Women's Basketball Coach"/>
    <s v="Basketball - Women"/>
    <x v="12"/>
    <s v="A"/>
    <s v="F"/>
    <m/>
    <m/>
    <s v="A12"/>
    <s v="Fiscal Year"/>
    <x v="0"/>
  </r>
  <r>
    <s v="Colwell"/>
    <s v="William"/>
    <s v="B"/>
    <s v="Dean/Professor"/>
    <s v="College of Education - Admin"/>
    <x v="12"/>
    <s v="A"/>
    <s v="F"/>
    <m/>
    <m/>
    <s v="FAD"/>
    <s v="Fiscal Year"/>
    <x v="1"/>
  </r>
  <r>
    <s v="Krakoff"/>
    <s v="Steven"/>
    <s v="P"/>
    <s v="VP Capital Planning/Campus Ops"/>
    <s v="Capital Planning"/>
    <x v="13"/>
    <s v="A"/>
    <s v="F"/>
    <m/>
    <m/>
    <s v="A12"/>
    <s v="Fiscal Year"/>
    <x v="0"/>
  </r>
  <r>
    <s v="Ogawa"/>
    <s v="Michael"/>
    <s v="Y"/>
    <s v="VP/Resrh/Econ Dev/Dean Grad Co"/>
    <s v="Research and Economic Develop"/>
    <x v="14"/>
    <s v="A"/>
    <s v="F"/>
    <m/>
    <m/>
    <s v="FAD"/>
    <s v="Fiscal Year"/>
    <x v="1"/>
  </r>
  <r>
    <s v="FitzGerald"/>
    <s v="Sean"/>
    <s v="P"/>
    <s v="General Counsel"/>
    <s v="General Counsel"/>
    <x v="15"/>
    <s v="A"/>
    <s v="F"/>
    <m/>
    <m/>
    <s v="A12"/>
    <s v="Fiscal Year"/>
    <x v="0"/>
  </r>
  <r>
    <s v="Highhouse"/>
    <s v="Scott"/>
    <s v="E"/>
    <s v="Professor and Eminent Scholar"/>
    <s v="Psychology Department"/>
    <x v="16"/>
    <s v="C"/>
    <s v="F"/>
    <m/>
    <m/>
    <s v="F09"/>
    <s v="Academic Year"/>
    <x v="2"/>
  </r>
  <r>
    <s v="Showell"/>
    <s v="Jeffrey"/>
    <s v="A"/>
    <s v="Dean/Professor"/>
    <s v="Musical Arts Dean"/>
    <x v="17"/>
    <s v="A"/>
    <s v="F"/>
    <m/>
    <m/>
    <s v="FAD"/>
    <s v="Fiscal Year"/>
    <x v="1"/>
  </r>
  <r>
    <s v="Castellano"/>
    <s v="Cecilia"/>
    <s v="A"/>
    <s v="Vice Provost, Strt Enrllmnt Pl"/>
    <s v="Academic Operations"/>
    <x v="18"/>
    <s v="A"/>
    <s v="F"/>
    <m/>
    <m/>
    <s v="A12"/>
    <s v="Fiscal Year"/>
    <x v="0"/>
  </r>
  <r>
    <s v="Sprague"/>
    <s v="Jon"/>
    <s v="E"/>
    <s v="Director, Forensic Science"/>
    <s v="Research and Economic Develop"/>
    <x v="19"/>
    <s v="A"/>
    <s v="F"/>
    <m/>
    <m/>
    <s v="A12"/>
    <s v="Fiscal Year"/>
    <x v="0"/>
  </r>
  <r>
    <s v="Bushong"/>
    <s v="Sara"/>
    <s v="A"/>
    <s v="Dean, Univ Libraries/Professor"/>
    <s v="University Libraries"/>
    <x v="20"/>
    <s v="A"/>
    <s v="F"/>
    <m/>
    <m/>
    <s v="FLB"/>
    <s v="Fiscal Year"/>
    <x v="3"/>
  </r>
  <r>
    <s v="Min"/>
    <s v="Hokey"/>
    <m/>
    <s v="Professor"/>
    <s v="Management"/>
    <x v="21"/>
    <s v="C"/>
    <s v="F"/>
    <n v="21431"/>
    <m/>
    <s v="F09"/>
    <s v="Academic Year"/>
    <x v="2"/>
  </r>
  <r>
    <s v="Bae"/>
    <s v="Sung"/>
    <s v="C"/>
    <s v="Chair/Ashel Bryan Hunt Bk/Prof"/>
    <s v="Finance"/>
    <x v="22"/>
    <s v="C"/>
    <s v="F"/>
    <n v="4000"/>
    <m/>
    <s v="F09"/>
    <s v="Academic Year"/>
    <x v="2"/>
  </r>
  <r>
    <s v="Bergeron"/>
    <s v="Christopher"/>
    <s v="J"/>
    <s v="Head Hockey Coach"/>
    <s v="Hockey"/>
    <x v="23"/>
    <s v="A"/>
    <s v="F"/>
    <m/>
    <m/>
    <s v="A12"/>
    <s v="Fiscal Year"/>
    <x v="0"/>
  </r>
  <r>
    <s v="Fischer"/>
    <s v="John"/>
    <s v="M"/>
    <s v="Vice Provost, Academic Affairs"/>
    <s v="V Prov Undergraduate Programs"/>
    <x v="24"/>
    <s v="A"/>
    <s v="F"/>
    <n v="10000"/>
    <m/>
    <s v="FAD"/>
    <s v="Fiscal Year"/>
    <x v="1"/>
  </r>
  <r>
    <s v="Dasigi"/>
    <s v="Venu"/>
    <s v="G"/>
    <s v="Interim Dean TAAE"/>
    <s v="Col of Technology Adm"/>
    <x v="25"/>
    <s v="A"/>
    <s v="F"/>
    <n v="20112"/>
    <m/>
    <s v="FAD"/>
    <s v="Fiscal Year"/>
    <x v="1"/>
  </r>
  <r>
    <s v="Barnes"/>
    <s v="Julie"/>
    <s v="A"/>
    <s v="Executive Assoc Dean/Professor"/>
    <s v="A&amp;S Dean"/>
    <x v="26"/>
    <s v="A"/>
    <s v="F"/>
    <n v="8000"/>
    <m/>
    <s v="FAD"/>
    <s v="Fiscal Year"/>
    <x v="1"/>
  </r>
  <r>
    <s v="Huff"/>
    <s v="Marie"/>
    <m/>
    <s v="Dean/Professor"/>
    <s v="Col of Health &amp; Human Services"/>
    <x v="27"/>
    <s v="A"/>
    <s v="F"/>
    <m/>
    <m/>
    <s v="FAD"/>
    <s v="Fiscal Year"/>
    <x v="1"/>
  </r>
  <r>
    <s v="Sipp"/>
    <s v="Richard"/>
    <s v="C"/>
    <s v="Assc VP for SA/Exec Dir, Cntr"/>
    <s v="VP Student Affairs"/>
    <x v="28"/>
    <s v="A"/>
    <s v="F"/>
    <m/>
    <m/>
    <s v="A12"/>
    <s v="Fiscal Year"/>
    <x v="0"/>
  </r>
  <r>
    <s v="McGrath"/>
    <s v="Richard"/>
    <s v="N"/>
    <s v="Associate Dean"/>
    <s v="Dean of Business"/>
    <x v="29"/>
    <s v="A"/>
    <s v="F"/>
    <m/>
    <m/>
    <s v="FAD"/>
    <s v="Fiscal Year"/>
    <x v="1"/>
  </r>
  <r>
    <s v="Mohamed"/>
    <s v="Zubair"/>
    <s v="M"/>
    <s v="Assoc Dean/Professor"/>
    <s v="Dean of Business"/>
    <x v="29"/>
    <s v="A"/>
    <s v="F"/>
    <m/>
    <m/>
    <s v="FAD"/>
    <s v="Fiscal Year"/>
    <x v="1"/>
  </r>
  <r>
    <s v="Hartley"/>
    <s v="Janet"/>
    <s v="L"/>
    <s v="Dir Supply Chain/Professor"/>
    <s v="Management"/>
    <x v="30"/>
    <s v="C"/>
    <s v="F"/>
    <n v="6000"/>
    <m/>
    <s v="F09"/>
    <s v="Academic Year"/>
    <x v="2"/>
  </r>
  <r>
    <s v="Carr"/>
    <s v="Amelia"/>
    <s v="S"/>
    <s v="Chair/Professor"/>
    <s v="Management"/>
    <x v="31"/>
    <s v="C"/>
    <s v="F"/>
    <n v="6000"/>
    <m/>
    <s v="F09"/>
    <s v="Academic Year"/>
    <x v="2"/>
  </r>
  <r>
    <s v="Lu"/>
    <s v="Hong"/>
    <s v="P"/>
    <s v="Eminent Scholar/Prof"/>
    <s v="Chemistry Department"/>
    <x v="32"/>
    <s v="C"/>
    <s v="F"/>
    <n v="15000"/>
    <m/>
    <s v="F09"/>
    <s v="Academic Year"/>
    <x v="2"/>
  </r>
  <r>
    <s v="Morgan-Russell"/>
    <s v="Simon"/>
    <s v="N"/>
    <s v="Dean of Honors College/Profsr"/>
    <s v="Honors Program"/>
    <x v="33"/>
    <s v="A"/>
    <s v="F"/>
    <m/>
    <m/>
    <s v="FAD"/>
    <s v="Fiscal Year"/>
    <x v="1"/>
  </r>
  <r>
    <s v="Forbes"/>
    <s v="Malcolm"/>
    <s v="D"/>
    <s v="Prof/Director Photochem Scienc"/>
    <s v="Chemistry Department"/>
    <x v="34"/>
    <s v="C"/>
    <s v="F"/>
    <m/>
    <m/>
    <s v="F09"/>
    <s v="Academic Year"/>
    <x v="2"/>
  </r>
  <r>
    <s v="Kielmeyer"/>
    <s v="David"/>
    <s v="A"/>
    <s v="Chief Communications Officer"/>
    <s v="Marketing &amp; Communications"/>
    <x v="35"/>
    <s v="A"/>
    <s v="F"/>
    <m/>
    <m/>
    <s v="A12"/>
    <s v="Fiscal Year"/>
    <x v="0"/>
  </r>
  <r>
    <s v="Ray"/>
    <s v="Katerina"/>
    <s v="R"/>
    <s v="Professor"/>
    <s v="School of Art"/>
    <x v="36"/>
    <s v="C"/>
    <s v="F"/>
    <m/>
    <m/>
    <s v="FAD"/>
    <s v="Fiscal Year"/>
    <x v="1"/>
  </r>
  <r>
    <s v="Snead"/>
    <s v="Kenneth"/>
    <s v="C"/>
    <s v="Professor"/>
    <s v="Accounting/MIS"/>
    <x v="37"/>
    <s v="C"/>
    <s v="F"/>
    <n v="6000"/>
    <m/>
    <s v="F09"/>
    <s v="Academic Year"/>
    <x v="2"/>
  </r>
  <r>
    <s v="Schauer"/>
    <s v="Paul"/>
    <s v="C"/>
    <s v="Professor"/>
    <s v="Accounting/MIS"/>
    <x v="38"/>
    <s v="C"/>
    <s v="F"/>
    <n v="9000"/>
    <m/>
    <s v="F09"/>
    <s v="Academic Year"/>
    <x v="2"/>
  </r>
  <r>
    <s v="Gremler"/>
    <s v="Dwayne"/>
    <s v="D"/>
    <s v="Professor"/>
    <s v="Marketing"/>
    <x v="39"/>
    <s v="C"/>
    <s v="F"/>
    <m/>
    <m/>
    <s v="F09"/>
    <s v="Academic Year"/>
    <x v="2"/>
  </r>
  <r>
    <s v="Li"/>
    <s v="Mingsheng"/>
    <m/>
    <s v="Associate Professor"/>
    <s v="Finance"/>
    <x v="40"/>
    <s v="C"/>
    <s v="F"/>
    <n v="3500"/>
    <m/>
    <s v="F09"/>
    <s v="Academic Year"/>
    <x v="2"/>
  </r>
  <r>
    <s v="Unsell"/>
    <s v="Charles"/>
    <s v="W"/>
    <s v="Professor"/>
    <s v="Construction Management"/>
    <x v="41"/>
    <s v="C"/>
    <s v="F"/>
    <m/>
    <m/>
    <s v="F09"/>
    <s v="Academic Year"/>
    <x v="2"/>
  </r>
  <r>
    <s v="Midden"/>
    <s v="W"/>
    <s v="R"/>
    <s v="Assoc VP for Exp &amp; Innov Lrng"/>
    <s v="Cosmos"/>
    <x v="42"/>
    <s v="A"/>
    <s v="F"/>
    <n v="2500"/>
    <m/>
    <s v="FAD"/>
    <s v="Fiscal Year"/>
    <x v="1"/>
  </r>
  <r>
    <s v="Nicolaou"/>
    <s v="Andreas"/>
    <s v="I"/>
    <s v="Owens Illinois Professor"/>
    <s v="Accounting/MIS"/>
    <x v="43"/>
    <s v="C"/>
    <s v="F"/>
    <m/>
    <m/>
    <s v="F09"/>
    <s v="Academic Year"/>
    <x v="2"/>
  </r>
  <r>
    <s v="Reid"/>
    <s v="David"/>
    <s v="A"/>
    <s v="Associate Professor"/>
    <s v="Marketing"/>
    <x v="44"/>
    <s v="C"/>
    <s v="F"/>
    <m/>
    <m/>
    <s v="F09"/>
    <s v="Academic Year"/>
    <x v="2"/>
  </r>
  <r>
    <s v="Laird"/>
    <s v="John"/>
    <s v="B"/>
    <s v="Chair/Professor"/>
    <s v="Physics &amp; Astronomy"/>
    <x v="45"/>
    <s v="A"/>
    <s v="F"/>
    <n v="17845"/>
    <m/>
    <s v="FAD"/>
    <s v="Fiscal Year"/>
    <x v="1"/>
  </r>
  <r>
    <s v="Brown"/>
    <s v="Susan"/>
    <s v="L"/>
    <s v="Chair/Professor"/>
    <s v="Sociology Department"/>
    <x v="46"/>
    <s v="A"/>
    <s v="F"/>
    <n v="28888"/>
    <m/>
    <s v="FAD"/>
    <s v="Fiscal Year"/>
    <x v="1"/>
  </r>
  <r>
    <s v="Wooldridge"/>
    <s v="Deborah"/>
    <s v="G"/>
    <s v="Dir, FCS/Professor"/>
    <s v="Family &amp; Consumer Sciences"/>
    <x v="47"/>
    <s v="A"/>
    <s v="F"/>
    <n v="9000"/>
    <m/>
    <s v="FAD"/>
    <s v="Fiscal Year"/>
    <x v="1"/>
  </r>
  <r>
    <s v="Coleman"/>
    <s v="Fred"/>
    <s v="L"/>
    <s v="Assistant Professor"/>
    <s v="Accounting/MIS"/>
    <x v="48"/>
    <s v="C"/>
    <s v="F"/>
    <m/>
    <m/>
    <s v="F09"/>
    <s v="Academic Year"/>
    <x v="2"/>
  </r>
  <r>
    <s v="Stott"/>
    <s v="David"/>
    <s v="M"/>
    <s v="Chair/Associate Professor"/>
    <s v="Accounting/MIS"/>
    <x v="49"/>
    <s v="C"/>
    <s v="F"/>
    <n v="30000"/>
    <m/>
    <s v="F09"/>
    <s v="Academic Year"/>
    <x v="2"/>
  </r>
  <r>
    <s v="Kurtz"/>
    <s v="Andrew"/>
    <s v="J"/>
    <s v="Int Dean/Associate Professor"/>
    <s v="Fire-Institutional Research"/>
    <x v="50"/>
    <s v="A"/>
    <s v="F"/>
    <m/>
    <m/>
    <s v="FAD"/>
    <s v="Fiscal Year"/>
    <x v="1"/>
  </r>
  <r>
    <s v="Waddell"/>
    <s v="Barbara"/>
    <s v="L"/>
    <s v="Chief Equity &amp; Diversity Offic"/>
    <s v="Office of Equity &amp; Diversity"/>
    <x v="51"/>
    <s v="A"/>
    <s v="F"/>
    <m/>
    <m/>
    <s v="A12"/>
    <s v="Fiscal Year"/>
    <x v="0"/>
  </r>
  <r>
    <s v="McKinney"/>
    <s v="Earl"/>
    <s v="H"/>
    <s v="Professor"/>
    <s v="Accounting/MIS"/>
    <x v="52"/>
    <s v="C"/>
    <s v="F"/>
    <n v="5000"/>
    <m/>
    <s v="F09"/>
    <s v="Academic Year"/>
    <x v="2"/>
  </r>
  <r>
    <s v="Bizarro"/>
    <s v="Pascal"/>
    <s v="A"/>
    <s v="Associate Professor"/>
    <s v="Accounting/MIS"/>
    <x v="53"/>
    <s v="C"/>
    <s v="F"/>
    <n v="13000"/>
    <m/>
    <s v="F09"/>
    <s v="Academic Year"/>
    <x v="2"/>
  </r>
  <r>
    <s v="Sullivan"/>
    <s v="Sherry"/>
    <s v="E"/>
    <s v="Professor"/>
    <s v="Management"/>
    <x v="54"/>
    <s v="C"/>
    <s v="F"/>
    <m/>
    <m/>
    <s v="F09"/>
    <s v="Academic Year"/>
    <x v="2"/>
  </r>
  <r>
    <s v="Manning"/>
    <s v="Wendy"/>
    <s v="D"/>
    <s v="Distinguished Res Prof/Co-Dir"/>
    <s v="Sociology Department"/>
    <x v="55"/>
    <s v="C"/>
    <s v="F"/>
    <n v="5000"/>
    <m/>
    <s v="F09"/>
    <s v="Academic Year"/>
    <x v="2"/>
  </r>
  <r>
    <s v="Liu"/>
    <s v="Liuling"/>
    <m/>
    <s v="Assistant Professor"/>
    <s v="Finance"/>
    <x v="56"/>
    <s v="C"/>
    <s v="F"/>
    <m/>
    <m/>
    <s v="F09"/>
    <s v="Academic Year"/>
    <x v="2"/>
  </r>
  <r>
    <s v="Garcia"/>
    <s v="Luis"/>
    <s v="A"/>
    <s v="Associate Professor"/>
    <s v="Accounting/MIS"/>
    <x v="57"/>
    <s v="C"/>
    <s v="F"/>
    <m/>
    <m/>
    <s v="F09"/>
    <s v="Academic Year"/>
    <x v="2"/>
  </r>
  <r>
    <s v="Kresman"/>
    <s v="Raymon"/>
    <s v="I"/>
    <s v="Professor"/>
    <s v="Computer Science"/>
    <x v="58"/>
    <s v="C"/>
    <s v="F"/>
    <n v="1000"/>
    <m/>
    <s v="F09"/>
    <s v="Academic Year"/>
    <x v="2"/>
  </r>
  <r>
    <s v="Leigh"/>
    <s v="Bradley"/>
    <s v="K"/>
    <s v="Executive Director"/>
    <s v="Business Operations"/>
    <x v="59"/>
    <s v="A"/>
    <s v="F"/>
    <n v="1000"/>
    <m/>
    <s v="A12"/>
    <s v="Fiscal Year"/>
    <x v="0"/>
  </r>
  <r>
    <s v="McCarver"/>
    <s v="Viva"/>
    <s v="L"/>
    <s v="Chief Human Resources Officer"/>
    <s v="Human Resources"/>
    <x v="60"/>
    <s v="A"/>
    <s v="F"/>
    <m/>
    <m/>
    <s v="A12"/>
    <s v="Fiscal Year"/>
    <x v="0"/>
  </r>
  <r>
    <s v="Childs"/>
    <s v="Sidney"/>
    <s v="R"/>
    <s v="Interim Vice Pres for Stud Aff"/>
    <s v="VP Student Affairs"/>
    <x v="60"/>
    <s v="A"/>
    <s v="F"/>
    <m/>
    <m/>
    <s v="A12"/>
    <s v="Fiscal Year"/>
    <x v="0"/>
  </r>
  <r>
    <s v="Sakthivel"/>
    <s v="Sachidanandam"/>
    <m/>
    <s v="Professor"/>
    <s v="Accounting/MIS"/>
    <x v="61"/>
    <s v="C"/>
    <s v="F"/>
    <m/>
    <m/>
    <s v="F09"/>
    <s v="Academic Year"/>
    <x v="2"/>
  </r>
  <r>
    <s v="Meyer"/>
    <s v="Bruce"/>
    <s v="A"/>
    <s v="Asst VP, Campus Operations"/>
    <s v="Campus Operations"/>
    <x v="62"/>
    <s v="A"/>
    <s v="F"/>
    <m/>
    <m/>
    <s v="A12"/>
    <s v="Fiscal Year"/>
    <x v="0"/>
  </r>
  <r>
    <s v="Langendorfer"/>
    <s v="Stephen"/>
    <s v="J"/>
    <s v="Int Dir, School HMSLS/Profesr"/>
    <s v="School of HMSLS"/>
    <x v="63"/>
    <s v="A"/>
    <s v="F"/>
    <n v="9000"/>
    <m/>
    <s v="FAD"/>
    <s v="Fiscal Year"/>
    <x v="1"/>
  </r>
  <r>
    <s v="Kellogg"/>
    <s v="Sheri"/>
    <s v="M"/>
    <s v="Director of Applications"/>
    <s v="Information Technology Service"/>
    <x v="64"/>
    <s v="A"/>
    <s v="F"/>
    <m/>
    <m/>
    <s v="A12"/>
    <s v="Fiscal Year"/>
    <x v="0"/>
  </r>
  <r>
    <s v="Kubasek"/>
    <s v="Nancy"/>
    <s v="K"/>
    <s v="Professor"/>
    <s v="Economics Dept"/>
    <x v="65"/>
    <s v="C"/>
    <s v="F"/>
    <m/>
    <m/>
    <s v="F09"/>
    <s v="Academic Year"/>
    <x v="2"/>
  </r>
  <r>
    <s v="Woodruff"/>
    <s v="Ronny"/>
    <s v="C"/>
    <s v="Distinguished Rsrch Professor"/>
    <s v="Biological Science"/>
    <x v="66"/>
    <s v="C"/>
    <s v="F"/>
    <m/>
    <m/>
    <s v="F09"/>
    <s v="Academic Year"/>
    <x v="2"/>
  </r>
  <r>
    <s v="Stafford"/>
    <s v="Laura"/>
    <s v="L"/>
    <s v="Director/Professor"/>
    <s v="School of Media and Comm"/>
    <x v="67"/>
    <s v="A"/>
    <s v="F"/>
    <n v="8000"/>
    <m/>
    <s v="FAD"/>
    <s v="Fiscal Year"/>
    <x v="1"/>
  </r>
  <r>
    <s v="Rich"/>
    <s v="Gregory"/>
    <s v="A"/>
    <s v="Associate Professor"/>
    <s v="Marketing"/>
    <x v="68"/>
    <s v="C"/>
    <s v="F"/>
    <m/>
    <m/>
    <s v="F09"/>
    <s v="Academic Year"/>
    <x v="2"/>
  </r>
  <r>
    <s v="Chao"/>
    <s v="Joseph"/>
    <s v="T"/>
    <s v="Chair/Assoc Professor"/>
    <s v="Computer Science"/>
    <x v="69"/>
    <s v="A"/>
    <s v="F"/>
    <n v="7000"/>
    <m/>
    <s v="FAD"/>
    <s v="Fiscal Year"/>
    <x v="1"/>
  </r>
  <r>
    <s v="Cady"/>
    <s v="Steven"/>
    <s v="H"/>
    <s v="Associate Professor"/>
    <s v="Management"/>
    <x v="70"/>
    <s v="C"/>
    <s v="F"/>
    <m/>
    <m/>
    <s v="F09"/>
    <s v="Academic Year"/>
    <x v="2"/>
  </r>
  <r>
    <s v="Zickar"/>
    <s v="Michael"/>
    <s v="J"/>
    <s v="Chair/ Professor"/>
    <s v="Psychology Department"/>
    <x v="71"/>
    <s v="A"/>
    <s v="F"/>
    <n v="8000"/>
    <m/>
    <s v="FAD"/>
    <s v="Fiscal Year"/>
    <x v="1"/>
  </r>
  <r>
    <s v="Yeh"/>
    <s v="Bai-Yau"/>
    <m/>
    <s v="Chair/Professor"/>
    <s v="Applied Statistics/Oper Res"/>
    <x v="72"/>
    <s v="C"/>
    <s v="F"/>
    <n v="7000"/>
    <m/>
    <s v="F09"/>
    <s v="Academic Year"/>
    <x v="2"/>
  </r>
  <r>
    <s v="Charville"/>
    <s v="Mark"/>
    <s v="R"/>
    <s v="Dir of Branch Camp Financ/Oper"/>
    <s v="Fire-Budget &amp; Operations"/>
    <x v="73"/>
    <s v="A"/>
    <s v="F"/>
    <m/>
    <m/>
    <s v="A12"/>
    <s v="Fiscal Year"/>
    <x v="0"/>
  </r>
  <r>
    <s v="Muir"/>
    <s v="Lon"/>
    <s v="C"/>
    <s v="Pharmacy Manager"/>
    <s v="Pharmacy"/>
    <x v="74"/>
    <s v="A"/>
    <s v="F"/>
    <m/>
    <m/>
    <s v="A12"/>
    <s v="Fiscal Year"/>
    <x v="0"/>
  </r>
  <r>
    <s v="Gonzalez"/>
    <s v="Alberto"/>
    <m/>
    <s v="Professor"/>
    <s v="Dept of Communication"/>
    <x v="75"/>
    <s v="C"/>
    <s v="F"/>
    <m/>
    <m/>
    <s v="F09"/>
    <s v="Academic Year"/>
    <x v="2"/>
  </r>
  <r>
    <s v="Sawaya"/>
    <s v="William"/>
    <s v="J"/>
    <s v="Assistant Professor"/>
    <s v="Management"/>
    <x v="76"/>
    <s v="C"/>
    <s v="F"/>
    <m/>
    <m/>
    <s v="F09"/>
    <s v="Academic Year"/>
    <x v="2"/>
  </r>
  <r>
    <s v="Kleine"/>
    <s v="Susan"/>
    <s v="S"/>
    <s v="Chair/Associate Professor"/>
    <s v="Marketing"/>
    <x v="77"/>
    <s v="C"/>
    <s v="F"/>
    <n v="8000"/>
    <m/>
    <s v="F09"/>
    <s v="Academic Year"/>
    <x v="2"/>
  </r>
  <r>
    <s v="Katzner"/>
    <s v="Louis"/>
    <s v="I"/>
    <s v="Trustee Professor"/>
    <s v="Philosophy Department"/>
    <x v="78"/>
    <s v="C"/>
    <s v="F"/>
    <m/>
    <m/>
    <s v="F09"/>
    <s v="Academic Year"/>
    <x v="2"/>
  </r>
  <r>
    <s v="Wheeler"/>
    <s v="Jane"/>
    <s v="V"/>
    <s v="Associate Professor"/>
    <s v="Management"/>
    <x v="79"/>
    <s v="C"/>
    <s v="F"/>
    <m/>
    <m/>
    <s v="F09"/>
    <s v="Academic Year"/>
    <x v="2"/>
  </r>
  <r>
    <s v="Kocher"/>
    <s v="Rebecca"/>
    <m/>
    <s v="Assistant Vice President"/>
    <s v="Alumni Office"/>
    <x v="80"/>
    <s v="A"/>
    <s v="F"/>
    <n v="5000"/>
    <m/>
    <s v="A12"/>
    <s v="Fiscal Year"/>
    <x v="0"/>
  </r>
  <r>
    <s v="Shergalis"/>
    <s v="Barbara"/>
    <s v="B"/>
    <s v="Director/University Architect"/>
    <s v="Design &amp; Construction"/>
    <x v="81"/>
    <s v="A"/>
    <s v="F"/>
    <m/>
    <m/>
    <s v="A12"/>
    <s v="Fiscal Year"/>
    <x v="0"/>
  </r>
  <r>
    <s v="Chen"/>
    <s v="Hanfeng"/>
    <m/>
    <s v="Chair/Professor"/>
    <s v="Math and Statistics Dept"/>
    <x v="82"/>
    <s v="A"/>
    <s v="F"/>
    <n v="8500"/>
    <m/>
    <s v="FAD"/>
    <s v="Fiscal Year"/>
    <x v="1"/>
  </r>
  <r>
    <s v="Waggoner"/>
    <s v="Todd"/>
    <s v="C"/>
    <s v="Interim Associate Dean"/>
    <s v="Col of Technology Adm"/>
    <x v="83"/>
    <s v="A"/>
    <s v="F"/>
    <n v="6000"/>
    <m/>
    <s v="FAD"/>
    <s v="Fiscal Year"/>
    <x v="1"/>
  </r>
  <r>
    <s v="Tracy"/>
    <s v="Geofrey"/>
    <s v="L"/>
    <s v="Director of Budgeting"/>
    <s v="Finance &amp; Administration"/>
    <x v="84"/>
    <s v="A"/>
    <s v="F"/>
    <m/>
    <m/>
    <s v="A12"/>
    <s v="Fiscal Year"/>
    <x v="0"/>
  </r>
  <r>
    <s v="Chibucos"/>
    <s v="Thomas"/>
    <s v="R"/>
    <s v="Professor"/>
    <s v="Family &amp; Consumer Sciences"/>
    <x v="85"/>
    <s v="C"/>
    <s v="F"/>
    <m/>
    <m/>
    <s v="F09"/>
    <s v="Academic Year"/>
    <x v="2"/>
  </r>
  <r>
    <s v="Meserve"/>
    <s v="Lee"/>
    <s v="A"/>
    <s v="Distinguished Teaching Prof"/>
    <s v="Biological Science"/>
    <x v="86"/>
    <s v="C"/>
    <s v="F"/>
    <m/>
    <m/>
    <s v="F09"/>
    <s v="Academic Year"/>
    <x v="2"/>
  </r>
  <r>
    <s v="Swartz"/>
    <s v="Sharon"/>
    <s v="L"/>
    <s v="Controller"/>
    <s v="Controller's Office"/>
    <x v="87"/>
    <s v="A"/>
    <s v="F"/>
    <m/>
    <m/>
    <s v="A12"/>
    <s v="Fiscal Year"/>
    <x v="0"/>
  </r>
  <r>
    <s v="O'Neil"/>
    <s v="Deborah"/>
    <s v="A"/>
    <s v="Associate Professor"/>
    <s v="Management"/>
    <x v="88"/>
    <s v="C"/>
    <s v="F"/>
    <m/>
    <m/>
    <s v="F09"/>
    <s v="Academic Year"/>
    <x v="2"/>
  </r>
  <r>
    <s v="Titus"/>
    <s v="Philip"/>
    <s v="A"/>
    <s v="Associate Professor"/>
    <s v="Marketing"/>
    <x v="89"/>
    <s v="C"/>
    <s v="F"/>
    <m/>
    <m/>
    <s v="F09"/>
    <s v="Academic Year"/>
    <x v="2"/>
  </r>
  <r>
    <s v="Hughes"/>
    <s v="Christopher"/>
    <s v="C"/>
    <s v="Sr.Assoc Athl Dir, Development"/>
    <s v="Intercollegiate Athletics"/>
    <x v="90"/>
    <s v="A"/>
    <s v="F"/>
    <m/>
    <m/>
    <s v="A12"/>
    <s v="Fiscal Year"/>
    <x v="0"/>
  </r>
  <r>
    <s v="Berger"/>
    <s v="Bonnie"/>
    <s v="G"/>
    <s v="Professor"/>
    <s v="School of HMSLS"/>
    <x v="91"/>
    <s v="C"/>
    <s v="F"/>
    <m/>
    <m/>
    <s v="F09"/>
    <s v="Academic Year"/>
    <x v="2"/>
  </r>
  <r>
    <s v="Atalah"/>
    <s v="Alan"/>
    <m/>
    <s v="Prof/Assc Dean Grad Affrs, Fac"/>
    <s v="Col of Technology Adm"/>
    <x v="92"/>
    <s v="A"/>
    <s v="F"/>
    <n v="6000"/>
    <m/>
    <s v="FAD"/>
    <s v="Fiscal Year"/>
    <x v="1"/>
  </r>
  <r>
    <s v="Shemberg"/>
    <s v="Kenneth"/>
    <s v="M"/>
    <s v="Professor"/>
    <s v="Psychology Department"/>
    <x v="93"/>
    <s v="C"/>
    <s v="F"/>
    <m/>
    <m/>
    <s v="F09"/>
    <s v="Academic Year"/>
    <x v="2"/>
  </r>
  <r>
    <s v="Zhang"/>
    <s v="Man"/>
    <m/>
    <s v="Associate Professor"/>
    <s v="Management"/>
    <x v="94"/>
    <s v="C"/>
    <s v="F"/>
    <m/>
    <m/>
    <s v="F09"/>
    <s v="Academic Year"/>
    <x v="2"/>
  </r>
  <r>
    <s v="Klopfer"/>
    <s v="Dale"/>
    <s v="S"/>
    <s v="Associate Dean/Assoc Professor"/>
    <s v="A&amp;S Dean"/>
    <x v="95"/>
    <s v="A"/>
    <s v="F"/>
    <n v="8000"/>
    <m/>
    <s v="FAD"/>
    <s v="Fiscal Year"/>
    <x v="1"/>
  </r>
  <r>
    <s v="Meyer"/>
    <s v="Jeffrey"/>
    <s v="D"/>
    <s v="Assistant Professor"/>
    <s v="Marketing"/>
    <x v="96"/>
    <s v="C"/>
    <s v="F"/>
    <m/>
    <m/>
    <s v="F09"/>
    <s v="Academic Year"/>
    <x v="2"/>
  </r>
  <r>
    <s v="Pauken"/>
    <s v="Patrick"/>
    <s v="D"/>
    <s v="Dir, Sch EFLP/Professor"/>
    <s v="School of Ed Found, Lead &amp; Pol"/>
    <x v="97"/>
    <s v="A"/>
    <s v="F"/>
    <n v="8000"/>
    <m/>
    <s v="FAD"/>
    <s v="Fiscal Year"/>
    <x v="1"/>
  </r>
  <r>
    <s v="Capar"/>
    <s v="Ibrahim"/>
    <m/>
    <s v="Assistant Professor"/>
    <s v="Applied Statistics/Oper Res"/>
    <x v="98"/>
    <s v="C"/>
    <s v="F"/>
    <m/>
    <m/>
    <s v="F09"/>
    <s v="Academic Year"/>
    <x v="2"/>
  </r>
  <r>
    <s v="Ward"/>
    <s v="Brian"/>
    <s v="P"/>
    <s v="Asst Ftbll Cch/Co Offen Coord"/>
    <s v="Football"/>
    <x v="98"/>
    <s v="A"/>
    <s v="F"/>
    <m/>
    <m/>
    <s v="A12"/>
    <s v="Fiscal Year"/>
    <x v="0"/>
  </r>
  <r>
    <s v="Weisstein"/>
    <s v="Fei"/>
    <s v="L"/>
    <s v="Assistant Professor"/>
    <s v="Marketing"/>
    <x v="99"/>
    <s v="C"/>
    <s v="F"/>
    <m/>
    <m/>
    <s v="F09"/>
    <s v="Academic Year"/>
    <x v="2"/>
  </r>
  <r>
    <s v="Albert"/>
    <s v="James"/>
    <s v="H"/>
    <s v="Professor"/>
    <s v="Math and Statistics Dept"/>
    <x v="100"/>
    <s v="C"/>
    <s v="F"/>
    <m/>
    <m/>
    <s v="F09"/>
    <s v="Academic Year"/>
    <x v="2"/>
  </r>
  <r>
    <s v="Swope"/>
    <s v="Brian"/>
    <s v="L"/>
    <s v="Assistant Director"/>
    <s v="Design &amp; Construction"/>
    <x v="101"/>
    <s v="A"/>
    <s v="F"/>
    <m/>
    <m/>
    <s v="A12"/>
    <s v="Fiscal Year"/>
    <x v="0"/>
  </r>
  <r>
    <s v="Waddle"/>
    <s v="Robert"/>
    <s v="M"/>
    <s v="Assistant Vice President"/>
    <s v="Capital Planning"/>
    <x v="102"/>
    <s v="A"/>
    <s v="F"/>
    <m/>
    <m/>
    <s v="A12"/>
    <s v="Fiscal Year"/>
    <x v="0"/>
  </r>
  <r>
    <s v="Lambert"/>
    <s v="James"/>
    <m/>
    <s v="Director of Internal Auditing"/>
    <s v="Internal Auditing"/>
    <x v="103"/>
    <s v="A"/>
    <s v="F"/>
    <m/>
    <m/>
    <s v="A12"/>
    <s v="Fiscal Year"/>
    <x v="0"/>
  </r>
  <r>
    <s v="Vanderhart"/>
    <s v="Peter"/>
    <s v="G"/>
    <s v="Chair/Disting TeachngProfessor"/>
    <s v="Economics Dept"/>
    <x v="104"/>
    <s v="C"/>
    <s v="F"/>
    <n v="6000"/>
    <m/>
    <s v="F09"/>
    <s v="Academic Year"/>
    <x v="2"/>
  </r>
  <r>
    <s v="Miner"/>
    <s v="Jeffrey"/>
    <s v="G"/>
    <s v="Chair/Professor"/>
    <s v="Biological Science"/>
    <x v="105"/>
    <s v="A"/>
    <s v="F"/>
    <n v="9000"/>
    <m/>
    <s v="FAD"/>
    <s v="Fiscal Year"/>
    <x v="1"/>
  </r>
  <r>
    <s v="Moll"/>
    <s v="Monica"/>
    <s v="M"/>
    <s v="Director of Public Safety"/>
    <s v="Public Safety"/>
    <x v="106"/>
    <s v="A"/>
    <s v="F"/>
    <m/>
    <m/>
    <s v="A12"/>
    <s v="Fiscal Year"/>
    <x v="0"/>
  </r>
  <r>
    <s v="Ewing"/>
    <s v="Douglas"/>
    <s v="R"/>
    <s v="Assistant Professor"/>
    <s v="Marketing"/>
    <x v="107"/>
    <s v="C"/>
    <s v="F"/>
    <m/>
    <m/>
    <s v="F09"/>
    <s v="Academic Year"/>
    <x v="2"/>
  </r>
  <r>
    <s v="Martin"/>
    <s v="Scott"/>
    <s v="C"/>
    <s v="Chair/Professor"/>
    <s v="History Department"/>
    <x v="108"/>
    <s v="A"/>
    <s v="F"/>
    <n v="8000"/>
    <m/>
    <s v="FAD"/>
    <s v="Fiscal Year"/>
    <x v="1"/>
  </r>
  <r>
    <s v="Dunn"/>
    <s v="Christopher"/>
    <s v="S"/>
    <s v="Associate Professor"/>
    <s v="Human Services Department"/>
    <x v="109"/>
    <s v="C"/>
    <s v="F"/>
    <m/>
    <m/>
    <s v="F09"/>
    <s v="Academic Year"/>
    <x v="2"/>
  </r>
  <r>
    <s v="Rajaei"/>
    <s v="Hassan"/>
    <m/>
    <s v="Professor/David &amp; Amy Fulton P"/>
    <s v="Computer Science"/>
    <x v="110"/>
    <s v="C"/>
    <s v="F"/>
    <m/>
    <m/>
    <s v="F09"/>
    <s v="Academic Year"/>
    <x v="2"/>
  </r>
  <r>
    <s v="Koppitsch"/>
    <s v="Steven"/>
    <s v="E"/>
    <s v="Assistant Professor"/>
    <s v="Marketing"/>
    <x v="111"/>
    <s v="C"/>
    <s v="F"/>
    <m/>
    <m/>
    <s v="F09"/>
    <s v="Academic Year"/>
    <x v="2"/>
  </r>
  <r>
    <s v="Cable"/>
    <s v="John"/>
    <s v="R"/>
    <s v="Chr. Associate Professor"/>
    <s v="Chemistry Department"/>
    <x v="112"/>
    <s v="A"/>
    <s v="F"/>
    <n v="7500"/>
    <m/>
    <s v="FAD"/>
    <s v="Fiscal Year"/>
    <x v="1"/>
  </r>
  <r>
    <s v="Schurk"/>
    <s v="William"/>
    <s v="L"/>
    <s v="Sound Recordings Archvst"/>
    <s v="University Libraries"/>
    <x v="113"/>
    <s v="A"/>
    <s v="F"/>
    <m/>
    <m/>
    <s v="FLB"/>
    <s v="Fiscal Year"/>
    <x v="3"/>
  </r>
  <r>
    <s v="Rump"/>
    <s v="Christopher"/>
    <s v="M"/>
    <s v="Associate Professor"/>
    <s v="Applied Statistics/Oper Res"/>
    <x v="114"/>
    <s v="C"/>
    <s v="F"/>
    <m/>
    <m/>
    <s v="F09"/>
    <s v="Academic Year"/>
    <x v="2"/>
  </r>
  <r>
    <s v="Booth"/>
    <s v="Margaret"/>
    <s v="Z"/>
    <s v="Associate Dean"/>
    <s v="Graduate College"/>
    <x v="115"/>
    <s v="A"/>
    <s v="F"/>
    <m/>
    <m/>
    <s v="FAD"/>
    <s v="Fiscal Year"/>
    <x v="1"/>
  </r>
  <r>
    <s v="Lab"/>
    <s v="Steven"/>
    <s v="P"/>
    <s v="Professor/Chair"/>
    <s v="Human Services Department"/>
    <x v="116"/>
    <s v="C"/>
    <s v="F"/>
    <n v="6000"/>
    <m/>
    <s v="F09"/>
    <s v="Academic Year"/>
    <x v="2"/>
  </r>
  <r>
    <s v="Goberman"/>
    <s v="Alexander"/>
    <s v="M"/>
    <s v="Associate Dean"/>
    <s v="Graduate College"/>
    <x v="117"/>
    <s v="A"/>
    <s v="F"/>
    <n v="9000"/>
    <m/>
    <s v="FAD"/>
    <s v="Fiscal Year"/>
    <x v="1"/>
  </r>
  <r>
    <s v="McCloud"/>
    <s v="Kim"/>
    <s v="L"/>
    <s v="Assistant Football Coach"/>
    <s v="Football"/>
    <x v="118"/>
    <s v="A"/>
    <s v="F"/>
    <m/>
    <m/>
    <s v="A12"/>
    <s v="Fiscal Year"/>
    <x v="0"/>
  </r>
  <r>
    <s v="Brooks"/>
    <s v="Margaret"/>
    <s v="E"/>
    <s v="Associate Professor"/>
    <s v="Management"/>
    <x v="119"/>
    <s v="C"/>
    <s v="F"/>
    <m/>
    <m/>
    <s v="F09"/>
    <s v="Academic Year"/>
    <x v="2"/>
  </r>
  <r>
    <s v="Haschak"/>
    <s v="Matthew"/>
    <m/>
    <s v="Dir, IT Security &amp; Infrastrctr"/>
    <s v="Information Technology Service"/>
    <x v="120"/>
    <s v="A"/>
    <s v="F"/>
    <m/>
    <m/>
    <s v="A12"/>
    <s v="Fiscal Year"/>
    <x v="0"/>
  </r>
  <r>
    <s v="Rosenberg"/>
    <s v="Harold"/>
    <m/>
    <s v="Professor"/>
    <s v="Psychology Department"/>
    <x v="121"/>
    <s v="C"/>
    <s v="F"/>
    <m/>
    <m/>
    <s v="F09"/>
    <s v="Academic Year"/>
    <x v="2"/>
  </r>
  <r>
    <s v="Scherer"/>
    <s v="Ronald"/>
    <s v="C"/>
    <s v="Professor"/>
    <s v="Comm. Sciences &amp; Disorders"/>
    <x v="122"/>
    <s v="C"/>
    <s v="F"/>
    <m/>
    <m/>
    <s v="F09"/>
    <s v="Academic Year"/>
    <x v="2"/>
  </r>
  <r>
    <s v="Dubow"/>
    <s v="Eric"/>
    <s v="F"/>
    <s v="Professor"/>
    <s v="Psychology Department"/>
    <x v="123"/>
    <s v="C"/>
    <s v="F"/>
    <m/>
    <m/>
    <s v="F09"/>
    <s v="Academic Year"/>
    <x v="2"/>
  </r>
  <r>
    <s v="Cesarini"/>
    <s v="Paul"/>
    <s v="A"/>
    <s v="Asst VP Online/Summer Aca/Prof"/>
    <s v="Center for Faculty Excellence"/>
    <x v="124"/>
    <s v="A"/>
    <s v="F"/>
    <n v="16187"/>
    <m/>
    <s v="FAD"/>
    <s v="Fiscal Year"/>
    <x v="1"/>
  </r>
  <r>
    <s v="Moore"/>
    <s v="Paul"/>
    <s v="A"/>
    <s v="Professor"/>
    <s v="Biological Science"/>
    <x v="125"/>
    <s v="C"/>
    <s v="F"/>
    <m/>
    <m/>
    <s v="F09"/>
    <s v="Academic Year"/>
    <x v="2"/>
  </r>
  <r>
    <s v="Bullerjahn"/>
    <s v="George"/>
    <s v="S"/>
    <s v="Professor"/>
    <s v="Biological Science"/>
    <x v="126"/>
    <s v="C"/>
    <s v="F"/>
    <m/>
    <m/>
    <s v="F09"/>
    <s v="Academic Year"/>
    <x v="2"/>
  </r>
  <r>
    <s v="Hewitt"/>
    <s v="Lynne"/>
    <s v="E"/>
    <s v="Chair/Assoc Professor"/>
    <s v="Comm. Sciences &amp; Disorders"/>
    <x v="127"/>
    <s v="A"/>
    <s v="F"/>
    <n v="6000"/>
    <m/>
    <s v="FAD"/>
    <s v="Fiscal Year"/>
    <x v="1"/>
  </r>
  <r>
    <s v="Rogers"/>
    <s v="Scott"/>
    <s v="O"/>
    <s v="Professor"/>
    <s v="Biological Science"/>
    <x v="128"/>
    <s v="C"/>
    <s v="F"/>
    <m/>
    <m/>
    <s v="F09"/>
    <s v="Academic Year"/>
    <x v="2"/>
  </r>
  <r>
    <s v="Fulcher"/>
    <s v="Lewis"/>
    <s v="P"/>
    <s v="Professor"/>
    <s v="Physics &amp; Astronomy"/>
    <x v="129"/>
    <s v="C"/>
    <s v="F"/>
    <m/>
    <m/>
    <s v="F09"/>
    <s v="Academic Year"/>
    <x v="2"/>
  </r>
  <r>
    <s v="Orel"/>
    <s v="Nancy"/>
    <m/>
    <s v="Associate Dean"/>
    <s v="Gerontology"/>
    <x v="130"/>
    <s v="A"/>
    <s v="F"/>
    <n v="9000"/>
    <m/>
    <s v="FAD"/>
    <s v="Fiscal Year"/>
    <x v="1"/>
  </r>
  <r>
    <s v="Jex"/>
    <s v="Steve"/>
    <s v="M"/>
    <s v="Professor"/>
    <s v="Psychology Department"/>
    <x v="131"/>
    <s v="C"/>
    <s v="F"/>
    <m/>
    <m/>
    <s v="F09"/>
    <s v="Academic Year"/>
    <x v="2"/>
  </r>
  <r>
    <s v="Melkote"/>
    <s v="Srinivas"/>
    <s v="R"/>
    <s v="Professor"/>
    <s v="Dept of Telecommunications"/>
    <x v="132"/>
    <s v="C"/>
    <s v="F"/>
    <m/>
    <m/>
    <s v="F09"/>
    <s v="Academic Year"/>
    <x v="2"/>
  </r>
  <r>
    <s v="Joyner"/>
    <s v="Kara"/>
    <m/>
    <s v="Professor"/>
    <s v="Sociology Department"/>
    <x v="133"/>
    <s v="C"/>
    <s v="F"/>
    <m/>
    <m/>
    <s v="F09"/>
    <s v="Academic Year"/>
    <x v="2"/>
  </r>
  <r>
    <s v="Bingman"/>
    <s v="Verner"/>
    <s v="P"/>
    <s v="Distinguished Research Prof"/>
    <s v="Psychology Department"/>
    <x v="134"/>
    <s v="C"/>
    <s v="F"/>
    <m/>
    <m/>
    <s v="F09"/>
    <s v="Academic Year"/>
    <x v="2"/>
  </r>
  <r>
    <s v="Wells"/>
    <s v="Debra"/>
    <s v="A"/>
    <s v="Director, Client Services"/>
    <s v="Information Technology Service"/>
    <x v="135"/>
    <s v="A"/>
    <s v="F"/>
    <m/>
    <m/>
    <s v="A12"/>
    <s v="Fiscal Year"/>
    <x v="0"/>
  </r>
  <r>
    <s v="Smith"/>
    <s v="Dale"/>
    <s v="W"/>
    <s v="Professor"/>
    <s v="Physics &amp; Astronomy"/>
    <x v="136"/>
    <s v="C"/>
    <s v="F"/>
    <m/>
    <m/>
    <s v="F09"/>
    <s v="Academic Year"/>
    <x v="2"/>
  </r>
  <r>
    <s v="Mathis"/>
    <s v="William"/>
    <s v="B"/>
    <s v="Chair/Professor"/>
    <s v="Music Performance Studies"/>
    <x v="137"/>
    <s v="A"/>
    <s v="F"/>
    <n v="8000"/>
    <m/>
    <s v="FAD"/>
    <s v="Fiscal Year"/>
    <x v="1"/>
  </r>
  <r>
    <s v="Leontis"/>
    <s v="Neocles"/>
    <s v="B"/>
    <s v="Professor"/>
    <s v="Chemistry Department"/>
    <x v="138"/>
    <s v="C"/>
    <s v="F"/>
    <m/>
    <m/>
    <s v="F09"/>
    <s v="Academic Year"/>
    <x v="2"/>
  </r>
  <r>
    <s v="Salazar- Valentine"/>
    <s v="Marcia"/>
    <m/>
    <s v="Executive Director"/>
    <s v="Academic Operations"/>
    <x v="139"/>
    <s v="A"/>
    <s v="F"/>
    <m/>
    <m/>
    <s v="A12"/>
    <s v="Fiscal Year"/>
    <x v="0"/>
  </r>
  <r>
    <s v="Webb"/>
    <s v="Jodi"/>
    <s v="E"/>
    <s v="Dean Of Students"/>
    <s v="Office of Campus Activities"/>
    <x v="140"/>
    <s v="A"/>
    <s v="F"/>
    <m/>
    <m/>
    <s v="A12"/>
    <s v="Fiscal Year"/>
    <x v="0"/>
  </r>
  <r>
    <s v="DeMaris"/>
    <s v="Alfred"/>
    <m/>
    <s v="Professor"/>
    <s v="Sociology Department"/>
    <x v="141"/>
    <s v="C"/>
    <s v="F"/>
    <m/>
    <m/>
    <s v="F09"/>
    <s v="Academic Year"/>
    <x v="2"/>
  </r>
  <r>
    <s v="Zeng"/>
    <s v="Zheng"/>
    <m/>
    <s v="Associate Professor"/>
    <s v="Economics Dept"/>
    <x v="142"/>
    <s v="C"/>
    <s v="F"/>
    <m/>
    <m/>
    <s v="F09"/>
    <s v="Academic Year"/>
    <x v="2"/>
  </r>
  <r>
    <s v="Chan"/>
    <s v="Larry"/>
    <s v="Y"/>
    <s v="Associate General Counsel"/>
    <s v="General Counsel"/>
    <x v="143"/>
    <s v="A"/>
    <s v="F"/>
    <m/>
    <m/>
    <s v="A12"/>
    <s v="Fiscal Year"/>
    <x v="0"/>
  </r>
  <r>
    <s v="Chaudhry"/>
    <s v="Muhammad"/>
    <s v="A"/>
    <s v="Chair/Prof, Public/Allied Heal"/>
    <s v="Public &amp; Allied Health"/>
    <x v="144"/>
    <s v="A"/>
    <s v="F"/>
    <n v="9000"/>
    <m/>
    <s v="FAD"/>
    <s v="Fiscal Year"/>
    <x v="1"/>
  </r>
  <r>
    <s v="Pogacar"/>
    <s v="Timothy"/>
    <m/>
    <s v="Chair/Associate Professor"/>
    <s v="German-Russian Department"/>
    <x v="145"/>
    <s v="A"/>
    <s v="F"/>
    <n v="6000"/>
    <m/>
    <s v="FAD"/>
    <s v="Fiscal Year"/>
    <x v="1"/>
  </r>
  <r>
    <s v="Stein"/>
    <s v="Catherine"/>
    <s v="H"/>
    <s v="Professor"/>
    <s v="Psychology Department"/>
    <x v="146"/>
    <s v="C"/>
    <s v="F"/>
    <m/>
    <m/>
    <s v="F09"/>
    <s v="Academic Year"/>
    <x v="2"/>
  </r>
  <r>
    <s v="Richardson"/>
    <s v="Nathan"/>
    <s v="E"/>
    <s v="Chair/Professor"/>
    <s v="Romance and Classical Studies"/>
    <x v="147"/>
    <s v="A"/>
    <s v="F"/>
    <n v="8000"/>
    <m/>
    <s v="FAD"/>
    <s v="Fiscal Year"/>
    <x v="1"/>
  </r>
  <r>
    <s v="Alt"/>
    <s v="Andrew"/>
    <s v="W"/>
    <s v="Asst Vice Provost/Dir Advising"/>
    <s v="V Prov Undergraduate Programs"/>
    <x v="147"/>
    <s v="A"/>
    <s v="F"/>
    <m/>
    <m/>
    <s v="A12"/>
    <s v="Fiscal Year"/>
    <x v="0"/>
  </r>
  <r>
    <s v="Chang"/>
    <s v="Jane"/>
    <s v="Y"/>
    <s v="Associate Professor"/>
    <s v="Applied Statistics/Oper Res"/>
    <x v="148"/>
    <s v="C"/>
    <s v="F"/>
    <m/>
    <m/>
    <s v="F09"/>
    <s v="Academic Year"/>
    <x v="2"/>
  </r>
  <r>
    <s v="Brown"/>
    <s v="Emily"/>
    <s v="F"/>
    <s v="Professor"/>
    <s v="Music Performance Studies"/>
    <x v="149"/>
    <s v="C"/>
    <s v="F"/>
    <m/>
    <m/>
    <s v="F09"/>
    <s v="Academic Year"/>
    <x v="2"/>
  </r>
  <r>
    <s v="Quinn"/>
    <s v="J"/>
    <s v="K"/>
    <s v="Professor"/>
    <s v="Economics Dept"/>
    <x v="150"/>
    <s v="C"/>
    <s v="F"/>
    <m/>
    <m/>
    <s v="F09"/>
    <s v="Academic Year"/>
    <x v="2"/>
  </r>
  <r>
    <s v="Carroll"/>
    <s v="Theresa"/>
    <s v="M"/>
    <s v="Senior Director, Comm Mkting"/>
    <s v="Marketing &amp; Communications"/>
    <x v="151"/>
    <s v="A"/>
    <s v="F"/>
    <m/>
    <m/>
    <s v="A12"/>
    <s v="Fiscal Year"/>
    <x v="0"/>
  </r>
  <r>
    <s v="Connor"/>
    <s v="D"/>
    <s v="F"/>
    <s v="Senior Director Comm, Mkting"/>
    <s v="Marketing &amp; Communications"/>
    <x v="151"/>
    <s v="A"/>
    <s v="F"/>
    <n v="7000"/>
    <m/>
    <s v="A12"/>
    <s v="Fiscal Year"/>
    <x v="0"/>
  </r>
  <r>
    <s v="Muir"/>
    <s v="Thomas"/>
    <s v="P"/>
    <s v="Distinguished Professor"/>
    <s v="School of Art"/>
    <x v="152"/>
    <s v="C"/>
    <s v="F"/>
    <m/>
    <m/>
    <s v="F09"/>
    <s v="Academic Year"/>
    <x v="2"/>
  </r>
  <r>
    <s v="Merritt"/>
    <s v="Myra"/>
    <s v="D"/>
    <s v="Professor"/>
    <s v="Music Performance Studies"/>
    <x v="153"/>
    <s v="C"/>
    <s v="F"/>
    <m/>
    <m/>
    <s v="F09"/>
    <s v="Academic Year"/>
    <x v="2"/>
  </r>
  <r>
    <s v="Lynn"/>
    <s v="Jeffrey"/>
    <s v="J"/>
    <s v="Chief, Forensic Education"/>
    <s v="Research and Economic Develop"/>
    <x v="154"/>
    <s v="A"/>
    <s v="F"/>
    <m/>
    <m/>
    <s v="A12"/>
    <s v="Fiscal Year"/>
    <x v="0"/>
  </r>
  <r>
    <s v="Matuga"/>
    <s v="Julia"/>
    <s v="M"/>
    <s v="Assoc VP for Inst Effectivenss"/>
    <s v="Office of the Provost"/>
    <x v="155"/>
    <s v="A"/>
    <s v="F"/>
    <n v="43584"/>
    <m/>
    <s v="FAD"/>
    <s v="Fiscal Year"/>
    <x v="1"/>
  </r>
  <r>
    <s v="Morgan"/>
    <s v="Amy"/>
    <s v="L"/>
    <s v="Assc Dean Admin/Professor"/>
    <s v="College of Education - Admin"/>
    <x v="156"/>
    <s v="A"/>
    <s v="F"/>
    <n v="10000"/>
    <m/>
    <s v="FAD"/>
    <s v="Fiscal Year"/>
    <x v="1"/>
  </r>
  <r>
    <s v="Jetley"/>
    <s v="Sudershan"/>
    <s v="K"/>
    <s v="Associate Professor"/>
    <s v="Dept Engineering Technologies"/>
    <x v="157"/>
    <s v="C"/>
    <s v="F"/>
    <m/>
    <m/>
    <s v="F09"/>
    <s v="Academic Year"/>
    <x v="2"/>
  </r>
  <r>
    <s v="Nelson-Beene"/>
    <s v="Donna"/>
    <s v="B"/>
    <s v="Director &amp; Provost Office Assc"/>
    <s v="V Prov Undergraduate Programs"/>
    <x v="158"/>
    <s v="A"/>
    <s v="F"/>
    <n v="12000"/>
    <m/>
    <s v="FAD"/>
    <s v="Fiscal Year"/>
    <x v="1"/>
  </r>
  <r>
    <s v="Kampf"/>
    <s v="Stephen"/>
    <m/>
    <s v="Asst VP,Stu Aff/Dir Rec Well"/>
    <s v="Recreation and Wellness"/>
    <x v="159"/>
    <s v="A"/>
    <s v="F"/>
    <m/>
    <m/>
    <s v="A12"/>
    <s v="Fiscal Year"/>
    <x v="0"/>
  </r>
  <r>
    <s v="Longmore"/>
    <s v="Monica"/>
    <s v="A"/>
    <s v="Professor"/>
    <s v="Sociology Department"/>
    <x v="160"/>
    <s v="C"/>
    <s v="F"/>
    <m/>
    <m/>
    <s v="F09"/>
    <s v="Academic Year"/>
    <x v="2"/>
  </r>
  <r>
    <s v="Shinew"/>
    <s v="Dawn"/>
    <s v="M"/>
    <s v="Associate Professor"/>
    <s v="School of Teaching &amp; Learning"/>
    <x v="161"/>
    <s v="C"/>
    <s v="F"/>
    <m/>
    <m/>
    <s v="F09"/>
    <s v="Academic Year"/>
    <x v="2"/>
  </r>
  <r>
    <s v="Chou"/>
    <s v="So-Hsiang"/>
    <m/>
    <s v="Professor"/>
    <s v="Math and Statistics Dept"/>
    <x v="162"/>
    <s v="C"/>
    <s v="F"/>
    <m/>
    <m/>
    <s v="F09"/>
    <s v="Academic Year"/>
    <x v="2"/>
  </r>
  <r>
    <s v="Fallon"/>
    <s v="L Fleming"/>
    <m/>
    <s v="Dist Teaching Prof/Prog Coord"/>
    <s v="Public &amp; Allied Health"/>
    <x v="163"/>
    <s v="C"/>
    <s v="F"/>
    <m/>
    <m/>
    <s v="F09"/>
    <s v="Academic Year"/>
    <x v="2"/>
  </r>
  <r>
    <s v="Pena"/>
    <s v="Susana"/>
    <s v="E"/>
    <s v="Director/Assoc Prof"/>
    <s v="School of Cultural &amp; Critical"/>
    <x v="164"/>
    <s v="A"/>
    <s v="F"/>
    <n v="8000"/>
    <m/>
    <s v="FAD"/>
    <s v="Fiscal Year"/>
    <x v="1"/>
  </r>
  <r>
    <s v="Shrude"/>
    <s v="Marilyn"/>
    <m/>
    <s v="Distinguished Artist Professor"/>
    <s v="Musicology/Composition/Theory"/>
    <x v="165"/>
    <s v="C"/>
    <s v="F"/>
    <m/>
    <m/>
    <s v="F09"/>
    <s v="Academic Year"/>
    <x v="2"/>
  </r>
  <r>
    <s v="Spoon"/>
    <s v="Adrea"/>
    <s v="N"/>
    <s v="Assistant Director"/>
    <s v="Admissions Office"/>
    <x v="166"/>
    <s v="A"/>
    <s v="F"/>
    <m/>
    <m/>
    <s v="A12"/>
    <s v="Fiscal Year"/>
    <x v="0"/>
  </r>
  <r>
    <s v="Moss"/>
    <s v="Bruce"/>
    <s v="B"/>
    <s v="Professor"/>
    <s v="Bands"/>
    <x v="167"/>
    <s v="C"/>
    <s v="F"/>
    <n v="10459"/>
    <m/>
    <s v="F09"/>
    <s v="Academic Year"/>
    <x v="2"/>
  </r>
  <r>
    <s v="Rentner"/>
    <s v="Terry"/>
    <s v="L"/>
    <s v="Professor"/>
    <s v="Department of Journalism &amp; PR"/>
    <x v="168"/>
    <s v="C"/>
    <s v="F"/>
    <m/>
    <m/>
    <s v="F09"/>
    <s v="Academic Year"/>
    <x v="2"/>
  </r>
  <r>
    <s v="Coates"/>
    <s v="Lawrence"/>
    <s v="W"/>
    <s v="Chair/Professor"/>
    <s v="English Department"/>
    <x v="169"/>
    <s v="A"/>
    <s v="F"/>
    <n v="8500"/>
    <m/>
    <s v="FAD"/>
    <s v="Fiscal Year"/>
    <x v="1"/>
  </r>
  <r>
    <s v="Seubert"/>
    <s v="Steven"/>
    <s v="M"/>
    <s v="Professor"/>
    <s v="Math and Statistics Dept"/>
    <x v="170"/>
    <s v="C"/>
    <s v="F"/>
    <m/>
    <m/>
    <s v="F09"/>
    <s v="Academic Year"/>
    <x v="2"/>
  </r>
  <r>
    <s v="Kolla"/>
    <s v="Sri"/>
    <s v="R"/>
    <s v="Professor"/>
    <s v="Dept Engineering Technologies"/>
    <x v="171"/>
    <s v="C"/>
    <s v="F"/>
    <m/>
    <m/>
    <s v="F09"/>
    <s v="Academic Year"/>
    <x v="2"/>
  </r>
  <r>
    <s v="Messer-Kruse"/>
    <s v="Timothy"/>
    <s v="F"/>
    <s v="Professor"/>
    <s v="Ethnic Studies"/>
    <x v="172"/>
    <s v="C"/>
    <s v="F"/>
    <m/>
    <m/>
    <s v="F09"/>
    <s v="Academic Year"/>
    <x v="2"/>
  </r>
  <r>
    <s v="Tisak"/>
    <s v="Marie"/>
    <s v="S"/>
    <s v="Professor"/>
    <s v="Psychology Department"/>
    <x v="173"/>
    <s v="C"/>
    <s v="F"/>
    <m/>
    <m/>
    <s v="F09"/>
    <s v="Academic Year"/>
    <x v="2"/>
  </r>
  <r>
    <s v="Tisak"/>
    <s v="John"/>
    <m/>
    <s v="Professor"/>
    <s v="Psychology Department"/>
    <x v="174"/>
    <s v="C"/>
    <s v="F"/>
    <m/>
    <m/>
    <s v="F09"/>
    <s v="Academic Year"/>
    <x v="2"/>
  </r>
  <r>
    <s v="Miko"/>
    <s v="Chris"/>
    <s v="J"/>
    <s v="Bibliographer and Ref Librarn"/>
    <s v="University Libraries"/>
    <x v="175"/>
    <s v="A"/>
    <s v="F"/>
    <m/>
    <m/>
    <s v="FLB"/>
    <s v="Fiscal Year"/>
    <x v="3"/>
  </r>
  <r>
    <s v="Lee"/>
    <s v="Jong Kwan"/>
    <m/>
    <s v="Associate Professor"/>
    <s v="Computer Science"/>
    <x v="176"/>
    <s v="C"/>
    <s v="F"/>
    <m/>
    <m/>
    <s v="F09"/>
    <s v="Academic Year"/>
    <x v="2"/>
  </r>
  <r>
    <s v="Evans"/>
    <s v="James"/>
    <s v="E"/>
    <s v="Professor"/>
    <s v="Geology Department"/>
    <x v="177"/>
    <s v="C"/>
    <s v="F"/>
    <m/>
    <m/>
    <s v="F09"/>
    <s v="Academic Year"/>
    <x v="2"/>
  </r>
  <r>
    <s v="Trautman"/>
    <s v="Donna"/>
    <s v="K"/>
    <s v="Associate Professor/Chair"/>
    <s v="VCT-Tech Education"/>
    <x v="178"/>
    <s v="A"/>
    <s v="F"/>
    <n v="7000"/>
    <m/>
    <s v="F12"/>
    <s v="Academic Year"/>
    <x v="2"/>
  </r>
  <r>
    <s v="Layden"/>
    <s v="Andrew"/>
    <s v="C"/>
    <s v="Professor"/>
    <s v="Physics &amp; Astronomy"/>
    <x v="179"/>
    <s v="C"/>
    <s v="F"/>
    <m/>
    <m/>
    <s v="F09"/>
    <s v="Academic Year"/>
    <x v="2"/>
  </r>
  <r>
    <s v="O'Brien"/>
    <s v="William"/>
    <s v="H"/>
    <s v="Professor"/>
    <s v="Psychology Department"/>
    <x v="180"/>
    <s v="C"/>
    <s v="F"/>
    <m/>
    <m/>
    <s v="F09"/>
    <s v="Academic Year"/>
    <x v="2"/>
  </r>
  <r>
    <s v="Mason"/>
    <s v="Derek"/>
    <s v="T"/>
    <s v="Assoc Prof/Program Coordinator"/>
    <s v="Social Work"/>
    <x v="181"/>
    <s v="C"/>
    <s v="F"/>
    <m/>
    <m/>
    <s v="F09"/>
    <s v="Academic Year"/>
    <x v="2"/>
  </r>
  <r>
    <s v="Ballweg"/>
    <s v="Janet"/>
    <s v="C"/>
    <s v="Professor"/>
    <s v="School of Art"/>
    <x v="182"/>
    <s v="C"/>
    <s v="F"/>
    <m/>
    <m/>
    <s v="F09"/>
    <s v="Academic Year"/>
    <x v="2"/>
  </r>
  <r>
    <s v="Lengel"/>
    <s v="Laura"/>
    <m/>
    <s v="Professor"/>
    <s v="Dept of Communication"/>
    <x v="183"/>
    <s v="C"/>
    <s v="F"/>
    <m/>
    <m/>
    <s v="F09"/>
    <s v="Academic Year"/>
    <x v="2"/>
  </r>
  <r>
    <s v="Mahoney"/>
    <s v="Annette"/>
    <m/>
    <s v="Professor"/>
    <s v="Psychology Department"/>
    <x v="184"/>
    <s v="C"/>
    <s v="F"/>
    <m/>
    <m/>
    <s v="F09"/>
    <s v="Academic Year"/>
    <x v="2"/>
  </r>
  <r>
    <s v="Dixon"/>
    <s v="Lynda"/>
    <s v="D"/>
    <s v="Professor"/>
    <s v="Dept of Communication"/>
    <x v="185"/>
    <s v="C"/>
    <s v="F"/>
    <m/>
    <m/>
    <s v="F09"/>
    <s v="Academic Year"/>
    <x v="2"/>
  </r>
  <r>
    <s v="Ross"/>
    <s v="Ethan"/>
    <s v="K"/>
    <s v="Director of Gift Planning"/>
    <s v="Development Office"/>
    <x v="186"/>
    <s v="A"/>
    <s v="F"/>
    <m/>
    <m/>
    <s v="A12"/>
    <s v="Fiscal Year"/>
    <x v="0"/>
  </r>
  <r>
    <s v="Nelson"/>
    <s v="Jeffrey"/>
    <s v="D"/>
    <s v="Director"/>
    <s v="University Bookstore"/>
    <x v="187"/>
    <s v="A"/>
    <s v="F"/>
    <m/>
    <m/>
    <s v="A12"/>
    <s v="Fiscal Year"/>
    <x v="0"/>
  </r>
  <r>
    <s v="Mitchell"/>
    <s v="Bonnie"/>
    <s v="L"/>
    <s v="Professor"/>
    <s v="School of Art"/>
    <x v="188"/>
    <s v="C"/>
    <s v="F"/>
    <m/>
    <m/>
    <s v="F09"/>
    <s v="Academic Year"/>
    <x v="2"/>
  </r>
  <r>
    <s v="Darby"/>
    <s v="Lynn"/>
    <s v="A"/>
    <s v="Professor"/>
    <s v="School of HMSLS"/>
    <x v="189"/>
    <s v="C"/>
    <s v="F"/>
    <m/>
    <m/>
    <s v="F09"/>
    <s v="Academic Year"/>
    <x v="2"/>
  </r>
  <r>
    <s v="Kaufman"/>
    <s v="Thomas"/>
    <s v="M"/>
    <s v="Asst Ftbll Cch/Spec Teams Cord"/>
    <s v="Football"/>
    <x v="190"/>
    <s v="A"/>
    <s v="F"/>
    <m/>
    <m/>
    <s v="A12"/>
    <s v="Fiscal Year"/>
    <x v="0"/>
  </r>
  <r>
    <s v="Murray"/>
    <s v="Mary"/>
    <s v="M"/>
    <s v="Associate Dean/Act Sch Directr"/>
    <s v="College of Education - Admin"/>
    <x v="191"/>
    <s v="A"/>
    <s v="F"/>
    <n v="10000"/>
    <m/>
    <s v="FAD"/>
    <s v="Fiscal Year"/>
    <x v="1"/>
  </r>
  <r>
    <s v="Swanson"/>
    <s v="Robert"/>
    <s v="E"/>
    <s v="Associate Controller"/>
    <s v="Controller's Office"/>
    <x v="192"/>
    <s v="A"/>
    <s v="F"/>
    <m/>
    <m/>
    <s v="A12"/>
    <s v="Fiscal Year"/>
    <x v="0"/>
  </r>
  <r>
    <s v="Chan"/>
    <s v="Kit"/>
    <s v="C"/>
    <s v="Professor"/>
    <s v="Math and Statistics Dept"/>
    <x v="193"/>
    <s v="C"/>
    <s v="F"/>
    <m/>
    <m/>
    <s v="F09"/>
    <s v="Academic Year"/>
    <x v="2"/>
  </r>
  <r>
    <s v="McKay"/>
    <s v="Robert"/>
    <s v="M"/>
    <s v="Professor"/>
    <s v="Biological Science"/>
    <x v="194"/>
    <s v="C"/>
    <s v="F"/>
    <n v="17619"/>
    <m/>
    <s v="F09"/>
    <s v="Academic Year"/>
    <x v="2"/>
  </r>
  <r>
    <s v="Eber"/>
    <s v="Dena"/>
    <s v="E"/>
    <s v="Professor/Associate Director"/>
    <s v="School of Art"/>
    <x v="195"/>
    <s v="C"/>
    <s v="F"/>
    <n v="1000"/>
    <m/>
    <s v="F09"/>
    <s v="Academic Year"/>
    <x v="2"/>
  </r>
  <r>
    <s v="Campbell"/>
    <s v="Brian"/>
    <s v="M"/>
    <s v="AscDeanAsmntRsrch&amp;Tech/AscProf"/>
    <s v="College of Education - Admin"/>
    <x v="196"/>
    <s v="A"/>
    <s v="F"/>
    <n v="10000"/>
    <m/>
    <s v="FAD"/>
    <s v="Fiscal Year"/>
    <x v="1"/>
  </r>
  <r>
    <s v="Waters"/>
    <s v="Sarah"/>
    <s v="E"/>
    <s v="Director of Residence Life"/>
    <s v="Office of Residence Life"/>
    <x v="197"/>
    <s v="A"/>
    <s v="F"/>
    <m/>
    <m/>
    <s v="A12"/>
    <s v="Fiscal Year"/>
    <x v="0"/>
  </r>
  <r>
    <s v="Krane"/>
    <s v="Victoria"/>
    <m/>
    <s v="Professor"/>
    <s v="School of HMSLS"/>
    <x v="198"/>
    <s v="A"/>
    <s v="F"/>
    <n v="3500"/>
    <m/>
    <s v="F12"/>
    <s v="Academic Year"/>
    <x v="2"/>
  </r>
  <r>
    <s v="Fasko"/>
    <s v="Daniel"/>
    <m/>
    <s v="Professor"/>
    <s v="School of Ed Found, Lead &amp; Pol"/>
    <x v="199"/>
    <s v="A"/>
    <s v="F"/>
    <m/>
    <m/>
    <s v="F12"/>
    <s v="Academic Year"/>
    <x v="2"/>
  </r>
  <r>
    <s v="Grant"/>
    <s v="Andrew"/>
    <s v="D"/>
    <s v="Director, Business Operations"/>
    <s v="Business Operations"/>
    <x v="200"/>
    <s v="A"/>
    <s v="F"/>
    <m/>
    <m/>
    <s v="A12"/>
    <s v="Fiscal Year"/>
    <x v="0"/>
  </r>
  <r>
    <s v="Izzo"/>
    <s v="Alexander"/>
    <s v="J"/>
    <s v="Professor"/>
    <s v="Math and Statistics Dept"/>
    <x v="201"/>
    <s v="C"/>
    <s v="F"/>
    <m/>
    <m/>
    <s v="F09"/>
    <s v="Academic Year"/>
    <x v="2"/>
  </r>
  <r>
    <s v="Snyder"/>
    <s v="Jeffrey"/>
    <s v="A"/>
    <s v="Assoc Prof and Director"/>
    <s v="School of Earth, Environ &amp; Soc"/>
    <x v="202"/>
    <s v="A"/>
    <s v="F"/>
    <n v="8500"/>
    <m/>
    <s v="FAD"/>
    <s v="Fiscal Year"/>
    <x v="1"/>
  </r>
  <r>
    <s v="Brahier"/>
    <s v="Daniel"/>
    <s v="J"/>
    <s v="Prof/Director/Math Progr Coord"/>
    <s v="School of Teaching &amp; Learning"/>
    <x v="203"/>
    <s v="A"/>
    <s v="F"/>
    <n v="22000"/>
    <m/>
    <s v="F12"/>
    <s v="Academic Year"/>
    <x v="2"/>
  </r>
  <r>
    <s v="Chen"/>
    <s v="John"/>
    <s v="T"/>
    <s v="Professor"/>
    <s v="Math and Statistics Dept"/>
    <x v="204"/>
    <s v="C"/>
    <s v="F"/>
    <m/>
    <m/>
    <s v="F09"/>
    <s v="Academic Year"/>
    <x v="2"/>
  </r>
  <r>
    <s v="Elwazani"/>
    <s v="Salim"/>
    <s v="A"/>
    <s v="Professor"/>
    <s v="Architecture &amp; Envr Design"/>
    <x v="205"/>
    <s v="A"/>
    <s v="F"/>
    <m/>
    <m/>
    <s v="F12"/>
    <s v="Academic Year"/>
    <x v="2"/>
  </r>
  <r>
    <s v="Zirbel"/>
    <s v="Craig"/>
    <s v="L"/>
    <s v="Professor"/>
    <s v="Math and Statistics Dept"/>
    <x v="206"/>
    <s v="C"/>
    <s v="F"/>
    <m/>
    <m/>
    <s v="F09"/>
    <s v="Academic Year"/>
    <x v="2"/>
  </r>
  <r>
    <s v="Meel"/>
    <s v="David"/>
    <s v="E"/>
    <s v="Prof/Bailey Fam/End Prof Math"/>
    <s v="Math and Statistics Dept"/>
    <x v="207"/>
    <s v="C"/>
    <s v="F"/>
    <n v="8000"/>
    <m/>
    <s v="F09"/>
    <s v="Academic Year"/>
    <x v="2"/>
  </r>
  <r>
    <s v="Mruk"/>
    <s v="Christopher"/>
    <s v="J"/>
    <s v="Professor"/>
    <s v="Fire-Psychology"/>
    <x v="208"/>
    <s v="A"/>
    <s v="F"/>
    <m/>
    <m/>
    <s v="F12"/>
    <s v="Academic Year"/>
    <x v="2"/>
  </r>
  <r>
    <s v="Broman"/>
    <s v="Per"/>
    <s v="F"/>
    <s v="Associate Dean/Professor"/>
    <s v="Musicology/Composition/Theory"/>
    <x v="209"/>
    <s v="A"/>
    <s v="F"/>
    <n v="4500"/>
    <m/>
    <s v="FAD"/>
    <s v="Fiscal Year"/>
    <x v="1"/>
  </r>
  <r>
    <s v="Farver"/>
    <s v="John"/>
    <s v="R"/>
    <s v="Professor"/>
    <s v="Geology Department"/>
    <x v="210"/>
    <s v="C"/>
    <s v="F"/>
    <m/>
    <m/>
    <s v="F09"/>
    <s v="Academic Year"/>
    <x v="2"/>
  </r>
  <r>
    <s v="Boff"/>
    <s v="Colleen"/>
    <s v="T"/>
    <s v="Associate Dean/Professor"/>
    <s v="University Libraries"/>
    <x v="211"/>
    <s v="A"/>
    <s v="F"/>
    <n v="9000"/>
    <m/>
    <s v="FLB"/>
    <s v="Fiscal Year"/>
    <x v="3"/>
  </r>
  <r>
    <s v="Morris"/>
    <s v="Paul"/>
    <s v="F"/>
    <s v="Professor"/>
    <s v="Biological Science"/>
    <x v="212"/>
    <s v="A"/>
    <s v="F"/>
    <m/>
    <m/>
    <s v="F12"/>
    <s v="Academic Year"/>
    <x v="2"/>
  </r>
  <r>
    <s v="Blair"/>
    <s v="Kristine"/>
    <s v="L"/>
    <s v="Professor"/>
    <s v="English Department"/>
    <x v="213"/>
    <s v="A"/>
    <s v="F"/>
    <m/>
    <m/>
    <s v="F12"/>
    <s v="Academic Year"/>
    <x v="2"/>
  </r>
  <r>
    <s v="Wojtkiewicz"/>
    <s v="Dennis"/>
    <s v="J"/>
    <s v="Professor"/>
    <s v="School of Art"/>
    <x v="214"/>
    <s v="A"/>
    <s v="F"/>
    <m/>
    <m/>
    <s v="F12"/>
    <s v="Academic Year"/>
    <x v="2"/>
  </r>
  <r>
    <s v="Simmons"/>
    <s v="Michelle"/>
    <s v="L"/>
    <s v="Asst Vice President"/>
    <s v="Academic Operations"/>
    <x v="215"/>
    <s v="A"/>
    <s v="F"/>
    <m/>
    <m/>
    <s v="A12"/>
    <s v="Fiscal Year"/>
    <x v="0"/>
  </r>
  <r>
    <s v="Short"/>
    <s v="Phyllis"/>
    <s v="J"/>
    <s v="Manager, ERP Applications"/>
    <s v="Information Technology Service"/>
    <x v="215"/>
    <s v="A"/>
    <s v="F"/>
    <m/>
    <m/>
    <s v="A12"/>
    <s v="Fiscal Year"/>
    <x v="0"/>
  </r>
  <r>
    <s v="Sharp"/>
    <s v="Patricia"/>
    <s v="E"/>
    <s v="Professor"/>
    <s v="Psychology Department"/>
    <x v="216"/>
    <s v="A"/>
    <s v="F"/>
    <m/>
    <m/>
    <s v="F12"/>
    <s v="Academic Year"/>
    <x v="2"/>
  </r>
  <r>
    <s v="Wood"/>
    <s v="Elizabeth"/>
    <s v="J"/>
    <s v="Prof/Ref &amp; Inst Librarian"/>
    <s v="University Libraries"/>
    <x v="217"/>
    <s v="A"/>
    <s v="F"/>
    <m/>
    <m/>
    <s v="FLB"/>
    <s v="Fiscal Year"/>
    <x v="3"/>
  </r>
  <r>
    <s v="Heckman"/>
    <s v="Carol"/>
    <m/>
    <s v="Professor"/>
    <s v="Biological Science"/>
    <x v="218"/>
    <s v="A"/>
    <s v="F"/>
    <m/>
    <m/>
    <s v="F12"/>
    <s v="Academic Year"/>
    <x v="2"/>
  </r>
  <r>
    <s v="Zeilstra-Ryalls"/>
    <s v="Jill"/>
    <s v="H"/>
    <s v="Professor"/>
    <s v="Biological Science"/>
    <x v="219"/>
    <s v="A"/>
    <s v="F"/>
    <m/>
    <m/>
    <s v="F12"/>
    <s v="Academic Year"/>
    <x v="2"/>
  </r>
  <r>
    <s v="Simon"/>
    <s v="Marc"/>
    <s v="V"/>
    <s v="Associate Professor"/>
    <s v="Political Science Department"/>
    <x v="220"/>
    <s v="A"/>
    <s v="F"/>
    <m/>
    <m/>
    <s v="F12"/>
    <s v="Academic Year"/>
    <x v="2"/>
  </r>
  <r>
    <s v="Odafe"/>
    <s v="Victor"/>
    <s v="U"/>
    <s v="Chair/Professor"/>
    <s v="Fire-Natural/Social Science"/>
    <x v="221"/>
    <s v="A"/>
    <s v="F"/>
    <n v="8000"/>
    <m/>
    <s v="F12"/>
    <s v="Academic Year"/>
    <x v="2"/>
  </r>
  <r>
    <s v="Bowers"/>
    <s v="Calvin"/>
    <s v="C"/>
    <s v="Director of Development"/>
    <s v="Capital Campaign"/>
    <x v="222"/>
    <s v="A"/>
    <s v="F"/>
    <m/>
    <m/>
    <s v="A12"/>
    <s v="Fiscal Year"/>
    <x v="0"/>
  </r>
  <r>
    <s v="Foust"/>
    <s v="James"/>
    <s v="C"/>
    <s v="Professor"/>
    <s v="Department of Journalism &amp; PR"/>
    <x v="223"/>
    <s v="A"/>
    <s v="F"/>
    <m/>
    <m/>
    <s v="F12"/>
    <s v="Academic Year"/>
    <x v="2"/>
  </r>
  <r>
    <s v="Roy"/>
    <s v="Arkajyoti"/>
    <m/>
    <s v="Assistant Professor"/>
    <s v="Applied Statistics/Oper Res"/>
    <x v="224"/>
    <s v="A"/>
    <s v="F"/>
    <m/>
    <m/>
    <s v="F12"/>
    <s v="Academic Year"/>
    <x v="2"/>
  </r>
  <r>
    <s v="Rowe"/>
    <s v="Louis"/>
    <s v="B"/>
    <s v="Ast Men's Basketball Coach"/>
    <s v="Basketball-Men"/>
    <x v="224"/>
    <s v="A"/>
    <s v="F"/>
    <m/>
    <m/>
    <s v="A12"/>
    <s v="Fiscal Year"/>
    <x v="0"/>
  </r>
  <r>
    <s v="Lewis"/>
    <s v="Sean"/>
    <s v="M"/>
    <s v="Ast Ftbll Cch/Co-Offnsv Coord"/>
    <s v="Football"/>
    <x v="224"/>
    <s v="A"/>
    <s v="F"/>
    <m/>
    <m/>
    <s v="A12"/>
    <s v="Fiscal Year"/>
    <x v="0"/>
  </r>
  <r>
    <s v="Lynch"/>
    <s v="Michael"/>
    <s v="J"/>
    <s v="Asst Ftbll Cch/Co Offensive Co"/>
    <s v="Football"/>
    <x v="224"/>
    <s v="A"/>
    <s v="F"/>
    <m/>
    <m/>
    <s v="A12"/>
    <s v="Fiscal Year"/>
    <x v="0"/>
  </r>
  <r>
    <s v="Ashman"/>
    <s v="Lauren"/>
    <s v="M"/>
    <s v="Sr Asc Athl Dir/Sr Wms Admin"/>
    <s v="Intercollegiate Athletics"/>
    <x v="224"/>
    <s v="A"/>
    <s v="F"/>
    <m/>
    <m/>
    <s v="A12"/>
    <s v="Fiscal Year"/>
    <x v="0"/>
  </r>
  <r>
    <s v="Mattiace"/>
    <s v="Lisa"/>
    <s v="C"/>
    <s v="Chief of Staff"/>
    <s v="Office of the President"/>
    <x v="225"/>
    <s v="A"/>
    <s v="F"/>
    <n v="15000"/>
    <m/>
    <s v="A12"/>
    <s v="Fiscal Year"/>
    <x v="0"/>
  </r>
  <r>
    <s v="Huber"/>
    <s v="Robert"/>
    <m/>
    <s v="Professor"/>
    <s v="Biological Science"/>
    <x v="226"/>
    <s v="C"/>
    <s v="F"/>
    <m/>
    <m/>
    <s v="F09"/>
    <s v="Academic Year"/>
    <x v="2"/>
  </r>
  <r>
    <s v="Ha"/>
    <s v="Louisa"/>
    <s v="S"/>
    <s v="Professor"/>
    <s v="Dept of Telecommunications"/>
    <x v="227"/>
    <s v="A"/>
    <s v="F"/>
    <m/>
    <m/>
    <s v="F12"/>
    <s v="Academic Year"/>
    <x v="2"/>
  </r>
  <r>
    <s v="Guidera"/>
    <s v="Stan"/>
    <s v="G"/>
    <s v="Professor"/>
    <s v="Architecture &amp; Envr Design"/>
    <x v="228"/>
    <s v="A"/>
    <s v="F"/>
    <m/>
    <m/>
    <s v="F12"/>
    <s v="Academic Year"/>
    <x v="2"/>
  </r>
  <r>
    <s v="Englehart"/>
    <s v="Neil"/>
    <s v="A"/>
    <s v="Chair/Associate Professor"/>
    <s v="Political Science Department"/>
    <x v="229"/>
    <s v="A"/>
    <s v="F"/>
    <n v="6500"/>
    <m/>
    <s v="FAD"/>
    <s v="Fiscal Year"/>
    <x v="1"/>
  </r>
  <r>
    <s v="Nwauwa"/>
    <s v="Apollos"/>
    <s v="O"/>
    <s v="Professor, Dir/Africana Stud"/>
    <s v="History Department"/>
    <x v="230"/>
    <s v="A"/>
    <s v="F"/>
    <n v="3273"/>
    <m/>
    <s v="F12"/>
    <s v="Academic Year"/>
    <x v="2"/>
  </r>
  <r>
    <s v="Cox"/>
    <s v="Christopher"/>
    <s v="P"/>
    <s v="University Registrar"/>
    <s v="Registrar"/>
    <x v="231"/>
    <s v="A"/>
    <s v="F"/>
    <m/>
    <m/>
    <s v="A12"/>
    <s v="Fiscal Year"/>
    <x v="0"/>
  </r>
  <r>
    <s v="Musher- Eizenman"/>
    <s v="Dara"/>
    <s v="R"/>
    <s v="Professor"/>
    <s v="Psychology Department"/>
    <x v="232"/>
    <s v="C"/>
    <s v="F"/>
    <m/>
    <m/>
    <s v="F09"/>
    <s v="Academic Year"/>
    <x v="2"/>
  </r>
  <r>
    <s v="Reinhart"/>
    <s v="Rachel"/>
    <s v="A"/>
    <s v="Prof/Co Director-Cntr Assmnt"/>
    <s v="School of Ed Found, Lead &amp; Pol"/>
    <x v="233"/>
    <s v="A"/>
    <s v="F"/>
    <n v="2750"/>
    <m/>
    <s v="F12"/>
    <s v="Academic Year"/>
    <x v="2"/>
  </r>
  <r>
    <s v="Sanchez"/>
    <s v="Laura"/>
    <s v="A"/>
    <s v="Professor"/>
    <s v="Sociology Department"/>
    <x v="234"/>
    <s v="A"/>
    <s v="F"/>
    <m/>
    <m/>
    <s v="F12"/>
    <s v="Academic Year"/>
    <x v="2"/>
  </r>
  <r>
    <s v="Sun"/>
    <s v="Tong"/>
    <m/>
    <s v="Professor"/>
    <s v="Math and Statistics Dept"/>
    <x v="235"/>
    <s v="C"/>
    <s v="F"/>
    <m/>
    <m/>
    <s v="F09"/>
    <s v="Academic Year"/>
    <x v="2"/>
  </r>
  <r>
    <s v="Weber"/>
    <s v="Michael"/>
    <s v="E"/>
    <s v="Chair/Associate Professor"/>
    <s v="Philosophy Department"/>
    <x v="236"/>
    <s v="A"/>
    <s v="F"/>
    <n v="6000"/>
    <m/>
    <s v="FAD"/>
    <s v="Fiscal Year"/>
    <x v="1"/>
  </r>
  <r>
    <s v="Letzring"/>
    <s v="Steven"/>
    <s v="J"/>
    <s v="Appl Mgr Entrp Report Systms"/>
    <s v="Information Technology Service"/>
    <x v="237"/>
    <s v="A"/>
    <s v="F"/>
    <m/>
    <m/>
    <s v="A12"/>
    <s v="Fiscal Year"/>
    <x v="0"/>
  </r>
  <r>
    <s v="McCartney"/>
    <s v="Chasity"/>
    <s v="L"/>
    <s v="Bursar"/>
    <s v="Bursar's Office"/>
    <x v="238"/>
    <s v="A"/>
    <s v="F"/>
    <m/>
    <m/>
    <s v="A12"/>
    <s v="Fiscal Year"/>
    <x v="0"/>
  </r>
  <r>
    <s v="Santino"/>
    <s v="John"/>
    <s v="F"/>
    <s v="Professor"/>
    <s v="Popular Culture"/>
    <x v="239"/>
    <s v="A"/>
    <s v="F"/>
    <m/>
    <m/>
    <s v="F12"/>
    <s v="Academic Year"/>
    <x v="2"/>
  </r>
  <r>
    <s v="Mayo"/>
    <s v="Wendell"/>
    <m/>
    <s v="Professor"/>
    <s v="English Department"/>
    <x v="240"/>
    <s v="C"/>
    <s v="F"/>
    <m/>
    <m/>
    <s v="F09"/>
    <s v="Academic Year"/>
    <x v="2"/>
  </r>
  <r>
    <s v="Buerger"/>
    <s v="Michael"/>
    <s v="E"/>
    <s v="Professor"/>
    <s v="Human Services Department"/>
    <x v="241"/>
    <s v="A"/>
    <s v="F"/>
    <m/>
    <m/>
    <s v="F12"/>
    <s v="Academic Year"/>
    <x v="2"/>
  </r>
  <r>
    <s v="Henry"/>
    <s v="Barbara"/>
    <s v="L"/>
    <s v="Asst Vice Pres, Non-Trad/Tr St"/>
    <s v="Non-Traditional &amp; Transfer Std"/>
    <x v="242"/>
    <s v="A"/>
    <s v="F"/>
    <m/>
    <m/>
    <s v="A12"/>
    <s v="Fiscal Year"/>
    <x v="0"/>
  </r>
  <r>
    <s v="Gebre"/>
    <s v="Daniel"/>
    <s v="Z"/>
    <s v="Acad Affairs Dir of Budgeting"/>
    <s v="Office of the Provost"/>
    <x v="242"/>
    <s v="A"/>
    <s v="F"/>
    <m/>
    <m/>
    <s v="A12"/>
    <s v="Fiscal Year"/>
    <x v="0"/>
  </r>
  <r>
    <s v="Boucher"/>
    <s v="Robert"/>
    <s v="J"/>
    <s v="Sr Proj Mgr - Engineering"/>
    <s v="Design &amp; Construction"/>
    <x v="243"/>
    <s v="A"/>
    <s v="F"/>
    <m/>
    <m/>
    <s v="A12"/>
    <s v="Fiscal Year"/>
    <x v="0"/>
  </r>
  <r>
    <s v="Glick"/>
    <s v="Todd"/>
    <s v="A"/>
    <s v="Senior Applications Developer"/>
    <s v="Information Technology Service"/>
    <x v="244"/>
    <s v="A"/>
    <s v="F"/>
    <m/>
    <m/>
    <s v="A12"/>
    <s v="Fiscal Year"/>
    <x v="0"/>
  </r>
  <r>
    <s v="Thompson"/>
    <s v="Kenneth"/>
    <s v="W"/>
    <s v="Chair/Professor"/>
    <s v="Music Education"/>
    <x v="245"/>
    <s v="A"/>
    <s v="F"/>
    <n v="6000"/>
    <m/>
    <s v="FAD"/>
    <s v="Fiscal Year"/>
    <x v="1"/>
  </r>
  <r>
    <s v="Kornacki"/>
    <s v="Thomas"/>
    <s v="F"/>
    <s v="Director, OSPAR"/>
    <s v="Sponsored Programs &amp; Research"/>
    <x v="246"/>
    <s v="A"/>
    <s v="F"/>
    <m/>
    <m/>
    <s v="A12"/>
    <s v="Fiscal Year"/>
    <x v="0"/>
  </r>
  <r>
    <s v="Luescher"/>
    <s v="Andreas"/>
    <m/>
    <s v="Professor"/>
    <s v="Architecture &amp; Envr Design"/>
    <x v="247"/>
    <s v="A"/>
    <s v="F"/>
    <m/>
    <m/>
    <s v="F12"/>
    <s v="Academic Year"/>
    <x v="2"/>
  </r>
  <r>
    <s v="Burns"/>
    <s v="Timothy"/>
    <s v="A"/>
    <s v="Sr Proj Manager - Construction"/>
    <s v="Design &amp; Construction"/>
    <x v="248"/>
    <s v="A"/>
    <s v="F"/>
    <m/>
    <m/>
    <s v="A12"/>
    <s v="Fiscal Year"/>
    <x v="0"/>
  </r>
  <r>
    <s v="Halsey"/>
    <s v="Jeffrey"/>
    <s v="O"/>
    <s v="Professor"/>
    <s v="Music Performance Studies"/>
    <x v="249"/>
    <s v="A"/>
    <s v="F"/>
    <m/>
    <m/>
    <s v="F12"/>
    <s v="Academic Year"/>
    <x v="2"/>
  </r>
  <r>
    <s v="Failor"/>
    <s v="Michael"/>
    <s v="J"/>
    <s v="Senior Applications Developer"/>
    <s v="Information Technology Service"/>
    <x v="250"/>
    <s v="A"/>
    <s v="F"/>
    <m/>
    <m/>
    <s v="A12"/>
    <s v="Fiscal Year"/>
    <x v="0"/>
  </r>
  <r>
    <s v="Roudebush"/>
    <s v="Wilfred"/>
    <s v="H"/>
    <s v="Assoc Prof/Interim Chair"/>
    <s v="Architecture &amp; Envr Design"/>
    <x v="251"/>
    <s v="A"/>
    <s v="F"/>
    <n v="6545"/>
    <m/>
    <s v="F12"/>
    <s v="Academic Year"/>
    <x v="2"/>
  </r>
  <r>
    <s v="Roelands"/>
    <s v="Sebastiaan"/>
    <m/>
    <s v="Assistant Professor"/>
    <s v="Economics Dept"/>
    <x v="252"/>
    <s v="C"/>
    <s v="F"/>
    <m/>
    <m/>
    <s v="F09"/>
    <s v="Academic Year"/>
    <x v="2"/>
  </r>
  <r>
    <s v="Short"/>
    <s v="Anthony"/>
    <s v="E"/>
    <s v="Gen Mgr, Prod/Eng/Educ Svcs"/>
    <s v="WBGU-TV Television Service"/>
    <x v="253"/>
    <s v="A"/>
    <s v="F"/>
    <m/>
    <m/>
    <s v="A12"/>
    <s v="Fiscal Year"/>
    <x v="0"/>
  </r>
  <r>
    <s v="Chen"/>
    <s v="Yiwei"/>
    <m/>
    <s v="Professor"/>
    <s v="Psychology Department"/>
    <x v="254"/>
    <s v="A"/>
    <s v="F"/>
    <m/>
    <m/>
    <s v="F12"/>
    <s v="Academic Year"/>
    <x v="2"/>
  </r>
  <r>
    <s v="Yacobucci"/>
    <s v="Margaret"/>
    <s v="M"/>
    <s v="Professor"/>
    <s v="Geology Department"/>
    <x v="255"/>
    <s v="A"/>
    <s v="F"/>
    <m/>
    <m/>
    <s v="F12"/>
    <s v="Academic Year"/>
    <x v="2"/>
  </r>
  <r>
    <s v="Jesse"/>
    <s v="Neal"/>
    <s v="G"/>
    <s v="Professor"/>
    <s v="Political Science Department"/>
    <x v="256"/>
    <s v="A"/>
    <s v="F"/>
    <m/>
    <m/>
    <s v="F12"/>
    <s v="Academic Year"/>
    <x v="2"/>
  </r>
  <r>
    <s v="Nomaguchi"/>
    <s v="Kei"/>
    <m/>
    <s v="Associate Professor"/>
    <s v="Sociology Department"/>
    <x v="257"/>
    <s v="A"/>
    <s v="F"/>
    <m/>
    <m/>
    <s v="F12"/>
    <s v="Academic Year"/>
    <x v="2"/>
  </r>
  <r>
    <s v="Roark"/>
    <s v="Roddy"/>
    <s v="C"/>
    <s v="Senior Lecturer"/>
    <s v="Fire-Applied Science"/>
    <x v="258"/>
    <s v="C"/>
    <s v="F"/>
    <n v="2000"/>
    <m/>
    <s v="F09"/>
    <s v="Academic Year"/>
    <x v="2"/>
  </r>
  <r>
    <s v="Dzur"/>
    <s v="Albert"/>
    <s v="W"/>
    <s v="Professor"/>
    <s v="Political Science Department"/>
    <x v="259"/>
    <s v="A"/>
    <s v="F"/>
    <m/>
    <m/>
    <s v="F12"/>
    <s v="Academic Year"/>
    <x v="2"/>
  </r>
  <r>
    <s v="Heck"/>
    <s v="Sandra"/>
    <s v="K"/>
    <s v="Assoc Director HR and Benefits"/>
    <s v="Human Resources"/>
    <x v="260"/>
    <s v="A"/>
    <s v="F"/>
    <m/>
    <m/>
    <s v="A12"/>
    <s v="Fiscal Year"/>
    <x v="0"/>
  </r>
  <r>
    <s v="Simon"/>
    <s v="Tina"/>
    <s v="L"/>
    <s v="Gen Mgr, Dev/Finance/Progrmmng"/>
    <s v="WBGU-TV Television Service"/>
    <x v="261"/>
    <s v="A"/>
    <s v="F"/>
    <m/>
    <m/>
    <s v="A12"/>
    <s v="Fiscal Year"/>
    <x v="0"/>
  </r>
  <r>
    <s v="Monroe"/>
    <s v="Nicholas"/>
    <s v="J"/>
    <s v="Assistant Football Coach"/>
    <s v="Football"/>
    <x v="262"/>
    <s v="A"/>
    <s v="F"/>
    <m/>
    <m/>
    <s v="A12"/>
    <s v="Fiscal Year"/>
    <x v="0"/>
  </r>
  <r>
    <s v="Jackson"/>
    <s v="Jeffery"/>
    <s v="L"/>
    <s v="Asst VP, Dir CC and St Empl"/>
    <s v="Career Center"/>
    <x v="263"/>
    <s v="A"/>
    <s v="F"/>
    <n v="5000"/>
    <m/>
    <s v="A12"/>
    <s v="Fiscal Year"/>
    <x v="0"/>
  </r>
  <r>
    <s v="Sherrell"/>
    <s v="Marcus"/>
    <s v="L"/>
    <s v="Assc Dean /Assoc Prof"/>
    <s v="A&amp;S Dean"/>
    <x v="264"/>
    <s v="A"/>
    <s v="F"/>
    <n v="8000"/>
    <m/>
    <s v="FAD"/>
    <s v="Fiscal Year"/>
    <x v="1"/>
  </r>
  <r>
    <s v="van Staaden"/>
    <s v="Moira"/>
    <s v="J"/>
    <s v="Professor"/>
    <s v="Biological Science"/>
    <x v="265"/>
    <s v="C"/>
    <s v="F"/>
    <m/>
    <m/>
    <s v="F09"/>
    <s v="Academic Year"/>
    <x v="2"/>
  </r>
  <r>
    <s v="Rippey"/>
    <s v="Theodore"/>
    <s v="F"/>
    <s v="Associate Dean/Assoc Professor"/>
    <s v="A&amp;S Dean"/>
    <x v="266"/>
    <s v="A"/>
    <s v="F"/>
    <n v="8000"/>
    <m/>
    <s v="FAD"/>
    <s v="Fiscal Year"/>
    <x v="1"/>
  </r>
  <r>
    <s v="Natvig"/>
    <s v="Mary"/>
    <m/>
    <s v="Asst Dean/Professor"/>
    <s v="Musicology/Composition/Theory"/>
    <x v="267"/>
    <s v="A"/>
    <s v="F"/>
    <n v="2000"/>
    <m/>
    <s v="F12"/>
    <s v="Academic Year"/>
    <x v="2"/>
  </r>
  <r>
    <s v="Swisher"/>
    <s v="Raymond"/>
    <s v="R"/>
    <s v="Professor"/>
    <s v="Sociology Department"/>
    <x v="268"/>
    <s v="A"/>
    <s v="F"/>
    <m/>
    <m/>
    <s v="F12"/>
    <s v="Academic Year"/>
    <x v="2"/>
  </r>
  <r>
    <s v="Wammes"/>
    <s v="Chris"/>
    <m/>
    <s v="Senior Applications Developer"/>
    <s v="Information Technology Service"/>
    <x v="269"/>
    <s v="A"/>
    <s v="F"/>
    <m/>
    <m/>
    <s v="A12"/>
    <s v="Fiscal Year"/>
    <x v="0"/>
  </r>
  <r>
    <s v="Banister"/>
    <s v="Savilla"/>
    <s v="I"/>
    <s v="Professor"/>
    <s v="School of Teaching &amp; Learning"/>
    <x v="270"/>
    <s v="A"/>
    <s v="F"/>
    <m/>
    <m/>
    <s v="F12"/>
    <s v="Academic Year"/>
    <x v="2"/>
  </r>
  <r>
    <s v="Anzenbacher"/>
    <s v="Pavel"/>
    <m/>
    <s v="Associate Professor"/>
    <s v="Chemistry Department"/>
    <x v="271"/>
    <s v="C"/>
    <s v="F"/>
    <m/>
    <m/>
    <s v="F09"/>
    <s v="Academic Year"/>
    <x v="2"/>
  </r>
  <r>
    <s v="Skinner"/>
    <s v="Ewart"/>
    <s v="C"/>
    <s v="Associate Professor"/>
    <s v="Dept of Telecommunications"/>
    <x v="272"/>
    <s v="A"/>
    <s v="F"/>
    <n v="1500"/>
    <m/>
    <s v="F12"/>
    <s v="Academic Year"/>
    <x v="2"/>
  </r>
  <r>
    <s v="Nelson"/>
    <s v="Angela"/>
    <s v="M"/>
    <s v="Associate Professor"/>
    <s v="Popular Culture"/>
    <x v="273"/>
    <s v="A"/>
    <s v="F"/>
    <n v="3000"/>
    <m/>
    <s v="F12"/>
    <s v="Academic Year"/>
    <x v="2"/>
  </r>
  <r>
    <s v="Emery"/>
    <s v="Allan"/>
    <s v="M"/>
    <s v="Assoc Prof"/>
    <s v="English Department"/>
    <x v="274"/>
    <s v="A"/>
    <s v="F"/>
    <m/>
    <m/>
    <s v="F12"/>
    <s v="Academic Year"/>
    <x v="2"/>
  </r>
  <r>
    <s v="Celli"/>
    <s v="Carlo"/>
    <s v="J"/>
    <s v="Professor"/>
    <s v="Romance and Classical Studies"/>
    <x v="275"/>
    <s v="A"/>
    <s v="F"/>
    <m/>
    <m/>
    <s v="F12"/>
    <s v="Academic Year"/>
    <x v="2"/>
  </r>
  <r>
    <s v="Zachary"/>
    <s v="Mary"/>
    <s v="E"/>
    <s v="Head of Access Services"/>
    <s v="University Libraries"/>
    <x v="276"/>
    <s v="A"/>
    <s v="F"/>
    <m/>
    <m/>
    <s v="A12"/>
    <s v="Fiscal Year"/>
    <x v="0"/>
  </r>
  <r>
    <s v="Kruse"/>
    <s v="Penny"/>
    <s v="T"/>
    <s v="Professor"/>
    <s v="Music Performance Studies"/>
    <x v="277"/>
    <s v="A"/>
    <s v="F"/>
    <m/>
    <m/>
    <s v="F12"/>
    <s v="Academic Year"/>
    <x v="2"/>
  </r>
  <r>
    <s v="Muir"/>
    <s v="Sharona"/>
    <s v="E"/>
    <s v="Professor"/>
    <s v="English Department"/>
    <x v="278"/>
    <s v="A"/>
    <s v="F"/>
    <m/>
    <m/>
    <s v="F12"/>
    <s v="Academic Year"/>
    <x v="2"/>
  </r>
  <r>
    <s v="Underwood"/>
    <s v="Eileen"/>
    <s v="M"/>
    <s v="Associate Professor"/>
    <s v="Biological Science"/>
    <x v="279"/>
    <s v="A"/>
    <s v="F"/>
    <m/>
    <m/>
    <s v="F12"/>
    <s v="Academic Year"/>
    <x v="2"/>
  </r>
  <r>
    <s v="Roberts"/>
    <s v="Sheila"/>
    <s v="J"/>
    <s v="Associate Professor"/>
    <s v="Geology Department"/>
    <x v="280"/>
    <s v="C"/>
    <s v="F"/>
    <m/>
    <m/>
    <s v="F09"/>
    <s v="Academic Year"/>
    <x v="2"/>
  </r>
  <r>
    <s v="Light"/>
    <s v="Ann"/>
    <s v="M"/>
    <s v="Director, Fire School Admin"/>
    <s v="Political Science Department"/>
    <x v="281"/>
    <s v="A"/>
    <s v="F"/>
    <m/>
    <m/>
    <s v="A12"/>
    <s v="Fiscal Year"/>
    <x v="0"/>
  </r>
  <r>
    <s v="Morin"/>
    <s v="Shawn"/>
    <s v="P"/>
    <s v="Professor"/>
    <s v="School of Art"/>
    <x v="282"/>
    <s v="C"/>
    <s v="F"/>
    <m/>
    <m/>
    <s v="F09"/>
    <s v="Academic Year"/>
    <x v="2"/>
  </r>
  <r>
    <s v="Gajjala"/>
    <s v="Radhika"/>
    <m/>
    <s v="Professor"/>
    <s v="Dept of Communication"/>
    <x v="283"/>
    <s v="A"/>
    <s v="F"/>
    <m/>
    <m/>
    <s v="F12"/>
    <s v="Academic Year"/>
    <x v="2"/>
  </r>
  <r>
    <s v="Matthews"/>
    <s v="Russell"/>
    <s v="A"/>
    <s v="Associate Professor"/>
    <s v="Psychology Department"/>
    <x v="284"/>
    <s v="C"/>
    <s v="F"/>
    <m/>
    <m/>
    <s v="F09"/>
    <s v="Academic Year"/>
    <x v="2"/>
  </r>
  <r>
    <s v="Green"/>
    <s v="Robert"/>
    <s v="C"/>
    <s v="Assistant Professor"/>
    <s v="Computer Science"/>
    <x v="285"/>
    <s v="A"/>
    <s v="F"/>
    <n v="1000"/>
    <m/>
    <s v="F12"/>
    <s v="Academic Year"/>
    <x v="2"/>
  </r>
  <r>
    <s v="Bouzat"/>
    <s v="Juan"/>
    <s v="L"/>
    <s v="Professor"/>
    <s v="Biological Science"/>
    <x v="286"/>
    <s v="A"/>
    <s v="F"/>
    <m/>
    <m/>
    <s v="F12"/>
    <s v="Academic Year"/>
    <x v="2"/>
  </r>
  <r>
    <s v="Campbell"/>
    <s v="Michael"/>
    <s v="A"/>
    <s v="Police Captain"/>
    <s v="Public Safety"/>
    <x v="287"/>
    <s v="A"/>
    <s v="F"/>
    <m/>
    <m/>
    <s v="A12"/>
    <s v="Fiscal Year"/>
    <x v="0"/>
  </r>
  <r>
    <s v="Otiso"/>
    <s v="Kefa"/>
    <s v="M"/>
    <s v="Director Global Vill/Prof"/>
    <s v="Geography Department"/>
    <x v="288"/>
    <s v="A"/>
    <s v="F"/>
    <n v="2500"/>
    <m/>
    <s v="F12"/>
    <s v="Academic Year"/>
    <x v="2"/>
  </r>
  <r>
    <s v="Nelson"/>
    <s v="Patrick"/>
    <s v="A"/>
    <s v="Director, Student Union"/>
    <s v="Bowen-Thompson Student Union"/>
    <x v="289"/>
    <s v="A"/>
    <s v="F"/>
    <m/>
    <m/>
    <s v="A12"/>
    <s v="Fiscal Year"/>
    <x v="0"/>
  </r>
  <r>
    <s v="Xie"/>
    <s v="Philip"/>
    <s v="F"/>
    <s v="Professor"/>
    <s v="School of HMSLS"/>
    <x v="290"/>
    <s v="A"/>
    <s v="F"/>
    <m/>
    <m/>
    <s v="F12"/>
    <s v="Academic Year"/>
    <x v="2"/>
  </r>
  <r>
    <s v="Meyer"/>
    <s v="Casey"/>
    <s v="L"/>
    <s v="Senior Systems Administrator"/>
    <s v="Information Technology Service"/>
    <x v="291"/>
    <s v="A"/>
    <s v="F"/>
    <m/>
    <m/>
    <s v="A12"/>
    <s v="Fiscal Year"/>
    <x v="0"/>
  </r>
  <r>
    <s v="Miglietti"/>
    <s v="Cynthia"/>
    <s v="L"/>
    <s v="Chair/Dir,Program/AssocProf"/>
    <s v="Fire-Applied Science"/>
    <x v="292"/>
    <s v="A"/>
    <s v="F"/>
    <n v="8000"/>
    <m/>
    <s v="F12"/>
    <s v="Academic Year"/>
    <x v="2"/>
  </r>
  <r>
    <s v="Elsasser"/>
    <s v="James"/>
    <s v="R"/>
    <s v="Assoc Athl Dir for Int Aff"/>
    <s v="Intercollegiate Athletics"/>
    <x v="293"/>
    <s v="A"/>
    <s v="F"/>
    <m/>
    <m/>
    <s v="A12"/>
    <s v="Fiscal Year"/>
    <x v="0"/>
  </r>
  <r>
    <s v="Mascaro"/>
    <s v="Thomas"/>
    <s v="A"/>
    <s v="Professor"/>
    <s v="Dept of Telecommunications"/>
    <x v="294"/>
    <s v="A"/>
    <s v="F"/>
    <m/>
    <m/>
    <s v="F12"/>
    <s v="Academic Year"/>
    <x v="2"/>
  </r>
  <r>
    <s v="Hoops"/>
    <s v="David"/>
    <s v="F"/>
    <s v="Senior Applications Developer"/>
    <s v="Information Technology Service"/>
    <x v="295"/>
    <s v="A"/>
    <s v="F"/>
    <m/>
    <m/>
    <s v="A12"/>
    <s v="Fiscal Year"/>
    <x v="0"/>
  </r>
  <r>
    <s v="Gilmer"/>
    <s v="Garrett"/>
    <s v="L"/>
    <s v="Assc Dir Cntr Hlth/Dir, Couns"/>
    <s v="Counseling Center"/>
    <x v="296"/>
    <s v="A"/>
    <s v="F"/>
    <m/>
    <m/>
    <s v="A12"/>
    <s v="Fiscal Year"/>
    <x v="0"/>
  </r>
  <r>
    <s v="Melton"/>
    <s v="Laura"/>
    <m/>
    <s v="Professor"/>
    <s v="Music Performance Studies"/>
    <x v="297"/>
    <s v="A"/>
    <s v="F"/>
    <m/>
    <m/>
    <s v="F12"/>
    <s v="Academic Year"/>
    <x v="2"/>
  </r>
  <r>
    <s v="Roy"/>
    <s v="Sankardas"/>
    <m/>
    <s v="Assistant Professor"/>
    <s v="Computer Science"/>
    <x v="298"/>
    <s v="A"/>
    <s v="F"/>
    <m/>
    <m/>
    <s v="F12"/>
    <s v="Academic Year"/>
    <x v="2"/>
  </r>
  <r>
    <s v="Burek"/>
    <s v="Melissa"/>
    <s v="W"/>
    <s v="Interim Associate Dean"/>
    <s v="Human Services Department"/>
    <x v="299"/>
    <s v="A"/>
    <s v="F"/>
    <n v="9000"/>
    <m/>
    <s v="FAD"/>
    <s v="Fiscal Year"/>
    <x v="1"/>
  </r>
  <r>
    <s v="Herndon"/>
    <s v="Ruth"/>
    <s v="W"/>
    <s v="Professor"/>
    <s v="History Department"/>
    <x v="300"/>
    <s v="A"/>
    <s v="F"/>
    <m/>
    <m/>
    <s v="F12"/>
    <s v="Academic Year"/>
    <x v="2"/>
  </r>
  <r>
    <s v="Kammeyer"/>
    <s v="Margo"/>
    <s v="A"/>
    <s v="Special Project Manager"/>
    <s v="Information Technology Service"/>
    <x v="301"/>
    <s v="A"/>
    <s v="F"/>
    <m/>
    <m/>
    <s v="A12"/>
    <s v="Fiscal Year"/>
    <x v="0"/>
  </r>
  <r>
    <s v="Kinnear"/>
    <s v="Shumiala"/>
    <s v="N"/>
    <s v="Senior Director of Development"/>
    <s v="Development Office"/>
    <x v="302"/>
    <s v="A"/>
    <s v="F"/>
    <m/>
    <m/>
    <s v="A12"/>
    <s v="Fiscal Year"/>
    <x v="0"/>
  </r>
  <r>
    <s v="Depinet"/>
    <s v="Andrea"/>
    <s v="E"/>
    <s v="Director of Campus Services"/>
    <s v="Campus Services"/>
    <x v="303"/>
    <s v="A"/>
    <s v="F"/>
    <m/>
    <m/>
    <s v="A12"/>
    <s v="Fiscal Year"/>
    <x v="0"/>
  </r>
  <r>
    <s v="Bes"/>
    <s v="Juan"/>
    <s v="P"/>
    <s v="Professor"/>
    <s v="Math and Statistics Dept"/>
    <x v="304"/>
    <s v="A"/>
    <s v="F"/>
    <m/>
    <m/>
    <s v="F12"/>
    <s v="Academic Year"/>
    <x v="2"/>
  </r>
  <r>
    <s v="Brown"/>
    <s v="Jeffrey"/>
    <s v="A"/>
    <s v="Professor"/>
    <s v="Popular Culture"/>
    <x v="305"/>
    <s v="A"/>
    <s v="F"/>
    <m/>
    <m/>
    <s v="F12"/>
    <s v="Academic Year"/>
    <x v="2"/>
  </r>
  <r>
    <s v="Burke"/>
    <s v="Mona"/>
    <s v="M"/>
    <s v="Program Director/Sr Lecturer"/>
    <s v="Fire-Applied Science"/>
    <x v="306"/>
    <s v="A"/>
    <s v="F"/>
    <n v="2000"/>
    <m/>
    <s v="F12"/>
    <s v="Academic Year"/>
    <x v="2"/>
  </r>
  <r>
    <s v="Hamilton"/>
    <s v="Duane"/>
    <s v="L"/>
    <s v="Director of Physical Plant"/>
    <s v="Electrical / Mechanical"/>
    <x v="307"/>
    <s v="A"/>
    <s v="F"/>
    <m/>
    <m/>
    <s v="A12"/>
    <s v="Fiscal Year"/>
    <x v="0"/>
  </r>
  <r>
    <s v="Cleveland"/>
    <s v="Susannah"/>
    <s v="L"/>
    <s v="Chair Archival Col/Head MLSRA"/>
    <s v="University Libraries"/>
    <x v="308"/>
    <s v="A"/>
    <s v="F"/>
    <n v="6000"/>
    <m/>
    <s v="FLB"/>
    <s v="Fiscal Year"/>
    <x v="3"/>
  </r>
  <r>
    <s v="Baron"/>
    <s v="Cynthia"/>
    <s v="A"/>
    <s v="Professor"/>
    <s v="Theatre and Film"/>
    <x v="309"/>
    <s v="A"/>
    <s v="F"/>
    <m/>
    <m/>
    <s v="F12"/>
    <s v="Academic Year"/>
    <x v="2"/>
  </r>
  <r>
    <s v="Savich"/>
    <s v="Nicholas"/>
    <m/>
    <s v="Enterprise Appl Administrator"/>
    <s v="Information Technology Service"/>
    <x v="310"/>
    <s v="A"/>
    <s v="F"/>
    <m/>
    <m/>
    <s v="A12"/>
    <s v="Fiscal Year"/>
    <x v="0"/>
  </r>
  <r>
    <s v="Popov"/>
    <s v="Lubomir"/>
    <s v="S"/>
    <s v="Professor"/>
    <s v="Family &amp; Consumer Sciences"/>
    <x v="311"/>
    <s v="C"/>
    <s v="F"/>
    <n v="1500"/>
    <m/>
    <s v="F09"/>
    <s v="Academic Year"/>
    <x v="2"/>
  </r>
  <r>
    <s v="Hachtel"/>
    <s v="Michael"/>
    <s v="J"/>
    <s v="Manager"/>
    <s v="Information Technology Service"/>
    <x v="312"/>
    <s v="A"/>
    <s v="F"/>
    <n v="2000"/>
    <m/>
    <s v="A12"/>
    <s v="Fiscal Year"/>
    <x v="0"/>
  </r>
  <r>
    <s v="Meyer"/>
    <s v="Daniel"/>
    <s v="B"/>
    <s v="Asc Athl Dir/Spec Asst Athl Dr"/>
    <s v="Intercollegiate Athletics"/>
    <x v="312"/>
    <s v="A"/>
    <s v="F"/>
    <m/>
    <m/>
    <s v="A12"/>
    <s v="Fiscal Year"/>
    <x v="0"/>
  </r>
  <r>
    <s v="Cabanillas"/>
    <s v="Francisco"/>
    <m/>
    <s v="Professor"/>
    <s v="Romance and Classical Studies"/>
    <x v="313"/>
    <s v="C"/>
    <s v="F"/>
    <m/>
    <m/>
    <s v="F09"/>
    <s v="Academic Year"/>
    <x v="2"/>
  </r>
  <r>
    <s v="Munson"/>
    <s v="Mark"/>
    <s v="E"/>
    <s v="Professor"/>
    <s v="Music Education"/>
    <x v="314"/>
    <s v="A"/>
    <s v="F"/>
    <m/>
    <m/>
    <s v="F12"/>
    <s v="Academic Year"/>
    <x v="2"/>
  </r>
  <r>
    <s v="Landgraf"/>
    <s v="Edgar"/>
    <m/>
    <s v="Professor"/>
    <s v="German-Russian Department"/>
    <x v="315"/>
    <s v="A"/>
    <s v="F"/>
    <n v="3800"/>
    <m/>
    <s v="F12"/>
    <s v="Academic Year"/>
    <x v="2"/>
  </r>
  <r>
    <s v="Carney"/>
    <s v="Norman"/>
    <s v="F"/>
    <s v="Database Administrator"/>
    <s v="Information Technology Service"/>
    <x v="316"/>
    <s v="A"/>
    <s v="F"/>
    <m/>
    <m/>
    <s v="A12"/>
    <s v="Fiscal Year"/>
    <x v="0"/>
  </r>
  <r>
    <s v="Balistreri"/>
    <s v="John"/>
    <s v="A"/>
    <s v="Professor"/>
    <s v="School of Art"/>
    <x v="317"/>
    <s v="A"/>
    <s v="F"/>
    <m/>
    <m/>
    <s v="F12"/>
    <s v="Academic Year"/>
    <x v="2"/>
  </r>
  <r>
    <s v="Swinford"/>
    <s v="Susan"/>
    <s v="M"/>
    <s v="Director, Budgets/Business Aff"/>
    <s v="VP Student Affairs"/>
    <x v="318"/>
    <s v="A"/>
    <s v="F"/>
    <m/>
    <m/>
    <s v="A12"/>
    <s v="Fiscal Year"/>
    <x v="0"/>
  </r>
  <r>
    <s v="Pogan"/>
    <s v="Brett"/>
    <s v="W"/>
    <s v="Senior Capital Planner"/>
    <s v="Capital Planning"/>
    <x v="319"/>
    <s v="A"/>
    <s v="F"/>
    <m/>
    <m/>
    <s v="A12"/>
    <s v="Fiscal Year"/>
    <x v="0"/>
  </r>
  <r>
    <s v="Schutte"/>
    <s v="Barry"/>
    <s v="J"/>
    <s v="Assistant Hockey Coach"/>
    <s v="Hockey"/>
    <x v="320"/>
    <s v="A"/>
    <s v="F"/>
    <m/>
    <m/>
    <s v="A12"/>
    <s v="Fiscal Year"/>
    <x v="0"/>
  </r>
  <r>
    <s v="James"/>
    <s v="Timothy"/>
    <s v="S"/>
    <s v="Police Captain"/>
    <s v="Public Safety"/>
    <x v="321"/>
    <s v="A"/>
    <s v="F"/>
    <m/>
    <m/>
    <s v="A12"/>
    <s v="Fiscal Year"/>
    <x v="0"/>
  </r>
  <r>
    <s v="Fleming"/>
    <s v="Jesse"/>
    <s v="C"/>
    <s v="Asst Women's Basketball Coach"/>
    <s v="Basketball - Women"/>
    <x v="322"/>
    <s v="A"/>
    <s v="F"/>
    <m/>
    <m/>
    <s v="A12"/>
    <s v="Fiscal Year"/>
    <x v="0"/>
  </r>
  <r>
    <s v="Stacey"/>
    <s v="Anthony"/>
    <s v="A"/>
    <s v="Ast Men's Basketball Coach"/>
    <s v="Basketball-Men"/>
    <x v="322"/>
    <s v="A"/>
    <s v="F"/>
    <m/>
    <m/>
    <s v="A12"/>
    <s v="Fiscal Year"/>
    <x v="0"/>
  </r>
  <r>
    <s v="Jordan"/>
    <s v="Steven"/>
    <s v="J"/>
    <s v="Instructor"/>
    <s v="Finance"/>
    <x v="322"/>
    <s v="C"/>
    <s v="F"/>
    <m/>
    <m/>
    <s v="F09"/>
    <s v="Academic Year"/>
    <x v="2"/>
  </r>
  <r>
    <s v="Starks"/>
    <s v="J Rockne"/>
    <m/>
    <s v="Instructor"/>
    <s v="Finance"/>
    <x v="322"/>
    <s v="C"/>
    <s v="F"/>
    <m/>
    <m/>
    <s v="F09"/>
    <s v="Academic Year"/>
    <x v="2"/>
  </r>
  <r>
    <s v="Hartley"/>
    <s v="Stacey"/>
    <s v="M"/>
    <s v="Senior Director of Development"/>
    <s v="Fire-Institutional Research"/>
    <x v="322"/>
    <s v="A"/>
    <s v="F"/>
    <m/>
    <m/>
    <s v="A12"/>
    <s v="Fiscal Year"/>
    <x v="0"/>
  </r>
  <r>
    <s v="Freeman"/>
    <s v="Thomas"/>
    <s v="F"/>
    <s v="Assistant Football Coach"/>
    <s v="Football"/>
    <x v="322"/>
    <s v="A"/>
    <s v="F"/>
    <m/>
    <m/>
    <s v="A12"/>
    <s v="Fiscal Year"/>
    <x v="0"/>
  </r>
  <r>
    <s v="Hooper"/>
    <s v="Tim"/>
    <m/>
    <s v="Web Applications Developer"/>
    <s v="Information Technology Service"/>
    <x v="322"/>
    <s v="A"/>
    <s v="F"/>
    <m/>
    <m/>
    <s v="A12"/>
    <s v="Fiscal Year"/>
    <x v="0"/>
  </r>
  <r>
    <s v="Wagener"/>
    <s v="Anthony"/>
    <s v="T"/>
    <s v="Senior Director of Development"/>
    <s v="V P University Advancement"/>
    <x v="322"/>
    <s v="A"/>
    <s v="F"/>
    <m/>
    <m/>
    <s v="A12"/>
    <s v="Fiscal Year"/>
    <x v="0"/>
  </r>
  <r>
    <s v="Border"/>
    <s v="David"/>
    <s v="A"/>
    <s v="Assoc Professor/Interim Chair"/>
    <s v="Dept Engineering Technologies"/>
    <x v="323"/>
    <s v="A"/>
    <s v="F"/>
    <n v="3682"/>
    <m/>
    <s v="F12"/>
    <s v="Academic Year"/>
    <x v="2"/>
  </r>
  <r>
    <s v="Traver"/>
    <s v="Kimberly"/>
    <s v="S"/>
    <s v="Lecturer"/>
    <s v="Comm. Sciences &amp; Disorders"/>
    <x v="324"/>
    <s v="A"/>
    <s v="F"/>
    <m/>
    <m/>
    <s v="F12"/>
    <s v="Academic Year"/>
    <x v="2"/>
  </r>
  <r>
    <s v="Lillios"/>
    <s v="Elainie"/>
    <m/>
    <s v="Professor"/>
    <s v="Musicology/Composition/Theory"/>
    <x v="325"/>
    <s v="A"/>
    <s v="F"/>
    <m/>
    <m/>
    <s v="F12"/>
    <s v="Academic Year"/>
    <x v="2"/>
  </r>
  <r>
    <s v="Lin"/>
    <s v="I-Fen"/>
    <m/>
    <s v="Professor"/>
    <s v="Sociology Department"/>
    <x v="326"/>
    <s v="A"/>
    <s v="F"/>
    <m/>
    <m/>
    <s v="F12"/>
    <s v="Academic Year"/>
    <x v="2"/>
  </r>
  <r>
    <s v="Kanwischer"/>
    <s v="Edmond"/>
    <s v="C"/>
    <s v="Acting Director/Professor"/>
    <s v="School of Art"/>
    <x v="327"/>
    <s v="A"/>
    <s v="F"/>
    <n v="7125"/>
    <m/>
    <s v="FAD"/>
    <s v="Fiscal Year"/>
    <x v="1"/>
  </r>
  <r>
    <s v="Satterlee"/>
    <s v="Robert"/>
    <s v="S"/>
    <s v="Dir of Graduate St/Prof"/>
    <s v="Music Performance Studies"/>
    <x v="328"/>
    <s v="A"/>
    <s v="F"/>
    <n v="1500"/>
    <m/>
    <s v="F12"/>
    <s v="Academic Year"/>
    <x v="2"/>
  </r>
  <r>
    <s v="Zhou"/>
    <s v="Yu"/>
    <m/>
    <s v="Associate Professor"/>
    <s v="Geography Department"/>
    <x v="329"/>
    <s v="A"/>
    <s v="F"/>
    <m/>
    <m/>
    <s v="F12"/>
    <s v="Academic Year"/>
    <x v="2"/>
  </r>
  <r>
    <s v="Guldbeck"/>
    <s v="Mille"/>
    <m/>
    <s v="Professor"/>
    <s v="School of Art"/>
    <x v="330"/>
    <s v="A"/>
    <s v="F"/>
    <m/>
    <m/>
    <s v="F12"/>
    <s v="Academic Year"/>
    <x v="2"/>
  </r>
  <r>
    <s v="Wade"/>
    <s v="John"/>
    <s v="G"/>
    <s v="Associate Professor"/>
    <s v="Math and Statistics Dept"/>
    <x v="331"/>
    <s v="A"/>
    <s v="F"/>
    <m/>
    <m/>
    <s v="F12"/>
    <s v="Academic Year"/>
    <x v="2"/>
  </r>
  <r>
    <s v="Patterson"/>
    <s v="Nancy"/>
    <s v="C"/>
    <s v="Professor"/>
    <s v="School of Teaching &amp; Learning"/>
    <x v="332"/>
    <s v="A"/>
    <s v="F"/>
    <n v="2625"/>
    <m/>
    <s v="F12"/>
    <s v="Academic Year"/>
    <x v="2"/>
  </r>
  <r>
    <s v="Oates"/>
    <s v="Gary"/>
    <s v="L"/>
    <s v="Associate Professor"/>
    <s v="Sociology Department"/>
    <x v="333"/>
    <s v="A"/>
    <s v="F"/>
    <m/>
    <m/>
    <s v="F12"/>
    <s v="Academic Year"/>
    <x v="2"/>
  </r>
  <r>
    <s v="Chambers"/>
    <s v="Jenifer"/>
    <s v="J"/>
    <s v="Director, Education Abroad"/>
    <s v="Intrnl Programs &amp; Partnerships"/>
    <x v="334"/>
    <s v="A"/>
    <s v="F"/>
    <m/>
    <m/>
    <s v="A12"/>
    <s v="Fiscal Year"/>
    <x v="0"/>
  </r>
  <r>
    <s v="Michaels"/>
    <s v="Helen"/>
    <s v="J"/>
    <s v="Associate Professor"/>
    <s v="Biological Science"/>
    <x v="335"/>
    <s v="A"/>
    <s v="F"/>
    <m/>
    <m/>
    <s v="F12"/>
    <s v="Academic Year"/>
    <x v="2"/>
  </r>
  <r>
    <s v="Bortel"/>
    <s v="Robert"/>
    <s v="W"/>
    <s v="Director"/>
    <s v="School of Media and Comm"/>
    <x v="336"/>
    <s v="A"/>
    <s v="F"/>
    <m/>
    <m/>
    <s v="A12"/>
    <s v="Fiscal Year"/>
    <x v="0"/>
  </r>
  <r>
    <s v="Vickio"/>
    <s v="Craig"/>
    <s v="J"/>
    <s v="Staff Psychologist"/>
    <s v="Counseling Center"/>
    <x v="337"/>
    <s v="A"/>
    <s v="F"/>
    <m/>
    <m/>
    <s v="A12"/>
    <s v="Fiscal Year"/>
    <x v="0"/>
  </r>
  <r>
    <s v="Jackson"/>
    <s v="David"/>
    <s v="J"/>
    <s v="Professor"/>
    <s v="Political Science Department"/>
    <x v="338"/>
    <s v="A"/>
    <s v="F"/>
    <m/>
    <m/>
    <s v="F12"/>
    <s v="Academic Year"/>
    <x v="2"/>
  </r>
  <r>
    <s v="Coleman"/>
    <s v="Priscilla"/>
    <s v="K"/>
    <s v="Professor"/>
    <s v="Family &amp; Consumer Sciences"/>
    <x v="339"/>
    <s v="A"/>
    <s v="F"/>
    <m/>
    <m/>
    <s v="F12"/>
    <s v="Academic Year"/>
    <x v="2"/>
  </r>
  <r>
    <s v="Samel"/>
    <s v="Arthur"/>
    <s v="N"/>
    <s v="Associate Professor"/>
    <s v="Geography Department"/>
    <x v="340"/>
    <s v="C"/>
    <s v="F"/>
    <m/>
    <m/>
    <s v="F09"/>
    <s v="Academic Year"/>
    <x v="2"/>
  </r>
  <r>
    <s v="Dyer"/>
    <s v="Robert"/>
    <s v="E"/>
    <s v="Assistant Professor"/>
    <s v="Computer Science"/>
    <x v="341"/>
    <s v="A"/>
    <s v="F"/>
    <m/>
    <m/>
    <s v="F12"/>
    <s v="Academic Year"/>
    <x v="2"/>
  </r>
  <r>
    <s v="Colvin"/>
    <s v="Wayne"/>
    <s v="S"/>
    <s v="Associate Manager"/>
    <s v="Information Technology Service"/>
    <x v="342"/>
    <s v="A"/>
    <s v="F"/>
    <m/>
    <m/>
    <s v="A12"/>
    <s v="Fiscal Year"/>
    <x v="0"/>
  </r>
  <r>
    <s v="Kulicke"/>
    <s v="Vicky"/>
    <s v="L"/>
    <s v="Equity Officer"/>
    <s v="Office of Equity &amp; Diversity"/>
    <x v="343"/>
    <s v="A"/>
    <s v="F"/>
    <m/>
    <m/>
    <s v="A12"/>
    <s v="Fiscal Year"/>
    <x v="0"/>
  </r>
  <r>
    <s v="Sickler"/>
    <s v="Stephanie"/>
    <s v="L"/>
    <s v="Director"/>
    <s v="Risk Management"/>
    <x v="344"/>
    <s v="A"/>
    <s v="F"/>
    <m/>
    <m/>
    <s v="A12"/>
    <s v="Fiscal Year"/>
    <x v="0"/>
  </r>
  <r>
    <s v="Lockford"/>
    <s v="Lesa"/>
    <s v="L"/>
    <s v="Professor"/>
    <s v="Theatre and Film"/>
    <x v="345"/>
    <s v="A"/>
    <s v="F"/>
    <m/>
    <m/>
    <s v="F12"/>
    <s v="Academic Year"/>
    <x v="2"/>
  </r>
  <r>
    <s v="Turner"/>
    <s v="Adrian"/>
    <s v="P"/>
    <s v="Associate Professor"/>
    <s v="School of HMSLS"/>
    <x v="346"/>
    <s v="A"/>
    <s v="F"/>
    <m/>
    <m/>
    <s v="F12"/>
    <s v="Academic Year"/>
    <x v="2"/>
  </r>
  <r>
    <s v="Schneider"/>
    <s v="Raymond"/>
    <s v="G"/>
    <s v="Associate Professor"/>
    <s v="School of HMSLS"/>
    <x v="347"/>
    <s v="A"/>
    <s v="F"/>
    <n v="2000"/>
    <m/>
    <s v="F12"/>
    <s v="Academic Year"/>
    <x v="2"/>
  </r>
  <r>
    <s v="Brodke"/>
    <s v="Michelle"/>
    <s v="R"/>
    <s v="Associate Professor"/>
    <s v="Fire-Applied Science"/>
    <x v="348"/>
    <s v="A"/>
    <s v="F"/>
    <n v="1000"/>
    <m/>
    <s v="F12"/>
    <s v="Academic Year"/>
    <x v="2"/>
  </r>
  <r>
    <s v="Schumacher"/>
    <s v="Donald"/>
    <s v="F"/>
    <s v="Senior Applications Developer"/>
    <s v="Information Technology Service"/>
    <x v="349"/>
    <s v="A"/>
    <s v="F"/>
    <m/>
    <m/>
    <s v="A12"/>
    <s v="Fiscal Year"/>
    <x v="0"/>
  </r>
  <r>
    <s v="Schupp"/>
    <s v="Roger"/>
    <s v="B"/>
    <s v="Professor"/>
    <s v="Music Performance Studies"/>
    <x v="350"/>
    <s v="A"/>
    <s v="F"/>
    <m/>
    <m/>
    <s v="F12"/>
    <s v="Academic Year"/>
    <x v="2"/>
  </r>
  <r>
    <s v="Glusac"/>
    <s v="Ksenija"/>
    <m/>
    <s v="Associate Professor"/>
    <s v="Chemistry Department"/>
    <x v="351"/>
    <s v="A"/>
    <s v="F"/>
    <m/>
    <m/>
    <s v="F12"/>
    <s v="Academic Year"/>
    <x v="2"/>
  </r>
  <r>
    <s v="Wu"/>
    <s v="Yan"/>
    <m/>
    <s v="Assistant Professor"/>
    <s v="Computer Science"/>
    <x v="352"/>
    <s v="A"/>
    <s v="F"/>
    <m/>
    <m/>
    <s v="F12"/>
    <s v="Academic Year"/>
    <x v="2"/>
  </r>
  <r>
    <s v="Brendlinger"/>
    <s v="Nancy"/>
    <s v="H"/>
    <s v="Associate Professor"/>
    <s v="Department of Journalism &amp; PR"/>
    <x v="353"/>
    <s v="A"/>
    <s v="F"/>
    <m/>
    <m/>
    <s v="F12"/>
    <s v="Academic Year"/>
    <x v="2"/>
  </r>
  <r>
    <s v="Messersmith"/>
    <s v="Stephania"/>
    <s v="J"/>
    <s v="Sr Lecturer/Coord for STEM"/>
    <s v="Chemistry Department"/>
    <x v="354"/>
    <s v="A"/>
    <s v="F"/>
    <m/>
    <m/>
    <s v="F12"/>
    <s v="Academic Year"/>
    <x v="2"/>
  </r>
  <r>
    <s v="Wallach"/>
    <s v="Jeremy"/>
    <s v="W"/>
    <s v="Professor"/>
    <s v="Popular Culture"/>
    <x v="355"/>
    <s v="A"/>
    <s v="F"/>
    <m/>
    <m/>
    <s v="F12"/>
    <s v="Academic Year"/>
    <x v="2"/>
  </r>
  <r>
    <s v="Snyder"/>
    <s v="Julie"/>
    <s v="A"/>
    <s v="Assc Dn/Dir SAR Pres LD Acad."/>
    <s v="President's Leadership Academy"/>
    <x v="356"/>
    <s v="A"/>
    <s v="F"/>
    <m/>
    <m/>
    <s v="A12"/>
    <s v="Fiscal Year"/>
    <x v="0"/>
  </r>
  <r>
    <s v="Chambers"/>
    <s v="Jonathan"/>
    <s v="L"/>
    <s v="Professor"/>
    <s v="Theatre and Film"/>
    <x v="357"/>
    <s v="A"/>
    <s v="F"/>
    <m/>
    <m/>
    <s v="F12"/>
    <s v="Academic Year"/>
    <x v="2"/>
  </r>
  <r>
    <s v="Kuehn"/>
    <s v="Mikel"/>
    <s v="P"/>
    <s v="Professor"/>
    <s v="Musicology/Composition/Theory"/>
    <x v="358"/>
    <s v="C"/>
    <s v="F"/>
    <m/>
    <m/>
    <s v="F09"/>
    <s v="Academic Year"/>
    <x v="2"/>
  </r>
  <r>
    <s v="Singer"/>
    <s v="Carol"/>
    <s v="A"/>
    <s v="Reference and Instruction Lib"/>
    <s v="University Libraries"/>
    <x v="359"/>
    <s v="A"/>
    <s v="F"/>
    <m/>
    <m/>
    <s v="FLB"/>
    <s v="Fiscal Year"/>
    <x v="3"/>
  </r>
  <r>
    <s v="Dworsky"/>
    <s v="Dryw"/>
    <s v="O"/>
    <s v="Dir of Psy S/Clinical Lecturer"/>
    <s v="Psychology Department"/>
    <x v="360"/>
    <s v="A"/>
    <s v="F"/>
    <n v="2000"/>
    <m/>
    <s v="F12"/>
    <s v="Academic Year"/>
    <x v="2"/>
  </r>
  <r>
    <s v="McManus Begum"/>
    <s v="Khani"/>
    <m/>
    <s v="Associate Professor"/>
    <s v="English Department"/>
    <x v="361"/>
    <s v="A"/>
    <s v="F"/>
    <m/>
    <m/>
    <s v="F12"/>
    <s v="Academic Year"/>
    <x v="2"/>
  </r>
  <r>
    <s v="Falk"/>
    <s v="Patricia"/>
    <s v="K"/>
    <s v="Music Catalog/Metadata Librarn"/>
    <s v="University Libraries"/>
    <x v="362"/>
    <s v="A"/>
    <s v="F"/>
    <m/>
    <m/>
    <s v="FLB"/>
    <s v="Fiscal Year"/>
    <x v="3"/>
  </r>
  <r>
    <s v="Subreenduth"/>
    <s v="Solotchnee"/>
    <s v="S"/>
    <s v="Professor"/>
    <s v="School of Teaching &amp; Learning"/>
    <x v="363"/>
    <s v="A"/>
    <s v="F"/>
    <m/>
    <m/>
    <s v="F12"/>
    <s v="Academic Year"/>
    <x v="2"/>
  </r>
  <r>
    <s v="Cassara"/>
    <s v="Catherine"/>
    <m/>
    <s v="Associate Professor"/>
    <s v="Department of Journalism &amp; PR"/>
    <x v="364"/>
    <s v="A"/>
    <s v="F"/>
    <m/>
    <m/>
    <s v="F12"/>
    <s v="Academic Year"/>
    <x v="2"/>
  </r>
  <r>
    <s v="Frey"/>
    <s v="Diane"/>
    <s v="K"/>
    <s v="Associate Professor"/>
    <s v="Family &amp; Consumer Sciences"/>
    <x v="365"/>
    <s v="A"/>
    <s v="F"/>
    <n v="1500"/>
    <m/>
    <s v="F12"/>
    <s v="Academic Year"/>
    <x v="2"/>
  </r>
  <r>
    <s v="Edinger"/>
    <s v="Sean"/>
    <s v="D"/>
    <s v="Director of Strength and Cond"/>
    <s v="Intercollegiate Athletics"/>
    <x v="366"/>
    <s v="A"/>
    <s v="F"/>
    <m/>
    <m/>
    <s v="A12"/>
    <s v="Fiscal Year"/>
    <x v="0"/>
  </r>
  <r>
    <s v="Hunker"/>
    <s v="Stefanie"/>
    <s v="A"/>
    <s v="Digital Resources Librarian"/>
    <s v="University Libraries"/>
    <x v="367"/>
    <s v="A"/>
    <s v="F"/>
    <m/>
    <m/>
    <s v="FLB"/>
    <s v="Fiscal Year"/>
    <x v="3"/>
  </r>
  <r>
    <s v="Elliott-Famularo"/>
    <s v="Heather"/>
    <s v="L"/>
    <s v="Associate Professor"/>
    <s v="School of Art"/>
    <x v="368"/>
    <s v="A"/>
    <s v="F"/>
    <m/>
    <m/>
    <s v="F12"/>
    <s v="Academic Year"/>
    <x v="2"/>
  </r>
  <r>
    <s v="Martin"/>
    <s v="Royce"/>
    <s v="A"/>
    <s v="Associate Professor"/>
    <s v="Dept Engineering Technologies"/>
    <x v="369"/>
    <s v="C"/>
    <s v="F"/>
    <m/>
    <m/>
    <s v="F09"/>
    <s v="Academic Year"/>
    <x v="2"/>
  </r>
  <r>
    <s v="Eigner"/>
    <s v="Ty"/>
    <s v="D"/>
    <s v="Asst Men's Ice Hockey Coach"/>
    <s v="Hockey"/>
    <x v="370"/>
    <s v="A"/>
    <s v="F"/>
    <m/>
    <m/>
    <s v="A12"/>
    <s v="Fiscal Year"/>
    <x v="0"/>
  </r>
  <r>
    <s v="Arrigo"/>
    <s v="Michael"/>
    <s v="T"/>
    <s v="Professor"/>
    <s v="School of Art"/>
    <x v="371"/>
    <s v="A"/>
    <s v="F"/>
    <m/>
    <m/>
    <s v="F12"/>
    <s v="Academic Year"/>
    <x v="2"/>
  </r>
  <r>
    <s v="Clark"/>
    <s v="Bradford"/>
    <s v="B"/>
    <s v="Professor"/>
    <s v="Theatre and Film"/>
    <x v="372"/>
    <s v="C"/>
    <s v="F"/>
    <m/>
    <m/>
    <s v="F09"/>
    <s v="Academic Year"/>
    <x v="2"/>
  </r>
  <r>
    <s v="Schocket"/>
    <s v="Andrew"/>
    <s v="M"/>
    <s v="Professor"/>
    <s v="History Department"/>
    <x v="373"/>
    <s v="C"/>
    <s v="F"/>
    <n v="3000"/>
    <m/>
    <s v="F09"/>
    <s v="Academic Year"/>
    <x v="2"/>
  </r>
  <r>
    <s v="Pobocik"/>
    <s v="Rebecca"/>
    <s v="S"/>
    <s v="Associate Professor"/>
    <s v="Food &amp; Nutrition"/>
    <x v="374"/>
    <s v="A"/>
    <s v="F"/>
    <n v="1500"/>
    <m/>
    <s v="F12"/>
    <s v="Academic Year"/>
    <x v="2"/>
  </r>
  <r>
    <s v="Wood"/>
    <s v="Sue"/>
    <s v="C"/>
    <s v="Associate Professor"/>
    <s v="English Department"/>
    <x v="375"/>
    <s v="A"/>
    <s v="F"/>
    <m/>
    <m/>
    <s v="F12"/>
    <s v="Academic Year"/>
    <x v="2"/>
  </r>
  <r>
    <s v="Burns"/>
    <s v="William"/>
    <s v="M"/>
    <s v="Assistant Director"/>
    <s v="Center for Regional Developmen"/>
    <x v="376"/>
    <s v="A"/>
    <s v="F"/>
    <m/>
    <m/>
    <s v="A12"/>
    <s v="Fiscal Year"/>
    <x v="0"/>
  </r>
  <r>
    <s v="Xi"/>
    <s v="Haowen"/>
    <m/>
    <s v="Associate Professor"/>
    <s v="Physics &amp; Astronomy"/>
    <x v="377"/>
    <s v="C"/>
    <s v="F"/>
    <m/>
    <m/>
    <s v="F09"/>
    <s v="Academic Year"/>
    <x v="2"/>
  </r>
  <r>
    <s v="Anderson"/>
    <s v="Richard"/>
    <s v="B"/>
    <s v="Associate Professor"/>
    <s v="Psychology Department"/>
    <x v="378"/>
    <s v="A"/>
    <s v="F"/>
    <m/>
    <m/>
    <s v="F12"/>
    <s v="Academic Year"/>
    <x v="2"/>
  </r>
  <r>
    <s v="Schempf"/>
    <s v="Kevin"/>
    <s v="W"/>
    <s v="Associate Professor"/>
    <s v="Music Performance Studies"/>
    <x v="379"/>
    <s v="A"/>
    <s v="F"/>
    <m/>
    <m/>
    <s v="F12"/>
    <s v="Academic Year"/>
    <x v="2"/>
  </r>
  <r>
    <s v="Brown"/>
    <s v="Linda"/>
    <s v="A"/>
    <s v="Coordinator of Collections"/>
    <s v="University Libraries"/>
    <x v="380"/>
    <s v="A"/>
    <s v="F"/>
    <m/>
    <m/>
    <s v="FLB"/>
    <s v="Fiscal Year"/>
    <x v="3"/>
  </r>
  <r>
    <s v="Horner"/>
    <s v="Sherri"/>
    <s v="L"/>
    <s v="Associate Professor"/>
    <s v="School of Ed Found, Lead &amp; Pol"/>
    <x v="381"/>
    <s v="A"/>
    <s v="F"/>
    <n v="1000"/>
    <m/>
    <s v="F12"/>
    <s v="Academic Year"/>
    <x v="2"/>
  </r>
  <r>
    <s v="Artz"/>
    <s v="Jeffrey"/>
    <s v="S"/>
    <s v="Creative Director"/>
    <s v="Marketing &amp; Communications"/>
    <x v="382"/>
    <s v="A"/>
    <s v="F"/>
    <m/>
    <m/>
    <s v="A12"/>
    <s v="Fiscal Year"/>
    <x v="0"/>
  </r>
  <r>
    <s v="Rizzo"/>
    <s v="Maria"/>
    <s v="L"/>
    <s v="Associate Professor"/>
    <s v="Math and Statistics Dept"/>
    <x v="383"/>
    <s v="A"/>
    <s v="F"/>
    <m/>
    <m/>
    <s v="F12"/>
    <s v="Academic Year"/>
    <x v="2"/>
  </r>
  <r>
    <s v="Celli"/>
    <s v="Larissa"/>
    <s v="S"/>
    <s v="Associate Professor"/>
    <s v="English Department"/>
    <x v="384"/>
    <s v="A"/>
    <s v="F"/>
    <m/>
    <m/>
    <s v="F12"/>
    <s v="Academic Year"/>
    <x v="2"/>
  </r>
  <r>
    <s v="Messenheimer"/>
    <s v="Trinka"/>
    <s v="E"/>
    <s v="Associate Professor"/>
    <s v="Schl of Intervention Svcs"/>
    <x v="385"/>
    <s v="A"/>
    <s v="F"/>
    <m/>
    <m/>
    <s v="F12"/>
    <s v="Academic Year"/>
    <x v="2"/>
  </r>
  <r>
    <s v="Schuessler"/>
    <s v="Michael"/>
    <m/>
    <s v="Senior Project Manager"/>
    <s v="Design &amp; Construction"/>
    <x v="386"/>
    <s v="A"/>
    <s v="F"/>
    <m/>
    <m/>
    <s v="A12"/>
    <s v="Fiscal Year"/>
    <x v="0"/>
  </r>
  <r>
    <s v="Forsyth"/>
    <s v="Douglas"/>
    <s v="J"/>
    <s v="Associate Professor"/>
    <s v="History Department"/>
    <x v="387"/>
    <s v="A"/>
    <s v="F"/>
    <m/>
    <m/>
    <s v="F12"/>
    <s v="Academic Year"/>
    <x v="2"/>
  </r>
  <r>
    <s v="Kassa"/>
    <s v="Hailu"/>
    <m/>
    <s v="Associate Professor"/>
    <s v="Public &amp; Allied Health"/>
    <x v="388"/>
    <s v="A"/>
    <s v="F"/>
    <m/>
    <m/>
    <s v="F12"/>
    <s v="Academic Year"/>
    <x v="2"/>
  </r>
  <r>
    <s v="Ward"/>
    <s v="Stacey"/>
    <s v="R"/>
    <s v="Sr. Financial Reporting Lead"/>
    <s v="Controller's Office"/>
    <x v="389"/>
    <s v="A"/>
    <s v="F"/>
    <m/>
    <m/>
    <s v="A12"/>
    <s v="Fiscal Year"/>
    <x v="0"/>
  </r>
  <r>
    <s v="Dubose"/>
    <s v="Lisa"/>
    <s v="E"/>
    <s v="Mgr Empl Rel and Training"/>
    <s v="Human Resources"/>
    <x v="389"/>
    <s v="A"/>
    <s v="F"/>
    <m/>
    <m/>
    <s v="A12"/>
    <s v="Fiscal Year"/>
    <x v="0"/>
  </r>
  <r>
    <s v="Omaruddin"/>
    <s v="Romaica"/>
    <m/>
    <s v="Program Coordinator"/>
    <s v="Medical Laboratory Science"/>
    <x v="389"/>
    <s v="A"/>
    <s v="F"/>
    <m/>
    <m/>
    <s v="F12"/>
    <s v="Academic Year"/>
    <x v="2"/>
  </r>
  <r>
    <s v="Molnar"/>
    <s v="Connie"/>
    <s v="M"/>
    <s v="Director"/>
    <s v="Center for Faculty Excellence"/>
    <x v="390"/>
    <s v="A"/>
    <s v="F"/>
    <m/>
    <m/>
    <s v="A12"/>
    <s v="Fiscal Year"/>
    <x v="0"/>
  </r>
  <r>
    <s v="Heider"/>
    <s v="Mark"/>
    <s v="A"/>
    <s v="Enterprise Appl Administrator"/>
    <s v="Information Technology Service"/>
    <x v="391"/>
    <s v="A"/>
    <s v="F"/>
    <m/>
    <m/>
    <s v="A12"/>
    <s v="Fiscal Year"/>
    <x v="0"/>
  </r>
  <r>
    <s v="Worley"/>
    <s v="Sara"/>
    <m/>
    <s v="Associate Professor"/>
    <s v="Philosophy Department"/>
    <x v="392"/>
    <s v="A"/>
    <s v="F"/>
    <m/>
    <m/>
    <s v="F12"/>
    <s v="Academic Year"/>
    <x v="2"/>
  </r>
  <r>
    <s v="Hermo-Fedro"/>
    <s v="Sylvia"/>
    <s v="E"/>
    <s v="Dir Rad Tech Prog/Lecturer"/>
    <s v="Fire-Applied Science"/>
    <x v="393"/>
    <s v="A"/>
    <s v="F"/>
    <n v="2000"/>
    <m/>
    <s v="F12"/>
    <s v="Academic Year"/>
    <x v="2"/>
  </r>
  <r>
    <s v="Wiegmann"/>
    <s v="Daniel"/>
    <s v="D"/>
    <s v="Associate Professor"/>
    <s v="Biological Science"/>
    <x v="394"/>
    <s v="A"/>
    <s v="F"/>
    <m/>
    <m/>
    <s v="F12"/>
    <s v="Academic Year"/>
    <x v="2"/>
  </r>
  <r>
    <s v="Hennessy"/>
    <s v="Nicholas"/>
    <s v="J"/>
    <s v="Sustainability Coordinator"/>
    <s v="Sustainability"/>
    <x v="395"/>
    <s v="A"/>
    <s v="F"/>
    <m/>
    <m/>
    <s v="A12"/>
    <s v="Fiscal Year"/>
    <x v="0"/>
  </r>
  <r>
    <s v="Chambers"/>
    <s v="Timothy"/>
    <s v="E"/>
    <s v="Director Undergrad Studies"/>
    <s v="Office of UG Student Develo"/>
    <x v="396"/>
    <s v="A"/>
    <s v="F"/>
    <m/>
    <m/>
    <s v="A12"/>
    <s v="Fiscal Year"/>
    <x v="0"/>
  </r>
  <r>
    <s v="Anderson"/>
    <s v="Dawn"/>
    <s v="L"/>
    <s v="Associate Professor"/>
    <s v="Food &amp; Nutrition"/>
    <x v="397"/>
    <s v="A"/>
    <s v="F"/>
    <n v="1500"/>
    <m/>
    <s v="F12"/>
    <s v="Academic Year"/>
    <x v="2"/>
  </r>
  <r>
    <s v="Boone"/>
    <s v="Steven"/>
    <s v="E"/>
    <s v="Chair/Assistant Professor"/>
    <s v="Theatre and Film"/>
    <x v="398"/>
    <s v="A"/>
    <s v="F"/>
    <n v="8000"/>
    <m/>
    <s v="FAD"/>
    <s v="Fiscal Year"/>
    <x v="1"/>
  </r>
  <r>
    <s v="Shang"/>
    <s v="Junfeng"/>
    <m/>
    <s v="Associate Professor"/>
    <s v="Math and Statistics Dept"/>
    <x v="399"/>
    <s v="C"/>
    <s v="F"/>
    <m/>
    <m/>
    <s v="F09"/>
    <s v="Academic Year"/>
    <x v="2"/>
  </r>
  <r>
    <s v="Panter"/>
    <s v="Kurt"/>
    <s v="S"/>
    <s v="Associate Professor"/>
    <s v="Geology Department"/>
    <x v="400"/>
    <s v="A"/>
    <s v="F"/>
    <m/>
    <m/>
    <s v="F12"/>
    <s v="Academic Year"/>
    <x v="2"/>
  </r>
  <r>
    <s v="Meek"/>
    <s v="Geoffrey"/>
    <s v="A"/>
    <s v="Associate Professor"/>
    <s v="School of HMSLS"/>
    <x v="401"/>
    <s v="A"/>
    <s v="F"/>
    <m/>
    <m/>
    <s v="F12"/>
    <s v="Academic Year"/>
    <x v="2"/>
  </r>
  <r>
    <s v="Duntley"/>
    <s v="Madeline"/>
    <m/>
    <s v="Associate Professor"/>
    <s v="Sociology Department"/>
    <x v="402"/>
    <s v="C"/>
    <s v="F"/>
    <m/>
    <m/>
    <s v="F09"/>
    <s v="Academic Year"/>
    <x v="2"/>
  </r>
  <r>
    <s v="Ning"/>
    <s v="Wei"/>
    <m/>
    <s v="Associate Professor"/>
    <s v="Math and Statistics Dept"/>
    <x v="403"/>
    <s v="C"/>
    <s v="F"/>
    <m/>
    <m/>
    <s v="F09"/>
    <s v="Academic Year"/>
    <x v="2"/>
  </r>
  <r>
    <s v="Geusz"/>
    <s v="Michael"/>
    <s v="E"/>
    <s v="Associate Professor"/>
    <s v="Biological Science"/>
    <x v="404"/>
    <s v="C"/>
    <s v="F"/>
    <n v="1200"/>
    <m/>
    <s v="F09"/>
    <s v="Academic Year"/>
    <x v="2"/>
  </r>
  <r>
    <s v="Nelson"/>
    <s v="Mark"/>
    <s v="D"/>
    <s v="Director, Learning Commons"/>
    <s v="Learning Commons"/>
    <x v="405"/>
    <s v="A"/>
    <s v="F"/>
    <m/>
    <m/>
    <s v="A12"/>
    <s v="Fiscal Year"/>
    <x v="0"/>
  </r>
  <r>
    <s v="Regan"/>
    <s v="F"/>
    <s v="S"/>
    <s v="Professor"/>
    <s v="Theatre and Film"/>
    <x v="406"/>
    <s v="C"/>
    <s v="F"/>
    <m/>
    <m/>
    <s v="F12"/>
    <s v="Academic Year"/>
    <x v="2"/>
  </r>
  <r>
    <s v="Spencer"/>
    <s v="Nancy"/>
    <s v="E"/>
    <s v="Associate Professor"/>
    <s v="School of HMSLS"/>
    <x v="407"/>
    <s v="A"/>
    <s v="F"/>
    <m/>
    <m/>
    <s v="F12"/>
    <s v="Academic Year"/>
    <x v="2"/>
  </r>
  <r>
    <s v="Rodgers"/>
    <s v="Nicholas"/>
    <s v="S"/>
    <s v="Applications Developer"/>
    <s v="Information Technology Service"/>
    <x v="408"/>
    <s v="A"/>
    <s v="F"/>
    <m/>
    <m/>
    <s v="A12"/>
    <s v="Fiscal Year"/>
    <x v="0"/>
  </r>
  <r>
    <s v="Guenther"/>
    <s v="Beatrice"/>
    <s v="M"/>
    <s v="Associate Professor"/>
    <s v="Romance and Classical Studies"/>
    <x v="409"/>
    <s v="A"/>
    <s v="F"/>
    <n v="3682"/>
    <m/>
    <s v="F12"/>
    <s v="Academic Year"/>
    <x v="2"/>
  </r>
  <r>
    <s v="Gochenour"/>
    <s v="Lynne"/>
    <s v="M"/>
    <s v="Space Planner"/>
    <s v="Capital Planning"/>
    <x v="410"/>
    <s v="A"/>
    <s v="F"/>
    <m/>
    <m/>
    <s v="A12"/>
    <s v="Fiscal Year"/>
    <x v="0"/>
  </r>
  <r>
    <s v="Roberson"/>
    <s v="William"/>
    <s v="F"/>
    <s v="Space Planner"/>
    <s v="Capital Planning"/>
    <x v="410"/>
    <s v="A"/>
    <s v="F"/>
    <m/>
    <m/>
    <s v="A12"/>
    <s v="Fiscal Year"/>
    <x v="0"/>
  </r>
  <r>
    <s v="Diehl"/>
    <s v="Kerry"/>
    <s v="F"/>
    <s v="Senior Assc Director Admissns"/>
    <s v="Admissions Office"/>
    <x v="411"/>
    <s v="A"/>
    <s v="F"/>
    <m/>
    <m/>
    <s v="A12"/>
    <s v="Fiscal Year"/>
    <x v="0"/>
  </r>
  <r>
    <s v="Colprit"/>
    <s v="Elaine"/>
    <s v="J"/>
    <s v="Associate Professor"/>
    <s v="Music Education"/>
    <x v="412"/>
    <s v="A"/>
    <s v="F"/>
    <m/>
    <m/>
    <s v="F12"/>
    <s v="Academic Year"/>
    <x v="2"/>
  </r>
  <r>
    <s v="Konecny"/>
    <s v="John"/>
    <s v="W"/>
    <s v="Applications Developer"/>
    <s v="Information Technology Service"/>
    <x v="413"/>
    <s v="A"/>
    <s v="F"/>
    <m/>
    <m/>
    <s v="A12"/>
    <s v="Fiscal Year"/>
    <x v="0"/>
  </r>
  <r>
    <s v="Bly"/>
    <s v="George"/>
    <s v="A"/>
    <s v="Senior Systems Programmer"/>
    <s v="Information Technology Service"/>
    <x v="414"/>
    <s v="A"/>
    <s v="F"/>
    <m/>
    <m/>
    <s v="A12"/>
    <s v="Fiscal Year"/>
    <x v="0"/>
  </r>
  <r>
    <s v="Heba"/>
    <s v="Gary"/>
    <s v="M"/>
    <s v="Associate Professor"/>
    <s v="English Department"/>
    <x v="415"/>
    <s v="A"/>
    <s v="F"/>
    <m/>
    <m/>
    <s v="F12"/>
    <s v="Academic Year"/>
    <x v="2"/>
  </r>
  <r>
    <s v="Charter"/>
    <s v="Stephen"/>
    <s v="M"/>
    <s v="Head, Archival Collections"/>
    <s v="University Libraries"/>
    <x v="416"/>
    <s v="A"/>
    <s v="F"/>
    <m/>
    <m/>
    <s v="FLB"/>
    <s v="Fiscal Year"/>
    <x v="3"/>
  </r>
  <r>
    <s v="Labbie"/>
    <s v="Erin"/>
    <s v="F"/>
    <s v="Professor"/>
    <s v="English Department"/>
    <x v="417"/>
    <s v="A"/>
    <s v="F"/>
    <m/>
    <m/>
    <s v="F12"/>
    <s v="Academic Year"/>
    <x v="2"/>
  </r>
  <r>
    <s v="Bosch"/>
    <s v="Eileen"/>
    <s v="K"/>
    <s v="Assoc Prof/Coord, Libr Inst"/>
    <s v="University Libraries"/>
    <x v="418"/>
    <s v="A"/>
    <s v="F"/>
    <m/>
    <m/>
    <s v="FLB"/>
    <s v="Fiscal Year"/>
    <x v="3"/>
  </r>
  <r>
    <s v="Ameling"/>
    <s v="Jerome"/>
    <m/>
    <s v="Int Director, Schlrships/Stud"/>
    <s v="Financial Aid"/>
    <x v="419"/>
    <s v="A"/>
    <s v="F"/>
    <m/>
    <m/>
    <s v="A12"/>
    <s v="Fiscal Year"/>
    <x v="0"/>
  </r>
  <r>
    <s v="Skinner Green"/>
    <s v="Rebecca"/>
    <s v="L"/>
    <s v="Associate Professor"/>
    <s v="School of Art"/>
    <x v="420"/>
    <s v="A"/>
    <s v="F"/>
    <m/>
    <m/>
    <s v="F12"/>
    <s v="Academic Year"/>
    <x v="2"/>
  </r>
  <r>
    <s v="Rife"/>
    <s v="Beth"/>
    <s v="A"/>
    <s v="HRIS Manager"/>
    <s v="Human Resources"/>
    <x v="421"/>
    <s v="A"/>
    <s v="F"/>
    <m/>
    <m/>
    <s v="A12"/>
    <s v="Fiscal Year"/>
    <x v="0"/>
  </r>
  <r>
    <s v="Tomic"/>
    <s v="Danijela"/>
    <m/>
    <s v="Head Coach Women's Volleyball"/>
    <s v="Volleyball - Women"/>
    <x v="422"/>
    <s v="A"/>
    <s v="F"/>
    <m/>
    <m/>
    <s v="A12"/>
    <s v="Fiscal Year"/>
    <x v="0"/>
  </r>
  <r>
    <s v="Rich"/>
    <s v="Linda"/>
    <s v="A"/>
    <s v="Chair, LTL, Ref Srvcs Coord"/>
    <s v="University Libraries"/>
    <x v="423"/>
    <s v="A"/>
    <s v="F"/>
    <n v="6000"/>
    <m/>
    <s v="FLB"/>
    <s v="Fiscal Year"/>
    <x v="3"/>
  </r>
  <r>
    <s v="Stewart"/>
    <s v="Dafina"/>
    <s v="L"/>
    <s v="Associate Professor"/>
    <s v="Higher Ed and Student Affairs"/>
    <x v="424"/>
    <s v="C"/>
    <s v="F"/>
    <n v="1500"/>
    <m/>
    <s v="F09"/>
    <s v="Academic Year"/>
    <x v="2"/>
  </r>
  <r>
    <s v="Johnson-Webb"/>
    <s v="Karen"/>
    <s v="D"/>
    <s v="Associate Professor"/>
    <s v="Geography Department"/>
    <x v="425"/>
    <s v="A"/>
    <s v="F"/>
    <m/>
    <m/>
    <s v="F12"/>
    <s v="Academic Year"/>
    <x v="2"/>
  </r>
  <r>
    <s v="Sapp"/>
    <s v="Daniel"/>
    <s v="D"/>
    <s v="Professor"/>
    <s v="Fire-Humanities"/>
    <x v="426"/>
    <s v="A"/>
    <s v="F"/>
    <m/>
    <m/>
    <s v="F12"/>
    <s v="Academic Year"/>
    <x v="2"/>
  </r>
  <r>
    <s v="Bullins"/>
    <s v="Christopher"/>
    <s v="H"/>
    <s v="Associate Dean of Students"/>
    <s v="Fraternity and Sorority Life"/>
    <x v="427"/>
    <s v="A"/>
    <s v="F"/>
    <m/>
    <m/>
    <s v="A12"/>
    <s v="Fiscal Year"/>
    <x v="0"/>
  </r>
  <r>
    <s v="Baber"/>
    <s v="Jared"/>
    <m/>
    <s v="Senior Network Administrator"/>
    <s v="Information Technology Service"/>
    <x v="428"/>
    <s v="A"/>
    <s v="F"/>
    <m/>
    <m/>
    <s v="A12"/>
    <s v="Fiscal Year"/>
    <x v="0"/>
  </r>
  <r>
    <s v="Duran"/>
    <s v="Lena"/>
    <s v="B"/>
    <s v="Associate Professor"/>
    <s v="School of Teaching &amp; Learning"/>
    <x v="429"/>
    <s v="A"/>
    <s v="F"/>
    <n v="625"/>
    <m/>
    <s v="F12"/>
    <s v="Academic Year"/>
    <x v="2"/>
  </r>
  <r>
    <s v="Duran"/>
    <s v="Emilio"/>
    <m/>
    <s v="Assoc Prof STL/joint in BIOL"/>
    <s v="School of Teaching &amp; Learning"/>
    <x v="430"/>
    <s v="A"/>
    <s v="F"/>
    <m/>
    <m/>
    <s v="F12"/>
    <s v="Academic Year"/>
    <x v="2"/>
  </r>
  <r>
    <s v="Schmitz"/>
    <s v="Daniel"/>
    <s v="J"/>
    <s v="Head Baseball Coach"/>
    <s v="Baseball - Men"/>
    <x v="431"/>
    <s v="A"/>
    <s v="F"/>
    <m/>
    <m/>
    <s v="A12"/>
    <s v="Fiscal Year"/>
    <x v="0"/>
  </r>
  <r>
    <s v="Root"/>
    <s v="Karen"/>
    <s v="V"/>
    <s v="Associate Professor"/>
    <s v="Biological Science"/>
    <x v="432"/>
    <s v="C"/>
    <s v="F"/>
    <m/>
    <m/>
    <s v="F09"/>
    <s v="Academic Year"/>
    <x v="2"/>
  </r>
  <r>
    <s v="Kizhakethalackal"/>
    <s v="Elsy"/>
    <s v="T"/>
    <s v="Associate Professor"/>
    <s v="Fire-Applied Science"/>
    <x v="433"/>
    <s v="A"/>
    <s v="F"/>
    <m/>
    <m/>
    <s v="F12"/>
    <s v="Academic Year"/>
    <x v="2"/>
  </r>
  <r>
    <s v="Bechstein"/>
    <s v="Chad"/>
    <m/>
    <s v="Senior Systems Administrator"/>
    <s v="Information Technology Service"/>
    <x v="434"/>
    <s v="A"/>
    <s v="F"/>
    <m/>
    <m/>
    <s v="A12"/>
    <s v="Fiscal Year"/>
    <x v="0"/>
  </r>
  <r>
    <s v="Menon"/>
    <s v="Sridevi"/>
    <m/>
    <s v="Associate Professor"/>
    <s v="Ethnic Studies"/>
    <x v="435"/>
    <s v="A"/>
    <s v="F"/>
    <m/>
    <m/>
    <s v="F12"/>
    <s v="Academic Year"/>
    <x v="2"/>
  </r>
  <r>
    <s v="Gomezdelcampo"/>
    <s v="Enrique"/>
    <m/>
    <s v="Assc Prof Geology/Envir Progms"/>
    <s v="Dept of Envir. and Sustain."/>
    <x v="436"/>
    <s v="A"/>
    <s v="F"/>
    <m/>
    <m/>
    <s v="F12"/>
    <s v="Academic Year"/>
    <x v="2"/>
  </r>
  <r>
    <s v="Huss"/>
    <s v="Susan"/>
    <s v="K"/>
    <s v="Associate Professor"/>
    <s v="Schl of Intervention Svcs"/>
    <x v="437"/>
    <s v="A"/>
    <s v="F"/>
    <n v="1500"/>
    <m/>
    <s v="F12"/>
    <s v="Academic Year"/>
    <x v="2"/>
  </r>
  <r>
    <s v="Rabine"/>
    <s v="Julie"/>
    <s v="L"/>
    <s v="Ch, Col/Tech Acqstns &amp; CtlgCrd"/>
    <s v="University Libraries"/>
    <x v="438"/>
    <s v="A"/>
    <s v="F"/>
    <n v="6000"/>
    <m/>
    <s v="FLB"/>
    <s v="Fiscal Year"/>
    <x v="3"/>
  </r>
  <r>
    <s v="Sherwood"/>
    <s v="Theresa"/>
    <s v="A"/>
    <s v="Data Warehouse Architect"/>
    <s v="Information Technology Service"/>
    <x v="439"/>
    <s v="A"/>
    <s v="F"/>
    <m/>
    <m/>
    <s v="A12"/>
    <s v="Fiscal Year"/>
    <x v="0"/>
  </r>
  <r>
    <s v="Rosser"/>
    <s v="Virginia"/>
    <s v="J"/>
    <s v="Director Service Learning"/>
    <s v="Office of Service Learning"/>
    <x v="440"/>
    <s v="A"/>
    <s v="F"/>
    <m/>
    <m/>
    <s v="A12"/>
    <s v="Fiscal Year"/>
    <x v="0"/>
  </r>
  <r>
    <s v="Nguyen"/>
    <s v="Diem"/>
    <s v="M"/>
    <s v="Associate Professor"/>
    <s v="Math and Statistics Dept"/>
    <x v="441"/>
    <s v="C"/>
    <s v="F"/>
    <m/>
    <m/>
    <s v="F09"/>
    <s v="Academic Year"/>
    <x v="2"/>
  </r>
  <r>
    <s v="Davis"/>
    <s v="Paula"/>
    <s v="M"/>
    <s v="Dir, Corporate/Foundation Rel"/>
    <s v="Capital Campaign"/>
    <x v="442"/>
    <s v="A"/>
    <s v="F"/>
    <m/>
    <m/>
    <s v="A12"/>
    <s v="Fiscal Year"/>
    <x v="0"/>
  </r>
  <r>
    <s v="Parish"/>
    <s v="Tim"/>
    <m/>
    <s v="Special Projects Manager"/>
    <s v="Information Technology Service"/>
    <x v="442"/>
    <s v="A"/>
    <s v="F"/>
    <m/>
    <m/>
    <s v="A12"/>
    <s v="Fiscal Year"/>
    <x v="0"/>
  </r>
  <r>
    <s v="Castillo"/>
    <s v="Alfred"/>
    <m/>
    <s v="Asst Athl Dir Sp Perf/Dir Sp M"/>
    <s v="Intercollegiate Athletics"/>
    <x v="442"/>
    <s v="A"/>
    <s v="F"/>
    <m/>
    <m/>
    <s v="A12"/>
    <s v="Fiscal Year"/>
    <x v="0"/>
  </r>
  <r>
    <s v="Morrison"/>
    <s v="William"/>
    <s v="F"/>
    <s v="Associate Professor"/>
    <s v="Schl of Intervention Svcs"/>
    <x v="443"/>
    <s v="C"/>
    <s v="F"/>
    <m/>
    <m/>
    <s v="F09"/>
    <s v="Academic Year"/>
    <x v="2"/>
  </r>
  <r>
    <s v="Wilson"/>
    <s v="Maureen"/>
    <s v="E"/>
    <s v="Ch, Div HESA/CSP Prog Co/AscPr"/>
    <s v="Higher Ed and Student Affairs"/>
    <x v="444"/>
    <s v="C"/>
    <s v="F"/>
    <n v="8000"/>
    <m/>
    <s v="F09"/>
    <s v="Academic Year"/>
    <x v="2"/>
  </r>
  <r>
    <s v="Brackenbury"/>
    <s v="Timothy"/>
    <s v="P"/>
    <s v="Associate Professor"/>
    <s v="Comm. Sciences &amp; Disorders"/>
    <x v="445"/>
    <s v="A"/>
    <s v="F"/>
    <m/>
    <m/>
    <s v="F12"/>
    <s v="Academic Year"/>
    <x v="2"/>
  </r>
  <r>
    <s v="Conway"/>
    <s v="Ronald"/>
    <s v="E"/>
    <s v="Senior Lecturer"/>
    <s v="Computer Science"/>
    <x v="445"/>
    <s v="C"/>
    <s v="F"/>
    <m/>
    <m/>
    <s v="F09"/>
    <s v="Academic Year"/>
    <x v="2"/>
  </r>
  <r>
    <s v="Potthoff"/>
    <s v="Joy"/>
    <s v="K"/>
    <s v="Associate Professor"/>
    <s v="Family &amp; Consumer Sciences"/>
    <x v="446"/>
    <s v="A"/>
    <s v="F"/>
    <m/>
    <m/>
    <s v="F12"/>
    <s v="Academic Year"/>
    <x v="2"/>
  </r>
  <r>
    <s v="Broido"/>
    <s v="Ellen"/>
    <s v="M"/>
    <s v="Associate Professor"/>
    <s v="Higher Ed and Student Affairs"/>
    <x v="447"/>
    <s v="A"/>
    <s v="F"/>
    <m/>
    <m/>
    <s v="F12"/>
    <s v="Academic Year"/>
    <x v="2"/>
  </r>
  <r>
    <s v="Trantham"/>
    <s v="Gene"/>
    <s v="S"/>
    <s v="Associate Professor"/>
    <s v="Musicology/Composition/Theory"/>
    <x v="448"/>
    <s v="A"/>
    <s v="F"/>
    <m/>
    <m/>
    <s v="F12"/>
    <s v="Academic Year"/>
    <x v="2"/>
  </r>
  <r>
    <s v="Whitney"/>
    <s v="Lynn"/>
    <s v="H"/>
    <s v="Associate Professor"/>
    <s v="School of Art"/>
    <x v="449"/>
    <s v="A"/>
    <s v="F"/>
    <m/>
    <m/>
    <s v="F12"/>
    <s v="Academic Year"/>
    <x v="2"/>
  </r>
  <r>
    <s v="Landry-Meyer"/>
    <s v="Laura"/>
    <s v="A"/>
    <s v="Associate Professor"/>
    <s v="Family &amp; Consumer Sciences"/>
    <x v="450"/>
    <s v="A"/>
    <s v="F"/>
    <m/>
    <m/>
    <s v="F12"/>
    <s v="Academic Year"/>
    <x v="2"/>
  </r>
  <r>
    <s v="Blok"/>
    <s v="Rieuwert"/>
    <s v="J"/>
    <s v="Associate Professor"/>
    <s v="Math and Statistics Dept"/>
    <x v="451"/>
    <s v="A"/>
    <s v="F"/>
    <m/>
    <m/>
    <s v="F12"/>
    <s v="Academic Year"/>
    <x v="2"/>
  </r>
  <r>
    <s v="Guenther"/>
    <s v="Christina"/>
    <s v="E"/>
    <s v="Associate Professor"/>
    <s v="German-Russian Department"/>
    <x v="452"/>
    <s v="A"/>
    <s v="F"/>
    <m/>
    <m/>
    <s v="F12"/>
    <s v="Academic Year"/>
    <x v="2"/>
  </r>
  <r>
    <s v="Mayyas"/>
    <s v="Mohammad"/>
    <s v="A"/>
    <s v="Associate Professor"/>
    <s v="Dept Engineering Technologies"/>
    <x v="453"/>
    <s v="A"/>
    <s v="F"/>
    <m/>
    <m/>
    <s v="F12"/>
    <s v="Academic Year"/>
    <x v="2"/>
  </r>
  <r>
    <s v="Schnurr"/>
    <s v="Dean"/>
    <s v="D"/>
    <s v="Director, Marketing/Public Rel"/>
    <s v="Fire-College Relations"/>
    <x v="454"/>
    <s v="A"/>
    <s v="F"/>
    <m/>
    <m/>
    <s v="A12"/>
    <s v="Fiscal Year"/>
    <x v="0"/>
  </r>
  <r>
    <s v="Zamkov"/>
    <s v="Mikhail"/>
    <s v="A"/>
    <s v="Associate Professor"/>
    <s v="Physics &amp; Astronomy"/>
    <x v="455"/>
    <s v="C"/>
    <s v="F"/>
    <m/>
    <m/>
    <s v="F09"/>
    <s v="Academic Year"/>
    <x v="2"/>
  </r>
  <r>
    <s v="Tobar"/>
    <s v="David"/>
    <s v="A"/>
    <s v="Associate Professor"/>
    <s v="School of HMSLS"/>
    <x v="456"/>
    <s v="A"/>
    <s v="F"/>
    <m/>
    <m/>
    <s v="F12"/>
    <s v="Academic Year"/>
    <x v="2"/>
  </r>
  <r>
    <s v="Rex"/>
    <s v="Winifred"/>
    <s v="J"/>
    <s v="Senior Lecturer"/>
    <s v="Computer Science"/>
    <x v="457"/>
    <s v="A"/>
    <s v="F"/>
    <m/>
    <m/>
    <s v="F12"/>
    <s v="Academic Year"/>
    <x v="2"/>
  </r>
  <r>
    <s v="Gerard"/>
    <s v="Jean"/>
    <s v="M"/>
    <s v="Associate Professor"/>
    <s v="Family &amp; Consumer Sciences"/>
    <x v="458"/>
    <s v="A"/>
    <s v="F"/>
    <n v="1500"/>
    <m/>
    <s v="F12"/>
    <s v="Academic Year"/>
    <x v="2"/>
  </r>
  <r>
    <s v="Tompsett"/>
    <s v="Carolyn"/>
    <s v="J"/>
    <s v="Associate Professor"/>
    <s v="Psychology Department"/>
    <x v="459"/>
    <s v="C"/>
    <s v="F"/>
    <m/>
    <m/>
    <s v="F09"/>
    <s v="Academic Year"/>
    <x v="2"/>
  </r>
  <r>
    <s v="McIntyre"/>
    <s v="Kenneth"/>
    <s v="D"/>
    <s v="Major Gift Officer"/>
    <s v="Development Office"/>
    <x v="460"/>
    <s v="A"/>
    <s v="F"/>
    <m/>
    <m/>
    <s v="A12"/>
    <s v="Fiscal Year"/>
    <x v="0"/>
  </r>
  <r>
    <s v="Eboch"/>
    <s v="Karen"/>
    <s v="E"/>
    <s v="Senior Lecturer"/>
    <s v="Management"/>
    <x v="461"/>
    <s v="A"/>
    <s v="F"/>
    <m/>
    <m/>
    <s v="F12"/>
    <s v="Academic Year"/>
    <x v="2"/>
  </r>
  <r>
    <s v="Larsen"/>
    <s v="Raymond"/>
    <s v="A"/>
    <s v="Associate Professor"/>
    <s v="Biological Science"/>
    <x v="462"/>
    <s v="C"/>
    <s v="F"/>
    <m/>
    <m/>
    <s v="F09"/>
    <s v="Academic Year"/>
    <x v="2"/>
  </r>
  <r>
    <s v="May"/>
    <s v="Judith"/>
    <s v="J"/>
    <s v="Associate Professor"/>
    <s v="School of Ed Found, Lead &amp; Pol"/>
    <x v="463"/>
    <s v="A"/>
    <s v="F"/>
    <n v="1500"/>
    <m/>
    <s v="F12"/>
    <s v="Academic Year"/>
    <x v="2"/>
  </r>
  <r>
    <s v="Holderman"/>
    <s v="Brenda"/>
    <s v="L"/>
    <s v="Associate Bursar"/>
    <s v="Bursar's Office"/>
    <x v="464"/>
    <s v="A"/>
    <s v="F"/>
    <m/>
    <m/>
    <s v="A12"/>
    <s v="Fiscal Year"/>
    <x v="0"/>
  </r>
  <r>
    <s v="Chatfield"/>
    <s v="David"/>
    <s v="E"/>
    <s v="Director, Center for Exec Stud"/>
    <s v="Graduate Studies - Business"/>
    <x v="465"/>
    <s v="A"/>
    <s v="F"/>
    <m/>
    <m/>
    <s v="A12"/>
    <s v="Fiscal Year"/>
    <x v="0"/>
  </r>
  <r>
    <s v="Sondergeld"/>
    <s v="Toni"/>
    <s v="A"/>
    <s v="Asc Prof/Co-Dir Cntr Assmnt/Ev"/>
    <s v="School of Ed Found, Lead &amp; Pol"/>
    <x v="466"/>
    <s v="C"/>
    <s v="F"/>
    <m/>
    <m/>
    <s v="F12"/>
    <s v="Academic Year"/>
    <x v="2"/>
  </r>
  <r>
    <s v="Fordham"/>
    <s v="Nancy"/>
    <s v="W"/>
    <s v="Associate Professor"/>
    <s v="School of Teaching &amp; Learning"/>
    <x v="467"/>
    <s v="A"/>
    <s v="F"/>
    <n v="4908"/>
    <m/>
    <s v="F12"/>
    <s v="Academic Year"/>
    <x v="2"/>
  </r>
  <r>
    <s v="Grunden"/>
    <s v="Walter"/>
    <s v="E"/>
    <s v="Associate Professor"/>
    <s v="History Department"/>
    <x v="468"/>
    <s v="A"/>
    <s v="F"/>
    <m/>
    <m/>
    <s v="F12"/>
    <s v="Academic Year"/>
    <x v="2"/>
  </r>
  <r>
    <s v="Colcord"/>
    <s v="Donna"/>
    <s v="J"/>
    <s v="Clinic Director"/>
    <s v="Comm. Sciences &amp; Disorders"/>
    <x v="469"/>
    <s v="A"/>
    <s v="F"/>
    <m/>
    <m/>
    <s v="A12"/>
    <s v="Fiscal Year"/>
    <x v="0"/>
  </r>
  <r>
    <s v="Lachmiller"/>
    <s v="Laura"/>
    <s v="J"/>
    <s v="Instructor"/>
    <s v="Accounting/MIS"/>
    <x v="470"/>
    <s v="A"/>
    <s v="F"/>
    <m/>
    <m/>
    <s v="F12"/>
    <s v="Academic Year"/>
    <x v="2"/>
  </r>
  <r>
    <s v="Niese"/>
    <s v="Bethany"/>
    <s v="D"/>
    <s v="Instructor"/>
    <s v="Accounting/MIS"/>
    <x v="470"/>
    <s v="A"/>
    <s v="F"/>
    <m/>
    <m/>
    <s v="F12"/>
    <s v="Academic Year"/>
    <x v="2"/>
  </r>
  <r>
    <s v="Brooks"/>
    <s v="Jacey"/>
    <s v="L"/>
    <s v="Asst Women's Basketball Coach"/>
    <s v="Basketball - Women"/>
    <x v="470"/>
    <s v="A"/>
    <s v="F"/>
    <m/>
    <m/>
    <s v="A12"/>
    <s v="Fiscal Year"/>
    <x v="0"/>
  </r>
  <r>
    <s v="Summey"/>
    <s v="Michael"/>
    <s v="A"/>
    <s v="Asst Men's Bsktball Coach"/>
    <s v="Basketball-Men"/>
    <x v="470"/>
    <s v="A"/>
    <s v="F"/>
    <m/>
    <m/>
    <s v="A12"/>
    <s v="Fiscal Year"/>
    <x v="0"/>
  </r>
  <r>
    <s v="Kluse"/>
    <s v="Christopher"/>
    <s v="J"/>
    <s v="Assistant Professor"/>
    <s v="Dept Engineering Technologies"/>
    <x v="470"/>
    <s v="C"/>
    <s v="F"/>
    <m/>
    <m/>
    <s v="F09"/>
    <s v="Academic Year"/>
    <x v="2"/>
  </r>
  <r>
    <s v="Kutz"/>
    <s v="Matthew"/>
    <s v="R"/>
    <s v="Associate Professor"/>
    <s v="School of HMSLS"/>
    <x v="470"/>
    <s v="A"/>
    <s v="F"/>
    <m/>
    <m/>
    <s v="F12"/>
    <s v="Academic Year"/>
    <x v="2"/>
  </r>
  <r>
    <s v="Young"/>
    <s v="Loraine"/>
    <s v="J"/>
    <s v="Associate Professor"/>
    <s v="School of Art"/>
    <x v="471"/>
    <s v="A"/>
    <s v="F"/>
    <m/>
    <m/>
    <s v="F12"/>
    <s v="Academic Year"/>
    <x v="2"/>
  </r>
  <r>
    <s v="Cromwell"/>
    <s v="Howard"/>
    <s v="C"/>
    <s v="Associate Professor"/>
    <s v="Psychology Department"/>
    <x v="472"/>
    <s v="C"/>
    <s v="F"/>
    <m/>
    <m/>
    <s v="F09"/>
    <s v="Academic Year"/>
    <x v="2"/>
  </r>
  <r>
    <s v="Irmak"/>
    <s v="Elmas"/>
    <m/>
    <s v="Associate Professor"/>
    <s v="Math and Statistics Dept"/>
    <x v="473"/>
    <s v="A"/>
    <s v="F"/>
    <m/>
    <m/>
    <s v="F12"/>
    <s v="Academic Year"/>
    <x v="2"/>
  </r>
  <r>
    <s v="Tarnovsky"/>
    <s v="Alexander"/>
    <s v="N"/>
    <s v="Associate Professor"/>
    <s v="Chemistry Department"/>
    <x v="474"/>
    <s v="A"/>
    <s v="F"/>
    <m/>
    <m/>
    <s v="F12"/>
    <s v="Academic Year"/>
    <x v="2"/>
  </r>
  <r>
    <s v="Graham"/>
    <s v="Robert"/>
    <s v="W"/>
    <s v="Archivist"/>
    <s v="University Libraries"/>
    <x v="475"/>
    <s v="A"/>
    <s v="F"/>
    <m/>
    <m/>
    <s v="A12"/>
    <s v="Fiscal Year"/>
    <x v="0"/>
  </r>
  <r>
    <s v="Heggie"/>
    <s v="Travis"/>
    <s v="W"/>
    <s v="Associate Professor"/>
    <s v="School of HMSLS"/>
    <x v="476"/>
    <s v="C"/>
    <s v="F"/>
    <m/>
    <m/>
    <s v="F09"/>
    <s v="Academic Year"/>
    <x v="2"/>
  </r>
  <r>
    <s v="Tomor"/>
    <s v="Sue"/>
    <s v="A"/>
    <s v="Systems Analyst"/>
    <s v="Information Technology Service"/>
    <x v="477"/>
    <s v="A"/>
    <s v="F"/>
    <m/>
    <m/>
    <s v="A12"/>
    <s v="Fiscal Year"/>
    <x v="0"/>
  </r>
  <r>
    <s v="McCubbin"/>
    <s v="Margaret"/>
    <s v="A"/>
    <s v="Associate Professor"/>
    <s v="Theatre and Film"/>
    <x v="478"/>
    <s v="A"/>
    <s v="F"/>
    <m/>
    <m/>
    <s v="F12"/>
    <s v="Academic Year"/>
    <x v="2"/>
  </r>
  <r>
    <s v="Hare"/>
    <s v="Mary"/>
    <s v="L"/>
    <s v="Associate Professor"/>
    <s v="Psychology Department"/>
    <x v="479"/>
    <s v="C"/>
    <s v="F"/>
    <m/>
    <m/>
    <s v="F09"/>
    <s v="Academic Year"/>
    <x v="2"/>
  </r>
  <r>
    <s v="Colcord"/>
    <s v="Roger"/>
    <s v="D"/>
    <s v="Associate Professor"/>
    <s v="Comm. Sciences &amp; Disorders"/>
    <x v="480"/>
    <s v="A"/>
    <s v="F"/>
    <m/>
    <m/>
    <s v="F12"/>
    <s v="Academic Year"/>
    <x v="2"/>
  </r>
  <r>
    <s v="Demuth"/>
    <s v="Stephen"/>
    <s v="H"/>
    <s v="Associate Professor"/>
    <s v="Sociology Department"/>
    <x v="481"/>
    <s v="A"/>
    <s v="F"/>
    <n v="4000"/>
    <m/>
    <s v="F12"/>
    <s v="Academic Year"/>
    <x v="2"/>
  </r>
  <r>
    <s v="Gordon"/>
    <s v="Anne"/>
    <s v="K"/>
    <s v="Associate Professor"/>
    <s v="Psychology Department"/>
    <x v="482"/>
    <s v="A"/>
    <s v="F"/>
    <m/>
    <m/>
    <s v="F12"/>
    <s v="Academic Year"/>
    <x v="2"/>
  </r>
  <r>
    <s v="Xie"/>
    <s v="Xiangdong"/>
    <m/>
    <s v="Associate Professor"/>
    <s v="Math and Statistics Dept"/>
    <x v="483"/>
    <s v="C"/>
    <s v="F"/>
    <m/>
    <m/>
    <s v="F09"/>
    <s v="Academic Year"/>
    <x v="2"/>
  </r>
  <r>
    <s v="Williams"/>
    <s v="Daniel"/>
    <s v="E"/>
    <s v="Associate Professor"/>
    <s v="Theatre and Film"/>
    <x v="484"/>
    <s v="A"/>
    <s v="F"/>
    <m/>
    <m/>
    <s v="F12"/>
    <s v="Academic Year"/>
    <x v="2"/>
  </r>
  <r>
    <s v="Fall"/>
    <s v="Pamela"/>
    <s v="J"/>
    <s v="Manager, Accounting Services"/>
    <s v="Alumni Office"/>
    <x v="485"/>
    <s v="A"/>
    <s v="F"/>
    <m/>
    <m/>
    <s v="A12"/>
    <s v="Fiscal Year"/>
    <x v="0"/>
  </r>
  <r>
    <s v="Matney"/>
    <s v="Gabriel"/>
    <s v="T"/>
    <s v="Associate Professor"/>
    <s v="School of Teaching &amp; Learning"/>
    <x v="486"/>
    <s v="A"/>
    <s v="F"/>
    <m/>
    <m/>
    <s v="F12"/>
    <s v="Academic Year"/>
    <x v="2"/>
  </r>
  <r>
    <s v="Scholl"/>
    <s v="Christopher"/>
    <s v="L"/>
    <s v="Associate Professor"/>
    <s v="Music Performance Studies"/>
    <x v="487"/>
    <s v="A"/>
    <s v="F"/>
    <m/>
    <m/>
    <s v="F12"/>
    <s v="Academic Year"/>
    <x v="2"/>
  </r>
  <r>
    <s v="Collet"/>
    <s v="Bruce"/>
    <s v="A"/>
    <s v="Associate Professor"/>
    <s v="School of Ed Found, Lead &amp; Pol"/>
    <x v="488"/>
    <s v="A"/>
    <s v="F"/>
    <n v="2000"/>
    <m/>
    <s v="F12"/>
    <s v="Academic Year"/>
    <x v="2"/>
  </r>
  <r>
    <s v="Forde"/>
    <s v="Dermot"/>
    <s v="M"/>
    <s v="Director of Advising"/>
    <s v="Advising Services"/>
    <x v="489"/>
    <s v="A"/>
    <s v="F"/>
    <m/>
    <m/>
    <s v="A12"/>
    <s v="Fiscal Year"/>
    <x v="0"/>
  </r>
  <r>
    <s v="Zongo"/>
    <s v="Opportune"/>
    <m/>
    <s v="Associate Professor"/>
    <s v="Romance and Classical Studies"/>
    <x v="490"/>
    <s v="A"/>
    <s v="F"/>
    <m/>
    <m/>
    <s v="F12"/>
    <s v="Academic Year"/>
    <x v="2"/>
  </r>
  <r>
    <s v="Cusack"/>
    <s v="Kelly"/>
    <s v="J"/>
    <s v="Director, Ed Outreach/Cnt Excl"/>
    <s v="Fire-Educational Outreach"/>
    <x v="491"/>
    <s v="A"/>
    <s v="F"/>
    <m/>
    <m/>
    <s v="A12"/>
    <s v="Fiscal Year"/>
    <x v="0"/>
  </r>
  <r>
    <s v="Bradshaw"/>
    <s v="Katherine"/>
    <s v="A"/>
    <s v="Associate Professor"/>
    <s v="Department of Journalism &amp; PR"/>
    <x v="492"/>
    <s v="A"/>
    <s v="F"/>
    <m/>
    <m/>
    <s v="F12"/>
    <s v="Academic Year"/>
    <x v="2"/>
  </r>
  <r>
    <s v="Zulch-Smith"/>
    <s v="Sara"/>
    <s v="J"/>
    <s v="Director of Development"/>
    <s v="Capital Campaign"/>
    <x v="493"/>
    <s v="A"/>
    <s v="F"/>
    <m/>
    <m/>
    <s v="A12"/>
    <s v="Fiscal Year"/>
    <x v="0"/>
  </r>
  <r>
    <s v="Stakhanova"/>
    <s v="Irina"/>
    <s v="G"/>
    <s v="Associate Professor"/>
    <s v="German-Russian Department"/>
    <x v="494"/>
    <s v="A"/>
    <s v="F"/>
    <m/>
    <m/>
    <s v="F12"/>
    <s v="Academic Year"/>
    <x v="2"/>
  </r>
  <r>
    <s v="Keylock"/>
    <s v="K Todd"/>
    <m/>
    <s v="Associate Professor"/>
    <s v="School of HMSLS"/>
    <x v="495"/>
    <s v="A"/>
    <s v="F"/>
    <m/>
    <m/>
    <s v="F12"/>
    <s v="Academic Year"/>
    <x v="2"/>
  </r>
  <r>
    <s v="Christman"/>
    <s v="Carol"/>
    <s v="E"/>
    <s v="Applications Developer"/>
    <s v="Information Technology Service"/>
    <x v="496"/>
    <s v="A"/>
    <s v="F"/>
    <m/>
    <m/>
    <s v="A12"/>
    <s v="Fiscal Year"/>
    <x v="0"/>
  </r>
  <r>
    <s v="Devine"/>
    <s v="Jodi"/>
    <s v="L"/>
    <s v="Associate Dean, Honors Program"/>
    <s v="Honors Program"/>
    <x v="497"/>
    <s v="A"/>
    <s v="F"/>
    <n v="1000"/>
    <m/>
    <s v="A12"/>
    <s v="Fiscal Year"/>
    <x v="0"/>
  </r>
  <r>
    <s v="Novak"/>
    <s v="Jeanne"/>
    <s v="A"/>
    <s v="Associate Professor"/>
    <s v="Schl of Intervention Svcs"/>
    <x v="498"/>
    <s v="A"/>
    <s v="F"/>
    <m/>
    <m/>
    <s v="F12"/>
    <s v="Academic Year"/>
    <x v="2"/>
  </r>
  <r>
    <s v="Gorsevski"/>
    <s v="Peter"/>
    <s v="V"/>
    <s v="Associate Professor"/>
    <s v="School of Earth, Environ &amp; Soc"/>
    <x v="499"/>
    <s v="A"/>
    <s v="F"/>
    <m/>
    <m/>
    <s v="F12"/>
    <s v="Academic Year"/>
    <x v="2"/>
  </r>
  <r>
    <s v="Koenigbauer"/>
    <s v="Lee Ann"/>
    <m/>
    <s v="Director, A &amp; S Advising"/>
    <s v="A&amp;S Dean"/>
    <x v="500"/>
    <s v="A"/>
    <s v="F"/>
    <m/>
    <m/>
    <s v="A12"/>
    <s v="Fiscal Year"/>
    <x v="0"/>
  </r>
  <r>
    <s v="Ramsdell"/>
    <s v="Keith"/>
    <s v="E"/>
    <s v="Director of Graduate Enrollmnt"/>
    <s v="Graduate College"/>
    <x v="500"/>
    <s v="A"/>
    <s v="F"/>
    <m/>
    <m/>
    <s v="A12"/>
    <s v="Fiscal Year"/>
    <x v="0"/>
  </r>
  <r>
    <s v="Sattler"/>
    <s v="Lynn"/>
    <s v="M"/>
    <s v="Database Administrator"/>
    <s v="Information Technology Service"/>
    <x v="501"/>
    <s v="A"/>
    <s v="F"/>
    <m/>
    <m/>
    <s v="A12"/>
    <s v="Fiscal Year"/>
    <x v="0"/>
  </r>
  <r>
    <s v="Long"/>
    <s v="Thaddeus"/>
    <s v="C"/>
    <s v="Associate Dir Rec Wellness"/>
    <s v="Recreation and Wellness"/>
    <x v="502"/>
    <s v="A"/>
    <s v="F"/>
    <m/>
    <m/>
    <s v="A12"/>
    <s v="Fiscal Year"/>
    <x v="0"/>
  </r>
  <r>
    <s v="Rodgers"/>
    <s v="Jane"/>
    <s v="S"/>
    <s v="Associate Professor"/>
    <s v="Music Performance Studies"/>
    <x v="503"/>
    <s v="C"/>
    <s v="F"/>
    <m/>
    <m/>
    <s v="F09"/>
    <s v="Academic Year"/>
    <x v="2"/>
  </r>
  <r>
    <s v="Janik"/>
    <s v="David"/>
    <s v="A"/>
    <s v="Director, Pre-College Programs"/>
    <s v="Office of the Provost"/>
    <x v="504"/>
    <s v="A"/>
    <s v="F"/>
    <m/>
    <m/>
    <s v="A12"/>
    <s v="Fiscal Year"/>
    <x v="0"/>
  </r>
  <r>
    <s v="Carle"/>
    <s v="Julia"/>
    <s v="H"/>
    <s v="Communications Manager"/>
    <s v="Marketing &amp; Communications"/>
    <x v="505"/>
    <s v="A"/>
    <s v="F"/>
    <m/>
    <m/>
    <s v="A12"/>
    <s v="Fiscal Year"/>
    <x v="0"/>
  </r>
  <r>
    <s v="Good"/>
    <s v="Michael"/>
    <s v="S"/>
    <s v="Desktop Support Svcs Manager"/>
    <s v="Information Technology Service"/>
    <x v="506"/>
    <s v="A"/>
    <s v="F"/>
    <m/>
    <m/>
    <s v="A12"/>
    <s v="Fiscal Year"/>
    <x v="0"/>
  </r>
  <r>
    <s v="Murnen"/>
    <s v="Timothy"/>
    <s v="J"/>
    <s v="Int Dir, Tch learn/Assoc Prof"/>
    <s v="School of Teaching &amp; Learning"/>
    <x v="507"/>
    <s v="A"/>
    <s v="F"/>
    <n v="9000"/>
    <m/>
    <s v="F12"/>
    <s v="Academic Year"/>
    <x v="2"/>
  </r>
  <r>
    <s v="Hamann"/>
    <s v="Julie"/>
    <s v="A"/>
    <s v="Dir Technology Support Svcs"/>
    <s v="Fire-Instructional Media"/>
    <x v="508"/>
    <s v="A"/>
    <s v="F"/>
    <m/>
    <m/>
    <s v="A12"/>
    <s v="Fiscal Year"/>
    <x v="0"/>
  </r>
  <r>
    <s v="Bhalla"/>
    <s v="Vibha"/>
    <m/>
    <s v="Associate Professor"/>
    <s v="Ethnic Studies"/>
    <x v="509"/>
    <s v="A"/>
    <s v="F"/>
    <m/>
    <m/>
    <s v="F12"/>
    <s v="Academic Year"/>
    <x v="2"/>
  </r>
  <r>
    <s v="Huziak-Clark"/>
    <s v="Tracy"/>
    <s v="L"/>
    <s v="Associate Professor"/>
    <s v="School of Teaching &amp; Learning"/>
    <x v="510"/>
    <s v="A"/>
    <s v="F"/>
    <n v="2000"/>
    <m/>
    <s v="F12"/>
    <s v="Academic Year"/>
    <x v="2"/>
  </r>
  <r>
    <s v="Selim"/>
    <s v="Farida"/>
    <s v="A"/>
    <s v="Assistant Professor"/>
    <s v="Physics &amp; Astronomy"/>
    <x v="511"/>
    <s v="C"/>
    <s v="F"/>
    <m/>
    <m/>
    <s v="F09"/>
    <s v="Academic Year"/>
    <x v="2"/>
  </r>
  <r>
    <s v="Busselle"/>
    <s v="Frederick"/>
    <s v="W"/>
    <s v="Associate Professor"/>
    <s v="Dept of Telecommunications"/>
    <x v="512"/>
    <s v="A"/>
    <s v="F"/>
    <m/>
    <m/>
    <s v="F12"/>
    <s v="Academic Year"/>
    <x v="2"/>
  </r>
  <r>
    <s v="Orr"/>
    <s v="Shannon"/>
    <s v="K"/>
    <s v="Associate Professor"/>
    <s v="Political Science Department"/>
    <x v="513"/>
    <s v="A"/>
    <s v="F"/>
    <m/>
    <m/>
    <s v="F12"/>
    <s v="Academic Year"/>
    <x v="2"/>
  </r>
  <r>
    <s v="Koba"/>
    <s v="Amanda"/>
    <s v="L"/>
    <s v="Associate Professor"/>
    <s v="School of HMSLS"/>
    <x v="514"/>
    <s v="A"/>
    <s v="F"/>
    <m/>
    <m/>
    <s v="F12"/>
    <s v="Academic Year"/>
    <x v="2"/>
  </r>
  <r>
    <s v="Harvey"/>
    <s v="Jennifer"/>
    <s v="S"/>
    <s v="Head Librarian, CRC"/>
    <s v="University Libraries"/>
    <x v="515"/>
    <s v="A"/>
    <s v="F"/>
    <m/>
    <m/>
    <s v="FLB"/>
    <s v="Fiscal Year"/>
    <x v="3"/>
  </r>
  <r>
    <s v="Jones"/>
    <s v="Akiko"/>
    <s v="K"/>
    <s v="Dir Asian Studies/Sr Lecturer"/>
    <s v="German-Russian Department"/>
    <x v="516"/>
    <s v="C"/>
    <s v="F"/>
    <n v="3273"/>
    <m/>
    <s v="F09"/>
    <s v="Academic Year"/>
    <x v="2"/>
  </r>
  <r>
    <s v="Lapinski"/>
    <s v="Piya"/>
    <s v="P"/>
    <s v="Associate Professor"/>
    <s v="English Department"/>
    <x v="517"/>
    <s v="A"/>
    <s v="F"/>
    <m/>
    <m/>
    <s v="F12"/>
    <s v="Academic Year"/>
    <x v="2"/>
  </r>
  <r>
    <s v="Wensink"/>
    <s v="Jennifer"/>
    <s v="A"/>
    <s v="Director, Annual Giving"/>
    <s v="Development Office"/>
    <x v="518"/>
    <s v="A"/>
    <s v="F"/>
    <m/>
    <m/>
    <s v="A12"/>
    <s v="Fiscal Year"/>
    <x v="0"/>
  </r>
  <r>
    <s v="Down"/>
    <s v="Nancy"/>
    <m/>
    <s v="Head Librarian, Br Pop Cult Lb"/>
    <s v="University Libraries"/>
    <x v="519"/>
    <s v="A"/>
    <s v="F"/>
    <m/>
    <m/>
    <s v="FLB"/>
    <s v="Fiscal Year"/>
    <x v="3"/>
  </r>
  <r>
    <s v="Monago"/>
    <s v="Emily"/>
    <s v="A"/>
    <s v="Director"/>
    <s v="Office of Multicultural Affrs"/>
    <x v="520"/>
    <s v="A"/>
    <s v="F"/>
    <m/>
    <m/>
    <s v="A12"/>
    <s v="Fiscal Year"/>
    <x v="0"/>
  </r>
  <r>
    <s v="Barratt"/>
    <s v="Clare"/>
    <s v="L"/>
    <s v="Assistant Professor"/>
    <s v="Psychology Department"/>
    <x v="521"/>
    <s v="A"/>
    <s v="F"/>
    <m/>
    <m/>
    <s v="F12"/>
    <s v="Academic Year"/>
    <x v="2"/>
  </r>
  <r>
    <s v="Bertelsen"/>
    <s v="Cynthia"/>
    <s v="D"/>
    <s v="Associate Professor"/>
    <s v="School of Teaching &amp; Learning"/>
    <x v="522"/>
    <s v="A"/>
    <s v="F"/>
    <m/>
    <m/>
    <s v="F12"/>
    <s v="Academic Year"/>
    <x v="2"/>
  </r>
  <r>
    <s v="Janusziewicz"/>
    <s v="Jason"/>
    <s v="R"/>
    <s v="Associate Director"/>
    <s v="Office of Residence Life"/>
    <x v="523"/>
    <s v="A"/>
    <s v="F"/>
    <m/>
    <m/>
    <s v="A12"/>
    <s v="Fiscal Year"/>
    <x v="0"/>
  </r>
  <r>
    <s v="Liederbach"/>
    <s v="John"/>
    <s v="C"/>
    <s v="Associate Professor"/>
    <s v="Human Services Department"/>
    <x v="524"/>
    <s v="A"/>
    <s v="F"/>
    <m/>
    <m/>
    <s v="F12"/>
    <s v="Academic Year"/>
    <x v="2"/>
  </r>
  <r>
    <s v="Waggoner"/>
    <s v="Laura"/>
    <s v="L"/>
    <s v="Dir Registration &amp; Scheduling"/>
    <s v="Registrar"/>
    <x v="525"/>
    <s v="A"/>
    <s v="F"/>
    <m/>
    <m/>
    <s v="A12"/>
    <s v="Fiscal Year"/>
    <x v="0"/>
  </r>
  <r>
    <s v="Guzzo"/>
    <s v="Karen"/>
    <s v="B"/>
    <s v="Associate Professor"/>
    <s v="Sociology Department"/>
    <x v="526"/>
    <s v="A"/>
    <s v="F"/>
    <m/>
    <m/>
    <s v="F12"/>
    <s v="Academic Year"/>
    <x v="2"/>
  </r>
  <r>
    <s v="Noftz"/>
    <s v="Jeffrey"/>
    <s v="B"/>
    <s v="Head Team Physician, Athl Med"/>
    <s v="Health Services"/>
    <x v="527"/>
    <s v="A"/>
    <s v="P"/>
    <m/>
    <m/>
    <s v="A12"/>
    <s v="Fiscal Year"/>
    <x v="0"/>
  </r>
  <r>
    <s v="Jurkovac"/>
    <s v="Timothy"/>
    <s v="J"/>
    <s v="Associate Professor"/>
    <s v="Fire-Political Science"/>
    <x v="528"/>
    <s v="A"/>
    <s v="F"/>
    <m/>
    <m/>
    <s v="F12"/>
    <s v="Academic Year"/>
    <x v="2"/>
  </r>
  <r>
    <s v="Frey"/>
    <s v="Christopher"/>
    <s v="J"/>
    <s v="Associate Professor"/>
    <s v="School of Ed Found, Lead &amp; Pol"/>
    <x v="529"/>
    <s v="A"/>
    <s v="F"/>
    <m/>
    <m/>
    <s v="F12"/>
    <s v="Academic Year"/>
    <x v="2"/>
  </r>
  <r>
    <s v="Slough"/>
    <s v="Jason"/>
    <m/>
    <s v="Accounting Manager"/>
    <s v="Controller's Office"/>
    <x v="530"/>
    <s v="A"/>
    <s v="F"/>
    <n v="700"/>
    <m/>
    <s v="A12"/>
    <s v="Fiscal Year"/>
    <x v="0"/>
  </r>
  <r>
    <s v="Krueger"/>
    <s v="Mary"/>
    <s v="M"/>
    <s v="Director of the Women's Center"/>
    <s v="Women's Center"/>
    <x v="531"/>
    <s v="A"/>
    <s v="F"/>
    <m/>
    <m/>
    <s v="A12"/>
    <s v="Fiscal Year"/>
    <x v="0"/>
  </r>
  <r>
    <s v="Polkinghorne"/>
    <s v="Frederick"/>
    <s v="W"/>
    <s v="Associate Professor"/>
    <s v="School of Teaching &amp; Learning"/>
    <x v="532"/>
    <s v="C"/>
    <s v="F"/>
    <m/>
    <m/>
    <s v="F09"/>
    <s v="Academic Year"/>
    <x v="2"/>
  </r>
  <r>
    <s v="Saenz"/>
    <s v="Charles"/>
    <s v="M"/>
    <s v="Associate Professor"/>
    <s v="Music Performance Studies"/>
    <x v="533"/>
    <s v="A"/>
    <s v="F"/>
    <m/>
    <m/>
    <s v="F12"/>
    <s v="Academic Year"/>
    <x v="2"/>
  </r>
  <r>
    <s v="Dicke"/>
    <s v="Rhonda"/>
    <m/>
    <s v="Manager, Payroll Accounting"/>
    <s v="Controller's Office"/>
    <x v="534"/>
    <s v="A"/>
    <s v="F"/>
    <m/>
    <m/>
    <s v="A12"/>
    <s v="Fiscal Year"/>
    <x v="0"/>
  </r>
  <r>
    <s v="Laurent"/>
    <s v="Charles"/>
    <s v="M"/>
    <s v="Associate Professor"/>
    <s v="School of HMSLS"/>
    <x v="535"/>
    <s v="A"/>
    <s v="F"/>
    <n v="2000"/>
    <m/>
    <s v="F12"/>
    <s v="Academic Year"/>
    <x v="2"/>
  </r>
  <r>
    <s v="Krebs"/>
    <s v="Kristen"/>
    <s v="A"/>
    <s v="Lecturer"/>
    <s v="Marketing"/>
    <x v="536"/>
    <s v="A"/>
    <s v="F"/>
    <m/>
    <m/>
    <s v="F12"/>
    <s v="Academic Year"/>
    <x v="2"/>
  </r>
  <r>
    <s v="Yun"/>
    <s v="Gi Woong"/>
    <m/>
    <s v="Associate Professor"/>
    <s v="Dept of Telecommunications"/>
    <x v="537"/>
    <s v="C"/>
    <s v="F"/>
    <m/>
    <m/>
    <s v="F09"/>
    <s v="Academic Year"/>
    <x v="2"/>
  </r>
  <r>
    <s v="Xu"/>
    <s v="Zhaohui"/>
    <m/>
    <s v="Associate Professor"/>
    <s v="Biological Science"/>
    <x v="538"/>
    <s v="A"/>
    <s v="F"/>
    <m/>
    <m/>
    <s v="F12"/>
    <s v="Academic Year"/>
    <x v="2"/>
  </r>
  <r>
    <s v="Johnson"/>
    <s v="Paul"/>
    <s v="A"/>
    <s v="Associate Professor"/>
    <s v="School of Ed Found, Lead &amp; Pol"/>
    <x v="539"/>
    <s v="A"/>
    <s v="F"/>
    <n v="1500"/>
    <m/>
    <s v="F12"/>
    <s v="Academic Year"/>
    <x v="2"/>
  </r>
  <r>
    <s v="Handyside"/>
    <s v="Lisa"/>
    <s v="M"/>
    <s v="Associate Professor"/>
    <s v="Schl of Intervention Svcs"/>
    <x v="540"/>
    <s v="A"/>
    <s v="F"/>
    <m/>
    <m/>
    <s v="F12"/>
    <s v="Academic Year"/>
    <x v="2"/>
  </r>
  <r>
    <s v="Cragin"/>
    <s v="Becca"/>
    <m/>
    <s v="Associate Professor"/>
    <s v="Popular Culture"/>
    <x v="541"/>
    <s v="A"/>
    <s v="F"/>
    <m/>
    <m/>
    <s v="F12"/>
    <s v="Academic Year"/>
    <x v="2"/>
  </r>
  <r>
    <s v="Cho"/>
    <s v="Sungho"/>
    <m/>
    <s v="Associate Professor"/>
    <s v="School of HMSLS"/>
    <x v="542"/>
    <s v="C"/>
    <s v="F"/>
    <m/>
    <m/>
    <s v="F09"/>
    <s v="Academic Year"/>
    <x v="2"/>
  </r>
  <r>
    <s v="Lee"/>
    <s v="Bob"/>
    <s v="D"/>
    <s v="Associate Professor"/>
    <s v="School of HMSLS"/>
    <x v="543"/>
    <s v="A"/>
    <s v="F"/>
    <n v="1500"/>
    <m/>
    <s v="F12"/>
    <s v="Academic Year"/>
    <x v="2"/>
  </r>
  <r>
    <s v="Braden"/>
    <s v="Abby"/>
    <s v="L"/>
    <s v="Professor"/>
    <s v="Psychology Department"/>
    <x v="544"/>
    <s v="A"/>
    <s v="F"/>
    <m/>
    <m/>
    <s v="F12"/>
    <s v="Academic Year"/>
    <x v="2"/>
  </r>
  <r>
    <s v="Miller"/>
    <s v="Ryan"/>
    <s v="J"/>
    <s v="Project Manager"/>
    <s v="Design &amp; Construction"/>
    <x v="545"/>
    <s v="A"/>
    <s v="F"/>
    <m/>
    <m/>
    <s v="A12"/>
    <s v="Fiscal Year"/>
    <x v="0"/>
  </r>
  <r>
    <s v="Hester"/>
    <s v="Mark"/>
    <s v="D"/>
    <s v="Manager, Electrical/Mechanical"/>
    <s v="Campus Operations"/>
    <x v="546"/>
    <s v="A"/>
    <s v="F"/>
    <m/>
    <m/>
    <s v="A12"/>
    <s v="Fiscal Year"/>
    <x v="0"/>
  </r>
  <r>
    <s v="Wittke"/>
    <s v="Roy"/>
    <s v="A"/>
    <s v="Football RecruitingCoordinator"/>
    <s v="Football"/>
    <x v="546"/>
    <s v="A"/>
    <s v="F"/>
    <m/>
    <m/>
    <s v="A12"/>
    <s v="Fiscal Year"/>
    <x v="0"/>
  </r>
  <r>
    <s v="Kane"/>
    <s v="Aaron"/>
    <s v="M"/>
    <s v="Manager, Parking and Shuttle"/>
    <s v="Parking Services"/>
    <x v="546"/>
    <s v="A"/>
    <s v="F"/>
    <m/>
    <m/>
    <s v="A12"/>
    <s v="Fiscal Year"/>
    <x v="0"/>
  </r>
  <r>
    <s v="Nichols"/>
    <s v="Eric"/>
    <s v="W"/>
    <s v="Head Men's Soccer Coach"/>
    <s v="Soccer - Men"/>
    <x v="546"/>
    <s v="A"/>
    <s v="F"/>
    <m/>
    <m/>
    <s v="A12"/>
    <s v="Fiscal Year"/>
    <x v="0"/>
  </r>
  <r>
    <s v="Hershberger"/>
    <s v="Andrew"/>
    <s v="E"/>
    <s v="Associate Professor"/>
    <s v="School of Art"/>
    <x v="547"/>
    <s v="A"/>
    <s v="F"/>
    <m/>
    <m/>
    <s v="F12"/>
    <s v="Academic Year"/>
    <x v="2"/>
  </r>
  <r>
    <s v="Watkins"/>
    <s v="Adam"/>
    <s v="M"/>
    <s v="Associate Professor"/>
    <s v="Human Services Department"/>
    <x v="548"/>
    <s v="A"/>
    <s v="F"/>
    <m/>
    <m/>
    <s v="F12"/>
    <s v="Academic Year"/>
    <x v="2"/>
  </r>
  <r>
    <s v="Miller"/>
    <s v="Melissa"/>
    <s v="K"/>
    <s v="Associate Professor"/>
    <s v="Political Science Department"/>
    <x v="549"/>
    <s v="A"/>
    <s v="F"/>
    <m/>
    <m/>
    <s v="F12"/>
    <s v="Academic Year"/>
    <x v="2"/>
  </r>
  <r>
    <s v="Weinsier"/>
    <s v="Philip"/>
    <s v="D"/>
    <s v="Associate Professor"/>
    <s v="Fire-Applied Science"/>
    <x v="550"/>
    <s v="A"/>
    <s v="F"/>
    <n v="2000"/>
    <m/>
    <s v="F12"/>
    <s v="Academic Year"/>
    <x v="2"/>
  </r>
  <r>
    <s v="Courbat"/>
    <s v="Michael"/>
    <s v="E"/>
    <s v="Assistant Professor"/>
    <s v="Dept Engineering Technologies"/>
    <x v="551"/>
    <s v="A"/>
    <s v="F"/>
    <m/>
    <m/>
    <s v="F12"/>
    <s v="Academic Year"/>
    <x v="2"/>
  </r>
  <r>
    <s v="Krebs"/>
    <s v="Ann"/>
    <s v="J"/>
    <s v="Communications Manager"/>
    <s v="Marketing &amp; Communications"/>
    <x v="551"/>
    <s v="A"/>
    <s v="F"/>
    <m/>
    <m/>
    <s v="A12"/>
    <s v="Fiscal Year"/>
    <x v="0"/>
  </r>
  <r>
    <s v="Rohrs"/>
    <s v="Brian"/>
    <s v="D"/>
    <s v="Lecturer"/>
    <s v="Accounting/MIS"/>
    <x v="552"/>
    <s v="C"/>
    <s v="F"/>
    <m/>
    <m/>
    <s v="F09"/>
    <s v="Academic Year"/>
    <x v="2"/>
  </r>
  <r>
    <s v="Kuhl"/>
    <s v="Danielle"/>
    <s v="C"/>
    <s v="Associate Professor"/>
    <s v="Sociology Department"/>
    <x v="553"/>
    <s v="A"/>
    <s v="F"/>
    <m/>
    <m/>
    <s v="F12"/>
    <s v="Academic Year"/>
    <x v="2"/>
  </r>
  <r>
    <s v="Kendall"/>
    <s v="Stephen"/>
    <s v="N"/>
    <s v="Dir Media Acquision/Stor/Distr"/>
    <s v="WBGU-TV Television Service"/>
    <x v="554"/>
    <s v="A"/>
    <s v="F"/>
    <m/>
    <m/>
    <s v="A12"/>
    <s v="Fiscal Year"/>
    <x v="0"/>
  </r>
  <r>
    <s v="Ellison"/>
    <s v="Michael"/>
    <s v="B"/>
    <s v="Associate Professor"/>
    <s v="Theatre and Film"/>
    <x v="555"/>
    <s v="A"/>
    <s v="F"/>
    <m/>
    <m/>
    <s v="F12"/>
    <s v="Academic Year"/>
    <x v="2"/>
  </r>
  <r>
    <s v="Gao"/>
    <s v="Fei"/>
    <m/>
    <s v="Assistant Professor"/>
    <s v="VCT-Tech Education"/>
    <x v="556"/>
    <s v="C"/>
    <s v="F"/>
    <m/>
    <m/>
    <s v="F09"/>
    <s v="Academic Year"/>
    <x v="2"/>
  </r>
  <r>
    <s v="Zeigler"/>
    <s v="James"/>
    <s v="F"/>
    <s v="Lecturer"/>
    <s v="Accounting/MIS"/>
    <x v="557"/>
    <s v="C"/>
    <s v="F"/>
    <m/>
    <m/>
    <s v="F09"/>
    <s v="Academic Year"/>
    <x v="2"/>
  </r>
  <r>
    <s v="Shaal"/>
    <s v="Timothy"/>
    <s v="D"/>
    <s v="Senior Associate Director"/>
    <s v="Office of Residence Life"/>
    <x v="558"/>
    <s v="A"/>
    <s v="F"/>
    <m/>
    <m/>
    <s v="A12"/>
    <s v="Fiscal Year"/>
    <x v="0"/>
  </r>
  <r>
    <s v="Stinson"/>
    <s v="Philip"/>
    <s v="M"/>
    <s v="Associate Professor"/>
    <s v="Human Services Department"/>
    <x v="559"/>
    <s v="C"/>
    <s v="F"/>
    <m/>
    <m/>
    <s v="F09"/>
    <s v="Academic Year"/>
    <x v="2"/>
  </r>
  <r>
    <s v="Bang"/>
    <s v="Hyeyoung"/>
    <m/>
    <s v="Associate Professor"/>
    <s v="School of Ed Found, Lead &amp; Pol"/>
    <x v="560"/>
    <s v="A"/>
    <s v="F"/>
    <m/>
    <m/>
    <s v="F12"/>
    <s v="Academic Year"/>
    <x v="2"/>
  </r>
  <r>
    <s v="Worch"/>
    <s v="Eric"/>
    <s v="A"/>
    <s v="Associate Professor"/>
    <s v="School of Teaching &amp; Learning"/>
    <x v="561"/>
    <s v="A"/>
    <s v="F"/>
    <n v="750"/>
    <m/>
    <s v="F12"/>
    <s v="Academic Year"/>
    <x v="2"/>
  </r>
  <r>
    <s v="Sohoni"/>
    <s v="Ashutosh"/>
    <s v="S"/>
    <s v="Associate Professor"/>
    <s v="Family &amp; Consumer Sciences"/>
    <x v="562"/>
    <s v="A"/>
    <s v="F"/>
    <m/>
    <m/>
    <s v="F12"/>
    <s v="Academic Year"/>
    <x v="2"/>
  </r>
  <r>
    <s v="Chavez"/>
    <s v="Jorge"/>
    <s v="M"/>
    <s v="Associate Professor"/>
    <s v="Sociology Department"/>
    <x v="563"/>
    <s v="A"/>
    <s v="F"/>
    <m/>
    <m/>
    <s v="F12"/>
    <s v="Academic Year"/>
    <x v="2"/>
  </r>
  <r>
    <s v="McBride"/>
    <s v="Matthew"/>
    <s v="S"/>
    <s v="Associate Professor"/>
    <s v="Music Performance Studies"/>
    <x v="564"/>
    <s v="C"/>
    <s v="F"/>
    <m/>
    <m/>
    <s v="F09"/>
    <s v="Academic Year"/>
    <x v="2"/>
  </r>
  <r>
    <s v="Divers"/>
    <s v="Debralee"/>
    <m/>
    <s v="Dir Enrollment Mgmt &amp; St Reten"/>
    <s v="Fire-Admissions"/>
    <x v="565"/>
    <s v="A"/>
    <s v="F"/>
    <m/>
    <m/>
    <s v="A12"/>
    <s v="Fiscal Year"/>
    <x v="0"/>
  </r>
  <r>
    <s v="Genovese"/>
    <s v="Christine"/>
    <s v="A"/>
    <s v="Associate Professor"/>
    <s v="Fire-Biology"/>
    <x v="566"/>
    <s v="A"/>
    <s v="F"/>
    <m/>
    <m/>
    <s v="F12"/>
    <s v="Academic Year"/>
    <x v="2"/>
  </r>
  <r>
    <s v="Webb"/>
    <s v="Matthew"/>
    <s v="C"/>
    <s v="Director, Student/Acad Svcs"/>
    <s v="Student Services EDHD"/>
    <x v="567"/>
    <s v="A"/>
    <s v="F"/>
    <m/>
    <m/>
    <s v="A12"/>
    <s v="Fiscal Year"/>
    <x v="0"/>
  </r>
  <r>
    <s v="Turos"/>
    <s v="Jessica"/>
    <s v="M"/>
    <s v="Associate Director, Career Cnt"/>
    <s v="Career Center"/>
    <x v="568"/>
    <s v="A"/>
    <s v="F"/>
    <m/>
    <m/>
    <s v="A12"/>
    <s v="Fiscal Year"/>
    <x v="0"/>
  </r>
  <r>
    <s v="Gorman"/>
    <s v="Thomas"/>
    <s v="W"/>
    <s v="Asst Dean Dir of Prog Advismnt"/>
    <s v="Col of Health &amp; Human Services"/>
    <x v="568"/>
    <s v="A"/>
    <s v="F"/>
    <m/>
    <m/>
    <s v="A12"/>
    <s v="Fiscal Year"/>
    <x v="0"/>
  </r>
  <r>
    <s v="Dennis"/>
    <s v="Peggy"/>
    <s v="F"/>
    <s v="Assc Dir, Cntr Health/Dir, DS"/>
    <s v="Disability Services"/>
    <x v="568"/>
    <s v="A"/>
    <s v="F"/>
    <m/>
    <m/>
    <s v="A12"/>
    <s v="Fiscal Year"/>
    <x v="0"/>
  </r>
  <r>
    <s v="Bucks"/>
    <s v="Eric"/>
    <s v="R"/>
    <s v="Assoc Dir Client Svcs/Schlshps"/>
    <s v="Financial Aid"/>
    <x v="568"/>
    <s v="A"/>
    <s v="F"/>
    <m/>
    <m/>
    <s v="A12"/>
    <s v="Fiscal Year"/>
    <x v="0"/>
  </r>
  <r>
    <s v="Evans"/>
    <s v="Erik"/>
    <s v="D"/>
    <s v="Information Security Analyst"/>
    <s v="Information Technology Service"/>
    <x v="569"/>
    <s v="A"/>
    <s v="F"/>
    <m/>
    <m/>
    <s v="A12"/>
    <s v="Fiscal Year"/>
    <x v="0"/>
  </r>
  <r>
    <s v="Nathan"/>
    <s v="Jacqueline"/>
    <s v="S"/>
    <s v="Gallery Director/Art"/>
    <s v="School of Art"/>
    <x v="570"/>
    <s v="A"/>
    <s v="F"/>
    <m/>
    <m/>
    <s v="A12"/>
    <s v="Fiscal Year"/>
    <x v="0"/>
  </r>
  <r>
    <s v="Sirum"/>
    <s v="Karen"/>
    <s v="L"/>
    <s v="Associate Professor"/>
    <s v="Biological Science"/>
    <x v="571"/>
    <s v="A"/>
    <s v="F"/>
    <m/>
    <m/>
    <s v="F12"/>
    <s v="Academic Year"/>
    <x v="2"/>
  </r>
  <r>
    <s v="Leser"/>
    <s v="Anne"/>
    <s v="E"/>
    <s v="Director, Prog/Assoc Professor"/>
    <s v="Fire-Human Dev &amp; Family Study"/>
    <x v="572"/>
    <s v="A"/>
    <s v="F"/>
    <n v="2000"/>
    <m/>
    <s v="F12"/>
    <s v="Academic Year"/>
    <x v="2"/>
  </r>
  <r>
    <s v="Li"/>
    <s v="Lan"/>
    <m/>
    <s v="Associate Professor"/>
    <s v="School of Teaching &amp; Learning"/>
    <x v="573"/>
    <s v="A"/>
    <s v="F"/>
    <m/>
    <m/>
    <s v="F12"/>
    <s v="Academic Year"/>
    <x v="2"/>
  </r>
  <r>
    <s v="Siebenaler"/>
    <s v="Thomas"/>
    <s v="C"/>
    <s v="Assoc Dir, Career Accelerater"/>
    <s v="Dean of Business"/>
    <x v="574"/>
    <s v="A"/>
    <s v="F"/>
    <m/>
    <m/>
    <s v="A12"/>
    <s v="Fiscal Year"/>
    <x v="0"/>
  </r>
  <r>
    <s v="Fuller"/>
    <s v="Andrew"/>
    <s v="J"/>
    <s v="Systems Programmer"/>
    <s v="Information Technology Service"/>
    <x v="575"/>
    <s v="A"/>
    <s v="F"/>
    <m/>
    <m/>
    <s v="A12"/>
    <s v="Fiscal Year"/>
    <x v="0"/>
  </r>
  <r>
    <s v="Burke"/>
    <s v="Brigid"/>
    <s v="M"/>
    <s v="Associate Professor"/>
    <s v="School of Teaching &amp; Learning"/>
    <x v="576"/>
    <s v="A"/>
    <s v="F"/>
    <m/>
    <m/>
    <s v="F12"/>
    <s v="Academic Year"/>
    <x v="2"/>
  </r>
  <r>
    <s v="Thomson"/>
    <s v="Amy"/>
    <s v="L"/>
    <s v="Assistant Director"/>
    <s v="University Bookstore"/>
    <x v="577"/>
    <s v="A"/>
    <s v="F"/>
    <m/>
    <m/>
    <s v="A12"/>
    <s v="Fiscal Year"/>
    <x v="0"/>
  </r>
  <r>
    <s v="Gwozdz"/>
    <s v="Suzanne"/>
    <s v="H"/>
    <s v="Sr. Financial Accountant"/>
    <s v="Information Technology Service"/>
    <x v="578"/>
    <s v="A"/>
    <s v="F"/>
    <m/>
    <m/>
    <s v="A12"/>
    <s v="Fiscal Year"/>
    <x v="0"/>
  </r>
  <r>
    <s v="Heilmeier"/>
    <s v="Erin"/>
    <s v="L"/>
    <s v="Associate Director, Admissions"/>
    <s v="Admissions Office"/>
    <x v="579"/>
    <s v="A"/>
    <s v="F"/>
    <m/>
    <m/>
    <s v="A12"/>
    <s v="Fiscal Year"/>
    <x v="0"/>
  </r>
  <r>
    <s v="Ducar"/>
    <s v="Cynthia"/>
    <s v="M"/>
    <s v="Associate Professor"/>
    <s v="Romance and Classical Studies"/>
    <x v="580"/>
    <s v="A"/>
    <s v="F"/>
    <m/>
    <m/>
    <s v="F12"/>
    <s v="Academic Year"/>
    <x v="2"/>
  </r>
  <r>
    <s v="Grinberg Pla"/>
    <s v="Valeria"/>
    <m/>
    <s v="Associate Professor"/>
    <s v="Romance and Classical Studies"/>
    <x v="580"/>
    <s v="A"/>
    <s v="F"/>
    <m/>
    <m/>
    <s v="F12"/>
    <s v="Academic Year"/>
    <x v="2"/>
  </r>
  <r>
    <s v="Phuntumart"/>
    <s v="Vipaporn"/>
    <s v="R"/>
    <s v="Associate Professor"/>
    <s v="Biological Science"/>
    <x v="581"/>
    <s v="A"/>
    <s v="F"/>
    <m/>
    <m/>
    <s v="F12"/>
    <s v="Academic Year"/>
    <x v="2"/>
  </r>
  <r>
    <s v="Faulkner"/>
    <s v="Sandra"/>
    <s v="L"/>
    <s v="Associate Professor"/>
    <s v="Dept of Communication"/>
    <x v="582"/>
    <s v="A"/>
    <s v="F"/>
    <n v="3000"/>
    <m/>
    <s v="F12"/>
    <s v="Academic Year"/>
    <x v="2"/>
  </r>
  <r>
    <s v="Eggenton"/>
    <s v="John"/>
    <s v="T"/>
    <s v="Associate Director for Systems"/>
    <s v="Financial Aid"/>
    <x v="583"/>
    <s v="A"/>
    <s v="F"/>
    <m/>
    <m/>
    <s v="A12"/>
    <s v="Fiscal Year"/>
    <x v="0"/>
  </r>
  <r>
    <s v="Foell"/>
    <s v="Kristie"/>
    <s v="A"/>
    <s v="Associate Professor"/>
    <s v="German-Russian Department"/>
    <x v="584"/>
    <s v="A"/>
    <s v="F"/>
    <m/>
    <m/>
    <s v="F12"/>
    <s v="Academic Year"/>
    <x v="2"/>
  </r>
  <r>
    <s v="Fallon"/>
    <s v="Rebecca"/>
    <s v="A"/>
    <s v="Assistant Professor"/>
    <s v="Medical Laboratory Science"/>
    <x v="585"/>
    <s v="A"/>
    <s v="F"/>
    <m/>
    <m/>
    <s v="F12"/>
    <s v="Academic Year"/>
    <x v="2"/>
  </r>
  <r>
    <s v="Panas"/>
    <s v="Ludmyla"/>
    <m/>
    <s v=" Assc Professor/Prog Director"/>
    <s v="Fire-Psychology"/>
    <x v="586"/>
    <s v="A"/>
    <s v="F"/>
    <m/>
    <m/>
    <s v="F12"/>
    <s v="Academic Year"/>
    <x v="2"/>
  </r>
  <r>
    <s v="Smith"/>
    <s v="Larry"/>
    <s v="C"/>
    <s v="Manager, Budgets &amp; Operations"/>
    <s v="A&amp;S Dean"/>
    <x v="587"/>
    <s v="A"/>
    <s v="F"/>
    <m/>
    <m/>
    <s v="A12"/>
    <s v="Fiscal Year"/>
    <x v="0"/>
  </r>
  <r>
    <s v="Watson"/>
    <s v="Wendy"/>
    <s v="K"/>
    <s v="Associate Professor"/>
    <s v="Gerontology"/>
    <x v="588"/>
    <s v="A"/>
    <s v="F"/>
    <m/>
    <m/>
    <s v="F12"/>
    <s v="Academic Year"/>
    <x v="2"/>
  </r>
  <r>
    <s v="Eid"/>
    <s v="Erik"/>
    <s v="J"/>
    <s v="Applications Developer"/>
    <s v="Information Technology Service"/>
    <x v="589"/>
    <s v="A"/>
    <s v="F"/>
    <m/>
    <m/>
    <s v="A12"/>
    <s v="Fiscal Year"/>
    <x v="0"/>
  </r>
  <r>
    <s v="Miller"/>
    <s v="Montana"/>
    <s v="C"/>
    <s v="Associate Professor"/>
    <s v="Popular Culture"/>
    <x v="590"/>
    <s v="C"/>
    <s v="F"/>
    <m/>
    <m/>
    <s v="F09"/>
    <s v="Academic Year"/>
    <x v="2"/>
  </r>
  <r>
    <s v="Lisk"/>
    <s v="Patrick"/>
    <s v="R"/>
    <s v="Manager, Client Services"/>
    <s v="Information Technology Service"/>
    <x v="591"/>
    <s v="A"/>
    <s v="F"/>
    <m/>
    <m/>
    <s v="A12"/>
    <s v="Fiscal Year"/>
    <x v="0"/>
  </r>
  <r>
    <s v="Staic"/>
    <s v="Mihai"/>
    <s v="D"/>
    <s v="Assistant Professor"/>
    <s v="Math and Statistics Dept"/>
    <x v="592"/>
    <s v="A"/>
    <s v="F"/>
    <m/>
    <m/>
    <s v="F12"/>
    <s v="Academic Year"/>
    <x v="2"/>
  </r>
  <r>
    <s v="Stelle"/>
    <s v="Charles"/>
    <s v="D"/>
    <s v="Associate Professor"/>
    <s v="Gerontology"/>
    <x v="593"/>
    <s v="A"/>
    <s v="F"/>
    <m/>
    <m/>
    <s v="F12"/>
    <s v="Academic Year"/>
    <x v="2"/>
  </r>
  <r>
    <s v="Fairbairn"/>
    <s v="Peter"/>
    <s v="D"/>
    <s v="Communications Manager"/>
    <s v="Marketing &amp; Communications"/>
    <x v="594"/>
    <s v="A"/>
    <s v="F"/>
    <m/>
    <m/>
    <s v="A12"/>
    <s v="Fiscal Year"/>
    <x v="0"/>
  </r>
  <r>
    <s v="Keefe"/>
    <s v="Matthew"/>
    <s v="J"/>
    <s v="Emergency ManagemntCoordinator"/>
    <s v="Police Division"/>
    <x v="595"/>
    <s v="A"/>
    <s v="F"/>
    <m/>
    <m/>
    <s v="A12"/>
    <s v="Fiscal Year"/>
    <x v="0"/>
  </r>
  <r>
    <s v="Engebretsen- Broman"/>
    <s v="Nora"/>
    <s v="A"/>
    <s v="Chair/Assoc Professor"/>
    <s v="Musicology/Composition/Theory"/>
    <x v="596"/>
    <s v="A"/>
    <s v="F"/>
    <n v="6000"/>
    <m/>
    <s v="FAD"/>
    <s v="Fiscal Year"/>
    <x v="1"/>
  </r>
  <r>
    <s v="Gross"/>
    <s v="Andrew"/>
    <s v="D"/>
    <s v="Senior Systems Administrator"/>
    <s v="Information Technology Service"/>
    <x v="597"/>
    <s v="A"/>
    <s v="F"/>
    <m/>
    <m/>
    <s v="A12"/>
    <s v="Fiscal Year"/>
    <x v="0"/>
  </r>
  <r>
    <s v="Kimmel"/>
    <s v="Nicholas"/>
    <s v="L"/>
    <s v="Systems Analyst"/>
    <s v="Information Technology Service"/>
    <x v="598"/>
    <s v="A"/>
    <s v="F"/>
    <m/>
    <m/>
    <s v="A12"/>
    <s v="Fiscal Year"/>
    <x v="0"/>
  </r>
  <r>
    <s v="Rosati"/>
    <s v="Clayton"/>
    <s v="F"/>
    <s v="Associate Professor"/>
    <s v="Dept of Telecommunications"/>
    <x v="599"/>
    <s v="A"/>
    <s v="F"/>
    <m/>
    <m/>
    <s v="F12"/>
    <s v="Academic Year"/>
    <x v="2"/>
  </r>
  <r>
    <s v="Schnepp"/>
    <s v="Jerry"/>
    <s v="C"/>
    <s v="Assistant Professor"/>
    <s v="VCT-Tech Education"/>
    <x v="600"/>
    <s v="A"/>
    <s v="F"/>
    <m/>
    <m/>
    <s v="F12"/>
    <s v="Academic Year"/>
    <x v="2"/>
  </r>
  <r>
    <s v="Vostal"/>
    <s v="Brooks"/>
    <s v="R"/>
    <s v="Assistant Professor"/>
    <s v="Schl of Intervention Svcs"/>
    <x v="601"/>
    <s v="A"/>
    <s v="F"/>
    <n v="1500"/>
    <m/>
    <s v="F12"/>
    <s v="Academic Year"/>
    <x v="2"/>
  </r>
  <r>
    <s v="Bell"/>
    <s v="Craig"/>
    <s v="J"/>
    <s v="Director of Photography"/>
    <s v="Marketing &amp; Communications"/>
    <x v="602"/>
    <s v="A"/>
    <s v="F"/>
    <m/>
    <m/>
    <s v="A12"/>
    <s v="Fiscal Year"/>
    <x v="0"/>
  </r>
  <r>
    <s v="Bidart-Bouzat"/>
    <s v="Maria"/>
    <s v="G"/>
    <s v="Associate Professor"/>
    <s v="Biological Science"/>
    <x v="603"/>
    <s v="A"/>
    <s v="F"/>
    <m/>
    <m/>
    <s v="F12"/>
    <s v="Academic Year"/>
    <x v="2"/>
  </r>
  <r>
    <s v="Voogd"/>
    <s v="Andrea"/>
    <s v="M"/>
    <s v="Assistant Director, ISS"/>
    <s v="Intrnl Programs &amp; Partnerships"/>
    <x v="604"/>
    <s v="A"/>
    <s v="F"/>
    <m/>
    <m/>
    <s v="A12"/>
    <s v="Fiscal Year"/>
    <x v="0"/>
  </r>
  <r>
    <s v="Pelini"/>
    <s v="Shannon"/>
    <s v="L"/>
    <s v="Assistant Professor"/>
    <s v="Biological Science"/>
    <x v="605"/>
    <s v="C"/>
    <s v="F"/>
    <m/>
    <m/>
    <s v="F09"/>
    <s v="Academic Year"/>
    <x v="2"/>
  </r>
  <r>
    <s v="Lawrie"/>
    <s v="Joshua"/>
    <s v="D"/>
    <s v="Asst Director, Housing &amp; Admin"/>
    <s v="Office of Residence Life"/>
    <x v="606"/>
    <s v="A"/>
    <s v="F"/>
    <m/>
    <m/>
    <s v="A12"/>
    <s v="Fiscal Year"/>
    <x v="0"/>
  </r>
  <r>
    <s v="Rinearson"/>
    <s v="Carla"/>
    <s v="J"/>
    <s v="Applications Developer"/>
    <s v="Information Technology Service"/>
    <x v="607"/>
    <s v="A"/>
    <s v="F"/>
    <m/>
    <m/>
    <s v="A12"/>
    <s v="Fiscal Year"/>
    <x v="0"/>
  </r>
  <r>
    <s v="Hall"/>
    <s v="Lauren"/>
    <s v="E"/>
    <s v="Applications Developer"/>
    <s v="Information Technology Service"/>
    <x v="608"/>
    <s v="A"/>
    <s v="F"/>
    <m/>
    <m/>
    <s v="A12"/>
    <s v="Fiscal Year"/>
    <x v="0"/>
  </r>
  <r>
    <s v="Childers"/>
    <s v="Blaine"/>
    <s v="T"/>
    <s v="Associate Professor"/>
    <s v="School of Art"/>
    <x v="609"/>
    <s v="A"/>
    <s v="F"/>
    <m/>
    <m/>
    <s v="F12"/>
    <s v="Academic Year"/>
    <x v="2"/>
  </r>
  <r>
    <s v="Bixler"/>
    <s v="David"/>
    <s v="F"/>
    <s v="Associate Professor"/>
    <s v="Music Performance Studies"/>
    <x v="610"/>
    <s v="A"/>
    <s v="F"/>
    <m/>
    <m/>
    <s v="F12"/>
    <s v="Academic Year"/>
    <x v="2"/>
  </r>
  <r>
    <s v="Fullenkamp"/>
    <s v="Adam"/>
    <s v="M"/>
    <s v="Assistant Professor"/>
    <s v="School of HMSLS"/>
    <x v="611"/>
    <s v="A"/>
    <s v="F"/>
    <m/>
    <m/>
    <s v="F12"/>
    <s v="Academic Year"/>
    <x v="2"/>
  </r>
  <r>
    <s v="Bechstein"/>
    <s v="Kurt"/>
    <s v="J"/>
    <s v="Senior Systems Administrator"/>
    <s v="Information Technology Service"/>
    <x v="612"/>
    <s v="A"/>
    <s v="F"/>
    <m/>
    <m/>
    <s v="A12"/>
    <s v="Fiscal Year"/>
    <x v="0"/>
  </r>
  <r>
    <s v="Klosterman"/>
    <s v="Jeremy"/>
    <s v="K"/>
    <s v="Assistant Professor"/>
    <s v="Chemistry Department"/>
    <x v="613"/>
    <s v="A"/>
    <s v="F"/>
    <m/>
    <m/>
    <s v="F12"/>
    <s v="Academic Year"/>
    <x v="2"/>
  </r>
  <r>
    <s v="Lewandowski"/>
    <s v="Joanna"/>
    <s v="K"/>
    <s v="Manager, Grants Accounting"/>
    <s v="Controller's Office"/>
    <x v="614"/>
    <s v="A"/>
    <s v="F"/>
    <n v="700"/>
    <m/>
    <s v="A12"/>
    <s v="Fiscal Year"/>
    <x v="0"/>
  </r>
  <r>
    <s v="Wells-Jensen"/>
    <s v="Sheri"/>
    <s v="B"/>
    <s v="Associate Professor"/>
    <s v="English Department"/>
    <x v="615"/>
    <s v="A"/>
    <s v="F"/>
    <m/>
    <m/>
    <s v="F12"/>
    <s v="Academic Year"/>
    <x v="2"/>
  </r>
  <r>
    <s v="McCluney"/>
    <s v="Kevin"/>
    <s v="E"/>
    <s v="Assistant Professor"/>
    <s v="Biological Science"/>
    <x v="616"/>
    <s v="C"/>
    <s v="F"/>
    <m/>
    <m/>
    <s v="F09"/>
    <s v="Academic Year"/>
    <x v="2"/>
  </r>
  <r>
    <s v="Rogers"/>
    <s v="Kimberly"/>
    <s v="C"/>
    <s v="Assistant Professor"/>
    <s v="Math and Statistics Dept"/>
    <x v="617"/>
    <s v="A"/>
    <s v="F"/>
    <m/>
    <m/>
    <s v="F12"/>
    <s v="Academic Year"/>
    <x v="2"/>
  </r>
  <r>
    <s v="Euler"/>
    <s v="Robin"/>
    <s v="L"/>
    <s v="Assistant Director"/>
    <s v="Sponsored Programs &amp; Research"/>
    <x v="618"/>
    <s v="A"/>
    <s v="F"/>
    <m/>
    <m/>
    <s v="A12"/>
    <s v="Fiscal Year"/>
    <x v="0"/>
  </r>
  <r>
    <s v="Deitering"/>
    <s v="Gregory"/>
    <s v="F"/>
    <s v="Applications Developer"/>
    <s v="Information Technology Service"/>
    <x v="619"/>
    <s v="A"/>
    <s v="F"/>
    <m/>
    <m/>
    <s v="A12"/>
    <s v="Fiscal Year"/>
    <x v="0"/>
  </r>
  <r>
    <s v="Ostrowski"/>
    <s v="Alexis"/>
    <s v="D"/>
    <s v="Assistant Professor"/>
    <s v="Chemistry Department"/>
    <x v="620"/>
    <s v="C"/>
    <s v="F"/>
    <m/>
    <m/>
    <s v="F09"/>
    <s v="Academic Year"/>
    <x v="2"/>
  </r>
  <r>
    <s v="Sun"/>
    <s v="Liangfeng"/>
    <m/>
    <s v="Assistant Professor"/>
    <s v="Physics &amp; Astronomy"/>
    <x v="621"/>
    <s v="C"/>
    <s v="F"/>
    <m/>
    <m/>
    <s v="F09"/>
    <s v="Academic Year"/>
    <x v="2"/>
  </r>
  <r>
    <s v="Chen"/>
    <s v="Deng-Ywan"/>
    <m/>
    <s v="NMR Spectroscopy Supervisor"/>
    <s v="Chemistry Department"/>
    <x v="622"/>
    <s v="A"/>
    <s v="F"/>
    <m/>
    <m/>
    <s v="A17"/>
    <s v="Fiscal Year"/>
    <x v="0"/>
  </r>
  <r>
    <s v="Wildschutte"/>
    <s v="Hans"/>
    <s v="K"/>
    <s v="Assistant Professor"/>
    <s v="Biological Science"/>
    <x v="623"/>
    <s v="A"/>
    <s v="F"/>
    <m/>
    <m/>
    <s v="F12"/>
    <s v="Academic Year"/>
    <x v="2"/>
  </r>
  <r>
    <s v="Torelli"/>
    <s v="Andrew"/>
    <s v="T"/>
    <s v="Assistant Professor"/>
    <s v="Chemistry Department"/>
    <x v="624"/>
    <s v="A"/>
    <s v="F"/>
    <m/>
    <m/>
    <s v="F12"/>
    <s v="Academic Year"/>
    <x v="2"/>
  </r>
  <r>
    <s v="Nickoson"/>
    <s v="Lee"/>
    <s v="A"/>
    <s v="Associate Professor"/>
    <s v="English Department"/>
    <x v="625"/>
    <s v="A"/>
    <s v="F"/>
    <m/>
    <m/>
    <s v="F12"/>
    <s v="Academic Year"/>
    <x v="2"/>
  </r>
  <r>
    <s v="Park "/>
    <s v="Sung-Yeon"/>
    <s v="P"/>
    <s v="Associate Professor"/>
    <s v="Dept of Telecommunications"/>
    <x v="626"/>
    <s v="C"/>
    <s v="F"/>
    <m/>
    <m/>
    <s v="F09"/>
    <s v="Academic Year"/>
    <x v="2"/>
  </r>
  <r>
    <s v="Simic"/>
    <s v="Anita"/>
    <m/>
    <s v="Assistant Professor"/>
    <s v="School of Earth, Environ &amp; Soc"/>
    <x v="627"/>
    <s v="C"/>
    <s v="F"/>
    <m/>
    <m/>
    <s v="F09"/>
    <s v="Academic Year"/>
    <x v="2"/>
  </r>
  <r>
    <s v="Kirkum"/>
    <s v="James"/>
    <s v="E"/>
    <s v="Sr. Server Administrator"/>
    <s v="Information Technology Service"/>
    <x v="628"/>
    <s v="A"/>
    <s v="F"/>
    <m/>
    <m/>
    <s v="A12"/>
    <s v="Fiscal Year"/>
    <x v="0"/>
  </r>
  <r>
    <s v="Brady"/>
    <s v="Joyce"/>
    <s v="A"/>
    <s v="IR Report Developer"/>
    <s v="Institutional Research"/>
    <x v="629"/>
    <s v="A"/>
    <s v="F"/>
    <m/>
    <m/>
    <s v="A12"/>
    <s v="Fiscal Year"/>
    <x v="0"/>
  </r>
  <r>
    <s v="Coons"/>
    <s v="Christian"/>
    <s v="L"/>
    <s v="Associate Professor"/>
    <s v="Philosophy Department"/>
    <x v="630"/>
    <s v="A"/>
    <s v="F"/>
    <m/>
    <m/>
    <s v="F12"/>
    <s v="Academic Year"/>
    <x v="2"/>
  </r>
  <r>
    <s v="Atkinson"/>
    <s v="Joshua"/>
    <s v="D"/>
    <s v="Associate Professor"/>
    <s v="Dept of Communication"/>
    <x v="631"/>
    <s v="A"/>
    <s v="F"/>
    <m/>
    <m/>
    <s v="F12"/>
    <s v="Academic Year"/>
    <x v="2"/>
  </r>
  <r>
    <s v="Gorsevski"/>
    <s v="Ellen"/>
    <s v="W"/>
    <s v="Associate Professor"/>
    <s v="Dept of Communication"/>
    <x v="631"/>
    <s v="A"/>
    <s v="F"/>
    <m/>
    <m/>
    <s v="F12"/>
    <s v="Academic Year"/>
    <x v="2"/>
  </r>
  <r>
    <s v="Dubasik"/>
    <s v="Virginia"/>
    <s v="L"/>
    <s v="Assistant Professor"/>
    <s v="Comm. Sciences &amp; Disorders"/>
    <x v="632"/>
    <s v="A"/>
    <s v="F"/>
    <m/>
    <m/>
    <s v="F12"/>
    <s v="Academic Year"/>
    <x v="2"/>
  </r>
  <r>
    <s v="Stegman"/>
    <s v="Sandra"/>
    <m/>
    <s v="Associate Professor"/>
    <s v="Music Education"/>
    <x v="633"/>
    <s v="C"/>
    <s v="F"/>
    <m/>
    <m/>
    <s v="F09"/>
    <s v="Academic Year"/>
    <x v="2"/>
  </r>
  <r>
    <s v="Edminster"/>
    <s v="Judith"/>
    <s v="R"/>
    <s v="Associate Professor"/>
    <s v="English Department"/>
    <x v="634"/>
    <s v="A"/>
    <s v="F"/>
    <m/>
    <m/>
    <s v="F12"/>
    <s v="Academic Year"/>
    <x v="2"/>
  </r>
  <r>
    <s v="Gruenhagen"/>
    <s v="Lisa"/>
    <s v="M"/>
    <s v="Associate Professor"/>
    <s v="Music Education"/>
    <x v="635"/>
    <s v="A"/>
    <s v="F"/>
    <m/>
    <m/>
    <s v="F12"/>
    <s v="Academic Year"/>
    <x v="2"/>
  </r>
  <r>
    <s v="Schocket"/>
    <s v="Deborah"/>
    <s v="H"/>
    <s v="Associate Professor"/>
    <s v="Romance and Classical Studies"/>
    <x v="636"/>
    <s v="C"/>
    <s v="F"/>
    <m/>
    <m/>
    <s v="F09"/>
    <s v="Academic Year"/>
    <x v="2"/>
  </r>
  <r>
    <s v="Terry-Fritsch"/>
    <s v="Allison"/>
    <s v="L"/>
    <s v="Associate Professor"/>
    <s v="School of Art"/>
    <x v="637"/>
    <s v="A"/>
    <s v="F"/>
    <m/>
    <m/>
    <s v="F12"/>
    <s v="Academic Year"/>
    <x v="2"/>
  </r>
  <r>
    <s v="Pelletier"/>
    <s v="Andrew"/>
    <s v="J"/>
    <s v="Associate Professor"/>
    <s v="Music Performance Studies"/>
    <x v="638"/>
    <s v="A"/>
    <s v="F"/>
    <m/>
    <m/>
    <s v="F12"/>
    <s v="Academic Year"/>
    <x v="2"/>
  </r>
  <r>
    <s v="Khorshidifard"/>
    <s v="Sara"/>
    <m/>
    <s v="Assistant Professor"/>
    <s v="Architecture &amp; Envr Design"/>
    <x v="639"/>
    <s v="A"/>
    <s v="F"/>
    <m/>
    <m/>
    <s v="F12"/>
    <s v="Academic Year"/>
    <x v="2"/>
  </r>
  <r>
    <s v="Weimer"/>
    <s v="David"/>
    <s v="L"/>
    <s v="Applications Developer"/>
    <s v="Information Technology Service"/>
    <x v="640"/>
    <s v="A"/>
    <s v="F"/>
    <m/>
    <m/>
    <s v="A12"/>
    <s v="Fiscal Year"/>
    <x v="0"/>
  </r>
  <r>
    <s v="Fry"/>
    <s v="Amy"/>
    <s v="L"/>
    <s v="Electronic Resources Coordinat"/>
    <s v="University Libraries"/>
    <x v="641"/>
    <s v="A"/>
    <s v="F"/>
    <m/>
    <m/>
    <s v="FLB"/>
    <s v="Fiscal Year"/>
    <x v="3"/>
  </r>
  <r>
    <s v="Devine"/>
    <s v="Leigh"/>
    <m/>
    <s v="Lecturer"/>
    <s v="Applied Statistics/Oper Res"/>
    <x v="642"/>
    <s v="C"/>
    <s v="F"/>
    <m/>
    <m/>
    <s v="F09"/>
    <s v="Academic Year"/>
    <x v="2"/>
  </r>
  <r>
    <s v="Pearson"/>
    <s v="Lynn"/>
    <m/>
    <s v="Associate Professor"/>
    <s v="Romance and Classical Studies"/>
    <x v="643"/>
    <s v="A"/>
    <s v="F"/>
    <m/>
    <m/>
    <s v="F12"/>
    <s v="Academic Year"/>
    <x v="2"/>
  </r>
  <r>
    <s v="Mencer"/>
    <s v="Sandra"/>
    <s v="J"/>
    <s v="Dir, St Enroll Comm Center"/>
    <s v="Student Communication Center"/>
    <x v="644"/>
    <s v="A"/>
    <s v="F"/>
    <m/>
    <m/>
    <s v="A12"/>
    <s v="Fiscal Year"/>
    <x v="0"/>
  </r>
  <r>
    <s v="Nelson"/>
    <s v="Conor"/>
    <s v="R"/>
    <s v="Associate Professor"/>
    <s v="Music Performance Studies"/>
    <x v="645"/>
    <s v="A"/>
    <s v="F"/>
    <m/>
    <m/>
    <s v="F12"/>
    <s v="Academic Year"/>
    <x v="2"/>
  </r>
  <r>
    <s v="Nardone"/>
    <s v="Marco"/>
    <m/>
    <s v="Assistant Professor"/>
    <s v="Dept of Envir. and Sustain."/>
    <x v="646"/>
    <s v="A"/>
    <s v="F"/>
    <m/>
    <m/>
    <s v="F12"/>
    <s v="Academic Year"/>
    <x v="2"/>
  </r>
  <r>
    <s v="Peet"/>
    <s v="Susan"/>
    <s v="H"/>
    <s v="Senior Lecturer"/>
    <s v="Family &amp; Consumer Sciences"/>
    <x v="647"/>
    <s v="A"/>
    <s v="F"/>
    <n v="1000"/>
    <m/>
    <s v="F12"/>
    <s v="Academic Year"/>
    <x v="2"/>
  </r>
  <r>
    <s v="Zayak"/>
    <s v="Alexey"/>
    <m/>
    <s v="Assistant Professor"/>
    <s v="Physics &amp; Astronomy"/>
    <x v="648"/>
    <s v="A"/>
    <s v="F"/>
    <m/>
    <m/>
    <s v="F12"/>
    <s v="Academic Year"/>
    <x v="2"/>
  </r>
  <r>
    <s v="Mancuso"/>
    <s v="Rebecca"/>
    <s v="J"/>
    <s v="Associate Professor"/>
    <s v="History Department"/>
    <x v="649"/>
    <s v="A"/>
    <s v="F"/>
    <m/>
    <m/>
    <s v="F12"/>
    <s v="Academic Year"/>
    <x v="2"/>
  </r>
  <r>
    <s v="Rosenkranz"/>
    <s v="Thomas"/>
    <s v="H"/>
    <s v="Associate Professor"/>
    <s v="Music Performance Studies"/>
    <x v="650"/>
    <s v="C"/>
    <s v="F"/>
    <m/>
    <m/>
    <s v="F09"/>
    <s v="Academic Year"/>
    <x v="2"/>
  </r>
  <r>
    <s v="Snyder"/>
    <s v="Robert"/>
    <s v="J"/>
    <s v="First Year Experience Coordin"/>
    <s v="University Libraries"/>
    <x v="651"/>
    <s v="A"/>
    <s v="F"/>
    <m/>
    <m/>
    <s v="FLB"/>
    <s v="Fiscal Year"/>
    <x v="3"/>
  </r>
  <r>
    <s v="Rudisill"/>
    <s v="Kristen"/>
    <s v="D"/>
    <s v="Associate Professor"/>
    <s v="Popular Culture"/>
    <x v="652"/>
    <s v="C"/>
    <s v="F"/>
    <n v="3000"/>
    <m/>
    <s v="F09"/>
    <s v="Academic Year"/>
    <x v="2"/>
  </r>
  <r>
    <s v="Grilliot"/>
    <s v="Karly"/>
    <s v="A"/>
    <s v="Director of Development"/>
    <s v="Development Office"/>
    <x v="653"/>
    <s v="A"/>
    <s v="F"/>
    <m/>
    <m/>
    <s v="A12"/>
    <s v="Fiscal Year"/>
    <x v="0"/>
  </r>
  <r>
    <s v="Shunk"/>
    <s v="Tina"/>
    <s v="L"/>
    <s v="Director of Development"/>
    <s v="Development Office"/>
    <x v="653"/>
    <s v="A"/>
    <s v="F"/>
    <m/>
    <m/>
    <s v="A12"/>
    <s v="Fiscal Year"/>
    <x v="0"/>
  </r>
  <r>
    <s v="AbouZied"/>
    <s v="Magdy"/>
    <s v="A"/>
    <s v="Assc Director Operations"/>
    <s v="Dining Services"/>
    <x v="653"/>
    <s v="A"/>
    <s v="F"/>
    <m/>
    <m/>
    <s v="A12"/>
    <s v="Fiscal Year"/>
    <x v="0"/>
  </r>
  <r>
    <s v="Gerwin"/>
    <s v="Monica"/>
    <s v="I"/>
    <s v="Executive Assistant to VP/Dean"/>
    <s v="Graduate College"/>
    <x v="653"/>
    <s v="A"/>
    <s v="F"/>
    <m/>
    <m/>
    <s v="A12"/>
    <s v="Fiscal Year"/>
    <x v="0"/>
  </r>
  <r>
    <s v="Place"/>
    <s v="Bridget"/>
    <s v="A"/>
    <s v="Systems Analyst"/>
    <s v="Information Technology Service"/>
    <x v="653"/>
    <s v="A"/>
    <s v="F"/>
    <m/>
    <m/>
    <s v="A12"/>
    <s v="Fiscal Year"/>
    <x v="0"/>
  </r>
  <r>
    <s v="Myers"/>
    <s v="Jane"/>
    <s v="B"/>
    <s v="Asst Athletic Director, Develp"/>
    <s v="Intercollegiate Athletics"/>
    <x v="653"/>
    <s v="A"/>
    <s v="F"/>
    <m/>
    <m/>
    <s v="A12"/>
    <s v="Fiscal Year"/>
    <x v="0"/>
  </r>
  <r>
    <s v="Lau"/>
    <s v="Karen"/>
    <s v="S"/>
    <s v="Director of Records"/>
    <s v="Registrar"/>
    <x v="654"/>
    <s v="A"/>
    <s v="F"/>
    <m/>
    <m/>
    <s v="A12"/>
    <s v="Fiscal Year"/>
    <x v="0"/>
  </r>
  <r>
    <s v="Hanna-Garlitz"/>
    <s v="Patricia"/>
    <s v="L"/>
    <s v="Lecturer"/>
    <s v="Marketing"/>
    <x v="655"/>
    <s v="C"/>
    <s v="F"/>
    <m/>
    <m/>
    <s v="F09"/>
    <s v="Academic Year"/>
    <x v="2"/>
  </r>
  <r>
    <s v="Hampton"/>
    <s v="David"/>
    <s v="D"/>
    <s v="Assistant Professor"/>
    <s v="Schl of Intervention Svcs"/>
    <x v="656"/>
    <s v="A"/>
    <s v="F"/>
    <m/>
    <m/>
    <s v="F12"/>
    <s v="Academic Year"/>
    <x v="2"/>
  </r>
  <r>
    <s v="Ludy"/>
    <s v="Mary"/>
    <s v="J"/>
    <s v="Assistant Professor"/>
    <s v="Food &amp; Nutrition"/>
    <x v="657"/>
    <s v="A"/>
    <s v="F"/>
    <m/>
    <m/>
    <s v="F12"/>
    <s v="Academic Year"/>
    <x v="2"/>
  </r>
  <r>
    <s v="Myers"/>
    <s v="Holly"/>
    <s v="J"/>
    <s v="Senior Lecturer"/>
    <s v="Dept of Envir. and Sustain."/>
    <x v="658"/>
    <s v="A"/>
    <s v="F"/>
    <m/>
    <m/>
    <s v="F12"/>
    <s v="Academic Year"/>
    <x v="2"/>
  </r>
  <r>
    <s v="Robinson"/>
    <s v="Amy"/>
    <m/>
    <s v="Associate Professor"/>
    <s v="Romance and Classical Studies"/>
    <x v="659"/>
    <s v="A"/>
    <s v="F"/>
    <m/>
    <m/>
    <s v="F12"/>
    <s v="Academic Year"/>
    <x v="2"/>
  </r>
  <r>
    <s v="Liu"/>
    <s v="Solungga"/>
    <s v="F"/>
    <s v="Associate Professor"/>
    <s v="Music Performance Studies"/>
    <x v="660"/>
    <s v="A"/>
    <s v="F"/>
    <m/>
    <m/>
    <s v="F12"/>
    <s v="Academic Year"/>
    <x v="2"/>
  </r>
  <r>
    <s v="Choo"/>
    <s v="Hyungsuk"/>
    <m/>
    <s v="Assistant Professor"/>
    <s v="School of HMSLS"/>
    <x v="661"/>
    <s v="C"/>
    <s v="F"/>
    <m/>
    <m/>
    <s v="F09"/>
    <s v="Academic Year"/>
    <x v="2"/>
  </r>
  <r>
    <s v="Muhammad"/>
    <s v="Amanda"/>
    <s v="J"/>
    <s v="Assistant Professor"/>
    <s v="Family &amp; Consumer Sciences"/>
    <x v="662"/>
    <s v="A"/>
    <s v="F"/>
    <m/>
    <m/>
    <s v="F12"/>
    <s v="Academic Year"/>
    <x v="2"/>
  </r>
  <r>
    <s v="Schommer"/>
    <s v="Christopher"/>
    <s v="A"/>
    <s v="Senior Lecturer"/>
    <s v="School of HMSLS"/>
    <x v="663"/>
    <s v="A"/>
    <s v="F"/>
    <n v="1500"/>
    <m/>
    <s v="F12"/>
    <s v="Academic Year"/>
    <x v="2"/>
  </r>
  <r>
    <s v="Peek"/>
    <s v="Philip"/>
    <s v="S"/>
    <s v="Associate Professor"/>
    <s v="Romance and Classical Studies"/>
    <x v="664"/>
    <s v="A"/>
    <s v="F"/>
    <m/>
    <m/>
    <s v="F12"/>
    <s v="Academic Year"/>
    <x v="2"/>
  </r>
  <r>
    <s v="Schneider"/>
    <s v="Andrea"/>
    <s v="L"/>
    <s v="Lecturer"/>
    <s v="Economics Dept"/>
    <x v="665"/>
    <s v="A"/>
    <s v="F"/>
    <m/>
    <m/>
    <s v="F12"/>
    <s v="Academic Year"/>
    <x v="2"/>
  </r>
  <r>
    <s v="Sutton"/>
    <s v="Mearl"/>
    <s v="E"/>
    <s v="Lecturer"/>
    <s v="Marketing"/>
    <x v="666"/>
    <s v="A"/>
    <s v="F"/>
    <m/>
    <m/>
    <s v="F12"/>
    <s v="Academic Year"/>
    <x v="2"/>
  </r>
  <r>
    <s v="Seiler"/>
    <s v="Christine"/>
    <s v="A"/>
    <s v="Instructor, Associate Director"/>
    <s v="Marketing"/>
    <x v="667"/>
    <s v="C"/>
    <s v="F"/>
    <m/>
    <m/>
    <s v="F09"/>
    <s v="Academic Year"/>
    <x v="2"/>
  </r>
  <r>
    <s v="Ojha"/>
    <s v="Mamta"/>
    <s v="A"/>
    <s v="Assistant Professor"/>
    <s v="Social Work"/>
    <x v="668"/>
    <s v="A"/>
    <s v="F"/>
    <m/>
    <m/>
    <s v="F12"/>
    <s v="Academic Year"/>
    <x v="2"/>
  </r>
  <r>
    <s v="Petrea"/>
    <s v="Adam"/>
    <s v="M"/>
    <s v="Systems Analyst"/>
    <s v="Information Technology Service"/>
    <x v="669"/>
    <s v="A"/>
    <s v="F"/>
    <m/>
    <m/>
    <s v="A12"/>
    <s v="Fiscal Year"/>
    <x v="0"/>
  </r>
  <r>
    <s v="Sheffer"/>
    <s v="Jolie"/>
    <s v="A"/>
    <s v="Associate Professor"/>
    <s v="English Department"/>
    <x v="670"/>
    <s v="A"/>
    <s v="F"/>
    <m/>
    <m/>
    <s v="F12"/>
    <s v="Academic Year"/>
    <x v="2"/>
  </r>
  <r>
    <s v="Vatan Woodhouse"/>
    <s v="Deanna"/>
    <m/>
    <s v="Director, Office of Div/SA"/>
    <s v="VP Student Affairs"/>
    <x v="671"/>
    <s v="A"/>
    <s v="F"/>
    <m/>
    <m/>
    <s v="A12"/>
    <s v="Fiscal Year"/>
    <x v="0"/>
  </r>
  <r>
    <s v="Garland"/>
    <s v="Robin"/>
    <s v="R"/>
    <s v="Instructor"/>
    <s v="Fire-Applied Science"/>
    <x v="672"/>
    <s v="A"/>
    <s v="F"/>
    <n v="1000"/>
    <m/>
    <s v="F12"/>
    <s v="Academic Year"/>
    <x v="2"/>
  </r>
  <r>
    <s v="Challu"/>
    <s v="Amilcar"/>
    <s v="E"/>
    <s v="Associate Professor"/>
    <s v="History Department"/>
    <x v="673"/>
    <s v="A"/>
    <s v="F"/>
    <m/>
    <m/>
    <s v="F12"/>
    <s v="Academic Year"/>
    <x v="2"/>
  </r>
  <r>
    <s v="Poor"/>
    <s v="Gene"/>
    <s v="W"/>
    <s v="Lecturer"/>
    <s v="Marketing"/>
    <x v="674"/>
    <s v="A"/>
    <s v="F"/>
    <n v="20000"/>
    <m/>
    <s v="F12"/>
    <s v="Academic Year"/>
    <x v="2"/>
  </r>
  <r>
    <s v="Coates"/>
    <s v="Kimberly"/>
    <m/>
    <s v="Associate Professor"/>
    <s v="English Department"/>
    <x v="675"/>
    <s v="A"/>
    <s v="F"/>
    <m/>
    <m/>
    <s v="F12"/>
    <s v="Academic Year"/>
    <x v="2"/>
  </r>
  <r>
    <s v="Gearhart"/>
    <s v="Stephannie"/>
    <s v="S"/>
    <s v="Associate Professor"/>
    <s v="English Department"/>
    <x v="675"/>
    <s v="A"/>
    <s v="F"/>
    <m/>
    <m/>
    <s v="F12"/>
    <s v="Academic Year"/>
    <x v="2"/>
  </r>
  <r>
    <s v="Swain"/>
    <s v="Dawn"/>
    <s v="M"/>
    <s v="Data Warehouse Analyst"/>
    <s v="Information Technology Service"/>
    <x v="676"/>
    <s v="A"/>
    <s v="F"/>
    <m/>
    <m/>
    <s v="A12"/>
    <s v="Fiscal Year"/>
    <x v="0"/>
  </r>
  <r>
    <s v="Orwick Ogden"/>
    <s v="Sherri"/>
    <s v="L"/>
    <s v="eCampus Associate Director"/>
    <s v="On-Line Programs"/>
    <x v="677"/>
    <s v="A"/>
    <s v="F"/>
    <m/>
    <m/>
    <s v="A12"/>
    <s v="Fiscal Year"/>
    <x v="0"/>
  </r>
  <r>
    <s v="Coffield"/>
    <s v="Jean"/>
    <s v="A"/>
    <s v="Manager, Postal and Printing"/>
    <s v="Postal Services"/>
    <x v="677"/>
    <s v="A"/>
    <s v="F"/>
    <m/>
    <m/>
    <s v="A12"/>
    <s v="Fiscal Year"/>
    <x v="0"/>
  </r>
  <r>
    <s v="Planthaber"/>
    <s v="Amy"/>
    <s v="J"/>
    <s v="Director, Academic Advising"/>
    <s v="Fire-Student Services"/>
    <x v="678"/>
    <s v="A"/>
    <s v="F"/>
    <m/>
    <m/>
    <s v="A12"/>
    <s v="Fiscal Year"/>
    <x v="0"/>
  </r>
  <r>
    <s v="Keyes"/>
    <s v="Starr"/>
    <s v="E"/>
    <s v="Assistant Professor"/>
    <s v="Schl of Intervention Svcs"/>
    <x v="679"/>
    <s v="A"/>
    <s v="F"/>
    <m/>
    <m/>
    <s v="F12"/>
    <s v="Academic Year"/>
    <x v="2"/>
  </r>
  <r>
    <s v="Baringer"/>
    <s v="Jamie"/>
    <s v="A"/>
    <s v="Director, BGSU Ice Arena"/>
    <s v="Ice Arena"/>
    <x v="680"/>
    <s v="A"/>
    <s v="F"/>
    <m/>
    <m/>
    <s v="A12"/>
    <s v="Fiscal Year"/>
    <x v="0"/>
  </r>
  <r>
    <s v="Delgado"/>
    <s v="Ernesto"/>
    <s v="E"/>
    <s v="Associate Professor"/>
    <s v="Romance and Classical Studies"/>
    <x v="681"/>
    <s v="A"/>
    <s v="F"/>
    <m/>
    <m/>
    <s v="F12"/>
    <s v="Academic Year"/>
    <x v="2"/>
  </r>
  <r>
    <s v="Yingling"/>
    <s v="Faith"/>
    <s v="A"/>
    <s v="Director of Wellness"/>
    <s v="Recreation and Wellness"/>
    <x v="682"/>
    <s v="A"/>
    <s v="F"/>
    <m/>
    <m/>
    <s v="A12"/>
    <s v="Fiscal Year"/>
    <x v="0"/>
  </r>
  <r>
    <s v="Harris"/>
    <s v="Karen"/>
    <s v="H"/>
    <s v="Assistant Director"/>
    <s v="Center for Faculty Excellence"/>
    <x v="683"/>
    <s v="A"/>
    <s v="F"/>
    <m/>
    <m/>
    <s v="A12"/>
    <s v="Fiscal Year"/>
    <x v="0"/>
  </r>
  <r>
    <s v="Gharanfoli"/>
    <s v="Hossein"/>
    <m/>
    <s v="Lecturer"/>
    <s v="Fire-Applied Science"/>
    <x v="684"/>
    <s v="A"/>
    <s v="F"/>
    <m/>
    <m/>
    <s v="F12"/>
    <s v="Academic Year"/>
    <x v="2"/>
  </r>
  <r>
    <s v="Albertini"/>
    <s v="William"/>
    <s v="O"/>
    <s v="Associate Professor"/>
    <s v="English Department"/>
    <x v="685"/>
    <s v="A"/>
    <s v="F"/>
    <m/>
    <m/>
    <s v="F12"/>
    <s v="Academic Year"/>
    <x v="2"/>
  </r>
  <r>
    <s v="King"/>
    <s v="Michael"/>
    <s v="T"/>
    <s v="Associate Professor"/>
    <s v="Bands"/>
    <x v="686"/>
    <s v="A"/>
    <s v="F"/>
    <m/>
    <m/>
    <s v="F12"/>
    <s v="Academic Year"/>
    <x v="2"/>
  </r>
  <r>
    <s v="Beltano"/>
    <s v="Amy"/>
    <s v="J"/>
    <s v="Sr Financial Systems Analyst"/>
    <s v="Controller's Office"/>
    <x v="686"/>
    <s v="A"/>
    <s v="F"/>
    <m/>
    <m/>
    <s v="A12"/>
    <s v="Fiscal Year"/>
    <x v="0"/>
  </r>
  <r>
    <s v="Mallias"/>
    <s v="Leonidas"/>
    <m/>
    <s v="Library Director"/>
    <s v="Fire-Library"/>
    <x v="686"/>
    <s v="A"/>
    <s v="F"/>
    <m/>
    <m/>
    <s v="A12"/>
    <s v="Fiscal Year"/>
    <x v="0"/>
  </r>
  <r>
    <s v="Fu"/>
    <s v="Yuning"/>
    <m/>
    <s v="Assistant Professor"/>
    <s v="School of Earth, Environ &amp; Soc"/>
    <x v="686"/>
    <s v="C"/>
    <s v="F"/>
    <m/>
    <m/>
    <s v="F09"/>
    <s v="Academic Year"/>
    <x v="2"/>
  </r>
  <r>
    <s v="Willis"/>
    <s v="Sarah"/>
    <s v="K"/>
    <s v="Head Women's Softball Coach"/>
    <s v="Softball - Women"/>
    <x v="686"/>
    <s v="A"/>
    <s v="F"/>
    <m/>
    <m/>
    <s v="A12"/>
    <s v="Fiscal Year"/>
    <x v="0"/>
  </r>
  <r>
    <s v="Spontelli"/>
    <s v="Charles"/>
    <m/>
    <s v="Senior Lecturer"/>
    <s v="VCT-Tech Education"/>
    <x v="686"/>
    <s v="C"/>
    <s v="F"/>
    <m/>
    <m/>
    <s v="F09"/>
    <s v="Academic Year"/>
    <x v="2"/>
  </r>
  <r>
    <s v="Jones"/>
    <s v="Dalton"/>
    <s v="A"/>
    <s v="Associate Professor"/>
    <s v="Ethnic Studies"/>
    <x v="687"/>
    <s v="A"/>
    <s v="F"/>
    <m/>
    <m/>
    <s v="F12"/>
    <s v="Academic Year"/>
    <x v="2"/>
  </r>
  <r>
    <s v="Lee"/>
    <s v="Hee Soon"/>
    <m/>
    <s v="Assistant Professor"/>
    <s v="Social Work"/>
    <x v="688"/>
    <s v="A"/>
    <s v="F"/>
    <m/>
    <m/>
    <s v="F12"/>
    <s v="Academic Year"/>
    <x v="2"/>
  </r>
  <r>
    <s v="Gregory"/>
    <s v="Andrew"/>
    <s v="J"/>
    <s v="Assistant Professor"/>
    <s v="School of Earth, Environ &amp; Soc"/>
    <x v="689"/>
    <s v="A"/>
    <s v="F"/>
    <m/>
    <m/>
    <s v="F12"/>
    <s v="Academic Year"/>
    <x v="2"/>
  </r>
  <r>
    <s v="Carlson"/>
    <s v="Jadwiga"/>
    <s v="A"/>
    <s v="Lecturer"/>
    <s v="Computer Science"/>
    <x v="690"/>
    <s v="C"/>
    <s v="F"/>
    <m/>
    <m/>
    <s v="F09"/>
    <s v="Academic Year"/>
    <x v="2"/>
  </r>
  <r>
    <s v="Boo"/>
    <s v="Gregory"/>
    <s v="A"/>
    <s v="Internal Auditor"/>
    <s v="Internal Auditing"/>
    <x v="690"/>
    <s v="A"/>
    <s v="F"/>
    <m/>
    <m/>
    <s v="A12"/>
    <s v="Fiscal Year"/>
    <x v="0"/>
  </r>
  <r>
    <s v="Porben"/>
    <s v="Pedro"/>
    <s v="P"/>
    <s v="Associate Professor"/>
    <s v="Romance and Classical Studies"/>
    <x v="691"/>
    <s v="A"/>
    <s v="F"/>
    <m/>
    <m/>
    <s v="F12"/>
    <s v="Academic Year"/>
    <x v="2"/>
  </r>
  <r>
    <s v="Stucker"/>
    <s v="Jennifer"/>
    <m/>
    <s v="Assistant Professor"/>
    <s v="School of Art"/>
    <x v="692"/>
    <s v="A"/>
    <s v="F"/>
    <m/>
    <m/>
    <s v="F12"/>
    <s v="Academic Year"/>
    <x v="2"/>
  </r>
  <r>
    <s v="Lunceford"/>
    <s v="Christina"/>
    <s v="J"/>
    <s v="Assistant Professor"/>
    <s v="Higher Ed and Student Affairs"/>
    <x v="693"/>
    <s v="A"/>
    <s v="F"/>
    <m/>
    <m/>
    <s v="F12"/>
    <s v="Academic Year"/>
    <x v="2"/>
  </r>
  <r>
    <s v="Detwiler"/>
    <s v="Beth"/>
    <s v="M"/>
    <s v="Creative Mgr, Web/New Media Ds"/>
    <s v="Marketing &amp; Communications"/>
    <x v="694"/>
    <s v="A"/>
    <s v="F"/>
    <m/>
    <m/>
    <s v="A12"/>
    <s v="Fiscal Year"/>
    <x v="0"/>
  </r>
  <r>
    <s v="Kern"/>
    <s v="Kirk"/>
    <s v="D"/>
    <s v="Int Director, Dallas Hamltn Cr"/>
    <s v="Marketing"/>
    <x v="695"/>
    <s v="A"/>
    <s v="F"/>
    <n v="38259"/>
    <m/>
    <s v="FAD"/>
    <s v="Fiscal Year"/>
    <x v="1"/>
  </r>
  <r>
    <s v="Fisher"/>
    <s v="Theodore"/>
    <s v="F"/>
    <s v="Server Administrator"/>
    <s v="Information Technology Service"/>
    <x v="696"/>
    <s v="A"/>
    <s v="F"/>
    <m/>
    <m/>
    <s v="A12"/>
    <s v="Fiscal Year"/>
    <x v="0"/>
  </r>
  <r>
    <s v="Lemmerbrock"/>
    <s v="Daniel"/>
    <s v="W"/>
    <s v="Data Hub and Resource Ctr Mgr"/>
    <s v="Design &amp; Construction"/>
    <x v="697"/>
    <s v="A"/>
    <s v="F"/>
    <m/>
    <m/>
    <s v="A12"/>
    <s v="Fiscal Year"/>
    <x v="0"/>
  </r>
  <r>
    <s v="Zappitelli"/>
    <s v="Debra"/>
    <s v="A"/>
    <s v="Senior Lecturer"/>
    <s v="Family &amp; Consumer Sciences"/>
    <x v="698"/>
    <s v="A"/>
    <s v="F"/>
    <m/>
    <m/>
    <s v="F12"/>
    <s v="Academic Year"/>
    <x v="2"/>
  </r>
  <r>
    <s v="VanEseltine"/>
    <s v="Matthew"/>
    <s v="G"/>
    <s v="Assistant Professor"/>
    <s v="Sociology Department"/>
    <x v="699"/>
    <s v="C"/>
    <s v="F"/>
    <m/>
    <m/>
    <s v="F09"/>
    <s v="Academic Year"/>
    <x v="2"/>
  </r>
  <r>
    <s v="Brigadier"/>
    <s v="Sean"/>
    <s v="M"/>
    <s v="IR Report Developer"/>
    <s v="Institutional Research"/>
    <x v="700"/>
    <s v="A"/>
    <s v="F"/>
    <n v="10000"/>
    <m/>
    <s v="A12"/>
    <s v="Fiscal Year"/>
    <x v="0"/>
  </r>
  <r>
    <s v="Brooks"/>
    <s v="Kimberlyn"/>
    <s v="K"/>
    <s v="Coord, Assess, Research, Tech"/>
    <s v="V Prov Undergraduate Programs"/>
    <x v="701"/>
    <s v="A"/>
    <s v="F"/>
    <m/>
    <m/>
    <s v="A12"/>
    <s v="Fiscal Year"/>
    <x v="0"/>
  </r>
  <r>
    <s v="Baker"/>
    <s v="Julie"/>
    <s v="K"/>
    <s v="Manager, Classroom Technology"/>
    <s v="Information Technology Service"/>
    <x v="702"/>
    <s v="A"/>
    <s v="F"/>
    <m/>
    <m/>
    <s v="A12"/>
    <s v="Fiscal Year"/>
    <x v="0"/>
  </r>
  <r>
    <s v="Bostic"/>
    <s v="Jonathan"/>
    <s v="D"/>
    <s v="Assistant Professor"/>
    <s v="School of Teaching &amp; Learning"/>
    <x v="703"/>
    <s v="A"/>
    <s v="F"/>
    <m/>
    <m/>
    <s v="F12"/>
    <s v="Academic Year"/>
    <x v="2"/>
  </r>
  <r>
    <s v="Mereoiu"/>
    <s v="Mariana"/>
    <m/>
    <s v="Assistant Professor"/>
    <s v="Schl of Intervention Svcs"/>
    <x v="704"/>
    <s v="A"/>
    <s v="F"/>
    <m/>
    <m/>
    <s v="F12"/>
    <s v="Academic Year"/>
    <x v="2"/>
  </r>
  <r>
    <s v="Papanikolaou"/>
    <s v="Eftychia"/>
    <s v="W"/>
    <s v="Associate Professor"/>
    <s v="Musicology/Composition/Theory"/>
    <x v="705"/>
    <s v="A"/>
    <s v="F"/>
    <m/>
    <m/>
    <s v="F12"/>
    <s v="Academic Year"/>
    <x v="2"/>
  </r>
  <r>
    <s v="Willis"/>
    <s v="Paul"/>
    <s v="C"/>
    <s v="Assistant Professor"/>
    <s v="School of Ed Found, Lead &amp; Pol"/>
    <x v="706"/>
    <s v="A"/>
    <s v="F"/>
    <m/>
    <m/>
    <s v="F12"/>
    <s v="Academic Year"/>
    <x v="2"/>
  </r>
  <r>
    <s v="Blankinship"/>
    <s v="Bonnie"/>
    <s v="J"/>
    <s v="Communications Manager"/>
    <s v="Marketing &amp; Communications"/>
    <x v="707"/>
    <s v="A"/>
    <s v="F"/>
    <m/>
    <m/>
    <s v="A12"/>
    <s v="Fiscal Year"/>
    <x v="0"/>
  </r>
  <r>
    <s v="West"/>
    <s v="Amy"/>
    <s v="M"/>
    <s v="Communications Manager"/>
    <s v="Marketing &amp; Communications"/>
    <x v="707"/>
    <s v="A"/>
    <s v="F"/>
    <m/>
    <m/>
    <s v="A12"/>
    <s v="Fiscal Year"/>
    <x v="0"/>
  </r>
  <r>
    <s v="Cherry Chandler"/>
    <s v="Eileen"/>
    <s v="C"/>
    <s v="Associate Professor"/>
    <s v="Theatre and Film"/>
    <x v="708"/>
    <s v="A"/>
    <s v="F"/>
    <m/>
    <m/>
    <s v="F12"/>
    <s v="Academic Year"/>
    <x v="2"/>
  </r>
  <r>
    <s v="Gunka"/>
    <s v="Danee"/>
    <s v="L"/>
    <s v="Enterprise Appl Administrator"/>
    <s v="Information Technology Service"/>
    <x v="709"/>
    <s v="A"/>
    <s v="F"/>
    <m/>
    <m/>
    <s v="A12"/>
    <s v="Fiscal Year"/>
    <x v="0"/>
  </r>
  <r>
    <s v="Greenwald"/>
    <s v="Donna"/>
    <s v="L"/>
    <s v="Lecturer"/>
    <s v="Marketing"/>
    <x v="710"/>
    <s v="A"/>
    <s v="F"/>
    <m/>
    <m/>
    <s v="F12"/>
    <s v="Academic Year"/>
    <x v="2"/>
  </r>
  <r>
    <s v="Montague"/>
    <s v="Rhonda"/>
    <s v="E"/>
    <s v="Senior Systems Analyst-St Acct"/>
    <s v="Bursar's Office"/>
    <x v="711"/>
    <s v="A"/>
    <s v="F"/>
    <m/>
    <m/>
    <s v="A12"/>
    <s v="Fiscal Year"/>
    <x v="0"/>
  </r>
  <r>
    <s v="Santos Coulter"/>
    <s v="Tina"/>
    <s v="M"/>
    <s v="Int Director, Stud Fincial Aid"/>
    <s v="Financial Aid"/>
    <x v="711"/>
    <s v="A"/>
    <s v="F"/>
    <n v="24175"/>
    <m/>
    <s v="A12"/>
    <s v="Fiscal Year"/>
    <x v="0"/>
  </r>
  <r>
    <s v="Schaeffer"/>
    <s v="Rachel"/>
    <s v="A"/>
    <s v="Dir of Trans Eval &amp; Grad"/>
    <s v="Registrar"/>
    <x v="711"/>
    <s v="A"/>
    <s v="F"/>
    <m/>
    <m/>
    <s v="A12"/>
    <s v="Fiscal Year"/>
    <x v="0"/>
  </r>
  <r>
    <s v="Kita"/>
    <s v="Bradley"/>
    <s v="C"/>
    <s v="Server Administrator"/>
    <s v="Information Technology Service"/>
    <x v="712"/>
    <s v="A"/>
    <s v="F"/>
    <m/>
    <m/>
    <s v="A12"/>
    <s v="Fiscal Year"/>
    <x v="0"/>
  </r>
  <r>
    <s v="Cardenas"/>
    <s v="Melissa"/>
    <s v="A"/>
    <s v="Assessment Officer for Mgmt, s"/>
    <s v="College of Education - Admin"/>
    <x v="713"/>
    <s v="A"/>
    <s v="F"/>
    <n v="7000"/>
    <m/>
    <s v="A12"/>
    <s v="Fiscal Year"/>
    <x v="0"/>
  </r>
  <r>
    <s v="Kelly"/>
    <s v="Patrick"/>
    <s v="D"/>
    <s v="Classification/Compstn Analyst"/>
    <s v="Human Resources"/>
    <x v="714"/>
    <s v="A"/>
    <s v="F"/>
    <m/>
    <m/>
    <s v="A12"/>
    <s v="Fiscal Year"/>
    <x v="0"/>
  </r>
  <r>
    <s v="Selzer"/>
    <s v="John"/>
    <s v="C"/>
    <s v="Sr Manager, Prospect Research"/>
    <s v="Development Office"/>
    <x v="715"/>
    <s v="A"/>
    <s v="F"/>
    <m/>
    <m/>
    <s v="A12"/>
    <s v="Fiscal Year"/>
    <x v="0"/>
  </r>
  <r>
    <s v="Mbuthia"/>
    <s v="Kamau"/>
    <s v="W"/>
    <s v="Lab Coordinator/Lecturer"/>
    <s v="Biological Science"/>
    <x v="716"/>
    <s v="A"/>
    <s v="F"/>
    <m/>
    <m/>
    <s v="F12"/>
    <s v="Academic Year"/>
    <x v="2"/>
  </r>
  <r>
    <s v="Earley"/>
    <s v="Mark"/>
    <s v="A"/>
    <s v="Int Assoc Dean, SAF/Assoc Prof"/>
    <s v="College of Education - Admin"/>
    <x v="717"/>
    <s v="A"/>
    <s v="F"/>
    <m/>
    <m/>
    <s v="FAD"/>
    <s v="Fiscal Year"/>
    <x v="1"/>
  </r>
  <r>
    <s v="Brunsman"/>
    <s v="Jessica"/>
    <s v="A"/>
    <s v="Financial Analyst"/>
    <s v="Controller's Office"/>
    <x v="718"/>
    <s v="A"/>
    <s v="F"/>
    <m/>
    <m/>
    <s v="A12"/>
    <s v="Fiscal Year"/>
    <x v="0"/>
  </r>
  <r>
    <s v="Lohr"/>
    <s v="Lloyd"/>
    <s v="M"/>
    <s v="Sr Manager, Prospect Research"/>
    <s v="Development Office"/>
    <x v="719"/>
    <s v="A"/>
    <s v="F"/>
    <m/>
    <m/>
    <s v="A12"/>
    <s v="Fiscal Year"/>
    <x v="0"/>
  </r>
  <r>
    <s v="Adams"/>
    <s v="Margaret"/>
    <s v="J"/>
    <s v="Field Coord Social Work/Inst"/>
    <s v="Social Work"/>
    <x v="720"/>
    <s v="A"/>
    <s v="F"/>
    <m/>
    <m/>
    <s v="F12"/>
    <s v="Academic Year"/>
    <x v="2"/>
  </r>
  <r>
    <s v="Balistreri"/>
    <s v="Kelly"/>
    <s v="S"/>
    <s v="Assistant Professor"/>
    <s v="Sociology Department"/>
    <x v="721"/>
    <s v="A"/>
    <s v="F"/>
    <m/>
    <m/>
    <s v="F12"/>
    <s v="Academic Year"/>
    <x v="2"/>
  </r>
  <r>
    <s v="Konecny"/>
    <s v="Lise"/>
    <s v="L"/>
    <s v="Assistant Director, Campus Svc"/>
    <s v="Campus Services"/>
    <x v="722"/>
    <s v="A"/>
    <s v="F"/>
    <m/>
    <m/>
    <s v="A12"/>
    <s v="Fiscal Year"/>
    <x v="0"/>
  </r>
  <r>
    <s v="Welch"/>
    <s v="Philip"/>
    <s v="J"/>
    <s v="Assistant Professor"/>
    <s v="Public &amp; Allied Health"/>
    <x v="723"/>
    <s v="A"/>
    <s v="F"/>
    <m/>
    <m/>
    <s v="F12"/>
    <s v="Academic Year"/>
    <x v="2"/>
  </r>
  <r>
    <s v="Kear"/>
    <s v="Andrew"/>
    <s v="R"/>
    <s v="Assistant Professor"/>
    <s v="Political Science Department"/>
    <x v="724"/>
    <s v="A"/>
    <s v="F"/>
    <m/>
    <m/>
    <s v="F12"/>
    <s v="Academic Year"/>
    <x v="2"/>
  </r>
  <r>
    <s v="Scontrino"/>
    <s v="Antonio"/>
    <m/>
    <s v="Assistant Professor"/>
    <s v="VCT-Tech Education"/>
    <x v="725"/>
    <s v="C"/>
    <s v="F"/>
    <m/>
    <m/>
    <s v="F09"/>
    <s v="Academic Year"/>
    <x v="2"/>
  </r>
  <r>
    <s v="Thomas"/>
    <s v="Angela"/>
    <s v="F"/>
    <s v="Assistant Professor"/>
    <s v="School of Teaching &amp; Learning"/>
    <x v="726"/>
    <s v="C"/>
    <s v="F"/>
    <m/>
    <m/>
    <s v="F09"/>
    <s v="Academic Year"/>
    <x v="2"/>
  </r>
  <r>
    <s v="Burt"/>
    <s v="Jeffrey"/>
    <s v="C"/>
    <s v="Information Security Analyst"/>
    <s v="Information Technology Service"/>
    <x v="727"/>
    <s v="A"/>
    <s v="F"/>
    <m/>
    <m/>
    <s v="A12"/>
    <s v="Fiscal Year"/>
    <x v="0"/>
  </r>
  <r>
    <s v="Rivera"/>
    <s v="Anthony"/>
    <s v="C"/>
    <s v="Assistant Dir/Clinical Directr"/>
    <s v="Counseling Center"/>
    <x v="728"/>
    <s v="A"/>
    <s v="F"/>
    <m/>
    <m/>
    <s v="A12"/>
    <s v="Fiscal Year"/>
    <x v="0"/>
  </r>
  <r>
    <s v="Tiede"/>
    <s v="Glenn"/>
    <s v="P"/>
    <s v="Senior Lecturer"/>
    <s v="Physics &amp; Astronomy"/>
    <x v="729"/>
    <s v="C"/>
    <s v="F"/>
    <m/>
    <m/>
    <s v="F09"/>
    <s v="Academic Year"/>
    <x v="2"/>
  </r>
  <r>
    <s v="Reisner"/>
    <s v="Ann"/>
    <s v="M"/>
    <s v="Assistant Director, Budgets"/>
    <s v="Campus Operations"/>
    <x v="730"/>
    <s v="A"/>
    <s v="F"/>
    <m/>
    <m/>
    <s v="A12"/>
    <s v="Fiscal Year"/>
    <x v="0"/>
  </r>
  <r>
    <s v="Vallier"/>
    <s v="Kevin"/>
    <s v="D"/>
    <s v="Assistant Professor"/>
    <s v="Philosophy Department"/>
    <x v="731"/>
    <s v="A"/>
    <s v="F"/>
    <m/>
    <m/>
    <s v="F12"/>
    <s v="Academic Year"/>
    <x v="2"/>
  </r>
  <r>
    <s v="Pozniak"/>
    <s v="Mary"/>
    <s v="L"/>
    <s v="Assistant Director"/>
    <s v="Advising Services"/>
    <x v="732"/>
    <s v="A"/>
    <s v="F"/>
    <m/>
    <m/>
    <s v="A12"/>
    <s v="Fiscal Year"/>
    <x v="0"/>
  </r>
  <r>
    <s v="Crawford"/>
    <s v="Kyle"/>
    <m/>
    <s v="Applications Developer"/>
    <s v="Development Office"/>
    <x v="733"/>
    <s v="A"/>
    <s v="F"/>
    <m/>
    <m/>
    <s v="A12"/>
    <s v="Fiscal Year"/>
    <x v="0"/>
  </r>
  <r>
    <s v="Seigneur-Harris"/>
    <s v="Allyson"/>
    <s v="L"/>
    <s v="Client Support Supervisor"/>
    <s v="Information Technology Service"/>
    <x v="733"/>
    <s v="A"/>
    <s v="F"/>
    <m/>
    <m/>
    <s v="A12"/>
    <s v="Fiscal Year"/>
    <x v="0"/>
  </r>
  <r>
    <s v="Reing"/>
    <s v="John"/>
    <s v="F"/>
    <s v="Instructor"/>
    <s v="Finance"/>
    <x v="734"/>
    <s v="A"/>
    <s v="F"/>
    <m/>
    <m/>
    <s v="F12"/>
    <s v="Academic Year"/>
    <x v="2"/>
  </r>
  <r>
    <s v="Anderson"/>
    <s v="Martin"/>
    <s v="S"/>
    <s v="Program Director/Lecturer"/>
    <s v="Fire-Applied Science"/>
    <x v="735"/>
    <s v="A"/>
    <s v="F"/>
    <n v="2000"/>
    <m/>
    <s v="F12"/>
    <s v="Academic Year"/>
    <x v="2"/>
  </r>
  <r>
    <s v="Samelak"/>
    <s v="Jonathan"/>
    <s v="A"/>
    <s v="Assistant Director"/>
    <s v="Sponsored Programs &amp; Research"/>
    <x v="736"/>
    <s v="A"/>
    <s v="F"/>
    <m/>
    <m/>
    <s v="A12"/>
    <s v="Fiscal Year"/>
    <x v="0"/>
  </r>
  <r>
    <s v="Koenig"/>
    <s v="Tonya"/>
    <s v="R"/>
    <s v="NWOET Asst Dir Acad Srvs"/>
    <s v="NWOE-TV F&amp;A"/>
    <x v="737"/>
    <s v="A"/>
    <s v="F"/>
    <m/>
    <m/>
    <s v="A12"/>
    <s v="Fiscal Year"/>
    <x v="0"/>
  </r>
  <r>
    <s v="Steen"/>
    <s v="David"/>
    <s v="J"/>
    <s v="Manager of Technology Services"/>
    <s v="Information Technology Service"/>
    <x v="738"/>
    <s v="A"/>
    <s v="F"/>
    <m/>
    <m/>
    <s v="A12"/>
    <s v="Fiscal Year"/>
    <x v="0"/>
  </r>
  <r>
    <s v="Dailey"/>
    <s v="Katharine"/>
    <s v="K"/>
    <s v="Chair/Associate Professor"/>
    <s v="Fire-Humanities"/>
    <x v="739"/>
    <s v="A"/>
    <s v="F"/>
    <n v="12000"/>
    <m/>
    <s v="F12"/>
    <s v="Academic Year"/>
    <x v="2"/>
  </r>
  <r>
    <s v="Kimaid"/>
    <s v="Michael"/>
    <s v="A"/>
    <s v="Associate Professor"/>
    <s v="Fire-History"/>
    <x v="740"/>
    <s v="A"/>
    <s v="F"/>
    <m/>
    <m/>
    <s v="F12"/>
    <s v="Academic Year"/>
    <x v="2"/>
  </r>
  <r>
    <s v="Fritsch"/>
    <s v="Stefan"/>
    <s v="H"/>
    <s v="Assistant Professor"/>
    <s v="Political Science Department"/>
    <x v="741"/>
    <s v="A"/>
    <s v="F"/>
    <m/>
    <m/>
    <s v="F12"/>
    <s v="Academic Year"/>
    <x v="2"/>
  </r>
  <r>
    <s v="Belcher"/>
    <s v="Jessica"/>
    <s v="A"/>
    <s v="Associate Director"/>
    <s v="Cosmos"/>
    <x v="742"/>
    <s v="A"/>
    <s v="F"/>
    <m/>
    <m/>
    <s v="A12"/>
    <s v="Fiscal Year"/>
    <x v="0"/>
  </r>
  <r>
    <s v="Rubel"/>
    <s v="Matthew"/>
    <s v="J"/>
    <s v="Assc Dir, Energy Mgmt &amp; Elctr"/>
    <s v="Campus Operations"/>
    <x v="743"/>
    <s v="A"/>
    <s v="F"/>
    <m/>
    <m/>
    <s v="A12"/>
    <s v="Fiscal Year"/>
    <x v="0"/>
  </r>
  <r>
    <s v="Collingwood"/>
    <s v="Haley"/>
    <s v="D"/>
    <s v="Assistant Budget Director"/>
    <s v="Finance &amp; Administration"/>
    <x v="743"/>
    <s v="A"/>
    <s v="F"/>
    <m/>
    <m/>
    <s v="A12"/>
    <s v="Fiscal Year"/>
    <x v="0"/>
  </r>
  <r>
    <s v="Hippler"/>
    <s v="Rachelle"/>
    <s v="M"/>
    <s v="Lecturer"/>
    <s v="Fire-Applied Science"/>
    <x v="744"/>
    <s v="A"/>
    <s v="F"/>
    <m/>
    <m/>
    <s v="F12"/>
    <s v="Academic Year"/>
    <x v="2"/>
  </r>
  <r>
    <s v="Kalaf-Hughes"/>
    <s v="Nicole"/>
    <s v="G"/>
    <s v="Assistant Professor"/>
    <s v="Political Science Department"/>
    <x v="745"/>
    <s v="A"/>
    <s v="F"/>
    <m/>
    <m/>
    <s v="F12"/>
    <s v="Academic Year"/>
    <x v="2"/>
  </r>
  <r>
    <s v="Crimmins"/>
    <s v="Eric"/>
    <s v="J"/>
    <s v="Technology Support Specialist"/>
    <s v="Information Technology Service"/>
    <x v="746"/>
    <s v="A"/>
    <s v="F"/>
    <m/>
    <m/>
    <s v="A12"/>
    <s v="Fiscal Year"/>
    <x v="0"/>
  </r>
  <r>
    <s v="Fern"/>
    <s v="Leslie"/>
    <s v="A"/>
    <s v="Employment-Employee Rel Spec"/>
    <s v="Human Resources"/>
    <x v="747"/>
    <s v="A"/>
    <s v="F"/>
    <m/>
    <m/>
    <s v="A12"/>
    <s v="Fiscal Year"/>
    <x v="0"/>
  </r>
  <r>
    <s v="Whitfield"/>
    <s v="Jason"/>
    <s v="A"/>
    <s v="Assistant Professor"/>
    <s v="Comm. Sciences &amp; Disorders"/>
    <x v="748"/>
    <s v="A"/>
    <s v="F"/>
    <m/>
    <m/>
    <s v="F12"/>
    <s v="Academic Year"/>
    <x v="2"/>
  </r>
  <r>
    <s v="Ro"/>
    <s v="Hyun Kyoung"/>
    <m/>
    <s v="Assistant Professor"/>
    <s v="Higher Ed and Student Affairs"/>
    <x v="748"/>
    <s v="A"/>
    <s v="F"/>
    <m/>
    <m/>
    <s v="F12"/>
    <s v="Academic Year"/>
    <x v="2"/>
  </r>
  <r>
    <s v="Pavuk"/>
    <s v="Daniel"/>
    <s v="M"/>
    <s v="Lecturer"/>
    <s v="Biological Science"/>
    <x v="749"/>
    <s v="A"/>
    <s v="F"/>
    <m/>
    <m/>
    <s v="F12"/>
    <s v="Academic Year"/>
    <x v="2"/>
  </r>
  <r>
    <s v="Heldt"/>
    <s v="Jamie"/>
    <s v="M"/>
    <s v="Assistant Director"/>
    <s v="Co-Op Education"/>
    <x v="750"/>
    <s v="A"/>
    <s v="F"/>
    <m/>
    <m/>
    <s v="A12"/>
    <s v="Fiscal Year"/>
    <x v="0"/>
  </r>
  <r>
    <s v="Stott"/>
    <s v="Frances"/>
    <s v="A"/>
    <s v="Instructor"/>
    <s v="Accounting/MIS"/>
    <x v="751"/>
    <s v="A"/>
    <s v="F"/>
    <m/>
    <m/>
    <s v="F12"/>
    <s v="Academic Year"/>
    <x v="2"/>
  </r>
  <r>
    <s v="Grant"/>
    <s v="Roger"/>
    <s v="L"/>
    <s v="Int Program Mngr, St Supp Svcs"/>
    <s v="TRIO Programs"/>
    <x v="752"/>
    <s v="A"/>
    <s v="F"/>
    <m/>
    <m/>
    <s v="A12"/>
    <s v="Fiscal Year"/>
    <x v="0"/>
  </r>
  <r>
    <s v="Spikes"/>
    <s v="Troy"/>
    <s v="W"/>
    <s v="Logistics Center Opert Manager"/>
    <s v="Campus Services"/>
    <x v="753"/>
    <s v="A"/>
    <s v="F"/>
    <m/>
    <m/>
    <s v="A12"/>
    <s v="Fiscal Year"/>
    <x v="0"/>
  </r>
  <r>
    <s v="Daniels"/>
    <s v="Thomas"/>
    <m/>
    <s v="Assistant Director Grad Studie"/>
    <s v="Graduate Studies - Business"/>
    <x v="753"/>
    <s v="A"/>
    <s v="F"/>
    <m/>
    <m/>
    <s v="A12"/>
    <s v="Fiscal Year"/>
    <x v="0"/>
  </r>
  <r>
    <s v="Justice"/>
    <s v="Jacqueline"/>
    <s v="A"/>
    <s v="Associate Professor"/>
    <s v="Fire-Humanities"/>
    <x v="754"/>
    <s v="A"/>
    <s v="F"/>
    <m/>
    <m/>
    <s v="F12"/>
    <s v="Academic Year"/>
    <x v="2"/>
  </r>
  <r>
    <s v="Tucker-Falconer"/>
    <s v="Robin"/>
    <s v="M"/>
    <s v="Assistant Professor"/>
    <s v="Public &amp; Allied Health"/>
    <x v="755"/>
    <s v="A"/>
    <s v="F"/>
    <m/>
    <m/>
    <s v="F12"/>
    <s v="Academic Year"/>
    <x v="2"/>
  </r>
  <r>
    <s v="Leck"/>
    <s v="Lona"/>
    <s v="M"/>
    <s v="Assistant Director"/>
    <s v="Recreation and Wellness"/>
    <x v="756"/>
    <s v="A"/>
    <s v="F"/>
    <m/>
    <m/>
    <s v="A12"/>
    <s v="Fiscal Year"/>
    <x v="0"/>
  </r>
  <r>
    <s v="Kontak"/>
    <s v="Katharine"/>
    <s v="W"/>
    <s v="Lecturer"/>
    <s v="Economics Dept"/>
    <x v="757"/>
    <s v="A"/>
    <s v="F"/>
    <m/>
    <m/>
    <s v="F12"/>
    <s v="Academic Year"/>
    <x v="2"/>
  </r>
  <r>
    <s v="Cardenas"/>
    <s v="Jose"/>
    <s v="A"/>
    <s v="Senior Lecturer"/>
    <s v="Dept of Telecommunications"/>
    <x v="758"/>
    <s v="A"/>
    <s v="F"/>
    <m/>
    <m/>
    <s v="F12"/>
    <s v="Academic Year"/>
    <x v="2"/>
  </r>
  <r>
    <s v="Diehl"/>
    <s v="William"/>
    <s v="H"/>
    <s v="Lecturer"/>
    <s v="Honors Program"/>
    <x v="759"/>
    <s v="A"/>
    <s v="F"/>
    <m/>
    <m/>
    <s v="F12"/>
    <s v="Academic Year"/>
    <x v="2"/>
  </r>
  <r>
    <s v="Nagel"/>
    <s v="Beth"/>
    <s v="A"/>
    <s v="Asst Director of Purchasing"/>
    <s v="Business Operations"/>
    <x v="760"/>
    <s v="A"/>
    <s v="F"/>
    <m/>
    <m/>
    <s v="A12"/>
    <s v="Fiscal Year"/>
    <x v="0"/>
  </r>
  <r>
    <s v="LaForest"/>
    <s v="Clinton"/>
    <s v="A"/>
    <s v="Applications Developer"/>
    <s v="Information Technology Service"/>
    <x v="761"/>
    <s v="A"/>
    <s v="F"/>
    <m/>
    <m/>
    <s v="A12"/>
    <s v="Fiscal Year"/>
    <x v="0"/>
  </r>
  <r>
    <s v="Benjamin"/>
    <s v="Gary"/>
    <s v="M"/>
    <s v="Lecturer"/>
    <s v="VCT-Tech Education"/>
    <x v="762"/>
    <s v="A"/>
    <s v="F"/>
    <m/>
    <m/>
    <s v="F12"/>
    <s v="Academic Year"/>
    <x v="2"/>
  </r>
  <r>
    <s v="Spohr"/>
    <s v="Arne"/>
    <m/>
    <s v="Assistant Professor"/>
    <s v="Musicology/Composition/Theory"/>
    <x v="763"/>
    <s v="A"/>
    <s v="F"/>
    <m/>
    <m/>
    <s v="F12"/>
    <s v="Academic Year"/>
    <x v="2"/>
  </r>
  <r>
    <s v="Sowder"/>
    <s v="Andrew"/>
    <s v="L"/>
    <s v="Assistant Football Coach"/>
    <s v="Football"/>
    <x v="764"/>
    <s v="A"/>
    <s v="F"/>
    <m/>
    <m/>
    <s v="A12"/>
    <s v="Fiscal Year"/>
    <x v="0"/>
  </r>
  <r>
    <s v="Browne"/>
    <s v="M"/>
    <s v="N"/>
    <s v="Senior Lecturer"/>
    <s v="Honors Program"/>
    <x v="765"/>
    <s v="C"/>
    <s v="F"/>
    <n v="15000"/>
    <m/>
    <s v="F09"/>
    <s v="Academic Year"/>
    <x v="2"/>
  </r>
  <r>
    <s v="Christensen"/>
    <s v="Kimberly"/>
    <s v="A"/>
    <s v="Senior Lecturer"/>
    <s v="Schl of Intervention Svcs"/>
    <x v="766"/>
    <s v="A"/>
    <s v="F"/>
    <n v="4500"/>
    <m/>
    <s v="F12"/>
    <s v="Academic Year"/>
    <x v="2"/>
  </r>
  <r>
    <s v="Dietz"/>
    <s v="Christopher"/>
    <s v="J"/>
    <s v="Assistant Professor"/>
    <s v="Musicology/Composition/Theory"/>
    <x v="767"/>
    <s v="A"/>
    <s v="F"/>
    <m/>
    <m/>
    <s v="F12"/>
    <s v="Academic Year"/>
    <x v="2"/>
  </r>
  <r>
    <s v="Alamina"/>
    <s v="Abiye"/>
    <m/>
    <s v="Lecturer"/>
    <s v="Economics Dept"/>
    <x v="768"/>
    <s v="A"/>
    <s v="F"/>
    <m/>
    <m/>
    <s v="F12"/>
    <s v="Academic Year"/>
    <x v="2"/>
  </r>
  <r>
    <s v="Rainey"/>
    <s v="Sarah"/>
    <s v="A"/>
    <s v="Assistant Professor"/>
    <s v="School of Cultural &amp; Critical"/>
    <x v="769"/>
    <s v="C"/>
    <s v="F"/>
    <m/>
    <m/>
    <s v="F09"/>
    <s v="Academic Year"/>
    <x v="2"/>
  </r>
  <r>
    <s v="Patton"/>
    <s v="Armina"/>
    <s v="N"/>
    <s v="Director of Scholarships"/>
    <s v="Financial Aid"/>
    <x v="770"/>
    <s v="A"/>
    <s v="F"/>
    <m/>
    <m/>
    <s v="A12"/>
    <s v="Fiscal Year"/>
    <x v="0"/>
  </r>
  <r>
    <s v="Chong"/>
    <s v="Dawn"/>
    <s v="V"/>
    <s v="Director, Student Empl Servics"/>
    <s v="Student Employment"/>
    <x v="770"/>
    <s v="A"/>
    <s v="F"/>
    <m/>
    <m/>
    <s v="A12"/>
    <s v="Fiscal Year"/>
    <x v="0"/>
  </r>
  <r>
    <s v="Miller"/>
    <s v="Mitchell"/>
    <s v="L"/>
    <s v="Coordinator Tech Services"/>
    <s v="College of Education - Admin"/>
    <x v="771"/>
    <s v="A"/>
    <s v="F"/>
    <m/>
    <m/>
    <s v="A12"/>
    <s v="Fiscal Year"/>
    <x v="0"/>
  </r>
  <r>
    <s v="Green-"/>
    <s v="Brigitte"/>
    <s v="L"/>
    <s v="Director, Student Acad Enhncmn"/>
    <s v="Fire-The Learning Center"/>
    <x v="772"/>
    <s v="A"/>
    <s v="F"/>
    <m/>
    <m/>
    <s v="A17"/>
    <s v="Fiscal Year"/>
    <x v="0"/>
  </r>
  <r>
    <s v="Fitzgerald"/>
    <s v="Colleen"/>
    <s v="E"/>
    <s v="Assistant Professor"/>
    <s v="Comm. Sciences &amp; Disorders"/>
    <x v="773"/>
    <s v="A"/>
    <s v="F"/>
    <m/>
    <m/>
    <s v="F12"/>
    <s v="Academic Year"/>
    <x v="2"/>
  </r>
  <r>
    <s v="Grulke"/>
    <s v="Matthew"/>
    <s v="P"/>
    <s v="Server Administrator"/>
    <s v="Information Technology Service"/>
    <x v="774"/>
    <s v="A"/>
    <s v="F"/>
    <m/>
    <m/>
    <s v="A12"/>
    <s v="Fiscal Year"/>
    <x v="0"/>
  </r>
  <r>
    <s v="Dasigi"/>
    <s v="Vijaya"/>
    <m/>
    <s v="Assistant Director"/>
    <s v="Office of Residence Life"/>
    <x v="774"/>
    <s v="A"/>
    <s v="F"/>
    <m/>
    <m/>
    <s v="A12"/>
    <s v="Fiscal Year"/>
    <x v="0"/>
  </r>
  <r>
    <s v="Zawodny"/>
    <s v="Laurel"/>
    <s v="E"/>
    <s v="Ast to President/Budget Admin"/>
    <s v="Office of the President"/>
    <x v="775"/>
    <s v="A"/>
    <s v="F"/>
    <m/>
    <m/>
    <s v="A12"/>
    <s v="Fiscal Year"/>
    <x v="0"/>
  </r>
  <r>
    <s v="Sadoff"/>
    <s v="Susan"/>
    <s v="E"/>
    <s v="General Manager"/>
    <s v="Dining Services"/>
    <x v="776"/>
    <s v="A"/>
    <s v="F"/>
    <m/>
    <m/>
    <s v="A12"/>
    <s v="Fiscal Year"/>
    <x v="0"/>
  </r>
  <r>
    <s v="Wu"/>
    <s v="Jie"/>
    <m/>
    <s v="Asst Director Inst Research"/>
    <s v="Institutional Research"/>
    <x v="777"/>
    <s v="A"/>
    <s v="F"/>
    <m/>
    <m/>
    <s v="A12"/>
    <s v="Fiscal Year"/>
    <x v="0"/>
  </r>
  <r>
    <s v="Menard"/>
    <s v="Elizabeth"/>
    <s v="A"/>
    <s v="Assistant Professor"/>
    <s v="Music Education"/>
    <x v="778"/>
    <s v="A"/>
    <s v="F"/>
    <m/>
    <m/>
    <s v="F12"/>
    <s v="Academic Year"/>
    <x v="2"/>
  </r>
  <r>
    <s v="Fox"/>
    <s v="Anthony"/>
    <s v="R"/>
    <s v="Assistant Director, Operations"/>
    <s v="Bowen-Thompson Student Union"/>
    <x v="779"/>
    <s v="A"/>
    <s v="F"/>
    <m/>
    <m/>
    <s v="A12"/>
    <s v="Fiscal Year"/>
    <x v="0"/>
  </r>
  <r>
    <s v="Cloeter"/>
    <s v="Timothy"/>
    <s v="J"/>
    <s v="Assistant Professor"/>
    <s v="Music Performance Studies"/>
    <x v="780"/>
    <s v="A"/>
    <s v="F"/>
    <m/>
    <m/>
    <s v="F12"/>
    <s v="Academic Year"/>
    <x v="2"/>
  </r>
  <r>
    <s v="Weihl"/>
    <s v="Lisa"/>
    <s v="K"/>
    <s v="Systems Adminstrator"/>
    <s v="Computer Science"/>
    <x v="781"/>
    <s v="A"/>
    <s v="F"/>
    <m/>
    <m/>
    <s v="A12"/>
    <s v="Fiscal Year"/>
    <x v="0"/>
  </r>
  <r>
    <s v="Haught"/>
    <s v="Julie"/>
    <s v="A"/>
    <s v="Senior Lecturer"/>
    <s v="English Department"/>
    <x v="782"/>
    <s v="A"/>
    <s v="F"/>
    <m/>
    <m/>
    <s v="F12"/>
    <s v="Academic Year"/>
    <x v="2"/>
  </r>
  <r>
    <s v="Ricketts"/>
    <s v="Gordon"/>
    <s v="C"/>
    <s v="Senior Lecturer"/>
    <s v="School of Art"/>
    <x v="783"/>
    <s v="A"/>
    <s v="F"/>
    <n v="2500"/>
    <m/>
    <s v="F12"/>
    <s v="Academic Year"/>
    <x v="2"/>
  </r>
  <r>
    <s v="Lynch"/>
    <s v="Andrew"/>
    <s v="T"/>
    <s v="Tech Support Specialist-Lead"/>
    <s v="Information Technology Service"/>
    <x v="784"/>
    <s v="A"/>
    <s v="F"/>
    <m/>
    <m/>
    <s v="A12"/>
    <s v="Fiscal Year"/>
    <x v="0"/>
  </r>
  <r>
    <s v="Gonzalez"/>
    <s v="Kerry"/>
    <s v="L"/>
    <s v="Asst Director Fire Schl Admin"/>
    <s v="Political Science Department"/>
    <x v="785"/>
    <s v="A"/>
    <s v="F"/>
    <m/>
    <m/>
    <s v="A17"/>
    <s v="Fiscal Year"/>
    <x v="0"/>
  </r>
  <r>
    <s v="Mora"/>
    <s v="Cordula"/>
    <m/>
    <s v="Director, Undergrad Research"/>
    <s v="V Prov Undergraduate Programs"/>
    <x v="786"/>
    <s v="A"/>
    <s v="F"/>
    <m/>
    <m/>
    <s v="A17"/>
    <s v="Fiscal Year"/>
    <x v="0"/>
  </r>
  <r>
    <s v="Jacobs"/>
    <s v="Kimberly"/>
    <s v="H"/>
    <s v="Assistant Director"/>
    <s v="Alumni Office"/>
    <x v="787"/>
    <s v="A"/>
    <s v="F"/>
    <m/>
    <m/>
    <s v="A12"/>
    <s v="Fiscal Year"/>
    <x v="0"/>
  </r>
  <r>
    <s v="Kloor"/>
    <s v="John"/>
    <m/>
    <s v="Web Applications Developer"/>
    <s v="University Libraries"/>
    <x v="788"/>
    <s v="A"/>
    <s v="F"/>
    <m/>
    <m/>
    <s v="A12"/>
    <s v="Fiscal Year"/>
    <x v="0"/>
  </r>
  <r>
    <s v="Hayes"/>
    <s v="David"/>
    <m/>
    <s v="Information Security Analyst"/>
    <s v="Information Technology Service"/>
    <x v="789"/>
    <s v="A"/>
    <s v="F"/>
    <m/>
    <m/>
    <s v="A12"/>
    <s v="Fiscal Year"/>
    <x v="0"/>
  </r>
  <r>
    <s v="Mieses"/>
    <s v="Nermis"/>
    <s v="S"/>
    <s v="Assistant Professor"/>
    <s v="Music Performance Studies"/>
    <x v="790"/>
    <s v="A"/>
    <s v="F"/>
    <m/>
    <m/>
    <s v="F12"/>
    <s v="Academic Year"/>
    <x v="2"/>
  </r>
  <r>
    <s v="Ireland"/>
    <s v="Maureen"/>
    <s v="G"/>
    <s v="Purchasing Specialist"/>
    <s v="Business Operations"/>
    <x v="791"/>
    <s v="A"/>
    <s v="F"/>
    <m/>
    <m/>
    <s v="A12"/>
    <s v="Fiscal Year"/>
    <x v="0"/>
  </r>
  <r>
    <s v="MacPherson"/>
    <s v="Donald"/>
    <s v="S"/>
    <s v="Senior Lecturer"/>
    <s v="Architecture &amp; Envr Design"/>
    <x v="792"/>
    <s v="A"/>
    <s v="F"/>
    <m/>
    <m/>
    <s v="F12"/>
    <s v="Academic Year"/>
    <x v="2"/>
  </r>
  <r>
    <s v="Gross"/>
    <s v="Scott"/>
    <s v="A"/>
    <s v="Instructor"/>
    <s v="Construction Management"/>
    <x v="793"/>
    <s v="A"/>
    <s v="F"/>
    <m/>
    <m/>
    <s v="F12"/>
    <s v="Academic Year"/>
    <x v="2"/>
  </r>
  <r>
    <s v="Enajero"/>
    <s v="Samuel"/>
    <s v="E"/>
    <s v="Instructor"/>
    <s v="Economics Dept"/>
    <x v="793"/>
    <s v="A"/>
    <s v="F"/>
    <m/>
    <m/>
    <s v="F12"/>
    <s v="Academic Year"/>
    <x v="2"/>
  </r>
  <r>
    <s v="Mickens"/>
    <s v="Michael"/>
    <s v="C"/>
    <s v="Asst Ftbl Coach"/>
    <s v="Football"/>
    <x v="793"/>
    <s v="A"/>
    <s v="F"/>
    <m/>
    <m/>
    <s v="A12"/>
    <s v="Fiscal Year"/>
    <x v="0"/>
  </r>
  <r>
    <s v="Gardner"/>
    <s v="Molly"/>
    <s v="E"/>
    <s v="Assistant Professor"/>
    <s v="Philosophy Department"/>
    <x v="793"/>
    <s v="A"/>
    <s v="F"/>
    <m/>
    <m/>
    <s v="F12"/>
    <s v="Academic Year"/>
    <x v="2"/>
  </r>
  <r>
    <s v="Rose"/>
    <s v="Jared"/>
    <s v="S"/>
    <s v="Assistant Professor"/>
    <s v="Schl of Intervention Svcs"/>
    <x v="793"/>
    <s v="A"/>
    <s v="F"/>
    <m/>
    <m/>
    <s v="F12"/>
    <s v="Academic Year"/>
    <x v="2"/>
  </r>
  <r>
    <s v="Kim"/>
    <s v="Heejoo"/>
    <s v="G"/>
    <s v="Assistant Professor"/>
    <s v="School of Art"/>
    <x v="793"/>
    <s v="A"/>
    <s v="F"/>
    <m/>
    <m/>
    <s v="F12"/>
    <s v="Academic Year"/>
    <x v="2"/>
  </r>
  <r>
    <s v="Cripps"/>
    <s v="Andrea"/>
    <s v="E"/>
    <s v="Assistant Professor"/>
    <s v="School of HMSLS"/>
    <x v="793"/>
    <s v="A"/>
    <s v="F"/>
    <m/>
    <m/>
    <s v="F12"/>
    <s v="Academic Year"/>
    <x v="2"/>
  </r>
  <r>
    <s v="Mrachko"/>
    <s v="Alicia"/>
    <s v="A"/>
    <s v="Assistant Professor"/>
    <s v="School of Teaching &amp; Learning"/>
    <x v="793"/>
    <s v="A"/>
    <s v="F"/>
    <m/>
    <m/>
    <s v="F12"/>
    <s v="Academic Year"/>
    <x v="2"/>
  </r>
  <r>
    <s v="Ense"/>
    <s v="Matthew"/>
    <s v="C"/>
    <s v="Head Womns Swimming/Diving Cch"/>
    <s v="Swimming - Women"/>
    <x v="793"/>
    <s v="A"/>
    <s v="F"/>
    <m/>
    <m/>
    <s v="A12"/>
    <s v="Fiscal Year"/>
    <x v="0"/>
  </r>
  <r>
    <s v="Campbell"/>
    <s v="Lynn"/>
    <s v="B"/>
    <s v="Senior Lecturer"/>
    <s v="English Department"/>
    <x v="794"/>
    <s v="A"/>
    <s v="F"/>
    <m/>
    <m/>
    <s v="F12"/>
    <s v="Academic Year"/>
    <x v="2"/>
  </r>
  <r>
    <s v="Shammo"/>
    <s v="Susan"/>
    <s v="J"/>
    <s v="Applications Developer"/>
    <s v="Information Technology Service"/>
    <x v="795"/>
    <s v="A"/>
    <s v="F"/>
    <m/>
    <m/>
    <s v="A12"/>
    <s v="Fiscal Year"/>
    <x v="0"/>
  </r>
  <r>
    <s v="Meizel"/>
    <s v="Katherine"/>
    <s v="L"/>
    <s v="Assistant Professor"/>
    <s v="Musicology/Composition/Theory"/>
    <x v="796"/>
    <s v="A"/>
    <s v="F"/>
    <m/>
    <m/>
    <s v="F12"/>
    <s v="Academic Year"/>
    <x v="2"/>
  </r>
  <r>
    <s v="Hoy"/>
    <s v="Cheryl"/>
    <s v="A"/>
    <s v="Director/Lecturer"/>
    <s v="General Studies Writing Prog"/>
    <x v="797"/>
    <s v="A"/>
    <s v="F"/>
    <n v="8000"/>
    <m/>
    <s v="FAD"/>
    <s v="Fiscal Year"/>
    <x v="1"/>
  </r>
  <r>
    <s v="Williams"/>
    <s v="Theresa"/>
    <s v="A"/>
    <s v="Senior Lecturer"/>
    <s v="English Department"/>
    <x v="798"/>
    <s v="A"/>
    <s v="F"/>
    <m/>
    <m/>
    <s v="F12"/>
    <s v="Academic Year"/>
    <x v="2"/>
  </r>
  <r>
    <s v="Brown"/>
    <s v="Sheila"/>
    <s v="T"/>
    <s v="Associate Director"/>
    <s v="Office of Multicultural Affrs"/>
    <x v="799"/>
    <s v="A"/>
    <s v="F"/>
    <m/>
    <m/>
    <s v="A12"/>
    <s v="Fiscal Year"/>
    <x v="0"/>
  </r>
  <r>
    <s v="Greene"/>
    <s v="Benjamin"/>
    <s v="P"/>
    <s v="Assistant Professor"/>
    <s v="History Department"/>
    <x v="800"/>
    <s v="A"/>
    <s v="F"/>
    <m/>
    <m/>
    <s v="F12"/>
    <s v="Academic Year"/>
    <x v="2"/>
  </r>
  <r>
    <s v="Chiarelott"/>
    <s v="Erik"/>
    <m/>
    <s v="Lecturer"/>
    <s v="Marketing"/>
    <x v="801"/>
    <s v="C"/>
    <s v="F"/>
    <m/>
    <m/>
    <s v="F09"/>
    <s v="Academic Year"/>
    <x v="2"/>
  </r>
  <r>
    <s v="Pfundstein"/>
    <s v="James"/>
    <s v="M"/>
    <s v="Lecturer"/>
    <s v="Romance and Classical Studies"/>
    <x v="802"/>
    <s v="A"/>
    <s v="F"/>
    <m/>
    <m/>
    <s v="F12"/>
    <s v="Academic Year"/>
    <x v="2"/>
  </r>
  <r>
    <s v="Hathaway"/>
    <s v="Stefani"/>
    <s v="L"/>
    <s v="Psychologist"/>
    <s v="Counseling Center"/>
    <x v="803"/>
    <s v="A"/>
    <s v="F"/>
    <m/>
    <m/>
    <s v="A12"/>
    <s v="Fiscal Year"/>
    <x v="0"/>
  </r>
  <r>
    <s v="Dickinson"/>
    <s v="Philip"/>
    <s v="A"/>
    <s v="Senior Lecturer"/>
    <s v="English Department"/>
    <x v="804"/>
    <s v="A"/>
    <s v="F"/>
    <m/>
    <m/>
    <s v="F12"/>
    <s v="Academic Year"/>
    <x v="2"/>
  </r>
  <r>
    <s v="Wilson"/>
    <s v="R"/>
    <s v="M"/>
    <s v="Int Dir Cntr Photochemical Sci"/>
    <s v="Chemistry Department"/>
    <x v="805"/>
    <s v="A"/>
    <s v="F"/>
    <n v="12000"/>
    <m/>
    <s v="F12"/>
    <s v="Academic Year"/>
    <x v="2"/>
  </r>
  <r>
    <s v="Schrock"/>
    <s v="Laura"/>
    <s v="L"/>
    <s v="Instructor"/>
    <s v="Comm. Sciences &amp; Disorders"/>
    <x v="806"/>
    <s v="C"/>
    <s v="F"/>
    <m/>
    <m/>
    <s v="F09"/>
    <s v="Academic Year"/>
    <x v="2"/>
  </r>
  <r>
    <s v="Taylor"/>
    <s v="Kelly"/>
    <s v="A"/>
    <s v="Lecturer"/>
    <s v="Department of Journalism &amp; PR"/>
    <x v="807"/>
    <s v="C"/>
    <s v="F"/>
    <m/>
    <m/>
    <s v="F09"/>
    <s v="Academic Year"/>
    <x v="2"/>
  </r>
  <r>
    <s v="Cayer"/>
    <s v="Marilyn"/>
    <s v="L"/>
    <s v="Tech Dir Ctr/Micros &amp; Microan"/>
    <s v="Biological Science"/>
    <x v="808"/>
    <s v="A"/>
    <s v="F"/>
    <m/>
    <m/>
    <s v="A12"/>
    <s v="Fiscal Year"/>
    <x v="0"/>
  </r>
  <r>
    <s v="Lonn"/>
    <s v="Marlise"/>
    <s v="R"/>
    <s v="Assistant Professor"/>
    <s v="Schl of Intervention Svcs"/>
    <x v="809"/>
    <s v="A"/>
    <s v="F"/>
    <m/>
    <m/>
    <s v="F12"/>
    <s v="Academic Year"/>
    <x v="2"/>
  </r>
  <r>
    <s v="Lee"/>
    <s v="Jiesun"/>
    <m/>
    <s v="Assistant Professor"/>
    <s v="School of HMSLS"/>
    <x v="809"/>
    <s v="A"/>
    <s v="F"/>
    <m/>
    <m/>
    <s v="F12"/>
    <s v="Academic Year"/>
    <x v="2"/>
  </r>
  <r>
    <s v="Sheaffer"/>
    <s v="Travis"/>
    <s v="B"/>
    <s v="Technology Projects Coordinatr"/>
    <s v="A&amp;S Dean"/>
    <x v="810"/>
    <s v="A"/>
    <s v="F"/>
    <m/>
    <m/>
    <s v="A12"/>
    <s v="Fiscal Year"/>
    <x v="0"/>
  </r>
  <r>
    <s v="Rife"/>
    <s v="Michelle"/>
    <s v="L"/>
    <s v="General Manager"/>
    <s v="Dining Services"/>
    <x v="810"/>
    <s v="A"/>
    <s v="F"/>
    <m/>
    <m/>
    <s v="A12"/>
    <s v="Fiscal Year"/>
    <x v="0"/>
  </r>
  <r>
    <s v="Cummings"/>
    <s v="Thomas"/>
    <s v="P"/>
    <s v="Tech Svcs Coord, WBGU-TV Lrn S"/>
    <s v="WBGU-TV Television Service"/>
    <x v="810"/>
    <s v="A"/>
    <s v="F"/>
    <m/>
    <m/>
    <s v="A12"/>
    <s v="Fiscal Year"/>
    <x v="0"/>
  </r>
  <r>
    <s v="Decker"/>
    <s v="Gregory"/>
    <s v="J"/>
    <s v="Assistant Professor"/>
    <s v="Musicology/Composition/Theory"/>
    <x v="811"/>
    <s v="A"/>
    <s v="F"/>
    <m/>
    <m/>
    <s v="F12"/>
    <s v="Academic Year"/>
    <x v="2"/>
  </r>
  <r>
    <s v="Dixon"/>
    <s v="Megan"/>
    <s v="C"/>
    <s v="Instructor"/>
    <s v="Fire-Applied Science"/>
    <x v="812"/>
    <s v="A"/>
    <s v="F"/>
    <m/>
    <m/>
    <s v="F12"/>
    <s v="Academic Year"/>
    <x v="2"/>
  </r>
  <r>
    <s v="Whipple"/>
    <s v="Cynthia"/>
    <s v="P"/>
    <s v="Lecturer"/>
    <s v="Romance and Classical Studies"/>
    <x v="813"/>
    <s v="A"/>
    <s v="F"/>
    <m/>
    <m/>
    <s v="F12"/>
    <s v="Academic Year"/>
    <x v="2"/>
  </r>
  <r>
    <s v="Riley-Mukavetz"/>
    <s v="Andrea"/>
    <s v="M"/>
    <s v="Assistant Professor"/>
    <s v="English Department"/>
    <x v="814"/>
    <s v="A"/>
    <s v="F"/>
    <m/>
    <m/>
    <s v="F12"/>
    <s v="Academic Year"/>
    <x v="2"/>
  </r>
  <r>
    <s v="Lux"/>
    <s v="Vera"/>
    <s v="J"/>
    <s v="Ass Prof/Ref &amp; Instr Librarian"/>
    <s v="University Libraries"/>
    <x v="815"/>
    <s v="A"/>
    <s v="F"/>
    <m/>
    <m/>
    <s v="FLB"/>
    <s v="Fiscal Year"/>
    <x v="3"/>
  </r>
  <r>
    <s v="Magsamen-"/>
    <s v="Katie"/>
    <s v="C"/>
    <s v="Assistant Professor"/>
    <s v="Dept of Communication"/>
    <x v="816"/>
    <s v="C"/>
    <s v="F"/>
    <m/>
    <m/>
    <s v="F09"/>
    <s v="Academic Year"/>
    <x v="2"/>
  </r>
  <r>
    <s v="Bunce"/>
    <s v="Mark"/>
    <s v="R"/>
    <s v="Elec Tech/Rec Engnr/Instr C&amp;H"/>
    <s v="Musical Arts Dean"/>
    <x v="817"/>
    <s v="A"/>
    <s v="F"/>
    <m/>
    <m/>
    <s v="A12"/>
    <s v="Fiscal Year"/>
    <x v="0"/>
  </r>
  <r>
    <s v="Sorg"/>
    <s v="John"/>
    <s v="C"/>
    <s v="Lecturer"/>
    <s v="School of Teaching &amp; Learning"/>
    <x v="818"/>
    <s v="A"/>
    <s v="F"/>
    <m/>
    <m/>
    <s v="F12"/>
    <s v="Academic Year"/>
    <x v="2"/>
  </r>
  <r>
    <s v="Popovitch"/>
    <s v="Heidi"/>
    <s v="M"/>
    <s v="Manager, UL Budgets/Facilities"/>
    <s v="University Libraries"/>
    <x v="819"/>
    <s v="A"/>
    <s v="F"/>
    <m/>
    <m/>
    <s v="A12"/>
    <s v="Fiscal Year"/>
    <x v="0"/>
  </r>
  <r>
    <s v="Cook"/>
    <s v="Terrie"/>
    <s v="R"/>
    <s v="Asst. Dir. TRIO Prog Upwrd Bnd"/>
    <s v="TRIO Programs"/>
    <x v="820"/>
    <s v="A"/>
    <s v="F"/>
    <m/>
    <m/>
    <s v="A12"/>
    <s v="Fiscal Year"/>
    <x v="0"/>
  </r>
  <r>
    <s v="Hanasono"/>
    <s v="Lisa"/>
    <s v="K"/>
    <s v="Assistant Professor"/>
    <s v="Dept of Communication"/>
    <x v="821"/>
    <s v="C"/>
    <s v="F"/>
    <m/>
    <m/>
    <s v="F09"/>
    <s v="Academic Year"/>
    <x v="2"/>
  </r>
  <r>
    <s v="Ampiaw"/>
    <s v="Victoria"/>
    <s v="D"/>
    <s v="Asst Director, Educ Talent Sch"/>
    <s v="TRIO Programs"/>
    <x v="822"/>
    <s v="A"/>
    <s v="F"/>
    <m/>
    <m/>
    <s v="A12"/>
    <s v="Fiscal Year"/>
    <x v="0"/>
  </r>
  <r>
    <s v="Hubbell-Staeble"/>
    <s v="Dawn"/>
    <s v="D"/>
    <s v="Senior Lecturer"/>
    <s v="General Studies Writing Prog"/>
    <x v="823"/>
    <s v="A"/>
    <s v="F"/>
    <m/>
    <m/>
    <s v="F12"/>
    <s v="Academic Year"/>
    <x v="2"/>
  </r>
  <r>
    <s v="Hafer"/>
    <s v="Kristin"/>
    <s v="D"/>
    <s v="Project Manager"/>
    <s v="Design &amp; Construction"/>
    <x v="824"/>
    <s v="A"/>
    <s v="F"/>
    <m/>
    <m/>
    <s v="A12"/>
    <s v="Fiscal Year"/>
    <x v="0"/>
  </r>
  <r>
    <s v="Parsons"/>
    <s v="Shawn"/>
    <m/>
    <s v="Senior Network Technician"/>
    <s v="Information Technology Service"/>
    <x v="825"/>
    <s v="A"/>
    <s v="F"/>
    <m/>
    <m/>
    <s v="A12"/>
    <s v="Fiscal Year"/>
    <x v="0"/>
  </r>
  <r>
    <s v="Toth"/>
    <s v="Christopher"/>
    <m/>
    <s v="Senior Network Technician"/>
    <s v="Information Technology Service"/>
    <x v="825"/>
    <s v="A"/>
    <s v="F"/>
    <m/>
    <m/>
    <s v="A12"/>
    <s v="Fiscal Year"/>
    <x v="0"/>
  </r>
  <r>
    <s v="Dudley"/>
    <s v="Stacey"/>
    <s v="A"/>
    <s v="Senior Lecturer"/>
    <s v="School of Teaching &amp; Learning"/>
    <x v="826"/>
    <s v="A"/>
    <s v="F"/>
    <m/>
    <m/>
    <s v="F12"/>
    <s v="Academic Year"/>
    <x v="2"/>
  </r>
  <r>
    <s v="Cromley"/>
    <s v="Ann"/>
    <s v="E"/>
    <s v="Accts Rec/Collections Manager"/>
    <s v="Bursar's Office"/>
    <x v="827"/>
    <s v="A"/>
    <s v="F"/>
    <m/>
    <m/>
    <s v="A12"/>
    <s v="Fiscal Year"/>
    <x v="0"/>
  </r>
  <r>
    <s v="Martin"/>
    <s v="Benjamin"/>
    <m/>
    <s v="Director of Field Experiences"/>
    <s v="EDHD-Office of Field Experienc"/>
    <x v="827"/>
    <s v="A"/>
    <s v="F"/>
    <m/>
    <m/>
    <s v="A12"/>
    <s v="Fiscal Year"/>
    <x v="0"/>
  </r>
  <r>
    <s v="Kinney"/>
    <s v="Rebecca"/>
    <s v="J"/>
    <s v="Assistant Professor"/>
    <s v="School of Cultural &amp; Critical"/>
    <x v="827"/>
    <s v="A"/>
    <s v="F"/>
    <m/>
    <m/>
    <s v="F12"/>
    <s v="Academic Year"/>
    <x v="2"/>
  </r>
  <r>
    <s v="Fisher"/>
    <s v="Michael"/>
    <s v="H"/>
    <s v="Piano Technician"/>
    <s v="Musical Arts Dean"/>
    <x v="828"/>
    <s v="A"/>
    <s v="F"/>
    <m/>
    <m/>
    <s v="A12"/>
    <s v="Fiscal Year"/>
    <x v="0"/>
  </r>
  <r>
    <s v="Bommarito"/>
    <s v="Daniel"/>
    <s v="V"/>
    <s v="Assistant Professor"/>
    <s v="English Department"/>
    <x v="829"/>
    <s v="A"/>
    <s v="F"/>
    <m/>
    <m/>
    <s v="F12"/>
    <s v="Academic Year"/>
    <x v="2"/>
  </r>
  <r>
    <s v="Rozga"/>
    <s v="Mary"/>
    <s v="R"/>
    <s v="Assistant Professor"/>
    <s v="Food &amp; Nutrition"/>
    <x v="829"/>
    <s v="A"/>
    <s v="F"/>
    <m/>
    <m/>
    <s v="F12"/>
    <s v="Academic Year"/>
    <x v="2"/>
  </r>
  <r>
    <s v="Bankey"/>
    <s v="Jessica"/>
    <s v="R"/>
    <s v="Instructr MedTec/Jnt Appt Biol"/>
    <s v="Medical Laboratory Science"/>
    <x v="829"/>
    <s v="A"/>
    <s v="F"/>
    <m/>
    <m/>
    <s v="F12"/>
    <s v="Academic Year"/>
    <x v="2"/>
  </r>
  <r>
    <s v="Walterhouse"/>
    <s v="Gregory"/>
    <s v="L"/>
    <s v="Instructor"/>
    <s v="Political Science Department"/>
    <x v="829"/>
    <s v="A"/>
    <s v="F"/>
    <m/>
    <m/>
    <s v="F12"/>
    <s v="Academic Year"/>
    <x v="2"/>
  </r>
  <r>
    <s v="Brodeur"/>
    <s v="Katherine"/>
    <s v="A"/>
    <s v="Assistant Professor"/>
    <s v="School of Teaching &amp; Learning"/>
    <x v="829"/>
    <s v="A"/>
    <s v="F"/>
    <m/>
    <m/>
    <s v="F12"/>
    <s v="Academic Year"/>
    <x v="2"/>
  </r>
  <r>
    <s v="Weaver"/>
    <s v="Joanna"/>
    <m/>
    <s v="Assistant Professor"/>
    <s v="School of Teaching &amp; Learning"/>
    <x v="829"/>
    <s v="A"/>
    <s v="F"/>
    <m/>
    <m/>
    <s v="F12"/>
    <s v="Academic Year"/>
    <x v="2"/>
  </r>
  <r>
    <s v="Smith"/>
    <s v="Catherine"/>
    <s v="E"/>
    <s v="Lecturer"/>
    <s v="Flight Instruction"/>
    <x v="830"/>
    <s v="A"/>
    <s v="F"/>
    <m/>
    <m/>
    <s v="F12"/>
    <s v="Academic Year"/>
    <x v="2"/>
  </r>
  <r>
    <s v="Lavalette"/>
    <s v="Joseph"/>
    <s v="N"/>
    <s v="Lecturer"/>
    <s v="Construction Management"/>
    <x v="831"/>
    <s v="A"/>
    <s v="F"/>
    <n v="10000"/>
    <m/>
    <s v="F12"/>
    <s v="Academic Year"/>
    <x v="2"/>
  </r>
  <r>
    <s v="Mejiritski"/>
    <s v="Ekaterina"/>
    <m/>
    <s v="Mgr Introductory Chem Labs"/>
    <s v="Chemistry Department"/>
    <x v="832"/>
    <s v="A"/>
    <s v="F"/>
    <m/>
    <m/>
    <s v="A12"/>
    <s v="Fiscal Year"/>
    <x v="0"/>
  </r>
  <r>
    <s v="Nelson"/>
    <s v="Susan"/>
    <s v="J"/>
    <s v="Assistant Professor"/>
    <s v="Music Performance Studies"/>
    <x v="833"/>
    <s v="A"/>
    <s v="F"/>
    <m/>
    <m/>
    <s v="F12"/>
    <s v="Academic Year"/>
    <x v="2"/>
  </r>
  <r>
    <s v="Blanc"/>
    <s v="Richard"/>
    <m/>
    <s v="Associate Head Coach"/>
    <s v="Baseball - Men"/>
    <x v="834"/>
    <s v="A"/>
    <s v="F"/>
    <m/>
    <m/>
    <s v="A12"/>
    <s v="Fiscal Year"/>
    <x v="0"/>
  </r>
  <r>
    <s v="Rogel"/>
    <s v="Allen"/>
    <s v="B"/>
    <s v="Lecturer"/>
    <s v="Physics &amp; Astronomy"/>
    <x v="835"/>
    <s v="C"/>
    <s v="F"/>
    <m/>
    <m/>
    <s v="F09"/>
    <s v="Academic Year"/>
    <x v="2"/>
  </r>
  <r>
    <s v="Saito"/>
    <s v="Satomi"/>
    <m/>
    <s v="Assistant Professor"/>
    <s v="German-Russian Department"/>
    <x v="836"/>
    <s v="A"/>
    <s v="F"/>
    <m/>
    <m/>
    <s v="F12"/>
    <s v="Academic Year"/>
    <x v="2"/>
  </r>
  <r>
    <s v="Powers"/>
    <s v="Chris"/>
    <s v="P"/>
    <s v="Asst Manager, Prkng and Shuttl"/>
    <s v="Parking Services"/>
    <x v="837"/>
    <s v="A"/>
    <s v="F"/>
    <m/>
    <m/>
    <s v="A12"/>
    <s v="Fiscal Year"/>
    <x v="0"/>
  </r>
  <r>
    <s v="Ross"/>
    <s v="Cynthia"/>
    <s v="A"/>
    <s v="Senior Lecturer"/>
    <s v="School of Teaching &amp; Learning"/>
    <x v="838"/>
    <s v="A"/>
    <s v="F"/>
    <m/>
    <m/>
    <s v="F12"/>
    <s v="Academic Year"/>
    <x v="2"/>
  </r>
  <r>
    <s v="Wright"/>
    <s v="Volney"/>
    <s v="L"/>
    <s v="Asst to VP for Strt Enrl Plng"/>
    <s v="Academic Operations"/>
    <x v="839"/>
    <s v="A"/>
    <s v="F"/>
    <m/>
    <m/>
    <s v="A17"/>
    <s v="Fiscal Year"/>
    <x v="0"/>
  </r>
  <r>
    <s v="Hertenstein"/>
    <s v="Elizabeth"/>
    <s v="M"/>
    <s v="Asst Prof/Cataloger &amp; Metadata"/>
    <s v="University Libraries"/>
    <x v="840"/>
    <s v="A"/>
    <s v="F"/>
    <m/>
    <m/>
    <s v="FLB"/>
    <s v="Fiscal Year"/>
    <x v="3"/>
  </r>
  <r>
    <s v="Mangette"/>
    <s v="Jeffrey"/>
    <s v="W"/>
    <s v="Assistant Registrar"/>
    <s v="Registrar"/>
    <x v="841"/>
    <s v="A"/>
    <s v="F"/>
    <m/>
    <m/>
    <s v="A12"/>
    <s v="Fiscal Year"/>
    <x v="0"/>
  </r>
  <r>
    <s v="Julien"/>
    <s v="Jayson"/>
    <s v="M"/>
    <s v="Systems Programmer"/>
    <s v="CBA Information Services"/>
    <x v="842"/>
    <s v="A"/>
    <s v="F"/>
    <m/>
    <m/>
    <s v="A12"/>
    <s v="Fiscal Year"/>
    <x v="0"/>
  </r>
  <r>
    <s v="Snyder"/>
    <s v="Hillary"/>
    <s v="M"/>
    <s v="Research Compliance Officer"/>
    <s v="Office of Research Compliance"/>
    <x v="842"/>
    <s v="A"/>
    <s v="F"/>
    <m/>
    <m/>
    <s v="A12"/>
    <s v="Fiscal Year"/>
    <x v="0"/>
  </r>
  <r>
    <s v="Moor"/>
    <s v="John"/>
    <s v="C"/>
    <s v="Senior Lecturer"/>
    <s v="Fire-Humanities"/>
    <x v="843"/>
    <s v="A"/>
    <s v="F"/>
    <m/>
    <m/>
    <s v="F12"/>
    <s v="Academic Year"/>
    <x v="2"/>
  </r>
  <r>
    <s v="Huyghe"/>
    <s v="Bess"/>
    <m/>
    <s v="Industrial Hygienist"/>
    <s v="Risk Management"/>
    <x v="844"/>
    <s v="A"/>
    <s v="F"/>
    <m/>
    <m/>
    <s v="A12"/>
    <s v="Fiscal Year"/>
    <x v="0"/>
  </r>
  <r>
    <s v="Pahapill"/>
    <s v="Leigh-Ann"/>
    <s v="T"/>
    <s v="Assistant Professor"/>
    <s v="School of Art"/>
    <x v="845"/>
    <s v="A"/>
    <s v="F"/>
    <m/>
    <m/>
    <s v="F12"/>
    <s v="Academic Year"/>
    <x v="2"/>
  </r>
  <r>
    <s v="Hall"/>
    <s v="Jeffrey"/>
    <s v="L"/>
    <s v="Senior Lecturer"/>
    <s v="VCT-Tech Education"/>
    <x v="846"/>
    <s v="C"/>
    <s v="F"/>
    <m/>
    <m/>
    <s v="F09"/>
    <s v="Academic Year"/>
    <x v="2"/>
  </r>
  <r>
    <s v="Garrett-Ruffin"/>
    <s v="Sherona"/>
    <s v="D"/>
    <s v="Lecturer"/>
    <s v="Psychology Department"/>
    <x v="847"/>
    <s v="A"/>
    <s v="F"/>
    <m/>
    <m/>
    <s v="F12"/>
    <s v="Academic Year"/>
    <x v="2"/>
  </r>
  <r>
    <s v="Vandenbroek"/>
    <s v="Judy"/>
    <s v="A"/>
    <s v="Lecturer"/>
    <s v="Schl of Intervention Svcs"/>
    <x v="848"/>
    <s v="C"/>
    <s v="F"/>
    <m/>
    <m/>
    <s v="F09"/>
    <s v="Academic Year"/>
    <x v="2"/>
  </r>
  <r>
    <s v="Valdez"/>
    <s v="Paul"/>
    <s v="A"/>
    <s v="Associate Director, Srvc Lrng"/>
    <s v="Office of Service Learning"/>
    <x v="849"/>
    <s v="A"/>
    <s v="F"/>
    <m/>
    <m/>
    <s v="A12"/>
    <s v="Fiscal Year"/>
    <x v="0"/>
  </r>
  <r>
    <s v="Basalyga"/>
    <s v="Lindsay"/>
    <s v="M"/>
    <s v="Head Women's Soccer Coach"/>
    <s v="Soccer - Women"/>
    <x v="849"/>
    <s v="A"/>
    <s v="F"/>
    <m/>
    <m/>
    <s v="A12"/>
    <s v="Fiscal Year"/>
    <x v="0"/>
  </r>
  <r>
    <s v="Knavel"/>
    <s v="Jason"/>
    <s v="M"/>
    <s v="Asst Athl Dir for Athl Comm"/>
    <s v="Intercollegiate Athletics"/>
    <x v="850"/>
    <s v="A"/>
    <s v="F"/>
    <n v="5000"/>
    <m/>
    <s v="A12"/>
    <s v="Fiscal Year"/>
    <x v="0"/>
  </r>
  <r>
    <s v="Goedde"/>
    <s v="Allison"/>
    <s v="M"/>
    <s v="Lecturer"/>
    <s v="School of Teaching &amp; Learning"/>
    <x v="851"/>
    <s v="A"/>
    <s v="F"/>
    <n v="1500"/>
    <m/>
    <s v="F12"/>
    <s v="Academic Year"/>
    <x v="2"/>
  </r>
  <r>
    <s v="Jackson"/>
    <s v="Nicole"/>
    <s v="M"/>
    <s v="Assistant Professor"/>
    <s v="History Department"/>
    <x v="852"/>
    <s v="A"/>
    <s v="F"/>
    <m/>
    <m/>
    <s v="F12"/>
    <s v="Academic Year"/>
    <x v="2"/>
  </r>
  <r>
    <s v="Childers"/>
    <s v="Rachel"/>
    <s v="G"/>
    <s v="Instructor"/>
    <s v="Economics Dept"/>
    <x v="853"/>
    <s v="A"/>
    <s v="F"/>
    <m/>
    <m/>
    <s v="F12"/>
    <s v="Academic Year"/>
    <x v="2"/>
  </r>
  <r>
    <s v="Waltonen Moore"/>
    <s v="Shelley"/>
    <s v="L"/>
    <s v="Lecturer"/>
    <s v="VCT-Tech Education"/>
    <x v="853"/>
    <s v="A"/>
    <s v="F"/>
    <m/>
    <m/>
    <s v="F12"/>
    <s v="Academic Year"/>
    <x v="2"/>
  </r>
  <r>
    <s v="Zilmer"/>
    <s v="Jeremy"/>
    <s v="T"/>
    <s v="Assistant Dean of Students"/>
    <s v="Office of the Dean of Students"/>
    <x v="854"/>
    <s v="A"/>
    <s v="F"/>
    <m/>
    <m/>
    <s v="A12"/>
    <s v="Fiscal Year"/>
    <x v="0"/>
  </r>
  <r>
    <s v="Myers"/>
    <s v="Michael"/>
    <m/>
    <s v="Server Manager"/>
    <s v="Fire-Instructional Media"/>
    <x v="855"/>
    <s v="A"/>
    <s v="F"/>
    <m/>
    <m/>
    <s v="A12"/>
    <s v="Fiscal Year"/>
    <x v="0"/>
  </r>
  <r>
    <s v="Gilbertson"/>
    <s v="Meredith"/>
    <s v="J"/>
    <s v="Lecturer"/>
    <s v="Sociology Department"/>
    <x v="856"/>
    <s v="A"/>
    <s v="F"/>
    <m/>
    <m/>
    <s v="F12"/>
    <s v="Academic Year"/>
    <x v="2"/>
  </r>
  <r>
    <s v="Burroughs"/>
    <s v="Siew"/>
    <s v="C"/>
    <s v="Senior Lecturer"/>
    <s v="General Studies Writing Prog"/>
    <x v="857"/>
    <s v="A"/>
    <s v="F"/>
    <m/>
    <m/>
    <s v="F12"/>
    <s v="Academic Year"/>
    <x v="2"/>
  </r>
  <r>
    <s v="Theis"/>
    <s v="Robert"/>
    <s v="J"/>
    <s v="Application Specialist"/>
    <s v="Admissions Office"/>
    <x v="858"/>
    <s v="A"/>
    <s v="F"/>
    <n v="4251"/>
    <m/>
    <s v="A12"/>
    <s v="Fiscal Year"/>
    <x v="0"/>
  </r>
  <r>
    <s v="Fan"/>
    <s v="Kerry"/>
    <s v="S"/>
    <s v="Senior Lecturer"/>
    <s v="Architecture &amp; Envr Design"/>
    <x v="859"/>
    <s v="A"/>
    <s v="F"/>
    <m/>
    <m/>
    <s v="F12"/>
    <s v="Academic Year"/>
    <x v="2"/>
  </r>
  <r>
    <s v="Wales"/>
    <s v="Tamera"/>
    <s v="S"/>
    <s v="Lecturer"/>
    <s v="Biological Science"/>
    <x v="860"/>
    <s v="A"/>
    <s v="F"/>
    <m/>
    <m/>
    <s v="F12"/>
    <s v="Academic Year"/>
    <x v="2"/>
  </r>
  <r>
    <s v="Luring"/>
    <s v="Jeremy"/>
    <s v="R"/>
    <s v="Enterprise Appl Administrator"/>
    <s v="Information Technology Service"/>
    <x v="861"/>
    <s v="A"/>
    <s v="F"/>
    <m/>
    <m/>
    <s v="A12"/>
    <s v="Fiscal Year"/>
    <x v="0"/>
  </r>
  <r>
    <s v="Schoenfeld"/>
    <s v="Michelle"/>
    <s v="A"/>
    <s v="Account/AP Manager"/>
    <s v="Controller's Office"/>
    <x v="862"/>
    <s v="A"/>
    <s v="F"/>
    <n v="700"/>
    <m/>
    <s v="A12"/>
    <s v="Fiscal Year"/>
    <x v="0"/>
  </r>
  <r>
    <s v="Dunn"/>
    <s v="Jason"/>
    <s v="M"/>
    <s v="Business Analyst"/>
    <s v="Human Resources"/>
    <x v="863"/>
    <s v="A"/>
    <s v="F"/>
    <m/>
    <m/>
    <s v="A12"/>
    <s v="Fiscal Year"/>
    <x v="0"/>
  </r>
  <r>
    <s v="Enright"/>
    <s v="Patrick"/>
    <s v="J"/>
    <s v="Tech Support Specialist-Lead"/>
    <s v="Information Technology Service"/>
    <x v="864"/>
    <s v="A"/>
    <s v="F"/>
    <m/>
    <m/>
    <s v="A12"/>
    <s v="Fiscal Year"/>
    <x v="0"/>
  </r>
  <r>
    <s v="Filippova"/>
    <s v="Daria"/>
    <s v="V"/>
    <s v="Lecturer"/>
    <s v="Math and Statistics Dept"/>
    <x v="865"/>
    <s v="A"/>
    <s v="F"/>
    <n v="1500"/>
    <m/>
    <s v="F12"/>
    <s v="Academic Year"/>
    <x v="2"/>
  </r>
  <r>
    <s v="Johnson"/>
    <s v="Kari"/>
    <s v="L"/>
    <s v="Manager, UL Administr Services"/>
    <s v="University Libraries"/>
    <x v="866"/>
    <s v="A"/>
    <s v="F"/>
    <m/>
    <m/>
    <s v="A12"/>
    <s v="Fiscal Year"/>
    <x v="0"/>
  </r>
  <r>
    <s v="Liggett"/>
    <s v="Lori"/>
    <m/>
    <s v="Lecturer"/>
    <s v="Dept of Telecommunications"/>
    <x v="867"/>
    <s v="A"/>
    <s v="F"/>
    <n v="360"/>
    <m/>
    <s v="F12"/>
    <s v="Academic Year"/>
    <x v="2"/>
  </r>
  <r>
    <s v="Armentano"/>
    <s v="Terence"/>
    <s v="M"/>
    <s v="Assistant Director"/>
    <s v="On-Line Programs"/>
    <x v="868"/>
    <s v="A"/>
    <s v="F"/>
    <m/>
    <m/>
    <s v="A12"/>
    <s v="Fiscal Year"/>
    <x v="0"/>
  </r>
  <r>
    <s v="Juarez"/>
    <s v="Susana"/>
    <m/>
    <s v="Instructor"/>
    <s v="Romance and Classical Studies"/>
    <x v="869"/>
    <s v="C"/>
    <s v="F"/>
    <m/>
    <m/>
    <s v="F09"/>
    <s v="Academic Year"/>
    <x v="2"/>
  </r>
  <r>
    <s v="Honneffer"/>
    <s v="Frederick"/>
    <s v="N"/>
    <s v="Conservator"/>
    <s v="University Libraries"/>
    <x v="870"/>
    <s v="A"/>
    <s v="F"/>
    <m/>
    <m/>
    <s v="A12"/>
    <s v="Fiscal Year"/>
    <x v="0"/>
  </r>
  <r>
    <s v="Turner"/>
    <s v="Kerrie"/>
    <s v="M"/>
    <s v="Head Gymnastics Coach"/>
    <s v="Gymnastic - Women"/>
    <x v="871"/>
    <s v="A"/>
    <s v="F"/>
    <m/>
    <m/>
    <s v="A12"/>
    <s v="Fiscal Year"/>
    <x v="0"/>
  </r>
  <r>
    <s v="Litterer"/>
    <s v="Denise"/>
    <s v="A"/>
    <s v="Asst Director/Training Directr"/>
    <s v="Counseling Center"/>
    <x v="872"/>
    <s v="A"/>
    <s v="F"/>
    <m/>
    <m/>
    <s v="A17"/>
    <s v="Fiscal Year"/>
    <x v="0"/>
  </r>
  <r>
    <s v="Fidler"/>
    <s v="Amy"/>
    <s v="T"/>
    <s v="Lecturer"/>
    <s v="School of Art"/>
    <x v="873"/>
    <s v="A"/>
    <s v="F"/>
    <m/>
    <m/>
    <s v="F12"/>
    <s v="Academic Year"/>
    <x v="2"/>
  </r>
  <r>
    <s v="Wiemken"/>
    <s v="Sharon"/>
    <s v="R"/>
    <s v="Training and Doc Specialist"/>
    <s v="Information Technology Service"/>
    <x v="874"/>
    <s v="A"/>
    <s v="F"/>
    <m/>
    <m/>
    <s v="A12"/>
    <s v="Fiscal Year"/>
    <x v="0"/>
  </r>
  <r>
    <s v="Hesson"/>
    <s v="Chet"/>
    <s v="A"/>
    <s v="Asst Athletic Director/SAS"/>
    <s v="Intercollegiate Athletics"/>
    <x v="874"/>
    <s v="A"/>
    <s v="F"/>
    <m/>
    <m/>
    <s v="A12"/>
    <s v="Fiscal Year"/>
    <x v="0"/>
  </r>
  <r>
    <s v="Spears"/>
    <s v="Tobias"/>
    <s v="L"/>
    <s v="Assistant Director, ADAI"/>
    <s v="Office of Multicultural Affrs"/>
    <x v="874"/>
    <s v="A"/>
    <s v="F"/>
    <n v="3600"/>
    <m/>
    <s v="A12"/>
    <s v="Fiscal Year"/>
    <x v="0"/>
  </r>
  <r>
    <s v="Nelson"/>
    <s v="Jacqueline"/>
    <s v="G"/>
    <s v="Marketing Communications Spec"/>
    <s v="Marketing &amp; Communications"/>
    <x v="875"/>
    <s v="A"/>
    <s v="F"/>
    <m/>
    <m/>
    <s v="A12"/>
    <s v="Fiscal Year"/>
    <x v="0"/>
  </r>
  <r>
    <s v="Brock"/>
    <s v="Andrea"/>
    <s v="D"/>
    <s v="Marketing Communications Spec"/>
    <s v="Marketing &amp; Communications"/>
    <x v="876"/>
    <s v="A"/>
    <s v="F"/>
    <m/>
    <m/>
    <s v="A12"/>
    <s v="Fiscal Year"/>
    <x v="0"/>
  </r>
  <r>
    <s v="Martin"/>
    <s v="Lisa"/>
    <s v="D"/>
    <s v="Professor"/>
    <s v="Music Education"/>
    <x v="877"/>
    <s v="A"/>
    <s v="F"/>
    <m/>
    <m/>
    <s v="F12"/>
    <s v="Academic Year"/>
    <x v="2"/>
  </r>
  <r>
    <s v="Chin"/>
    <s v="Caroline"/>
    <s v="E"/>
    <s v="Assistant Professor"/>
    <s v="Music Performance Studies"/>
    <x v="877"/>
    <s v="C"/>
    <s v="F"/>
    <m/>
    <m/>
    <s v="F09"/>
    <s v="Academic Year"/>
    <x v="2"/>
  </r>
  <r>
    <s v="Vickery"/>
    <s v="Cara"/>
    <s v="M"/>
    <s v="Instructor/Program Director"/>
    <s v="Fire-Applied Science"/>
    <x v="878"/>
    <s v="A"/>
    <s v="F"/>
    <m/>
    <m/>
    <s v="F12"/>
    <s v="Academic Year"/>
    <x v="2"/>
  </r>
  <r>
    <s v="Bratt"/>
    <s v="Mark"/>
    <s v="A"/>
    <s v="Information Security Analyst"/>
    <s v="Information Technology Service"/>
    <x v="879"/>
    <s v="A"/>
    <s v="F"/>
    <m/>
    <m/>
    <s v="A12"/>
    <s v="Fiscal Year"/>
    <x v="0"/>
  </r>
  <r>
    <s v="Teeple"/>
    <s v="Darin"/>
    <s v="W"/>
    <s v="Strategic Sourcing Analyst"/>
    <s v="Business Operations"/>
    <x v="880"/>
    <s v="A"/>
    <s v="F"/>
    <m/>
    <m/>
    <s v="A12"/>
    <s v="Fiscal Year"/>
    <x v="0"/>
  </r>
  <r>
    <s v="Gilbert"/>
    <s v="Gregory"/>
    <s v="S"/>
    <s v="Technology Support Specialist"/>
    <s v="Information Technology Service"/>
    <x v="881"/>
    <s v="A"/>
    <s v="F"/>
    <m/>
    <m/>
    <s v="A12"/>
    <s v="Fiscal Year"/>
    <x v="0"/>
  </r>
  <r>
    <s v="Semer"/>
    <s v="Claire"/>
    <s v="A"/>
    <s v="Assistant Director, Res Life"/>
    <s v="Office of Residence Life"/>
    <x v="882"/>
    <s v="A"/>
    <s v="F"/>
    <m/>
    <m/>
    <s v="A12"/>
    <s v="Fiscal Year"/>
    <x v="0"/>
  </r>
  <r>
    <s v="Sobolewski"/>
    <s v="Jennifer"/>
    <s v="L"/>
    <s v="Writer/CommunicationSpecialist"/>
    <s v="Marketing &amp; Communications"/>
    <x v="883"/>
    <s v="A"/>
    <s v="F"/>
    <m/>
    <m/>
    <s v="A12"/>
    <s v="Fiscal Year"/>
    <x v="0"/>
  </r>
  <r>
    <s v="Naderer"/>
    <s v="M"/>
    <s v="E"/>
    <s v="Program Coordinator"/>
    <s v="Fire-Nursing Program"/>
    <x v="884"/>
    <s v="A"/>
    <s v="F"/>
    <m/>
    <m/>
    <s v="A12"/>
    <s v="Fiscal Year"/>
    <x v="0"/>
  </r>
  <r>
    <s v="Burger"/>
    <s v="Cole"/>
    <s v="P"/>
    <s v="Instructor"/>
    <s v="Music Education"/>
    <x v="885"/>
    <s v="A"/>
    <s v="F"/>
    <m/>
    <m/>
    <s v="F12"/>
    <s v="Academic Year"/>
    <x v="2"/>
  </r>
  <r>
    <s v="Benedict"/>
    <s v="Louis"/>
    <s v="M"/>
    <s v="Instructor"/>
    <s v="Economics Dept"/>
    <x v="886"/>
    <s v="C"/>
    <s v="F"/>
    <m/>
    <m/>
    <s v="F09"/>
    <s v="Academic Year"/>
    <x v="2"/>
  </r>
  <r>
    <s v="Kelley"/>
    <s v="Daniel"/>
    <s v="F"/>
    <s v="Assistant Professor"/>
    <s v="Fire-Geology"/>
    <x v="887"/>
    <s v="C"/>
    <s v="F"/>
    <m/>
    <m/>
    <s v="F09"/>
    <s v="Academic Year"/>
    <x v="2"/>
  </r>
  <r>
    <s v="Lawrence"/>
    <s v="Sidra"/>
    <s v="M"/>
    <s v="Assistant Professor"/>
    <s v="Musicology/Composition/Theory"/>
    <x v="888"/>
    <s v="C"/>
    <s v="F"/>
    <m/>
    <m/>
    <s v="F09"/>
    <s v="Academic Year"/>
    <x v="2"/>
  </r>
  <r>
    <s v="Zapiecki"/>
    <s v="Thomas"/>
    <s v="M"/>
    <s v="Producer/Dir WBGU_TV LearnSvc"/>
    <s v="WBGU-TV Television Service"/>
    <x v="889"/>
    <s v="A"/>
    <s v="F"/>
    <m/>
    <m/>
    <s v="A12"/>
    <s v="Fiscal Year"/>
    <x v="0"/>
  </r>
  <r>
    <s v="Kudela"/>
    <s v="Michael"/>
    <s v="C"/>
    <s v="Instr Des and Multimedia Spec"/>
    <s v="Center for Faculty Excellence"/>
    <x v="890"/>
    <s v="A"/>
    <s v="F"/>
    <m/>
    <m/>
    <s v="A12"/>
    <s v="Fiscal Year"/>
    <x v="0"/>
  </r>
  <r>
    <s v="Elkins"/>
    <s v="Joe"/>
    <s v="T"/>
    <s v="Assistant Professor"/>
    <s v="Geology Department"/>
    <x v="891"/>
    <s v="A"/>
    <s v="F"/>
    <m/>
    <m/>
    <s v="F12"/>
    <s v="Academic Year"/>
    <x v="2"/>
  </r>
  <r>
    <s v="Fugett"/>
    <s v="Laney"/>
    <s v="E"/>
    <s v="Senior Lecturer"/>
    <s v="VCT-Tech Education"/>
    <x v="892"/>
    <s v="C"/>
    <s v="F"/>
    <m/>
    <m/>
    <s v="F09"/>
    <s v="Academic Year"/>
    <x v="2"/>
  </r>
  <r>
    <s v="Burns"/>
    <s v="Elizabeth"/>
    <s v="D"/>
    <s v="Lecturer/Asst Coordinator"/>
    <s v="Math and Statistics Dept"/>
    <x v="893"/>
    <s v="A"/>
    <s v="F"/>
    <n v="1900"/>
    <m/>
    <s v="F12"/>
    <s v="Academic Year"/>
    <x v="2"/>
  </r>
  <r>
    <s v="Partin"/>
    <s v="Matthew"/>
    <s v="L"/>
    <s v="Lecturer"/>
    <s v="Biological Science"/>
    <x v="894"/>
    <s v="C"/>
    <s v="F"/>
    <m/>
    <m/>
    <s v="F09"/>
    <s v="Academic Year"/>
    <x v="2"/>
  </r>
  <r>
    <s v="Ash"/>
    <s v="Julie"/>
    <s v="L"/>
    <s v="Asistant Director Undrgrd Stds"/>
    <s v="Office of UG Student Develo"/>
    <x v="895"/>
    <s v="A"/>
    <s v="F"/>
    <m/>
    <m/>
    <s v="A12"/>
    <s v="Fiscal Year"/>
    <x v="0"/>
  </r>
  <r>
    <s v="Gwozdz"/>
    <s v="Kenneth"/>
    <s v="R"/>
    <s v="Senior Network Technician"/>
    <s v="Information Technology Service"/>
    <x v="896"/>
    <s v="A"/>
    <s v="F"/>
    <m/>
    <m/>
    <s v="A12"/>
    <s v="Fiscal Year"/>
    <x v="0"/>
  </r>
  <r>
    <s v="Smith"/>
    <s v="Saundra"/>
    <s v="D"/>
    <s v="Business Analyst"/>
    <s v="Office of Residence Life"/>
    <x v="896"/>
    <s v="A"/>
    <s v="F"/>
    <m/>
    <m/>
    <s v="A12"/>
    <s v="Fiscal Year"/>
    <x v="0"/>
  </r>
  <r>
    <s v="Valentine"/>
    <s v="Cynthia"/>
    <s v="A"/>
    <s v="General Manager"/>
    <s v="Dining Services"/>
    <x v="897"/>
    <s v="A"/>
    <s v="F"/>
    <m/>
    <m/>
    <s v="A12"/>
    <s v="Fiscal Year"/>
    <x v="0"/>
  </r>
  <r>
    <s v="Nusseibeh"/>
    <s v="Sahar"/>
    <m/>
    <s v="Assistant Womns Bsktball Coach"/>
    <s v="Basketball - Women"/>
    <x v="898"/>
    <s v="A"/>
    <s v="F"/>
    <m/>
    <m/>
    <s v="A12"/>
    <s v="Fiscal Year"/>
    <x v="0"/>
  </r>
  <r>
    <s v="Van Tress"/>
    <s v="Jeremy"/>
    <s v="R"/>
    <s v="BG1 Card Service Manager"/>
    <s v="BG1 Card"/>
    <x v="898"/>
    <s v="A"/>
    <s v="F"/>
    <m/>
    <m/>
    <s v="A12"/>
    <s v="Fiscal Year"/>
    <x v="0"/>
  </r>
  <r>
    <s v="Hensley"/>
    <s v="Nathan"/>
    <s v="S"/>
    <s v="Assistant Professor"/>
    <s v="Dept of Envir. and Sustain."/>
    <x v="898"/>
    <s v="A"/>
    <s v="F"/>
    <m/>
    <m/>
    <s v="F12"/>
    <s v="Academic Year"/>
    <x v="2"/>
  </r>
  <r>
    <s v="Harben"/>
    <s v="Christopher"/>
    <s v="L"/>
    <s v="Instructor"/>
    <s v="Management"/>
    <x v="898"/>
    <s v="A"/>
    <s v="F"/>
    <m/>
    <m/>
    <s v="F12"/>
    <s v="Academic Year"/>
    <x v="2"/>
  </r>
  <r>
    <s v="Sampen"/>
    <s v="John"/>
    <s v="W"/>
    <s v="Distinguished Artist Professor"/>
    <s v="Music Performance Studies"/>
    <x v="898"/>
    <s v="A"/>
    <s v="F"/>
    <m/>
    <m/>
    <s v="F12"/>
    <s v="Academic Year"/>
    <x v="2"/>
  </r>
  <r>
    <s v="Ahlgren"/>
    <s v="Angela"/>
    <s v="K"/>
    <s v="Assistant Professor"/>
    <s v="Theatre and Film"/>
    <x v="898"/>
    <s v="A"/>
    <s v="F"/>
    <m/>
    <m/>
    <s v="F12"/>
    <s v="Academic Year"/>
    <x v="2"/>
  </r>
  <r>
    <s v="Overholt"/>
    <s v="Steven"/>
    <s v="E"/>
    <s v="Course Materials Manager"/>
    <s v="University Bookstore"/>
    <x v="899"/>
    <s v="A"/>
    <s v="F"/>
    <m/>
    <m/>
    <s v="A12"/>
    <s v="Fiscal Year"/>
    <x v="0"/>
  </r>
  <r>
    <s v="Bergstrom"/>
    <s v="Barbara"/>
    <s v="J"/>
    <s v="Assistant Professor"/>
    <s v="School of Art"/>
    <x v="900"/>
    <s v="A"/>
    <s v="F"/>
    <m/>
    <m/>
    <s v="F12"/>
    <s v="Academic Year"/>
    <x v="2"/>
  </r>
  <r>
    <s v="Roberts"/>
    <s v="Cynthia"/>
    <s v="L"/>
    <s v="Assistant Director, Services"/>
    <s v="Office of Student Retention"/>
    <x v="901"/>
    <s v="A"/>
    <s v="F"/>
    <m/>
    <m/>
    <s v="A12"/>
    <s v="Fiscal Year"/>
    <x v="0"/>
  </r>
  <r>
    <s v="Hagenbuch"/>
    <s v="Julie"/>
    <s v="K"/>
    <s v="Lecturer"/>
    <s v="Department of Journalism &amp; PR"/>
    <x v="902"/>
    <s v="A"/>
    <s v="F"/>
    <m/>
    <m/>
    <s v="F12"/>
    <s v="Academic Year"/>
    <x v="2"/>
  </r>
  <r>
    <s v="Dowd"/>
    <s v="John"/>
    <s v="P"/>
    <s v="Assistant Professor"/>
    <s v="Dept of Communication"/>
    <x v="903"/>
    <s v="A"/>
    <s v="F"/>
    <m/>
    <m/>
    <s v="F12"/>
    <s v="Academic Year"/>
    <x v="2"/>
  </r>
  <r>
    <s v="Pinkelman"/>
    <s v="Ginny"/>
    <m/>
    <s v="Executive Assistant to CIO"/>
    <s v="Information Technology Service"/>
    <x v="904"/>
    <s v="A"/>
    <s v="F"/>
    <m/>
    <m/>
    <s v="A12"/>
    <s v="Fiscal Year"/>
    <x v="0"/>
  </r>
  <r>
    <s v="Bissell"/>
    <s v="Sally"/>
    <s v="B"/>
    <s v="Employer Developer"/>
    <s v="Career Center"/>
    <x v="905"/>
    <s v="A"/>
    <s v="F"/>
    <m/>
    <m/>
    <s v="A12"/>
    <s v="Fiscal Year"/>
    <x v="0"/>
  </r>
  <r>
    <s v="Snelling"/>
    <s v="Louis"/>
    <m/>
    <s v="Hd Cch Mns &amp; Wmns CC/Hd Wms TF"/>
    <s v="Track-Women"/>
    <x v="905"/>
    <s v="A"/>
    <s v="F"/>
    <m/>
    <m/>
    <s v="A12"/>
    <s v="Fiscal Year"/>
    <x v="0"/>
  </r>
  <r>
    <s v="Schuck"/>
    <s v="Raymond"/>
    <s v="I"/>
    <s v="Assistant Professor"/>
    <s v="Fire-Humanities"/>
    <x v="906"/>
    <s v="A"/>
    <s v="F"/>
    <m/>
    <m/>
    <s v="F12"/>
    <s v="Academic Year"/>
    <x v="2"/>
  </r>
  <r>
    <s v="Graser"/>
    <s v="Larry"/>
    <s v="J"/>
    <s v="Instructor"/>
    <s v="School of Teaching &amp; Learning"/>
    <x v="907"/>
    <s v="C"/>
    <s v="F"/>
    <m/>
    <m/>
    <s v="F09"/>
    <s v="Academic Year"/>
    <x v="2"/>
  </r>
  <r>
    <s v="Piroth"/>
    <s v="Scott"/>
    <m/>
    <s v="Senior Lecturer"/>
    <s v=" Political Science Department"/>
    <x v="908"/>
    <s v="A"/>
    <s v="F"/>
    <m/>
    <m/>
    <s v="F12"/>
    <s v="Academic Year"/>
    <x v="2"/>
  </r>
  <r>
    <s v="White"/>
    <s v="Ruth"/>
    <s v="C"/>
    <s v="Instructor"/>
    <s v="Marketing"/>
    <x v="908"/>
    <s v="A"/>
    <s v="F"/>
    <m/>
    <m/>
    <s v="F12"/>
    <s v="Academic Year"/>
    <x v="2"/>
  </r>
  <r>
    <s v="Cameron"/>
    <s v="Douglas"/>
    <s v="D"/>
    <s v="Corporate Relations Specialist"/>
    <s v="WBGU-TV Television Service"/>
    <x v="909"/>
    <s v="A"/>
    <s v="F"/>
    <m/>
    <m/>
    <s v="A12"/>
    <s v="Fiscal Year"/>
    <x v="0"/>
  </r>
  <r>
    <s v="Holden"/>
    <s v="Brett"/>
    <s v="E"/>
    <s v="Asst Prof/Dir Gish Film Theatr"/>
    <s v="Theatre and Film"/>
    <x v="910"/>
    <s v="A"/>
    <s v="F"/>
    <n v="6000"/>
    <m/>
    <s v="F12"/>
    <s v="Academic Year"/>
    <x v="2"/>
  </r>
  <r>
    <s v="Smith"/>
    <s v="Jeffrey"/>
    <s v="R"/>
    <s v="Conference/Event Srvcs Manager"/>
    <s v="Bowen-Thompson Student Union"/>
    <x v="911"/>
    <s v="A"/>
    <s v="F"/>
    <m/>
    <m/>
    <s v="A12"/>
    <s v="Fiscal Year"/>
    <x v="0"/>
  </r>
  <r>
    <s v="Hofacker"/>
    <s v="Keith"/>
    <s v="W"/>
    <s v="Technical Director/Designer"/>
    <s v="Musical Arts Dean"/>
    <x v="912"/>
    <s v="A"/>
    <s v="F"/>
    <m/>
    <m/>
    <s v="A12"/>
    <s v="Fiscal Year"/>
    <x v="0"/>
  </r>
  <r>
    <s v="Martin"/>
    <s v="Douglas"/>
    <s v="R"/>
    <s v="Design Engineer/Elec Tech"/>
    <s v="Chemistry Department"/>
    <x v="913"/>
    <s v="A"/>
    <s v="F"/>
    <m/>
    <m/>
    <s v="A12"/>
    <s v="Fiscal Year"/>
    <x v="0"/>
  </r>
  <r>
    <s v="Alday"/>
    <s v="Paul"/>
    <s v="W"/>
    <s v="Lecturer"/>
    <s v="Dept of Communication"/>
    <x v="914"/>
    <s v="A"/>
    <s v="F"/>
    <m/>
    <m/>
    <s v="F12"/>
    <s v="Academic Year"/>
    <x v="2"/>
  </r>
  <r>
    <s v="Kauffman"/>
    <s v="Donna"/>
    <s v="R"/>
    <s v="Lecturer"/>
    <s v="Sociology Department"/>
    <x v="915"/>
    <s v="A"/>
    <s v="F"/>
    <m/>
    <m/>
    <s v="F12"/>
    <s v="Academic Year"/>
    <x v="2"/>
  </r>
  <r>
    <s v="Clemens"/>
    <s v="Jacob"/>
    <s v="E"/>
    <s v="Asst Dean of Students/Cntr Ldr"/>
    <s v="President's Leadership Academy"/>
    <x v="916"/>
    <s v="A"/>
    <s v="F"/>
    <m/>
    <m/>
    <s v="A12"/>
    <s v="Fiscal Year"/>
    <x v="0"/>
  </r>
  <r>
    <s v="O'Dorisio"/>
    <s v="Joel"/>
    <s v="T"/>
    <s v="Lecturer"/>
    <s v="School of Art"/>
    <x v="917"/>
    <s v="A"/>
    <s v="F"/>
    <n v="2500"/>
    <m/>
    <s v="F12"/>
    <s v="Academic Year"/>
    <x v="2"/>
  </r>
  <r>
    <s v="Priehs"/>
    <s v="Abby"/>
    <m/>
    <s v="Assistant Dir, Supervision"/>
    <s v="Office of Residence Life"/>
    <x v="918"/>
    <s v="A"/>
    <s v="F"/>
    <m/>
    <m/>
    <s v="A12"/>
    <s v="Fiscal Year"/>
    <x v="0"/>
  </r>
  <r>
    <s v="Weinberger"/>
    <s v="Margaret"/>
    <s v="J"/>
    <s v="Lecturer"/>
    <s v="Sociology Department"/>
    <x v="919"/>
    <s v="A"/>
    <s v="F"/>
    <m/>
    <m/>
    <s v="F12"/>
    <s v="Academic Year"/>
    <x v="2"/>
  </r>
  <r>
    <s v="Rybak"/>
    <s v="Amy"/>
    <s v="B"/>
    <s v="Lecturer"/>
    <s v="General Studies Writing Prog"/>
    <x v="920"/>
    <s v="A"/>
    <s v="F"/>
    <m/>
    <m/>
    <s v="F12"/>
    <s v="Academic Year"/>
    <x v="2"/>
  </r>
  <r>
    <s v="Westrick"/>
    <s v="Ann"/>
    <s v="M"/>
    <s v="Lecturer"/>
    <s v="General Studies Writing Prog"/>
    <x v="920"/>
    <s v="A"/>
    <s v="F"/>
    <m/>
    <m/>
    <s v="F12"/>
    <s v="Academic Year"/>
    <x v="2"/>
  </r>
  <r>
    <s v="Veerapaneni"/>
    <s v="Ram"/>
    <s v="S"/>
    <s v="Assistant Professor"/>
    <s v="Fire-Biology"/>
    <x v="921"/>
    <s v="A"/>
    <s v="F"/>
    <m/>
    <m/>
    <s v="F12"/>
    <s v="Academic Year"/>
    <x v="2"/>
  </r>
  <r>
    <s v="Ebright"/>
    <s v="Ryan"/>
    <s v="S"/>
    <s v="Assistant Professor"/>
    <s v="Musicology/Composition/Theory"/>
    <x v="922"/>
    <s v="A"/>
    <s v="F"/>
    <m/>
    <m/>
    <s v="F12"/>
    <s v="Academic Year"/>
    <x v="2"/>
  </r>
  <r>
    <s v="Mandell"/>
    <s v="Eric"/>
    <s v="S"/>
    <s v="Lecturer"/>
    <s v="Physics &amp; Astronomy"/>
    <x v="923"/>
    <s v="C"/>
    <s v="F"/>
    <m/>
    <m/>
    <s v="F09"/>
    <s v="Academic Year"/>
    <x v="2"/>
  </r>
  <r>
    <s v="Fleshman"/>
    <s v="Kimberly"/>
    <s v="J"/>
    <s v="Coord Tech Assistance Cntr"/>
    <s v="University Libraries"/>
    <x v="924"/>
    <s v="A"/>
    <s v="F"/>
    <m/>
    <m/>
    <s v="A12"/>
    <s v="Fiscal Year"/>
    <x v="0"/>
  </r>
  <r>
    <s v="Castillo"/>
    <s v="Thomas"/>
    <s v="J"/>
    <s v="Assistant Professor"/>
    <s v="Theatre and Film"/>
    <x v="925"/>
    <s v="A"/>
    <s v="F"/>
    <m/>
    <m/>
    <s v="F12"/>
    <s v="Academic Year"/>
    <x v="2"/>
  </r>
  <r>
    <s v="Mangan"/>
    <s v="Kelly"/>
    <s v="A"/>
    <s v="Lecturer"/>
    <s v="Theatre and Film"/>
    <x v="926"/>
    <s v="A"/>
    <s v="F"/>
    <m/>
    <m/>
    <s v="F12"/>
    <s v="Academic Year"/>
    <x v="2"/>
  </r>
  <r>
    <s v="Feasel"/>
    <s v="Carroll"/>
    <s v="S"/>
    <s v="Exec Assistant/Budget Admin"/>
    <s v="Col of Health &amp; Human Services"/>
    <x v="927"/>
    <s v="A"/>
    <s v="F"/>
    <m/>
    <m/>
    <s v="A12"/>
    <s v="Fiscal Year"/>
    <x v="0"/>
  </r>
  <r>
    <s v="Gutierrez"/>
    <s v="Andrea"/>
    <s v="D"/>
    <s v="Assistant Director Coop Prog"/>
    <s v="Cooperative Education"/>
    <x v="928"/>
    <s v="A"/>
    <s v="F"/>
    <m/>
    <m/>
    <s v="A12"/>
    <s v="Fiscal Year"/>
    <x v="0"/>
  </r>
  <r>
    <s v="Gardner"/>
    <s v="Seth"/>
    <s v="E"/>
    <s v="Assistant Professor"/>
    <s v="Fire-Biology"/>
    <x v="929"/>
    <s v="A"/>
    <s v="F"/>
    <m/>
    <m/>
    <s v="F12"/>
    <s v="Academic Year"/>
    <x v="2"/>
  </r>
  <r>
    <s v="Kern-Blystone"/>
    <s v="Dorothy"/>
    <s v="J"/>
    <s v="Senior Lecturer"/>
    <s v="School of Teaching &amp; Learning"/>
    <x v="930"/>
    <s v="A"/>
    <s v="F"/>
    <m/>
    <m/>
    <s v="F12"/>
    <s v="Academic Year"/>
    <x v="2"/>
  </r>
  <r>
    <s v="Vanderlugt"/>
    <s v="Nancy"/>
    <s v="M"/>
    <s v="Business Mgr, Flight Opertns"/>
    <s v="Flight Instruction"/>
    <x v="931"/>
    <s v="A"/>
    <s v="F"/>
    <m/>
    <m/>
    <s v="A12"/>
    <s v="Fiscal Year"/>
    <x v="0"/>
  </r>
  <r>
    <s v="Young"/>
    <s v="Ian"/>
    <s v="A"/>
    <s v="Senior Lecturer"/>
    <s v="Philosophy Department"/>
    <x v="932"/>
    <s v="A"/>
    <s v="F"/>
    <m/>
    <m/>
    <s v="F12"/>
    <s v="Academic Year"/>
    <x v="2"/>
  </r>
  <r>
    <s v="Blass"/>
    <s v="Peter"/>
    <s v="M"/>
    <s v="Lecturer"/>
    <s v="Chemistry Department"/>
    <x v="933"/>
    <s v="A"/>
    <s v="F"/>
    <m/>
    <m/>
    <s v="F12"/>
    <s v="Academic Year"/>
    <x v="2"/>
  </r>
  <r>
    <s v="Somasa"/>
    <s v="Saritdikhun"/>
    <m/>
    <s v="Instructor"/>
    <s v="School of Art"/>
    <x v="934"/>
    <s v="A"/>
    <s v="F"/>
    <m/>
    <m/>
    <s v="F12"/>
    <s v="Academic Year"/>
    <x v="2"/>
  </r>
  <r>
    <s v="Darabie"/>
    <s v="Mohammed"/>
    <s v="Y"/>
    <s v="Assistant Professor"/>
    <s v="Educ/Div Tchng &amp; Learning"/>
    <x v="935"/>
    <s v="C"/>
    <s v="F"/>
    <m/>
    <m/>
    <s v="F09"/>
    <s v="Academic Year"/>
    <x v="2"/>
  </r>
  <r>
    <s v="Celestino-Boes"/>
    <s v="Christine"/>
    <m/>
    <s v="Recruiter/Transfer Advisor"/>
    <s v="Non-Traditional &amp; Transfer Std"/>
    <x v="936"/>
    <s v="A"/>
    <s v="F"/>
    <m/>
    <m/>
    <s v="A12"/>
    <s v="Fiscal Year"/>
    <x v="0"/>
  </r>
  <r>
    <s v="May"/>
    <s v="Tamara"/>
    <s v="J"/>
    <s v="Lecturer"/>
    <s v="Fire-Biology"/>
    <x v="937"/>
    <s v="A"/>
    <s v="F"/>
    <m/>
    <m/>
    <s v="F12"/>
    <s v="Academic Year"/>
    <x v="2"/>
  </r>
  <r>
    <s v="Walls"/>
    <s v="Stephanie"/>
    <s v="M"/>
    <s v="Assistant Professor"/>
    <s v="Fire-Natural/Social Science"/>
    <x v="938"/>
    <s v="A"/>
    <s v="F"/>
    <m/>
    <m/>
    <s v="F12"/>
    <s v="Academic Year"/>
    <x v="2"/>
  </r>
  <r>
    <s v="Bach"/>
    <s v="Theodore"/>
    <s v="R"/>
    <s v="Assistant Professor"/>
    <s v="Fire-Humanities"/>
    <x v="939"/>
    <s v="A"/>
    <s v="F"/>
    <m/>
    <m/>
    <s v="F12"/>
    <s v="Academic Year"/>
    <x v="2"/>
  </r>
  <r>
    <s v="Rice"/>
    <s v="David"/>
    <s v="M"/>
    <s v="Assistant Director"/>
    <s v="Non-Traditional &amp; Transfer Std"/>
    <x v="940"/>
    <s v="A"/>
    <s v="F"/>
    <m/>
    <m/>
    <s v="A12"/>
    <s v="Fiscal Year"/>
    <x v="0"/>
  </r>
  <r>
    <s v="Butler"/>
    <s v="Jeremy"/>
    <s v="M"/>
    <s v="Depository Manager"/>
    <s v="Regional Book Depository"/>
    <x v="941"/>
    <s v="A"/>
    <s v="F"/>
    <m/>
    <m/>
    <s v="A12"/>
    <s v="Fiscal Year"/>
    <x v="0"/>
  </r>
  <r>
    <s v="Fluckinger"/>
    <s v="Christopher"/>
    <s v="D"/>
    <s v="Instructor"/>
    <s v="Fire-Psychology"/>
    <x v="942"/>
    <s v="C"/>
    <s v="F"/>
    <n v="2000"/>
    <m/>
    <s v="F09"/>
    <s v="Academic Year"/>
    <x v="2"/>
  </r>
  <r>
    <s v="Beckwith-"/>
    <s v="Ellen"/>
    <s v="F"/>
    <s v="Assistant Director"/>
    <s v="Alumni Office"/>
    <x v="943"/>
    <s v="A"/>
    <s v="F"/>
    <m/>
    <m/>
    <s v="A12"/>
    <s v="Fiscal Year"/>
    <x v="0"/>
  </r>
  <r>
    <s v="Xu"/>
    <s v="Hong"/>
    <m/>
    <s v="IR Report Developer"/>
    <s v="Institutional Research"/>
    <x v="943"/>
    <s v="A"/>
    <s v="F"/>
    <m/>
    <m/>
    <s v="A12"/>
    <s v="Fiscal Year"/>
    <x v="0"/>
  </r>
  <r>
    <s v="Galan"/>
    <s v="Leslie"/>
    <m/>
    <s v="Budget Administrator"/>
    <s v="Musical Arts Dean"/>
    <x v="943"/>
    <s v="A"/>
    <s v="F"/>
    <m/>
    <m/>
    <s v="A12"/>
    <s v="Fiscal Year"/>
    <x v="0"/>
  </r>
  <r>
    <s v="Huddleston"/>
    <s v="Jessica"/>
    <s v="A"/>
    <s v="Assistant Dean of Students"/>
    <s v="New Student Orientation"/>
    <x v="943"/>
    <s v="A"/>
    <s v="F"/>
    <m/>
    <m/>
    <s v="A12"/>
    <s v="Fiscal Year"/>
    <x v="0"/>
  </r>
  <r>
    <s v="Buxton"/>
    <s v="Jasmine"/>
    <s v="H"/>
    <s v="Assistant Dean of Students"/>
    <s v="Office of Campus Activities"/>
    <x v="943"/>
    <s v="A"/>
    <s v="F"/>
    <m/>
    <m/>
    <s v="A12"/>
    <s v="Fiscal Year"/>
    <x v="0"/>
  </r>
  <r>
    <s v="Zackel"/>
    <s v="Frederick"/>
    <s v="W"/>
    <s v="Lecturer"/>
    <s v="English Department"/>
    <x v="944"/>
    <s v="C"/>
    <s v="F"/>
    <m/>
    <m/>
    <s v="F09"/>
    <s v="Academic Year"/>
    <x v="2"/>
  </r>
  <r>
    <s v="Dellenbusch"/>
    <s v="Kate"/>
    <s v="E"/>
    <s v="Lecturer"/>
    <s v="Physics &amp; Astronomy"/>
    <x v="945"/>
    <s v="A"/>
    <s v="F"/>
    <m/>
    <m/>
    <s v="F12"/>
    <s v="Academic Year"/>
    <x v="2"/>
  </r>
  <r>
    <s v="Taylor"/>
    <s v="Keisha"/>
    <s v="M"/>
    <s v="Assistant Director"/>
    <s v="Career Center"/>
    <x v="946"/>
    <s v="A"/>
    <s v="F"/>
    <m/>
    <m/>
    <s v="A12"/>
    <s v="Fiscal Year"/>
    <x v="0"/>
  </r>
  <r>
    <s v="Sabo"/>
    <s v="Dustin"/>
    <s v="M"/>
    <s v="Assistant Director"/>
    <s v="Admissions Office"/>
    <x v="947"/>
    <s v="A"/>
    <s v="F"/>
    <m/>
    <m/>
    <s v="A12"/>
    <s v="Fiscal Year"/>
    <x v="0"/>
  </r>
  <r>
    <s v="Busija"/>
    <s v="Edith"/>
    <s v="C"/>
    <s v="Instructor"/>
    <s v="Marketing"/>
    <x v="947"/>
    <s v="A"/>
    <s v="F"/>
    <m/>
    <m/>
    <s v="F12"/>
    <s v="Academic Year"/>
    <x v="2"/>
  </r>
  <r>
    <s v="Carlton"/>
    <s v="Susan"/>
    <m/>
    <s v="Lecturer"/>
    <s v="General Studies Writing Prog"/>
    <x v="948"/>
    <s v="A"/>
    <s v="F"/>
    <m/>
    <m/>
    <s v="F12"/>
    <s v="Academic Year"/>
    <x v="2"/>
  </r>
  <r>
    <s v="De Silva"/>
    <s v="Dilum"/>
    <s v="P"/>
    <s v="Assistant Professor"/>
    <s v="Fire-Mathematics"/>
    <x v="949"/>
    <s v="A"/>
    <s v="F"/>
    <m/>
    <m/>
    <s v="F12"/>
    <s v="Academic Year"/>
    <x v="2"/>
  </r>
  <r>
    <s v="Hagg"/>
    <s v="Jodi"/>
    <s v="A"/>
    <s v="Senior Lecturer"/>
    <s v="VCT-Tech Education"/>
    <x v="950"/>
    <s v="A"/>
    <s v="F"/>
    <m/>
    <m/>
    <s v="F12"/>
    <s v="Academic Year"/>
    <x v="2"/>
  </r>
  <r>
    <s v="Presley"/>
    <s v="Lisa"/>
    <s v="M"/>
    <s v="Ref and Instruction Librarian"/>
    <s v="University Libraries"/>
    <x v="951"/>
    <s v="A"/>
    <s v="F"/>
    <m/>
    <m/>
    <s v="FLB"/>
    <s v="Fiscal Year"/>
    <x v="3"/>
  </r>
  <r>
    <s v="Mays"/>
    <s v="Patricia"/>
    <s v="J"/>
    <s v="Assistant Dean for Inst Resrch"/>
    <s v="Fire-Institutional Research"/>
    <x v="952"/>
    <s v="A"/>
    <s v="F"/>
    <m/>
    <m/>
    <s v="A12"/>
    <s v="Fiscal Year"/>
    <x v="0"/>
  </r>
  <r>
    <s v="Buehrer"/>
    <s v="Jolene"/>
    <s v="K"/>
    <s v="Senior Lecturer"/>
    <s v="Fire-Humanities"/>
    <x v="953"/>
    <s v="A"/>
    <s v="F"/>
    <n v="1000"/>
    <m/>
    <s v="F12"/>
    <s v="Academic Year"/>
    <x v="2"/>
  </r>
  <r>
    <s v="Kline"/>
    <s v="Robert"/>
    <s v="J"/>
    <s v="Academic Advisor"/>
    <s v="A&amp;S Dean"/>
    <x v="954"/>
    <s v="A"/>
    <s v="F"/>
    <m/>
    <m/>
    <s v="A12"/>
    <s v="Fiscal Year"/>
    <x v="0"/>
  </r>
  <r>
    <s v="Smith"/>
    <s v="Sara"/>
    <s v="N"/>
    <s v="Operations Manager"/>
    <s v="Intrnl Programs &amp; Partnerships"/>
    <x v="955"/>
    <s v="A"/>
    <s v="F"/>
    <m/>
    <m/>
    <s v="A12"/>
    <s v="Fiscal Year"/>
    <x v="0"/>
  </r>
  <r>
    <s v="Donahue"/>
    <s v="Matthew"/>
    <m/>
    <s v="Lecturer"/>
    <s v="Popular Culture"/>
    <x v="956"/>
    <s v="C"/>
    <s v="F"/>
    <m/>
    <m/>
    <s v="F09"/>
    <s v="Academic Year"/>
    <x v="2"/>
  </r>
  <r>
    <s v="Conrad Mahaffey"/>
    <s v="Cynthia"/>
    <s v="J"/>
    <s v="Lecturer"/>
    <s v="General Studies Writing Prog"/>
    <x v="957"/>
    <s v="A"/>
    <s v="F"/>
    <m/>
    <m/>
    <s v="F12"/>
    <s v="Academic Year"/>
    <x v="2"/>
  </r>
  <r>
    <s v="Coss"/>
    <s v="Teresa"/>
    <s v="L"/>
    <s v="Purchasing Card Administrator"/>
    <s v="Business Operations"/>
    <x v="958"/>
    <s v="A"/>
    <s v="F"/>
    <m/>
    <m/>
    <s v="A12"/>
    <s v="Fiscal Year"/>
    <x v="0"/>
  </r>
  <r>
    <s v="Baranski"/>
    <s v="Jenifer"/>
    <s v="M"/>
    <s v="Director, Animal Research Fac"/>
    <s v="Animal Facility Operation"/>
    <x v="959"/>
    <s v="A"/>
    <s v="F"/>
    <m/>
    <m/>
    <s v="A12"/>
    <s v="Fiscal Year"/>
    <x v="0"/>
  </r>
  <r>
    <s v="Codding"/>
    <s v="Charles"/>
    <s v="L"/>
    <s v="Laboratory Design Engineer"/>
    <s v="Chemistry Department"/>
    <x v="959"/>
    <s v="A"/>
    <s v="F"/>
    <m/>
    <m/>
    <s v="A12"/>
    <s v="Fiscal Year"/>
    <x v="0"/>
  </r>
  <r>
    <s v="Stearns"/>
    <s v="Susan"/>
    <s v="M"/>
    <s v="Assistant Director"/>
    <s v="Cosmos"/>
    <x v="959"/>
    <s v="A"/>
    <s v="F"/>
    <m/>
    <m/>
    <s v="A12"/>
    <s v="Fiscal Year"/>
    <x v="0"/>
  </r>
  <r>
    <s v="Walton"/>
    <s v="Jason"/>
    <s v="D"/>
    <s v="Collabrtve Arts Digital TechCo"/>
    <s v="School of Art"/>
    <x v="959"/>
    <s v="A"/>
    <s v="F"/>
    <m/>
    <m/>
    <s v="A12"/>
    <s v="Fiscal Year"/>
    <x v="0"/>
  </r>
  <r>
    <s v="Sehmann"/>
    <s v="Scott"/>
    <s v="R"/>
    <s v="Assistant Director"/>
    <s v="Recreation and Wellness"/>
    <x v="960"/>
    <s v="A"/>
    <s v="F"/>
    <n v="2000"/>
    <m/>
    <s v="A12"/>
    <s v="Fiscal Year"/>
    <x v="0"/>
  </r>
  <r>
    <s v="McComas"/>
    <s v="Sue"/>
    <s v="E"/>
    <s v="Assistant Professor"/>
    <s v="Fire-Humanities"/>
    <x v="961"/>
    <s v="A"/>
    <s v="F"/>
    <m/>
    <m/>
    <s v="F12"/>
    <s v="Academic Year"/>
    <x v="2"/>
  </r>
  <r>
    <s v="Chafee"/>
    <s v="Cheryl"/>
    <s v="L"/>
    <s v="Assistant Director"/>
    <s v="Fire-Admissions"/>
    <x v="962"/>
    <s v="A"/>
    <s v="F"/>
    <m/>
    <m/>
    <s v="A12"/>
    <s v="Fiscal Year"/>
    <x v="0"/>
  </r>
  <r>
    <s v="Gordon Schulz"/>
    <s v="Jasmine"/>
    <s v="D"/>
    <s v="Exec Ast to Dean/Dev Coord"/>
    <s v="A&amp;S Dean"/>
    <x v="963"/>
    <s v="A"/>
    <s v="F"/>
    <n v="5000"/>
    <m/>
    <s v="A12"/>
    <s v="Fiscal Year"/>
    <x v="0"/>
  </r>
  <r>
    <s v="Hoepf"/>
    <s v="Timothy"/>
    <s v="M"/>
    <s v="General Manager"/>
    <s v="Dining Services"/>
    <x v="963"/>
    <s v="A"/>
    <s v="F"/>
    <m/>
    <m/>
    <s v="A12"/>
    <s v="Fiscal Year"/>
    <x v="0"/>
  </r>
  <r>
    <s v="Schlarman"/>
    <s v="Kyle"/>
    <s v="J"/>
    <s v="Health and Safety Specialist"/>
    <s v="Risk Management"/>
    <x v="963"/>
    <s v="A"/>
    <s v="F"/>
    <m/>
    <m/>
    <s v="A12"/>
    <s v="Fiscal Year"/>
    <x v="0"/>
  </r>
  <r>
    <s v="Dickerson"/>
    <s v="Greg"/>
    <m/>
    <s v="Acad Advisor"/>
    <s v="Student Services EDHD"/>
    <x v="964"/>
    <s v="A"/>
    <s v="F"/>
    <m/>
    <m/>
    <s v="A12"/>
    <s v="Fiscal Year"/>
    <x v="0"/>
  </r>
  <r>
    <s v="Ostrowski"/>
    <s v="Lucas"/>
    <s v="K"/>
    <s v="Assistant Professor"/>
    <s v="Theatre and Film"/>
    <x v="965"/>
    <s v="A"/>
    <s v="F"/>
    <m/>
    <m/>
    <s v="F12"/>
    <s v="Academic Year"/>
    <x v="2"/>
  </r>
  <r>
    <s v="Tabaczynski"/>
    <s v="Tracy"/>
    <m/>
    <s v="Interim Program Manager McNair"/>
    <s v="TRIO Programs"/>
    <x v="966"/>
    <s v="A"/>
    <s v="F"/>
    <m/>
    <m/>
    <s v="A12"/>
    <s v="Fiscal Year"/>
    <x v="0"/>
  </r>
  <r>
    <s v="Peiffer"/>
    <s v="Leann"/>
    <s v="M"/>
    <s v="Business Analyst"/>
    <s v="Bursar's Office"/>
    <x v="967"/>
    <s v="A"/>
    <s v="F"/>
    <m/>
    <m/>
    <s v="A12"/>
    <s v="Fiscal Year"/>
    <x v="0"/>
  </r>
  <r>
    <s v="Lomeli"/>
    <s v="Gabriel"/>
    <m/>
    <s v="Assistant Director"/>
    <s v="Admissions Office"/>
    <x v="968"/>
    <s v="A"/>
    <s v="F"/>
    <m/>
    <m/>
    <s v="A12"/>
    <s v="Fiscal Year"/>
    <x v="0"/>
  </r>
  <r>
    <s v="Keegan"/>
    <s v="Erin"/>
    <s v="E"/>
    <s v="Coordinator, Campus Services"/>
    <s v="Campus Services"/>
    <x v="968"/>
    <s v="A"/>
    <s v="F"/>
    <m/>
    <m/>
    <s v="A12"/>
    <s v="Fiscal Year"/>
    <x v="0"/>
  </r>
  <r>
    <s v="Sears"/>
    <s v="Martha"/>
    <s v="E"/>
    <s v="Crd Lit Outrch Pgm"/>
    <s v="College of Education - Admin"/>
    <x v="969"/>
    <s v="A"/>
    <s v="F"/>
    <m/>
    <m/>
    <s v="A12"/>
    <s v="Fiscal Year"/>
    <x v="0"/>
  </r>
  <r>
    <s v="Baxter"/>
    <s v="Nathan"/>
    <s v="P"/>
    <s v="Instructor"/>
    <s v="Applied Statistics/Oper Res"/>
    <x v="970"/>
    <s v="A"/>
    <s v="F"/>
    <m/>
    <m/>
    <s v="F12"/>
    <s v="Academic Year"/>
    <x v="2"/>
  </r>
  <r>
    <s v="Moninger"/>
    <s v="Kyle"/>
    <s v="B"/>
    <s v="Instructor"/>
    <s v="Applied Statistics/Oper Res"/>
    <x v="970"/>
    <s v="A"/>
    <s v="F"/>
    <m/>
    <m/>
    <s v="F12"/>
    <s v="Academic Year"/>
    <x v="2"/>
  </r>
  <r>
    <s v="Rapier"/>
    <s v="Thomas"/>
    <s v="G"/>
    <s v="Asst Athl Dir, Equipment Oper"/>
    <s v="Intercollegiate Athletics"/>
    <x v="970"/>
    <s v="A"/>
    <s v="F"/>
    <n v="10000"/>
    <m/>
    <s v="A12"/>
    <s v="Fiscal Year"/>
    <x v="0"/>
  </r>
  <r>
    <s v="Jones"/>
    <s v="Derrick"/>
    <s v="A"/>
    <s v="Asst Dir, Res Life, Acad Supp"/>
    <s v="Office of Residence Life"/>
    <x v="970"/>
    <s v="A"/>
    <s v="F"/>
    <m/>
    <m/>
    <s v="A12"/>
    <s v="Fiscal Year"/>
    <x v="0"/>
  </r>
  <r>
    <s v="Serfozo"/>
    <s v="Lois"/>
    <s v="K"/>
    <s v="General Manager"/>
    <s v="Dining Services"/>
    <x v="971"/>
    <s v="A"/>
    <s v="F"/>
    <m/>
    <m/>
    <s v="A12"/>
    <s v="Fiscal Year"/>
    <x v="0"/>
  </r>
  <r>
    <s v="Darke"/>
    <s v="Ann"/>
    <s v="M"/>
    <s v="Lecturer"/>
    <s v="Math and Statistics Dept"/>
    <x v="971"/>
    <s v="A"/>
    <s v="F"/>
    <n v="1400"/>
    <m/>
    <s v="F12"/>
    <s v="Academic Year"/>
    <x v="2"/>
  </r>
  <r>
    <s v="Attrep"/>
    <s v="Kara"/>
    <s v="A"/>
    <s v="Instructor"/>
    <s v="Musicology/Composition/Theory"/>
    <x v="971"/>
    <s v="A"/>
    <s v="F"/>
    <m/>
    <m/>
    <s v="F12"/>
    <s v="Academic Year"/>
    <x v="2"/>
  </r>
  <r>
    <s v="Bylsma"/>
    <s v="Kevin"/>
    <s v="J"/>
    <s v="Instructor"/>
    <s v="Music Performance Studies"/>
    <x v="972"/>
    <s v="A"/>
    <s v="F"/>
    <m/>
    <m/>
    <s v="F12"/>
    <s v="Academic Year"/>
    <x v="2"/>
  </r>
  <r>
    <s v="Borcherdt"/>
    <s v="Kristi"/>
    <s v="K"/>
    <s v="Lecturer"/>
    <s v="Schl of Intervention Svcs"/>
    <x v="973"/>
    <s v="A"/>
    <s v="F"/>
    <m/>
    <m/>
    <s v="F12"/>
    <s v="Academic Year"/>
    <x v="2"/>
  </r>
  <r>
    <s v="Chung"/>
    <s v="Steven"/>
    <m/>
    <s v="Lecturer"/>
    <s v="Chemistry Department"/>
    <x v="974"/>
    <s v="C"/>
    <s v="F"/>
    <m/>
    <m/>
    <s v="F09"/>
    <s v="Academic Year"/>
    <x v="2"/>
  </r>
  <r>
    <s v="Coletta"/>
    <s v="Charles"/>
    <s v="A"/>
    <s v="Lecturer"/>
    <s v="School of Cultural &amp; Critical"/>
    <x v="975"/>
    <s v="A"/>
    <s v="F"/>
    <n v="2500"/>
    <m/>
    <s v="F12"/>
    <s v="Academic Year"/>
    <x v="2"/>
  </r>
  <r>
    <s v="Fletcher"/>
    <s v="Chad"/>
    <s v="E"/>
    <s v="Technology Support Specialist"/>
    <s v="Information Technology Service"/>
    <x v="976"/>
    <s v="A"/>
    <s v="F"/>
    <m/>
    <m/>
    <s v="A12"/>
    <s v="Fiscal Year"/>
    <x v="0"/>
  </r>
  <r>
    <s v="Dreier"/>
    <s v="Sally"/>
    <s v="S"/>
    <s v="Study Skills Center Coord"/>
    <s v="Learning Commons"/>
    <x v="977"/>
    <s v="A"/>
    <s v="F"/>
    <m/>
    <m/>
    <s v="A12"/>
    <s v="Fiscal Year"/>
    <x v="0"/>
  </r>
  <r>
    <s v="Walker"/>
    <s v="Sally"/>
    <s v="A"/>
    <s v="Academic Recruiter/Advisor"/>
    <s v="Co-Op Education"/>
    <x v="978"/>
    <s v="A"/>
    <s v="F"/>
    <m/>
    <m/>
    <s v="A12"/>
    <s v="Fiscal Year"/>
    <x v="0"/>
  </r>
  <r>
    <s v="Puder"/>
    <s v="Carol"/>
    <s v="M"/>
    <s v="Dir/Clin Educ for Respir Care"/>
    <s v="Fire-Applied Science"/>
    <x v="979"/>
    <s v="C"/>
    <s v="F"/>
    <m/>
    <m/>
    <s v="A09"/>
    <s v="Academic Year"/>
    <x v="0"/>
  </r>
  <r>
    <s v="Saltzman"/>
    <s v="David"/>
    <s v="J"/>
    <s v="Instructor"/>
    <s v="Music Performance Studies"/>
    <x v="980"/>
    <s v="A"/>
    <s v="F"/>
    <m/>
    <m/>
    <s v="F12"/>
    <s v="Academic Year"/>
    <x v="2"/>
  </r>
  <r>
    <s v="Shuman"/>
    <s v="Thomas"/>
    <s v="D"/>
    <s v="Technology Support Specialist"/>
    <s v="Information Technology Service"/>
    <x v="981"/>
    <s v="A"/>
    <s v="F"/>
    <m/>
    <m/>
    <s v="A12"/>
    <s v="Fiscal Year"/>
    <x v="0"/>
  </r>
  <r>
    <s v="Hamady"/>
    <s v="Carrie"/>
    <s v="M"/>
    <s v="Lecturer"/>
    <s v="Food &amp; Nutrition"/>
    <x v="982"/>
    <s v="A"/>
    <s v="F"/>
    <n v="4200"/>
    <m/>
    <s v="F12"/>
    <s v="Academic Year"/>
    <x v="2"/>
  </r>
  <r>
    <s v="Shealy"/>
    <s v="Candace"/>
    <s v="M"/>
    <s v="Instructor"/>
    <s v="Fire-Applied Science"/>
    <x v="983"/>
    <s v="C"/>
    <s v="F"/>
    <m/>
    <m/>
    <s v="F09"/>
    <s v="Academic Year"/>
    <x v="2"/>
  </r>
  <r>
    <s v="Schortgen"/>
    <s v="Wendy"/>
    <m/>
    <s v="Assist Merchandising Manager"/>
    <s v="University Bookstore"/>
    <x v="984"/>
    <s v="A"/>
    <s v="F"/>
    <m/>
    <m/>
    <s v="A12"/>
    <s v="Fiscal Year"/>
    <x v="0"/>
  </r>
  <r>
    <s v="McManus"/>
    <s v="Ralph"/>
    <s v="A"/>
    <s v="Technology Support Specialist"/>
    <s v="Information Technology Service"/>
    <x v="985"/>
    <s v="A"/>
    <s v="F"/>
    <m/>
    <m/>
    <s v="A12"/>
    <s v="Fiscal Year"/>
    <x v="0"/>
  </r>
  <r>
    <s v="Steiner"/>
    <s v="Judith"/>
    <s v="E"/>
    <s v="Project Manager, iEvolve"/>
    <s v="Cosmos"/>
    <x v="986"/>
    <s v="A"/>
    <s v="F"/>
    <m/>
    <m/>
    <s v="A12"/>
    <s v="Fiscal Year"/>
    <x v="0"/>
  </r>
  <r>
    <s v="Thomas"/>
    <s v="Erin"/>
    <s v="R"/>
    <s v="Coord, Mrkting/Comm/Recruitmt"/>
    <s v="Office of Residence Life"/>
    <x v="987"/>
    <s v="A"/>
    <s v="F"/>
    <m/>
    <m/>
    <s v="A12"/>
    <s v="Fiscal Year"/>
    <x v="0"/>
  </r>
  <r>
    <s v="Obringer"/>
    <s v="Paul"/>
    <s v="J"/>
    <s v="Creative Manager/Design"/>
    <s v="School of Media and Comm"/>
    <x v="988"/>
    <s v="A"/>
    <s v="F"/>
    <n v="8000"/>
    <m/>
    <s v="A17"/>
    <s v="Fiscal Year"/>
    <x v="0"/>
  </r>
  <r>
    <s v="Arthur"/>
    <s v="Adam"/>
    <s v="L"/>
    <s v="Web Applications Support Dev"/>
    <s v="Information Technology Service"/>
    <x v="989"/>
    <s v="A"/>
    <s v="F"/>
    <m/>
    <m/>
    <s v="A12"/>
    <s v="Fiscal Year"/>
    <x v="0"/>
  </r>
  <r>
    <s v="Werdebaugh"/>
    <s v="Sherri"/>
    <s v="R"/>
    <s v="Lecturer"/>
    <s v="General Studies Writing Prog"/>
    <x v="990"/>
    <s v="A"/>
    <s v="F"/>
    <m/>
    <m/>
    <s v="F12"/>
    <s v="Academic Year"/>
    <x v="2"/>
  </r>
  <r>
    <s v="Guzman"/>
    <s v="Raquel"/>
    <m/>
    <s v="Technology Support Specialist"/>
    <s v="Information Technology Service"/>
    <x v="991"/>
    <s v="A"/>
    <s v="F"/>
    <m/>
    <m/>
    <s v="A12"/>
    <s v="Fiscal Year"/>
    <x v="0"/>
  </r>
  <r>
    <s v="Cruea"/>
    <s v="Susan"/>
    <s v="M"/>
    <s v="Lecturer"/>
    <s v="General Studies Writing Prog"/>
    <x v="992"/>
    <s v="A"/>
    <s v="F"/>
    <m/>
    <m/>
    <s v="F12"/>
    <s v="Academic Year"/>
    <x v="2"/>
  </r>
  <r>
    <s v="Brown"/>
    <s v="Ana"/>
    <s v="C"/>
    <s v="Coord for Diversity Initiat/Re"/>
    <s v="Office of Residence Life"/>
    <x v="993"/>
    <s v="A"/>
    <s v="F"/>
    <m/>
    <m/>
    <s v="A12"/>
    <s v="Fiscal Year"/>
    <x v="0"/>
  </r>
  <r>
    <s v="Mierzejewski"/>
    <s v="Grant"/>
    <m/>
    <s v="Coordinator, Intnl Stud Servcs"/>
    <s v="Intrnl Programs &amp; Partnerships"/>
    <x v="994"/>
    <s v="A"/>
    <s v="F"/>
    <m/>
    <m/>
    <s v="A12"/>
    <s v="Fiscal Year"/>
    <x v="0"/>
  </r>
  <r>
    <s v="Wagner"/>
    <s v="Joseph"/>
    <s v="B"/>
    <s v="Assistant Professor"/>
    <s v="Fire-Humanities"/>
    <x v="995"/>
    <s v="C"/>
    <s v="F"/>
    <m/>
    <m/>
    <s v="F09"/>
    <s v="Academic Year"/>
    <x v="2"/>
  </r>
  <r>
    <s v="Zahler"/>
    <s v="Megan"/>
    <s v="M"/>
    <s v="Coordinator of Career Services"/>
    <s v="Fire-Admissions"/>
    <x v="996"/>
    <s v="A"/>
    <s v="F"/>
    <m/>
    <m/>
    <s v="A12"/>
    <s v="Fiscal Year"/>
    <x v="0"/>
  </r>
  <r>
    <s v="Vollmar"/>
    <s v="Dawn"/>
    <s v="L"/>
    <s v="Assistant Director, Pgrm Mgmt"/>
    <s v="Financial Aid"/>
    <x v="997"/>
    <s v="A"/>
    <s v="F"/>
    <m/>
    <m/>
    <s v="A12"/>
    <s v="Fiscal Year"/>
    <x v="0"/>
  </r>
  <r>
    <s v="Cloud"/>
    <s v="Abigail"/>
    <s v="A"/>
    <s v="Lecturer/CW &amp; MAR Ed"/>
    <s v="English Department"/>
    <x v="998"/>
    <s v="A"/>
    <s v="F"/>
    <m/>
    <m/>
    <s v="F12"/>
    <s v="Academic Year"/>
    <x v="2"/>
  </r>
  <r>
    <s v="Muckerheide"/>
    <s v="Ryan"/>
    <s v="M"/>
    <s v="Assistant Professor"/>
    <s v="Fire-Humanities"/>
    <x v="999"/>
    <s v="A"/>
    <s v="F"/>
    <m/>
    <m/>
    <s v="F12"/>
    <s v="Academic Year"/>
    <x v="2"/>
  </r>
  <r>
    <s v="Gebauer"/>
    <s v="Jodi"/>
    <s v="L"/>
    <s v="Technology Support Specialist"/>
    <s v="Information Technology Service"/>
    <x v="1000"/>
    <s v="A"/>
    <s v="F"/>
    <m/>
    <m/>
    <s v="A12"/>
    <s v="Fiscal Year"/>
    <x v="0"/>
  </r>
  <r>
    <s v="Black"/>
    <s v="Karen"/>
    <s v="A"/>
    <s v="Instructor"/>
    <s v="Fire-Applied Science"/>
    <x v="1001"/>
    <s v="C"/>
    <s v="F"/>
    <n v="2000"/>
    <m/>
    <s v="F09"/>
    <s v="Academic Year"/>
    <x v="2"/>
  </r>
  <r>
    <s v="Zirkes"/>
    <s v="Sandra"/>
    <s v="L"/>
    <s v="Lecturer"/>
    <s v="Math and Statistics Dept"/>
    <x v="1002"/>
    <s v="A"/>
    <s v="F"/>
    <n v="1200"/>
    <m/>
    <s v="F12"/>
    <s v="Academic Year"/>
    <x v="2"/>
  </r>
  <r>
    <s v="Cannone"/>
    <s v="Jamie"/>
    <s v="J"/>
    <s v="Research Scholar"/>
    <s v="Chemistry Department"/>
    <x v="1003"/>
    <s v="A"/>
    <s v="F"/>
    <m/>
    <m/>
    <s v="A12"/>
    <s v="Fiscal Year"/>
    <x v="0"/>
  </r>
  <r>
    <s v="Dowlen"/>
    <s v="Lakeshia"/>
    <s v="S"/>
    <s v="Int Assistant Dean of Students"/>
    <s v="Office of the Dean of Students"/>
    <x v="1003"/>
    <s v="A"/>
    <s v="F"/>
    <m/>
    <m/>
    <s v="A12"/>
    <s v="Fiscal Year"/>
    <x v="0"/>
  </r>
  <r>
    <s v="Mitchell"/>
    <s v="Christopher"/>
    <s v="L"/>
    <s v="Assistant Director, AIMS"/>
    <s v="AIMS"/>
    <x v="1004"/>
    <s v="A"/>
    <s v="F"/>
    <m/>
    <m/>
    <s v="A12"/>
    <s v="Fiscal Year"/>
    <x v="0"/>
  </r>
  <r>
    <s v="Lawrie"/>
    <s v="Kelly"/>
    <s v="B"/>
    <s v="Assistant Director"/>
    <s v="Alumni Office"/>
    <x v="1004"/>
    <s v="A"/>
    <s v="F"/>
    <m/>
    <m/>
    <s v="A12"/>
    <s v="Fiscal Year"/>
    <x v="0"/>
  </r>
  <r>
    <s v="Kellow"/>
    <s v="Mary"/>
    <s v="E"/>
    <s v="Fund Coordinator"/>
    <s v="Capital Campaign"/>
    <x v="1004"/>
    <s v="A"/>
    <s v="F"/>
    <m/>
    <m/>
    <s v="A12"/>
    <s v="Fiscal Year"/>
    <x v="0"/>
  </r>
  <r>
    <s v="Gast"/>
    <s v="Jessica"/>
    <s v="M"/>
    <s v="Assistant to the Dean"/>
    <s v="College of Education - Admin"/>
    <x v="1004"/>
    <s v="A"/>
    <s v="F"/>
    <m/>
    <m/>
    <s v="A12"/>
    <s v="Fiscal Year"/>
    <x v="0"/>
  </r>
  <r>
    <s v="Schellhas"/>
    <s v="Daniel"/>
    <s v="H"/>
    <s v="Technology Project Specialist"/>
    <s v="College of Education - Admin"/>
    <x v="1004"/>
    <s v="A"/>
    <s v="F"/>
    <m/>
    <m/>
    <s v="A12"/>
    <s v="Fiscal Year"/>
    <x v="0"/>
  </r>
  <r>
    <s v="Earl"/>
    <s v="Teresa"/>
    <s v="M"/>
    <s v="Payroll Specialist"/>
    <s v="Controller's Office"/>
    <x v="1004"/>
    <s v="A"/>
    <s v="F"/>
    <m/>
    <m/>
    <s v="A12"/>
    <s v="Fiscal Year"/>
    <x v="0"/>
  </r>
  <r>
    <s v="Smola"/>
    <s v="Michelle"/>
    <s v="E"/>
    <s v="Payroll Specialist"/>
    <s v="Controller's Office"/>
    <x v="1004"/>
    <s v="A"/>
    <s v="F"/>
    <m/>
    <m/>
    <s v="A12"/>
    <s v="Fiscal Year"/>
    <x v="0"/>
  </r>
  <r>
    <s v="Ware"/>
    <s v="Thomas"/>
    <s v="E"/>
    <s v="Grants Accounting Analyst"/>
    <s v="Controller's Office"/>
    <x v="1004"/>
    <s v="A"/>
    <s v="F"/>
    <m/>
    <m/>
    <s v="A12"/>
    <s v="Fiscal Year"/>
    <x v="0"/>
  </r>
  <r>
    <s v="Snyder"/>
    <s v="Kacee"/>
    <s v="F"/>
    <s v="Asst Dean, Honors Prgrm"/>
    <s v="Honors Program"/>
    <x v="1004"/>
    <s v="A"/>
    <s v="F"/>
    <m/>
    <m/>
    <s v="A12"/>
    <s v="Fiscal Year"/>
    <x v="0"/>
  </r>
  <r>
    <s v="Lancaster"/>
    <s v="Maorong"/>
    <s v="L"/>
    <s v="Coordinator, Fac/Staff Immig S"/>
    <s v="Intrnl Programs &amp; Partnerships"/>
    <x v="1004"/>
    <s v="A"/>
    <s v="F"/>
    <m/>
    <m/>
    <s v="A17"/>
    <s v="Fiscal Year"/>
    <x v="0"/>
  </r>
  <r>
    <s v="Elkin"/>
    <s v="Olga"/>
    <m/>
    <s v="Head Women's Tennis Coach"/>
    <s v="Tennis - Woman"/>
    <x v="1004"/>
    <s v="A"/>
    <s v="F"/>
    <m/>
    <m/>
    <s v="A12"/>
    <s v="Fiscal Year"/>
    <x v="0"/>
  </r>
  <r>
    <s v="Ashby"/>
    <s v="Samantha"/>
    <s v="M"/>
    <s v="Reference Archivist"/>
    <s v="University Libraries"/>
    <x v="1004"/>
    <s v="A"/>
    <s v="F"/>
    <m/>
    <m/>
    <s v="A12"/>
    <s v="Fiscal Year"/>
    <x v="0"/>
  </r>
  <r>
    <s v="Smith"/>
    <s v="Lindy"/>
    <s v="M"/>
    <s v="Reference Archivist"/>
    <s v="University Libraries"/>
    <x v="1004"/>
    <s v="A"/>
    <s v="F"/>
    <m/>
    <m/>
    <s v="A12"/>
    <s v="Fiscal Year"/>
    <x v="0"/>
  </r>
  <r>
    <s v="Miller"/>
    <s v="Christina"/>
    <s v="M"/>
    <s v="Lecturer"/>
    <s v="Math and Statistics Dept"/>
    <x v="1005"/>
    <s v="A"/>
    <s v="F"/>
    <m/>
    <m/>
    <s v="F12"/>
    <s v="Academic Year"/>
    <x v="2"/>
  </r>
  <r>
    <s v="Bailey"/>
    <s v="Cynthia"/>
    <s v="M"/>
    <s v="Lecturer"/>
    <s v="Fire-Applied Science"/>
    <x v="1006"/>
    <s v="A"/>
    <s v="F"/>
    <m/>
    <m/>
    <s v="F12"/>
    <s v="Academic Year"/>
    <x v="2"/>
  </r>
  <r>
    <s v="Carrillo"/>
    <s v="Leonel"/>
    <m/>
    <s v="Assistant Professor"/>
    <s v="Fire-Humanities"/>
    <x v="1007"/>
    <s v="A"/>
    <s v="F"/>
    <m/>
    <m/>
    <s v="F12"/>
    <s v="Academic Year"/>
    <x v="2"/>
  </r>
  <r>
    <s v="Barnes"/>
    <s v="James"/>
    <s v="L"/>
    <s v="Technical Support Coordinator"/>
    <s v="School of Media and Comm"/>
    <x v="1008"/>
    <s v="A"/>
    <s v="F"/>
    <m/>
    <m/>
    <s v="A12"/>
    <s v="Fiscal Year"/>
    <x v="0"/>
  </r>
  <r>
    <s v="Zamudio"/>
    <s v="Marcos"/>
    <s v="L"/>
    <s v="Technology Support Specialist"/>
    <s v="Information Technology Service"/>
    <x v="1009"/>
    <s v="A"/>
    <s v="F"/>
    <m/>
    <m/>
    <s v="A12"/>
    <s v="Fiscal Year"/>
    <x v="0"/>
  </r>
  <r>
    <s v="Didelot"/>
    <s v="Julie"/>
    <s v="A"/>
    <s v="Lecturer"/>
    <s v="Fire-Political Science"/>
    <x v="1010"/>
    <s v="A"/>
    <s v="F"/>
    <m/>
    <m/>
    <s v="F12"/>
    <s v="Academic Year"/>
    <x v="2"/>
  </r>
  <r>
    <s v="Decker"/>
    <s v="Joseph"/>
    <s v="A"/>
    <s v="Technology Support Specialist"/>
    <s v="Information Technology Service"/>
    <x v="1011"/>
    <s v="A"/>
    <s v="F"/>
    <m/>
    <m/>
    <s v="A12"/>
    <s v="Fiscal Year"/>
    <x v="0"/>
  </r>
  <r>
    <s v="Muir"/>
    <s v="Heather"/>
    <s v="A"/>
    <s v="Lecturer"/>
    <s v="School of HMSLS"/>
    <x v="1012"/>
    <s v="A"/>
    <s v="F"/>
    <m/>
    <m/>
    <s v="F12"/>
    <s v="Academic Year"/>
    <x v="2"/>
  </r>
  <r>
    <s v="McManus"/>
    <s v="Robert"/>
    <s v="L"/>
    <s v="Lecturer"/>
    <s v="General Studies Writing Prog"/>
    <x v="1013"/>
    <s v="A"/>
    <s v="F"/>
    <m/>
    <m/>
    <s v="F12"/>
    <s v="Academic Year"/>
    <x v="2"/>
  </r>
  <r>
    <s v="Nungester"/>
    <s v="Melinda"/>
    <s v="R"/>
    <s v="Business Analyst Assistant "/>
    <s v="Campus Operations "/>
    <x v="1014"/>
    <s v="A"/>
    <s v="F"/>
    <m/>
    <m/>
    <s v="A12"/>
    <s v="Fiscal Year"/>
    <x v="0"/>
  </r>
  <r>
    <s v="Cranston"/>
    <s v="Morgan"/>
    <s v="J"/>
    <s v="Marketing/Comm Specialist"/>
    <s v="Information Technology Service"/>
    <x v="1015"/>
    <s v="A"/>
    <s v="F"/>
    <m/>
    <m/>
    <s v="A12"/>
    <s v="Fiscal Year"/>
    <x v="0"/>
  </r>
  <r>
    <s v="Haar"/>
    <s v="Christine"/>
    <s v="M"/>
    <s v="Coord Clin Site/Dir Diet Int"/>
    <s v="Food &amp; Nutrition"/>
    <x v="1016"/>
    <s v="A"/>
    <s v="F"/>
    <m/>
    <m/>
    <s v="A12"/>
    <s v="Fiscal Year"/>
    <x v="0"/>
  </r>
  <r>
    <s v="Spitler"/>
    <s v="Cynthia"/>
    <s v="A"/>
    <s v="Instructor"/>
    <s v="Human Services Department"/>
    <x v="1017"/>
    <s v="A"/>
    <s v="F"/>
    <m/>
    <m/>
    <s v="F12"/>
    <s v="Academic Year"/>
    <x v="2"/>
  </r>
  <r>
    <s v="Wilson"/>
    <s v="Alyson"/>
    <s v="K"/>
    <s v="Lecturer"/>
    <s v="Fire-Mathematics"/>
    <x v="1018"/>
    <s v="A"/>
    <s v="F"/>
    <m/>
    <m/>
    <s v="F12"/>
    <s v="Academic Year"/>
    <x v="2"/>
  </r>
  <r>
    <s v="Brown"/>
    <s v="Michael"/>
    <s v="S"/>
    <s v="Sales and Marketing Manager"/>
    <s v="Bowen-Thompson Student Union"/>
    <x v="1019"/>
    <s v="A"/>
    <s v="F"/>
    <n v="2500"/>
    <m/>
    <s v="A12"/>
    <s v="Fiscal Year"/>
    <x v="0"/>
  </r>
  <r>
    <s v="Schmitz"/>
    <s v="Michele"/>
    <m/>
    <s v="Assistant Director, SES"/>
    <s v="Student Employment"/>
    <x v="1019"/>
    <s v="A"/>
    <s v="F"/>
    <m/>
    <m/>
    <s v="A12"/>
    <s v="Fiscal Year"/>
    <x v="0"/>
  </r>
  <r>
    <s v="Queen"/>
    <s v="Steven"/>
    <s v="W"/>
    <s v="Instrument &amp; Fabrication Tech"/>
    <s v="Biological Science"/>
    <x v="1020"/>
    <s v="A"/>
    <s v="F"/>
    <m/>
    <m/>
    <s v="A12"/>
    <s v="Fiscal Year"/>
    <x v="0"/>
  </r>
  <r>
    <s v="Schulz"/>
    <s v="Michael"/>
    <s v="A"/>
    <s v="Lecturer"/>
    <s v="General Studies Writing Prog"/>
    <x v="1021"/>
    <s v="A"/>
    <s v="F"/>
    <m/>
    <m/>
    <s v="F12"/>
    <s v="Academic Year"/>
    <x v="2"/>
  </r>
  <r>
    <s v="Merrill"/>
    <s v="Stephen"/>
    <s v="A"/>
    <s v="Instructor"/>
    <s v="Dept of Telecommunications"/>
    <x v="1022"/>
    <s v="A"/>
    <s v="F"/>
    <m/>
    <m/>
    <s v="F12"/>
    <s v="Academic Year"/>
    <x v="2"/>
  </r>
  <r>
    <s v="Alvarez"/>
    <s v="Carmen"/>
    <s v="L"/>
    <s v="Lecturer"/>
    <s v="Romance and Classical Studies"/>
    <x v="1023"/>
    <s v="A"/>
    <s v="F"/>
    <m/>
    <m/>
    <s v="F12"/>
    <s v="Academic Year"/>
    <x v="2"/>
  </r>
  <r>
    <s v="Vrooman"/>
    <s v="Patrick"/>
    <s v="D"/>
    <s v="Lecturer"/>
    <s v="School of Teaching &amp; Learning"/>
    <x v="1024"/>
    <s v="A"/>
    <s v="F"/>
    <m/>
    <m/>
    <s v="F12"/>
    <s v="Academic Year"/>
    <x v="2"/>
  </r>
  <r>
    <s v="Hollinger"/>
    <s v="David"/>
    <s v="C"/>
    <s v="Assistant Director Rec Wellnss"/>
    <s v="Recreation and Wellness"/>
    <x v="1025"/>
    <s v="A"/>
    <s v="F"/>
    <n v="1000"/>
    <m/>
    <s v="A12"/>
    <s v="Fiscal Year"/>
    <x v="0"/>
  </r>
  <r>
    <s v="Hile"/>
    <s v="Rhonda"/>
    <s v="S"/>
    <s v="Creative Graphics Manager"/>
    <s v="Marketing &amp; Communications"/>
    <x v="1026"/>
    <s v="A"/>
    <s v="F"/>
    <m/>
    <m/>
    <s v="A12"/>
    <s v="Fiscal Year"/>
    <x v="0"/>
  </r>
  <r>
    <s v="Stephenson"/>
    <s v="Geoffrey"/>
    <s v="W"/>
    <s v="Lecturer"/>
    <s v="Theatre and Film"/>
    <x v="1027"/>
    <s v="A"/>
    <s v="F"/>
    <m/>
    <m/>
    <s v="F12"/>
    <s v="Academic Year"/>
    <x v="2"/>
  </r>
  <r>
    <s v="Anzicek"/>
    <s v="Emily"/>
    <s v="B"/>
    <s v="Lecturer"/>
    <s v="Dept of Communication"/>
    <x v="1028"/>
    <s v="C"/>
    <s v="F"/>
    <m/>
    <m/>
    <s v="F09"/>
    <s v="Academic Year"/>
    <x v="2"/>
  </r>
  <r>
    <s v="Burris"/>
    <s v="Chad"/>
    <s v="A"/>
    <s v="Application Specialist"/>
    <s v="Admissions Office"/>
    <x v="1029"/>
    <s v="A"/>
    <s v="F"/>
    <m/>
    <m/>
    <s v="A12"/>
    <s v="Fiscal Year"/>
    <x v="0"/>
  </r>
  <r>
    <s v="Huepenbecker"/>
    <s v="William"/>
    <s v="J"/>
    <s v="Lecturer"/>
    <s v="Fire-Mathematics"/>
    <x v="1030"/>
    <s v="C"/>
    <s v="F"/>
    <m/>
    <m/>
    <s v="F09"/>
    <s v="Academic Year"/>
    <x v="2"/>
  </r>
  <r>
    <s v="Rychener"/>
    <s v="Stacey"/>
    <s v="R"/>
    <s v="Grant Specialist"/>
    <s v="Schl of Intervention Svcs"/>
    <x v="1031"/>
    <s v="A"/>
    <s v="F"/>
    <m/>
    <m/>
    <s v="A12"/>
    <s v="Fiscal Year"/>
    <x v="0"/>
  </r>
  <r>
    <s v="Lachowski"/>
    <s v="Cheryl"/>
    <s v="S"/>
    <s v="Lecturer"/>
    <s v="General Studies Writing Prog"/>
    <x v="1032"/>
    <s v="C"/>
    <s v="F"/>
    <m/>
    <m/>
    <s v="F09"/>
    <s v="Academic Year"/>
    <x v="2"/>
  </r>
  <r>
    <s v="Addis"/>
    <s v="Lisa"/>
    <s v="L"/>
    <s v="Creative Manager, COSMOS"/>
    <s v="Cosmos"/>
    <x v="1033"/>
    <s v="A"/>
    <s v="F"/>
    <m/>
    <m/>
    <s v="A12"/>
    <s v="Fiscal Year"/>
    <x v="0"/>
  </r>
  <r>
    <s v="Vollmar"/>
    <s v="Beth"/>
    <s v="A"/>
    <s v="Lecturer"/>
    <s v="VCT-Tech Education"/>
    <x v="1034"/>
    <s v="A"/>
    <s v="F"/>
    <m/>
    <m/>
    <s v="F12"/>
    <s v="Academic Year"/>
    <x v="2"/>
  </r>
  <r>
    <s v="Garland"/>
    <s v="Kenneth"/>
    <s v="P"/>
    <s v="Instructor"/>
    <s v="Department of Journalism &amp; PR"/>
    <x v="1035"/>
    <s v="A"/>
    <s v="F"/>
    <m/>
    <m/>
    <s v="F12"/>
    <s v="Academic Year"/>
    <x v="2"/>
  </r>
  <r>
    <s v="Wagoner"/>
    <s v="Courtney"/>
    <s v="L"/>
    <s v="Asst to the Chief Fin Officer"/>
    <s v="Finance &amp; Administration"/>
    <x v="1036"/>
    <s v="A"/>
    <s v="F"/>
    <m/>
    <m/>
    <s v="A12"/>
    <s v="Fiscal Year"/>
    <x v="0"/>
  </r>
  <r>
    <s v="Strickland"/>
    <s v="Andrea"/>
    <s v="L"/>
    <s v="Lab and Education Coord"/>
    <s v="Medical Laboratory Science"/>
    <x v="1036"/>
    <s v="A"/>
    <s v="F"/>
    <m/>
    <m/>
    <s v="A12"/>
    <s v="Fiscal Year"/>
    <x v="0"/>
  </r>
  <r>
    <s v="Leatherbury"/>
    <s v="Sean"/>
    <s v="V"/>
    <s v="Assistant Professor"/>
    <s v="School of Art"/>
    <x v="1036"/>
    <s v="A"/>
    <s v="F"/>
    <m/>
    <m/>
    <s v="F12"/>
    <s v="Academic Year"/>
    <x v="2"/>
  </r>
  <r>
    <s v="Ford"/>
    <s v="Tasha"/>
    <s v="M"/>
    <s v="Instructor"/>
    <s v="Social Work"/>
    <x v="1036"/>
    <s v="A"/>
    <s v="F"/>
    <m/>
    <m/>
    <s v="F12"/>
    <s v="Academic Year"/>
    <x v="2"/>
  </r>
  <r>
    <s v="Murphy"/>
    <s v="Colleen"/>
    <s v="E"/>
    <s v="Lecturer"/>
    <s v="School of HMSLS"/>
    <x v="1037"/>
    <s v="A"/>
    <s v="F"/>
    <n v="1000"/>
    <m/>
    <s v="F12"/>
    <s v="Academic Year"/>
    <x v="2"/>
  </r>
  <r>
    <s v="Kessler"/>
    <s v="Lea"/>
    <s v="A"/>
    <s v="Asst Director, Disability Srvs"/>
    <s v="Disability Services"/>
    <x v="1038"/>
    <s v="A"/>
    <s v="F"/>
    <m/>
    <m/>
    <s v="A17"/>
    <s v="Fiscal Year"/>
    <x v="0"/>
  </r>
  <r>
    <s v="Chambers"/>
    <s v="Sara"/>
    <s v="L"/>
    <s v="Lecturer"/>
    <s v="Theatre and Film"/>
    <x v="1039"/>
    <s v="A"/>
    <s v="F"/>
    <m/>
    <m/>
    <s v="F12"/>
    <s v="Academic Year"/>
    <x v="2"/>
  </r>
  <r>
    <s v="Spathelf"/>
    <s v="Clare"/>
    <m/>
    <s v="Academic Advisor"/>
    <s v="Advising Services"/>
    <x v="1040"/>
    <s v="A"/>
    <s v="F"/>
    <m/>
    <m/>
    <s v="A12"/>
    <s v="Fiscal Year"/>
    <x v="0"/>
  </r>
  <r>
    <s v="Bateson"/>
    <s v="Doreen"/>
    <s v="C"/>
    <s v="Manager, Events"/>
    <s v="Capital Campaign"/>
    <x v="1040"/>
    <s v="A"/>
    <s v="F"/>
    <m/>
    <m/>
    <s v="A12"/>
    <s v="Fiscal Year"/>
    <x v="0"/>
  </r>
  <r>
    <s v="Golden"/>
    <s v="Heather"/>
    <s v="A"/>
    <s v="Assistant Director"/>
    <s v="Career Center"/>
    <x v="1040"/>
    <s v="A"/>
    <s v="F"/>
    <m/>
    <m/>
    <s v="A12"/>
    <s v="Fiscal Year"/>
    <x v="0"/>
  </r>
  <r>
    <s v="Phalin"/>
    <s v="Bradley"/>
    <s v="D"/>
    <s v="Digital Asset Manager"/>
    <s v="Marketing &amp; Communications"/>
    <x v="1041"/>
    <s v="A"/>
    <s v="F"/>
    <m/>
    <m/>
    <s v="A12"/>
    <s v="Fiscal Year"/>
    <x v="0"/>
  </r>
  <r>
    <s v="Clevenger"/>
    <s v="Jason"/>
    <s v="A"/>
    <s v="Writing Center Coordinator"/>
    <s v="Learning Commons"/>
    <x v="1042"/>
    <s v="A"/>
    <s v="F"/>
    <m/>
    <m/>
    <s v="A12"/>
    <s v="Fiscal Year"/>
    <x v="0"/>
  </r>
  <r>
    <s v="Dick"/>
    <s v="Donna"/>
    <s v="M"/>
    <s v="Tutorial Coordinator"/>
    <s v="Learning Commons"/>
    <x v="1042"/>
    <s v="A"/>
    <s v="F"/>
    <m/>
    <m/>
    <s v="A12"/>
    <s v="Fiscal Year"/>
    <x v="0"/>
  </r>
  <r>
    <s v="Joseph"/>
    <s v="Jeremy"/>
    <s v="A"/>
    <s v="Math&amp;Stats Tutoring Ctr Coord"/>
    <s v="Learning Commons"/>
    <x v="1042"/>
    <s v="A"/>
    <s v="F"/>
    <m/>
    <m/>
    <s v="A12"/>
    <s v="Fiscal Year"/>
    <x v="0"/>
  </r>
  <r>
    <s v="Rehberg"/>
    <s v="Shannon"/>
    <m/>
    <s v="University Paralegal"/>
    <s v="General Counsel"/>
    <x v="1043"/>
    <s v="A"/>
    <s v="F"/>
    <m/>
    <m/>
    <s v="A12"/>
    <s v="Fiscal Year"/>
    <x v="0"/>
  </r>
  <r>
    <s v="Boyd"/>
    <s v="William"/>
    <s v="W"/>
    <s v="Technology Support Specialist"/>
    <s v="Information Technology Service"/>
    <x v="1044"/>
    <s v="A"/>
    <s v="F"/>
    <m/>
    <m/>
    <s v="A12"/>
    <s v="Fiscal Year"/>
    <x v="0"/>
  </r>
  <r>
    <s v="Mitova"/>
    <s v="Mariana"/>
    <s v="A"/>
    <s v="Lecturer"/>
    <s v="Family &amp; Consumer Sciences"/>
    <x v="1045"/>
    <s v="A"/>
    <s v="F"/>
    <m/>
    <m/>
    <s v="F12"/>
    <s v="Academic Year"/>
    <x v="2"/>
  </r>
  <r>
    <s v="Dachik"/>
    <s v="James"/>
    <s v="P"/>
    <s v="Manager, Theater Bus Operation"/>
    <s v="Theatre and Film"/>
    <x v="1046"/>
    <s v="A"/>
    <s v="F"/>
    <m/>
    <m/>
    <s v="A12"/>
    <s v="Fiscal Year"/>
    <x v="0"/>
  </r>
  <r>
    <s v="Standinger"/>
    <s v="Wendy"/>
    <s v="A"/>
    <s v="Program Manager, SMEA"/>
    <s v="Choose Ohio First Grant"/>
    <x v="1047"/>
    <s v="A"/>
    <s v="F"/>
    <m/>
    <m/>
    <s v="A12"/>
    <s v="Fiscal Year"/>
    <x v="0"/>
  </r>
  <r>
    <s v="Mladjov"/>
    <s v="Ian"/>
    <s v="R"/>
    <s v="Lecturer"/>
    <s v="History Department"/>
    <x v="1048"/>
    <s v="C"/>
    <s v="F"/>
    <m/>
    <m/>
    <s v="F09"/>
    <s v="Academic Year"/>
    <x v="2"/>
  </r>
  <r>
    <s v="Crandall"/>
    <s v="Eve"/>
    <s v="L"/>
    <s v="Academic Advisor"/>
    <s v="A&amp;S Dean"/>
    <x v="1049"/>
    <s v="A"/>
    <s v="F"/>
    <m/>
    <m/>
    <s v="A12"/>
    <s v="Fiscal Year"/>
    <x v="0"/>
  </r>
  <r>
    <s v="Butler"/>
    <s v="Kyle"/>
    <s v="N"/>
    <s v="Technology Support Specialist"/>
    <s v="Information Technology Service"/>
    <x v="1050"/>
    <s v="A"/>
    <s v="F"/>
    <m/>
    <m/>
    <s v="A12"/>
    <s v="Fiscal Year"/>
    <x v="0"/>
  </r>
  <r>
    <s v="Segaard"/>
    <s v="Susan"/>
    <s v="J"/>
    <s v="Technology Support Specialist"/>
    <s v="Information Technology Service"/>
    <x v="1051"/>
    <s v="A"/>
    <s v="F"/>
    <m/>
    <m/>
    <s v="A12"/>
    <s v="Fiscal Year"/>
    <x v="0"/>
  </r>
  <r>
    <s v="Eskins"/>
    <s v="Dana"/>
    <s v="R"/>
    <s v="Clinical Coord, Diagostic Med"/>
    <s v="Fire-Applied Science"/>
    <x v="1052"/>
    <s v="A"/>
    <s v="F"/>
    <m/>
    <m/>
    <s v="A12"/>
    <s v="Fiscal Year"/>
    <x v="0"/>
  </r>
  <r>
    <s v="Barned"/>
    <s v="Laura"/>
    <m/>
    <s v="Academic Advisor"/>
    <s v="Student Services EDHD"/>
    <x v="1053"/>
    <s v="A"/>
    <s v="F"/>
    <m/>
    <m/>
    <s v="A12"/>
    <s v="Fiscal Year"/>
    <x v="0"/>
  </r>
  <r>
    <s v="Franke"/>
    <s v="Irina"/>
    <s v="V"/>
    <s v="Lecturer"/>
    <s v="Math and Statistics Dept"/>
    <x v="1054"/>
    <s v="A"/>
    <s v="F"/>
    <m/>
    <m/>
    <s v="F12"/>
    <s v="Academic Year"/>
    <x v="2"/>
  </r>
  <r>
    <s v="Mauter"/>
    <s v="Christopher"/>
    <s v="J"/>
    <s v="Technology Support Specialist"/>
    <s v="Information Technology Service"/>
    <x v="1055"/>
    <s v="A"/>
    <s v="F"/>
    <m/>
    <m/>
    <s v="A12"/>
    <s v="Fiscal Year"/>
    <x v="0"/>
  </r>
  <r>
    <s v="Newell"/>
    <s v="Tyler"/>
    <s v="A"/>
    <s v="Technology Support Specialist"/>
    <s v="Information Technology Service"/>
    <x v="1056"/>
    <s v="A"/>
    <s v="F"/>
    <m/>
    <m/>
    <s v="A12"/>
    <s v="Fiscal Year"/>
    <x v="0"/>
  </r>
  <r>
    <s v="Shoemaker"/>
    <s v="Dan"/>
    <s v="C"/>
    <s v="Instructor"/>
    <s v="Popular Culture"/>
    <x v="1057"/>
    <s v="A"/>
    <s v="F"/>
    <m/>
    <m/>
    <s v="F12"/>
    <s v="Academic Year"/>
    <x v="2"/>
  </r>
  <r>
    <s v="Nardecchia"/>
    <s v="Robb"/>
    <s v="M"/>
    <s v="Web-New Media Develpr-Designer"/>
    <s v="Marketing &amp; Communications"/>
    <x v="1058"/>
    <s v="A"/>
    <s v="F"/>
    <m/>
    <m/>
    <s v="A12"/>
    <s v="Fiscal Year"/>
    <x v="0"/>
  </r>
  <r>
    <s v="Jones"/>
    <s v="Harland"/>
    <s v="W"/>
    <s v="Lecturer"/>
    <s v="General Studies Writing Prog"/>
    <x v="1059"/>
    <s v="A"/>
    <s v="F"/>
    <m/>
    <m/>
    <s v="F12"/>
    <s v="Academic Year"/>
    <x v="2"/>
  </r>
  <r>
    <s v="Leonard"/>
    <s v="Maggie"/>
    <s v="M"/>
    <s v="Lecturer"/>
    <s v="VCT-Tech Education"/>
    <x v="1060"/>
    <s v="A"/>
    <s v="F"/>
    <m/>
    <m/>
    <s v="F12"/>
    <s v="Academic Year"/>
    <x v="2"/>
  </r>
  <r>
    <s v="Afroze"/>
    <s v="Salma"/>
    <m/>
    <s v="Jr IR Report Developer"/>
    <s v="Institutional Research"/>
    <x v="1061"/>
    <s v="A"/>
    <s v="F"/>
    <m/>
    <m/>
    <s v="A12"/>
    <s v="Fiscal Year"/>
    <x v="0"/>
  </r>
  <r>
    <s v="Addy"/>
    <s v="Amanda"/>
    <s v="M"/>
    <s v="Alcohol/Other Drug PreventSpec"/>
    <s v="Counseling Center"/>
    <x v="1062"/>
    <s v="A"/>
    <s v="F"/>
    <m/>
    <m/>
    <s v="A12"/>
    <s v="Fiscal Year"/>
    <x v="0"/>
  </r>
  <r>
    <s v="Braziunaite"/>
    <s v="Ramune"/>
    <m/>
    <s v="Lecturer"/>
    <s v="Dept of Communication"/>
    <x v="1063"/>
    <s v="A"/>
    <s v="F"/>
    <m/>
    <m/>
    <s v="F12"/>
    <s v="Academic Year"/>
    <x v="2"/>
  </r>
  <r>
    <s v="Moser"/>
    <s v="Candice"/>
    <s v="D"/>
    <s v="Asst Dir, Elig, Assmt &amp; Compl"/>
    <s v="Financial Aid"/>
    <x v="1064"/>
    <s v="A"/>
    <s v="F"/>
    <m/>
    <m/>
    <s v="A12"/>
    <s v="Fiscal Year"/>
    <x v="0"/>
  </r>
  <r>
    <s v="Nagarajan"/>
    <s v="Subhalakshmi"/>
    <m/>
    <s v="Instructor"/>
    <s v="Fire-Natural/Social Science"/>
    <x v="1065"/>
    <s v="C"/>
    <s v="F"/>
    <m/>
    <m/>
    <s v="F09"/>
    <s v="Academic Year"/>
    <x v="2"/>
  </r>
  <r>
    <s v="Wagner"/>
    <s v="Amy"/>
    <s v="K"/>
    <s v="Instructor"/>
    <s v="Fire-Biology"/>
    <x v="1066"/>
    <s v="A"/>
    <s v="F"/>
    <m/>
    <m/>
    <s v="F12"/>
    <s v="Academic Year"/>
    <x v="2"/>
  </r>
  <r>
    <s v="DeTray"/>
    <s v="AnnMarie"/>
    <s v="L"/>
    <s v="Technology Support Specialist"/>
    <s v="Information Technology Service"/>
    <x v="1067"/>
    <s v="A"/>
    <s v="F"/>
    <m/>
    <m/>
    <s v="A12"/>
    <s v="Fiscal Year"/>
    <x v="0"/>
  </r>
  <r>
    <s v="Lawrence"/>
    <s v="Chalese"/>
    <s v="V"/>
    <s v="Technology Support Specialist"/>
    <s v="Information Technology Service"/>
    <x v="1067"/>
    <s v="A"/>
    <s v="F"/>
    <m/>
    <m/>
    <s v="A12"/>
    <s v="Fiscal Year"/>
    <x v="0"/>
  </r>
  <r>
    <s v="Sears"/>
    <s v="John"/>
    <s v="A"/>
    <s v="Technology Support Specialist"/>
    <s v="Information Technology Service"/>
    <x v="1067"/>
    <s v="A"/>
    <s v="F"/>
    <m/>
    <m/>
    <s v="A12"/>
    <s v="Fiscal Year"/>
    <x v="0"/>
  </r>
  <r>
    <s v="McGinley"/>
    <s v="Tracy"/>
    <s v="G"/>
    <s v="Lecturer"/>
    <s v="Fire-Political Science"/>
    <x v="1068"/>
    <s v="A"/>
    <s v="F"/>
    <n v="2000"/>
    <m/>
    <s v="F12"/>
    <s v="Academic Year"/>
    <x v="2"/>
  </r>
  <r>
    <s v="Newman"/>
    <s v="Timothy"/>
    <s v="D"/>
    <s v="Instructor"/>
    <s v="Political Science Department"/>
    <x v="1069"/>
    <s v="A"/>
    <s v="F"/>
    <m/>
    <m/>
    <s v="F12"/>
    <s v="Academic Year"/>
    <x v="2"/>
  </r>
  <r>
    <s v="Brooks"/>
    <s v="Michael"/>
    <s v="E"/>
    <s v="Lecturer"/>
    <s v="History Department"/>
    <x v="1070"/>
    <s v="A"/>
    <s v="F"/>
    <m/>
    <m/>
    <s v="F12"/>
    <s v="Academic Year"/>
    <x v="2"/>
  </r>
  <r>
    <s v="Holman"/>
    <s v="Konra"/>
    <s v="D"/>
    <s v="Instructor"/>
    <s v="Math and Statistics Dept"/>
    <x v="1070"/>
    <s v="A"/>
    <s v="F"/>
    <m/>
    <m/>
    <s v="F12"/>
    <s v="Academic Year"/>
    <x v="2"/>
  </r>
  <r>
    <s v="Rzicznek"/>
    <s v="Amanda"/>
    <s v="M"/>
    <s v="Lecturer"/>
    <s v="General Studies Writing Prog"/>
    <x v="1071"/>
    <s v="A"/>
    <s v="F"/>
    <m/>
    <m/>
    <s v="F12"/>
    <s v="Academic Year"/>
    <x v="2"/>
  </r>
  <r>
    <s v="Thomas"/>
    <s v="Kurt"/>
    <s v="E"/>
    <s v="Director of Golf"/>
    <s v="Golf Course"/>
    <x v="1072"/>
    <s v="A"/>
    <s v="F"/>
    <m/>
    <m/>
    <s v="A17"/>
    <s v="Fiscal Year"/>
    <x v="0"/>
  </r>
  <r>
    <s v="Heater"/>
    <s v="Vannon"/>
    <s v="A"/>
    <s v="Senior Financial Accountant"/>
    <s v="Controller's Office"/>
    <x v="1073"/>
    <s v="A"/>
    <s v="F"/>
    <m/>
    <m/>
    <s v="A12"/>
    <s v="Fiscal Year"/>
    <x v="0"/>
  </r>
  <r>
    <s v="Lauffer"/>
    <s v="Kimberly"/>
    <s v="A"/>
    <s v="Instructor"/>
    <s v="Department of Journalism &amp; PR"/>
    <x v="1073"/>
    <s v="A"/>
    <s v="F"/>
    <m/>
    <m/>
    <s v="F12"/>
    <s v="Academic Year"/>
    <x v="2"/>
  </r>
  <r>
    <s v="Winters"/>
    <s v="Elizabeth"/>
    <s v="A"/>
    <s v="Program Coordinator"/>
    <s v="On-Line Programs"/>
    <x v="1073"/>
    <s v="A"/>
    <s v="F"/>
    <m/>
    <m/>
    <s v="A12"/>
    <s v="Fiscal Year"/>
    <x v="0"/>
  </r>
  <r>
    <s v="Rancier"/>
    <s v="Megan"/>
    <s v="M"/>
    <s v="Instructor"/>
    <s v="Musicology/Composition/Theory"/>
    <x v="1074"/>
    <s v="A"/>
    <s v="F"/>
    <m/>
    <m/>
    <s v="F12"/>
    <s v="Academic Year"/>
    <x v="2"/>
  </r>
  <r>
    <s v="Spradlin"/>
    <s v="Jaime"/>
    <s v="L"/>
    <s v="Coordinator, Bus Oper &amp; Grants"/>
    <s v="Chemistry Department"/>
    <x v="1075"/>
    <s v="A"/>
    <s v="F"/>
    <m/>
    <m/>
    <s v="A12"/>
    <s v="Fiscal Year"/>
    <x v="0"/>
  </r>
  <r>
    <s v="Spallinger"/>
    <s v="Kimberly"/>
    <s v="K"/>
    <s v="Lecturer"/>
    <s v="English Department"/>
    <x v="1076"/>
    <s v="A"/>
    <s v="F"/>
    <m/>
    <m/>
    <s v="F12"/>
    <s v="Academic Year"/>
    <x v="2"/>
  </r>
  <r>
    <s v="Warnke"/>
    <s v="Jennifer"/>
    <s v="K"/>
    <s v="Lecturer"/>
    <s v="English Department"/>
    <x v="1076"/>
    <s v="A"/>
    <s v="F"/>
    <m/>
    <m/>
    <s v="F12"/>
    <s v="Academic Year"/>
    <x v="2"/>
  </r>
  <r>
    <s v="Glowacki"/>
    <s v="Valerie"/>
    <s v="S"/>
    <s v="Clinical Coord Radiologic Tec"/>
    <s v="Fire-Applied Science"/>
    <x v="1077"/>
    <s v="A"/>
    <s v="F"/>
    <m/>
    <m/>
    <s v="A12"/>
    <s v="Fiscal Year"/>
    <x v="0"/>
  </r>
  <r>
    <s v="Freeworth"/>
    <s v="Staci"/>
    <s v="L"/>
    <s v="Instructor"/>
    <s v="Food &amp; Nutrition"/>
    <x v="1078"/>
    <s v="A"/>
    <s v="F"/>
    <m/>
    <m/>
    <s v="F12"/>
    <s v="Academic Year"/>
    <x v="2"/>
  </r>
  <r>
    <s v="Harrison"/>
    <s v="Spintz"/>
    <s v="S"/>
    <s v="Instructor"/>
    <s v="Ethnic Studies"/>
    <x v="1079"/>
    <s v="C"/>
    <s v="F"/>
    <m/>
    <m/>
    <s v="F09"/>
    <s v="Academic Year"/>
    <x v="2"/>
  </r>
  <r>
    <s v="Peterson"/>
    <s v="Clayton"/>
    <s v="G"/>
    <s v="Art Technician"/>
    <s v="School of Art"/>
    <x v="1080"/>
    <s v="A"/>
    <s v="F"/>
    <m/>
    <m/>
    <s v="A12"/>
    <s v="Fiscal Year"/>
    <x v="0"/>
  </r>
  <r>
    <s v="Homan"/>
    <s v="Kathrine"/>
    <s v="M"/>
    <s v="Coordinator,Cabling/Facilities"/>
    <s v="Information Technology Service"/>
    <x v="1081"/>
    <s v="A"/>
    <s v="F"/>
    <m/>
    <m/>
    <s v="A12"/>
    <s v="Fiscal Year"/>
    <x v="0"/>
  </r>
  <r>
    <s v="Cogswell"/>
    <s v="Rebecca"/>
    <s v="J"/>
    <s v="Business Analyst"/>
    <s v="Registrar"/>
    <x v="1081"/>
    <s v="A"/>
    <s v="F"/>
    <m/>
    <m/>
    <s v="A12"/>
    <s v="Fiscal Year"/>
    <x v="0"/>
  </r>
  <r>
    <s v="Wu"/>
    <s v="Hsueh-Sheng"/>
    <m/>
    <s v="Social Science Data Analyst"/>
    <s v="Sociology Department"/>
    <x v="1081"/>
    <s v="A"/>
    <s v="F"/>
    <m/>
    <m/>
    <s v="A12"/>
    <s v="Fiscal Year"/>
    <x v="0"/>
  </r>
  <r>
    <s v="Harrison"/>
    <s v="Marcus"/>
    <m/>
    <s v="Producer/Director"/>
    <s v="WBGU-TV Television Service"/>
    <x v="1081"/>
    <s v="A"/>
    <s v="F"/>
    <m/>
    <m/>
    <s v="A12"/>
    <s v="Fiscal Year"/>
    <x v="0"/>
  </r>
  <r>
    <s v="Vanderhooven"/>
    <s v="Kimberly"/>
    <s v="S"/>
    <s v="Academic Advisor"/>
    <s v="Col of Technology Adm"/>
    <x v="1082"/>
    <s v="A"/>
    <s v="F"/>
    <m/>
    <m/>
    <s v="A12"/>
    <s v="Fiscal Year"/>
    <x v="0"/>
  </r>
  <r>
    <s v="Long"/>
    <s v="Amanda"/>
    <s v="J"/>
    <s v="Coordinator - Music Admis"/>
    <s v="Musical Arts Dean"/>
    <x v="1083"/>
    <s v="A"/>
    <s v="F"/>
    <m/>
    <m/>
    <s v="A12"/>
    <s v="Fiscal Year"/>
    <x v="0"/>
  </r>
  <r>
    <s v="Stuart"/>
    <s v="Jamie"/>
    <s v="L"/>
    <s v="Instructor"/>
    <s v="Ethnic Studies"/>
    <x v="1084"/>
    <s v="A"/>
    <s v="F"/>
    <m/>
    <m/>
    <s v="F12"/>
    <s v="Academic Year"/>
    <x v="2"/>
  </r>
  <r>
    <s v="Sloane"/>
    <s v="Robert"/>
    <s v="J"/>
    <s v="Instructor"/>
    <s v="American Culture Studies"/>
    <x v="1085"/>
    <s v="A"/>
    <s v="F"/>
    <m/>
    <m/>
    <s v="F12"/>
    <s v="Academic Year"/>
    <x v="2"/>
  </r>
  <r>
    <s v="Barber"/>
    <s v="Holly"/>
    <m/>
    <s v="Instructional Designer"/>
    <s v="Center for Faculty Excellence"/>
    <x v="1086"/>
    <s v="A"/>
    <s v="F"/>
    <m/>
    <m/>
    <s v="A12"/>
    <s v="Fiscal Year"/>
    <x v="0"/>
  </r>
  <r>
    <s v="Rzicznek"/>
    <s v="Frank"/>
    <s v="D"/>
    <s v="Lecturer"/>
    <s v="General Studies Writing Prog"/>
    <x v="1087"/>
    <s v="A"/>
    <s v="F"/>
    <m/>
    <m/>
    <s v="F12"/>
    <s v="Academic Year"/>
    <x v="2"/>
  </r>
  <r>
    <s v="English"/>
    <s v="Daniel"/>
    <s v="A"/>
    <s v="Applications Specialist"/>
    <s v="Admissions Office"/>
    <x v="1088"/>
    <s v="A"/>
    <s v="F"/>
    <m/>
    <m/>
    <s v="A12"/>
    <s v="Fiscal Year"/>
    <x v="0"/>
  </r>
  <r>
    <s v="Inkrott"/>
    <s v="Mary Kay"/>
    <m/>
    <s v="Academic Advisor"/>
    <s v="Advising Services"/>
    <x v="1088"/>
    <s v="A"/>
    <s v="F"/>
    <m/>
    <m/>
    <s v="A12"/>
    <s v="Fiscal Year"/>
    <x v="0"/>
  </r>
  <r>
    <s v="Gladieux"/>
    <s v="Elizabeth"/>
    <s v="R"/>
    <s v="Marketing Communications Spec"/>
    <s v="Marketing &amp; Communications"/>
    <x v="1088"/>
    <s v="A"/>
    <s v="F"/>
    <m/>
    <m/>
    <s v="A12"/>
    <s v="Fiscal Year"/>
    <x v="0"/>
  </r>
  <r>
    <s v="Jones"/>
    <s v="Kerry"/>
    <s v="L"/>
    <s v="Academic Advisor"/>
    <s v="Student Services EDHD"/>
    <x v="1088"/>
    <s v="A"/>
    <s v="F"/>
    <m/>
    <m/>
    <s v="A12"/>
    <s v="Fiscal Year"/>
    <x v="0"/>
  </r>
  <r>
    <s v="Jeter"/>
    <s v="Trinidy"/>
    <s v="N"/>
    <s v="Coordinator, Campus Activities"/>
    <s v="Fire-Student Activities"/>
    <x v="1089"/>
    <s v="A"/>
    <s v="F"/>
    <m/>
    <m/>
    <s v="A12"/>
    <s v="Fiscal Year"/>
    <x v="0"/>
  </r>
  <r>
    <s v="Stewart"/>
    <s v="Kelly"/>
    <s v="M"/>
    <s v="Manager, Biological Sciences"/>
    <s v="Biological Science"/>
    <x v="1090"/>
    <s v="A"/>
    <s v="F"/>
    <m/>
    <m/>
    <s v="A12"/>
    <s v="Fiscal Year"/>
    <x v="0"/>
  </r>
  <r>
    <s v="Flick"/>
    <s v="Rachel"/>
    <s v="L"/>
    <s v="Academic Advisor"/>
    <s v="A&amp;S Dean"/>
    <x v="1091"/>
    <s v="A"/>
    <s v="F"/>
    <m/>
    <m/>
    <s v="A12"/>
    <s v="Fiscal Year"/>
    <x v="0"/>
  </r>
  <r>
    <s v="Romanowicz"/>
    <s v="Jedrzej"/>
    <m/>
    <s v="Supervisor-Mass Spectrometer F"/>
    <s v="Chemistry Department"/>
    <x v="1092"/>
    <s v="A"/>
    <s v="F"/>
    <m/>
    <m/>
    <s v="A12"/>
    <s v="Fiscal Year"/>
    <x v="0"/>
  </r>
  <r>
    <s v="Zemanski"/>
    <s v="Elizabeth"/>
    <s v="L"/>
    <s v="Lecturer"/>
    <s v="General Studies Writing Prog"/>
    <x v="1093"/>
    <s v="A"/>
    <s v="F"/>
    <m/>
    <m/>
    <s v="F12"/>
    <s v="Academic Year"/>
    <x v="2"/>
  </r>
  <r>
    <s v="Gallagher"/>
    <s v="Debra"/>
    <s v="K"/>
    <s v="Instructor"/>
    <s v="School of Teaching &amp; Learning"/>
    <x v="1094"/>
    <s v="A"/>
    <s v="F"/>
    <m/>
    <m/>
    <s v="F12"/>
    <s v="Academic Year"/>
    <x v="2"/>
  </r>
  <r>
    <s v="Owens"/>
    <s v="Claudia"/>
    <s v="Y"/>
    <s v="Instructor"/>
    <s v="School of Media and Comm"/>
    <x v="1095"/>
    <s v="C"/>
    <s v="F"/>
    <m/>
    <m/>
    <s v="F09"/>
    <s v="Academic Year"/>
    <x v="2"/>
  </r>
  <r>
    <s v="Kratzer"/>
    <s v="Sheila"/>
    <s v="A"/>
    <s v="Laboratory Technician"/>
    <s v="Biological Science"/>
    <x v="1096"/>
    <s v="A"/>
    <s v="F"/>
    <m/>
    <m/>
    <s v="A12"/>
    <s v="Fiscal Year"/>
    <x v="0"/>
  </r>
  <r>
    <s v="Erickson"/>
    <s v="David"/>
    <s v="E"/>
    <s v="Instructor"/>
    <s v="Chemistry Department"/>
    <x v="1097"/>
    <s v="A"/>
    <s v="F"/>
    <m/>
    <m/>
    <s v="F12"/>
    <s v="Academic Year"/>
    <x v="2"/>
  </r>
  <r>
    <s v="Payne"/>
    <s v="Kristin"/>
    <s v="A"/>
    <s v="Academic Advisor"/>
    <s v="A&amp;S Dean"/>
    <x v="1098"/>
    <s v="A"/>
    <s v="F"/>
    <m/>
    <m/>
    <s v="A12"/>
    <s v="Fiscal Year"/>
    <x v="0"/>
  </r>
  <r>
    <s v="Mullins"/>
    <s v="Heather"/>
    <s v="C"/>
    <s v="Academic Advisor"/>
    <s v="Office of UG Student Develo"/>
    <x v="1098"/>
    <s v="A"/>
    <s v="F"/>
    <m/>
    <m/>
    <s v="A12"/>
    <s v="Fiscal Year"/>
    <x v="0"/>
  </r>
  <r>
    <s v="Dobbins"/>
    <s v="Lacrecita"/>
    <s v="A"/>
    <s v="Educational Advisor/ETS"/>
    <s v="TRIO Programs"/>
    <x v="1099"/>
    <s v="A"/>
    <s v="F"/>
    <m/>
    <m/>
    <s v="A12"/>
    <s v="Fiscal Year"/>
    <x v="0"/>
  </r>
  <r>
    <s v="McLean"/>
    <s v="Jaclyn"/>
    <s v="E"/>
    <s v="Instructor"/>
    <s v="Fire-Biology"/>
    <x v="1100"/>
    <s v="A"/>
    <s v="F"/>
    <n v="1000"/>
    <m/>
    <s v="F12"/>
    <s v="Academic Year"/>
    <x v="2"/>
  </r>
  <r>
    <s v="Han"/>
    <s v="Krishna"/>
    <m/>
    <s v="Asst Dir Multicultural Affairs"/>
    <s v="Office of Multicultural Affrs"/>
    <x v="1101"/>
    <s v="A"/>
    <s v="F"/>
    <m/>
    <m/>
    <s v="A12"/>
    <s v="Fiscal Year"/>
    <x v="0"/>
  </r>
  <r>
    <s v="Stevens"/>
    <s v="Mark"/>
    <s v="A"/>
    <s v="Instructor"/>
    <s v="School of Teaching &amp; Learning"/>
    <x v="1102"/>
    <s v="A"/>
    <s v="F"/>
    <m/>
    <m/>
    <s v="F12"/>
    <s v="Academic Year"/>
    <x v="2"/>
  </r>
  <r>
    <s v="Joseph"/>
    <s v="Brittany"/>
    <s v="C"/>
    <s v="Instructor"/>
    <s v="Schl of Intervention Svcs"/>
    <x v="1103"/>
    <s v="C"/>
    <s v="F"/>
    <m/>
    <m/>
    <s v="F09"/>
    <s v="Academic Year"/>
    <x v="2"/>
  </r>
  <r>
    <s v="Foust"/>
    <s v="Amy"/>
    <s v="D"/>
    <s v="Academic Advisor"/>
    <s v="Advising Services"/>
    <x v="1104"/>
    <s v="A"/>
    <s v="F"/>
    <m/>
    <m/>
    <s v="A12"/>
    <s v="Fiscal Year"/>
    <x v="0"/>
  </r>
  <r>
    <s v="Edge"/>
    <s v="Thomas"/>
    <s v="J"/>
    <s v="Instructor, Dept of Ethnic Std"/>
    <s v="Ethnic Studies"/>
    <x v="1105"/>
    <s v="A"/>
    <s v="F"/>
    <m/>
    <m/>
    <s v="F12"/>
    <s v="Academic Year"/>
    <x v="2"/>
  </r>
  <r>
    <s v="Dupay"/>
    <s v="Marcelle"/>
    <s v="M"/>
    <s v="Lecturer"/>
    <s v="School of Art"/>
    <x v="1106"/>
    <s v="A"/>
    <s v="F"/>
    <m/>
    <m/>
    <s v="F12"/>
    <s v="Academic Year"/>
    <x v="2"/>
  </r>
  <r>
    <s v="Laurent"/>
    <s v="Lindsay"/>
    <m/>
    <s v="Marketing Communication Spec"/>
    <s v="Marketing &amp; Communications"/>
    <x v="1107"/>
    <s v="A"/>
    <s v="F"/>
    <m/>
    <m/>
    <s v="A12"/>
    <s v="Fiscal Year"/>
    <x v="0"/>
  </r>
  <r>
    <s v="Grulke"/>
    <s v="Jennifer"/>
    <s v="J"/>
    <s v="Coordinator, Leadership/Admin"/>
    <s v="Office of Residence Life"/>
    <x v="1108"/>
    <s v="A"/>
    <s v="F"/>
    <m/>
    <m/>
    <s v="A12"/>
    <s v="Fiscal Year"/>
    <x v="0"/>
  </r>
  <r>
    <s v="Selders"/>
    <s v="Michael"/>
    <s v="A"/>
    <s v="Technology Support Specialist"/>
    <s v="Information Technology Service"/>
    <x v="1109"/>
    <s v="A"/>
    <s v="F"/>
    <m/>
    <m/>
    <s v="A12"/>
    <s v="Fiscal Year"/>
    <x v="0"/>
  </r>
  <r>
    <s v="Collier"/>
    <s v="Shai"/>
    <s v="A"/>
    <s v="Academic Advisor"/>
    <s v="A&amp;S Dean"/>
    <x v="1110"/>
    <s v="A"/>
    <s v="F"/>
    <m/>
    <m/>
    <s v="A12"/>
    <s v="Fiscal Year"/>
    <x v="0"/>
  </r>
  <r>
    <s v="Arbinger"/>
    <s v="Danielle"/>
    <s v="K"/>
    <s v="Web Development Specialist"/>
    <s v="Marketing &amp; Communications"/>
    <x v="1111"/>
    <s v="A"/>
    <s v="F"/>
    <m/>
    <m/>
    <s v="A12"/>
    <s v="Fiscal Year"/>
    <x v="0"/>
  </r>
  <r>
    <s v="Lofgren"/>
    <s v="Richard"/>
    <s v="M"/>
    <s v="Academic Advisor"/>
    <s v="A&amp;S Dean"/>
    <x v="1112"/>
    <s v="A"/>
    <s v="F"/>
    <m/>
    <m/>
    <s v="A12"/>
    <s v="Fiscal Year"/>
    <x v="0"/>
  </r>
  <r>
    <s v="McCarroll"/>
    <s v="Juli"/>
    <s v="N"/>
    <s v="Coordinator, Circulation"/>
    <s v="University Libraries"/>
    <x v="1113"/>
    <s v="A"/>
    <s v="F"/>
    <m/>
    <m/>
    <s v="A12"/>
    <s v="Fiscal Year"/>
    <x v="0"/>
  </r>
  <r>
    <s v="Heckman"/>
    <s v="Michelle"/>
    <s v="R"/>
    <s v="Instructor/Course Coordinator"/>
    <s v="Math and Statistics Dept"/>
    <x v="1114"/>
    <s v="A"/>
    <s v="F"/>
    <n v="1500"/>
    <m/>
    <s v="F12"/>
    <s v="Academic Year"/>
    <x v="2"/>
  </r>
  <r>
    <s v="Paulikas"/>
    <s v="Marius"/>
    <s v="J"/>
    <s v="Instructor"/>
    <s v="Geography Department"/>
    <x v="1115"/>
    <s v="A"/>
    <s v="F"/>
    <m/>
    <m/>
    <s v="F12"/>
    <s v="Academic Year"/>
    <x v="2"/>
  </r>
  <r>
    <s v="Wolter"/>
    <s v="Jennifer"/>
    <s v="K"/>
    <s v="Instructor"/>
    <s v="Romance and Classical Studies"/>
    <x v="1115"/>
    <s v="A"/>
    <s v="F"/>
    <m/>
    <m/>
    <s v="F12"/>
    <s v="Academic Year"/>
    <x v="2"/>
  </r>
  <r>
    <s v="Bennett"/>
    <s v="Daniel"/>
    <s v="B"/>
    <s v="Technology Support Specialist"/>
    <s v="Information Technology Service"/>
    <x v="1116"/>
    <s v="A"/>
    <s v="F"/>
    <m/>
    <m/>
    <s v="A12"/>
    <s v="Fiscal Year"/>
    <x v="0"/>
  </r>
  <r>
    <s v="Powell"/>
    <s v="Brittany"/>
    <s v="A"/>
    <s v="Asst Director of Development"/>
    <s v="Capital Campaign"/>
    <x v="1117"/>
    <s v="A"/>
    <s v="F"/>
    <m/>
    <m/>
    <s v="A12"/>
    <s v="Fiscal Year"/>
    <x v="0"/>
  </r>
  <r>
    <s v="Solis"/>
    <s v="Alex"/>
    <s v="D"/>
    <s v="Asst Director of Development"/>
    <s v="Capital Campaign"/>
    <x v="1117"/>
    <s v="A"/>
    <s v="F"/>
    <m/>
    <m/>
    <s v="A12"/>
    <s v="Fiscal Year"/>
    <x v="0"/>
  </r>
  <r>
    <s v="Sullivan"/>
    <s v="LaTasha"/>
    <s v="C"/>
    <s v="Professional Counselor"/>
    <s v="Counseling Center"/>
    <x v="1117"/>
    <s v="A"/>
    <s v="F"/>
    <m/>
    <m/>
    <s v="A12"/>
    <s v="Fiscal Year"/>
    <x v="0"/>
  </r>
  <r>
    <s v="Phillips"/>
    <s v="Joseph"/>
    <s v="S"/>
    <s v="Project Coordinator"/>
    <s v="Design &amp; Construction"/>
    <x v="1117"/>
    <s v="A"/>
    <s v="F"/>
    <m/>
    <m/>
    <s v="A12"/>
    <s v="Fiscal Year"/>
    <x v="0"/>
  </r>
  <r>
    <s v="Beaverson"/>
    <s v="Marcy"/>
    <s v="E"/>
    <s v="Academic Advisor"/>
    <s v="HHS Advising Center"/>
    <x v="1117"/>
    <s v="A"/>
    <s v="F"/>
    <m/>
    <m/>
    <s v="A12"/>
    <s v="Fiscal Year"/>
    <x v="0"/>
  </r>
  <r>
    <s v="Hendricks"/>
    <s v="Deborah"/>
    <s v="S"/>
    <s v="Academic Advisor"/>
    <s v="HHS Advising Center"/>
    <x v="1117"/>
    <s v="A"/>
    <s v="F"/>
    <m/>
    <m/>
    <s v="A12"/>
    <s v="Fiscal Year"/>
    <x v="0"/>
  </r>
  <r>
    <s v="Whitman"/>
    <s v="Tonya"/>
    <s v="L"/>
    <s v="Assistant Director"/>
    <s v="School of Media and Comm"/>
    <x v="1118"/>
    <s v="A"/>
    <s v="F"/>
    <m/>
    <m/>
    <s v="A12"/>
    <s v="Fiscal Year"/>
    <x v="0"/>
  </r>
  <r>
    <s v="Banks"/>
    <s v="Pierre"/>
    <s v="W"/>
    <s v="Academic Advisor"/>
    <s v="A&amp;S Dean"/>
    <x v="1119"/>
    <s v="A"/>
    <s v="F"/>
    <m/>
    <m/>
    <s v="A12"/>
    <s v="Fiscal Year"/>
    <x v="0"/>
  </r>
  <r>
    <s v="Sheets"/>
    <s v="Elizabeth"/>
    <s v="G"/>
    <s v="Lecturer"/>
    <s v="School of Art"/>
    <x v="1120"/>
    <s v="A"/>
    <s v="F"/>
    <m/>
    <m/>
    <s v="F12"/>
    <s v="Academic Year"/>
    <x v="2"/>
  </r>
  <r>
    <s v="Clickner"/>
    <s v="Theresa"/>
    <s v="L"/>
    <s v="Box Office Manager"/>
    <s v="Musical Arts Dean"/>
    <x v="1121"/>
    <s v="A"/>
    <s v="F"/>
    <m/>
    <m/>
    <s v="A12"/>
    <s v="Fiscal Year"/>
    <x v="0"/>
  </r>
  <r>
    <s v="Marquina"/>
    <s v="Lesnny"/>
    <s v="K"/>
    <s v="Instructor"/>
    <s v="Romance and Classical Studies"/>
    <x v="1122"/>
    <s v="C"/>
    <s v="F"/>
    <m/>
    <m/>
    <s v="F09"/>
    <s v="Academic Year"/>
    <x v="2"/>
  </r>
  <r>
    <s v="Moreno"/>
    <s v="Louie"/>
    <s v="H"/>
    <s v="Instructor"/>
    <s v="Ethnic Studies"/>
    <x v="1123"/>
    <s v="A"/>
    <s v="F"/>
    <m/>
    <m/>
    <s v="F12"/>
    <s v="Academic Year"/>
    <x v="2"/>
  </r>
  <r>
    <s v="Hoover"/>
    <s v="Claire"/>
    <s v="M"/>
    <s v="Academic Advisor"/>
    <s v="Advising Services"/>
    <x v="1124"/>
    <s v="A"/>
    <s v="F"/>
    <m/>
    <m/>
    <s v="A12"/>
    <s v="Fiscal Year"/>
    <x v="0"/>
  </r>
  <r>
    <s v="Cipriani"/>
    <s v="Holly"/>
    <s v="K"/>
    <s v="Academic Advisor"/>
    <s v="HHS Advising Center"/>
    <x v="1124"/>
    <s v="A"/>
    <s v="F"/>
    <m/>
    <m/>
    <s v="A12"/>
    <s v="Fiscal Year"/>
    <x v="0"/>
  </r>
  <r>
    <s v="Cooper"/>
    <s v="Rachel"/>
    <s v="A"/>
    <s v="Academic Advisor"/>
    <s v="Office of UG Student Develo"/>
    <x v="1124"/>
    <s v="A"/>
    <s v="F"/>
    <m/>
    <m/>
    <s v="A12"/>
    <s v="Fiscal Year"/>
    <x v="0"/>
  </r>
  <r>
    <s v="DeLong"/>
    <s v="Bethany"/>
    <s v="S"/>
    <s v="Academic Advisor"/>
    <s v="Student Services EDHD"/>
    <x v="1124"/>
    <s v="A"/>
    <s v="F"/>
    <m/>
    <m/>
    <s v="A12"/>
    <s v="Fiscal Year"/>
    <x v="0"/>
  </r>
  <r>
    <s v="Sturdevant"/>
    <s v="Krista"/>
    <m/>
    <s v="Academic Advisor"/>
    <s v="Student Services EDHD"/>
    <x v="1124"/>
    <s v="A"/>
    <s v="F"/>
    <m/>
    <m/>
    <s v="A12"/>
    <s v="Fiscal Year"/>
    <x v="0"/>
  </r>
  <r>
    <s v="Weatherford"/>
    <s v="Michael"/>
    <s v="B"/>
    <s v="Tech, Customer Svc Manager"/>
    <s v="University Bookstore"/>
    <x v="1125"/>
    <s v="A"/>
    <s v="F"/>
    <m/>
    <m/>
    <s v="A12"/>
    <s v="Fiscal Year"/>
    <x v="0"/>
  </r>
  <r>
    <s v="Doles"/>
    <s v="Kurt"/>
    <s v="E"/>
    <s v="Coordinator of MACCM Operation"/>
    <s v="Musical Arts Dean"/>
    <x v="1126"/>
    <s v="A"/>
    <s v="F"/>
    <m/>
    <m/>
    <s v="A12"/>
    <s v="Fiscal Year"/>
    <x v="0"/>
  </r>
  <r>
    <s v="Reid"/>
    <s v="Aimee"/>
    <s v="S"/>
    <s v="Instructor"/>
    <s v="Theatre and Film"/>
    <x v="1127"/>
    <s v="C"/>
    <s v="F"/>
    <m/>
    <m/>
    <s v="F12"/>
    <s v="Academic Year"/>
    <x v="2"/>
  </r>
  <r>
    <s v="Perkins"/>
    <s v="Daryl"/>
    <m/>
    <s v="Coordinator, Multicultural Prg"/>
    <s v="Admissions Office"/>
    <x v="1128"/>
    <s v="A"/>
    <s v="F"/>
    <m/>
    <m/>
    <s v="A12"/>
    <s v="Fiscal Year"/>
    <x v="0"/>
  </r>
  <r>
    <s v="Noon"/>
    <s v="Kevin"/>
    <s v="R"/>
    <s v="Director of Operations"/>
    <s v="Basketball-Men"/>
    <x v="1128"/>
    <s v="A"/>
    <s v="F"/>
    <m/>
    <m/>
    <s v="A12"/>
    <s v="Fiscal Year"/>
    <x v="0"/>
  </r>
  <r>
    <s v="Schaller"/>
    <s v="Lisa"/>
    <s v="M"/>
    <s v="Instructor"/>
    <s v="Construction Management"/>
    <x v="1128"/>
    <s v="C"/>
    <s v="F"/>
    <m/>
    <m/>
    <s v="F09"/>
    <s v="Academic Year"/>
    <x v="2"/>
  </r>
  <r>
    <s v="Hartigan"/>
    <s v="Jason"/>
    <s v="J"/>
    <s v="Business Analyst"/>
    <s v="Financial Aid"/>
    <x v="1129"/>
    <s v="A"/>
    <s v="F"/>
    <m/>
    <m/>
    <s v="A12"/>
    <s v="Fiscal Year"/>
    <x v="0"/>
  </r>
  <r>
    <s v="Hunter"/>
    <s v="Lucinda"/>
    <s v="J"/>
    <s v="Lecturer"/>
    <s v="English Department"/>
    <x v="1130"/>
    <s v="A"/>
    <s v="F"/>
    <m/>
    <m/>
    <s v="F12"/>
    <s v="Academic Year"/>
    <x v="2"/>
  </r>
  <r>
    <s v="Weaver"/>
    <s v="Connie"/>
    <s v="L"/>
    <s v="Coordinator, Off of Multicltrl"/>
    <s v="Office of Multicultural Affrs"/>
    <x v="1131"/>
    <s v="A"/>
    <s v="F"/>
    <m/>
    <m/>
    <s v="A12"/>
    <s v="Fiscal Year"/>
    <x v="0"/>
  </r>
  <r>
    <s v="Light"/>
    <s v="Ruthy"/>
    <m/>
    <s v="Lecturer"/>
    <s v="School of Art"/>
    <x v="1132"/>
    <s v="A"/>
    <s v="F"/>
    <m/>
    <m/>
    <s v="F12"/>
    <s v="Academic Year"/>
    <x v="2"/>
  </r>
  <r>
    <s v="Kosakowski"/>
    <s v="Susan"/>
    <s v="E"/>
    <s v="Academic Advisor"/>
    <s v="Office of UG Student Develo"/>
    <x v="1133"/>
    <s v="A"/>
    <s v="F"/>
    <m/>
    <m/>
    <s v="A12"/>
    <s v="Fiscal Year"/>
    <x v="0"/>
  </r>
  <r>
    <s v="Booth"/>
    <s v="Frank"/>
    <s v="J"/>
    <s v="Senior Graphics Designer"/>
    <s v="Marketing &amp; Communications"/>
    <x v="1134"/>
    <s v="A"/>
    <s v="F"/>
    <m/>
    <m/>
    <s v="A12"/>
    <s v="Fiscal Year"/>
    <x v="0"/>
  </r>
  <r>
    <s v="Proulx"/>
    <s v="David"/>
    <s v="C"/>
    <s v="Child Development Specialist"/>
    <s v="Family &amp; Consumer Sciences"/>
    <x v="1135"/>
    <s v="C"/>
    <s v="F"/>
    <m/>
    <m/>
    <s v="A10"/>
    <s v="10 Month"/>
    <x v="0"/>
  </r>
  <r>
    <s v="Buetikofer"/>
    <s v="Eric"/>
    <s v="J"/>
    <s v="Recruiter/Transfer Advisor"/>
    <s v="Non-Traditional &amp; Transfer Std"/>
    <x v="1136"/>
    <s v="A"/>
    <s v="F"/>
    <m/>
    <m/>
    <s v="A12"/>
    <s v="Fiscal Year"/>
    <x v="0"/>
  </r>
  <r>
    <s v="Calcamuggio"/>
    <s v="Lisa"/>
    <s v="M"/>
    <s v="Business Analyst"/>
    <s v="Bursar's Office"/>
    <x v="1137"/>
    <s v="A"/>
    <s v="F"/>
    <m/>
    <m/>
    <s v="A12"/>
    <s v="Fiscal Year"/>
    <x v="0"/>
  </r>
  <r>
    <s v="Gentry"/>
    <s v="Teresa"/>
    <s v="L"/>
    <s v="Accounting &amp; RegistratinCoordr"/>
    <s v="Bowen-Thompson Student Union"/>
    <x v="1138"/>
    <s v="A"/>
    <s v="F"/>
    <m/>
    <m/>
    <s v="A12"/>
    <s v="Fiscal Year"/>
    <x v="0"/>
  </r>
  <r>
    <s v="Pollock"/>
    <s v="Jenna"/>
    <s v="L"/>
    <s v="Program Manager"/>
    <s v="Cosmos"/>
    <x v="1138"/>
    <s v="A"/>
    <s v="F"/>
    <m/>
    <m/>
    <s v="A12"/>
    <s v="Fiscal Year"/>
    <x v="0"/>
  </r>
  <r>
    <s v="DiMasso"/>
    <s v="Ashely"/>
    <s v="N"/>
    <s v="Director of Ticket Sales"/>
    <s v="Intercollegiate Athletics"/>
    <x v="1138"/>
    <s v="A"/>
    <s v="F"/>
    <n v="6000"/>
    <m/>
    <s v="A12"/>
    <s v="Fiscal Year"/>
    <x v="0"/>
  </r>
  <r>
    <s v="Young"/>
    <s v="Kim"/>
    <s v="T"/>
    <s v="Instructor"/>
    <s v="School of Art"/>
    <x v="1139"/>
    <s v="A"/>
    <s v="F"/>
    <m/>
    <m/>
    <s v="F12"/>
    <s v="Academic Year"/>
    <x v="2"/>
  </r>
  <r>
    <s v="Harlan"/>
    <s v="Stephen"/>
    <s v="G"/>
    <s v="Coordinator, Audio Visual Svcs"/>
    <s v="Bowen-Thompson Student Union"/>
    <x v="1140"/>
    <s v="A"/>
    <s v="F"/>
    <m/>
    <m/>
    <s v="A12"/>
    <s v="Fiscal Year"/>
    <x v="0"/>
  </r>
  <r>
    <s v="Cravens"/>
    <s v="Jordan"/>
    <s v="E"/>
    <s v="Asst Director, Annual Giving"/>
    <s v="Capital Campaign"/>
    <x v="1141"/>
    <s v="A"/>
    <s v="F"/>
    <m/>
    <m/>
    <s v="A12"/>
    <s v="Fiscal Year"/>
    <x v="0"/>
  </r>
  <r>
    <s v="Leatherman"/>
    <s v="Sheri"/>
    <s v="L"/>
    <s v="Coordinator, Grad Recruitment"/>
    <s v="Graduate College"/>
    <x v="1141"/>
    <s v="A"/>
    <s v="F"/>
    <m/>
    <m/>
    <s v="A12"/>
    <s v="Fiscal Year"/>
    <x v="0"/>
  </r>
  <r>
    <s v="Shaal"/>
    <s v="Christine"/>
    <s v="G"/>
    <s v="Academic Advisor"/>
    <s v="Honors Program"/>
    <x v="1141"/>
    <s v="A"/>
    <s v="F"/>
    <m/>
    <m/>
    <s v="A12"/>
    <s v="Fiscal Year"/>
    <x v="0"/>
  </r>
  <r>
    <s v="Walker"/>
    <s v="Timothy"/>
    <s v="J"/>
    <s v="Supervising Art Technician"/>
    <s v="School of Art"/>
    <x v="1141"/>
    <s v="A"/>
    <s v="F"/>
    <m/>
    <m/>
    <s v="A12"/>
    <s v="Fiscal Year"/>
    <x v="0"/>
  </r>
  <r>
    <s v="Trace"/>
    <s v="Debra"/>
    <s v="L"/>
    <s v="Instructor"/>
    <s v="Math and Statistics Dept"/>
    <x v="1142"/>
    <s v="A"/>
    <s v="F"/>
    <n v="1500"/>
    <m/>
    <s v="F12"/>
    <s v="Academic Year"/>
    <x v="2"/>
  </r>
  <r>
    <s v="Gardner"/>
    <s v="Randall"/>
    <s v="L"/>
    <s v="PLA Seminar Experience Coord"/>
    <s v="President's Leadership Academy"/>
    <x v="1143"/>
    <s v="A"/>
    <s v="P"/>
    <m/>
    <m/>
    <s v="A12"/>
    <s v="Fiscal Year"/>
    <x v="0"/>
  </r>
  <r>
    <s v="Reynolds"/>
    <s v="Marlene"/>
    <s v="K"/>
    <s v="Ast Dir, Business and Info Svc"/>
    <s v="Health Services"/>
    <x v="1144"/>
    <s v="A"/>
    <s v="F"/>
    <m/>
    <m/>
    <s v="A17"/>
    <s v="Fiscal Year"/>
    <x v="0"/>
  </r>
  <r>
    <s v="Barnett"/>
    <s v="Rachel"/>
    <s v="E"/>
    <s v="Instructor/Course Coordinator"/>
    <s v="Math and Statistics Dept"/>
    <x v="1145"/>
    <s v="C"/>
    <s v="F"/>
    <n v="900"/>
    <m/>
    <s v="F09"/>
    <s v="Academic Year"/>
    <x v="2"/>
  </r>
  <r>
    <s v="Knudsen"/>
    <s v="Joshua"/>
    <s v="D"/>
    <s v="Assistant General Manager"/>
    <s v="Dining Services"/>
    <x v="1146"/>
    <s v="A"/>
    <s v="F"/>
    <m/>
    <m/>
    <s v="A12"/>
    <s v="Fiscal Year"/>
    <x v="0"/>
  </r>
  <r>
    <s v="Spence"/>
    <s v="Benjamin"/>
    <s v="W"/>
    <s v="Stroh Center General Manager"/>
    <s v="Stroh Center"/>
    <x v="1147"/>
    <s v="A"/>
    <s v="F"/>
    <m/>
    <m/>
    <s v="A12"/>
    <s v="Fiscal Year"/>
    <x v="0"/>
  </r>
  <r>
    <s v="Dieball"/>
    <s v="Allan"/>
    <s v="D"/>
    <s v="Fin Aid Web &amp; Serv Apps Mgr"/>
    <s v="Financial Aid"/>
    <x v="1148"/>
    <s v="A"/>
    <s v="F"/>
    <m/>
    <m/>
    <s v="A12"/>
    <s v="Fiscal Year"/>
    <x v="0"/>
  </r>
  <r>
    <s v="Yang"/>
    <s v="Xiangui"/>
    <m/>
    <s v="Coord Language Learning Center"/>
    <s v="Language Learning Center"/>
    <x v="1148"/>
    <s v="A"/>
    <s v="F"/>
    <m/>
    <m/>
    <s v="A12"/>
    <s v="Fiscal Year"/>
    <x v="0"/>
  </r>
  <r>
    <s v="Carpenter"/>
    <s v="Andrew"/>
    <s v="D"/>
    <s v="Art Designer"/>
    <s v="WBGU-TV Television Service"/>
    <x v="1148"/>
    <s v="A"/>
    <s v="F"/>
    <m/>
    <m/>
    <s v="A12"/>
    <s v="Fiscal Year"/>
    <x v="0"/>
  </r>
  <r>
    <s v="Lee"/>
    <s v="Ian"/>
    <m/>
    <s v="Program Advisor"/>
    <s v="TRIO Programs"/>
    <x v="1149"/>
    <s v="A"/>
    <s v="F"/>
    <m/>
    <m/>
    <s v="A12"/>
    <s v="Fiscal Year"/>
    <x v="0"/>
  </r>
  <r>
    <s v="Miller"/>
    <s v="Robyn"/>
    <s v="G"/>
    <s v="Instructor"/>
    <s v="School of HMSLS"/>
    <x v="1150"/>
    <s v="A"/>
    <s v="F"/>
    <m/>
    <m/>
    <s v="F12"/>
    <s v="Academic Year"/>
    <x v="2"/>
  </r>
  <r>
    <s v="Blessing"/>
    <s v="Stephanie"/>
    <s v="L"/>
    <s v="Instructor"/>
    <s v="Family &amp; Consumer Sciences"/>
    <x v="1151"/>
    <s v="A"/>
    <s v="F"/>
    <m/>
    <m/>
    <s v="F12"/>
    <s v="Academic Year"/>
    <x v="2"/>
  </r>
  <r>
    <s v="Zengel"/>
    <s v="Marian"/>
    <s v="L"/>
    <s v="Instructor"/>
    <s v="Family &amp; Consumer Sciences"/>
    <x v="1151"/>
    <s v="C"/>
    <s v="F"/>
    <m/>
    <m/>
    <s v="F09"/>
    <s v="Academic Year"/>
    <x v="2"/>
  </r>
  <r>
    <s v="Burgoon"/>
    <s v="Jacob"/>
    <s v="N"/>
    <s v="Instructor"/>
    <s v="School of Ed Found, Lead &amp; Pol"/>
    <x v="1151"/>
    <s v="A"/>
    <s v="F"/>
    <m/>
    <m/>
    <s v="F12"/>
    <s v="Academic Year"/>
    <x v="2"/>
  </r>
  <r>
    <s v="Smith"/>
    <s v="Karyn"/>
    <s v="J"/>
    <s v="Health Educator"/>
    <s v="Recreation and Wellness"/>
    <x v="1152"/>
    <s v="A"/>
    <s v="F"/>
    <m/>
    <m/>
    <s v="A12"/>
    <s v="Fiscal Year"/>
    <x v="0"/>
  </r>
  <r>
    <s v="Lyons"/>
    <s v="Rebecca"/>
    <s v="A"/>
    <s v="Coordinator, Housing Operation"/>
    <s v="Office of Residence Life"/>
    <x v="1153"/>
    <s v="A"/>
    <s v="F"/>
    <m/>
    <m/>
    <s v="A12"/>
    <s v="Fiscal Year"/>
    <x v="0"/>
  </r>
  <r>
    <s v="Minnick"/>
    <s v="Virginia"/>
    <s v="M"/>
    <s v="Instructional Design/Ed Spec"/>
    <s v="On-Line Programs"/>
    <x v="1153"/>
    <s v="A"/>
    <s v="F"/>
    <n v="6000"/>
    <m/>
    <s v="A12"/>
    <s v="Fiscal Year"/>
    <x v="0"/>
  </r>
  <r>
    <s v="Marshall"/>
    <s v="Brian"/>
    <s v="M"/>
    <s v="Artistic And Business Mgr"/>
    <s v="Fire-Children's Theatre Prog"/>
    <x v="1154"/>
    <s v="A"/>
    <s v="F"/>
    <m/>
    <m/>
    <s v="A17"/>
    <s v="Fiscal Year"/>
    <x v="0"/>
  </r>
  <r>
    <s v="Bird"/>
    <s v="Holly"/>
    <s v="M"/>
    <s v="Instructor"/>
    <s v="General Studies Writing Prog"/>
    <x v="1155"/>
    <s v="A"/>
    <s v="F"/>
    <m/>
    <m/>
    <s v="F12"/>
    <s v="Academic Year"/>
    <x v="2"/>
  </r>
  <r>
    <s v="Gattozzi"/>
    <s v="Bryan"/>
    <s v="J"/>
    <s v="Instructor"/>
    <s v="General Studies Writing Prog"/>
    <x v="1155"/>
    <s v="A"/>
    <s v="F"/>
    <m/>
    <m/>
    <s v="F12"/>
    <s v="Academic Year"/>
    <x v="2"/>
  </r>
  <r>
    <s v="Pool"/>
    <s v="Rita"/>
    <s v="A"/>
    <s v="Instructional Designer"/>
    <s v="Center for Faculty Excellence"/>
    <x v="1156"/>
    <s v="A"/>
    <s v="F"/>
    <m/>
    <m/>
    <s v="A12"/>
    <s v="Fiscal Year"/>
    <x v="0"/>
  </r>
  <r>
    <s v="Baum"/>
    <s v="Cynthia"/>
    <s v="L"/>
    <s v="Child Development Specialist"/>
    <s v="Family &amp; Consumer Sciences"/>
    <x v="1157"/>
    <s v=" C"/>
    <s v="F"/>
    <m/>
    <m/>
    <s v="A09"/>
    <s v="Academic Year"/>
    <x v="0"/>
  </r>
  <r>
    <s v="Veitch"/>
    <s v="Robin"/>
    <s v="L"/>
    <s v="Asst Dir Financial Affairs"/>
    <s v="Intercollegiate Athletics"/>
    <x v="1158"/>
    <s v="A"/>
    <s v="F"/>
    <m/>
    <m/>
    <s v="A12"/>
    <s v="Fiscal Year"/>
    <x v="0"/>
  </r>
  <r>
    <s v="Hawthorne"/>
    <s v="Christopher"/>
    <s v="S"/>
    <s v="Director, Falcon Club"/>
    <s v="Intercollegiate Athletics"/>
    <x v="1159"/>
    <s v="A"/>
    <s v="F"/>
    <m/>
    <m/>
    <s v="A12"/>
    <s v="Fiscal Year"/>
    <x v="0"/>
  </r>
  <r>
    <s v="DeAnda"/>
    <s v="Alexis"/>
    <s v="R"/>
    <s v="Program Advisor"/>
    <s v="TRIO Programs"/>
    <x v="1160"/>
    <s v="A"/>
    <s v="F"/>
    <m/>
    <m/>
    <s v="A12"/>
    <s v="Fiscal Year"/>
    <x v="0"/>
  </r>
  <r>
    <s v="Snodgrass"/>
    <s v="Cynthia"/>
    <s v="D"/>
    <s v="Program Advisor"/>
    <s v="TRIO Programs"/>
    <x v="1160"/>
    <s v="A"/>
    <s v="F"/>
    <m/>
    <m/>
    <s v="A12"/>
    <s v="Fiscal Year"/>
    <x v="0"/>
  </r>
  <r>
    <s v="Littlepage"/>
    <s v="Kelley"/>
    <s v="G"/>
    <s v="Instructor"/>
    <s v="Political Science Department"/>
    <x v="1161"/>
    <s v="A"/>
    <s v="F"/>
    <m/>
    <m/>
    <s v="F12"/>
    <s v="Academic Year"/>
    <x v="2"/>
  </r>
  <r>
    <s v="Jones"/>
    <s v="Michael"/>
    <s v="D"/>
    <s v="Int Director/Prod/Videographer"/>
    <s v="WBGU-TV Television Service"/>
    <x v="1161"/>
    <s v="A"/>
    <s v="F"/>
    <m/>
    <m/>
    <s v="A12"/>
    <s v="Fiscal Year"/>
    <x v="0"/>
  </r>
  <r>
    <s v="Shelley"/>
    <s v="Ryan"/>
    <s v="A"/>
    <s v="Instructor"/>
    <s v="School of Art"/>
    <x v="1162"/>
    <s v="C"/>
    <s v="F"/>
    <m/>
    <m/>
    <s v="F09"/>
    <s v="Academic Year"/>
    <x v="2"/>
  </r>
  <r>
    <s v="Fischer"/>
    <s v="Laura"/>
    <s v="D"/>
    <s v="Coordinator, Ice Arena"/>
    <s v="Ice Arena"/>
    <x v="1163"/>
    <s v="A"/>
    <s v="F"/>
    <m/>
    <m/>
    <s v="A12"/>
    <s v="Fiscal Year"/>
    <x v="0"/>
  </r>
  <r>
    <s v="Wilhelmi"/>
    <s v="Zachary"/>
    <s v="J"/>
    <s v="Admissions Counselor"/>
    <s v="Admissions Office"/>
    <x v="1164"/>
    <s v="A"/>
    <s v="F"/>
    <m/>
    <m/>
    <s v="A12"/>
    <s v="Fiscal Year"/>
    <x v="0"/>
  </r>
  <r>
    <s v="Hicks"/>
    <s v="Amy"/>
    <s v="M"/>
    <s v="Instructor"/>
    <s v="English Department"/>
    <x v="1165"/>
    <s v="A"/>
    <s v="F"/>
    <m/>
    <m/>
    <s v="F12"/>
    <s v="Academic Year"/>
    <x v="2"/>
  </r>
  <r>
    <s v="Hoag"/>
    <s v="Allison"/>
    <s v="N"/>
    <s v="Instructor"/>
    <s v="School of Art"/>
    <x v="1165"/>
    <s v="A"/>
    <s v="F"/>
    <m/>
    <m/>
    <s v="F12"/>
    <s v="Academic Year"/>
    <x v="2"/>
  </r>
  <r>
    <s v="Cihon"/>
    <s v="Michael"/>
    <s v="J"/>
    <s v="Asst Dir/Athletic Comm"/>
    <s v="Intercollegiate Athletics"/>
    <x v="1166"/>
    <s v="A"/>
    <s v="F"/>
    <m/>
    <m/>
    <s v="A12"/>
    <s v="Fiscal Year"/>
    <x v="0"/>
  </r>
  <r>
    <s v="Jaynes"/>
    <s v="Rebecca"/>
    <s v="A"/>
    <s v="Technology Store Manager"/>
    <s v="Col of Technology Adm"/>
    <x v="1167"/>
    <s v="A"/>
    <s v="F"/>
    <m/>
    <m/>
    <s v="A12"/>
    <s v="Fiscal Year"/>
    <x v="0"/>
  </r>
  <r>
    <s v="Zuccaro"/>
    <s v="Christopher"/>
    <s v="B"/>
    <s v="Video Coordinator"/>
    <s v="Intercollegiate Athletics"/>
    <x v="1168"/>
    <s v="A"/>
    <s v="F"/>
    <m/>
    <m/>
    <s v="A12"/>
    <s v="Fiscal Year"/>
    <x v="0"/>
  </r>
  <r>
    <s v="Fortlage"/>
    <s v="Andrew"/>
    <s v="P"/>
    <s v="GIS-CAD Specialist"/>
    <s v="Design &amp; Construction"/>
    <x v="1169"/>
    <s v="A"/>
    <s v="F"/>
    <m/>
    <m/>
    <s v="A12"/>
    <s v="Fiscal Year"/>
    <x v="0"/>
  </r>
  <r>
    <s v="Cook"/>
    <s v="Amy"/>
    <s v="C"/>
    <s v="Instructor"/>
    <s v="General Studies Writing Prog"/>
    <x v="1170"/>
    <s v="A"/>
    <s v="F"/>
    <m/>
    <m/>
    <s v="F12"/>
    <s v="Academic Year"/>
    <x v="2"/>
  </r>
  <r>
    <s v="Barr"/>
    <s v="Kara"/>
    <s v="E"/>
    <s v="Instructor"/>
    <s v="History Department"/>
    <x v="1171"/>
    <s v="A"/>
    <s v="F"/>
    <m/>
    <m/>
    <s v="F12"/>
    <s v="Academic Year"/>
    <x v="2"/>
  </r>
  <r>
    <s v="Tucker"/>
    <s v="Charles"/>
    <s v="E"/>
    <s v="Instructor"/>
    <s v="School of Art"/>
    <x v="1171"/>
    <s v="A"/>
    <s v="F"/>
    <m/>
    <m/>
    <s v="F12"/>
    <s v="Academic Year"/>
    <x v="2"/>
  </r>
  <r>
    <s v="Hain"/>
    <s v="Mark"/>
    <s v="A"/>
    <s v="Instructor"/>
    <s v="Theatre and Film"/>
    <x v="1171"/>
    <s v="A"/>
    <s v="F"/>
    <m/>
    <m/>
    <s v="F12"/>
    <s v="Academic Year"/>
    <x v="2"/>
  </r>
  <r>
    <s v="Celizic"/>
    <s v="Joseph"/>
    <s v="S"/>
    <s v="Instructor"/>
    <s v="General Studies Writing Prog"/>
    <x v="1172"/>
    <s v="A"/>
    <s v="F"/>
    <m/>
    <m/>
    <s v="F12"/>
    <s v="Academic Year"/>
    <x v="2"/>
  </r>
  <r>
    <s v="Felver"/>
    <s v="Bradley"/>
    <s v="J"/>
    <s v="Instructor"/>
    <s v="General Studies Writing Prog"/>
    <x v="1172"/>
    <s v="A"/>
    <s v="F"/>
    <m/>
    <m/>
    <s v="F12"/>
    <s v="Academic Year"/>
    <x v="2"/>
  </r>
  <r>
    <s v="Jordan"/>
    <s v="Ethan"/>
    <s v="T"/>
    <s v="Instructor"/>
    <s v="General Studies Writing Prog"/>
    <x v="1172"/>
    <s v="A"/>
    <s v="F"/>
    <m/>
    <m/>
    <s v="F12"/>
    <s v="Academic Year"/>
    <x v="2"/>
  </r>
  <r>
    <s v="Jordan"/>
    <s v="Heather"/>
    <s v="L"/>
    <s v="Instructor"/>
    <s v="General Studies Writing Prog"/>
    <x v="1172"/>
    <s v="A"/>
    <s v="F"/>
    <m/>
    <m/>
    <s v="F12"/>
    <s v="Academic Year"/>
    <x v="2"/>
  </r>
  <r>
    <s v="Zinz-Cheresnick"/>
    <s v="Jessica"/>
    <s v="D"/>
    <s v="Instructor"/>
    <s v="General Studies Writing Prog"/>
    <x v="1172"/>
    <s v="A"/>
    <s v="F"/>
    <m/>
    <m/>
    <s v="F12"/>
    <s v="Academic Year"/>
    <x v="2"/>
  </r>
  <r>
    <s v="Wilbert"/>
    <s v="Shelley"/>
    <s v="E"/>
    <s v="Educational Advisor"/>
    <s v="TRIO Programs"/>
    <x v="1173"/>
    <s v="A"/>
    <s v="F"/>
    <m/>
    <m/>
    <s v="A12"/>
    <s v="Fiscal Year"/>
    <x v="0"/>
  </r>
  <r>
    <s v="Garza"/>
    <s v="Miguel"/>
    <s v="M"/>
    <s v="Technology Support Specialist"/>
    <s v="Fire-Instructional Media"/>
    <x v="1174"/>
    <s v="A"/>
    <s v="F"/>
    <m/>
    <m/>
    <s v="A12"/>
    <s v="Fiscal Year"/>
    <x v="0"/>
  </r>
  <r>
    <s v="Burres"/>
    <s v="Sean"/>
    <s v="P"/>
    <s v="Instructor"/>
    <s v="VCT-Tech Education"/>
    <x v="1175"/>
    <s v="A"/>
    <s v="F"/>
    <m/>
    <m/>
    <s v="F12"/>
    <s v="Academic Year"/>
    <x v="2"/>
  </r>
  <r>
    <s v="Washington"/>
    <s v="Maurice"/>
    <s v="J"/>
    <s v="Coordinator, Empl Inter/Intrns"/>
    <s v="Career Center"/>
    <x v="1176"/>
    <s v="A"/>
    <s v="F"/>
    <m/>
    <m/>
    <s v="A12"/>
    <s v="Fiscal Year"/>
    <x v="0"/>
  </r>
  <r>
    <s v="Jurden"/>
    <s v="Sarah"/>
    <m/>
    <s v="Coordinator, Empl Inter/Intrns"/>
    <s v="Career Center"/>
    <x v="1177"/>
    <s v="A"/>
    <s v="F"/>
    <m/>
    <m/>
    <s v="A12"/>
    <s v="Fiscal Year"/>
    <x v="0"/>
  </r>
  <r>
    <s v="Bringman"/>
    <s v="Linda"/>
    <m/>
    <s v="Lecturer"/>
    <s v="Family &amp; Consumer Sciences"/>
    <x v="1178"/>
    <s v="C"/>
    <s v="F"/>
    <m/>
    <m/>
    <s v="F09"/>
    <s v="Academic Year"/>
    <x v="2"/>
  </r>
  <r>
    <s v="Davis"/>
    <s v="Amy"/>
    <s v="L"/>
    <s v="Conf and Event Svcs Specialist"/>
    <s v="Bowen-Thompson Student Union"/>
    <x v="1179"/>
    <s v="A"/>
    <s v="F"/>
    <m/>
    <m/>
    <s v="A12"/>
    <s v="Fiscal Year"/>
    <x v="0"/>
  </r>
  <r>
    <s v="Layne"/>
    <s v="Gary"/>
    <m/>
    <s v="Assistant to the Aquatics Dir"/>
    <s v="Recreation and Wellness"/>
    <x v="1180"/>
    <s v="A"/>
    <s v="F"/>
    <m/>
    <m/>
    <s v="A12"/>
    <s v="Fiscal Year"/>
    <x v="0"/>
  </r>
  <r>
    <s v="Mazzupappa"/>
    <s v="Ross"/>
    <s v="J"/>
    <s v="Instructor"/>
    <s v="School of Art"/>
    <x v="1181"/>
    <s v="A"/>
    <s v="F"/>
    <m/>
    <m/>
    <s v="F12"/>
    <s v="Academic Year"/>
    <x v="2"/>
  </r>
  <r>
    <s v="Mills"/>
    <s v="Erica"/>
    <s v="L"/>
    <s v="Coordinator,Recruitment Events"/>
    <s v="Admissions Office"/>
    <x v="1182"/>
    <s v="A"/>
    <s v="F"/>
    <m/>
    <m/>
    <s v="A12"/>
    <s v="Fiscal Year"/>
    <x v="0"/>
  </r>
  <r>
    <s v="Scott"/>
    <s v="Brittany"/>
    <s v="L"/>
    <s v="Coordinator of Campus Visits"/>
    <s v="Admissions Office"/>
    <x v="1182"/>
    <s v="A"/>
    <s v="F"/>
    <m/>
    <m/>
    <s v="A12"/>
    <s v="Fiscal Year"/>
    <x v="0"/>
  </r>
  <r>
    <s v="Wittke"/>
    <s v="Bradley"/>
    <s v="R"/>
    <s v="Director, Football Operations"/>
    <s v="Football"/>
    <x v="1182"/>
    <s v="A"/>
    <s v="F"/>
    <m/>
    <m/>
    <s v="A12"/>
    <s v="Fiscal Year"/>
    <x v="0"/>
  </r>
  <r>
    <s v="Keane"/>
    <s v="Michael"/>
    <s v="A"/>
    <s v="Coordinator"/>
    <s v="Fraternity and Sorority Life"/>
    <x v="1182"/>
    <s v="A"/>
    <s v="F"/>
    <m/>
    <m/>
    <s v="A12"/>
    <s v="Fiscal Year"/>
    <x v="0"/>
  </r>
  <r>
    <s v="Messenger"/>
    <s v="Steven"/>
    <s v="P"/>
    <s v="Asst Athl Dir, Ops, Evnts, Chm"/>
    <s v="Intercollegiate Athletics"/>
    <x v="1182"/>
    <s v="A"/>
    <s v="F"/>
    <n v="3320"/>
    <m/>
    <s v="A12"/>
    <s v="Fiscal Year"/>
    <x v="0"/>
  </r>
  <r>
    <s v="Theby"/>
    <s v="David"/>
    <s v="C"/>
    <s v="Director of Marketing/Promotns"/>
    <s v="Intercollegiate Athletics"/>
    <x v="1182"/>
    <s v="A"/>
    <s v="F"/>
    <m/>
    <m/>
    <s v="A12"/>
    <s v="Fiscal Year"/>
    <x v="0"/>
  </r>
  <r>
    <s v="Hervias Marsell"/>
    <s v="Alicia"/>
    <s v="A"/>
    <s v="Grants Coordinator"/>
    <s v="Sponsored Programs &amp; Research"/>
    <x v="1182"/>
    <s v="A"/>
    <s v="F"/>
    <m/>
    <m/>
    <s v="A12"/>
    <s v="Fiscal Year"/>
    <x v="0"/>
  </r>
  <r>
    <s v="Jurak"/>
    <s v="Katherine"/>
    <s v="V"/>
    <s v="Instructor"/>
    <s v="General Studies Writing Prog"/>
    <x v="1183"/>
    <s v="A"/>
    <s v="F"/>
    <m/>
    <m/>
    <s v="F12"/>
    <s v="Academic Year"/>
    <x v="2"/>
  </r>
  <r>
    <s v="Van Buskirk"/>
    <s v="Chad"/>
    <s v="M"/>
    <s v="Instructor"/>
    <s v="General Studies Writing Prog"/>
    <x v="1183"/>
    <s v="A"/>
    <s v="F"/>
    <m/>
    <m/>
    <s v="F12"/>
    <s v="Academic Year"/>
    <x v="2"/>
  </r>
  <r>
    <s v="Bell"/>
    <s v="Eric"/>
    <s v="N"/>
    <s v="Information Specialist"/>
    <s v="Financial Aid"/>
    <x v="1184"/>
    <s v="A"/>
    <s v="F"/>
    <m/>
    <m/>
    <s v="A12"/>
    <s v="Fiscal Year"/>
    <x v="0"/>
  </r>
  <r>
    <s v="Hobert"/>
    <s v="Emilie"/>
    <s v="A"/>
    <s v="Coord Fine Arts Recrmt and Adm"/>
    <s v="School of Art"/>
    <x v="1184"/>
    <s v="A"/>
    <s v="F"/>
    <m/>
    <m/>
    <s v="A12"/>
    <s v="Fiscal Year"/>
    <x v="0"/>
  </r>
  <r>
    <s v="Kuebeck"/>
    <s v="Andrew"/>
    <s v="L"/>
    <s v="Instructor"/>
    <s v="School of Art"/>
    <x v="1185"/>
    <s v="A"/>
    <s v="F"/>
    <m/>
    <m/>
    <s v="F12"/>
    <s v="Academic Year"/>
    <x v="2"/>
  </r>
  <r>
    <s v="Briggs"/>
    <s v="Brandon"/>
    <s v="M"/>
    <s v="Instructor"/>
    <s v="School of Art"/>
    <x v="1186"/>
    <s v="A"/>
    <s v="F"/>
    <m/>
    <m/>
    <s v="F12"/>
    <s v="Academic Year"/>
    <x v="2"/>
  </r>
  <r>
    <s v="Jess"/>
    <s v="Scott"/>
    <s v="K"/>
    <s v="Athl Equipment Mgr (Ice Arena)"/>
    <s v="Intercollegiate Athletics"/>
    <x v="1187"/>
    <s v="A"/>
    <s v="F"/>
    <m/>
    <m/>
    <s v="A12"/>
    <s v="Fiscal Year"/>
    <x v="0"/>
  </r>
  <r>
    <s v="Harris"/>
    <s v="Jillian"/>
    <s v="M"/>
    <s v="Instructor"/>
    <s v="Fire-Applied Science"/>
    <x v="1188"/>
    <s v="A"/>
    <s v="F"/>
    <m/>
    <m/>
    <s v="F12"/>
    <s v="Academic Year"/>
    <x v="2"/>
  </r>
  <r>
    <s v="Gilliatt"/>
    <s v="Andrew"/>
    <s v="L"/>
    <s v="Instructor"/>
    <s v="School of Art"/>
    <x v="1188"/>
    <s v="C"/>
    <s v="F"/>
    <m/>
    <m/>
    <s v="F09"/>
    <s v="Academic Year"/>
    <x v="2"/>
  </r>
  <r>
    <s v="Goodrich"/>
    <s v="Kenneth"/>
    <s v="J"/>
    <s v="Assc Dir, Strength &amp; Condition"/>
    <s v="Intercollegiate Athletics"/>
    <x v="1189"/>
    <s v="A"/>
    <s v="F"/>
    <m/>
    <m/>
    <s v="A12"/>
    <s v="Fiscal Year"/>
    <x v="0"/>
  </r>
  <r>
    <s v="Haynes"/>
    <s v="June"/>
    <s v="A"/>
    <s v="Instructor"/>
    <s v="Fire-Human Dev &amp; Family Study"/>
    <x v="1190"/>
    <s v="C"/>
    <s v="F"/>
    <n v="2000"/>
    <m/>
    <s v="F09"/>
    <s v="Academic Year"/>
    <x v="2"/>
  </r>
  <r>
    <s v="Kontos"/>
    <s v="Victoria"/>
    <s v="A"/>
    <s v="Admissions &amp; Fin Aid Counselor"/>
    <s v="Fire-Admissions"/>
    <x v="1191"/>
    <s v="A"/>
    <s v="F"/>
    <m/>
    <m/>
    <s v="A12"/>
    <s v="Fiscal Year"/>
    <x v="0"/>
  </r>
  <r>
    <s v="Rosati"/>
    <s v="Monique"/>
    <s v="A"/>
    <s v="Director of Operations"/>
    <s v="Basketball - Women"/>
    <x v="1192"/>
    <s v="A"/>
    <s v="F"/>
    <m/>
    <m/>
    <s v="A12"/>
    <s v="Fiscal Year"/>
    <x v="0"/>
  </r>
  <r>
    <s v="Capraro"/>
    <s v="Fernanda"/>
    <s v="P"/>
    <s v="Instructor"/>
    <s v="English Department"/>
    <x v="1192"/>
    <s v="A"/>
    <s v="F"/>
    <m/>
    <m/>
    <s v="F12"/>
    <s v="Academic Year"/>
    <x v="2"/>
  </r>
  <r>
    <s v="Nopper"/>
    <s v="Tamara"/>
    <s v="K"/>
    <s v="Instructor"/>
    <s v="Ethnic Studies"/>
    <x v="1192"/>
    <s v="A"/>
    <s v="F"/>
    <m/>
    <m/>
    <s v="F12"/>
    <s v="Academic Year"/>
    <x v="2"/>
  </r>
  <r>
    <s v="Dennett"/>
    <s v="Tiffany"/>
    <s v="E"/>
    <s v="Coordinator"/>
    <s v="Fraternity and Sorority Life"/>
    <x v="1192"/>
    <s v="A"/>
    <s v="F"/>
    <m/>
    <m/>
    <s v="A12"/>
    <s v="Fiscal Year"/>
    <x v="0"/>
  </r>
  <r>
    <s v="Bezdicek"/>
    <s v="Paul"/>
    <m/>
    <s v="Director of Ticket Operations"/>
    <s v="Intercollegiate Athletics"/>
    <x v="1192"/>
    <s v="A"/>
    <s v="F"/>
    <n v="6000"/>
    <m/>
    <s v="A12"/>
    <s v="Fiscal Year"/>
    <x v="0"/>
  </r>
  <r>
    <s v="Kelling"/>
    <s v="Michelle"/>
    <s v="J"/>
    <s v="Academic Advisor"/>
    <s v="Fire-Student Services"/>
    <x v="1193"/>
    <s v="A"/>
    <s v="F"/>
    <m/>
    <m/>
    <s v="A17"/>
    <s v="Fiscal Year"/>
    <x v="0"/>
  </r>
  <r>
    <s v="Fox"/>
    <s v="Brent"/>
    <s v="M"/>
    <s v="Mathematics Coordinator"/>
    <s v="Fire-The Learning Center"/>
    <x v="1194"/>
    <s v="A"/>
    <s v="F"/>
    <m/>
    <m/>
    <s v="A17"/>
    <s v="Fiscal Year"/>
    <x v="0"/>
  </r>
  <r>
    <s v="Helyer"/>
    <s v="Patricia"/>
    <m/>
    <s v="Stud Assistance&amp; Advocacy Spec"/>
    <s v="Counseling Center"/>
    <x v="1195"/>
    <s v="A"/>
    <s v="F"/>
    <m/>
    <m/>
    <s v="A17"/>
    <s v="Fiscal Year"/>
    <x v="0"/>
  </r>
  <r>
    <s v="Young"/>
    <s v="Stephanie"/>
    <s v="K"/>
    <s v="Head Woman's Golf Coach"/>
    <s v="Golf-Women"/>
    <x v="1196"/>
    <s v="A"/>
    <s v="F"/>
    <m/>
    <m/>
    <s v="A12"/>
    <s v="Fiscal Year"/>
    <x v="0"/>
  </r>
  <r>
    <s v="Farrell"/>
    <s v="Kevin"/>
    <s v="S"/>
    <s v="Head Men's Golf Coach"/>
    <s v="Golf- Men"/>
    <x v="1197"/>
    <s v="A"/>
    <s v="F"/>
    <m/>
    <m/>
    <s v="A12"/>
    <s v="Fiscal Year"/>
    <x v="0"/>
  </r>
  <r>
    <s v="Patnode"/>
    <s v="Stacy"/>
    <s v="C"/>
    <s v="Disability Services Specialist"/>
    <s v="Disability Services"/>
    <x v="1198"/>
    <s v="A"/>
    <s v="F"/>
    <m/>
    <m/>
    <s v="A12"/>
    <s v="Fiscal Year"/>
    <x v="0"/>
  </r>
  <r>
    <s v="Swegan"/>
    <s v="Scott"/>
    <s v="A"/>
    <s v="Asst Dir of Athl Communication"/>
    <s v="Intercollegiate Athletics"/>
    <x v="1199"/>
    <s v="A"/>
    <s v="F"/>
    <m/>
    <m/>
    <s v="A12"/>
    <s v="Fiscal Year"/>
    <x v="0"/>
  </r>
  <r>
    <s v="Eldridge"/>
    <s v="Nathen"/>
    <s v="A"/>
    <s v="Enrollment Services Specialist"/>
    <s v="Intrnl Programs &amp; Partnerships"/>
    <x v="1199"/>
    <s v="A"/>
    <s v="F"/>
    <m/>
    <m/>
    <s v="A12"/>
    <s v="Fiscal Year"/>
    <x v="0"/>
  </r>
  <r>
    <s v="Davis"/>
    <s v="Kevin"/>
    <s v="L"/>
    <s v="Asst Dir of Athl Communication"/>
    <s v="Intercollegiate Athletics"/>
    <x v="1200"/>
    <s v="A"/>
    <s v="F"/>
    <m/>
    <m/>
    <s v="A12"/>
    <s v="Fiscal Year"/>
    <x v="0"/>
  </r>
  <r>
    <s v="Wetzel"/>
    <s v="Henry"/>
    <m/>
    <s v="Educational Advisor"/>
    <s v="TRIO Programs"/>
    <x v="1201"/>
    <s v="A"/>
    <s v="F"/>
    <m/>
    <m/>
    <s v="A12"/>
    <s v="Fiscal Year"/>
    <x v="0"/>
  </r>
  <r>
    <s v="Fletcher"/>
    <s v="Pamela"/>
    <s v="S"/>
    <s v="Sales &amp; Facilities Specialist"/>
    <s v="Bowen-Thompson Student Union"/>
    <x v="1202"/>
    <s v="A"/>
    <s v="F"/>
    <m/>
    <m/>
    <s v="A12"/>
    <s v="Fiscal Year"/>
    <x v="0"/>
  </r>
  <r>
    <s v="May"/>
    <s v="Jennifer"/>
    <s v="E"/>
    <s v="Educational Advisor"/>
    <s v="TRIO Programs"/>
    <x v="1203"/>
    <s v="A"/>
    <s v="F"/>
    <m/>
    <m/>
    <s v="A12"/>
    <s v="Fiscal Year"/>
    <x v="0"/>
  </r>
  <r>
    <s v="Scarola"/>
    <s v="Tiffany"/>
    <s v="B"/>
    <s v="Instructor"/>
    <s v="General Studies Writing Prog"/>
    <x v="1204"/>
    <s v="A"/>
    <s v="F"/>
    <n v="10000"/>
    <m/>
    <s v="F12"/>
    <s v="Academic Year"/>
    <x v="2"/>
  </r>
  <r>
    <s v="Trusz"/>
    <s v="Sarah"/>
    <s v="N"/>
    <s v="Assistant Director"/>
    <s v="Student Communication Center"/>
    <x v="1204"/>
    <s v="A"/>
    <s v="F"/>
    <m/>
    <m/>
    <s v="A12"/>
    <s v="Fiscal Year"/>
    <x v="0"/>
  </r>
  <r>
    <s v="Carlton"/>
    <s v="Kalee"/>
    <s v="T"/>
    <s v="Counselor"/>
    <s v="Admissions Office"/>
    <x v="1205"/>
    <s v="A"/>
    <s v="F"/>
    <m/>
    <m/>
    <s v="A12"/>
    <s v="Fiscal Year"/>
    <x v="0"/>
  </r>
  <r>
    <s v="Fischer"/>
    <s v="Daniel"/>
    <s v="A"/>
    <s v="Associate Athletic Trainer"/>
    <s v="Intercollegiate Athletics"/>
    <x v="1206"/>
    <s v="A"/>
    <s v="F"/>
    <m/>
    <m/>
    <s v="A12"/>
    <s v="Fiscal Year"/>
    <x v="0"/>
  </r>
  <r>
    <s v="Whiteman"/>
    <s v="Betty"/>
    <s v="A"/>
    <s v="Registered Nurse"/>
    <s v="Health Services"/>
    <x v="1207"/>
    <s v="A"/>
    <s v="F"/>
    <m/>
    <m/>
    <s v="A17"/>
    <s v="Fiscal Year"/>
    <x v="0"/>
  </r>
  <r>
    <s v="Twu"/>
    <s v="Lihjen"/>
    <s v="J"/>
    <s v="Math Specialist"/>
    <s v="TRIO Programs"/>
    <x v="1208"/>
    <s v="A"/>
    <s v="F"/>
    <m/>
    <m/>
    <s v="A17"/>
    <s v="Fiscal Year"/>
    <x v="0"/>
  </r>
  <r>
    <s v="Smith"/>
    <s v="Michael"/>
    <s v="A"/>
    <s v="Supervising Art Technician"/>
    <s v="School of Art"/>
    <x v="1209"/>
    <s v="A"/>
    <s v="F"/>
    <m/>
    <m/>
    <s v="A12"/>
    <s v="Fiscal Year"/>
    <x v="0"/>
  </r>
  <r>
    <s v="Lastrapes"/>
    <s v="Brittany"/>
    <s v="D"/>
    <s v="Asst Softball Coach"/>
    <s v="Softball - Women"/>
    <x v="1210"/>
    <s v="A"/>
    <s v="F"/>
    <m/>
    <m/>
    <s v="A12"/>
    <s v="Fiscal Year"/>
    <x v="0"/>
  </r>
  <r>
    <s v="Zwayer"/>
    <s v="Irene"/>
    <s v="S"/>
    <s v="Basic Writing Specialist"/>
    <s v="TRIO Programs"/>
    <x v="1211"/>
    <s v="C"/>
    <s v="F"/>
    <m/>
    <m/>
    <s v="A09"/>
    <s v="Academic Year"/>
    <x v="0"/>
  </r>
  <r>
    <s v="Lowe"/>
    <s v="Chelsea"/>
    <s v="S"/>
    <s v="Assistant Athletic Trainer"/>
    <s v="Intercollegiate Athletics"/>
    <x v="1212"/>
    <s v="A"/>
    <s v="F"/>
    <m/>
    <m/>
    <s v="A12"/>
    <s v="Fiscal Year"/>
    <x v="0"/>
  </r>
  <r>
    <s v="Gilmore"/>
    <s v="David"/>
    <s v="L"/>
    <s v="Audio Visual Theater Tech"/>
    <s v="Fire-Instructional Media"/>
    <x v="1213"/>
    <s v="C"/>
    <s v="F"/>
    <m/>
    <m/>
    <s v="A10"/>
    <s v="10 Month"/>
    <x v="0"/>
  </r>
  <r>
    <s v="Conly"/>
    <s v="Matthew"/>
    <s v="K"/>
    <s v="Ast Wms Track and Field Coach"/>
    <s v="Track-Women"/>
    <x v="1214"/>
    <s v="A"/>
    <s v="F"/>
    <m/>
    <m/>
    <s v="A12"/>
    <s v="Fiscal Year"/>
    <x v="0"/>
  </r>
  <r>
    <s v="Dunn-Harris"/>
    <s v="Marie"/>
    <s v="A"/>
    <s v="Writer/Social Media Specialist"/>
    <s v="Marketing &amp; Communications"/>
    <x v="1215"/>
    <s v="A"/>
    <s v="F"/>
    <n v="12000"/>
    <m/>
    <s v="A12"/>
    <s v="Fiscal Year"/>
    <x v="0"/>
  </r>
  <r>
    <s v="Fowler"/>
    <s v="Cerita"/>
    <s v="R"/>
    <s v="Admissions Counselor"/>
    <s v="Admissions Office"/>
    <x v="1216"/>
    <s v="A"/>
    <s v="F"/>
    <m/>
    <m/>
    <s v="A12"/>
    <s v="Fiscal Year"/>
    <x v="0"/>
  </r>
  <r>
    <s v="Laird"/>
    <s v="Barbara"/>
    <s v="L"/>
    <s v="Assistant Director"/>
    <s v="Academic Enhancement"/>
    <x v="1217"/>
    <s v="A"/>
    <s v="F"/>
    <m/>
    <m/>
    <s v="A12"/>
    <s v="Fiscal Year"/>
    <x v="0"/>
  </r>
  <r>
    <s v="Whitehurst"/>
    <s v="Robert"/>
    <s v="N"/>
    <s v="Assistant Athletic Trainer"/>
    <s v="Intercollegiate Athletics"/>
    <x v="1218"/>
    <s v="A"/>
    <s v="F"/>
    <m/>
    <m/>
    <s v="A12"/>
    <s v="Fiscal Year"/>
    <x v="0"/>
  </r>
  <r>
    <s v="Kimbrough"/>
    <s v="Brandi"/>
    <s v="M"/>
    <s v="Admissions Counselor"/>
    <s v="Admissions Office"/>
    <x v="1219"/>
    <s v="A"/>
    <s v="F"/>
    <m/>
    <m/>
    <s v="A12"/>
    <s v="Fiscal Year"/>
    <x v="0"/>
  </r>
  <r>
    <s v="Small"/>
    <s v="Drew"/>
    <s v="T"/>
    <s v="Admissions Counselor"/>
    <s v="Admissions Office"/>
    <x v="1219"/>
    <s v="A"/>
    <s v="F"/>
    <m/>
    <m/>
    <s v="A12"/>
    <s v="Fiscal Year"/>
    <x v="0"/>
  </r>
  <r>
    <s v="Tracy"/>
    <s v="Alison"/>
    <s v="J"/>
    <s v="Admissions Counselor"/>
    <s v="Admissions Office"/>
    <x v="1219"/>
    <s v="A"/>
    <s v="F"/>
    <m/>
    <m/>
    <s v="A12"/>
    <s v="Fiscal Year"/>
    <x v="0"/>
  </r>
  <r>
    <s v="Vargas"/>
    <s v="Lauryn"/>
    <s v="A"/>
    <s v="Admissions Counselor"/>
    <s v="Admissions Office"/>
    <x v="1219"/>
    <s v="A"/>
    <s v="F"/>
    <m/>
    <m/>
    <s v="A12"/>
    <s v="Fiscal Year"/>
    <x v="0"/>
  </r>
  <r>
    <s v="Zachrich"/>
    <s v="Sarah"/>
    <s v="C"/>
    <s v="Admissions Counselor"/>
    <s v="Admissions Office"/>
    <x v="1219"/>
    <s v="A"/>
    <s v="F"/>
    <m/>
    <m/>
    <s v="A12"/>
    <s v="Fiscal Year"/>
    <x v="0"/>
  </r>
  <r>
    <s v="McPhillips"/>
    <s v="Michael"/>
    <s v="J"/>
    <s v="Coordinator, Retail, Invtry Mg"/>
    <s v="Ice Arena"/>
    <x v="1220"/>
    <s v="A"/>
    <s v="F"/>
    <m/>
    <m/>
    <s v="A12"/>
    <s v="Fiscal Year"/>
    <x v="0"/>
  </r>
  <r>
    <s v="Kohn"/>
    <s v="Allen"/>
    <s v="J"/>
    <s v="Academic Coordinator"/>
    <s v="Intercollegiate Athletics"/>
    <x v="1221"/>
    <s v="A"/>
    <s v="F"/>
    <m/>
    <m/>
    <s v="A12"/>
    <s v="Fiscal Year"/>
    <x v="0"/>
  </r>
  <r>
    <s v="Gordon"/>
    <s v="Dawn"/>
    <s v="M"/>
    <s v="Instructor, PCC"/>
    <s v="Educ/Div Tchng &amp; Learning"/>
    <x v="1222"/>
    <s v="C"/>
    <s v="F"/>
    <m/>
    <m/>
    <s v="F09"/>
    <s v="Academic Year"/>
    <x v="2"/>
  </r>
  <r>
    <s v="Gildon"/>
    <s v="James"/>
    <m/>
    <s v="Ast Wms Track and Field Coach"/>
    <s v="Track-Women"/>
    <x v="1223"/>
    <s v="A"/>
    <s v="F"/>
    <m/>
    <m/>
    <s v="A12"/>
    <s v="Fiscal Year"/>
    <x v="0"/>
  </r>
  <r>
    <s v="Costa dos"/>
    <s v="Rodnei"/>
    <s v="L"/>
    <s v="Assistant Women's Volleyball C"/>
    <s v="Volleyball - Women"/>
    <x v="1224"/>
    <s v="A"/>
    <s v="F"/>
    <m/>
    <m/>
    <s v="A12"/>
    <s v="Fiscal Year"/>
    <x v="0"/>
  </r>
  <r>
    <s v="Rogers"/>
    <s v="Scott"/>
    <s v="T"/>
    <s v="Adjunct Instructor"/>
    <s v="Music Education"/>
    <x v="1225"/>
    <s v="C"/>
    <s v="P"/>
    <m/>
    <m/>
    <s v="F09"/>
    <s v="Academic Year"/>
    <x v="2"/>
  </r>
  <r>
    <s v="Rosen"/>
    <s v="Jaclyn"/>
    <s v="C"/>
    <s v="Assistant Swimming Coach"/>
    <s v="Swimming - Women"/>
    <x v="1225"/>
    <s v="A"/>
    <s v="F"/>
    <m/>
    <m/>
    <s v="A12"/>
    <s v="Fiscal Year"/>
    <x v="0"/>
  </r>
  <r>
    <s v="Bauer"/>
    <s v="Jason"/>
    <s v="F"/>
    <s v="Assistant Wms Gymnastics Coach"/>
    <s v="Gymnastic - Women"/>
    <x v="1226"/>
    <s v="A"/>
    <s v="F"/>
    <m/>
    <m/>
    <s v="A12"/>
    <s v="Fiscal Year"/>
    <x v="0"/>
  </r>
  <r>
    <s v="Frisoli"/>
    <s v="Michael"/>
    <s v="R"/>
    <s v="Instructor, GSW Writing Pgm"/>
    <s v="English Department"/>
    <x v="1227"/>
    <s v="C"/>
    <s v="F"/>
    <m/>
    <m/>
    <s v="F09"/>
    <s v="Academic Year"/>
    <x v="2"/>
  </r>
  <r>
    <s v="Richardson"/>
    <s v="Lewis"/>
    <s v="M"/>
    <s v="Multimedia Production Coordntr"/>
    <s v="Intercollegiate Athletics"/>
    <x v="1228"/>
    <s v="A"/>
    <s v="F"/>
    <m/>
    <m/>
    <s v="A12"/>
    <s v="Fiscal Year"/>
    <x v="0"/>
  </r>
  <r>
    <s v="Martinez DeBruler"/>
    <s v="Laura"/>
    <s v="A"/>
    <s v="Asst Women's Volleyball Coach"/>
    <s v="Volleyball - Women"/>
    <x v="1229"/>
    <s v="A"/>
    <s v="F"/>
    <m/>
    <m/>
    <s v="A12"/>
    <s v="Fiscal Year"/>
    <x v="0"/>
  </r>
  <r>
    <s v="Gauvin"/>
    <s v="Alexander"/>
    <s v="B"/>
    <s v="Diving Coach"/>
    <s v="Swimming - Women"/>
    <x v="1230"/>
    <s v="A"/>
    <s v="F"/>
    <m/>
    <m/>
    <s v="A12"/>
    <s v="Fiscal Year"/>
    <x v="0"/>
  </r>
  <r>
    <s v="Nester"/>
    <s v="Daniel"/>
    <s v="E"/>
    <s v="Coordinator of Spirt Programs"/>
    <s v="Office of the Dean of Students"/>
    <x v="1231"/>
    <s v="A"/>
    <s v="F"/>
    <m/>
    <m/>
    <s v="A17"/>
    <s v="Fiscal Year"/>
    <x v="0"/>
  </r>
  <r>
    <s v="Austin"/>
    <s v="Bryan"/>
    <s v="T"/>
    <s v="Residence Hall Director"/>
    <s v="Office of Residence Life"/>
    <x v="1232"/>
    <s v="A"/>
    <s v="F"/>
    <n v="6000"/>
    <s v="10,166.00"/>
    <s v="A12"/>
    <s v="Fiscal Year"/>
    <x v="0"/>
  </r>
  <r>
    <s v="Boyle"/>
    <s v="Daniel"/>
    <s v="T"/>
    <s v="Residence Hall Director"/>
    <s v="Office of Residence Life"/>
    <x v="1232"/>
    <s v="A"/>
    <s v="F"/>
    <n v="2000"/>
    <s v="10,166.00"/>
    <s v="A12"/>
    <s v="Fiscal Year"/>
    <x v="0"/>
  </r>
  <r>
    <s v="Singleton"/>
    <s v="Angelo"/>
    <m/>
    <s v="Educational Advisor"/>
    <s v="TRIO Programs"/>
    <x v="1233"/>
    <s v="A"/>
    <s v="F"/>
    <m/>
    <m/>
    <s v="A17"/>
    <s v="Fiscal Year"/>
    <x v="0"/>
  </r>
  <r>
    <s v="Fernandez"/>
    <s v="Raul"/>
    <s v="R"/>
    <s v="Residence Hall Director"/>
    <s v="Office of Residence Life"/>
    <x v="1234"/>
    <s v="A"/>
    <s v="F"/>
    <m/>
    <s v="10,166.00"/>
    <s v="A12"/>
    <s v="Fiscal Year"/>
    <x v="0"/>
  </r>
  <r>
    <s v="Colvin"/>
    <s v="Cynthia"/>
    <s v="C"/>
    <s v="Academic Advisor"/>
    <s v="A&amp;S Dean"/>
    <x v="1235"/>
    <s v="C"/>
    <s v="P"/>
    <m/>
    <m/>
    <s v="A12"/>
    <s v="Fiscal Year"/>
    <x v="0"/>
  </r>
  <r>
    <s v="Haun"/>
    <s v="Jacob"/>
    <m/>
    <s v="Residence Hall Director"/>
    <s v="Office of Residence Life"/>
    <x v="1236"/>
    <s v="A"/>
    <s v="F"/>
    <m/>
    <s v="10,166.00"/>
    <s v="A12"/>
    <s v="Fiscal Year"/>
    <x v="0"/>
  </r>
  <r>
    <s v="Kilfeather"/>
    <s v="Meghan"/>
    <s v="P"/>
    <s v="Residence Hall Director"/>
    <s v="Office of Residence Life"/>
    <x v="1236"/>
    <s v="A"/>
    <s v="F"/>
    <m/>
    <s v="10,166.00"/>
    <s v="A12"/>
    <s v="Fiscal Year"/>
    <x v="0"/>
  </r>
  <r>
    <s v="Lobo"/>
    <s v="Jayme"/>
    <s v="D"/>
    <s v="Residence Hall Director"/>
    <s v="Office of Residence Life"/>
    <x v="1236"/>
    <s v=" A"/>
    <s v=" F"/>
    <m/>
    <n v="10166"/>
    <s v="A12"/>
    <s v="Fiscal Year"/>
    <x v="0"/>
  </r>
  <r>
    <s v="Owen"/>
    <s v="Evan"/>
    <s v="G"/>
    <s v="Residence Hall Director"/>
    <s v="Office of Residence Life"/>
    <x v="1236"/>
    <s v="A"/>
    <s v="F"/>
    <m/>
    <s v="10,166.00"/>
    <s v="A12"/>
    <s v="Fiscal Year"/>
    <x v="0"/>
  </r>
  <r>
    <s v="Voss"/>
    <s v="Scott"/>
    <s v="M"/>
    <s v="Residence Hall Director"/>
    <s v="Office of Residence Life"/>
    <x v="1236"/>
    <s v="A"/>
    <s v="F"/>
    <m/>
    <s v="10,166.00"/>
    <s v="A12"/>
    <s v="Fiscal Year"/>
    <x v="0"/>
  </r>
  <r>
    <s v="Bunner"/>
    <s v="Betsy"/>
    <s v="L"/>
    <s v="Research Associate"/>
    <s v="Col of Health &amp; Human Services"/>
    <x v="1237"/>
    <s v="A"/>
    <s v="P"/>
    <m/>
    <m/>
    <s v="A12"/>
    <s v="Fiscal Year"/>
    <x v="0"/>
  </r>
  <r>
    <s v="Knowles"/>
    <s v="Jennifer"/>
    <s v="P"/>
    <s v="Academic Advisor"/>
    <s v="Fire-Student Services"/>
    <x v="1238"/>
    <s v="A"/>
    <s v="P"/>
    <m/>
    <m/>
    <s v="A12"/>
    <s v="Fiscal Year"/>
    <x v="0"/>
  </r>
  <r>
    <s v="Sobol"/>
    <s v="Jeffrey"/>
    <s v="A"/>
    <s v="Asst Director, Strength &amp; Cond"/>
    <s v="Intercollegiate Athletics"/>
    <x v="1239"/>
    <s v="A"/>
    <s v="F"/>
    <m/>
    <m/>
    <s v="A12"/>
    <s v="Fiscal Year"/>
    <x v="0"/>
  </r>
  <r>
    <s v="Reed"/>
    <s v="Eric"/>
    <s v="D"/>
    <s v="Men's Assistant Soccer Coach"/>
    <s v="Soccer - Men"/>
    <x v="1239"/>
    <s v="A"/>
    <s v="F"/>
    <m/>
    <m/>
    <s v="A12"/>
    <s v="Fiscal Year"/>
    <x v="0"/>
  </r>
  <r>
    <s v="Harper"/>
    <s v="Marsha"/>
    <s v="N"/>
    <s v="Assistant Women's Soccer Coach"/>
    <s v="Soccer - Women"/>
    <x v="1239"/>
    <s v="A"/>
    <s v="F"/>
    <m/>
    <m/>
    <s v="A12"/>
    <s v="Fiscal Year"/>
    <x v="0"/>
  </r>
  <r>
    <s v="Taylor"/>
    <s v="Jillian"/>
    <s v="G"/>
    <s v="Assistant Athletic Coordinator"/>
    <s v="Intercollegiate Athletics"/>
    <x v="1240"/>
    <s v="A"/>
    <s v="F"/>
    <m/>
    <m/>
    <s v="A12"/>
    <s v="Fiscal Year"/>
    <x v="0"/>
  </r>
  <r>
    <s v="Vining"/>
    <s v="Susan"/>
    <s v="P"/>
    <s v="Clinical Audiologist"/>
    <s v="Comm. Sciences &amp; Disorders"/>
    <x v="1241"/>
    <s v="A"/>
    <s v="P"/>
    <m/>
    <m/>
    <s v="A12"/>
    <s v="Fiscal Year"/>
    <x v="0"/>
  </r>
  <r>
    <s v="Nyce"/>
    <s v="Martha"/>
    <s v="C"/>
    <s v="Coordinator, Honor's Program"/>
    <s v="Honors Program"/>
    <x v="1242"/>
    <s v="A"/>
    <s v="F"/>
    <m/>
    <m/>
    <s v="A17"/>
    <s v="Fiscal Year"/>
    <x v="0"/>
  </r>
  <r>
    <s v="Westrick-Payne"/>
    <s v="Krista"/>
    <s v="K"/>
    <s v="Social Science Data Analyst"/>
    <s v="Sociology Department"/>
    <x v="1243"/>
    <s v="A"/>
    <s v="P"/>
    <m/>
    <m/>
    <s v="A12"/>
    <s v="Fiscal Year"/>
    <x v="0"/>
  </r>
  <r>
    <s v="Wagner"/>
    <s v="Jennifer"/>
    <s v="A"/>
    <s v="Continuing Educ Coordinator"/>
    <s v="Col of Health &amp; Human Services"/>
    <x v="1244"/>
    <s v="A"/>
    <s v="P"/>
    <m/>
    <m/>
    <s v="A12"/>
    <s v="Fiscal Year"/>
    <x v="0"/>
  </r>
  <r>
    <s v="Wiechman"/>
    <s v="Sandra"/>
    <s v="L"/>
    <s v="Safe Communities Program Coord"/>
    <s v="Recreation and Wellness"/>
    <x v="1245"/>
    <s v="A"/>
    <s v="P"/>
    <m/>
    <m/>
    <s v="A12"/>
    <s v="Fiscal Year"/>
    <x v="0"/>
  </r>
  <r>
    <s v="Tinsman"/>
    <s v="Diane"/>
    <s v="S"/>
    <s v="Licensed Social Worker"/>
    <s v="Counseling Center"/>
    <x v="1246"/>
    <s v="C"/>
    <s v="P"/>
    <m/>
    <m/>
    <s v="A10"/>
    <s v="10 Month"/>
    <x v="0"/>
  </r>
  <r>
    <s v="Spratt"/>
    <s v="James"/>
    <s v="B"/>
    <s v="Director of Operations"/>
    <s v="Hockey"/>
    <x v="1247"/>
    <s v="A"/>
    <s v="F"/>
    <m/>
    <m/>
    <s v="A17"/>
    <s v="Fiscal Year"/>
    <x v="0"/>
  </r>
  <r>
    <s v="Malcolm"/>
    <s v="Mark"/>
    <s v="J"/>
    <s v="Assistant Equipment Manager"/>
    <s v="Intercollegiate Athletics"/>
    <x v="1248"/>
    <s v="A"/>
    <s v="F"/>
    <m/>
    <m/>
    <s v="A17"/>
    <s v="Fiscal Year"/>
    <x v="0"/>
  </r>
  <r>
    <s v="Wadsworth"/>
    <s v="Lesley"/>
    <s v="A"/>
    <s v="Technical Writer"/>
    <s v="Sociology Department"/>
    <x v="1249"/>
    <s v="A"/>
    <s v="P"/>
    <m/>
    <m/>
    <s v="A12"/>
    <s v="Fiscal Year"/>
    <x v="0"/>
  </r>
  <r>
    <s v="Gabay"/>
    <s v="Itay"/>
    <m/>
    <s v="Assistant Professor"/>
    <s v="Department of Journalism &amp; PR"/>
    <x v="1250"/>
    <s v="C"/>
    <s v="F"/>
    <m/>
    <m/>
    <s v="F12"/>
    <s v="Academic Year"/>
    <x v="2"/>
  </r>
  <r>
    <s v="Crawford"/>
    <s v="Patricia"/>
    <s v="A"/>
    <s v="College Alumni Officer"/>
    <s v="Fire-College Relations"/>
    <x v="1251"/>
    <s v="A"/>
    <s v="P"/>
    <m/>
    <m/>
    <s v="A12"/>
    <s v="Fiscal Year"/>
    <x v="0"/>
  </r>
  <r>
    <s v="Brackenbury"/>
    <s v="Karen"/>
    <s v="L"/>
    <s v="Adjunct Clinical Instructor"/>
    <s v="Comm. Sciences &amp; Disorders"/>
    <x v="1252"/>
    <s v="C"/>
    <s v="P"/>
    <m/>
    <m/>
    <s v="F09"/>
    <s v="Academic Year"/>
    <x v="2"/>
  </r>
  <r>
    <s v="Giordano"/>
    <s v="Peggy"/>
    <s v="C"/>
    <s v="Adjunct Professor Emeritus"/>
    <s v="Sociology Department"/>
    <x v="1253"/>
    <s v="C"/>
    <s v="P"/>
    <m/>
    <m/>
    <s v="F09"/>
    <s v="Academic Year"/>
    <x v="2"/>
  </r>
  <r>
    <s v="Dorotiak"/>
    <s v="Jared"/>
    <s v="M"/>
    <s v="Musical Coordinator/Accompany"/>
    <s v="Theatre and Film"/>
    <x v="1254"/>
    <s v="C"/>
    <s v="P"/>
    <m/>
    <m/>
    <s v="A09"/>
    <s v="Academic Year"/>
    <x v="0"/>
  </r>
  <r>
    <s v="Buening"/>
    <s v="Jennifer"/>
    <s v="E"/>
    <s v="Academic Advisor"/>
    <s v="Fire-Student Services"/>
    <x v="1255"/>
    <s v="A"/>
    <s v="P"/>
    <m/>
    <m/>
    <s v="A12"/>
    <s v="Fiscal Year"/>
    <x v="0"/>
  </r>
  <r>
    <s v="Clinard"/>
    <s v="Jane"/>
    <s v="D"/>
    <s v="Admissions Program Coordinator"/>
    <s v="Admissions Office"/>
    <x v="1256"/>
    <s v="A"/>
    <s v="P"/>
    <m/>
    <m/>
    <s v="A12"/>
    <s v="Fiscal Year"/>
    <x v="0"/>
  </r>
  <r>
    <s v="Lange"/>
    <s v="Adrienne"/>
    <s v="M"/>
    <s v="Adjunct Clinical Instructor"/>
    <s v="Comm. Sciences &amp; Disorders"/>
    <x v="1257"/>
    <s v="C"/>
    <s v="P"/>
    <m/>
    <m/>
    <s v="F09"/>
    <s v="Academic Year"/>
    <x v="2"/>
  </r>
  <r>
    <s v="McCune"/>
    <s v="Amanda"/>
    <s v="S"/>
    <s v="Pre-Doctoral Psychology Intern"/>
    <s v="Counseling Center"/>
    <x v="1258"/>
    <s v="A"/>
    <s v="F"/>
    <m/>
    <m/>
    <s v="A12"/>
    <s v="Fiscal Year"/>
    <x v="0"/>
  </r>
  <r>
    <s v="McErlean"/>
    <s v="Amanda"/>
    <s v="R"/>
    <s v="Pre-Doctoral Psychology Intern"/>
    <s v="Counseling Center"/>
    <x v="1258"/>
    <s v="A"/>
    <s v="F"/>
    <m/>
    <m/>
    <s v="A12"/>
    <s v="Fiscal Year"/>
    <x v="0"/>
  </r>
  <r>
    <s v="Pearlson"/>
    <s v="Rebecca"/>
    <s v="E"/>
    <s v="Pre-Doctoral Psychology Intern"/>
    <s v="Counseling Center"/>
    <x v="1258"/>
    <s v="A"/>
    <s v="F"/>
    <m/>
    <m/>
    <s v="A12"/>
    <s v="Fiscal Year"/>
    <x v="0"/>
  </r>
  <r>
    <s v="Weber"/>
    <s v="Jonathan"/>
    <s v="D"/>
    <s v="Pre-Doctoral Psychology Intern"/>
    <s v="Counseling Center"/>
    <x v="1258"/>
    <s v="A"/>
    <s v="F"/>
    <m/>
    <m/>
    <s v="A12"/>
    <s v="Fiscal Year"/>
    <x v="0"/>
  </r>
  <r>
    <s v="Gartz"/>
    <s v="Michael"/>
    <s v="D"/>
    <s v="Adjunct Assistant Professor"/>
    <s v="Music Performance Studies"/>
    <x v="1259"/>
    <s v="C"/>
    <s v="P"/>
    <m/>
    <m/>
    <s v="F09"/>
    <s v="Academic Year"/>
    <x v="2"/>
  </r>
  <r>
    <s v="Olivucci"/>
    <s v="Massimo"/>
    <m/>
    <s v=" Adjunct Research Professor"/>
    <s v="Chemistry Department"/>
    <x v="1260"/>
    <s v="C"/>
    <s v="P"/>
    <m/>
    <m/>
    <s v="F09"/>
    <s v="Academic Year"/>
    <x v="2"/>
  </r>
  <r>
    <s v="Scheufler"/>
    <s v="Erika"/>
    <m/>
    <s v="Adjunct Instructor"/>
    <s v="Public &amp; Allied Health"/>
    <x v="1261"/>
    <s v="C"/>
    <s v="P"/>
    <n v="3000"/>
    <m/>
    <s v="F09"/>
    <s v="Academic Year"/>
    <x v="2"/>
  </r>
  <r>
    <s v="Calhoun"/>
    <s v="Kelly"/>
    <s v="M"/>
    <s v="Assistant Dance Coach"/>
    <s v="Office of the Dean of Students"/>
    <x v="1262"/>
    <s v="A"/>
    <s v="P"/>
    <m/>
    <m/>
    <s v="A12"/>
    <s v="Fiscal Year"/>
    <x v="0"/>
  </r>
  <r>
    <s v="Niles"/>
    <s v="Jamal"/>
    <s v="S"/>
    <s v="Assistant Cheer Coach"/>
    <s v="Office of the Dean of Students"/>
    <x v="1263"/>
    <s v="A"/>
    <s v="P"/>
    <m/>
    <m/>
    <s v="A12"/>
    <s v="Fiscal Year"/>
    <x v="0"/>
  </r>
  <r>
    <s v="Edwards"/>
    <s v="Stanley"/>
    <m/>
    <m/>
    <s v="Psychology Department"/>
    <x v="1264"/>
    <s v="C"/>
    <s v="P"/>
    <m/>
    <m/>
    <s v="F09"/>
    <s v="Academic Year"/>
    <x v="2"/>
  </r>
  <r>
    <s v="Reetz"/>
    <s v="Marlys"/>
    <m/>
    <s v="Adjunct Clinical Supervisor"/>
    <s v="Psychology Department"/>
    <x v="1264"/>
    <s v="C"/>
    <s v="P"/>
    <m/>
    <m/>
    <s v="F09"/>
    <s v="Academic Year"/>
    <x v="2"/>
  </r>
  <r>
    <s v="Blass"/>
    <s v="Evamaria"/>
    <s v="M"/>
    <s v="Adjunct Clinical Supervisor"/>
    <s v="Psychology Department"/>
    <x v="1265"/>
    <s v="C"/>
    <s v="P"/>
    <m/>
    <m/>
    <s v="F09"/>
    <s v="Academic Year"/>
    <x v="2"/>
  </r>
  <r>
    <s v="Bruckner"/>
    <s v="Elaine"/>
    <s v="J"/>
    <s v="Adjunct Clinical Supervisor"/>
    <s v="Psychology Department"/>
    <x v="1266"/>
    <s v="C"/>
    <s v="P"/>
    <m/>
    <m/>
    <s v="F09"/>
    <s v="Academic Year"/>
    <x v="2"/>
  </r>
  <r>
    <s v="Bruckner"/>
    <s v="Elaine"/>
    <s v="J"/>
    <m/>
    <s v="Psychology Department"/>
    <x v="1266"/>
    <s v="A"/>
    <s v="P"/>
    <m/>
    <m/>
    <s v="F09"/>
    <s v="Academic Year"/>
    <x v="2"/>
  </r>
  <r>
    <s v="Litterer"/>
    <s v="Denise"/>
    <s v="A"/>
    <s v="Adjunct Clinical Supervisor"/>
    <s v="Psychology Department"/>
    <x v="1267"/>
    <s v="C"/>
    <s v="P"/>
    <m/>
    <m/>
    <s v="F09"/>
    <s v="Academic Year"/>
    <x v="2"/>
  </r>
  <r>
    <s v="Smitley"/>
    <s v="Suzanne"/>
    <s v="L"/>
    <s v="Adjunct Clinical Supervisor"/>
    <s v="Psychology Department"/>
    <x v="1267"/>
    <s v="C"/>
    <s v="P"/>
    <m/>
    <m/>
    <s v="F09"/>
    <s v="Academic Year"/>
    <x v="2"/>
  </r>
  <r>
    <s v="Wolfe"/>
    <s v="Ralph"/>
    <s v="H"/>
    <s v="Emeritus/ Curator Gish Theater"/>
    <s v="V P University Advancement"/>
    <x v="1268"/>
    <s v="C"/>
    <s v="P"/>
    <m/>
    <m/>
    <s v="F09"/>
    <s v="Academic Year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32">
  <r>
    <s v="Babers"/>
    <s v="Dino"/>
    <s v="S"/>
    <s v="Head Football Coach"/>
    <s v="Football"/>
    <x v="0"/>
    <s v="F"/>
    <m/>
    <m/>
    <s v="A12"/>
    <s v="Fiscal Year"/>
    <x v="0"/>
  </r>
  <r>
    <s v="Mazey"/>
    <s v="Mary"/>
    <s v="Ellen"/>
    <s v="President/Professor"/>
    <s v="Office of the President"/>
    <x v="1"/>
    <s v="F"/>
    <m/>
    <m/>
    <s v="FAD"/>
    <s v="Fiscal Year"/>
    <x v="1"/>
  </r>
  <r>
    <s v="Jans"/>
    <s v="Christopher"/>
    <s v="P"/>
    <s v="Head Men's Basketball Coach"/>
    <s v="Basketball-Men"/>
    <x v="2"/>
    <s v="F"/>
    <m/>
    <m/>
    <s v="A12"/>
    <s v="Fiscal Year"/>
    <x v="0"/>
  </r>
  <r>
    <s v="Rogers"/>
    <s v="Rodney"/>
    <s v="K"/>
    <s v="Senior Vice Pres AA/Provost"/>
    <s v="Office of the Provost"/>
    <x v="3"/>
    <s v="F"/>
    <m/>
    <m/>
    <s v="FAD"/>
    <s v="Fiscal Year"/>
    <x v="1"/>
  </r>
  <r>
    <s v="Kingston"/>
    <s v="Daniel"/>
    <s v="Christopher"/>
    <s v="Dir of Intercollgiat Athletics"/>
    <s v="Intercollegiate Athletics"/>
    <x v="4"/>
    <s v="F"/>
    <m/>
    <m/>
    <s v="A12"/>
    <s v="Fiscal Year"/>
    <x v="0"/>
  </r>
  <r>
    <s v="McGrew"/>
    <s v="Trent"/>
    <s v="Shea"/>
    <s v="V P University Advancement"/>
    <s v="V P University Advancement"/>
    <x v="5"/>
    <s v="F"/>
    <m/>
    <m/>
    <s v=" A12"/>
    <s v="Fiscal Year"/>
    <x v="0"/>
  </r>
  <r>
    <s v="Stoll"/>
    <s v="Sherideen"/>
    <s v="S"/>
    <s v="Chief Financial Officer"/>
    <s v="Finance &amp; Administration"/>
    <x v="6"/>
    <s v="F"/>
    <n v="15000"/>
    <m/>
    <s v="A12"/>
    <s v="Fiscal Year"/>
    <x v="0"/>
  </r>
  <r>
    <s v="Braun"/>
    <s v="Raymond"/>
    <s v="William"/>
    <s v="Dean, College of Business"/>
    <s v="Dean of Business"/>
    <x v="7"/>
    <s v="F"/>
    <m/>
    <m/>
    <s v="A12"/>
    <s v="Fiscal Year"/>
    <x v="0"/>
  </r>
  <r>
    <s v="Craig"/>
    <s v="Raymond"/>
    <s v="A"/>
    <s v="Dean Arts &amp; Sciences/Prof"/>
    <s v="A&amp;S Dean"/>
    <x v="8"/>
    <s v="F"/>
    <m/>
    <m/>
    <s v="FAD"/>
    <s v="Fiscal Year"/>
    <x v="1"/>
  </r>
  <r>
    <s v="Borland"/>
    <s v="Kenneth"/>
    <s v="Wayne"/>
    <s v="Professor"/>
    <s v="Higher Ed and Student Affairs"/>
    <x v="9"/>
    <s v="F"/>
    <m/>
    <m/>
    <s v="F09"/>
    <s v="Academic Year"/>
    <x v="2"/>
  </r>
  <r>
    <s v="Ellinger"/>
    <s v="John"/>
    <s v="Michael"/>
    <s v="Chief Information Officer"/>
    <s v="Information Technology Service"/>
    <x v="10"/>
    <s v="F"/>
    <m/>
    <m/>
    <s v="A12"/>
    <s v="Fiscal Year"/>
    <x v="0"/>
  </r>
  <r>
    <s v="Balzer"/>
    <s v="William"/>
    <s v="K"/>
    <s v="VP Fac Affairs/Str Init/Dn Fir"/>
    <s v="Fire-Institutional Research"/>
    <x v="11"/>
    <s v="F"/>
    <m/>
    <m/>
    <s v="FAD"/>
    <s v="Fiscal Year"/>
    <x v="1"/>
  </r>
  <r>
    <s v="Krakoff"/>
    <s v="Steven"/>
    <s v="Paul"/>
    <s v="VP Capital Planning/Campus Ops"/>
    <s v="Capital Planning"/>
    <x v="12"/>
    <s v="F"/>
    <m/>
    <m/>
    <s v="A12"/>
    <s v="Fiscal Year"/>
    <x v="0"/>
  </r>
  <r>
    <s v="Ogawa"/>
    <s v="Michael"/>
    <s v="Y"/>
    <s v="VP/Resrh/Econ Dev/Dean Grad Co"/>
    <s v="Research and Economic Develop"/>
    <x v="13"/>
    <s v="F"/>
    <m/>
    <m/>
    <s v="FAD"/>
    <s v="Fiscal Year"/>
    <x v="1"/>
  </r>
  <r>
    <s v="Folkins"/>
    <s v="John"/>
    <s v="W"/>
    <s v="Professor"/>
    <s v="Comm. Sciences &amp; Disorders"/>
    <x v="14"/>
    <s v="F"/>
    <m/>
    <m/>
    <s v="F09"/>
    <s v="Academic Year"/>
    <x v="2"/>
  </r>
  <r>
    <s v="FitzGerald"/>
    <s v="Sean"/>
    <s v="Patrick"/>
    <s v="General Counsel"/>
    <s v="General Counsel"/>
    <x v="15"/>
    <s v="F"/>
    <m/>
    <m/>
    <s v="A12"/>
    <s v="Fiscal Year"/>
    <x v="0"/>
  </r>
  <r>
    <s v="Showell"/>
    <s v="Jeffrey"/>
    <s v="Adams"/>
    <s v="Dean/Professor"/>
    <s v="Musical Arts Dean"/>
    <x v="16"/>
    <s v="F"/>
    <m/>
    <m/>
    <s v=" FAD"/>
    <s v="Fiscal Year"/>
    <x v="1"/>
  </r>
  <r>
    <s v="Highhouse"/>
    <s v="Scott"/>
    <s v="Edward"/>
    <s v="Professor and Eminent Scholar"/>
    <s v="Psychology Department"/>
    <x v="17"/>
    <s v="F"/>
    <m/>
    <m/>
    <s v=" F09"/>
    <s v="Academic Year"/>
    <x v="2"/>
  </r>
  <r>
    <s v="Frizado"/>
    <s v="Joseph"/>
    <s v="P"/>
    <s v="Vice Provost for Academic Ops"/>
    <s v="Office of the Provost"/>
    <x v="18"/>
    <s v="F"/>
    <n v="10000"/>
    <m/>
    <s v="A12"/>
    <s v="Fiscal Year"/>
    <x v="0"/>
  </r>
  <r>
    <s v="Colwell"/>
    <s v="William"/>
    <s v="Bradley"/>
    <s v="Dean/Professor"/>
    <s v="College of Education - Admin"/>
    <x v="19"/>
    <s v="F"/>
    <m/>
    <m/>
    <s v="FAD"/>
    <s v="Fiscal Year"/>
    <x v="1"/>
  </r>
  <r>
    <s v="Bushong"/>
    <s v="Sara"/>
    <s v="Ann"/>
    <s v="Dean, Univ Libraries/Professor"/>
    <s v="University Libraries"/>
    <x v="20"/>
    <s v="F"/>
    <m/>
    <m/>
    <s v="FLB"/>
    <s v="Fiscal Year"/>
    <x v="3"/>
  </r>
  <r>
    <s v="Onasch"/>
    <s v="Charles"/>
    <s v="M"/>
    <s v="Director/Prof"/>
    <s v="School of Earth, Environ &amp; Soc"/>
    <x v="21"/>
    <s v="F"/>
    <n v="8000"/>
    <m/>
    <s v="FAD"/>
    <s v="Fiscal Year"/>
    <x v="1"/>
  </r>
  <r>
    <s v="Min"/>
    <s v="Hokey"/>
    <m/>
    <s v="Professor"/>
    <s v="Management"/>
    <x v="22"/>
    <s v="F"/>
    <n v="23000"/>
    <m/>
    <s v="F09"/>
    <s v="Academic Year"/>
    <x v="2"/>
  </r>
  <r>
    <s v="Bae"/>
    <s v="Sung"/>
    <s v="Chul"/>
    <s v="Chair/Ashel Bryan Hunt Bk/Prof"/>
    <s v="Finance"/>
    <x v="23"/>
    <s v="F"/>
    <n v="4000"/>
    <m/>
    <s v="F09"/>
    <s v="Academic Year"/>
    <x v="2"/>
  </r>
  <r>
    <s v="Fischer"/>
    <s v="John"/>
    <s v="Murray"/>
    <s v="Vice Provost, Academic Affairs"/>
    <s v="V Prov Undergraduate Programs"/>
    <x v="24"/>
    <s v="F"/>
    <m/>
    <m/>
    <s v="FAD"/>
    <s v="Fiscal Year"/>
    <x v="1"/>
  </r>
  <r>
    <s v="Barnes"/>
    <s v="Julie"/>
    <s v="Ann"/>
    <s v="Executive Assoc Dean/Professor"/>
    <s v="A&amp;S Dean"/>
    <x v="25"/>
    <s v="F"/>
    <n v="8000"/>
    <m/>
    <s v="FAD"/>
    <s v="Fiscal Year"/>
    <x v="1"/>
  </r>
  <r>
    <s v="Huff"/>
    <s v="Marie"/>
    <m/>
    <s v="Dean/Professor"/>
    <s v="Col of Health &amp; Human Services"/>
    <x v="26"/>
    <s v="F"/>
    <m/>
    <m/>
    <s v="FAD"/>
    <s v="Fiscal Year"/>
    <x v="1"/>
  </r>
  <r>
    <s v="Roos"/>
    <s v="Jennifer"/>
    <m/>
    <s v="Head Women's Basketball Coach"/>
    <s v="Basketball - Women"/>
    <x v="27"/>
    <s v="F"/>
    <m/>
    <m/>
    <s v="A12"/>
    <s v="Fiscal Year"/>
    <x v="0"/>
  </r>
  <r>
    <s v="Sipp"/>
    <s v="Richard"/>
    <s v="C"/>
    <s v="Assc VP for SA/Exec Dir, Cntr"/>
    <s v="VP Student Affairs"/>
    <x v="28"/>
    <s v="F"/>
    <m/>
    <m/>
    <s v="A12"/>
    <s v="Fiscal Year"/>
    <x v="0"/>
  </r>
  <r>
    <s v="McGrath"/>
    <s v="Richard"/>
    <s v="Neil"/>
    <s v="Associate Dean"/>
    <s v="Dean of Business"/>
    <x v="29"/>
    <s v="F"/>
    <m/>
    <m/>
    <s v="FAD"/>
    <s v="Fiscal Year"/>
    <x v="1"/>
  </r>
  <r>
    <s v="Mohamed"/>
    <s v="Zubair"/>
    <s v="M"/>
    <s v="Assoc Dean/Professor"/>
    <s v="Dean of Business"/>
    <x v="29"/>
    <s v="F"/>
    <m/>
    <m/>
    <s v="FAD"/>
    <s v="Fiscal Year"/>
    <x v="1"/>
  </r>
  <r>
    <s v="Hartley"/>
    <s v="Janet"/>
    <s v="Lea"/>
    <s v="Dir Supply Chain/Professor"/>
    <s v="Management"/>
    <x v="30"/>
    <s v="F"/>
    <m/>
    <m/>
    <s v=" F09"/>
    <s v="Academic Year"/>
    <x v="2"/>
  </r>
  <r>
    <s v="Carr"/>
    <s v="Amelia"/>
    <s v="Sangenetta"/>
    <s v="Chair/Professor"/>
    <s v="Management"/>
    <x v="31"/>
    <s v="F"/>
    <n v="6000"/>
    <m/>
    <s v=" F09"/>
    <s v="Academic Year"/>
    <x v="2"/>
  </r>
  <r>
    <s v="Morgan-Russell"/>
    <s v="Simon"/>
    <s v="Nicholas"/>
    <s v="Dean of Honors College/Profsr"/>
    <s v="Honors Program"/>
    <x v="32"/>
    <s v="F"/>
    <m/>
    <m/>
    <s v=" FAD"/>
    <s v="Fiscal Year"/>
    <x v="1"/>
  </r>
  <r>
    <s v="Lu"/>
    <s v="Hong"/>
    <s v="Peter"/>
    <s v="Eminent Scholar/Prof"/>
    <s v="Chemistry Department"/>
    <x v="33"/>
    <s v="F"/>
    <n v="15000"/>
    <m/>
    <s v=" F09"/>
    <s v="Academic Year"/>
    <x v="2"/>
  </r>
  <r>
    <s v="Dasigi"/>
    <s v="Venu"/>
    <s v="Gopal"/>
    <s v="Interim Dean TAAE"/>
    <s v="Col of Technology Adm"/>
    <x v="34"/>
    <s v="F"/>
    <n v="30680"/>
    <m/>
    <s v="FAD"/>
    <s v="Fiscal Year"/>
    <x v="1"/>
  </r>
  <r>
    <s v="Stanton Gerrow"/>
    <s v="Robin"/>
    <m/>
    <s v="Chief Communications Officer"/>
    <s v="Marketing &amp; Communications"/>
    <x v="35"/>
    <s v="F"/>
    <m/>
    <m/>
    <s v="A12"/>
    <s v="Fiscal Year"/>
    <x v="0"/>
  </r>
  <r>
    <s v="Kleine"/>
    <s v="Susan"/>
    <s v="Schultz"/>
    <s v="Associate Vice Provost"/>
    <s v="V Prov Undergraduate Programs"/>
    <x v="36"/>
    <s v="F"/>
    <n v="4139"/>
    <m/>
    <s v="FAD"/>
    <s v="Fiscal Year"/>
    <x v="1"/>
  </r>
  <r>
    <s v="Spencer"/>
    <s v="Shannon"/>
    <s v="Marie"/>
    <s v="Assistant Vice President"/>
    <s v="Development Office"/>
    <x v="37"/>
    <s v="F"/>
    <m/>
    <m/>
    <s v="A12"/>
    <s v="Fiscal Year"/>
    <x v="0"/>
  </r>
  <r>
    <s v="Gupta"/>
    <s v="Arjun"/>
    <s v="K"/>
    <s v="Distinguished Univ Professor"/>
    <s v="Math and Statistics Dept"/>
    <x v="38"/>
    <s v="F"/>
    <m/>
    <m/>
    <s v=" F09"/>
    <s v="Academic Year"/>
    <x v="2"/>
  </r>
  <r>
    <s v="Carr"/>
    <s v="Jill"/>
    <s v="A"/>
    <s v="Vice President for Student Aff"/>
    <s v="VP Student Affairs"/>
    <x v="39"/>
    <s v="F"/>
    <m/>
    <m/>
    <s v="A12"/>
    <s v="Fiscal Year"/>
    <x v="0"/>
  </r>
  <r>
    <s v="Bergeron"/>
    <s v="Christopher"/>
    <s v="James"/>
    <s v="Head Hockey Coach"/>
    <s v="Hockey"/>
    <x v="40"/>
    <s v="F"/>
    <m/>
    <m/>
    <s v="A12"/>
    <s v="Fiscal Year"/>
    <x v="0"/>
  </r>
  <r>
    <s v="Nicolaou"/>
    <s v="Andreas"/>
    <s v="I"/>
    <s v="Owens Illinois Professor"/>
    <s v="Accounting/MIS"/>
    <x v="41"/>
    <s v="F"/>
    <n v="10500"/>
    <m/>
    <s v="F09"/>
    <s v="Academic Year"/>
    <x v="2"/>
  </r>
  <r>
    <s v="Li"/>
    <s v="Mingsheng"/>
    <m/>
    <s v="Associate Professor"/>
    <s v="Finance"/>
    <x v="42"/>
    <s v="F"/>
    <n v="3500"/>
    <m/>
    <s v=" F09"/>
    <s v="Academic Year"/>
    <x v="2"/>
  </r>
  <r>
    <s v="Unsell"/>
    <s v="Charles"/>
    <s v="Wayne"/>
    <s v="Professor"/>
    <s v="Construction Management"/>
    <x v="43"/>
    <s v="F"/>
    <m/>
    <m/>
    <s v="F09"/>
    <s v="Academic Year"/>
    <x v="2"/>
  </r>
  <r>
    <s v="Klein"/>
    <s v="Daniel"/>
    <s v="P"/>
    <s v="Associate Professor"/>
    <s v="Finance"/>
    <x v="44"/>
    <s v="F"/>
    <m/>
    <m/>
    <s v="F09"/>
    <s v="Academic Year"/>
    <x v="2"/>
  </r>
  <r>
    <s v="Snead"/>
    <s v="Kenneth"/>
    <s v="C"/>
    <s v="Professor"/>
    <s v="Accounting/MIS"/>
    <x v="45"/>
    <s v="F"/>
    <n v="6000"/>
    <m/>
    <s v="F09"/>
    <s v="Academic Year"/>
    <x v="2"/>
  </r>
  <r>
    <s v="McCloud"/>
    <s v="Kim"/>
    <s v="L"/>
    <s v="Asst Ftbll Cch/Def Coord"/>
    <s v="Football"/>
    <x v="46"/>
    <s v="F"/>
    <m/>
    <m/>
    <s v=" A12"/>
    <s v="Fiscal Year"/>
    <x v="0"/>
  </r>
  <r>
    <s v="Gremler"/>
    <s v="Dwayne"/>
    <s v="David"/>
    <s v="Professor"/>
    <s v="Marketing"/>
    <x v="47"/>
    <s v="F"/>
    <m/>
    <m/>
    <s v=" F09"/>
    <s v="Academic Year"/>
    <x v="2"/>
  </r>
  <r>
    <s v="Carroll"/>
    <s v="Michael"/>
    <s v="Charles"/>
    <s v="Director/Professor"/>
    <s v="Center for Regional Developmen"/>
    <x v="48"/>
    <s v="F"/>
    <n v="5000"/>
    <m/>
    <s v="FAD"/>
    <s v="Fiscal Year"/>
    <x v="1"/>
  </r>
  <r>
    <s v="Reid"/>
    <s v="David"/>
    <s v="Alan"/>
    <s v="Associate Professor"/>
    <s v="Marketing"/>
    <x v="49"/>
    <s v="F"/>
    <m/>
    <m/>
    <s v="F09"/>
    <s v="Academic Year"/>
    <x v="2"/>
  </r>
  <r>
    <s v="Midden"/>
    <s v="W"/>
    <s v="Robert"/>
    <s v="Direct,COSMOS/Assoc Prof Chem"/>
    <s v="Cosmos"/>
    <x v="50"/>
    <s v="F"/>
    <n v="2500"/>
    <m/>
    <s v="FAD"/>
    <s v="Fiscal Year"/>
    <x v="1"/>
  </r>
  <r>
    <s v="Brown"/>
    <s v="Susan"/>
    <s v="Louise"/>
    <s v="Chair/Professor"/>
    <s v="Sociology Department"/>
    <x v="51"/>
    <s v="F"/>
    <n v="25435"/>
    <m/>
    <s v="FAD"/>
    <s v="Fiscal Year"/>
    <x v="1"/>
  </r>
  <r>
    <s v="Waddell"/>
    <s v="Barbara"/>
    <s v="L"/>
    <s v="Chief Equity &amp; Diversity Offic"/>
    <s v="Office of Equity &amp; Diversity"/>
    <x v="52"/>
    <s v="F"/>
    <m/>
    <m/>
    <s v="A12"/>
    <s v="Fiscal Year"/>
    <x v="0"/>
  </r>
  <r>
    <s v="Laird"/>
    <s v="John"/>
    <s v="B"/>
    <s v="Chair/Professor"/>
    <s v="Physics &amp; Astronomy"/>
    <x v="53"/>
    <s v="F"/>
    <n v="6000"/>
    <m/>
    <s v="FAD"/>
    <s v="Fiscal Year"/>
    <x v="1"/>
  </r>
  <r>
    <s v="Coleman"/>
    <s v="Fred"/>
    <s v="L"/>
    <s v="Assistant Professor"/>
    <s v="Accounting/MIS"/>
    <x v="54"/>
    <s v="F"/>
    <m/>
    <m/>
    <s v=" F09"/>
    <s v="Academic Year"/>
    <x v="2"/>
  </r>
  <r>
    <s v="Stott"/>
    <s v="David"/>
    <s v="Michael"/>
    <s v="Chair/Associate Professor"/>
    <s v="Accounting/MIS"/>
    <x v="55"/>
    <s v="F"/>
    <n v="36000"/>
    <m/>
    <s v="F09"/>
    <s v="Academic Year"/>
    <x v="2"/>
  </r>
  <r>
    <s v="Sullivan"/>
    <s v="Sherry"/>
    <s v="E."/>
    <s v="Professor"/>
    <s v="Management"/>
    <x v="56"/>
    <s v="F"/>
    <m/>
    <m/>
    <s v=" F09"/>
    <s v="Academic Year"/>
    <x v="2"/>
  </r>
  <r>
    <s v="McKinney"/>
    <s v="Earl"/>
    <s v="H"/>
    <s v="Professor"/>
    <s v="Accounting/MIS"/>
    <x v="57"/>
    <s v="F"/>
    <n v="5000"/>
    <m/>
    <s v=" F09"/>
    <s v="Academic Year"/>
    <x v="2"/>
  </r>
  <r>
    <s v="Bizarro"/>
    <s v="Pascal"/>
    <s v="A"/>
    <s v="Associate Professor"/>
    <s v="Accounting/MIS"/>
    <x v="58"/>
    <s v="F"/>
    <n v="13000"/>
    <m/>
    <s v="F09"/>
    <s v="Academic Year"/>
    <x v="2"/>
  </r>
  <r>
    <s v="Schauer"/>
    <s v="Paul"/>
    <s v="Christian"/>
    <s v="Associate Professor"/>
    <s v="Accounting/MIS"/>
    <x v="59"/>
    <s v="F"/>
    <n v="9000"/>
    <m/>
    <s v="F09"/>
    <s v="Academic Year"/>
    <x v="2"/>
  </r>
  <r>
    <s v="Manning"/>
    <s v="Wendy"/>
    <s v="Diane"/>
    <s v="Distinguished Res Prof/Co-Dir"/>
    <s v="Sociology Department"/>
    <x v="60"/>
    <s v="F"/>
    <n v="5000"/>
    <m/>
    <s v=" F09"/>
    <s v="Academic Year"/>
    <x v="2"/>
  </r>
  <r>
    <s v="Leigh"/>
    <s v="Bradley"/>
    <s v="K"/>
    <s v="Executive Director"/>
    <s v="Business Operations"/>
    <x v="61"/>
    <s v="F"/>
    <m/>
    <m/>
    <s v="A12"/>
    <s v="Fiscal Year"/>
    <x v="0"/>
  </r>
  <r>
    <s v="Liu"/>
    <s v="Liuling"/>
    <m/>
    <s v="Assistant Professor"/>
    <s v="Finance"/>
    <x v="62"/>
    <s v="F"/>
    <m/>
    <m/>
    <s v="F09"/>
    <s v="Academic Year"/>
    <x v="2"/>
  </r>
  <r>
    <s v="Garcia"/>
    <s v="Luis"/>
    <s v="Andre"/>
    <s v="Associate Professor"/>
    <s v="Accounting/MIS"/>
    <x v="63"/>
    <s v="F"/>
    <m/>
    <m/>
    <s v=" F09"/>
    <s v="Academic Year"/>
    <x v="2"/>
  </r>
  <r>
    <s v="Kresman"/>
    <s v="Raymon"/>
    <s v="Iyer"/>
    <s v="Professor"/>
    <s v="Computer Science"/>
    <x v="64"/>
    <s v="F"/>
    <m/>
    <m/>
    <s v="F09"/>
    <s v="Academic Year"/>
    <x v="2"/>
  </r>
  <r>
    <s v="Meyer"/>
    <s v="Bruce"/>
    <s v="A"/>
    <s v="Asst VP, Campus Operations"/>
    <s v="Campus Operations"/>
    <x v="65"/>
    <s v="F"/>
    <m/>
    <m/>
    <s v="A12"/>
    <s v="Fiscal Year"/>
    <x v="0"/>
  </r>
  <r>
    <s v="Ferguson"/>
    <s v="Rebecca"/>
    <s v="Carlene"/>
    <s v="Chief Human Resources Officer"/>
    <s v="Human Resources"/>
    <x v="66"/>
    <s v="F"/>
    <n v="5000"/>
    <m/>
    <s v="A12"/>
    <s v="Fiscal Year"/>
    <x v="0"/>
  </r>
  <r>
    <s v="Kellogg"/>
    <s v="Sheri"/>
    <s v="Marie"/>
    <s v="Director of Applications"/>
    <s v="Information Technology Service"/>
    <x v="67"/>
    <s v="F"/>
    <m/>
    <m/>
    <s v=" A12"/>
    <s v="Fiscal Year"/>
    <x v="0"/>
  </r>
  <r>
    <s v="Sakthivel"/>
    <s v="Sachidanandam"/>
    <m/>
    <s v="Professor"/>
    <s v="Accounting/MIS"/>
    <x v="68"/>
    <s v="F"/>
    <m/>
    <m/>
    <s v="F09"/>
    <s v="Academic Year"/>
    <x v="2"/>
  </r>
  <r>
    <s v="Kubasek"/>
    <s v="Nancy"/>
    <s v="Katherine"/>
    <s v="Professor"/>
    <s v="Economics Dept"/>
    <x v="69"/>
    <s v="F"/>
    <m/>
    <m/>
    <s v=" F09"/>
    <s v="Academic Year"/>
    <x v="2"/>
  </r>
  <r>
    <s v="Langendorfer"/>
    <s v="Stephen"/>
    <s v="John"/>
    <s v="Int Dir, School HMSLS/Profesr"/>
    <s v="School of HMSLS"/>
    <x v="70"/>
    <s v="F"/>
    <n v="9000"/>
    <m/>
    <s v=" FAD"/>
    <s v="Fiscal Year"/>
    <x v="1"/>
  </r>
  <r>
    <s v="Shinew"/>
    <s v="Dawn"/>
    <s v="Marie"/>
    <s v="Dir, Tch learn/Assoc Prof"/>
    <s v="School of Teaching &amp; Learning"/>
    <x v="71"/>
    <s v="F"/>
    <n v="9000"/>
    <m/>
    <s v="FAD"/>
    <s v="Fiscal Year"/>
    <x v="1"/>
  </r>
  <r>
    <s v="Pargament"/>
    <s v="Kenneth"/>
    <s v="I"/>
    <s v="Professor"/>
    <s v="Psychology Department"/>
    <x v="72"/>
    <s v="F"/>
    <m/>
    <m/>
    <s v="F09"/>
    <s v="Academic Year"/>
    <x v="2"/>
  </r>
  <r>
    <s v="Rich"/>
    <s v="Gregory"/>
    <s v="Alan"/>
    <s v="Associate Professor"/>
    <s v="Marketing"/>
    <x v="73"/>
    <s v="F"/>
    <m/>
    <m/>
    <s v="F09"/>
    <s v="Academic Year"/>
    <x v="2"/>
  </r>
  <r>
    <s v="Chao"/>
    <s v="Joseph"/>
    <s v="T"/>
    <s v="Acting Chair/Assoc Professor"/>
    <s v="Computer Science"/>
    <x v="74"/>
    <s v="F"/>
    <n v="8000"/>
    <m/>
    <s v="FAD"/>
    <s v="Fiscal Year"/>
    <x v="1"/>
  </r>
  <r>
    <s v="Stafford"/>
    <s v="Laura"/>
    <s v="Lynne"/>
    <s v="Director/Professor"/>
    <s v="School of Media and Comm"/>
    <x v="75"/>
    <s v="F"/>
    <n v="8000"/>
    <m/>
    <s v="FAD"/>
    <s v="Fiscal Year"/>
    <x v="1"/>
  </r>
  <r>
    <s v="Charville"/>
    <s v="Mark"/>
    <s v="R"/>
    <s v="Dir of Branch Camp Financ/Oper"/>
    <s v="Fire-Budget &amp; Operations"/>
    <x v="76"/>
    <s v="F"/>
    <m/>
    <m/>
    <s v="A12"/>
    <s v="Fiscal Year"/>
    <x v="0"/>
  </r>
  <r>
    <s v="Woodruff"/>
    <s v="Ronny"/>
    <s v="C"/>
    <s v="Distinguished Rsrch Professor"/>
    <s v="Biological Science"/>
    <x v="77"/>
    <s v="F"/>
    <m/>
    <m/>
    <s v=" F09"/>
    <s v="Academic Year"/>
    <x v="2"/>
  </r>
  <r>
    <s v="Muir"/>
    <s v="Lon"/>
    <s v="Christopher"/>
    <s v="Pharmacy Manager"/>
    <s v="Pharmacy"/>
    <x v="78"/>
    <s v="F"/>
    <m/>
    <m/>
    <s v="A12"/>
    <s v="Fiscal Year"/>
    <x v="0"/>
  </r>
  <r>
    <s v="Cady"/>
    <s v="Steven"/>
    <s v="Herrol"/>
    <s v="Associate Professor"/>
    <s v="Management"/>
    <x v="79"/>
    <s v="F"/>
    <m/>
    <m/>
    <s v="F09"/>
    <s v="Academic Year"/>
    <x v="2"/>
  </r>
  <r>
    <s v="Katzner"/>
    <s v="Louis"/>
    <s v="I"/>
    <s v="Trustee Professor"/>
    <s v="Philosophy Department"/>
    <x v="80"/>
    <s v="F"/>
    <m/>
    <m/>
    <s v="F09"/>
    <s v="Academic Year"/>
    <x v="2"/>
  </r>
  <r>
    <s v="Sawaya"/>
    <s v="William"/>
    <s v="J"/>
    <s v="Assistant Professor"/>
    <s v="Management"/>
    <x v="81"/>
    <s v="F"/>
    <m/>
    <m/>
    <s v="F09"/>
    <s v="Academic Year"/>
    <x v="2"/>
  </r>
  <r>
    <s v="Shergalis"/>
    <s v="Barbara"/>
    <s v="B"/>
    <s v="Director/University Architect"/>
    <s v="Design &amp; Construction"/>
    <x v="82"/>
    <s v="F"/>
    <m/>
    <m/>
    <s v="A12"/>
    <s v="Fiscal Year"/>
    <x v="0"/>
  </r>
  <r>
    <s v="Zickar"/>
    <s v="Michael"/>
    <s v="John"/>
    <s v="Chair/ Professor"/>
    <s v="Psychology Department"/>
    <x v="83"/>
    <s v="F"/>
    <n v="8000"/>
    <m/>
    <s v="FAD"/>
    <s v="Fiscal Year"/>
    <x v="1"/>
  </r>
  <r>
    <s v="Kim"/>
    <s v="Kyoo"/>
    <s v="Hong"/>
    <s v="Professor"/>
    <s v="Economics Dept"/>
    <x v="84"/>
    <s v="F"/>
    <m/>
    <m/>
    <s v="F09"/>
    <s v="Academic Year"/>
    <x v="2"/>
  </r>
  <r>
    <s v="Tracy"/>
    <s v="Geofrey"/>
    <s v="Lister"/>
    <s v="Director of Budgeting"/>
    <s v="Finance &amp; Administration"/>
    <x v="85"/>
    <s v="F"/>
    <m/>
    <m/>
    <s v="A12"/>
    <s v="Fiscal Year"/>
    <x v="0"/>
  </r>
  <r>
    <s v="Yeh"/>
    <s v="Bai-Yau"/>
    <m/>
    <s v="Chair/Professor"/>
    <s v="Applied Statistics/Oper Res"/>
    <x v="86"/>
    <s v="F"/>
    <n v="4000"/>
    <m/>
    <s v="F09"/>
    <s v="Academic Year"/>
    <x v="2"/>
  </r>
  <r>
    <s v="Gonzalez"/>
    <s v="Alberto"/>
    <m/>
    <s v="Professor"/>
    <s v="Dept of Communication"/>
    <x v="87"/>
    <s v="F"/>
    <m/>
    <m/>
    <s v="F09"/>
    <s v="Academic Year"/>
    <x v="2"/>
  </r>
  <r>
    <s v="Benedict"/>
    <s v="Mary"/>
    <s v="Ellen"/>
    <s v="Chair/Disting TeachngProfessor"/>
    <s v="Economics Dept"/>
    <x v="88"/>
    <s v="F"/>
    <n v="6000"/>
    <m/>
    <s v="F09"/>
    <s v="Academic Year"/>
    <x v="2"/>
  </r>
  <r>
    <s v="Wheeler"/>
    <s v="Jane"/>
    <s v="Virginia"/>
    <s v="Associate Professor"/>
    <s v="Management"/>
    <x v="89"/>
    <s v="F"/>
    <m/>
    <m/>
    <s v="F09"/>
    <s v="Academic Year"/>
    <x v="2"/>
  </r>
  <r>
    <s v="Hughes"/>
    <s v="Christopher"/>
    <s v="C"/>
    <s v="Sr.Assoc Athl Dir, Development"/>
    <s v="Intercollegiate Athletics"/>
    <x v="90"/>
    <s v="F"/>
    <m/>
    <m/>
    <s v=" A12"/>
    <s v="Fiscal Year"/>
    <x v="0"/>
  </r>
  <r>
    <s v="Chibucos"/>
    <s v="Thomas"/>
    <s v="Robert"/>
    <s v="Professor"/>
    <s v="Family &amp; Consumer Sciences"/>
    <x v="91"/>
    <s v="F"/>
    <m/>
    <m/>
    <s v=" F09"/>
    <s v="Academic Year"/>
    <x v="2"/>
  </r>
  <r>
    <s v="Titus"/>
    <s v="Philip"/>
    <s v="A"/>
    <s v="Associate Professor"/>
    <s v="Marketing"/>
    <x v="92"/>
    <s v="F"/>
    <m/>
    <m/>
    <s v=" F09"/>
    <s v="Academic Year"/>
    <x v="2"/>
  </r>
  <r>
    <s v="Wu"/>
    <s v="Bob"/>
    <s v="T W"/>
    <s v="Chair/Associate Professor"/>
    <s v="Marketing"/>
    <x v="93"/>
    <s v="F"/>
    <n v="8000"/>
    <m/>
    <s v="F09"/>
    <s v="Academic Year"/>
    <x v="2"/>
  </r>
  <r>
    <s v="O'Neil"/>
    <s v="Deborah"/>
    <s v="A"/>
    <s v="Associate Professor"/>
    <s v="Management"/>
    <x v="94"/>
    <s v="F"/>
    <m/>
    <m/>
    <s v="F09"/>
    <s v="Academic Year"/>
    <x v="2"/>
  </r>
  <r>
    <s v="Berger"/>
    <s v="Bonnie"/>
    <s v="G"/>
    <s v="Professor"/>
    <s v="School of HMSLS"/>
    <x v="95"/>
    <s v="F"/>
    <m/>
    <m/>
    <s v="F09"/>
    <s v="Academic Year"/>
    <x v="2"/>
  </r>
  <r>
    <s v="Jamasbi"/>
    <s v="Roudabeh"/>
    <s v="J"/>
    <s v="Professor MedTec/Jnt Appt Biol"/>
    <s v="Medical Laboratory Science"/>
    <x v="96"/>
    <s v="F"/>
    <m/>
    <m/>
    <s v="F12"/>
    <s v="Academic Year"/>
    <x v="2"/>
  </r>
  <r>
    <s v="Meserve"/>
    <s v="Lee"/>
    <s v="A"/>
    <s v="Distinguished Teaching Prof"/>
    <s v="Biological Science"/>
    <x v="97"/>
    <s v="F"/>
    <m/>
    <m/>
    <s v="F09"/>
    <s v="Academic Year"/>
    <x v="2"/>
  </r>
  <r>
    <s v="Atalah"/>
    <s v="Alan"/>
    <m/>
    <s v="Prof/Assc Dean Grad Affrs, Fac"/>
    <s v="Col of Technology Adm"/>
    <x v="98"/>
    <s v="F"/>
    <n v="6000"/>
    <m/>
    <s v="FAD"/>
    <s v="Fiscal Year"/>
    <x v="1"/>
  </r>
  <r>
    <s v="Zhang"/>
    <s v="Man"/>
    <m/>
    <s v="Associate Professor"/>
    <s v="Management"/>
    <x v="99"/>
    <s v="F"/>
    <m/>
    <m/>
    <s v="F09"/>
    <s v="Academic Year"/>
    <x v="2"/>
  </r>
  <r>
    <s v="Klopfer"/>
    <s v="Dale"/>
    <s v="S"/>
    <s v="Associate Dean/Assoc Professor"/>
    <s v="A&amp;S Dean"/>
    <x v="100"/>
    <s v="F"/>
    <n v="8000"/>
    <m/>
    <s v="FAD"/>
    <s v="Fiscal Year"/>
    <x v="1"/>
  </r>
  <r>
    <s v="Waddle"/>
    <s v="Robert"/>
    <s v="M"/>
    <s v="Assistant Vice President"/>
    <s v="Capital Planning"/>
    <x v="101"/>
    <s v="F"/>
    <m/>
    <m/>
    <s v="A12"/>
    <s v="Fiscal Year"/>
    <x v="0"/>
  </r>
  <r>
    <s v="Lambert"/>
    <s v="James"/>
    <m/>
    <s v="Director of Internal Auditing"/>
    <s v="Internal Auditing"/>
    <x v="102"/>
    <s v="F"/>
    <m/>
    <m/>
    <s v="A12"/>
    <s v="Fiscal Year"/>
    <x v="0"/>
  </r>
  <r>
    <s v="Meyer"/>
    <s v="Jeffrey"/>
    <s v="Dean"/>
    <s v="Assistant Professor"/>
    <s v="Marketing"/>
    <x v="103"/>
    <s v="F"/>
    <m/>
    <m/>
    <s v="F09"/>
    <s v="Academic Year"/>
    <x v="2"/>
  </r>
  <r>
    <s v="Shemberg"/>
    <s v="Kenneth"/>
    <s v="M"/>
    <s v="Professor"/>
    <s v="Psychology Department"/>
    <x v="104"/>
    <s v="F"/>
    <m/>
    <m/>
    <s v="F09"/>
    <s v="Academic Year"/>
    <x v="2"/>
  </r>
  <r>
    <s v="Dunn"/>
    <s v="Christopher"/>
    <s v="Schubert"/>
    <s v="Associate Professor"/>
    <s v="Human Services Department"/>
    <x v="105"/>
    <s v="F"/>
    <m/>
    <m/>
    <s v="F09"/>
    <s v="Academic Year"/>
    <x v="2"/>
  </r>
  <r>
    <s v="Pauken"/>
    <s v="Patrick"/>
    <s v="David"/>
    <s v="Dir, Sch EFLP/Professor"/>
    <s v="School of Ed Found, Lead &amp; Pol"/>
    <x v="106"/>
    <s v="F"/>
    <n v="23000"/>
    <m/>
    <s v="FAD"/>
    <s v="Fiscal Year"/>
    <x v="1"/>
  </r>
  <r>
    <s v="Meel"/>
    <s v="David"/>
    <s v="Edward"/>
    <s v="Interim Chair/Professor"/>
    <s v="Math and Statistics Dept"/>
    <x v="107"/>
    <s v="F"/>
    <n v="20000"/>
    <m/>
    <s v="FAD"/>
    <s v="Fiscal Year"/>
    <x v="1"/>
  </r>
  <r>
    <s v="Albert"/>
    <s v="James"/>
    <s v="H"/>
    <s v="Professor"/>
    <s v="Math and Statistics Dept"/>
    <x v="108"/>
    <s v="F"/>
    <m/>
    <m/>
    <s v="F09"/>
    <s v="Academic Year"/>
    <x v="2"/>
  </r>
  <r>
    <s v="Swope"/>
    <s v="Brian"/>
    <s v="Lee"/>
    <s v="Assistant Director"/>
    <s v="Design &amp; Construction"/>
    <x v="109"/>
    <s v="F"/>
    <m/>
    <m/>
    <s v=" A12"/>
    <s v="Fiscal Year"/>
    <x v="0"/>
  </r>
  <r>
    <s v="Schurk"/>
    <s v="William"/>
    <s v="Lewis"/>
    <s v="Sound Recordings Archvst"/>
    <s v="University Libraries"/>
    <x v="110"/>
    <s v="F"/>
    <m/>
    <m/>
    <s v="FLB"/>
    <s v="Fiscal Year"/>
    <x v="3"/>
  </r>
  <r>
    <s v="Boudreau"/>
    <s v="Nancy"/>
    <s v="Shafer"/>
    <s v="Associate Professor"/>
    <s v="Applied Statistics/Oper Res"/>
    <x v="111"/>
    <s v="F"/>
    <m/>
    <m/>
    <s v="F09"/>
    <s v="Academic Year"/>
    <x v="2"/>
  </r>
  <r>
    <s v="Martin"/>
    <s v="Scott"/>
    <s v="Christopher"/>
    <s v="Chair/Professor"/>
    <s v="History Department"/>
    <x v="112"/>
    <s v="F"/>
    <n v="8000"/>
    <m/>
    <s v="FAD"/>
    <s v="Fiscal Year"/>
    <x v="1"/>
  </r>
  <r>
    <s v="Ewing"/>
    <s v="Douglas"/>
    <s v="Randolph"/>
    <s v="Assistant Professor"/>
    <s v="Marketing"/>
    <x v="113"/>
    <s v="F"/>
    <m/>
    <m/>
    <s v="F09"/>
    <s v="Academic Year"/>
    <x v="2"/>
  </r>
  <r>
    <s v="Swartz"/>
    <s v="Sharon"/>
    <s v="L"/>
    <s v="Controller"/>
    <s v="Controller's Office"/>
    <x v="114"/>
    <s v="F"/>
    <m/>
    <m/>
    <s v="A12"/>
    <s v="Fiscal Year"/>
    <x v="0"/>
  </r>
  <r>
    <s v="Cable"/>
    <s v="John"/>
    <s v="R"/>
    <s v="Chr. Associate Professor"/>
    <s v="Chemistry Department"/>
    <x v="115"/>
    <s v="F"/>
    <n v="6000"/>
    <m/>
    <s v="FAD"/>
    <s v="Fiscal Year"/>
    <x v="1"/>
  </r>
  <r>
    <s v="Zimmerman"/>
    <s v="Guy"/>
    <s v="W"/>
    <s v="Associate Professor"/>
    <s v="Computer Science"/>
    <x v="116"/>
    <s v="F"/>
    <n v="1000"/>
    <m/>
    <s v="F09"/>
    <s v="Academic Year"/>
    <x v="2"/>
  </r>
  <r>
    <s v="Rajaei"/>
    <s v="Hassan"/>
    <m/>
    <s v="Professor/David &amp; Amy Fulton P"/>
    <s v="Computer Science"/>
    <x v="117"/>
    <s v="F"/>
    <m/>
    <m/>
    <s v="F09"/>
    <s v="Academic Year"/>
    <x v="2"/>
  </r>
  <r>
    <s v="Koppitsch"/>
    <s v="Steven"/>
    <s v="Eric"/>
    <s v="Assistant Professor"/>
    <s v="Marketing"/>
    <x v="118"/>
    <s v="F"/>
    <m/>
    <m/>
    <s v="F09"/>
    <s v="Academic Year"/>
    <x v="2"/>
  </r>
  <r>
    <s v="Vanderhart"/>
    <s v="Peter"/>
    <s v="G"/>
    <s v="Professor"/>
    <s v="Economics Dept"/>
    <x v="119"/>
    <s v="F"/>
    <m/>
    <m/>
    <s v="F09"/>
    <s v="Academic Year"/>
    <x v="2"/>
  </r>
  <r>
    <s v="Cesarini"/>
    <s v="Paul"/>
    <s v="Anthony"/>
    <s v="Exec Dir, Cntr Fac Excel/Prof"/>
    <s v="Center for Faculty Excellence"/>
    <x v="120"/>
    <s v="F"/>
    <n v="9524"/>
    <m/>
    <s v="FAD"/>
    <s v="Fiscal Year"/>
    <x v="1"/>
  </r>
  <r>
    <s v="Haschak"/>
    <s v="Matthew"/>
    <m/>
    <s v="Dir, IT Security &amp; Infrastrctr"/>
    <s v="Information Technology Service"/>
    <x v="121"/>
    <s v="F"/>
    <m/>
    <m/>
    <s v="A12"/>
    <s v="Fiscal Year"/>
    <x v="0"/>
  </r>
  <r>
    <s v="Sinn"/>
    <s v="John"/>
    <s v="W"/>
    <s v="Professor"/>
    <s v="Dept Engineering Technologies"/>
    <x v="122"/>
    <s v="F"/>
    <m/>
    <m/>
    <s v="F09"/>
    <s v="Academic Year"/>
    <x v="2"/>
  </r>
  <r>
    <s v="Brooks"/>
    <s v="Margaret"/>
    <s v="Elizabeth"/>
    <s v="Associate Professor"/>
    <s v="Management"/>
    <x v="123"/>
    <s v="F"/>
    <m/>
    <m/>
    <s v="F09"/>
    <s v="Academic Year"/>
    <x v="2"/>
  </r>
  <r>
    <s v="Lab"/>
    <s v="Steven"/>
    <s v="P"/>
    <s v="Professor/Chair"/>
    <s v="Human Services Department"/>
    <x v="124"/>
    <s v="F"/>
    <n v="6000"/>
    <m/>
    <s v="F09"/>
    <s v="Academic Year"/>
    <x v="2"/>
  </r>
  <r>
    <s v="Booth"/>
    <s v="Margaret"/>
    <s v="Zoller"/>
    <s v="Associate Dean"/>
    <s v="Graduate College"/>
    <x v="125"/>
    <s v="F"/>
    <m/>
    <m/>
    <s v="FAD"/>
    <s v="Fiscal Year"/>
    <x v="1"/>
  </r>
  <r>
    <s v="Castellano"/>
    <s v="Cecilia"/>
    <s v="Ann"/>
    <s v="Director of Admissions"/>
    <s v="Admissions Office"/>
    <x v="126"/>
    <s v="F"/>
    <m/>
    <m/>
    <s v="A12"/>
    <s v="Fiscal Year"/>
    <x v="0"/>
  </r>
  <r>
    <s v="Rump"/>
    <s v="Christopher"/>
    <s v="Michael"/>
    <s v="Associate Professor"/>
    <s v="Applied Statistics/Oper Res"/>
    <x v="127"/>
    <s v="F"/>
    <m/>
    <m/>
    <s v="F09"/>
    <s v="Academic Year"/>
    <x v="2"/>
  </r>
  <r>
    <s v="Goberman"/>
    <s v="Alexander"/>
    <s v="Michael"/>
    <s v="Acting Associate Dean"/>
    <s v="Graduate College"/>
    <x v="127"/>
    <s v="F"/>
    <n v="9000"/>
    <m/>
    <s v="FAD"/>
    <s v="Fiscal Year"/>
    <x v="1"/>
  </r>
  <r>
    <s v="Miner"/>
    <s v="Jeffrey"/>
    <s v="Gibson"/>
    <s v="Chair/Professor"/>
    <s v="Biological Science"/>
    <x v="128"/>
    <s v="F"/>
    <n v="8000"/>
    <m/>
    <s v="FAD"/>
    <s v="Fiscal Year"/>
    <x v="1"/>
  </r>
  <r>
    <s v="Hewitt"/>
    <s v="Lynne"/>
    <s v="Elizabeth"/>
    <s v="Chair/Assoc Professor"/>
    <s v="Comm. Sciences &amp; Disorders"/>
    <x v="129"/>
    <s v="F"/>
    <n v="6000"/>
    <m/>
    <s v="FAD"/>
    <s v="Fiscal Year"/>
    <x v="1"/>
  </r>
  <r>
    <s v="Scherer"/>
    <s v="Ronald"/>
    <s v="Callaway"/>
    <s v="DistinguishdResearch Professor"/>
    <s v="Comm. Sciences &amp; Disorders"/>
    <x v="130"/>
    <s v="F"/>
    <m/>
    <m/>
    <s v="F09"/>
    <s v="Academic Year"/>
    <x v="2"/>
  </r>
  <r>
    <s v="Rosenberg"/>
    <s v="Harold"/>
    <m/>
    <s v="Professor"/>
    <s v="Psychology Department"/>
    <x v="131"/>
    <s v="F"/>
    <m/>
    <m/>
    <s v="F09"/>
    <s v="Academic Year"/>
    <x v="2"/>
  </r>
  <r>
    <s v="Fulcher"/>
    <s v="Lewis"/>
    <s v="P"/>
    <s v="Professor"/>
    <s v="Physics &amp; Astronomy"/>
    <x v="132"/>
    <s v="F"/>
    <m/>
    <m/>
    <s v="F09"/>
    <s v="Academic Year"/>
    <x v="2"/>
  </r>
  <r>
    <s v="Moore"/>
    <s v="Paul"/>
    <s v="Andrew"/>
    <s v="Professor"/>
    <s v="Biological Science"/>
    <x v="133"/>
    <s v="F"/>
    <m/>
    <m/>
    <s v="F09"/>
    <s v="Academic Year"/>
    <x v="2"/>
  </r>
  <r>
    <s v="Dubow"/>
    <s v="Eric"/>
    <s v="F"/>
    <s v="Professor"/>
    <s v="Psychology Department"/>
    <x v="134"/>
    <s v="F"/>
    <m/>
    <m/>
    <s v="F09"/>
    <s v="Academic Year"/>
    <x v="2"/>
  </r>
  <r>
    <s v="Bullerjahn"/>
    <s v="George"/>
    <s v="S"/>
    <s v="Professor"/>
    <s v="Biological Science"/>
    <x v="135"/>
    <s v="F"/>
    <m/>
    <m/>
    <s v="F09"/>
    <s v="Academic Year"/>
    <x v="2"/>
  </r>
  <r>
    <s v="Joyner"/>
    <s v="Kara"/>
    <m/>
    <s v="Professor"/>
    <s v="Sociology Department"/>
    <x v="136"/>
    <s v="F"/>
    <m/>
    <m/>
    <s v="   F09"/>
    <s v="Academic Year"/>
    <x v="2"/>
  </r>
  <r>
    <s v="Rogers"/>
    <s v="Scott"/>
    <s v="Orland"/>
    <s v="Professor"/>
    <s v="Biological Science"/>
    <x v="137"/>
    <s v="F"/>
    <m/>
    <m/>
    <s v="F09"/>
    <s v="Academic Year"/>
    <x v="2"/>
  </r>
  <r>
    <s v="Leontis"/>
    <s v="Neocles"/>
    <s v="Basil"/>
    <s v="Professor"/>
    <s v="Chemistry Department"/>
    <x v="138"/>
    <s v="F"/>
    <m/>
    <m/>
    <s v="F09"/>
    <s v="Academic Year"/>
    <x v="2"/>
  </r>
  <r>
    <s v="Bennion"/>
    <s v="Mark"/>
    <s v="L"/>
    <s v="Associate Professor"/>
    <s v="Marketing"/>
    <x v="139"/>
    <s v="F"/>
    <m/>
    <m/>
    <s v="F09"/>
    <s v="Academic Year"/>
    <x v="2"/>
  </r>
  <r>
    <s v="Salazar-Valentine"/>
    <s v="Marcia"/>
    <m/>
    <s v="Executive Director"/>
    <s v="Academic Operations"/>
    <x v="140"/>
    <s v="F"/>
    <m/>
    <m/>
    <s v="A12"/>
    <s v="Fiscal Year"/>
    <x v="0"/>
  </r>
  <r>
    <s v="Webb"/>
    <s v="Jodi"/>
    <s v="Ernest"/>
    <s v="Dean Of Students"/>
    <s v="Office of Campus Activities"/>
    <x v="141"/>
    <s v="F"/>
    <m/>
    <m/>
    <s v="A12"/>
    <s v="Fiscal Year"/>
    <x v="0"/>
  </r>
  <r>
    <s v="Wells"/>
    <s v="Debra"/>
    <s v="Ann"/>
    <s v="Director, Client Services"/>
    <s v="Information Technology Service"/>
    <x v="142"/>
    <s v="F"/>
    <m/>
    <m/>
    <s v="A12"/>
    <s v="Fiscal Year"/>
    <x v="0"/>
  </r>
  <r>
    <s v="Chan"/>
    <s v="Larry"/>
    <s v="Yee"/>
    <s v="Associate General Counsel"/>
    <s v="General Counsel"/>
    <x v="143"/>
    <s v="F"/>
    <m/>
    <m/>
    <s v="A12"/>
    <s v="Fiscal Year"/>
    <x v="0"/>
  </r>
  <r>
    <s v="Mathis"/>
    <s v="William"/>
    <s v="B"/>
    <s v="Chair/Professor"/>
    <s v="Music Performance Studies"/>
    <x v="144"/>
    <s v="F"/>
    <n v="8000"/>
    <m/>
    <s v="FAD"/>
    <s v="Fiscal Year"/>
    <x v="1"/>
  </r>
  <r>
    <s v="Smith"/>
    <s v="Dale"/>
    <s v="W"/>
    <s v="Professor"/>
    <s v="Physics &amp; Astronomy"/>
    <x v="145"/>
    <s v="F"/>
    <m/>
    <m/>
    <s v="F09"/>
    <s v="Academic Year"/>
    <x v="2"/>
  </r>
  <r>
    <s v="Jex"/>
    <s v="Steve"/>
    <s v="M"/>
    <s v="Professor"/>
    <s v="Psychology Department"/>
    <x v="146"/>
    <s v="F"/>
    <m/>
    <m/>
    <s v="   F09"/>
    <s v="Academic Year"/>
    <x v="2"/>
  </r>
  <r>
    <s v="Orel"/>
    <s v="Nancy"/>
    <s v="Ann"/>
    <s v="Associate Dean"/>
    <s v="Gerontology"/>
    <x v="147"/>
    <s v="F"/>
    <n v="9000"/>
    <m/>
    <s v="FAD"/>
    <s v="Fiscal Year"/>
    <x v="1"/>
  </r>
  <r>
    <s v="DeMaris"/>
    <s v="Alfred"/>
    <m/>
    <s v="Professor"/>
    <s v="Sociology Department"/>
    <x v="148"/>
    <s v="F"/>
    <m/>
    <m/>
    <s v="   F09"/>
    <s v="Academic Year"/>
    <x v="2"/>
  </r>
  <r>
    <s v="Melkote"/>
    <s v="Srinivas"/>
    <s v="R"/>
    <s v="Professor"/>
    <s v="Dept of Telecommunications"/>
    <x v="149"/>
    <s v="F"/>
    <m/>
    <m/>
    <s v="F09"/>
    <s v="Academic Year"/>
    <x v="2"/>
  </r>
  <r>
    <s v="Bingman"/>
    <s v="Verner"/>
    <s v="Peter"/>
    <s v="Distinguished Research Prof"/>
    <s v="Psychology Department"/>
    <x v="150"/>
    <s v="F"/>
    <m/>
    <m/>
    <s v="F09"/>
    <s v="Academic Year"/>
    <x v="2"/>
  </r>
  <r>
    <s v="Moll"/>
    <s v="Monica"/>
    <s v="M"/>
    <s v="Director of Public Safety"/>
    <s v="Public Safety"/>
    <x v="151"/>
    <s v="F"/>
    <m/>
    <m/>
    <s v="A12"/>
    <s v="Fiscal Year"/>
    <x v="0"/>
  </r>
  <r>
    <s v="Sampen"/>
    <s v="John"/>
    <s v="W"/>
    <s v="Distinguished Artist Professor"/>
    <s v="Music Performance Studies"/>
    <x v="152"/>
    <s v="F"/>
    <m/>
    <m/>
    <s v="F09"/>
    <s v="Academic Year"/>
    <x v="2"/>
  </r>
  <r>
    <s v="Chaudhry"/>
    <s v="Muhammad"/>
    <s v="A"/>
    <s v="Chair/Prof, Public/Allied Heal"/>
    <s v="Public &amp; Allied Health"/>
    <x v="153"/>
    <s v="F"/>
    <n v="6000"/>
    <m/>
    <s v="FAD"/>
    <s v="Fiscal Year"/>
    <x v="1"/>
  </r>
  <r>
    <s v="Pogacar"/>
    <s v="Timothy"/>
    <m/>
    <s v="Chair/Associate Professor"/>
    <s v="German-Russian Department"/>
    <x v="154"/>
    <s v="F"/>
    <n v="6000"/>
    <m/>
    <s v="FAD"/>
    <s v="Fiscal Year"/>
    <x v="1"/>
  </r>
  <r>
    <s v="Brown"/>
    <s v="Emily"/>
    <s v="Freeman"/>
    <s v="Professor"/>
    <s v="Music Performance Studies"/>
    <x v="155"/>
    <s v="F"/>
    <m/>
    <m/>
    <s v="F09"/>
    <s v="Academic Year"/>
    <x v="2"/>
  </r>
  <r>
    <s v="Kampf"/>
    <s v="Stephen"/>
    <m/>
    <s v="Asst VP,Stu Aff/Dir Rec Well"/>
    <s v="Recreation and Wellness"/>
    <x v="156"/>
    <s v="F"/>
    <m/>
    <m/>
    <s v="   A12"/>
    <s v="Fiscal Year"/>
    <x v="0"/>
  </r>
  <r>
    <s v="Coombs"/>
    <s v="Sheryl"/>
    <s v="Lynn"/>
    <s v="Professor"/>
    <s v="Biological Science"/>
    <x v="157"/>
    <s v="F"/>
    <m/>
    <m/>
    <s v="F09"/>
    <s v="Academic Year"/>
    <x v="2"/>
  </r>
  <r>
    <s v="Merritt"/>
    <s v="Myra"/>
    <s v="Darlene"/>
    <s v="Professor"/>
    <s v="Music Performance Studies"/>
    <x v="158"/>
    <s v="F"/>
    <m/>
    <m/>
    <s v="F09"/>
    <s v="Academic Year"/>
    <x v="2"/>
  </r>
  <r>
    <s v="Jetley"/>
    <s v="Sudershan"/>
    <s v="K"/>
    <s v="Associate Professor"/>
    <s v="Dept Engineering Technologies"/>
    <x v="159"/>
    <s v="F"/>
    <m/>
    <m/>
    <s v="   F09"/>
    <s v="Academic Year"/>
    <x v="2"/>
  </r>
  <r>
    <s v="Stein"/>
    <s v="Catherine"/>
    <s v="H"/>
    <s v="Professor"/>
    <s v="Psychology Department"/>
    <x v="160"/>
    <s v="F"/>
    <m/>
    <m/>
    <s v="F09"/>
    <s v="Academic Year"/>
    <x v="2"/>
  </r>
  <r>
    <s v="Muir"/>
    <s v="Thomas"/>
    <s v="Patrick"/>
    <s v="Distinguished Professor"/>
    <s v="School of Art"/>
    <x v="161"/>
    <s v="F"/>
    <m/>
    <m/>
    <s v="F09"/>
    <s v="Academic Year"/>
    <x v="2"/>
  </r>
  <r>
    <s v="Richardson"/>
    <s v="Nathan"/>
    <s v="Eugene"/>
    <s v="Chair/Professor"/>
    <s v="Romance and Classical Studies"/>
    <x v="162"/>
    <s v="F"/>
    <n v="8000"/>
    <m/>
    <s v="FAD"/>
    <s v="Fiscal Year"/>
    <x v="1"/>
  </r>
  <r>
    <s v="Fallon"/>
    <s v="L Fleming"/>
    <m/>
    <s v="Dist Teaching Prof/Prog Coord"/>
    <s v="Public &amp; Allied Health"/>
    <x v="163"/>
    <s v="F"/>
    <m/>
    <m/>
    <s v="F09"/>
    <s v="Academic Year"/>
    <x v="2"/>
  </r>
  <r>
    <s v="Nelson-Beene"/>
    <s v="Donna"/>
    <s v="Beth"/>
    <s v="Director &amp; Provost Office Assc"/>
    <s v="V Prov Undergraduate Programs"/>
    <x v="164"/>
    <s v="F"/>
    <n v="12000"/>
    <m/>
    <s v="FAD"/>
    <s v="Fiscal Year"/>
    <x v="1"/>
  </r>
  <r>
    <s v="Chang"/>
    <s v="Jane"/>
    <s v="Yueh"/>
    <s v="Associate Professor"/>
    <s v="Applied Statistics/Oper Res"/>
    <x v="165"/>
    <s v="F"/>
    <m/>
    <m/>
    <s v="F09"/>
    <s v="Academic Year"/>
    <x v="2"/>
  </r>
  <r>
    <s v="Chalupa"/>
    <s v="Federico"/>
    <s v="Abel"/>
    <s v="Director/Assoc Prof"/>
    <s v="Romance and Classical Studies"/>
    <x v="166"/>
    <s v="F"/>
    <n v="3682"/>
    <m/>
    <s v="F09"/>
    <s v="Academic Year"/>
    <x v="2"/>
  </r>
  <r>
    <s v="Matuga"/>
    <s v="Julia"/>
    <s v="Mame"/>
    <s v="Dir of Academic Assessment"/>
    <s v="Office of the Provost"/>
    <x v="167"/>
    <s v="F"/>
    <n v="29513"/>
    <m/>
    <s v="FAD"/>
    <s v="Fiscal Year"/>
    <x v="1"/>
  </r>
  <r>
    <s v="Longmore"/>
    <s v="Monica"/>
    <s v="A"/>
    <s v="Professor"/>
    <s v="Sociology Department"/>
    <x v="168"/>
    <s v="F"/>
    <m/>
    <m/>
    <s v="F09"/>
    <s v="Academic Year"/>
    <x v="2"/>
  </r>
  <r>
    <s v="Childs"/>
    <s v="Sidney"/>
    <s v="Robert"/>
    <s v="Asst Vice Pres,Student Affairs"/>
    <s v="TRIO Programs"/>
    <x v="169"/>
    <s v="F"/>
    <m/>
    <m/>
    <s v="A12"/>
    <s v="Fiscal Year"/>
    <x v="0"/>
  </r>
  <r>
    <s v="Shrude"/>
    <s v="Marilyn"/>
    <m/>
    <s v="Distinguished Artist Professor"/>
    <s v="Musicology/Composition/Theory"/>
    <x v="170"/>
    <s v="F"/>
    <m/>
    <m/>
    <s v="F12"/>
    <s v="Academic Year"/>
    <x v="2"/>
  </r>
  <r>
    <s v="Smith"/>
    <s v="Alan"/>
    <s v="Michael"/>
    <s v="Professor"/>
    <s v="Music Performance Studies"/>
    <x v="171"/>
    <s v="F"/>
    <m/>
    <m/>
    <s v="F09"/>
    <s v="Academic Year"/>
    <x v="2"/>
  </r>
  <r>
    <s v="Moss"/>
    <s v="Bruce"/>
    <s v="Burbank"/>
    <s v="Professor"/>
    <s v="Bands"/>
    <x v="172"/>
    <s v="F"/>
    <n v="10123"/>
    <m/>
    <s v="F09"/>
    <s v="Academic Year"/>
    <x v="2"/>
  </r>
  <r>
    <s v="Chou"/>
    <s v="So-Hsiang"/>
    <m/>
    <s v="Professor"/>
    <s v="Math and Statistics Dept"/>
    <x v="173"/>
    <s v="F"/>
    <m/>
    <m/>
    <s v="F09"/>
    <s v="Academic Year"/>
    <x v="2"/>
  </r>
  <r>
    <s v="Krueger"/>
    <s v="Louis"/>
    <s v="Lee"/>
    <s v="Professor"/>
    <s v="School of Art"/>
    <x v="174"/>
    <s v="F"/>
    <m/>
    <m/>
    <s v="F09"/>
    <s v="Academic Year"/>
    <x v="2"/>
  </r>
  <r>
    <s v="Irvine"/>
    <s v="Lesley"/>
    <s v="Anne"/>
    <s v="Sr Asc Athl Dir/Sr Wms Admin"/>
    <s v="Intercollegiate Athletics"/>
    <x v="175"/>
    <s v="F"/>
    <m/>
    <m/>
    <s v="A12"/>
    <s v="Fiscal Year"/>
    <x v="0"/>
  </r>
  <r>
    <s v="Rentner"/>
    <s v="Terry"/>
    <s v="Lynn"/>
    <s v="Professor"/>
    <s v="Department of Journalism &amp; PR"/>
    <x v="176"/>
    <s v="F"/>
    <m/>
    <m/>
    <s v="F09"/>
    <s v="Academic Year"/>
    <x v="2"/>
  </r>
  <r>
    <s v="Pena"/>
    <s v="Susana"/>
    <m/>
    <s v="Director/Assoc Prof"/>
    <s v="School of Cultural &amp; Critical"/>
    <x v="177"/>
    <s v="F"/>
    <n v="8000"/>
    <m/>
    <s v="FAD"/>
    <s v="Fiscal Year"/>
    <x v="1"/>
  </r>
  <r>
    <s v="Coates"/>
    <s v="Lawrence"/>
    <s v="William"/>
    <s v="Chair/Professor"/>
    <s v="English Department"/>
    <x v="178"/>
    <s v="F"/>
    <n v="8500"/>
    <m/>
    <s v="FAD"/>
    <s v="Fiscal Year"/>
    <x v="1"/>
  </r>
  <r>
    <s v="Gilbert"/>
    <s v="Sterlin"/>
    <s v="H"/>
    <s v="Ast Ftbll Cch/Offensive Coord"/>
    <s v="Football"/>
    <x v="179"/>
    <s v="F"/>
    <m/>
    <m/>
    <s v="   A12"/>
    <s v="Fiscal Year"/>
    <x v="0"/>
  </r>
  <r>
    <s v="Miko"/>
    <s v="Chris"/>
    <s v="John"/>
    <s v="Bibliographer and Ref Librarn"/>
    <s v="University Libraries"/>
    <x v="180"/>
    <s v="F"/>
    <m/>
    <m/>
    <s v="FLB"/>
    <s v="Fiscal Year"/>
    <x v="3"/>
  </r>
  <r>
    <s v="Seubert"/>
    <s v="Steven"/>
    <s v="M"/>
    <s v="Professor"/>
    <s v="Math and Statistics Dept"/>
    <x v="181"/>
    <s v="F"/>
    <m/>
    <m/>
    <s v="F09"/>
    <s v="Academic Year"/>
    <x v="2"/>
  </r>
  <r>
    <s v="Zeng"/>
    <s v="Zheng"/>
    <m/>
    <s v="Assistant Professor"/>
    <s v="Economics Dept"/>
    <x v="182"/>
    <s v="F"/>
    <m/>
    <m/>
    <s v="F09"/>
    <s v="Academic Year"/>
    <x v="2"/>
  </r>
  <r>
    <s v="Mason"/>
    <s v="Derek"/>
    <s v="Treen"/>
    <s v="Assoc Prof/Program Coordinator"/>
    <s v="Social Work"/>
    <x v="183"/>
    <s v="F"/>
    <m/>
    <m/>
    <s v="   F09"/>
    <s v="Academic Year"/>
    <x v="2"/>
  </r>
  <r>
    <s v="Kolla"/>
    <s v="Sri"/>
    <s v="R"/>
    <s v="Professor"/>
    <s v="Dept Engineering Technologies"/>
    <x v="184"/>
    <s v="F"/>
    <m/>
    <m/>
    <s v="F09"/>
    <s v="Academic Year"/>
    <x v="2"/>
  </r>
  <r>
    <s v="Ross"/>
    <s v="E Kirk"/>
    <m/>
    <s v="Director of Gift Planning"/>
    <s v="Development Office"/>
    <x v="185"/>
    <s v="F"/>
    <m/>
    <m/>
    <s v="A12"/>
    <s v="Fiscal Year"/>
    <x v="0"/>
  </r>
  <r>
    <s v="Nelson"/>
    <s v="Jeffrey"/>
    <s v="D"/>
    <s v="Director"/>
    <s v="University Bookstore"/>
    <x v="186"/>
    <s v="F"/>
    <m/>
    <m/>
    <s v="A12"/>
    <s v="Fiscal Year"/>
    <x v="0"/>
  </r>
  <r>
    <s v="Minier"/>
    <s v="Roger"/>
    <s v="W"/>
    <s v="Executive Director, NWOETF"/>
    <s v="NWOE-TV F&amp;A"/>
    <x v="187"/>
    <s v="F"/>
    <m/>
    <m/>
    <s v="A12"/>
    <s v="Fiscal Year"/>
    <x v="0"/>
  </r>
  <r>
    <s v="Messer-Kruse"/>
    <s v="Timothy"/>
    <s v="F"/>
    <s v="Professor"/>
    <s v="Ethnic Studies"/>
    <x v="188"/>
    <s v="F"/>
    <m/>
    <m/>
    <s v="F12"/>
    <s v="Academic Year"/>
    <x v="2"/>
  </r>
  <r>
    <s v="Berry"/>
    <s v="Ellen"/>
    <s v="E"/>
    <s v="Director, Inst Stud Cult/Soc"/>
    <s v="English Department"/>
    <x v="189"/>
    <s v="F"/>
    <n v="3273"/>
    <m/>
    <s v="F12"/>
    <s v="Academic Year"/>
    <x v="2"/>
  </r>
  <r>
    <s v="Tisak"/>
    <s v="Marie"/>
    <s v="S"/>
    <s v="Professor"/>
    <s v="Psychology Department"/>
    <x v="190"/>
    <s v="F"/>
    <m/>
    <m/>
    <s v="F12"/>
    <s v="Academic Year"/>
    <x v="2"/>
  </r>
  <r>
    <s v="Tisak"/>
    <s v="John"/>
    <m/>
    <s v="Professor"/>
    <s v="Psychology Department"/>
    <x v="191"/>
    <s v="F"/>
    <m/>
    <m/>
    <s v="F12"/>
    <s v="Academic Year"/>
    <x v="2"/>
  </r>
  <r>
    <s v="Emch"/>
    <s v="Laura"/>
    <s v="Faye"/>
    <s v="Asst VP Enrollmnt Mgt, Dir SFA"/>
    <s v="Financial Aid"/>
    <x v="192"/>
    <s v="F"/>
    <m/>
    <m/>
    <s v="A12"/>
    <s v="Fiscal Year"/>
    <x v="0"/>
  </r>
  <r>
    <s v="Hendricks"/>
    <s v="Cindy"/>
    <s v="Sue"/>
    <s v="Professor/Dir of Reading Centr"/>
    <s v="School of Teaching &amp; Learning"/>
    <x v="193"/>
    <s v="F"/>
    <n v="2000"/>
    <m/>
    <s v="F12"/>
    <s v="Academic Year"/>
    <x v="2"/>
  </r>
  <r>
    <s v="Trautman"/>
    <s v="Donna"/>
    <s v="Kae"/>
    <s v="Associate Professor/Chair"/>
    <s v="VCT-Tech Education"/>
    <x v="194"/>
    <s v="F"/>
    <n v="7000"/>
    <m/>
    <s v="F12"/>
    <s v="Academic Year"/>
    <x v="2"/>
  </r>
  <r>
    <s v="Layden"/>
    <s v="Andrew"/>
    <s v="Choisy"/>
    <s v="Professor"/>
    <s v="Physics &amp; Astronomy"/>
    <x v="195"/>
    <s v="F"/>
    <m/>
    <m/>
    <s v="F12"/>
    <s v="Academic Year"/>
    <x v="2"/>
  </r>
  <r>
    <s v="Ballweg"/>
    <s v="Janet"/>
    <s v="C"/>
    <s v="Professor"/>
    <s v="School of Art"/>
    <x v="196"/>
    <s v="F"/>
    <m/>
    <m/>
    <s v="F12"/>
    <s v="Academic Year"/>
    <x v="2"/>
  </r>
  <r>
    <s v="Lengel"/>
    <s v="Laura"/>
    <m/>
    <s v="Professor"/>
    <s v="Dept of Communication"/>
    <x v="197"/>
    <s v="F"/>
    <m/>
    <m/>
    <s v="F12"/>
    <s v="Academic Year"/>
    <x v="2"/>
  </r>
  <r>
    <s v="Mitchell"/>
    <s v="Bonnie"/>
    <s v="L"/>
    <s v="Professor"/>
    <s v="School of Art"/>
    <x v="198"/>
    <s v="F"/>
    <m/>
    <m/>
    <s v="F12"/>
    <s v="Academic Year"/>
    <x v="2"/>
  </r>
  <r>
    <s v="Chen"/>
    <s v="Hanfeng"/>
    <m/>
    <s v="Professor"/>
    <s v="Math and Statistics Dept"/>
    <x v="199"/>
    <s v="F"/>
    <m/>
    <m/>
    <s v="F09"/>
    <s v="Academic Year"/>
    <x v="2"/>
  </r>
  <r>
    <s v="Waggoner"/>
    <s v="Todd"/>
    <s v="C"/>
    <s v="Professor"/>
    <s v="Dept Engineering Technologies"/>
    <x v="200"/>
    <s v="F"/>
    <m/>
    <m/>
    <s v="F12"/>
    <s v="Academic Year"/>
    <x v="2"/>
  </r>
  <r>
    <s v="Dixon"/>
    <s v="Lynda"/>
    <s v="Dee"/>
    <s v="Professor"/>
    <s v="Dept of Communication"/>
    <x v="201"/>
    <s v="F"/>
    <m/>
    <m/>
    <s v="F12"/>
    <s v="Academic Year"/>
    <x v="2"/>
  </r>
  <r>
    <s v="Evans"/>
    <s v="James"/>
    <s v="E"/>
    <s v="Professor"/>
    <s v="Geology Department"/>
    <x v="202"/>
    <s v="F"/>
    <m/>
    <m/>
    <s v="F12"/>
    <s v="Academic Year"/>
    <x v="2"/>
  </r>
  <r>
    <s v="O'Brien"/>
    <s v="William"/>
    <s v="H"/>
    <s v="Professor"/>
    <s v="Psychology Department"/>
    <x v="203"/>
    <s v="F"/>
    <m/>
    <m/>
    <s v="F12"/>
    <s v="Academic Year"/>
    <x v="2"/>
  </r>
  <r>
    <s v="Darby"/>
    <s v="Lynn"/>
    <s v="A"/>
    <s v="Professor"/>
    <s v="School of HMSLS"/>
    <x v="204"/>
    <s v="F"/>
    <m/>
    <m/>
    <s v="   F09"/>
    <s v="Academic Year"/>
    <x v="2"/>
  </r>
  <r>
    <s v="Eber"/>
    <s v="Dena"/>
    <s v="Elisabeth"/>
    <s v="Professor"/>
    <s v="School of Art"/>
    <x v="205"/>
    <s v="F"/>
    <m/>
    <m/>
    <s v="F12"/>
    <s v="Academic Year"/>
    <x v="2"/>
  </r>
  <r>
    <s v="Murray"/>
    <s v="Mary"/>
    <s v="M"/>
    <s v="Associate Dean/Act Sch Directr"/>
    <s v="College of Education Admin"/>
    <x v="206"/>
    <s v="F"/>
    <n v="18000"/>
    <m/>
    <s v="FAD"/>
    <s v="Fiscal Year"/>
    <x v="1"/>
  </r>
  <r>
    <s v="Mahoney"/>
    <s v="Annette"/>
    <m/>
    <s v="Professor"/>
    <s v="Psychology Department"/>
    <x v="207"/>
    <s v="F"/>
    <m/>
    <m/>
    <s v="   F09"/>
    <s v="Academic Year"/>
    <x v="2"/>
  </r>
  <r>
    <s v="Campbell"/>
    <s v="Brian"/>
    <s v="Michael"/>
    <s v="AscDeanAsmntRsrch&amp;Tech/AscProf"/>
    <s v="College of Education Admin"/>
    <x v="208"/>
    <s v="F"/>
    <n v="10000"/>
    <m/>
    <s v="FAD"/>
    <s v="Fiscal Year"/>
    <x v="1"/>
  </r>
  <r>
    <s v="Chan"/>
    <s v="Kit"/>
    <s v="C"/>
    <s v="Professor"/>
    <s v="Math and Statistics Dept"/>
    <x v="209"/>
    <s v="F"/>
    <m/>
    <m/>
    <s v="F12"/>
    <s v="Academic Year"/>
    <x v="2"/>
  </r>
  <r>
    <s v="Krane"/>
    <s v="Victoria"/>
    <m/>
    <s v="Professor"/>
    <s v="School of HMSLS"/>
    <x v="210"/>
    <s v="F"/>
    <n v="1500"/>
    <m/>
    <s v="F12"/>
    <s v="Academic Year"/>
    <x v="2"/>
  </r>
  <r>
    <s v="Simmons"/>
    <s v="Michelle"/>
    <s v="L"/>
    <s v="Asst Vice President"/>
    <s v="Academic Operations"/>
    <x v="211"/>
    <s v="F"/>
    <m/>
    <m/>
    <s v="A12"/>
    <s v="Fiscal Year"/>
    <x v="0"/>
  </r>
  <r>
    <s v="Short"/>
    <s v="Phyllis"/>
    <s v="J"/>
    <s v="Manager, Appl Support Team"/>
    <s v="Information Technology Service"/>
    <x v="211"/>
    <s v="F"/>
    <m/>
    <m/>
    <s v="A12"/>
    <s v="Fiscal Year"/>
    <x v="0"/>
  </r>
  <r>
    <s v="Grant"/>
    <s v="Andrew"/>
    <s v="Dewitt"/>
    <s v="Director, Business Operations"/>
    <s v="Business Operations"/>
    <x v="212"/>
    <s v="F"/>
    <m/>
    <m/>
    <s v="   A12"/>
    <s v="Fiscal Year"/>
    <x v="0"/>
  </r>
  <r>
    <s v="Quinn"/>
    <s v="J"/>
    <s v="Kevin"/>
    <s v="Associate Professor"/>
    <s v="Economics Dept"/>
    <x v="213"/>
    <s v="F"/>
    <m/>
    <m/>
    <s v="F09"/>
    <s v="Academic Year"/>
    <x v="2"/>
  </r>
  <r>
    <s v="Middleton"/>
    <s v="Jeanne"/>
    <s v="Anne"/>
    <s v="Manager, Acad Applications"/>
    <s v="Information Technology Service"/>
    <x v="214"/>
    <s v="F"/>
    <m/>
    <m/>
    <s v="A12"/>
    <s v="Fiscal Year"/>
    <x v="0"/>
  </r>
  <r>
    <s v="McKay"/>
    <s v="Robert"/>
    <s v="Michael"/>
    <s v="Professor"/>
    <s v="Biological Science"/>
    <x v="215"/>
    <s v="F"/>
    <n v="27835"/>
    <m/>
    <s v="   F12"/>
    <s v="Academic Year"/>
    <x v="2"/>
  </r>
  <r>
    <s v="Spontelli"/>
    <s v="Charles"/>
    <m/>
    <s v="Associate Professor"/>
    <s v="VCT-Tech Education"/>
    <x v="216"/>
    <s v="F"/>
    <m/>
    <m/>
    <s v="F09"/>
    <s v="Academic Year"/>
    <x v="2"/>
  </r>
  <r>
    <s v="Wood"/>
    <s v="Elizabeth"/>
    <s v="Jean"/>
    <s v="Prof/Ref &amp; Inst Librarian"/>
    <s v="University Libraries"/>
    <x v="217"/>
    <s v="F"/>
    <m/>
    <m/>
    <s v="FLB"/>
    <s v="Fiscal Year"/>
    <x v="3"/>
  </r>
  <r>
    <s v="Izzo"/>
    <s v="Alexander"/>
    <s v="John"/>
    <s v="Professor"/>
    <s v="Math and Statistics Dept"/>
    <x v="218"/>
    <s v="F"/>
    <m/>
    <m/>
    <s v="F09"/>
    <s v="Academic Year"/>
    <x v="2"/>
  </r>
  <r>
    <s v="Boff"/>
    <s v="Colleen"/>
    <s v="Terese"/>
    <s v="Associate Dean/Professor"/>
    <s v="University Libraries"/>
    <x v="219"/>
    <s v="F"/>
    <n v="9000"/>
    <m/>
    <s v="FLB"/>
    <s v="Fiscal Year"/>
    <x v="3"/>
  </r>
  <r>
    <s v="Heckman"/>
    <s v="Carol"/>
    <m/>
    <s v="Professor"/>
    <s v="Biological Science"/>
    <x v="220"/>
    <s v="F"/>
    <m/>
    <m/>
    <s v="F12"/>
    <s v="Academic Year"/>
    <x v="2"/>
  </r>
  <r>
    <s v="Bowers"/>
    <s v="Calvin"/>
    <s v="CM"/>
    <s v="Director of Development"/>
    <s v="Capital Campaign"/>
    <x v="221"/>
    <s v="F"/>
    <m/>
    <m/>
    <s v="A12"/>
    <s v="Fiscal Year"/>
    <x v="0"/>
  </r>
  <r>
    <s v="Fasko"/>
    <s v="Daniel"/>
    <m/>
    <s v="Professor"/>
    <s v="School of Ed Found, Lead &amp; Pol"/>
    <x v="222"/>
    <s v="F"/>
    <m/>
    <m/>
    <s v="F12"/>
    <s v="Academic Year"/>
    <x v="2"/>
  </r>
  <r>
    <s v="Chen"/>
    <s v="John"/>
    <s v="Tuhao"/>
    <s v="Professor"/>
    <s v="Math and Statistics Dept"/>
    <x v="223"/>
    <s v="F"/>
    <m/>
    <m/>
    <s v="F09"/>
    <s v="Academic Year"/>
    <x v="2"/>
  </r>
  <r>
    <s v="Mruk"/>
    <s v="Christopher"/>
    <s v="J"/>
    <s v="Professor"/>
    <s v="Fire-Psychology"/>
    <x v="224"/>
    <s v="F"/>
    <m/>
    <m/>
    <s v="F12"/>
    <s v="Academic Year"/>
    <x v="2"/>
  </r>
  <r>
    <s v="Zirbel"/>
    <s v="Craig"/>
    <s v="Lee"/>
    <s v="Professor"/>
    <s v="Math and Statistics Dept"/>
    <x v="225"/>
    <s v="F"/>
    <m/>
    <m/>
    <s v="F09"/>
    <s v="Academic Year"/>
    <x v="2"/>
  </r>
  <r>
    <s v="Lee"/>
    <s v="Jong Kwan"/>
    <m/>
    <s v="Assistant Professor"/>
    <s v="Computer Science"/>
    <x v="226"/>
    <s v="F"/>
    <m/>
    <m/>
    <s v="F12"/>
    <s v="Academic Year"/>
    <x v="2"/>
  </r>
  <r>
    <s v="Brahier"/>
    <s v="Daniel"/>
    <s v="Joseph"/>
    <s v="Prof/Director/Math Progr Coord"/>
    <s v="School of Teaching &amp; Learning"/>
    <x v="227"/>
    <s v="F"/>
    <n v="625"/>
    <m/>
    <s v="F12"/>
    <s v="Academic Year"/>
    <x v="2"/>
  </r>
  <r>
    <s v="Elwazani"/>
    <s v="Salim"/>
    <s v="A"/>
    <s v="Professor"/>
    <s v="Architecture &amp; Envr Design"/>
    <x v="228"/>
    <s v="F"/>
    <m/>
    <m/>
    <s v="F12"/>
    <s v="Academic Year"/>
    <x v="2"/>
  </r>
  <r>
    <s v="Mattiace"/>
    <s v="Lisa"/>
    <s v="C"/>
    <s v="Chief of Staff"/>
    <s v="Office of the President"/>
    <x v="229"/>
    <s v="F"/>
    <n v="10000"/>
    <m/>
    <s v="   A12"/>
    <s v="Fiscal Year"/>
    <x v="0"/>
  </r>
  <r>
    <s v="Cox"/>
    <s v="Christopher"/>
    <s v="Philip"/>
    <s v="University Registrar"/>
    <s v="Registrar"/>
    <x v="230"/>
    <s v="F"/>
    <m/>
    <m/>
    <s v="   A12"/>
    <s v="Fiscal Year"/>
    <x v="0"/>
  </r>
  <r>
    <s v="Wojtkiewicz"/>
    <s v="Dennis"/>
    <s v="J"/>
    <s v="Professor"/>
    <s v="School of Art"/>
    <x v="231"/>
    <s v="F"/>
    <m/>
    <m/>
    <s v="F12"/>
    <s v="Academic Year"/>
    <x v="2"/>
  </r>
  <r>
    <s v="Blair"/>
    <s v="Kristine"/>
    <s v="Lisa"/>
    <s v="Professor"/>
    <s v="English Department"/>
    <x v="232"/>
    <s v="F"/>
    <m/>
    <m/>
    <s v="FAD"/>
    <s v="Fiscal Year"/>
    <x v="1"/>
  </r>
  <r>
    <s v="Simon"/>
    <s v="Marc"/>
    <s v="V"/>
    <s v="Associate Professor"/>
    <s v="Political Science Department"/>
    <x v="233"/>
    <s v="F"/>
    <m/>
    <m/>
    <s v="F12"/>
    <s v="Academic Year"/>
    <x v="2"/>
  </r>
  <r>
    <s v="Letzring"/>
    <s v="Steven"/>
    <s v="Jerry"/>
    <s v="Appl Mgr Entrp Report Systms"/>
    <s v="Information Technology Service"/>
    <x v="234"/>
    <s v="F"/>
    <m/>
    <m/>
    <s v="A12"/>
    <s v="Fiscal Year"/>
    <x v="0"/>
  </r>
  <r>
    <s v="Sharp"/>
    <s v="Patricia"/>
    <s v="Elise"/>
    <s v="Professor"/>
    <s v="Psychology Department"/>
    <x v="235"/>
    <s v="F"/>
    <m/>
    <m/>
    <s v="F12"/>
    <s v="Academic Year"/>
    <x v="2"/>
  </r>
  <r>
    <s v="Odafe"/>
    <s v="Victor"/>
    <s v="U"/>
    <s v="Chair/Professor"/>
    <s v="Fire-Natural/Social Science"/>
    <x v="236"/>
    <s v="F"/>
    <n v="8000"/>
    <m/>
    <s v="F12"/>
    <s v="Academic Year"/>
    <x v="2"/>
  </r>
  <r>
    <s v="Sanchez"/>
    <s v="Laura"/>
    <s v="Ann"/>
    <s v="Professor"/>
    <s v="Sociology Department"/>
    <x v="237"/>
    <s v="F"/>
    <m/>
    <m/>
    <s v="F12"/>
    <s v="Academic Year"/>
    <x v="2"/>
  </r>
  <r>
    <s v="Farver"/>
    <s v="John"/>
    <s v="Richard"/>
    <s v="Professor"/>
    <s v="Geology Department"/>
    <x v="238"/>
    <s v="F"/>
    <m/>
    <m/>
    <s v="F09"/>
    <s v="Academic Year"/>
    <x v="2"/>
  </r>
  <r>
    <s v="Foust"/>
    <s v="James"/>
    <s v="Curtis"/>
    <s v="Professor"/>
    <s v="Department of Journalism &amp; PR"/>
    <x v="239"/>
    <s v="F"/>
    <m/>
    <m/>
    <s v="F12"/>
    <s v="Academic Year"/>
    <x v="2"/>
  </r>
  <r>
    <s v="Connor"/>
    <s v="D"/>
    <s v="Fredrick"/>
    <s v="Senior Director of Marketing"/>
    <s v="Marketing &amp; Communications"/>
    <x v="240"/>
    <s v="F"/>
    <m/>
    <m/>
    <s v="A12"/>
    <s v="Fiscal Year"/>
    <x v="0"/>
  </r>
  <r>
    <s v="Morris"/>
    <s v="Paul"/>
    <s v="Francis"/>
    <s v="Professor"/>
    <s v="Biological Science"/>
    <x v="241"/>
    <s v="F"/>
    <m/>
    <m/>
    <s v="F12"/>
    <s v="Academic Year"/>
    <x v="2"/>
  </r>
  <r>
    <s v="Henry"/>
    <s v="Barbara"/>
    <s v="Louise"/>
    <s v="Asst Vice Pres, Non-Trad/Tr St"/>
    <s v="Non-Traditional &amp; Transfer Std"/>
    <x v="242"/>
    <s v="F"/>
    <m/>
    <m/>
    <s v="A12"/>
    <s v="Fiscal Year"/>
    <x v="0"/>
  </r>
  <r>
    <s v="Gebre"/>
    <s v="Daniel"/>
    <s v="Z"/>
    <s v="Acad Affairs Dir of Budgeting"/>
    <s v="Office of the Provost"/>
    <x v="242"/>
    <s v="F"/>
    <m/>
    <m/>
    <s v="   A12"/>
    <s v="Fiscal Year"/>
    <x v="0"/>
  </r>
  <r>
    <s v="Zeilstra-Ryalls"/>
    <s v="Jill"/>
    <s v="Helen"/>
    <s v="Professor"/>
    <s v="Biological Science"/>
    <x v="243"/>
    <s v="F"/>
    <m/>
    <m/>
    <s v="F12"/>
    <s v="Academic Year"/>
    <x v="2"/>
  </r>
  <r>
    <s v="Boucher"/>
    <s v="Robert"/>
    <s v="J"/>
    <s v="Sr Proj Mgr - Engineering"/>
    <s v="Design &amp; Construction"/>
    <x v="244"/>
    <s v="F"/>
    <m/>
    <m/>
    <s v="A12"/>
    <s v="Fiscal Year"/>
    <x v="0"/>
  </r>
  <r>
    <s v="Alt"/>
    <s v="Andrew"/>
    <s v="W"/>
    <s v="Asst Vice Provost/Dir Advising"/>
    <s v="V Prov Undergraduate Programs"/>
    <x v="245"/>
    <s v="F"/>
    <m/>
    <m/>
    <s v="A12"/>
    <s v="Fiscal Year"/>
    <x v="0"/>
  </r>
  <r>
    <s v="Englehart"/>
    <s v="Neil"/>
    <s v="Andrew"/>
    <s v="Chair/Associate Professor"/>
    <s v="Political Science Department"/>
    <x v="246"/>
    <s v="F"/>
    <n v="6000"/>
    <m/>
    <s v="FAD"/>
    <s v="Fiscal Year"/>
    <x v="1"/>
  </r>
  <r>
    <s v="Glick"/>
    <s v="Todd"/>
    <s v="A"/>
    <s v="Senior Applications Developer"/>
    <s v="Information Technology Service"/>
    <x v="247"/>
    <s v="F"/>
    <m/>
    <m/>
    <s v="   A12"/>
    <s v="Fiscal Year"/>
    <x v="0"/>
  </r>
  <r>
    <s v="Nwauwa"/>
    <s v="Apollos"/>
    <s v="Okwuchukwu"/>
    <s v="Professor, Dir/Africana Stud"/>
    <s v="History Department"/>
    <x v="248"/>
    <s v="F"/>
    <n v="3273"/>
    <m/>
    <s v="F12"/>
    <s v="Academic Year"/>
    <x v="2"/>
  </r>
  <r>
    <s v="Guidera"/>
    <s v="Stan"/>
    <s v="George"/>
    <s v="Professor"/>
    <s v="Architecture &amp; Envr Design"/>
    <x v="249"/>
    <s v="F"/>
    <m/>
    <m/>
    <s v="F12"/>
    <s v="Academic Year"/>
    <x v="2"/>
  </r>
  <r>
    <s v="Weber"/>
    <s v="Michael"/>
    <s v="Eric"/>
    <s v="Chair/Associate Professor"/>
    <s v="Philosophy Department"/>
    <x v="250"/>
    <s v="F"/>
    <n v="6000"/>
    <m/>
    <s v="FAD"/>
    <s v="Fiscal Year"/>
    <x v="1"/>
  </r>
  <r>
    <s v="Kornacki"/>
    <s v="Thomas"/>
    <s v="Francis"/>
    <s v="Director, OSPAR"/>
    <s v="Sponsored Programs &amp; Research"/>
    <x v="251"/>
    <s v="F"/>
    <m/>
    <m/>
    <s v="A12"/>
    <s v="Fiscal Year"/>
    <x v="0"/>
  </r>
  <r>
    <s v="Waters"/>
    <s v="Sarah"/>
    <s v="Elizabeth"/>
    <s v="Director of Residence Life"/>
    <s v="Office of Residence Life"/>
    <x v="252"/>
    <s v="F"/>
    <m/>
    <m/>
    <s v="A12"/>
    <s v="Fiscal Year"/>
    <x v="0"/>
  </r>
  <r>
    <s v="Kielmeyer"/>
    <s v="David"/>
    <s v="Allen"/>
    <s v="Senior Communications Director"/>
    <s v="Marketing &amp; Communications"/>
    <x v="253"/>
    <s v="F"/>
    <m/>
    <m/>
    <s v="A12"/>
    <s v="Fiscal Year"/>
    <x v="0"/>
  </r>
  <r>
    <s v="Burns"/>
    <s v="Timothy"/>
    <s v="Arthur"/>
    <s v="Sr Proj Manager - Construction"/>
    <s v="Design &amp; Construction"/>
    <x v="254"/>
    <s v="F"/>
    <m/>
    <m/>
    <s v="A12"/>
    <s v="Fiscal Year"/>
    <x v="0"/>
  </r>
  <r>
    <s v="Kantorski"/>
    <s v="Vincent"/>
    <s v="Joseph"/>
    <s v="Professor"/>
    <s v="Music Education"/>
    <x v="255"/>
    <s v="F"/>
    <m/>
    <m/>
    <s v="   F09"/>
    <s v="Academic Year"/>
    <x v="2"/>
  </r>
  <r>
    <s v="Failor"/>
    <s v="Michael"/>
    <s v="Joseph"/>
    <s v="Senior Applications Developer"/>
    <s v="Information Technology Service"/>
    <x v="256"/>
    <s v="F"/>
    <m/>
    <m/>
    <s v="A12"/>
    <s v="Fiscal Year"/>
    <x v="0"/>
  </r>
  <r>
    <s v="Kaufman"/>
    <s v="Thomas"/>
    <s v="M"/>
    <s v="Asst Ftbll Cch/Spec Teams Cord"/>
    <s v="Football"/>
    <x v="257"/>
    <s v="F"/>
    <m/>
    <m/>
    <s v="   A12"/>
    <s v="Fiscal Year"/>
    <x v="0"/>
  </r>
  <r>
    <s v="Mattox"/>
    <s v="Matt"/>
    <s v="G"/>
    <s v="Asst Ftbll Cch/Co Offen Coord"/>
    <s v="Football"/>
    <x v="257"/>
    <s v="F"/>
    <m/>
    <m/>
    <s v="   A12"/>
    <s v="Fiscal Year"/>
    <x v="0"/>
  </r>
  <r>
    <s v="Short"/>
    <s v="Anthony"/>
    <s v="E"/>
    <s v="Gen Mgr, Prod/Eng/Educ Svcs"/>
    <s v="WBGU-TV Television Service"/>
    <x v="258"/>
    <s v="F"/>
    <m/>
    <m/>
    <s v="A12"/>
    <s v="Fiscal Year"/>
    <x v="0"/>
  </r>
  <r>
    <s v="Huber"/>
    <s v="Robert"/>
    <m/>
    <s v="Professor"/>
    <s v="Biological Science"/>
    <x v="259"/>
    <s v="F"/>
    <m/>
    <m/>
    <s v="F09"/>
    <s v="Academic Year"/>
    <x v="2"/>
  </r>
  <r>
    <s v="Sun"/>
    <s v="Tong"/>
    <m/>
    <s v="Professor"/>
    <s v="Math and Statistics Dept"/>
    <x v="260"/>
    <s v="F"/>
    <m/>
    <m/>
    <s v="F09"/>
    <s v="Academic Year"/>
    <x v="2"/>
  </r>
  <r>
    <s v="Reinhart"/>
    <s v="Rachel"/>
    <s v="Ann"/>
    <s v="Prof/Co Director-Cntr Assmnt"/>
    <s v="School of Ed Found, Lead &amp; Pol"/>
    <x v="261"/>
    <s v="F"/>
    <n v="2250"/>
    <m/>
    <s v="F12"/>
    <s v="Academic Year"/>
    <x v="2"/>
  </r>
  <r>
    <s v="Ha"/>
    <s v="Louisa"/>
    <s v="Shu Ying"/>
    <s v="Professor"/>
    <s v="Dept of Telecommunications"/>
    <x v="262"/>
    <s v="F"/>
    <m/>
    <m/>
    <s v="F12"/>
    <s v="Academic Year"/>
    <x v="2"/>
  </r>
  <r>
    <s v="Mayo"/>
    <s v="Wendell"/>
    <m/>
    <s v="Professor"/>
    <s v="English Department"/>
    <x v="263"/>
    <s v="F"/>
    <m/>
    <m/>
    <s v="   F09"/>
    <s v="Academic Year"/>
    <x v="2"/>
  </r>
  <r>
    <s v="McCarver"/>
    <s v="Viva"/>
    <s v="L"/>
    <s v="Associate Director"/>
    <s v="Human Resources"/>
    <x v="264"/>
    <s v="F"/>
    <m/>
    <m/>
    <s v="   A12"/>
    <s v="Fiscal Year"/>
    <x v="0"/>
  </r>
  <r>
    <s v="Musher-Eizenman"/>
    <s v="Dara"/>
    <s v="Robin"/>
    <s v="Professor"/>
    <s v="Psychology Department"/>
    <x v="265"/>
    <s v="F"/>
    <m/>
    <m/>
    <s v="F09"/>
    <s v="Academic Year"/>
    <x v="2"/>
  </r>
  <r>
    <s v="Trantham"/>
    <s v="Gene"/>
    <s v="Starr"/>
    <s v="Chair/Assoc Professor"/>
    <s v="Musicology/Composition/Theory"/>
    <x v="266"/>
    <s v="F"/>
    <n v="6000"/>
    <m/>
    <s v="FAD"/>
    <s v="Fiscal Year"/>
    <x v="1"/>
  </r>
  <r>
    <s v="Chapin"/>
    <s v="L"/>
    <s v="Travis"/>
    <s v="Chair / Associate Professor"/>
    <s v="Construction Management"/>
    <x v="267"/>
    <s v="F"/>
    <n v="4500"/>
    <m/>
    <s v="F09"/>
    <s v="Academic Year"/>
    <x v="2"/>
  </r>
  <r>
    <s v="Halsey"/>
    <s v="Jeffrey"/>
    <s v="O"/>
    <s v="Professor"/>
    <s v="Music Performance Studies"/>
    <x v="268"/>
    <s v="F"/>
    <m/>
    <m/>
    <s v="F12"/>
    <s v="Academic Year"/>
    <x v="2"/>
  </r>
  <r>
    <s v="Simon"/>
    <s v="Tina"/>
    <s v="Louise"/>
    <s v="Gen Mgr, Dev/Finance/Progrmmng"/>
    <s v="WBGU-TV Television Service"/>
    <x v="269"/>
    <s v="F"/>
    <m/>
    <m/>
    <s v="A12"/>
    <s v="Fiscal Year"/>
    <x v="0"/>
  </r>
  <r>
    <s v="Santino"/>
    <s v="John"/>
    <s v="F"/>
    <s v="Professor"/>
    <s v="Popular Culture"/>
    <x v="270"/>
    <s v="F"/>
    <m/>
    <m/>
    <s v="F12"/>
    <s v="Academic Year"/>
    <x v="2"/>
  </r>
  <r>
    <s v="Coomes"/>
    <s v="Michael"/>
    <s v="D"/>
    <s v="Associate Professor"/>
    <s v="Higher Ed and Student Affairs"/>
    <x v="271"/>
    <s v="F"/>
    <m/>
    <m/>
    <s v="   F12"/>
    <s v="Academic Year"/>
    <x v="2"/>
  </r>
  <r>
    <s v="Jackson"/>
    <s v="Jeffery"/>
    <s v="L"/>
    <s v="Asst VP Enrlmnt Mgmt/Dir CC"/>
    <s v="Career Center"/>
    <x v="272"/>
    <s v="F"/>
    <m/>
    <m/>
    <s v="A12"/>
    <s v="Fiscal Year"/>
    <x v="0"/>
  </r>
  <r>
    <s v="Buerger"/>
    <s v="Michael"/>
    <s v="E"/>
    <s v="Professor"/>
    <s v="Human Services Department"/>
    <x v="273"/>
    <s v="F"/>
    <m/>
    <m/>
    <s v="F12"/>
    <s v="Academic Year"/>
    <x v="2"/>
  </r>
  <r>
    <s v="Roelands"/>
    <s v="Sebastiaan"/>
    <m/>
    <s v="Assistant Professor"/>
    <s v="Economics Dept"/>
    <x v="274"/>
    <s v="F"/>
    <m/>
    <m/>
    <s v="F09"/>
    <s v="Academic Year"/>
    <x v="2"/>
  </r>
  <r>
    <s v="Roudebush"/>
    <s v="Wilfred"/>
    <s v="Harold"/>
    <s v="Assoc Prof/Interim Chair"/>
    <s v="Architecture &amp; Envr Design"/>
    <x v="275"/>
    <s v="F"/>
    <n v="4000"/>
    <m/>
    <s v="F12"/>
    <s v="Academic Year"/>
    <x v="2"/>
  </r>
  <r>
    <s v="Roark"/>
    <s v="Roddy"/>
    <s v="Clay"/>
    <s v="Senior Lecturer"/>
    <s v="Fire-Applied Science"/>
    <x v="276"/>
    <s v="F"/>
    <n v="2000"/>
    <m/>
    <s v="F09"/>
    <s v="Academic Year"/>
    <x v="2"/>
  </r>
  <r>
    <s v="Swanson"/>
    <s v="Robert"/>
    <s v="Edward"/>
    <s v="Associate Controller"/>
    <s v="Controller's Office"/>
    <x v="277"/>
    <s v="F"/>
    <m/>
    <m/>
    <s v="A12"/>
    <s v="Fiscal Year"/>
    <x v="0"/>
  </r>
  <r>
    <s v="Zachary"/>
    <s v="Mary"/>
    <s v="Elizabeth"/>
    <s v="Head of Access Services"/>
    <s v="University Libraries"/>
    <x v="278"/>
    <s v="F"/>
    <m/>
    <m/>
    <s v="A12"/>
    <s v="Fiscal Year"/>
    <x v="0"/>
  </r>
  <r>
    <s v="Luescher"/>
    <s v="Andreas"/>
    <m/>
    <s v="Professor"/>
    <s v="Architecture &amp; Envr Design"/>
    <x v="279"/>
    <s v="F"/>
    <m/>
    <m/>
    <s v="F12"/>
    <s v="Academic Year"/>
    <x v="2"/>
  </r>
  <r>
    <s v="Nomaguchi"/>
    <s v="Kei"/>
    <m/>
    <s v="Associate Professor"/>
    <s v="Sociology Department"/>
    <x v="280"/>
    <s v="F"/>
    <m/>
    <m/>
    <s v="F12"/>
    <s v="Academic Year"/>
    <x v="2"/>
  </r>
  <r>
    <s v="Kamei"/>
    <s v="Kenju"/>
    <m/>
    <s v="Assistant Professor"/>
    <s v="Economics Dept"/>
    <x v="281"/>
    <s v="F"/>
    <m/>
    <m/>
    <s v="   F09"/>
    <s v="Academic Year"/>
    <x v="2"/>
  </r>
  <r>
    <s v="Gordon"/>
    <s v="Jeffrey"/>
    <s v="J"/>
    <s v="Associate Professor"/>
    <s v="Geography Department"/>
    <x v="282"/>
    <s v="F"/>
    <m/>
    <m/>
    <s v="   F12"/>
    <s v="Academic Year"/>
    <x v="2"/>
  </r>
  <r>
    <s v="Light"/>
    <s v="Ann"/>
    <s v="Marie"/>
    <s v="Director, Fire School Admin"/>
    <s v="Political Science Department"/>
    <x v="283"/>
    <s v="F"/>
    <m/>
    <m/>
    <s v="A12"/>
    <s v="Fiscal Year"/>
    <x v="0"/>
  </r>
  <r>
    <s v="Kurtz"/>
    <s v="Andrew"/>
    <s v="James"/>
    <s v="Exec Assc Dean/Assc Prof"/>
    <s v="Fire-Institutional Research"/>
    <x v="284"/>
    <s v="F"/>
    <n v="39106"/>
    <m/>
    <s v="FAD"/>
    <s v="Fiscal Year"/>
    <x v="1"/>
  </r>
  <r>
    <s v="Sherrell"/>
    <s v="Marcus"/>
    <s v="Landon"/>
    <s v="Assc Dean /Assoc Prof"/>
    <s v="A&amp;S Dean"/>
    <x v="285"/>
    <s v="F"/>
    <n v="8000"/>
    <m/>
    <s v="FAD"/>
    <s v="Fiscal Year"/>
    <x v="1"/>
  </r>
  <r>
    <s v="Rippey"/>
    <s v="Theodore"/>
    <s v="Franks"/>
    <s v="Associate Dean/Assoc Professor"/>
    <s v="A&amp;S Dean"/>
    <x v="286"/>
    <s v="F"/>
    <n v="8000"/>
    <m/>
    <s v="FAD"/>
    <s v="Fiscal Year"/>
    <x v="1"/>
  </r>
  <r>
    <s v="Natvig"/>
    <s v="Mary"/>
    <m/>
    <s v="Asst Dean/Professor"/>
    <s v="Musicology/Composition/Theory"/>
    <x v="287"/>
    <s v="F"/>
    <n v="2000"/>
    <m/>
    <s v="F12"/>
    <s v="Academic Year"/>
    <x v="2"/>
  </r>
  <r>
    <s v="Emery"/>
    <s v="Allan"/>
    <s v="M"/>
    <s v="Assoc Prof"/>
    <s v="English Department"/>
    <x v="288"/>
    <s v="F"/>
    <m/>
    <m/>
    <s v="F12"/>
    <s v="Academic Year"/>
    <x v="2"/>
  </r>
  <r>
    <s v="Chen"/>
    <s v="Yiwei"/>
    <m/>
    <s v="Professor"/>
    <s v="Psychology Department"/>
    <x v="289"/>
    <s v="F"/>
    <m/>
    <m/>
    <s v="F12"/>
    <s v="Academic Year"/>
    <x v="2"/>
  </r>
  <r>
    <s v="Jesse"/>
    <s v="Neal"/>
    <s v="Glen"/>
    <s v="Professor"/>
    <s v="Political Science Department"/>
    <x v="290"/>
    <s v="F"/>
    <m/>
    <m/>
    <s v="   F12"/>
    <s v="Academic Year"/>
    <x v="2"/>
  </r>
  <r>
    <s v="Anzenbacher"/>
    <s v="Pavel"/>
    <m/>
    <s v="Associate Professor"/>
    <s v="Chemistry Department"/>
    <x v="291"/>
    <s v="F"/>
    <m/>
    <m/>
    <s v="F09"/>
    <s v="Academic Year"/>
    <x v="2"/>
  </r>
  <r>
    <s v="Kruse"/>
    <s v="Penny"/>
    <s v="Thompson"/>
    <s v="Professor"/>
    <s v="Music Performance Studies"/>
    <x v="292"/>
    <s v="F"/>
    <m/>
    <m/>
    <s v="F12"/>
    <s v="Academic Year"/>
    <x v="2"/>
  </r>
  <r>
    <s v="Kim"/>
    <s v="Younghee"/>
    <m/>
    <s v="Associate Professor"/>
    <s v="Family &amp; Consumer Sciences"/>
    <x v="293"/>
    <s v="F"/>
    <m/>
    <m/>
    <s v="F12"/>
    <s v="Academic Year"/>
    <x v="2"/>
  </r>
  <r>
    <s v="Motz"/>
    <s v="Marilyn"/>
    <s v="Ferris"/>
    <s v="Associate Professor"/>
    <s v="Popular Culture"/>
    <x v="294"/>
    <s v="F"/>
    <n v="3000"/>
    <m/>
    <s v="F12"/>
    <s v="Academic Year"/>
    <x v="2"/>
  </r>
  <r>
    <s v="Skinner"/>
    <s v="Ewart"/>
    <s v="Courtney"/>
    <s v="Associate Professor"/>
    <s v="Dept of Telecommunications"/>
    <x v="295"/>
    <s v="F"/>
    <n v="1500"/>
    <m/>
    <s v="F12"/>
    <s v="Academic Year"/>
    <x v="2"/>
  </r>
  <r>
    <s v="Dzur"/>
    <s v="Albert"/>
    <s v="William"/>
    <s v="Professor"/>
    <s v="Political Science Department"/>
    <x v="296"/>
    <s v="F"/>
    <m/>
    <m/>
    <s v="F12"/>
    <s v="Academic Year"/>
    <x v="2"/>
  </r>
  <r>
    <s v="Hoops"/>
    <s v="David"/>
    <s v="F"/>
    <s v="Senior Applications Developer"/>
    <s v="Information Technology Service"/>
    <x v="297"/>
    <s v="F"/>
    <m/>
    <m/>
    <s v="A12"/>
    <s v="Fiscal Year"/>
    <x v="0"/>
  </r>
  <r>
    <s v="Roberts"/>
    <s v="Sheila"/>
    <s v="Jo"/>
    <s v="Associate Professor"/>
    <s v="Geology Department"/>
    <x v="298"/>
    <s v="F"/>
    <m/>
    <m/>
    <s v="F09"/>
    <s v="Academic Year"/>
    <x v="2"/>
  </r>
  <r>
    <s v="Underwood"/>
    <s v="Eileen"/>
    <s v="M"/>
    <s v="Associate Professor"/>
    <s v="Biological Science"/>
    <x v="299"/>
    <s v="F"/>
    <n v="1200"/>
    <m/>
    <s v="F12"/>
    <s v="Academic Year"/>
    <x v="2"/>
  </r>
  <r>
    <s v="Elsasser"/>
    <s v="James"/>
    <s v="R"/>
    <s v="Assoc Athl Dir for Int Aff"/>
    <s v="Intercollegiate Athletics"/>
    <x v="300"/>
    <s v="F"/>
    <m/>
    <m/>
    <s v="A12"/>
    <s v="Fiscal Year"/>
    <x v="0"/>
  </r>
  <r>
    <s v="Morin"/>
    <s v="Shawn"/>
    <s v="P"/>
    <s v="Professor"/>
    <s v="School of Art"/>
    <x v="301"/>
    <s v="F"/>
    <m/>
    <m/>
    <s v="F09"/>
    <s v="Academic Year"/>
    <x v="2"/>
  </r>
  <r>
    <s v="Muir"/>
    <s v="Sharona"/>
    <s v="Eve"/>
    <s v="Professor"/>
    <s v="English Department"/>
    <x v="302"/>
    <s v="F"/>
    <m/>
    <m/>
    <s v="F12"/>
    <s v="Academic Year"/>
    <x v="2"/>
  </r>
  <r>
    <s v="Banister"/>
    <s v="Savilla"/>
    <s v="Irene"/>
    <s v="Professor"/>
    <s v="School of Teaching &amp; Learning"/>
    <x v="303"/>
    <s v="F"/>
    <m/>
    <m/>
    <s v="F12"/>
    <s v="Academic Year"/>
    <x v="2"/>
  </r>
  <r>
    <s v="Gilmer"/>
    <s v="Garrett"/>
    <s v="L"/>
    <s v="Assc Dir Cntr Hlth/Dir, Couns"/>
    <s v="Counseling Center"/>
    <x v="304"/>
    <s v="F"/>
    <m/>
    <m/>
    <s v="   A12"/>
    <s v="Fiscal Year"/>
    <x v="0"/>
  </r>
  <r>
    <s v="Broman"/>
    <s v="Per"/>
    <s v="Fredrik"/>
    <s v="Associate Dean/Assoc Professor"/>
    <s v="Musicology/Composition/Theory"/>
    <x v="305"/>
    <s v="F"/>
    <n v="4500"/>
    <m/>
    <s v="FAD"/>
    <s v="Fiscal Year"/>
    <x v="1"/>
  </r>
  <r>
    <s v="Nelson"/>
    <s v="Angela"/>
    <s v="M Spence"/>
    <s v="Associate Professor"/>
    <s v="Popular Culture"/>
    <x v="306"/>
    <s v="F"/>
    <m/>
    <m/>
    <s v="F12"/>
    <s v="Academic Year"/>
    <x v="2"/>
  </r>
  <r>
    <s v="van Staaden"/>
    <s v="Moira"/>
    <s v="J"/>
    <s v="Professor"/>
    <s v="Biological Science"/>
    <x v="307"/>
    <s v="F"/>
    <m/>
    <m/>
    <s v="F09"/>
    <s v="Academic Year"/>
    <x v="2"/>
  </r>
  <r>
    <s v="Meyer"/>
    <s v="Casey"/>
    <s v="Lee"/>
    <s v="Senior Systems Administrator"/>
    <s v="Information Technology Service"/>
    <x v="308"/>
    <s v="F"/>
    <m/>
    <m/>
    <s v="A12"/>
    <s v="Fiscal Year"/>
    <x v="0"/>
  </r>
  <r>
    <s v="Celli"/>
    <s v="Carlo"/>
    <s v="Juhani"/>
    <s v="Professor"/>
    <s v="Romance and Classical Studies"/>
    <x v="309"/>
    <s v="F"/>
    <m/>
    <m/>
    <s v="F12"/>
    <s v="Academic Year"/>
    <x v="2"/>
  </r>
  <r>
    <s v="Kinnear"/>
    <s v="Shumiala"/>
    <s v="N"/>
    <s v="Senior Director of Development"/>
    <s v="Development Office"/>
    <x v="310"/>
    <s v="F"/>
    <m/>
    <m/>
    <s v="A12"/>
    <s v="Fiscal Year"/>
    <x v="0"/>
  </r>
  <r>
    <s v="Freeman"/>
    <s v="Thomas"/>
    <s v="Fredrick"/>
    <s v="Assistant Football Coach"/>
    <s v="Football"/>
    <x v="310"/>
    <s v="F"/>
    <m/>
    <m/>
    <s v="A12"/>
    <s v="Fiscal Year"/>
    <x v="0"/>
  </r>
  <r>
    <s v="Lewis"/>
    <s v="Sean"/>
    <s v="Michael"/>
    <s v="Ast Football Coach"/>
    <s v="Football"/>
    <x v="310"/>
    <s v="F"/>
    <m/>
    <m/>
    <s v="A12"/>
    <s v="Fiscal Year"/>
    <x v="0"/>
  </r>
  <r>
    <s v="Monroe"/>
    <s v="Nicholas"/>
    <s v="Jackson"/>
    <s v="Assistant Football Coach"/>
    <s v="Football"/>
    <x v="310"/>
    <s v="F"/>
    <m/>
    <m/>
    <s v="A12"/>
    <s v="Fiscal Year"/>
    <x v="0"/>
  </r>
  <r>
    <s v="Gajjala"/>
    <s v="Radhika"/>
    <m/>
    <s v="Professor"/>
    <s v="Dept of Communication"/>
    <x v="311"/>
    <s v="F"/>
    <m/>
    <m/>
    <s v="   F12"/>
    <s v="Academic Year"/>
    <x v="2"/>
  </r>
  <r>
    <s v="Miglietti"/>
    <s v="Cynthia"/>
    <s v="L"/>
    <s v="Chair/Dir,Program/AssocProf"/>
    <s v="Fire-Applied Science"/>
    <x v="312"/>
    <s v="F"/>
    <n v="8000"/>
    <m/>
    <s v="F12"/>
    <s v="Academic Year"/>
    <x v="2"/>
  </r>
  <r>
    <s v="Nelson"/>
    <s v="Patrick"/>
    <s v="Anthony"/>
    <s v="Director, Student Union"/>
    <s v="Bowen-Thompson Student Union"/>
    <x v="313"/>
    <s v="F"/>
    <m/>
    <m/>
    <s v="A12"/>
    <s v="Fiscal Year"/>
    <x v="0"/>
  </r>
  <r>
    <s v="Kammeyer"/>
    <s v="Margo"/>
    <s v="A"/>
    <s v="Special Project Manager"/>
    <s v="Information Technology Service"/>
    <x v="314"/>
    <s v="F"/>
    <m/>
    <m/>
    <s v="   A12"/>
    <s v="Fiscal Year"/>
    <x v="0"/>
  </r>
  <r>
    <s v="Melton"/>
    <s v="Laura"/>
    <m/>
    <s v="Professor"/>
    <s v="Music Performance Studies"/>
    <x v="315"/>
    <s v="F"/>
    <m/>
    <m/>
    <s v="F12"/>
    <s v="Academic Year"/>
    <x v="2"/>
  </r>
  <r>
    <s v="Green"/>
    <s v="Robert"/>
    <s v="Charles"/>
    <s v="Assistant Professor"/>
    <s v="Computer Science"/>
    <x v="316"/>
    <s v="F"/>
    <m/>
    <m/>
    <s v="   F12"/>
    <s v="Academic Year"/>
    <x v="2"/>
  </r>
  <r>
    <s v="Hachtel"/>
    <s v="Michael"/>
    <s v="James"/>
    <s v="Manager"/>
    <s v="Information Technology Service"/>
    <x v="317"/>
    <s v="F"/>
    <m/>
    <m/>
    <s v="A12"/>
    <s v="Fiscal Year"/>
    <x v="0"/>
  </r>
  <r>
    <s v="Meyer"/>
    <s v="Daniel"/>
    <s v="Bradley"/>
    <s v="Asc Athl Dir/Spec Asst Athl Dr"/>
    <s v="Intercollegiate Athletics"/>
    <x v="317"/>
    <s v="F"/>
    <m/>
    <m/>
    <s v="A12"/>
    <s v="Fiscal Year"/>
    <x v="0"/>
  </r>
  <r>
    <s v="Burke"/>
    <s v="Mona"/>
    <s v="Marie"/>
    <s v="Program Director/Sr Lecturer"/>
    <s v="Fire-Applied Science"/>
    <x v="318"/>
    <s v="F"/>
    <n v="2000"/>
    <m/>
    <s v="F12"/>
    <s v="Academic Year"/>
    <x v="2"/>
  </r>
  <r>
    <s v="Burek"/>
    <s v="Melissa"/>
    <s v="Winston"/>
    <s v="Interim Associate Dean"/>
    <s v="Human Services Department"/>
    <x v="319"/>
    <s v="F"/>
    <n v="4500"/>
    <m/>
    <s v="FAD"/>
    <s v="Fiscal Year"/>
    <x v="1"/>
  </r>
  <r>
    <s v="McCartney"/>
    <s v="Chasity"/>
    <s v="L"/>
    <s v="Bursar"/>
    <s v="Bursar's Office"/>
    <x v="320"/>
    <s v="F"/>
    <m/>
    <m/>
    <s v="   A12"/>
    <s v="Fiscal Year"/>
    <x v="0"/>
  </r>
  <r>
    <s v="Swinford"/>
    <s v="Susan"/>
    <s v="Marie"/>
    <s v="Director, Budgets/Business Aff"/>
    <s v="VP Student Affairs"/>
    <x v="321"/>
    <s v="F"/>
    <m/>
    <m/>
    <s v="A12"/>
    <s v="Fiscal Year"/>
    <x v="0"/>
  </r>
  <r>
    <s v="Cleveland"/>
    <s v="Susannah"/>
    <s v="Lyn"/>
    <s v="Chair Archival Col/Head MLSRA"/>
    <s v="University Libraries"/>
    <x v="322"/>
    <s v="F"/>
    <n v="6000"/>
    <m/>
    <s v="FLB"/>
    <s v="Fiscal Year"/>
    <x v="3"/>
  </r>
  <r>
    <s v="Carney"/>
    <s v="Norman"/>
    <s v="Francis"/>
    <s v="Database Administrator"/>
    <s v="Information Technology Service"/>
    <x v="323"/>
    <s v="F"/>
    <m/>
    <m/>
    <s v="A12"/>
    <s v="Fiscal Year"/>
    <x v="0"/>
  </r>
  <r>
    <s v="Pogan"/>
    <s v="Brett"/>
    <s v="W"/>
    <s v="Senior Capital Planner"/>
    <s v="Capital Planning"/>
    <x v="324"/>
    <s v="F"/>
    <m/>
    <m/>
    <s v="   A12"/>
    <s v="Fiscal Year"/>
    <x v="0"/>
  </r>
  <r>
    <s v="Bouzat"/>
    <s v="Juan"/>
    <s v="Luis"/>
    <s v="Professor"/>
    <s v="Biological Science"/>
    <x v="325"/>
    <s v="F"/>
    <m/>
    <m/>
    <s v="F12"/>
    <s v="Academic Year"/>
    <x v="2"/>
  </r>
  <r>
    <s v="Otiso"/>
    <s v="Kefa"/>
    <s v="M"/>
    <s v="Director Global Vill/Prof"/>
    <s v="Geography Department"/>
    <x v="326"/>
    <s v="F"/>
    <n v="2500"/>
    <m/>
    <s v="   F12"/>
    <s v="Academic Year"/>
    <x v="2"/>
  </r>
  <r>
    <s v="Wade"/>
    <s v="John"/>
    <s v="Gordon"/>
    <s v="Associate Professor"/>
    <s v="Math and Statistics Dept"/>
    <x v="327"/>
    <s v="F"/>
    <m/>
    <m/>
    <s v="F12"/>
    <s v="Academic Year"/>
    <x v="2"/>
  </r>
  <r>
    <s v="Campbell"/>
    <s v="Michael"/>
    <s v="A"/>
    <s v="Police Captain"/>
    <s v="Public Safety"/>
    <x v="328"/>
    <s v="F"/>
    <m/>
    <m/>
    <s v="A12"/>
    <s v="Fiscal Year"/>
    <x v="0"/>
  </r>
  <r>
    <s v="James"/>
    <s v="Timothy"/>
    <s v="Stephen"/>
    <s v="Police Captain"/>
    <s v="Public Safety"/>
    <x v="328"/>
    <s v="F"/>
    <m/>
    <m/>
    <s v="A12"/>
    <s v="Fiscal Year"/>
    <x v="0"/>
  </r>
  <r>
    <s v="Balistreri"/>
    <s v="John"/>
    <s v="Anthony"/>
    <s v="Professor"/>
    <s v="School of Art"/>
    <x v="329"/>
    <s v="F"/>
    <m/>
    <m/>
    <s v="F12"/>
    <s v="Academic Year"/>
    <x v="2"/>
  </r>
  <r>
    <s v="Mascaro"/>
    <s v="Thomas"/>
    <s v="August"/>
    <s v="Professor"/>
    <s v="Dept of Telecommunications"/>
    <x v="330"/>
    <s v="F"/>
    <m/>
    <m/>
    <s v="   F12"/>
    <s v="Academic Year"/>
    <x v="2"/>
  </r>
  <r>
    <s v="Munson"/>
    <s v="Mark"/>
    <s v="Edward"/>
    <s v="Professor"/>
    <s v="Music Education"/>
    <x v="331"/>
    <s v="F"/>
    <m/>
    <m/>
    <s v="F12"/>
    <s v="Academic Year"/>
    <x v="2"/>
  </r>
  <r>
    <s v="Chambers"/>
    <s v="Jenifer"/>
    <s v="Joan"/>
    <s v="Director, Education Abroad"/>
    <s v="Edu Abroad &amp; Int'l Programs"/>
    <x v="332"/>
    <s v="F"/>
    <m/>
    <m/>
    <s v="A12"/>
    <s v="Fiscal Year"/>
    <x v="0"/>
  </r>
  <r>
    <s v="Kasch"/>
    <s v="Richard"/>
    <s v="Thomas"/>
    <s v="Systems Analyst"/>
    <s v="Information Technology Service"/>
    <x v="333"/>
    <s v="F"/>
    <m/>
    <m/>
    <s v="   A12"/>
    <s v="Fiscal Year"/>
    <x v="0"/>
  </r>
  <r>
    <s v="Popov"/>
    <s v="Lubomir"/>
    <s v="Savov"/>
    <s v="Professor"/>
    <s v="Family &amp; Consumer Sciences"/>
    <x v="334"/>
    <s v="F"/>
    <n v="1500"/>
    <m/>
    <s v="   F09"/>
    <s v="Academic Year"/>
    <x v="2"/>
  </r>
  <r>
    <s v="Traver"/>
    <s v="Kimberly"/>
    <s v="Sue"/>
    <s v="Lecturer"/>
    <s v="Comm. Sciences &amp; Disorders"/>
    <x v="335"/>
    <s v="F"/>
    <n v="3000"/>
    <m/>
    <s v="F12"/>
    <s v="Academic Year"/>
    <x v="2"/>
  </r>
  <r>
    <s v="Bortel"/>
    <s v="Robert"/>
    <s v="William"/>
    <s v="Director"/>
    <s v="School of Media and Comm"/>
    <x v="336"/>
    <s v="F"/>
    <m/>
    <m/>
    <s v="A12"/>
    <s v="Fiscal Year"/>
    <x v="0"/>
  </r>
  <r>
    <s v="Oates"/>
    <s v="Gary"/>
    <s v="L St C"/>
    <s v="Associate Professor"/>
    <s v="Sociology Department"/>
    <x v="337"/>
    <s v="F"/>
    <m/>
    <m/>
    <s v="F12"/>
    <s v="Academic Year"/>
    <x v="2"/>
  </r>
  <r>
    <s v="Vickio"/>
    <s v="Craig"/>
    <s v="James"/>
    <s v="Staff Psychologist"/>
    <s v="Counseling Center"/>
    <x v="338"/>
    <s v="F"/>
    <m/>
    <m/>
    <s v="A12"/>
    <s v="Fiscal Year"/>
    <x v="0"/>
  </r>
  <r>
    <s v="Buzzelli"/>
    <s v="Christopher"/>
    <m/>
    <s v="Professor"/>
    <s v="Music Performance Studies"/>
    <x v="339"/>
    <s v="F"/>
    <m/>
    <m/>
    <s v="F09"/>
    <s v="Academic Year"/>
    <x v="2"/>
  </r>
  <r>
    <s v="Colvin"/>
    <s v="Wayne"/>
    <s v="S"/>
    <s v="Associate Manager"/>
    <s v="Information Technology Service"/>
    <x v="340"/>
    <s v="F"/>
    <m/>
    <m/>
    <s v="A12"/>
    <s v="Fiscal Year"/>
    <x v="0"/>
  </r>
  <r>
    <s v="Howes"/>
    <s v="Geoffrey"/>
    <s v="C"/>
    <s v="Professor"/>
    <s v="German-Russian Department"/>
    <x v="341"/>
    <s v="F"/>
    <m/>
    <m/>
    <s v="F12"/>
    <s v="Academic Year"/>
    <x v="2"/>
  </r>
  <r>
    <s v="Baron"/>
    <s v="Cynthia"/>
    <s v="Ann"/>
    <s v="Professor"/>
    <s v="Theatre and Film"/>
    <x v="342"/>
    <s v="F"/>
    <m/>
    <m/>
    <s v="F12"/>
    <s v="Academic Year"/>
    <x v="2"/>
  </r>
  <r>
    <s v="Kulicke"/>
    <s v="Vicky"/>
    <s v="Lynn"/>
    <s v="Equity Officer"/>
    <s v="Office of Equity &amp; Diversity"/>
    <x v="343"/>
    <s v="F"/>
    <m/>
    <m/>
    <s v="A12"/>
    <s v="Fiscal Year"/>
    <x v="0"/>
  </r>
  <r>
    <s v="Zhou"/>
    <s v="Yu"/>
    <m/>
    <s v="Associate Professor"/>
    <s v="Geography Department"/>
    <x v="344"/>
    <s v="F"/>
    <m/>
    <m/>
    <s v="F12"/>
    <s v="Academic Year"/>
    <x v="2"/>
  </r>
  <r>
    <s v="Lillios"/>
    <s v="Elainie"/>
    <m/>
    <s v="Professor"/>
    <s v="Musicology/Composition/Theory"/>
    <x v="345"/>
    <s v="F"/>
    <m/>
    <m/>
    <s v="F12"/>
    <s v="Academic Year"/>
    <x v="2"/>
  </r>
  <r>
    <s v="Satterlee"/>
    <s v="Robert"/>
    <s v="Scott"/>
    <s v="Dir of Graduate St/Prof"/>
    <s v="Music Performance Studies"/>
    <x v="346"/>
    <s v="F"/>
    <n v="1500"/>
    <m/>
    <s v="F12"/>
    <s v="Academic Year"/>
    <x v="2"/>
  </r>
  <r>
    <s v="Border"/>
    <s v="David"/>
    <s v="Alan"/>
    <s v="Associate Professor"/>
    <s v="Dept Engineering Technologies"/>
    <x v="347"/>
    <s v="F"/>
    <m/>
    <m/>
    <s v="F12"/>
    <s v="Academic Year"/>
    <x v="2"/>
  </r>
  <r>
    <s v="Brown"/>
    <s v="Jeffrey"/>
    <s v="Allan"/>
    <s v="Professor"/>
    <s v="Popular Culture"/>
    <x v="348"/>
    <s v="F"/>
    <m/>
    <m/>
    <s v="F12"/>
    <s v="Academic Year"/>
    <x v="2"/>
  </r>
  <r>
    <s v="Hoff"/>
    <s v="Kathryn"/>
    <s v="S"/>
    <s v="Associate Professor"/>
    <s v="VCT-Tech Education"/>
    <x v="349"/>
    <s v="F"/>
    <m/>
    <m/>
    <s v="F12"/>
    <s v="Academic Year"/>
    <x v="2"/>
  </r>
  <r>
    <s v="Samel"/>
    <s v="Arthur"/>
    <s v="N"/>
    <s v="Associate Professor"/>
    <s v="Geography Department"/>
    <x v="350"/>
    <s v="F"/>
    <m/>
    <m/>
    <s v="F09"/>
    <s v="Academic Year"/>
    <x v="2"/>
  </r>
  <r>
    <s v="Schumacher"/>
    <s v="Donald"/>
    <s v="F"/>
    <s v="Senior Applications Developer"/>
    <s v="Information Technology Service"/>
    <x v="351"/>
    <s v="F"/>
    <m/>
    <m/>
    <s v="A12"/>
    <s v="Fiscal Year"/>
    <x v="0"/>
  </r>
  <r>
    <s v="Heck"/>
    <s v="Sandra"/>
    <s v="Kay"/>
    <s v="Manager, Benefits"/>
    <s v="Human Resources"/>
    <x v="352"/>
    <s v="F"/>
    <m/>
    <m/>
    <s v="A12"/>
    <s v="Fiscal Year"/>
    <x v="0"/>
  </r>
  <r>
    <s v="Snyder"/>
    <s v="Julie"/>
    <s v="Ann"/>
    <s v="Assc Dn/Dir SAR Pres LD Acad."/>
    <s v="President's Leadership Academy"/>
    <x v="352"/>
    <s v="F"/>
    <m/>
    <m/>
    <s v="A12"/>
    <s v="Fiscal Year"/>
    <x v="0"/>
  </r>
  <r>
    <s v="Michaels"/>
    <s v="Helen"/>
    <s v="J"/>
    <s v="Associate Professor"/>
    <s v="Biological Science"/>
    <x v="353"/>
    <s v="F"/>
    <m/>
    <m/>
    <s v="F12"/>
    <s v="Academic Year"/>
    <x v="2"/>
  </r>
  <r>
    <s v="Guldbeck"/>
    <s v="Mille"/>
    <m/>
    <s v="Professor"/>
    <s v="School of Art"/>
    <x v="354"/>
    <s v="F"/>
    <m/>
    <m/>
    <s v="F12"/>
    <s v="Academic Year"/>
    <x v="2"/>
  </r>
  <r>
    <s v="Landgraf"/>
    <s v="Edgar"/>
    <m/>
    <s v="Professor"/>
    <s v="German-Russian Department"/>
    <x v="355"/>
    <s v="F"/>
    <m/>
    <m/>
    <s v="F12"/>
    <s v="Academic Year"/>
    <x v="2"/>
  </r>
  <r>
    <s v="Thompson"/>
    <s v="Kenneth"/>
    <s v="Wayne"/>
    <s v="Chair/Associate Professor"/>
    <s v="Music Education"/>
    <x v="356"/>
    <s v="F"/>
    <n v="6000"/>
    <m/>
    <s v="FAD"/>
    <s v="Fiscal Year"/>
    <x v="1"/>
  </r>
  <r>
    <s v="Coleman"/>
    <s v="Priscilla"/>
    <s v="Kari"/>
    <s v="Professor"/>
    <s v="Family &amp; Consumer Sciences"/>
    <x v="357"/>
    <s v="F"/>
    <m/>
    <m/>
    <s v="F12"/>
    <s v="Academic Year"/>
    <x v="2"/>
  </r>
  <r>
    <s v="Matthews"/>
    <s v="Russell"/>
    <s v="Albert"/>
    <s v="Assistant Professor"/>
    <s v="Psychology Department"/>
    <x v="358"/>
    <s v="F"/>
    <m/>
    <m/>
    <s v="   F09"/>
    <s v="Academic Year"/>
    <x v="2"/>
  </r>
  <r>
    <s v="Burroughs"/>
    <s v="Elizabeth"/>
    <m/>
    <s v="Associate Professor"/>
    <s v="Comm. Sciences &amp; Disorders"/>
    <x v="359"/>
    <s v="F"/>
    <m/>
    <m/>
    <s v="F12"/>
    <s v="Academic Year"/>
    <x v="2"/>
  </r>
  <r>
    <s v="Depinet"/>
    <s v="Andrea"/>
    <s v="Elizabeth"/>
    <s v="Director of Campus Services"/>
    <s v="Campus Services"/>
    <x v="360"/>
    <s v="F"/>
    <m/>
    <m/>
    <s v="   A12"/>
    <s v="Fiscal Year"/>
    <x v="0"/>
  </r>
  <r>
    <s v="Hamilton"/>
    <s v="Duane"/>
    <s v="Lee"/>
    <s v="Director, Elect &amp; Mech Systems"/>
    <s v="Electrical / Mechanical"/>
    <x v="361"/>
    <s v="F"/>
    <m/>
    <m/>
    <s v="A12"/>
    <s v="Fiscal Year"/>
    <x v="0"/>
  </r>
  <r>
    <s v="Brendlinger"/>
    <s v="Nancy"/>
    <s v="H"/>
    <s v="Associate Professor"/>
    <s v="Department of Journalism &amp; PR"/>
    <x v="362"/>
    <s v="F"/>
    <m/>
    <m/>
    <s v="F12"/>
    <s v="Academic Year"/>
    <x v="2"/>
  </r>
  <r>
    <s v="Ragland"/>
    <s v="David"/>
    <m/>
    <s v="Ast Men's Basketball Coach"/>
    <s v="Basketball-Men"/>
    <x v="363"/>
    <s v="F"/>
    <m/>
    <m/>
    <s v="A12"/>
    <s v="Fiscal Year"/>
    <x v="0"/>
  </r>
  <r>
    <s v="Dyer"/>
    <s v="Robert"/>
    <s v="E"/>
    <s v="Assistant Professor"/>
    <s v="Computer Science"/>
    <x v="363"/>
    <s v="F"/>
    <m/>
    <m/>
    <s v="F12"/>
    <s v="Academic Year"/>
    <x v="2"/>
  </r>
  <r>
    <s v="Lynch"/>
    <s v="Michael"/>
    <s v="J"/>
    <s v="Assistant Football Coach"/>
    <s v="Football"/>
    <x v="363"/>
    <s v="F"/>
    <m/>
    <m/>
    <s v="   A12"/>
    <s v="Fiscal Year"/>
    <x v="0"/>
  </r>
  <r>
    <s v="Edinger"/>
    <s v="Sean"/>
    <s v="Davis"/>
    <s v="Director of Strength and Cond"/>
    <s v="Intercollegiate Athletics"/>
    <x v="363"/>
    <s v="F"/>
    <m/>
    <m/>
    <s v="A12"/>
    <s v="Fiscal Year"/>
    <x v="0"/>
  </r>
  <r>
    <s v="Schupp"/>
    <s v="Roger"/>
    <s v="B"/>
    <s v="Professor"/>
    <s v="Music Performance Studies"/>
    <x v="364"/>
    <s v="F"/>
    <m/>
    <m/>
    <s v="F12"/>
    <s v="Academic Year"/>
    <x v="2"/>
  </r>
  <r>
    <s v="Callen"/>
    <s v="Donald"/>
    <s v="M"/>
    <s v="Assistant Professor"/>
    <s v="Philosophy Department"/>
    <x v="365"/>
    <s v="F"/>
    <m/>
    <m/>
    <s v="F12"/>
    <s v="Academic Year"/>
    <x v="2"/>
  </r>
  <r>
    <s v="Martin"/>
    <s v="Royce"/>
    <s v="Ann"/>
    <s v="Associate Professor"/>
    <s v="Dept Engineering Technologies"/>
    <x v="366"/>
    <s v="F"/>
    <m/>
    <m/>
    <s v="   F09"/>
    <s v="Academic Year"/>
    <x v="2"/>
  </r>
  <r>
    <s v="Turner"/>
    <s v="Adrian"/>
    <s v="Peter"/>
    <s v="Associate Professor"/>
    <s v="School of HMSLS"/>
    <x v="367"/>
    <s v="F"/>
    <m/>
    <m/>
    <s v="F12"/>
    <s v="Academic Year"/>
    <x v="2"/>
  </r>
  <r>
    <s v="Dworsky"/>
    <s v="Dryw"/>
    <s v="O"/>
    <s v="Dir of Psy S/Clinical Lecturer"/>
    <s v="Psychology Department"/>
    <x v="368"/>
    <s v="F"/>
    <n v="2000"/>
    <m/>
    <s v="F12"/>
    <s v="Academic Year"/>
    <x v="2"/>
  </r>
  <r>
    <s v="Kanwischer"/>
    <s v="Edmond"/>
    <s v="Charles"/>
    <s v="Professor/Assoc Director"/>
    <s v="School of Art"/>
    <x v="369"/>
    <s v="F"/>
    <n v="1000"/>
    <m/>
    <s v="   F12"/>
    <s v="Academic Year"/>
    <x v="2"/>
  </r>
  <r>
    <s v="Schneider"/>
    <s v="Raymond"/>
    <s v="Gene"/>
    <s v="Associate Professor"/>
    <s v="School of HMSLS"/>
    <x v="370"/>
    <s v="F"/>
    <n v="2500"/>
    <m/>
    <s v="F12"/>
    <s v="Academic Year"/>
    <x v="2"/>
  </r>
  <r>
    <s v="Glusac"/>
    <s v="Ksenija"/>
    <m/>
    <s v="Associate Professor"/>
    <s v="Chemistry Department"/>
    <x v="371"/>
    <s v="F"/>
    <m/>
    <m/>
    <s v="   F12"/>
    <s v="Academic Year"/>
    <x v="2"/>
  </r>
  <r>
    <s v="Kuehn"/>
    <s v="Mikel"/>
    <s v="Paul"/>
    <s v="Professor"/>
    <s v="Musicology/Composition/Theory"/>
    <x v="372"/>
    <s v="F"/>
    <m/>
    <m/>
    <s v="F09"/>
    <s v="Academic Year"/>
    <x v="2"/>
  </r>
  <r>
    <s v="Singer"/>
    <s v="Carol"/>
    <s v="Ann"/>
    <s v="Reference and Instruction Lib"/>
    <s v="University Libraries"/>
    <x v="373"/>
    <s v="F"/>
    <m/>
    <m/>
    <s v="FLB"/>
    <s v="Fiscal Year"/>
    <x v="3"/>
  </r>
  <r>
    <s v="Frey"/>
    <s v="Diane"/>
    <s v="K"/>
    <s v="Associate Professor"/>
    <s v="Family &amp; Consumer Sciences"/>
    <x v="374"/>
    <s v="F"/>
    <m/>
    <m/>
    <s v="F12"/>
    <s v="Academic Year"/>
    <x v="2"/>
  </r>
  <r>
    <s v="Burns"/>
    <s v="William"/>
    <s v="Michael"/>
    <s v="Assistant Director"/>
    <s v="Center for Regional Developmen"/>
    <x v="375"/>
    <s v="F"/>
    <m/>
    <m/>
    <s v="A12"/>
    <s v="Fiscal Year"/>
    <x v="0"/>
  </r>
  <r>
    <s v="Lockford"/>
    <s v="Lesa"/>
    <s v="Lorraine"/>
    <s v="Professor"/>
    <s v="Theatre and Film"/>
    <x v="376"/>
    <s v="F"/>
    <m/>
    <m/>
    <s v="F12"/>
    <s v="Academic Year"/>
    <x v="2"/>
  </r>
  <r>
    <s v="Yacobucci"/>
    <s v="Margaret"/>
    <s v="Mary"/>
    <s v="Associate Professor"/>
    <s v="Geology Department"/>
    <x v="377"/>
    <s v="F"/>
    <m/>
    <m/>
    <s v="F12"/>
    <s v="Academic Year"/>
    <x v="2"/>
  </r>
  <r>
    <s v="Artz"/>
    <s v="Jeffrey"/>
    <s v="Steven"/>
    <s v="Creative Director"/>
    <s v="Marketing &amp; Communications"/>
    <x v="378"/>
    <s v="F"/>
    <m/>
    <m/>
    <s v="A12"/>
    <s v="Fiscal Year"/>
    <x v="0"/>
  </r>
  <r>
    <s v="Wu"/>
    <s v="Yan"/>
    <m/>
    <s v="Assistant Professor"/>
    <s v="Computer Science"/>
    <x v="379"/>
    <s v="F"/>
    <m/>
    <m/>
    <s v="F12"/>
    <s v="Academic Year"/>
    <x v="2"/>
  </r>
  <r>
    <s v="Begum"/>
    <s v="Khani"/>
    <m/>
    <s v="Associate Professor"/>
    <s v="English Department"/>
    <x v="380"/>
    <s v="F"/>
    <m/>
    <m/>
    <s v="F12"/>
    <s v="Academic Year"/>
    <x v="2"/>
  </r>
  <r>
    <s v="Cassara"/>
    <s v="Catherine"/>
    <m/>
    <s v="Associate Professor"/>
    <s v="Department of Journalism &amp; PR"/>
    <x v="381"/>
    <s v="F"/>
    <m/>
    <m/>
    <s v="F12"/>
    <s v="Academic Year"/>
    <x v="2"/>
  </r>
  <r>
    <s v="Schuessler"/>
    <s v="Michael"/>
    <m/>
    <s v="Senior Project Manager"/>
    <s v="Design &amp; Construction"/>
    <x v="382"/>
    <s v="F"/>
    <m/>
    <m/>
    <s v="A12"/>
    <s v="Fiscal Year"/>
    <x v="0"/>
  </r>
  <r>
    <s v="Falk"/>
    <s v="Patricia"/>
    <s v="Kathleen"/>
    <s v="Music Catalog/Metadata Librarn"/>
    <s v="University Libraries"/>
    <x v="383"/>
    <s v="F"/>
    <m/>
    <m/>
    <s v="FLB"/>
    <s v="Fiscal Year"/>
    <x v="3"/>
  </r>
  <r>
    <s v="Brown"/>
    <s v="Linda"/>
    <s v="Anne"/>
    <s v="Coordinator of Collections"/>
    <s v="University Libraries"/>
    <x v="384"/>
    <s v="F"/>
    <m/>
    <m/>
    <s v="FLB"/>
    <s v="Fiscal Year"/>
    <x v="3"/>
  </r>
  <r>
    <s v="Hunker"/>
    <s v="Stefanie"/>
    <s v="Ann"/>
    <s v="Digital Resources Librarian"/>
    <s v="University Libraries"/>
    <x v="385"/>
    <s v="F"/>
    <m/>
    <m/>
    <s v="FLB"/>
    <s v="Fiscal Year"/>
    <x v="3"/>
  </r>
  <r>
    <s v="Chambers"/>
    <s v="Jonathan"/>
    <s v="Lee"/>
    <s v="Professor"/>
    <s v="Theatre and Film"/>
    <x v="386"/>
    <s v="F"/>
    <m/>
    <m/>
    <s v="F12"/>
    <s v="Academic Year"/>
    <x v="2"/>
  </r>
  <r>
    <s v="Pobocik"/>
    <s v="Rebecca"/>
    <s v="Susan"/>
    <s v="Associate Professor"/>
    <s v="Family &amp; Consumer Sciences"/>
    <x v="387"/>
    <s v="F"/>
    <n v="1500"/>
    <m/>
    <s v="   F12"/>
    <s v="Academic Year"/>
    <x v="2"/>
  </r>
  <r>
    <s v="Molnar"/>
    <s v="Connie"/>
    <s v="Marie"/>
    <s v="Director"/>
    <s v="Center for Faculty Excellence"/>
    <x v="388"/>
    <s v="F"/>
    <m/>
    <m/>
    <s v="A12"/>
    <s v="Fiscal Year"/>
    <x v="0"/>
  </r>
  <r>
    <s v="Hennessy"/>
    <s v="Nicholas"/>
    <s v="James"/>
    <s v="Sustainability Coordinator"/>
    <s v="Sustainability"/>
    <x v="389"/>
    <s v="F"/>
    <m/>
    <m/>
    <s v="A12"/>
    <s v="Fiscal Year"/>
    <x v="0"/>
  </r>
  <r>
    <s v="Elliott-Famularo"/>
    <s v="Heather"/>
    <s v="Lynn"/>
    <s v="Associate Professor"/>
    <s v="School of Art"/>
    <x v="390"/>
    <s v="F"/>
    <m/>
    <m/>
    <s v="F12"/>
    <s v="Academic Year"/>
    <x v="2"/>
  </r>
  <r>
    <s v="Chambers"/>
    <s v="Timothy"/>
    <s v="E"/>
    <s v="Director Undergrad Studies"/>
    <s v="Office of UG Student Develo"/>
    <x v="391"/>
    <s v="F"/>
    <m/>
    <m/>
    <s v="A12"/>
    <s v="Fiscal Year"/>
    <x v="0"/>
  </r>
  <r>
    <s v="Schempf"/>
    <s v="Kevin"/>
    <s v="William"/>
    <s v="Associate Professor"/>
    <s v="Music Performance Studies"/>
    <x v="392"/>
    <s v="F"/>
    <m/>
    <m/>
    <s v="F12"/>
    <s v="Academic Year"/>
    <x v="2"/>
  </r>
  <r>
    <s v="Wammes"/>
    <s v="Chris"/>
    <m/>
    <s v="Senior Applications Developer"/>
    <s v="Information Technology Service"/>
    <x v="393"/>
    <s v="F"/>
    <m/>
    <m/>
    <s v="A12"/>
    <s v="Fiscal Year"/>
    <x v="0"/>
  </r>
  <r>
    <s v="Swisher"/>
    <s v="Raymond"/>
    <s v="R"/>
    <s v="Associate Professor"/>
    <s v="Sociology Department"/>
    <x v="394"/>
    <s v="F"/>
    <m/>
    <m/>
    <s v="F12"/>
    <s v="Academic Year"/>
    <x v="2"/>
  </r>
  <r>
    <s v="Kassa"/>
    <s v="Hailu"/>
    <m/>
    <s v="Associate Professor"/>
    <s v="Public &amp; Allied Health"/>
    <x v="395"/>
    <s v="F"/>
    <m/>
    <m/>
    <s v="   F12"/>
    <s v="Academic Year"/>
    <x v="2"/>
  </r>
  <r>
    <s v="Brodke"/>
    <s v="Michelle"/>
    <s v="Ruth Haff"/>
    <s v="Associate Professor"/>
    <s v="Fire-Applied Science"/>
    <x v="396"/>
    <s v="F"/>
    <n v="1000"/>
    <m/>
    <s v="F12"/>
    <s v="Academic Year"/>
    <x v="2"/>
  </r>
  <r>
    <s v="Wood"/>
    <s v="Sue"/>
    <s v="Carter"/>
    <s v="Associate Professor"/>
    <s v="English Department"/>
    <x v="397"/>
    <s v="F"/>
    <m/>
    <m/>
    <s v="F12"/>
    <s v="Academic Year"/>
    <x v="2"/>
  </r>
  <r>
    <s v="Nelson"/>
    <s v="Mark"/>
    <s v="D"/>
    <s v="Director, Learning Commons"/>
    <s v="Learning Commons"/>
    <x v="398"/>
    <s v="F"/>
    <m/>
    <m/>
    <s v="A12"/>
    <s v="Fiscal Year"/>
    <x v="0"/>
  </r>
  <r>
    <s v="Anderson"/>
    <s v="Richard"/>
    <s v="B"/>
    <s v="Associate Professor"/>
    <s v="Psychology Department"/>
    <x v="399"/>
    <s v="F"/>
    <m/>
    <m/>
    <s v="F12"/>
    <s v="Academic Year"/>
    <x v="2"/>
  </r>
  <r>
    <s v="Bly"/>
    <s v="George"/>
    <s v="Allen"/>
    <s v="Senior Systems Programmer"/>
    <s v="Information Technology Service"/>
    <x v="400"/>
    <s v="F"/>
    <m/>
    <m/>
    <s v="A12"/>
    <s v="Fiscal Year"/>
    <x v="0"/>
  </r>
  <r>
    <s v="Celli"/>
    <s v="Larissa"/>
    <s v="Szporluk"/>
    <s v="Associate Professor"/>
    <s v="English Department"/>
    <x v="401"/>
    <s v="F"/>
    <m/>
    <m/>
    <s v="F12"/>
    <s v="Academic Year"/>
    <x v="2"/>
  </r>
  <r>
    <s v="Xi"/>
    <s v="Haowen"/>
    <m/>
    <s v="Associate Professor"/>
    <s v="Physics &amp; Astronomy"/>
    <x v="402"/>
    <s v="F"/>
    <m/>
    <m/>
    <s v="F09"/>
    <s v="Academic Year"/>
    <x v="2"/>
  </r>
  <r>
    <s v="Anderson"/>
    <s v="Dawn"/>
    <s v="Lynnette"/>
    <s v="Associate Professor"/>
    <s v="Family &amp; Consumer Sciences"/>
    <x v="403"/>
    <s v="F"/>
    <n v="1500"/>
    <m/>
    <s v="F12"/>
    <s v="Academic Year"/>
    <x v="2"/>
  </r>
  <r>
    <s v="Forsyth"/>
    <s v="Douglas"/>
    <s v="James"/>
    <s v="Associate Professor"/>
    <s v="History Department"/>
    <x v="404"/>
    <s v="F"/>
    <m/>
    <m/>
    <s v="F12"/>
    <s v="Academic Year"/>
    <x v="2"/>
  </r>
  <r>
    <s v="Hermo-Fedro"/>
    <s v="Sylvia"/>
    <s v="Elda"/>
    <s v="Dir Rad Tech Prog/Lecturer"/>
    <s v="Fire-Applied Science"/>
    <x v="405"/>
    <s v="F"/>
    <n v="2000"/>
    <m/>
    <s v="F12"/>
    <s v="Academic Year"/>
    <x v="2"/>
  </r>
  <r>
    <s v="Rizzo"/>
    <s v="Maria"/>
    <s v="L"/>
    <s v="Associate Professor"/>
    <s v="Math and Statistics Dept"/>
    <x v="406"/>
    <s v="F"/>
    <m/>
    <m/>
    <s v="F12"/>
    <s v="Academic Year"/>
    <x v="2"/>
  </r>
  <r>
    <s v="Clark"/>
    <s v="Bradford"/>
    <s v="Burton"/>
    <s v="Professor"/>
    <s v="Theatre and Film"/>
    <x v="407"/>
    <s v="F"/>
    <m/>
    <m/>
    <s v="F09"/>
    <s v="Academic Year"/>
    <x v="2"/>
  </r>
  <r>
    <s v="Rodgers"/>
    <s v="Nicholas"/>
    <s v="Scott"/>
    <s v="Applications Developer"/>
    <s v="Information Technology Service"/>
    <x v="408"/>
    <s v="F"/>
    <m/>
    <m/>
    <s v="A12"/>
    <s v="Fiscal Year"/>
    <x v="0"/>
  </r>
  <r>
    <s v="Messenheimer"/>
    <s v="Trinka"/>
    <s v="Ellen"/>
    <s v="Associate Professor"/>
    <s v="Schl of Intervention Svcs"/>
    <x v="409"/>
    <s v="F"/>
    <m/>
    <m/>
    <s v="F12"/>
    <s v="Academic Year"/>
    <x v="2"/>
  </r>
  <r>
    <s v="Roberson"/>
    <s v="William"/>
    <s v="F"/>
    <s v="Space Planner"/>
    <s v="Capital Planning"/>
    <x v="410"/>
    <s v="F"/>
    <m/>
    <m/>
    <s v="A12"/>
    <s v="Fiscal Year"/>
    <x v="0"/>
  </r>
  <r>
    <s v="Diehl"/>
    <s v="Kerry"/>
    <s v="Foldenauer"/>
    <s v="Senior Assc Director Admissns"/>
    <s v="Admissions Office"/>
    <x v="411"/>
    <s v="F"/>
    <m/>
    <m/>
    <s v="   A12"/>
    <s v="Fiscal Year"/>
    <x v="0"/>
  </r>
  <r>
    <s v="Duntley"/>
    <s v="Madeline"/>
    <m/>
    <s v="Associate Professor"/>
    <s v="Sociology Department"/>
    <x v="412"/>
    <s v="F"/>
    <m/>
    <m/>
    <s v="F09"/>
    <s v="Academic Year"/>
    <x v="2"/>
  </r>
  <r>
    <s v="Charter"/>
    <s v="Stephen"/>
    <s v="Micheal"/>
    <s v="Head, Archival Collections"/>
    <s v="University Libraries"/>
    <x v="413"/>
    <s v="F"/>
    <m/>
    <m/>
    <s v="FLB"/>
    <s v="Fiscal Year"/>
    <x v="3"/>
  </r>
  <r>
    <s v="Snyder"/>
    <s v="Jeffrey"/>
    <s v="Allan"/>
    <s v="Associate Professor"/>
    <s v="Geology Department"/>
    <x v="414"/>
    <s v="F"/>
    <m/>
    <m/>
    <s v="F09"/>
    <s v="Academic Year"/>
    <x v="2"/>
  </r>
  <r>
    <s v="Schutte"/>
    <s v="Barry"/>
    <s v="James"/>
    <s v="Assistant Hockey Coach"/>
    <s v="Hockey"/>
    <x v="415"/>
    <s v="F"/>
    <m/>
    <m/>
    <s v="A12"/>
    <s v="Fiscal Year"/>
    <x v="0"/>
  </r>
  <r>
    <s v="Konecny"/>
    <s v="John"/>
    <s v="W"/>
    <s v="Applications Developer"/>
    <s v="Information Technology Service"/>
    <x v="416"/>
    <s v="F"/>
    <m/>
    <m/>
    <s v="A12"/>
    <s v="Fiscal Year"/>
    <x v="0"/>
  </r>
  <r>
    <s v="Worley"/>
    <s v="Sara"/>
    <m/>
    <s v="Associate Professor"/>
    <s v="Philosophy Department"/>
    <x v="417"/>
    <s v="F"/>
    <m/>
    <m/>
    <s v="F12"/>
    <s v="Academic Year"/>
    <x v="2"/>
  </r>
  <r>
    <s v="Boone"/>
    <s v="Steven"/>
    <s v="E"/>
    <s v="Chair/Assistant Professor"/>
    <s v="Theatre and Film"/>
    <x v="418"/>
    <s v="F"/>
    <n v="8000"/>
    <m/>
    <s v="FAD"/>
    <s v="Fiscal Year"/>
    <x v="1"/>
  </r>
  <r>
    <s v="Shang"/>
    <s v="Junfeng"/>
    <m/>
    <s v="Associate Professor"/>
    <s v="Math and Statistics Dept"/>
    <x v="419"/>
    <s v="F"/>
    <m/>
    <m/>
    <s v="F09"/>
    <s v="Academic Year"/>
    <x v="2"/>
  </r>
  <r>
    <s v="Ameling"/>
    <s v="Jerome"/>
    <m/>
    <s v="Senior Associate Director, SFA"/>
    <s v="Financial Aid"/>
    <x v="420"/>
    <s v="F"/>
    <m/>
    <m/>
    <s v="A12"/>
    <s v="Fiscal Year"/>
    <x v="0"/>
  </r>
  <r>
    <s v="Wiegmann"/>
    <s v="Daniel"/>
    <s v="D"/>
    <s v="Associate Professor"/>
    <s v="Biological Science"/>
    <x v="421"/>
    <s v="F"/>
    <m/>
    <m/>
    <s v="F12"/>
    <s v="Academic Year"/>
    <x v="2"/>
  </r>
  <r>
    <s v="Ning"/>
    <s v="Wei"/>
    <m/>
    <s v="Associate Professor"/>
    <s v="Math and Statistics Dept"/>
    <x v="422"/>
    <s v="F"/>
    <m/>
    <m/>
    <s v="F09"/>
    <s v="Academic Year"/>
    <x v="2"/>
  </r>
  <r>
    <s v="Panter"/>
    <s v="Kurt"/>
    <s v="S"/>
    <s v="Associate Professor"/>
    <s v="Geology Department"/>
    <x v="423"/>
    <s v="F"/>
    <m/>
    <m/>
    <s v="   F12"/>
    <s v="Academic Year"/>
    <x v="2"/>
  </r>
  <r>
    <s v="Colprit"/>
    <s v="Elaine"/>
    <s v="J"/>
    <s v="Associate Professor"/>
    <s v="Music Education"/>
    <x v="424"/>
    <s v="F"/>
    <m/>
    <m/>
    <s v="F12"/>
    <s v="Academic Year"/>
    <x v="2"/>
  </r>
  <r>
    <s v="Meek"/>
    <s v="Geoffrey"/>
    <s v="Andrew"/>
    <s v="Associate Professor"/>
    <s v="School of HMSLS"/>
    <x v="425"/>
    <s v="F"/>
    <m/>
    <m/>
    <s v="   F12"/>
    <s v="Academic Year"/>
    <x v="2"/>
  </r>
  <r>
    <s v="Horner"/>
    <s v="Sherri"/>
    <s v="Lyn"/>
    <s v="Associate Professor"/>
    <s v="School of Ed Found, Lead &amp; Pol"/>
    <x v="426"/>
    <s v="F"/>
    <m/>
    <m/>
    <s v="F12"/>
    <s v="Academic Year"/>
    <x v="2"/>
  </r>
  <r>
    <s v="Bullins"/>
    <s v="Christopher"/>
    <s v="Henry"/>
    <s v="Associate Dean of Students"/>
    <s v="Fraternity and Sorority Life"/>
    <x v="427"/>
    <s v="F"/>
    <m/>
    <m/>
    <s v="A12"/>
    <s v="Fiscal Year"/>
    <x v="0"/>
  </r>
  <r>
    <s v="Geusz"/>
    <s v="Michael"/>
    <s v="Eric"/>
    <s v="Associate Professor"/>
    <s v="Biological Science"/>
    <x v="428"/>
    <s v="F"/>
    <m/>
    <m/>
    <s v="   F09"/>
    <s v="Academic Year"/>
    <x v="2"/>
  </r>
  <r>
    <s v="Barker"/>
    <s v="Corey"/>
    <s v="O"/>
    <s v="Asst Men's Bsktball Coach"/>
    <s v="Basketball-Men"/>
    <x v="429"/>
    <s v="F"/>
    <m/>
    <m/>
    <s v="A12"/>
    <s v="Fiscal Year"/>
    <x v="0"/>
  </r>
  <r>
    <s v="Tomic"/>
    <s v="Danijela"/>
    <m/>
    <s v="Head Coach Women's Volleyball"/>
    <s v="Volleyball Women"/>
    <x v="429"/>
    <s v="F"/>
    <m/>
    <m/>
    <s v="A12"/>
    <s v="Fiscal Year"/>
    <x v="0"/>
  </r>
  <r>
    <s v="Messersmith"/>
    <s v="Stephania"/>
    <s v="Jo"/>
    <s v="Lecturer/Coord for STEM"/>
    <s v="Chemistry Department"/>
    <x v="430"/>
    <s v="F"/>
    <m/>
    <m/>
    <s v="F12"/>
    <s v="Academic Year"/>
    <x v="2"/>
  </r>
  <r>
    <s v="Guenther"/>
    <s v="Beatrice"/>
    <s v="Martina"/>
    <s v="Associate Professor"/>
    <s v="Romance and Classical Studies"/>
    <x v="431"/>
    <s v="F"/>
    <m/>
    <m/>
    <s v="F12"/>
    <s v="Academic Year"/>
    <x v="2"/>
  </r>
  <r>
    <s v="Baber"/>
    <s v="Jared"/>
    <m/>
    <s v="Senior Network Administrator"/>
    <s v="Information Technology Service"/>
    <x v="432"/>
    <s v="F"/>
    <m/>
    <m/>
    <s v="A12"/>
    <s v="Fiscal Year"/>
    <x v="0"/>
  </r>
  <r>
    <s v="Spencer"/>
    <s v="Nancy"/>
    <s v="Elizabeth"/>
    <s v="Associate Professor"/>
    <s v="School of HMSLS"/>
    <x v="433"/>
    <s v="F"/>
    <m/>
    <m/>
    <s v="F12"/>
    <s v="Academic Year"/>
    <x v="2"/>
  </r>
  <r>
    <s v="Rich"/>
    <s v="Linda"/>
    <s v="Ann"/>
    <s v="Chair, LTL, Ref Srvcs Coord"/>
    <s v="University Libraries"/>
    <x v="434"/>
    <s v="F"/>
    <n v="6000"/>
    <m/>
    <s v="FLB"/>
    <s v="Fiscal Year"/>
    <x v="3"/>
  </r>
  <r>
    <s v="Heba"/>
    <s v="Gary"/>
    <s v="M"/>
    <s v="Associate Professor"/>
    <s v="English Department"/>
    <x v="435"/>
    <s v="F"/>
    <m/>
    <m/>
    <s v="F12"/>
    <s v="Academic Year"/>
    <x v="2"/>
  </r>
  <r>
    <s v="Johnson-Webb"/>
    <s v="Karen"/>
    <s v="D"/>
    <s v="Associate Professor"/>
    <s v="Geography Department"/>
    <x v="435"/>
    <s v="F"/>
    <m/>
    <m/>
    <s v="   F12"/>
    <s v="Academic Year"/>
    <x v="2"/>
  </r>
  <r>
    <s v="Schmitz"/>
    <s v="Daniel"/>
    <s v="J"/>
    <s v="Head Baseball Coach"/>
    <s v="Baseball Men"/>
    <x v="436"/>
    <s v="F"/>
    <m/>
    <m/>
    <s v="A12"/>
    <s v="Fiscal Year"/>
    <x v="0"/>
  </r>
  <r>
    <s v="Bosch"/>
    <s v="Eileen"/>
    <s v="Kuan-Veng"/>
    <s v="Assoc Prof/Coord, Libr Inst"/>
    <s v="University Libraries"/>
    <x v="437"/>
    <s v="F"/>
    <m/>
    <m/>
    <s v="FLB"/>
    <s v="Fiscal Year"/>
    <x v="3"/>
  </r>
  <r>
    <s v="Skinner Green"/>
    <s v="Rebecca"/>
    <s v="L"/>
    <s v="Associate Professor"/>
    <s v="School of Art"/>
    <x v="438"/>
    <s v="F"/>
    <m/>
    <m/>
    <s v="F12"/>
    <s v="Academic Year"/>
    <x v="2"/>
  </r>
  <r>
    <s v="Bechstein"/>
    <s v="Chad"/>
    <m/>
    <s v="Senior Systems Administrator"/>
    <s v="Information Technology Service"/>
    <x v="439"/>
    <s v="F"/>
    <m/>
    <m/>
    <s v="A12"/>
    <s v="Fiscal Year"/>
    <x v="0"/>
  </r>
  <r>
    <s v="Williamson"/>
    <s v="Richard"/>
    <s v="A"/>
    <s v="Enterprise Application Admin"/>
    <s v="Information Technology Service"/>
    <x v="440"/>
    <s v="F"/>
    <m/>
    <m/>
    <s v="A12"/>
    <s v="Fiscal Year"/>
    <x v="0"/>
  </r>
  <r>
    <s v="Herndon"/>
    <s v="Ruth"/>
    <s v="W"/>
    <s v="Associate Professor"/>
    <s v="History Department"/>
    <x v="441"/>
    <s v="F"/>
    <m/>
    <m/>
    <s v="F12"/>
    <s v="Academic Year"/>
    <x v="2"/>
  </r>
  <r>
    <s v="Rosser"/>
    <s v="Virginia"/>
    <s v="Jane"/>
    <s v="Director Service Learning"/>
    <s v="Office of Service Learning"/>
    <x v="442"/>
    <s v="F"/>
    <m/>
    <m/>
    <s v="A12"/>
    <s v="Fiscal Year"/>
    <x v="0"/>
  </r>
  <r>
    <s v="Castillo"/>
    <s v="Alfred"/>
    <m/>
    <s v="Asst Athl Dir Sp Perf/Dir Sp M"/>
    <s v="Intercollegiate Athletics"/>
    <x v="443"/>
    <s v="F"/>
    <m/>
    <m/>
    <s v="A12"/>
    <s v="Fiscal Year"/>
    <x v="0"/>
  </r>
  <r>
    <s v="Duran"/>
    <s v="Lena"/>
    <s v="Ballone"/>
    <s v="Associate Professor"/>
    <s v="School of Teaching &amp; Learning"/>
    <x v="444"/>
    <s v="F"/>
    <n v="625"/>
    <m/>
    <s v="F12"/>
    <s v="Academic Year"/>
    <x v="2"/>
  </r>
  <r>
    <s v="Morgan"/>
    <s v="Amy"/>
    <s v="L"/>
    <s v="Associate Professor"/>
    <s v="School of HMSLS"/>
    <x v="445"/>
    <s v="F"/>
    <n v="10000"/>
    <m/>
    <s v="F12"/>
    <s v="Academic Year"/>
    <x v="2"/>
  </r>
  <r>
    <s v="Duran"/>
    <s v="Emilio"/>
    <m/>
    <s v="Assoc Prof STL/joint in BIOL"/>
    <s v="School of Teaching &amp; Learning"/>
    <x v="446"/>
    <s v="F"/>
    <m/>
    <m/>
    <s v="F12"/>
    <s v="Academic Year"/>
    <x v="2"/>
  </r>
  <r>
    <s v="Bes"/>
    <s v="Juan"/>
    <s v="P"/>
    <s v="Associate Professor"/>
    <s v="Math and Statistics Dept"/>
    <x v="447"/>
    <s v="F"/>
    <m/>
    <m/>
    <s v="F12"/>
    <s v="Academic Year"/>
    <x v="2"/>
  </r>
  <r>
    <s v="Stewart"/>
    <s v="Dafina"/>
    <s v="Lazarus"/>
    <s v="Associate Professor"/>
    <s v="Higher Ed and Student Affairs"/>
    <x v="448"/>
    <s v="F"/>
    <n v="1500"/>
    <m/>
    <s v="F09"/>
    <s v="Academic Year"/>
    <x v="2"/>
  </r>
  <r>
    <s v="Rife"/>
    <s v="Beth"/>
    <s v="Ann"/>
    <s v="HRIS Manager"/>
    <s v="Human Resources"/>
    <x v="449"/>
    <s v="F"/>
    <m/>
    <m/>
    <s v="A12"/>
    <s v="Fiscal Year"/>
    <x v="0"/>
  </r>
  <r>
    <s v="Rabine"/>
    <s v="Julie"/>
    <s v="Lynn"/>
    <s v="Ch, Col/Tech Acqstns &amp; CtlgCrd"/>
    <s v="University Libraries"/>
    <x v="450"/>
    <s v="F"/>
    <n v="6000"/>
    <m/>
    <s v="FLB"/>
    <s v="Fiscal Year"/>
    <x v="3"/>
  </r>
  <r>
    <s v="Fleming"/>
    <s v="Jesse"/>
    <s v="Clayton"/>
    <s v="Asst Women's Basketball Coach"/>
    <s v="Basketball Women"/>
    <x v="451"/>
    <s v="F"/>
    <m/>
    <m/>
    <s v="A12"/>
    <s v="Fiscal Year"/>
    <x v="0"/>
  </r>
  <r>
    <s v="Sapp"/>
    <s v="Daniel"/>
    <s v="David"/>
    <s v="Professor"/>
    <s v="Fire-Humanities"/>
    <x v="452"/>
    <s v="F"/>
    <m/>
    <m/>
    <s v="F12"/>
    <s v="Academic Year"/>
    <x v="2"/>
  </r>
  <r>
    <s v="Schnurr"/>
    <s v="Dean"/>
    <s v="D"/>
    <s v="Director, Marketing/Public Rel"/>
    <s v="Fire-College Relations"/>
    <x v="453"/>
    <s v="F"/>
    <m/>
    <m/>
    <s v="A12"/>
    <s v="Fiscal Year"/>
    <x v="0"/>
  </r>
  <r>
    <s v="Downey"/>
    <s v="Mark"/>
    <s v="E"/>
    <s v="Ast Men's Basketball Coach"/>
    <s v="Basketball-Men"/>
    <x v="454"/>
    <s v="F"/>
    <m/>
    <m/>
    <s v="A12"/>
    <s v="Fiscal Year"/>
    <x v="0"/>
  </r>
  <r>
    <s v="Potthoff"/>
    <s v="Joy"/>
    <s v="Kennion"/>
    <s v="Associate Professor"/>
    <s v="Family &amp; Consumer Sciences"/>
    <x v="455"/>
    <s v="F"/>
    <m/>
    <m/>
    <s v="   F12"/>
    <s v="Academic Year"/>
    <x v="2"/>
  </r>
  <r>
    <s v="Fordham"/>
    <s v="Nancy"/>
    <s v="Williams"/>
    <s v="Associate Professor"/>
    <s v="School of Teaching &amp; Learning"/>
    <x v="456"/>
    <s v="F"/>
    <n v="2000"/>
    <m/>
    <s v="F12"/>
    <s v="Academic Year"/>
    <x v="2"/>
  </r>
  <r>
    <s v="Huss"/>
    <s v="Susan"/>
    <s v="K"/>
    <s v="Associate Professor"/>
    <s v="Schl of Intervention Svcs"/>
    <x v="457"/>
    <s v="F"/>
    <m/>
    <m/>
    <s v="F12"/>
    <s v="Academic Year"/>
    <x v="2"/>
  </r>
  <r>
    <s v="Nguyen"/>
    <s v="Diem"/>
    <s v="M"/>
    <s v="Associate Professor"/>
    <s v="Math and Statistics Dept"/>
    <x v="458"/>
    <s v="F"/>
    <m/>
    <m/>
    <s v="F09"/>
    <s v="Academic Year"/>
    <x v="2"/>
  </r>
  <r>
    <s v="Cochran"/>
    <s v="Lessie"/>
    <s v="L"/>
    <s v="Associate Professor"/>
    <s v="Schl of Intervention Svcs"/>
    <x v="458"/>
    <s v="F"/>
    <m/>
    <m/>
    <s v="F12"/>
    <s v="Academic Year"/>
    <x v="2"/>
  </r>
  <r>
    <s v="Root"/>
    <s v="Karen"/>
    <s v="V"/>
    <s v="Associate Professor"/>
    <s v="Biological Science"/>
    <x v="459"/>
    <s v="F"/>
    <m/>
    <m/>
    <s v="F09"/>
    <s v="Academic Year"/>
    <x v="2"/>
  </r>
  <r>
    <s v="Conway"/>
    <s v="Ronald"/>
    <s v="E"/>
    <s v="Senior Lecturer"/>
    <s v="Computer Science"/>
    <x v="460"/>
    <s v="F"/>
    <m/>
    <m/>
    <s v="F09"/>
    <s v="Academic Year"/>
    <x v="2"/>
  </r>
  <r>
    <s v="McIntyre"/>
    <s v="Kenneth"/>
    <s v="Douglas"/>
    <s v="Major Gift Officer"/>
    <s v="Development Office"/>
    <x v="460"/>
    <s v="F"/>
    <m/>
    <m/>
    <s v="   A12"/>
    <s v="Fiscal Year"/>
    <x v="0"/>
  </r>
  <r>
    <s v="Cabanillas"/>
    <s v="Francisco"/>
    <m/>
    <s v="Associate Professor"/>
    <s v="Romance and Classical Studies"/>
    <x v="461"/>
    <s v="F"/>
    <m/>
    <m/>
    <s v="F09"/>
    <s v="Academic Year"/>
    <x v="2"/>
  </r>
  <r>
    <s v="Holderman"/>
    <s v="Brenda"/>
    <s v="Lee"/>
    <s v="Associate Bursar"/>
    <s v="Bursar's Office"/>
    <x v="462"/>
    <s v="F"/>
    <m/>
    <m/>
    <s v="A12"/>
    <s v="Fiscal Year"/>
    <x v="0"/>
  </r>
  <r>
    <s v="Chatfield"/>
    <s v="David"/>
    <s v="E"/>
    <s v="Director, Center for Exec Stud"/>
    <s v="Graduate Studies Business"/>
    <x v="463"/>
    <s v="F"/>
    <m/>
    <m/>
    <s v="A12"/>
    <s v="Fiscal Year"/>
    <x v="0"/>
  </r>
  <r>
    <s v="Colcord"/>
    <s v="Donna"/>
    <s v="J"/>
    <s v="Clinic Director"/>
    <s v="Comm. Sciences &amp; Disorders"/>
    <x v="464"/>
    <s v="F"/>
    <m/>
    <m/>
    <s v="A12"/>
    <s v="Fiscal Year"/>
    <x v="0"/>
  </r>
  <r>
    <s v="Colcord"/>
    <s v="Roger"/>
    <s v="D"/>
    <s v="Associate Professor"/>
    <s v="Comm. Sciences &amp; Disorders"/>
    <x v="465"/>
    <s v="F"/>
    <m/>
    <m/>
    <s v="F12"/>
    <s v="Academic Year"/>
    <x v="2"/>
  </r>
  <r>
    <s v="Wilson"/>
    <s v="Maureen"/>
    <s v="Elizabeth"/>
    <s v="Ch, Div HESA/CSP Prog Co/AscPr"/>
    <s v="Higher Ed and Student Affairs"/>
    <x v="466"/>
    <s v="F"/>
    <n v="8000"/>
    <m/>
    <s v="F09"/>
    <s v="Academic Year"/>
    <x v="2"/>
  </r>
  <r>
    <s v="Landry-Meyer"/>
    <s v="Laura"/>
    <s v="Anne"/>
    <s v="Associate Professor"/>
    <s v="Family &amp; Consumer Sciences"/>
    <x v="467"/>
    <s v="F"/>
    <m/>
    <m/>
    <s v="F12"/>
    <s v="Academic Year"/>
    <x v="2"/>
  </r>
  <r>
    <s v="Morrison"/>
    <s v="William"/>
    <s v="F"/>
    <s v="Associate Professor"/>
    <s v="Schl of Intervention Svcs"/>
    <x v="468"/>
    <s v="F"/>
    <m/>
    <m/>
    <s v="F09"/>
    <s v="Academic Year"/>
    <x v="2"/>
  </r>
  <r>
    <s v="Whitney"/>
    <s v="Lynn"/>
    <s v="H"/>
    <s v="Associate Professor"/>
    <s v="School of Art"/>
    <x v="469"/>
    <s v="F"/>
    <m/>
    <m/>
    <s v="F12"/>
    <s v="Academic Year"/>
    <x v="2"/>
  </r>
  <r>
    <s v="Seaburn"/>
    <s v="Jeralee"/>
    <s v="L"/>
    <s v="Data Warehouse Architect"/>
    <s v="Information Technology Service"/>
    <x v="470"/>
    <s v="F"/>
    <m/>
    <m/>
    <s v="A12"/>
    <s v="Fiscal Year"/>
    <x v="0"/>
  </r>
  <r>
    <s v="Tomor"/>
    <s v="Sue"/>
    <s v="Ann"/>
    <s v="Systems Analyst"/>
    <s v="Information Technology Service"/>
    <x v="471"/>
    <s v="F"/>
    <m/>
    <m/>
    <s v="A12"/>
    <s v="Fiscal Year"/>
    <x v="0"/>
  </r>
  <r>
    <s v="Gomezdelcampo"/>
    <s v="Enrique"/>
    <m/>
    <s v="Assc Prof Geology/Envir Progms"/>
    <s v="Dept of Envir. and Sustain."/>
    <x v="472"/>
    <s v="F"/>
    <m/>
    <m/>
    <s v="   F12"/>
    <s v="Academic Year"/>
    <x v="2"/>
  </r>
  <r>
    <s v="Guenther"/>
    <s v="Christina"/>
    <s v="Eiko"/>
    <s v="Associate Professor"/>
    <s v="German-Russian Department"/>
    <x v="473"/>
    <s v="F"/>
    <n v="3300"/>
    <m/>
    <s v="F12"/>
    <s v="Academic Year"/>
    <x v="2"/>
  </r>
  <r>
    <s v="Graham"/>
    <s v="Robert"/>
    <s v="W"/>
    <s v="Archivist"/>
    <s v="University Libraries"/>
    <x v="474"/>
    <s v="F"/>
    <m/>
    <m/>
    <s v="   A12"/>
    <s v="Fiscal Year"/>
    <x v="0"/>
  </r>
  <r>
    <s v="Rex"/>
    <s v="Winifred"/>
    <s v="J"/>
    <s v="Senior Lecturer"/>
    <s v="Computer Science"/>
    <x v="475"/>
    <s v="F"/>
    <m/>
    <m/>
    <s v="F12"/>
    <s v="Academic Year"/>
    <x v="2"/>
  </r>
  <r>
    <s v="Wagener"/>
    <s v="Anthony"/>
    <s v="T"/>
    <s v="Director of Development"/>
    <s v="V P University Advancement"/>
    <x v="476"/>
    <s v="F"/>
    <m/>
    <m/>
    <s v="A12"/>
    <s v="Fiscal Year"/>
    <x v="0"/>
  </r>
  <r>
    <s v="Eboch"/>
    <s v="Karen"/>
    <s v="Elizabeth C"/>
    <s v="Senior Lecturer"/>
    <s v="Management"/>
    <x v="477"/>
    <s v="F"/>
    <m/>
    <m/>
    <s v="F12"/>
    <s v="Academic Year"/>
    <x v="2"/>
  </r>
  <r>
    <s v="Gerard"/>
    <s v="Jean"/>
    <s v="Marie"/>
    <s v="Associate Professor"/>
    <s v="Family &amp; Consumer Sciences"/>
    <x v="478"/>
    <s v="F"/>
    <n v="1500"/>
    <m/>
    <s v="   F12"/>
    <s v="Academic Year"/>
    <x v="2"/>
  </r>
  <r>
    <s v="Broido"/>
    <s v="Ellen"/>
    <s v="Melissa"/>
    <s v="Associate Professor"/>
    <s v="Higher Ed and Student Affairs"/>
    <x v="479"/>
    <s v="F"/>
    <m/>
    <m/>
    <s v="F12"/>
    <s v="Academic Year"/>
    <x v="2"/>
  </r>
  <r>
    <s v="Griech-Polelle"/>
    <s v="Beth"/>
    <s v="Ann"/>
    <s v="Associate Professor"/>
    <s v="History Department"/>
    <x v="480"/>
    <s v="F"/>
    <m/>
    <m/>
    <s v="F12"/>
    <s v="Academic Year"/>
    <x v="2"/>
  </r>
  <r>
    <s v="Blok"/>
    <s v="Rieuwert"/>
    <s v="Jan"/>
    <s v="Associate Professor"/>
    <s v="Math and Statistics Dept"/>
    <x v="481"/>
    <s v="F"/>
    <m/>
    <m/>
    <s v="F12"/>
    <s v="Academic Year"/>
    <x v="2"/>
  </r>
  <r>
    <s v="Hare"/>
    <s v="Mary"/>
    <s v="Louise"/>
    <s v="Associate Professor"/>
    <s v="Psychology Department"/>
    <x v="482"/>
    <s v="F"/>
    <m/>
    <m/>
    <s v="F09"/>
    <s v="Academic Year"/>
    <x v="2"/>
  </r>
  <r>
    <s v="Menon"/>
    <s v="Sridevi"/>
    <m/>
    <s v="Associate Professor"/>
    <s v="Ethnic Studies"/>
    <x v="483"/>
    <s v="F"/>
    <m/>
    <m/>
    <s v="F12"/>
    <s v="Academic Year"/>
    <x v="2"/>
  </r>
  <r>
    <s v="Lin"/>
    <s v="I-Fen"/>
    <m/>
    <s v="Associate Professor"/>
    <s v="Sociology Department"/>
    <x v="484"/>
    <s v="F"/>
    <m/>
    <m/>
    <s v="F12"/>
    <s v="Academic Year"/>
    <x v="2"/>
  </r>
  <r>
    <s v="May"/>
    <s v="Judith"/>
    <s v="Jackson"/>
    <s v="Associate Professor"/>
    <s v="School of Ed Found, Lead &amp; Pol"/>
    <x v="485"/>
    <s v="F"/>
    <n v="1500"/>
    <m/>
    <s v="   F12"/>
    <s v="Academic Year"/>
    <x v="2"/>
  </r>
  <r>
    <s v="Fall"/>
    <s v="Pamela"/>
    <s v="J"/>
    <s v="Manager, Accounting Services"/>
    <s v="Alumni Office"/>
    <x v="486"/>
    <s v="F"/>
    <m/>
    <m/>
    <s v="A12"/>
    <s v="Fiscal Year"/>
    <x v="0"/>
  </r>
  <r>
    <s v="Brackenbury"/>
    <s v="Timothy"/>
    <s v="Paul"/>
    <s v="Associate Professor"/>
    <s v="Comm. Sciences &amp; Disorders"/>
    <x v="487"/>
    <s v="F"/>
    <m/>
    <m/>
    <s v="F12"/>
    <s v="Academic Year"/>
    <x v="2"/>
  </r>
  <r>
    <s v="Grunden"/>
    <s v="Walter"/>
    <s v="Eugene"/>
    <s v="Associate Professor"/>
    <s v="History Department"/>
    <x v="488"/>
    <s v="F"/>
    <m/>
    <m/>
    <s v="F12"/>
    <s v="Academic Year"/>
    <x v="2"/>
  </r>
  <r>
    <s v="Earley"/>
    <s v="Mark"/>
    <s v="A"/>
    <s v="Associate Professor"/>
    <s v="School of Ed Found, Lead &amp; Pol"/>
    <x v="489"/>
    <s v="F"/>
    <m/>
    <m/>
    <s v="F12"/>
    <s v="Academic Year"/>
    <x v="2"/>
  </r>
  <r>
    <s v="Forde"/>
    <s v="Dermot"/>
    <s v="M"/>
    <s v="Director of Advising"/>
    <s v="Advising Services"/>
    <x v="490"/>
    <s v="F"/>
    <m/>
    <m/>
    <s v="A12"/>
    <s v="Fiscal Year"/>
    <x v="0"/>
  </r>
  <r>
    <s v="Mayyas"/>
    <s v="Mohammad"/>
    <s v="A"/>
    <s v="Associate Professor"/>
    <s v="Dept Engineering Technologies"/>
    <x v="491"/>
    <s v="F"/>
    <m/>
    <m/>
    <s v="   F12"/>
    <s v="Academic Year"/>
    <x v="2"/>
  </r>
  <r>
    <s v="Cusack"/>
    <s v="Kelly"/>
    <s v="Jo"/>
    <s v="Director, Ed Outreach/Cnt Excl"/>
    <s v="Fire-Educational Outreach"/>
    <x v="492"/>
    <s v="F"/>
    <m/>
    <m/>
    <s v="   A12"/>
    <s v="Fiscal Year"/>
    <x v="0"/>
  </r>
  <r>
    <s v="Young"/>
    <s v="Loraine"/>
    <s v="Jeanette"/>
    <s v="Associate Professor"/>
    <s v="School of Art"/>
    <x v="493"/>
    <s v="F"/>
    <m/>
    <m/>
    <s v="F12"/>
    <s v="Academic Year"/>
    <x v="2"/>
  </r>
  <r>
    <s v="Tobar"/>
    <s v="David"/>
    <s v="Allen"/>
    <s v="Associate Professor"/>
    <s v="School of HMSLS"/>
    <x v="494"/>
    <s v="F"/>
    <m/>
    <m/>
    <s v="F12"/>
    <s v="Academic Year"/>
    <x v="2"/>
  </r>
  <r>
    <s v="Zulch-Smith"/>
    <s v="Sara"/>
    <s v="Jo"/>
    <s v="Director of Development"/>
    <s v="Capital Campaign"/>
    <x v="495"/>
    <s v="F"/>
    <m/>
    <m/>
    <s v="A12"/>
    <s v="Fiscal Year"/>
    <x v="0"/>
  </r>
  <r>
    <s v="Gormley"/>
    <s v="Megan"/>
    <s v="E"/>
    <s v="Director of Development"/>
    <s v="Development Office"/>
    <x v="495"/>
    <s v="F"/>
    <m/>
    <m/>
    <s v="   A12"/>
    <s v="Fiscal Year"/>
    <x v="0"/>
  </r>
  <r>
    <s v="Kulik"/>
    <s v="Nicholas"/>
    <s v="A"/>
    <s v="Director of Development"/>
    <s v="Development Office"/>
    <x v="495"/>
    <s v="F"/>
    <m/>
    <m/>
    <s v="A12"/>
    <s v="Fiscal Year"/>
    <x v="0"/>
  </r>
  <r>
    <s v="Larsen"/>
    <s v="Raymond"/>
    <s v="Anthony"/>
    <s v="Associate Professor"/>
    <s v="Biological Science"/>
    <x v="496"/>
    <s v="F"/>
    <m/>
    <m/>
    <s v="F09"/>
    <s v="Academic Year"/>
    <x v="2"/>
  </r>
  <r>
    <s v="Devine"/>
    <s v="Jodi"/>
    <s v="Lambdin"/>
    <s v="Associate Dean, Honors Program"/>
    <s v="Honors Program"/>
    <x v="497"/>
    <s v="F"/>
    <n v="4000"/>
    <m/>
    <s v="   A12"/>
    <s v="Fiscal Year"/>
    <x v="0"/>
  </r>
  <r>
    <s v="Tompsett"/>
    <s v="Carolyn"/>
    <s v="Joyce"/>
    <s v="Associate Professor"/>
    <s v="Psychology Department"/>
    <x v="498"/>
    <s v="F"/>
    <m/>
    <m/>
    <s v="F09"/>
    <s v="Academic Year"/>
    <x v="2"/>
  </r>
  <r>
    <s v="Hartley"/>
    <s v="Stacey"/>
    <s v="Myers"/>
    <s v="College Development Officer"/>
    <s v="Fire-Institutional Research"/>
    <x v="499"/>
    <s v="F"/>
    <m/>
    <m/>
    <s v="A12"/>
    <s v="Fiscal Year"/>
    <x v="0"/>
  </r>
  <r>
    <s v="Ramsdell"/>
    <s v="Keith"/>
    <s v="E"/>
    <s v="Director of Graduate Enrollmnt"/>
    <s v="Graduate College"/>
    <x v="499"/>
    <s v="F"/>
    <m/>
    <m/>
    <s v="A12"/>
    <s v="Fiscal Year"/>
    <x v="0"/>
  </r>
  <r>
    <s v="Sattler"/>
    <s v="Lynn"/>
    <s v="Michael"/>
    <s v="Database Administrator"/>
    <s v="Information Technology Service"/>
    <x v="500"/>
    <s v="F"/>
    <m/>
    <m/>
    <s v="A12"/>
    <s v="Fiscal Year"/>
    <x v="0"/>
  </r>
  <r>
    <s v="Good"/>
    <s v="Michael"/>
    <s v="S"/>
    <s v="Desktop Support Svcs Manager"/>
    <s v="Information Technology Service"/>
    <x v="501"/>
    <s v="F"/>
    <m/>
    <m/>
    <s v="   A12"/>
    <s v="Fiscal Year"/>
    <x v="0"/>
  </r>
  <r>
    <s v="Long"/>
    <s v="Thaddeus"/>
    <s v="Cline"/>
    <s v="Associate Dir Rec Wellness"/>
    <s v="Recreation and Wellness"/>
    <x v="502"/>
    <s v="F"/>
    <m/>
    <m/>
    <s v="A12"/>
    <s v="Fiscal Year"/>
    <x v="0"/>
  </r>
  <r>
    <s v="McCubbin"/>
    <s v="Margaret"/>
    <s v="Ann"/>
    <s v="Associate Professor"/>
    <s v="Theatre and Film"/>
    <x v="503"/>
    <s v="F"/>
    <m/>
    <m/>
    <s v="   F12"/>
    <s v="Academic Year"/>
    <x v="2"/>
  </r>
  <r>
    <s v="Zamkov"/>
    <s v="Mikhail"/>
    <s v="A"/>
    <s v="Associate Professor"/>
    <s v="Physics &amp; Astronomy"/>
    <x v="504"/>
    <s v="F"/>
    <m/>
    <m/>
    <s v="F09"/>
    <s v="Academic Year"/>
    <x v="2"/>
  </r>
  <r>
    <s v="Cromwell"/>
    <s v="Howard"/>
    <s v="Casey"/>
    <s v="Associate Professor"/>
    <s v="Psychology Department"/>
    <x v="505"/>
    <s v="F"/>
    <m/>
    <m/>
    <s v="   F09"/>
    <s v="Academic Year"/>
    <x v="2"/>
  </r>
  <r>
    <s v="Tarnovsky"/>
    <s v="Alexander"/>
    <s v="N"/>
    <s v="Associate Professor"/>
    <s v="Chemistry Department"/>
    <x v="506"/>
    <s v="F"/>
    <m/>
    <m/>
    <s v="F12"/>
    <s v="Academic Year"/>
    <x v="2"/>
  </r>
  <r>
    <s v="Rybczynski"/>
    <s v="Marcia"/>
    <s v="A"/>
    <s v="Assistant Prof"/>
    <s v="School of Teaching &amp; Learning"/>
    <x v="507"/>
    <s v="F"/>
    <m/>
    <m/>
    <s v="F12"/>
    <s v="Academic Year"/>
    <x v="2"/>
  </r>
  <r>
    <s v="Carle"/>
    <s v="Julia"/>
    <s v="Hilyard"/>
    <s v="Communications Manager"/>
    <s v="Marketing &amp; Communications"/>
    <x v="508"/>
    <s v="F"/>
    <m/>
    <m/>
    <s v="A12"/>
    <s v="Fiscal Year"/>
    <x v="0"/>
  </r>
  <r>
    <s v="Williams"/>
    <s v="Daniel"/>
    <s v="Eric"/>
    <s v="Associate Professor"/>
    <s v="Theatre and Film"/>
    <x v="509"/>
    <s v="F"/>
    <m/>
    <m/>
    <s v="F12"/>
    <s v="Academic Year"/>
    <x v="2"/>
  </r>
  <r>
    <s v="Scholl"/>
    <s v="Christopher"/>
    <s v="Lewis"/>
    <s v="Associate Professor"/>
    <s v="Music Performance Studies"/>
    <x v="510"/>
    <s v="F"/>
    <m/>
    <m/>
    <s v="F12"/>
    <s v="Academic Year"/>
    <x v="2"/>
  </r>
  <r>
    <s v="Jackson"/>
    <s v="David"/>
    <s v="James"/>
    <s v="Associate Professor"/>
    <s v="Political Science Department"/>
    <x v="511"/>
    <s v="F"/>
    <m/>
    <m/>
    <s v="F12"/>
    <s v="Academic Year"/>
    <x v="2"/>
  </r>
  <r>
    <s v="Bradshaw"/>
    <s v="Katherine"/>
    <s v="Ann"/>
    <s v="Associate Professor"/>
    <s v="Department of Journalism &amp; PR"/>
    <x v="512"/>
    <s v="F"/>
    <m/>
    <m/>
    <s v="F12"/>
    <s v="Academic Year"/>
    <x v="2"/>
  </r>
  <r>
    <s v="Christman"/>
    <s v="Carol"/>
    <s v="Elaine"/>
    <s v="Applications Developer"/>
    <s v="Information Technology Service"/>
    <x v="513"/>
    <s v="F"/>
    <m/>
    <m/>
    <s v="A12"/>
    <s v="Fiscal Year"/>
    <x v="0"/>
  </r>
  <r>
    <s v="Hamann"/>
    <s v="Julie"/>
    <s v="Ann"/>
    <s v="Dir Technology Support Svcs"/>
    <s v="Fire-Instructional Media"/>
    <x v="514"/>
    <s v="F"/>
    <m/>
    <m/>
    <s v="A12"/>
    <s v="Fiscal Year"/>
    <x v="0"/>
  </r>
  <r>
    <s v="Zongo"/>
    <s v="Opportune"/>
    <m/>
    <s v="Associate Professor"/>
    <s v="Romance and Classical Studies"/>
    <x v="515"/>
    <s v="F"/>
    <n v="1500"/>
    <m/>
    <s v="F12"/>
    <s v="Academic Year"/>
    <x v="2"/>
  </r>
  <r>
    <s v="Stakhanova"/>
    <s v="Irina"/>
    <s v="G"/>
    <s v="Associate Professor"/>
    <s v="German-Russian Department"/>
    <x v="516"/>
    <s v="F"/>
    <m/>
    <m/>
    <s v="F12"/>
    <s v="Academic Year"/>
    <x v="2"/>
  </r>
  <r>
    <s v="Heggie"/>
    <s v="Travis"/>
    <s v="Wade"/>
    <s v="Associate Professor"/>
    <s v="School of HMSLS"/>
    <x v="517"/>
    <s v="F"/>
    <m/>
    <m/>
    <s v="F09"/>
    <s v="Academic Year"/>
    <x v="2"/>
  </r>
  <r>
    <s v="Matney"/>
    <s v="Gabriel"/>
    <s v="Todd"/>
    <s v="Associate Professor"/>
    <s v="School of Teaching &amp; Learning"/>
    <x v="518"/>
    <s v="F"/>
    <m/>
    <m/>
    <s v="   F12"/>
    <s v="Academic Year"/>
    <x v="2"/>
  </r>
  <r>
    <s v="Demuth"/>
    <s v="Stephen"/>
    <s v="Herbert"/>
    <s v="Associate Professor"/>
    <s v="Sociology Department"/>
    <x v="519"/>
    <s v="F"/>
    <n v="4000"/>
    <m/>
    <s v="   F09"/>
    <s v="Academic Year"/>
    <x v="2"/>
  </r>
  <r>
    <s v="Gordon"/>
    <s v="Anne"/>
    <s v="Kathryn"/>
    <s v="Associate Professor"/>
    <s v="Psychology Department"/>
    <x v="520"/>
    <s v="F"/>
    <m/>
    <m/>
    <s v="   F12"/>
    <s v="Academic Year"/>
    <x v="2"/>
  </r>
  <r>
    <s v="Rodgers"/>
    <s v="Jane"/>
    <s v="Schoonmaker"/>
    <s v="Associate Professor"/>
    <s v="Music Performance Studies"/>
    <x v="521"/>
    <s v="F"/>
    <m/>
    <m/>
    <s v="F09"/>
    <s v="Academic Year"/>
    <x v="2"/>
  </r>
  <r>
    <s v="Shaal"/>
    <s v="Timothy"/>
    <s v="D"/>
    <s v="Senior Associate Director"/>
    <s v="Office of Residence Life"/>
    <x v="522"/>
    <s v="F"/>
    <m/>
    <m/>
    <s v="A12"/>
    <s v="Fiscal Year"/>
    <x v="0"/>
  </r>
  <r>
    <s v="Monago"/>
    <s v="Emily"/>
    <s v="A"/>
    <s v="Director"/>
    <s v="Office of Multicultural Affrs"/>
    <x v="523"/>
    <s v="F"/>
    <m/>
    <m/>
    <s v="A12"/>
    <s v="Fiscal Year"/>
    <x v="0"/>
  </r>
  <r>
    <s v="Janusziewicz"/>
    <s v="Jason"/>
    <s v="Robert"/>
    <s v="Associate Director"/>
    <s v="Office of Residence Life"/>
    <x v="524"/>
    <s v="F"/>
    <m/>
    <m/>
    <s v="   A12"/>
    <s v="Fiscal Year"/>
    <x v="0"/>
  </r>
  <r>
    <s v="Waggoner"/>
    <s v="Laura"/>
    <s v="L"/>
    <s v="Dir Registration &amp; Scheduling"/>
    <s v="Registrar"/>
    <x v="525"/>
    <s v="F"/>
    <m/>
    <m/>
    <s v="A12"/>
    <s v="Fiscal Year"/>
    <x v="0"/>
  </r>
  <r>
    <s v="Gochenour"/>
    <s v="Lynne"/>
    <s v="M"/>
    <s v="Space Planner"/>
    <s v="Capital Planning"/>
    <x v="526"/>
    <s v="F"/>
    <m/>
    <m/>
    <s v="   A12"/>
    <s v="Fiscal Year"/>
    <x v="0"/>
  </r>
  <r>
    <s v="Slough"/>
    <s v="Jason"/>
    <m/>
    <s v="Accounting Manager"/>
    <s v="Controller's Office"/>
    <x v="526"/>
    <s v="F"/>
    <m/>
    <m/>
    <s v="A12"/>
    <s v="Fiscal Year"/>
    <x v="0"/>
  </r>
  <r>
    <s v="Krueger"/>
    <s v="Mary"/>
    <s v="Margaret"/>
    <s v="Director of the Women's Center"/>
    <s v="Women's Center"/>
    <x v="527"/>
    <s v="F"/>
    <m/>
    <m/>
    <s v="A12"/>
    <s v="Fiscal Year"/>
    <x v="0"/>
  </r>
  <r>
    <s v="Gorsevski"/>
    <s v="Peter"/>
    <s v="V"/>
    <s v="Associate Professor"/>
    <s v="School of Earth, Environ &amp; Soc"/>
    <x v="528"/>
    <s v="F"/>
    <m/>
    <m/>
    <s v="   F12"/>
    <s v="Academic Year"/>
    <x v="2"/>
  </r>
  <r>
    <s v="Down"/>
    <s v="Nancy"/>
    <m/>
    <s v="Head Librarian, Br Pop Cult Lb"/>
    <s v="University Libraries"/>
    <x v="529"/>
    <s v="F"/>
    <m/>
    <m/>
    <s v="FLB"/>
    <s v="Fiscal Year"/>
    <x v="3"/>
  </r>
  <r>
    <s v="Collet"/>
    <s v="Bruce"/>
    <s v="A"/>
    <s v="Associate Professor"/>
    <s v="School of Ed Found, Lead &amp; Pol"/>
    <x v="530"/>
    <s v="F"/>
    <m/>
    <m/>
    <s v="F12"/>
    <s v="Academic Year"/>
    <x v="2"/>
  </r>
  <r>
    <s v="Gad"/>
    <s v="Ghada"/>
    <s v="Moustafa"/>
    <s v="Assistant Professor"/>
    <s v="Construction Management"/>
    <x v="531"/>
    <s v="F"/>
    <m/>
    <m/>
    <s v="   F12"/>
    <s v="Academic Year"/>
    <x v="2"/>
  </r>
  <r>
    <s v="Keylock"/>
    <s v="K Todd"/>
    <m/>
    <s v="Associate Professor"/>
    <s v="School of HMSLS"/>
    <x v="532"/>
    <s v="F"/>
    <m/>
    <m/>
    <s v="   F12"/>
    <s v="Academic Year"/>
    <x v="2"/>
  </r>
  <r>
    <s v="Jones"/>
    <s v="Akiko"/>
    <s v="K"/>
    <s v="Dir Asian Studies/Sr Lecturer"/>
    <s v="German-Russian Department"/>
    <x v="533"/>
    <s v="F"/>
    <n v="3273"/>
    <m/>
    <s v="   F09"/>
    <s v="Academic Year"/>
    <x v="2"/>
  </r>
  <r>
    <s v="Novak"/>
    <s v="Jeanne"/>
    <s v="Ann"/>
    <s v="Associate Professor"/>
    <s v="Schl of Intervention Svcs"/>
    <x v="534"/>
    <s v="F"/>
    <m/>
    <m/>
    <s v="F12"/>
    <s v="Academic Year"/>
    <x v="2"/>
  </r>
  <r>
    <s v="Murnen"/>
    <s v="Timothy"/>
    <s v="James"/>
    <s v="Associate Professor"/>
    <s v="School of Teaching &amp; Learning"/>
    <x v="535"/>
    <s v="F"/>
    <n v="625"/>
    <m/>
    <s v="F12"/>
    <s v="Academic Year"/>
    <x v="2"/>
  </r>
  <r>
    <s v="Subreenduth"/>
    <s v="Solotchnee"/>
    <s v="Sharon"/>
    <s v="Associate Professor"/>
    <s v="School of Teaching &amp; Learning"/>
    <x v="536"/>
    <s v="F"/>
    <m/>
    <m/>
    <s v="F12"/>
    <s v="Academic Year"/>
    <x v="2"/>
  </r>
  <r>
    <s v="Huziak-Clark"/>
    <s v="Tracy"/>
    <s v="L"/>
    <s v="Associate Professor"/>
    <s v="School of Teaching &amp; Learning"/>
    <x v="537"/>
    <s v="F"/>
    <m/>
    <m/>
    <s v="F12"/>
    <s v="Academic Year"/>
    <x v="2"/>
  </r>
  <r>
    <s v="Kutz"/>
    <s v="Matthew"/>
    <s v="Robert"/>
    <s v="Associate Professor"/>
    <s v="School of HMSLS"/>
    <x v="538"/>
    <s v="F"/>
    <m/>
    <m/>
    <s v="F12"/>
    <s v="Academic Year"/>
    <x v="2"/>
  </r>
  <r>
    <s v="Jurkovac"/>
    <s v="Timothy"/>
    <s v="John"/>
    <s v="Associate Professor"/>
    <s v="Fire-Political Science"/>
    <x v="539"/>
    <s v="F"/>
    <m/>
    <m/>
    <s v="   F12"/>
    <s v="Academic Year"/>
    <x v="2"/>
  </r>
  <r>
    <s v="Miller"/>
    <s v="Ryan"/>
    <s v="James"/>
    <s v="Project Manager"/>
    <s v="Design &amp; Construction"/>
    <x v="540"/>
    <s v="F"/>
    <m/>
    <m/>
    <s v="A12"/>
    <s v="Fiscal Year"/>
    <x v="0"/>
  </r>
  <r>
    <s v="Wittke"/>
    <s v="Roy"/>
    <s v="A"/>
    <s v="Director, Football Operations"/>
    <s v="Football"/>
    <x v="541"/>
    <s v="F"/>
    <m/>
    <m/>
    <s v="A12"/>
    <s v="Fiscal Year"/>
    <x v="0"/>
  </r>
  <r>
    <s v="Kane"/>
    <s v="Aaron"/>
    <s v="Michael"/>
    <s v="Manager, Parking and Shuttle"/>
    <s v="Parking Services"/>
    <x v="541"/>
    <s v="F"/>
    <m/>
    <m/>
    <s v="   A12"/>
    <s v="Fiscal Year"/>
    <x v="0"/>
  </r>
  <r>
    <s v="Barratt"/>
    <s v="Clare"/>
    <s v="Louise"/>
    <s v="Assistant Professor"/>
    <s v="Psychology Department"/>
    <x v="541"/>
    <s v="F"/>
    <m/>
    <m/>
    <s v="F12"/>
    <s v="Academic Year"/>
    <x v="2"/>
  </r>
  <r>
    <s v="Krebs"/>
    <s v="Ann"/>
    <s v="Janeen"/>
    <s v="Communications Manager"/>
    <s v="Marketing &amp; Communications"/>
    <x v="542"/>
    <s v="F"/>
    <m/>
    <m/>
    <s v="A12"/>
    <s v="Fiscal Year"/>
    <x v="0"/>
  </r>
  <r>
    <s v="Bechtel"/>
    <s v="Pamela"/>
    <s v="Ann"/>
    <s v="Associate Professor"/>
    <s v="School of HMSLS"/>
    <x v="543"/>
    <s v="F"/>
    <n v="4000"/>
    <m/>
    <s v="F12"/>
    <s v="Academic Year"/>
    <x v="2"/>
  </r>
  <r>
    <s v="Arrigo"/>
    <s v="Michael"/>
    <s v="Todd"/>
    <s v="Associate Professor"/>
    <s v="School of Art"/>
    <x v="544"/>
    <s v="F"/>
    <m/>
    <m/>
    <s v="F12"/>
    <s v="Academic Year"/>
    <x v="2"/>
  </r>
  <r>
    <s v="Kendall"/>
    <s v="Stephen"/>
    <s v="Neil"/>
    <s v="Dir Media Acquision/Stor/Distr"/>
    <s v="WBGU-TV Television Service"/>
    <x v="545"/>
    <s v="F"/>
    <m/>
    <m/>
    <s v="   A12"/>
    <s v="Fiscal Year"/>
    <x v="0"/>
  </r>
  <r>
    <s v="Saenz"/>
    <s v="Charles"/>
    <s v="Morales"/>
    <s v="Associate Professor"/>
    <s v="Music Performance Studies"/>
    <x v="546"/>
    <s v="F"/>
    <m/>
    <m/>
    <s v="F12"/>
    <s v="Academic Year"/>
    <x v="2"/>
  </r>
  <r>
    <s v="Lapinski"/>
    <s v="Piya"/>
    <s v="Pal"/>
    <s v="Associate Professor"/>
    <s v="English Department"/>
    <x v="547"/>
    <s v="F"/>
    <m/>
    <m/>
    <s v="F12"/>
    <s v="Academic Year"/>
    <x v="2"/>
  </r>
  <r>
    <s v="Bertelsen"/>
    <s v="Cynthia"/>
    <s v="Diane"/>
    <s v="Associate Professor"/>
    <s v="School of Teaching &amp; Learning"/>
    <x v="548"/>
    <s v="F"/>
    <m/>
    <m/>
    <s v="F12"/>
    <s v="Academic Year"/>
    <x v="2"/>
  </r>
  <r>
    <s v="Courbat"/>
    <s v="Michael"/>
    <s v="Ernest"/>
    <s v="Assistant Professor"/>
    <s v="Dept Engineering Technologies"/>
    <x v="549"/>
    <s v="F"/>
    <m/>
    <m/>
    <s v="   F12"/>
    <s v="Academic Year"/>
    <x v="2"/>
  </r>
  <r>
    <s v="Koba"/>
    <s v="Amanda"/>
    <s v="Leigh"/>
    <s v="Associate Professor"/>
    <s v="School of HMSLS"/>
    <x v="550"/>
    <s v="F"/>
    <m/>
    <m/>
    <s v="F12"/>
    <s v="Academic Year"/>
    <x v="2"/>
  </r>
  <r>
    <s v="Orr"/>
    <s v="Shannon"/>
    <s v="Kathryn"/>
    <s v="Associate Professor"/>
    <s v="Political Science Department"/>
    <x v="551"/>
    <s v="F"/>
    <m/>
    <m/>
    <s v="   F12"/>
    <s v="Academic Year"/>
    <x v="2"/>
  </r>
  <r>
    <s v="Truax"/>
    <s v="Jermaine"/>
    <s v="Michael"/>
    <s v="Asc Athl Dir/Compliance &amp; Adm"/>
    <s v="Intercollegiate Athletics"/>
    <x v="552"/>
    <s v="F"/>
    <m/>
    <m/>
    <s v="A12"/>
    <s v="Fiscal Year"/>
    <x v="0"/>
  </r>
  <r>
    <s v="Harvey"/>
    <s v="Jennifer"/>
    <s v="S"/>
    <s v="Head Librarian, CRC"/>
    <s v="University Libraries"/>
    <x v="552"/>
    <s v="F"/>
    <m/>
    <m/>
    <s v="FLB"/>
    <s v="Fiscal Year"/>
    <x v="3"/>
  </r>
  <r>
    <s v="Schocket"/>
    <s v="Andrew"/>
    <s v="Michael"/>
    <s v="Associate Professor"/>
    <s v="History Department"/>
    <x v="553"/>
    <s v="F"/>
    <n v="3000"/>
    <m/>
    <s v="F09"/>
    <s v="Academic Year"/>
    <x v="2"/>
  </r>
  <r>
    <s v="Wickiser"/>
    <s v="Andrew"/>
    <s v="William"/>
    <s v="Equipment Design Engineer"/>
    <s v="Psychology Department"/>
    <x v="554"/>
    <s v="F"/>
    <m/>
    <m/>
    <s v="A12"/>
    <s v="Fiscal Year"/>
    <x v="0"/>
  </r>
  <r>
    <s v="Eigner"/>
    <s v="Ty"/>
    <s v="David"/>
    <s v="Asst Men's Ice Hockey Coach"/>
    <s v="Hockey"/>
    <x v="555"/>
    <s v="F"/>
    <m/>
    <m/>
    <s v="A12"/>
    <s v="Fiscal Year"/>
    <x v="0"/>
  </r>
  <r>
    <s v="Guzzo"/>
    <s v="Karen"/>
    <s v="Benjamin"/>
    <s v="Associate Professor"/>
    <s v="Sociology Department"/>
    <x v="556"/>
    <s v="F"/>
    <m/>
    <m/>
    <s v="F12"/>
    <s v="Academic Year"/>
    <x v="2"/>
  </r>
  <r>
    <s v="Wallach"/>
    <s v="Jeremy"/>
    <s v="Wayne"/>
    <s v="Associate Professor"/>
    <s v="Popular Culture"/>
    <x v="557"/>
    <s v="F"/>
    <m/>
    <m/>
    <s v="F09"/>
    <s v="Academic Year"/>
    <x v="2"/>
  </r>
  <r>
    <s v="Liederbach"/>
    <s v="John"/>
    <s v="Campbell"/>
    <s v="Associate Professor"/>
    <s v="Human Services Department"/>
    <x v="558"/>
    <s v="F"/>
    <m/>
    <m/>
    <s v="F12"/>
    <s v="Academic Year"/>
    <x v="2"/>
  </r>
  <r>
    <s v="Carroll"/>
    <s v="Theresa"/>
    <s v="Marie"/>
    <s v="Communications Manager"/>
    <s v="Marketing &amp; Communications"/>
    <x v="559"/>
    <s v="F"/>
    <n v="21538"/>
    <m/>
    <s v="A12"/>
    <s v="Fiscal Year"/>
    <x v="0"/>
  </r>
  <r>
    <s v="Divers"/>
    <s v="Debralee"/>
    <m/>
    <s v="Dir Enrollment Mgmt &amp; St Reten"/>
    <s v="Fire-Admissions"/>
    <x v="560"/>
    <s v="F"/>
    <m/>
    <m/>
    <s v="A12"/>
    <s v="Fiscal Year"/>
    <x v="0"/>
  </r>
  <r>
    <s v="Heider"/>
    <s v="Mark"/>
    <s v="Alan"/>
    <s v="Enterprise Appl Administrator"/>
    <s v="Information Technology Service"/>
    <x v="561"/>
    <s v="F"/>
    <m/>
    <m/>
    <s v="A12"/>
    <s v="Fiscal Year"/>
    <x v="0"/>
  </r>
  <r>
    <s v="Lauderman"/>
    <s v="Ellen"/>
    <s v="A"/>
    <s v="Sr. Financial Reporting Lead"/>
    <s v="Controller's Office"/>
    <x v="562"/>
    <s v="F"/>
    <m/>
    <m/>
    <s v="A12"/>
    <s v="Fiscal Year"/>
    <x v="0"/>
  </r>
  <r>
    <s v="Webb"/>
    <s v="Matthew"/>
    <s v="Clark"/>
    <s v="Director, Student/Acad Svcs"/>
    <s v="Student Services EDHD"/>
    <x v="563"/>
    <s v="F"/>
    <m/>
    <m/>
    <s v="A12"/>
    <s v="Fiscal Year"/>
    <x v="0"/>
  </r>
  <r>
    <s v="Kuhl"/>
    <s v="Danielle"/>
    <s v="Corinne"/>
    <s v="Associate Professor"/>
    <s v="Sociology Department"/>
    <x v="564"/>
    <s v="F"/>
    <m/>
    <m/>
    <s v="F12"/>
    <s v="Academic Year"/>
    <x v="2"/>
  </r>
  <r>
    <s v="Petrus"/>
    <s v="Amy"/>
    <s v="J"/>
    <s v="Senior Financial Accountant"/>
    <s v="Controller's Office"/>
    <x v="565"/>
    <s v="F"/>
    <n v="3200"/>
    <m/>
    <s v="   A12"/>
    <s v="Fiscal Year"/>
    <x v="0"/>
  </r>
  <r>
    <s v="Johnson"/>
    <s v="Paul"/>
    <s v="Andrew"/>
    <s v="Associate Professor"/>
    <s v="School of Ed Found, Lead &amp; Pol"/>
    <x v="566"/>
    <s v="F"/>
    <n v="1500"/>
    <m/>
    <s v="   F12"/>
    <s v="Academic Year"/>
    <x v="2"/>
  </r>
  <r>
    <s v="Selim"/>
    <s v="Farida"/>
    <s v="A"/>
    <s v="Assistant Professor"/>
    <s v="Physics &amp; Astronomy"/>
    <x v="567"/>
    <s v="F"/>
    <m/>
    <m/>
    <s v="F09"/>
    <s v="Academic Year"/>
    <x v="2"/>
  </r>
  <r>
    <s v="Turos"/>
    <s v="Jessica"/>
    <s v="Michelle"/>
    <s v="Associate Director, Career Cnt"/>
    <s v="Career Center"/>
    <x v="568"/>
    <s v="F"/>
    <m/>
    <m/>
    <s v="A12"/>
    <s v="Fiscal Year"/>
    <x v="0"/>
  </r>
  <r>
    <s v="Gorman"/>
    <s v="Thomas"/>
    <s v="William"/>
    <s v="Asst Dean Dir of Prog Advismnt"/>
    <s v="Col of Health &amp; Human Services"/>
    <x v="568"/>
    <s v="F"/>
    <m/>
    <m/>
    <s v="   A12"/>
    <s v="Fiscal Year"/>
    <x v="0"/>
  </r>
  <r>
    <s v="Dennis"/>
    <s v="Peggy"/>
    <s v="Faye"/>
    <s v="Assc Dir, Cntr Health/Dir, DS"/>
    <s v="Disability Serv. for Students"/>
    <x v="568"/>
    <s v="F"/>
    <m/>
    <m/>
    <s v="   A12"/>
    <s v="Fiscal Year"/>
    <x v="0"/>
  </r>
  <r>
    <s v="Bucks"/>
    <s v="Eric"/>
    <s v="R"/>
    <s v="Assoc Dir Client Svcs/Schlshps"/>
    <s v="Financial Aid"/>
    <x v="568"/>
    <s v="F"/>
    <m/>
    <m/>
    <s v="A12"/>
    <s v="Fiscal Year"/>
    <x v="0"/>
  </r>
  <r>
    <s v="Busselle"/>
    <s v="Frederick"/>
    <s v="Walter"/>
    <s v="Associate Professor"/>
    <s v="Dept of Telecommunications"/>
    <x v="569"/>
    <s v="F"/>
    <m/>
    <m/>
    <s v="F12"/>
    <s v="Academic Year"/>
    <x v="2"/>
  </r>
  <r>
    <s v="Nathan"/>
    <s v="Jacqueline"/>
    <s v="Susanne"/>
    <s v="Gallery Director/Art"/>
    <s v="School of Art"/>
    <x v="570"/>
    <s v="F"/>
    <m/>
    <m/>
    <s v="A12"/>
    <s v="Fiscal Year"/>
    <x v="0"/>
  </r>
  <r>
    <s v="Hershberger"/>
    <s v="Andrew"/>
    <s v="Edward"/>
    <s v="Associate Professor"/>
    <s v="School of Art"/>
    <x v="571"/>
    <s v="F"/>
    <m/>
    <m/>
    <s v="F12"/>
    <s v="Academic Year"/>
    <x v="2"/>
  </r>
  <r>
    <s v="Frey"/>
    <s v="Christopher"/>
    <s v="J"/>
    <s v="Associate Professor"/>
    <s v="School of Ed Found, Lead &amp; Pol"/>
    <x v="572"/>
    <s v="F"/>
    <m/>
    <m/>
    <s v="F12"/>
    <s v="Academic Year"/>
    <x v="2"/>
  </r>
  <r>
    <s v="Foell"/>
    <s v="Kristie"/>
    <s v="A"/>
    <s v="Associate Professor"/>
    <s v="German-Russian Department"/>
    <x v="573"/>
    <s v="F"/>
    <m/>
    <m/>
    <s v="F12"/>
    <s v="Academic Year"/>
    <x v="2"/>
  </r>
  <r>
    <s v="Ellison"/>
    <s v="Michael"/>
    <s v="Bruce"/>
    <s v="Associate Professor"/>
    <s v="Theatre and Film"/>
    <x v="574"/>
    <s v="F"/>
    <m/>
    <m/>
    <s v="F12"/>
    <s v="Academic Year"/>
    <x v="2"/>
  </r>
  <r>
    <s v="Sohoni"/>
    <s v="Ashutosh"/>
    <s v="S"/>
    <s v="Associate Professor"/>
    <s v="Family &amp; Consumer Sciences"/>
    <x v="575"/>
    <s v="F"/>
    <m/>
    <m/>
    <s v="F12"/>
    <s v="Academic Year"/>
    <x v="2"/>
  </r>
  <r>
    <s v="Watkins"/>
    <s v="Adam"/>
    <s v="Michael"/>
    <s v="Associate Professor"/>
    <s v="Human Services Department"/>
    <x v="576"/>
    <s v="F"/>
    <m/>
    <m/>
    <s v="F12"/>
    <s v="Academic Year"/>
    <x v="2"/>
  </r>
  <r>
    <s v="Gao"/>
    <s v="Fei"/>
    <m/>
    <s v="Assistant Professor"/>
    <s v="VCT-Tech Education"/>
    <x v="577"/>
    <s v="F"/>
    <m/>
    <m/>
    <s v="   F09"/>
    <s v="Academic Year"/>
    <x v="2"/>
  </r>
  <r>
    <s v="Sickler"/>
    <s v="Stephanie"/>
    <s v="Lynn"/>
    <s v="Manager, Postal and Printing"/>
    <s v="Postal Services"/>
    <x v="578"/>
    <s v="F"/>
    <m/>
    <m/>
    <s v="A12"/>
    <s v="Fiscal Year"/>
    <x v="0"/>
  </r>
  <r>
    <s v="Cragin"/>
    <s v="Becca"/>
    <m/>
    <s v="Associate Professor"/>
    <s v="Popular Culture"/>
    <x v="579"/>
    <s v="F"/>
    <m/>
    <m/>
    <s v="   F12"/>
    <s v="Academic Year"/>
    <x v="2"/>
  </r>
  <r>
    <s v="Siebenaler"/>
    <s v="Thomas"/>
    <s v="Cyril"/>
    <s v="Assoc Dir, Career Accelerater"/>
    <s v="Dean of Business"/>
    <x v="580"/>
    <s v="F"/>
    <m/>
    <m/>
    <s v="A12"/>
    <s v="Fiscal Year"/>
    <x v="0"/>
  </r>
  <r>
    <s v="Handyside"/>
    <s v="Lisa"/>
    <s v="M"/>
    <s v="Associate Professor"/>
    <s v="Schl of Intervention Svcs"/>
    <x v="581"/>
    <s v="F"/>
    <m/>
    <m/>
    <s v="F12"/>
    <s v="Academic Year"/>
    <x v="2"/>
  </r>
  <r>
    <s v="Xu"/>
    <s v="Zhaohui"/>
    <m/>
    <s v="Associate Professor"/>
    <s v="Biological Science"/>
    <x v="582"/>
    <s v="F"/>
    <m/>
    <m/>
    <s v="F12"/>
    <s v="Academic Year"/>
    <x v="2"/>
  </r>
  <r>
    <s v="Bhalla"/>
    <s v="Vibha"/>
    <m/>
    <s v="Associate Professor"/>
    <s v="Ethnic Studies"/>
    <x v="583"/>
    <s v="F"/>
    <n v="1500"/>
    <m/>
    <s v="F12"/>
    <s v="Academic Year"/>
    <x v="2"/>
  </r>
  <r>
    <s v="Fuller"/>
    <s v="Andrew"/>
    <s v="J"/>
    <s v="Systems Programmer"/>
    <s v="Information Technology Service"/>
    <x v="584"/>
    <s v="F"/>
    <m/>
    <m/>
    <s v="   A12"/>
    <s v="Fiscal Year"/>
    <x v="0"/>
  </r>
  <r>
    <s v="Lee"/>
    <s v="Bob"/>
    <s v="Du"/>
    <s v="Associate Professor"/>
    <s v="School of HMSLS"/>
    <x v="585"/>
    <s v="F"/>
    <n v="2000"/>
    <m/>
    <s v="F12"/>
    <s v="Academic Year"/>
    <x v="2"/>
  </r>
  <r>
    <s v="Thomson"/>
    <s v="Amy"/>
    <s v="L"/>
    <s v="Assistant Director"/>
    <s v="University Bookstore"/>
    <x v="586"/>
    <s v="F"/>
    <m/>
    <m/>
    <s v="A12"/>
    <s v="Fiscal Year"/>
    <x v="0"/>
  </r>
  <r>
    <s v="Worch"/>
    <s v="Eric"/>
    <s v="A"/>
    <s v="Associate Professor"/>
    <s v="School of Teaching &amp; Learning"/>
    <x v="587"/>
    <s v="F"/>
    <m/>
    <m/>
    <s v="F12"/>
    <s v="Academic Year"/>
    <x v="2"/>
  </r>
  <r>
    <s v="Weinsier"/>
    <s v="Philip"/>
    <s v="David"/>
    <s v="Associate Professor"/>
    <s v="Fire-Applied Science"/>
    <x v="588"/>
    <s v="F"/>
    <n v="2000"/>
    <m/>
    <s v="F12"/>
    <s v="Academic Year"/>
    <x v="2"/>
  </r>
  <r>
    <s v="Gwozdz"/>
    <s v="Suzanne"/>
    <s v="Helen"/>
    <s v="Sr. Financial Accountant"/>
    <s v="Information Technology Service"/>
    <x v="589"/>
    <s v="F"/>
    <m/>
    <m/>
    <s v="A12"/>
    <s v="Fiscal Year"/>
    <x v="0"/>
  </r>
  <r>
    <s v="Miller"/>
    <s v="Melissa"/>
    <s v="Kary"/>
    <s v="Associate Professor"/>
    <s v="Political Science Department"/>
    <x v="590"/>
    <s v="F"/>
    <m/>
    <m/>
    <s v="F12"/>
    <s v="Academic Year"/>
    <x v="2"/>
  </r>
  <r>
    <s v="Yun"/>
    <s v="Gi Woong"/>
    <m/>
    <s v="Associate Professor"/>
    <s v="Dept of Telecommunications"/>
    <x v="591"/>
    <s v="F"/>
    <n v="288"/>
    <m/>
    <s v="F09"/>
    <s v="Academic Year"/>
    <x v="2"/>
  </r>
  <r>
    <s v="Eggenton"/>
    <s v="John"/>
    <s v="T"/>
    <s v="Library ITS Manager"/>
    <s v="University Libraries"/>
    <x v="592"/>
    <s v="F"/>
    <m/>
    <m/>
    <s v="A12"/>
    <s v="Fiscal Year"/>
    <x v="0"/>
  </r>
  <r>
    <s v="Chavez"/>
    <s v="Jorge"/>
    <s v="Mario"/>
    <s v="Associate Professor"/>
    <s v="Sociology Department"/>
    <x v="593"/>
    <s v="F"/>
    <m/>
    <m/>
    <s v="F12"/>
    <s v="Academic Year"/>
    <x v="2"/>
  </r>
  <r>
    <s v="Fallon"/>
    <s v="Rebecca"/>
    <s v="Ann"/>
    <s v="Assistant Professor"/>
    <s v="Medical Laboratory Science"/>
    <x v="594"/>
    <s v="F"/>
    <m/>
    <m/>
    <s v="F12"/>
    <s v="Academic Year"/>
    <x v="2"/>
  </r>
  <r>
    <s v="Smith"/>
    <s v="Larry"/>
    <s v="Charles"/>
    <s v="Manager, Budgets &amp; Operations"/>
    <s v="A&amp;S Dean"/>
    <x v="595"/>
    <s v="F"/>
    <m/>
    <m/>
    <s v="A12"/>
    <s v="Fiscal Year"/>
    <x v="0"/>
  </r>
  <r>
    <s v="Genovese"/>
    <s v="Christine"/>
    <s v="A"/>
    <s v="Associate Professor"/>
    <s v="Fire-Biology"/>
    <x v="596"/>
    <s v="F"/>
    <m/>
    <m/>
    <s v="   F12"/>
    <s v="Academic Year"/>
    <x v="2"/>
  </r>
  <r>
    <s v="Blachowski-Dreyer"/>
    <s v="Daria"/>
    <m/>
    <s v="Assc Dir Operations/Wellness"/>
    <s v="Dining Services"/>
    <x v="597"/>
    <s v="F"/>
    <m/>
    <m/>
    <s v="A12"/>
    <s v="Fiscal Year"/>
    <x v="0"/>
  </r>
  <r>
    <s v="Keefe"/>
    <s v="Matthew"/>
    <s v="J"/>
    <s v="Emergency ManagemntCoordinator"/>
    <s v="Police Division"/>
    <x v="598"/>
    <s v="F"/>
    <m/>
    <m/>
    <s v="   A12"/>
    <s v="Fiscal Year"/>
    <x v="0"/>
  </r>
  <r>
    <s v="Gross"/>
    <s v="Andrew"/>
    <s v="D"/>
    <s v="Senior Systems Administrator"/>
    <s v="Information Technology Service"/>
    <x v="599"/>
    <s v="F"/>
    <m/>
    <m/>
    <s v="A12"/>
    <s v="Fiscal Year"/>
    <x v="0"/>
  </r>
  <r>
    <s v="Li"/>
    <s v="Lan"/>
    <m/>
    <s v="Associate Professor"/>
    <s v="School of Teaching &amp; Learning"/>
    <x v="600"/>
    <s v="F"/>
    <m/>
    <m/>
    <s v="F12"/>
    <s v="Academic Year"/>
    <x v="2"/>
  </r>
  <r>
    <s v="Miller"/>
    <s v="Montana"/>
    <s v="Caitlin"/>
    <s v="Associate Professor"/>
    <s v="Popular Culture"/>
    <x v="601"/>
    <s v="F"/>
    <m/>
    <m/>
    <s v="F09"/>
    <s v="Academic Year"/>
    <x v="2"/>
  </r>
  <r>
    <s v="Brotzki"/>
    <s v="Kristen"/>
    <m/>
    <s v="Lecturer"/>
    <s v="Marketing"/>
    <x v="602"/>
    <s v="F"/>
    <m/>
    <m/>
    <s v="F12"/>
    <s v="Academic Year"/>
    <x v="2"/>
  </r>
  <r>
    <s v="Eid"/>
    <s v="Erik"/>
    <s v="Jerome"/>
    <s v="Applications Developer"/>
    <s v="Information Technology Service"/>
    <x v="603"/>
    <s v="F"/>
    <m/>
    <m/>
    <s v="A12"/>
    <s v="Fiscal Year"/>
    <x v="0"/>
  </r>
  <r>
    <s v="Sirum"/>
    <s v="Karen"/>
    <s v="L"/>
    <s v="Associate Professor"/>
    <s v="Biological Science"/>
    <x v="604"/>
    <s v="F"/>
    <m/>
    <m/>
    <s v="F12"/>
    <s v="Academic Year"/>
    <x v="2"/>
  </r>
  <r>
    <s v="Rohrs"/>
    <s v="Brian"/>
    <s v="Douglas"/>
    <s v="Lecturer"/>
    <s v="Accounting/MIS"/>
    <x v="605"/>
    <s v="F"/>
    <m/>
    <m/>
    <s v="F09"/>
    <s v="Academic Year"/>
    <x v="2"/>
  </r>
  <r>
    <s v="Kizhakethalackal"/>
    <s v="Elsy"/>
    <s v="Thomas"/>
    <s v="Assistant Professor"/>
    <s v="Fire-Applied Science"/>
    <x v="606"/>
    <s v="F"/>
    <m/>
    <m/>
    <s v="F12"/>
    <s v="Academic Year"/>
    <x v="2"/>
  </r>
  <r>
    <s v="Zeigler"/>
    <s v="James"/>
    <s v="Falk"/>
    <s v="Lecturer"/>
    <s v="Accounting/MIS"/>
    <x v="607"/>
    <s v="F"/>
    <m/>
    <m/>
    <s v="F09"/>
    <s v="Academic Year"/>
    <x v="2"/>
  </r>
  <r>
    <s v="Ducar"/>
    <s v="Cynthia"/>
    <s v="M"/>
    <s v="Associate Professor"/>
    <s v="Romance and Classical Studies"/>
    <x v="608"/>
    <s v="F"/>
    <m/>
    <m/>
    <s v="F12"/>
    <s v="Academic Year"/>
    <x v="2"/>
  </r>
  <r>
    <s v="Voogd"/>
    <s v="Andrea"/>
    <s v="Michelle"/>
    <s v="Assistant Director, ISS"/>
    <s v="Intrnl Programs &amp; Partnerships"/>
    <x v="609"/>
    <s v="F"/>
    <m/>
    <m/>
    <s v="A12"/>
    <s v="Fiscal Year"/>
    <x v="0"/>
  </r>
  <r>
    <s v="Engebretsen-Broman"/>
    <s v="Nora"/>
    <s v="Ann"/>
    <s v="Associate Professor"/>
    <s v="Musicology/Composition/Theory"/>
    <x v="610"/>
    <s v="F"/>
    <m/>
    <m/>
    <s v="F12"/>
    <s v="Academic Year"/>
    <x v="2"/>
  </r>
  <r>
    <s v="Lawrie"/>
    <s v="Joshua"/>
    <s v="D"/>
    <s v="Asst Director, Housing &amp; Admin"/>
    <s v="Office of Residence Life"/>
    <x v="611"/>
    <s v="F"/>
    <m/>
    <m/>
    <s v="A12"/>
    <s v="Fiscal Year"/>
    <x v="0"/>
  </r>
  <r>
    <s v="Panas"/>
    <s v="Ludmyla"/>
    <s v="Tatiana"/>
    <s v="Assc Professor/Prog Director"/>
    <s v="Fire-Psychology"/>
    <x v="612"/>
    <s v="F"/>
    <m/>
    <m/>
    <s v="   F12"/>
    <s v="Academic Year"/>
    <x v="2"/>
  </r>
  <r>
    <s v="Rinearson"/>
    <s v="Carla"/>
    <s v="Jane"/>
    <s v="Applications Developer"/>
    <s v="Information Technology Service"/>
    <x v="613"/>
    <s v="F"/>
    <m/>
    <m/>
    <s v="A12"/>
    <s v="Fiscal Year"/>
    <x v="0"/>
  </r>
  <r>
    <s v="Hall"/>
    <s v="Lauren"/>
    <s v="E"/>
    <s v="Applications Developer"/>
    <s v="Information Technology Service"/>
    <x v="614"/>
    <s v="F"/>
    <m/>
    <m/>
    <s v="A12"/>
    <s v="Fiscal Year"/>
    <x v="0"/>
  </r>
  <r>
    <s v="Phuntumart"/>
    <s v="Vipaporn"/>
    <m/>
    <s v="Associate Professor"/>
    <s v="Biological Science"/>
    <x v="615"/>
    <s v="F"/>
    <m/>
    <m/>
    <s v="   F12"/>
    <s v="Academic Year"/>
    <x v="2"/>
  </r>
  <r>
    <s v="Bechstein"/>
    <s v="Kurt"/>
    <s v="Jonathon"/>
    <s v="Senior Systems Administrator"/>
    <s v="Information Technology Service"/>
    <x v="616"/>
    <s v="F"/>
    <m/>
    <m/>
    <s v="A12"/>
    <s v="Fiscal Year"/>
    <x v="0"/>
  </r>
  <r>
    <s v="Labbie"/>
    <s v="Erin"/>
    <s v="Felicia"/>
    <s v="Associate Professor"/>
    <s v="English Department"/>
    <x v="617"/>
    <s v="F"/>
    <m/>
    <m/>
    <s v="F12"/>
    <s v="Academic Year"/>
    <x v="2"/>
  </r>
  <r>
    <s v="Bidart-Bouzat"/>
    <s v="Maria"/>
    <s v="Gabriela"/>
    <s v="Associate Professor"/>
    <s v="Biological Science"/>
    <x v="618"/>
    <s v="F"/>
    <m/>
    <m/>
    <s v="F12"/>
    <s v="Academic Year"/>
    <x v="2"/>
  </r>
  <r>
    <s v="Euler"/>
    <s v="Robin"/>
    <s v="L"/>
    <s v="Assistant Director"/>
    <s v="Sponsored Programs &amp; Research"/>
    <x v="619"/>
    <s v="F"/>
    <m/>
    <m/>
    <s v="A12"/>
    <s v="Fiscal Year"/>
    <x v="0"/>
  </r>
  <r>
    <s v="Deitering"/>
    <s v="Gregory"/>
    <s v="F"/>
    <s v="Applications Developer"/>
    <s v="Information Technology Service"/>
    <x v="620"/>
    <s v="F"/>
    <m/>
    <m/>
    <s v="   A12"/>
    <s v="Fiscal Year"/>
    <x v="0"/>
  </r>
  <r>
    <s v="Schnepp"/>
    <s v="Jerry"/>
    <s v="Clyde"/>
    <s v="Assistant Professor"/>
    <s v="VCT-Tech Education"/>
    <x v="621"/>
    <s v="F"/>
    <m/>
    <m/>
    <s v="F12"/>
    <s v="Academic Year"/>
    <x v="2"/>
  </r>
  <r>
    <s v="Willford"/>
    <s v="Alan"/>
    <s v="B"/>
    <s v="Applications Developer"/>
    <s v="Information Technology Service"/>
    <x v="622"/>
    <s v="F"/>
    <m/>
    <m/>
    <s v="A12"/>
    <s v="Fiscal Year"/>
    <x v="0"/>
  </r>
  <r>
    <s v="Chen"/>
    <s v="Deng-Ywan"/>
    <m/>
    <s v="NMR Spectroscopy Supervisor"/>
    <s v="Chemistry Department"/>
    <x v="623"/>
    <s v="F"/>
    <m/>
    <m/>
    <s v="A10"/>
    <s v="10 Month"/>
    <x v="0"/>
  </r>
  <r>
    <s v="Vostal"/>
    <s v="Brooks"/>
    <s v="R"/>
    <s v="Assistant Professor"/>
    <s v="Schl of Intervention Svcs"/>
    <x v="624"/>
    <s v="F"/>
    <m/>
    <m/>
    <s v="F12"/>
    <s v="Academic Year"/>
    <x v="2"/>
  </r>
  <r>
    <s v="Brady"/>
    <s v="Joyce"/>
    <s v="A"/>
    <s v="IR Report Developer"/>
    <s v="Institutional Research"/>
    <x v="625"/>
    <s v="F"/>
    <m/>
    <m/>
    <s v="A12"/>
    <s v="Fiscal Year"/>
    <x v="0"/>
  </r>
  <r>
    <s v="Bixler"/>
    <s v="David"/>
    <s v="F"/>
    <s v="Associate Professor"/>
    <s v="Music Performance Studies"/>
    <x v="626"/>
    <s v="F"/>
    <m/>
    <m/>
    <s v="F12"/>
    <s v="Academic Year"/>
    <x v="2"/>
  </r>
  <r>
    <s v="Sondergeld"/>
    <s v="Toni"/>
    <s v="A"/>
    <s v="Ast Prof/Co-Dir Cntr Assmnt/Ev"/>
    <s v="School of Ed Found, Lead &amp; Pol"/>
    <x v="627"/>
    <s v="F"/>
    <n v="2250"/>
    <m/>
    <s v="F09"/>
    <s v="Academic Year"/>
    <x v="2"/>
  </r>
  <r>
    <s v="Fullenkamp"/>
    <s v="Adam"/>
    <s v="M"/>
    <s v="Assistant Professor"/>
    <s v="School of HMSLS"/>
    <x v="628"/>
    <s v="F"/>
    <m/>
    <m/>
    <s v="   F12"/>
    <s v="Academic Year"/>
    <x v="2"/>
  </r>
  <r>
    <s v="Childers"/>
    <s v="Blaine"/>
    <s v="Todd"/>
    <s v="Associate Professor"/>
    <s v="School of Art"/>
    <x v="629"/>
    <s v="F"/>
    <m/>
    <m/>
    <s v="F12"/>
    <s v="Academic Year"/>
    <x v="2"/>
  </r>
  <r>
    <s v="Bowman"/>
    <s v="Nicholas"/>
    <s v="Andrew"/>
    <s v="Assistant Professor"/>
    <s v="Higher Ed and Student Affairs"/>
    <x v="630"/>
    <s v="F"/>
    <m/>
    <m/>
    <s v="F12"/>
    <s v="Academic Year"/>
    <x v="2"/>
  </r>
  <r>
    <s v="Weimer"/>
    <s v="David"/>
    <s v="L"/>
    <s v="Manager, Payroll Accounting"/>
    <s v="Controller's Office"/>
    <x v="631"/>
    <s v="F"/>
    <m/>
    <m/>
    <s v="A12"/>
    <s v="Fiscal Year"/>
    <x v="0"/>
  </r>
  <r>
    <s v="Staic"/>
    <s v="Mihai"/>
    <s v="Doru"/>
    <s v="Assistant Professor"/>
    <s v="Math and Statistics Dept"/>
    <x v="632"/>
    <s v="F"/>
    <m/>
    <m/>
    <s v="F12"/>
    <s v="Academic Year"/>
    <x v="2"/>
  </r>
  <r>
    <s v="Hayward"/>
    <s v="Carol"/>
    <s v="M"/>
    <s v="Associate Professor"/>
    <s v="Bands"/>
    <x v="633"/>
    <s v="F"/>
    <m/>
    <m/>
    <s v="F12"/>
    <s v="Academic Year"/>
    <x v="2"/>
  </r>
  <r>
    <s v="Wells-Jensen"/>
    <s v="Sheri"/>
    <s v="Beth"/>
    <s v="Associate Professor"/>
    <s v="English Department"/>
    <x v="634"/>
    <s v="F"/>
    <m/>
    <m/>
    <s v="F12"/>
    <s v="Academic Year"/>
    <x v="2"/>
  </r>
  <r>
    <s v="Mencer"/>
    <s v="Sandra"/>
    <s v="Jo"/>
    <s v="Dir, St Enroll Comm Center"/>
    <s v="Student Communication Center"/>
    <x v="635"/>
    <s v="F"/>
    <m/>
    <m/>
    <s v="A12"/>
    <s v="Fiscal Year"/>
    <x v="0"/>
  </r>
  <r>
    <s v="Berg"/>
    <s v="Robert"/>
    <s v="J"/>
    <s v="Associate Professor"/>
    <s v="Romance and Classical Studies"/>
    <x v="636"/>
    <s v="F"/>
    <m/>
    <m/>
    <s v="F12"/>
    <s v="Academic Year"/>
    <x v="2"/>
  </r>
  <r>
    <s v="Stegman"/>
    <s v="Sandra"/>
    <m/>
    <s v="Associate Professor"/>
    <s v="Music Education"/>
    <x v="637"/>
    <s v="F"/>
    <m/>
    <m/>
    <s v="F09"/>
    <s v="Academic Year"/>
    <x v="2"/>
  </r>
  <r>
    <s v="Pelini"/>
    <s v="Shannon"/>
    <s v="Lynn"/>
    <s v="Assistant Professor"/>
    <s v="Biological Science"/>
    <x v="638"/>
    <s v="F"/>
    <m/>
    <m/>
    <s v="   F09"/>
    <s v="Academic Year"/>
    <x v="2"/>
  </r>
  <r>
    <s v="Bryden"/>
    <s v="Jeffrey"/>
    <s v="Howard"/>
    <s v="Instructor"/>
    <s v="Marketing"/>
    <x v="639"/>
    <s v="F"/>
    <m/>
    <m/>
    <s v="F12"/>
    <s v="Academic Year"/>
    <x v="2"/>
  </r>
  <r>
    <s v="Myers"/>
    <s v="Jane"/>
    <s v="Bastel"/>
    <s v="Asst Athletic Director, Develp"/>
    <s v="Intercollegiate Athletics"/>
    <x v="640"/>
    <s v="F"/>
    <m/>
    <m/>
    <s v="A12"/>
    <s v="Fiscal Year"/>
    <x v="0"/>
  </r>
  <r>
    <s v="Rosati"/>
    <s v="Clayton"/>
    <s v="F"/>
    <s v="Associate Professor"/>
    <s v="Dept of Telecommunications"/>
    <x v="641"/>
    <s v="F"/>
    <m/>
    <m/>
    <s v="F12"/>
    <s v="Academic Year"/>
    <x v="2"/>
  </r>
  <r>
    <s v="Lau"/>
    <s v="Karen"/>
    <s v="Sue"/>
    <s v="Director of Records"/>
    <s v="Registrar"/>
    <x v="642"/>
    <s v="F"/>
    <m/>
    <m/>
    <s v="A12"/>
    <s v="Fiscal Year"/>
    <x v="0"/>
  </r>
  <r>
    <s v="Nickoson"/>
    <s v="Lee"/>
    <s v="A"/>
    <s v="Associate Professor"/>
    <s v="English Department"/>
    <x v="643"/>
    <s v="F"/>
    <m/>
    <m/>
    <s v="F12"/>
    <s v="Academic Year"/>
    <x v="2"/>
  </r>
  <r>
    <s v="Richardson"/>
    <s v="Jason"/>
    <s v="E"/>
    <s v="Information Security Analyst"/>
    <s v="Information Technology Service"/>
    <x v="644"/>
    <s v="F"/>
    <m/>
    <m/>
    <s v="A12"/>
    <s v="Fiscal Year"/>
    <x v="0"/>
  </r>
  <r>
    <s v="Xie"/>
    <s v="Xiangdong"/>
    <m/>
    <s v="Assistant Professor"/>
    <s v="Math and Statistics Dept"/>
    <x v="645"/>
    <s v="F"/>
    <m/>
    <m/>
    <s v="F09"/>
    <s v="Academic Year"/>
    <x v="2"/>
  </r>
  <r>
    <s v="Pelletier"/>
    <s v="Andrew"/>
    <s v="John"/>
    <s v="Associate Professor"/>
    <s v="Music Performance Studies"/>
    <x v="646"/>
    <s v="F"/>
    <m/>
    <m/>
    <s v="   F12"/>
    <s v="Academic Year"/>
    <x v="2"/>
  </r>
  <r>
    <s v="McCluney"/>
    <s v="Kevin"/>
    <s v="E"/>
    <s v="Assistant Professor"/>
    <s v="Biological Science"/>
    <x v="647"/>
    <s v="F"/>
    <m/>
    <m/>
    <s v="   F09"/>
    <s v="Academic Year"/>
    <x v="2"/>
  </r>
  <r>
    <s v="Klosterman"/>
    <s v="Jeremy"/>
    <s v="Keith"/>
    <s v="Assistant Professor"/>
    <s v="Chemistry Department"/>
    <x v="648"/>
    <s v="F"/>
    <m/>
    <m/>
    <s v="F12"/>
    <s v="Academic Year"/>
    <x v="2"/>
  </r>
  <r>
    <s v="Terry-Fritsch"/>
    <s v="Allison"/>
    <s v="Lee"/>
    <s v="Associate Professor"/>
    <s v="School of Art"/>
    <x v="649"/>
    <s v="F"/>
    <m/>
    <m/>
    <s v="F12"/>
    <s v="Academic Year"/>
    <x v="2"/>
  </r>
  <r>
    <s v="Edminster"/>
    <s v="Judith"/>
    <s v="R"/>
    <s v="Associate Professor"/>
    <s v="English Department"/>
    <x v="650"/>
    <s v="F"/>
    <m/>
    <m/>
    <s v="F12"/>
    <s v="Academic Year"/>
    <x v="2"/>
  </r>
  <r>
    <s v="Sherwood"/>
    <s v="Theresa"/>
    <s v="A"/>
    <s v="Enterprise Syst .Report Writer"/>
    <s v="Information Technology Service"/>
    <x v="651"/>
    <s v="F"/>
    <m/>
    <m/>
    <s v="A12"/>
    <s v="Fiscal Year"/>
    <x v="0"/>
  </r>
  <r>
    <s v="Chavers"/>
    <s v="Lisa"/>
    <s v="Chyvonne"/>
    <s v="Ast Dean,Grad St/Dir Proj Srch"/>
    <s v="Graduate College"/>
    <x v="652"/>
    <s v="F"/>
    <m/>
    <m/>
    <s v="A12"/>
    <s v="Fiscal Year"/>
    <x v="0"/>
  </r>
  <r>
    <s v="Watson"/>
    <s v="Wendy"/>
    <s v="Kay"/>
    <s v="Associate Professor"/>
    <s v="Gerontology"/>
    <x v="653"/>
    <s v="F"/>
    <m/>
    <m/>
    <s v="F12"/>
    <s v="Academic Year"/>
    <x v="2"/>
  </r>
  <r>
    <s v="Fry"/>
    <s v="Amy"/>
    <s v="Lynn"/>
    <s v="Electronic Resources Coordinat"/>
    <s v="University Libraries"/>
    <x v="654"/>
    <s v="F"/>
    <m/>
    <m/>
    <s v="FLB"/>
    <s v="Fiscal Year"/>
    <x v="3"/>
  </r>
  <r>
    <s v="Wildschutte"/>
    <s v="Hans"/>
    <s v="Karl"/>
    <s v="Assistant Professor"/>
    <s v="Biological Science"/>
    <x v="655"/>
    <s v="F"/>
    <m/>
    <m/>
    <s v="F12"/>
    <s v="Academic Year"/>
    <x v="2"/>
  </r>
  <r>
    <s v="Sun"/>
    <s v="Liangfeng"/>
    <m/>
    <s v="Assistant Professor"/>
    <s v="Physics &amp; Astronomy"/>
    <x v="656"/>
    <s v="F"/>
    <m/>
    <m/>
    <s v="F09"/>
    <s v="Academic Year"/>
    <x v="2"/>
  </r>
  <r>
    <s v="Polkinghorne"/>
    <s v="Frederick"/>
    <s v="W"/>
    <s v="Assistant Professor"/>
    <s v="School of Teaching &amp; Learning"/>
    <x v="657"/>
    <s v="F"/>
    <m/>
    <m/>
    <s v="   F09"/>
    <s v="Academic Year"/>
    <x v="2"/>
  </r>
  <r>
    <s v="Rosenkranz"/>
    <s v="Thomas"/>
    <s v="H"/>
    <s v="Associate Professor"/>
    <s v="Music Performance Studies"/>
    <x v="658"/>
    <s v="F"/>
    <m/>
    <m/>
    <s v="F09"/>
    <s v="Academic Year"/>
    <x v="2"/>
  </r>
  <r>
    <s v="Stelle"/>
    <s v="Charles"/>
    <s v="Davis"/>
    <s v="Associate Professor"/>
    <s v="Gerontology"/>
    <x v="659"/>
    <s v="F"/>
    <m/>
    <m/>
    <s v="F12"/>
    <s v="Academic Year"/>
    <x v="2"/>
  </r>
  <r>
    <s v="Ostrowski"/>
    <s v="Alexis"/>
    <s v="Dee"/>
    <s v="Assistant Professor"/>
    <s v="Chemistry Department"/>
    <x v="660"/>
    <s v="F"/>
    <m/>
    <m/>
    <s v="   F09"/>
    <s v="Academic Year"/>
    <x v="2"/>
  </r>
  <r>
    <s v="Vatan Woodhouse"/>
    <s v="Deanna"/>
    <m/>
    <s v="Director, Office of Div/SA"/>
    <s v="VP Student Affairs"/>
    <x v="661"/>
    <s v="F"/>
    <m/>
    <m/>
    <s v="A12"/>
    <s v="Fiscal Year"/>
    <x v="0"/>
  </r>
  <r>
    <s v="Schocket"/>
    <s v="Deborah"/>
    <s v="Houk"/>
    <s v="Associate Professor"/>
    <s v="Romance and Classical Studies"/>
    <x v="662"/>
    <s v="F"/>
    <m/>
    <m/>
    <s v="F09"/>
    <s v="Academic Year"/>
    <x v="2"/>
  </r>
  <r>
    <s v="Rogers"/>
    <s v="Kimberly"/>
    <s v="Cervello"/>
    <s v="Assistant Professor"/>
    <s v="Math and Statistics Dept"/>
    <x v="663"/>
    <s v="F"/>
    <m/>
    <m/>
    <s v="F12"/>
    <s v="Academic Year"/>
    <x v="2"/>
  </r>
  <r>
    <s v="Simic"/>
    <s v="Anita"/>
    <m/>
    <s v="Assistant Professor"/>
    <s v="School of Earth, Environ &amp; Soc"/>
    <x v="664"/>
    <s v="F"/>
    <m/>
    <m/>
    <s v="F09"/>
    <s v="Academic Year"/>
    <x v="2"/>
  </r>
  <r>
    <s v="Torelli"/>
    <s v="Andrew"/>
    <s v="Tyler"/>
    <s v="Assistant Professor"/>
    <s v="Chemistry Department"/>
    <x v="665"/>
    <s v="F"/>
    <m/>
    <m/>
    <s v="F12"/>
    <s v="Academic Year"/>
    <x v="2"/>
  </r>
  <r>
    <s v="Laurent"/>
    <s v="Charles"/>
    <s v="Matthew"/>
    <s v="Assistant Professor"/>
    <s v="School of HMSLS"/>
    <x v="666"/>
    <s v="F"/>
    <n v="2000"/>
    <m/>
    <s v="F12"/>
    <s v="Academic Year"/>
    <x v="2"/>
  </r>
  <r>
    <s v="Bell"/>
    <s v="Craig"/>
    <s v="J"/>
    <s v="Director of Photography"/>
    <s v="Marketing &amp; Communications"/>
    <x v="667"/>
    <s v="F"/>
    <m/>
    <m/>
    <s v="A12"/>
    <s v="Fiscal Year"/>
    <x v="0"/>
  </r>
  <r>
    <s v="Dubasik"/>
    <s v="Virginia"/>
    <s v="Lee"/>
    <s v="Assistant Professor"/>
    <s v="Comm. Sciences &amp; Disorders"/>
    <x v="668"/>
    <s v="F"/>
    <m/>
    <m/>
    <s v="F12"/>
    <s v="Academic Year"/>
    <x v="2"/>
  </r>
  <r>
    <s v="Swain"/>
    <s v="Dawn"/>
    <s v="Marie"/>
    <s v="Data Warehouse Analyst"/>
    <s v="Information Technology Service"/>
    <x v="669"/>
    <s v="F"/>
    <m/>
    <m/>
    <s v="A12"/>
    <s v="Fiscal Year"/>
    <x v="0"/>
  </r>
  <r>
    <s v="Pearson"/>
    <s v="Lynn"/>
    <s v="Ellen"/>
    <s v="Associate Professor"/>
    <s v="Romance and Classical Studies"/>
    <x v="670"/>
    <s v="F"/>
    <m/>
    <m/>
    <s v="   F12"/>
    <s v="Academic Year"/>
    <x v="2"/>
  </r>
  <r>
    <s v="Planthaber"/>
    <s v="Amy"/>
    <s v="Jo Ward"/>
    <s v="Manager, Academic Advising"/>
    <s v="Fire-Student Services"/>
    <x v="671"/>
    <s v="F"/>
    <m/>
    <m/>
    <s v="   A12"/>
    <s v="Fiscal Year"/>
    <x v="0"/>
  </r>
  <r>
    <s v="Myers"/>
    <s v="Holly"/>
    <s v="J"/>
    <s v="Senior Lecturer"/>
    <s v="Dept of Envir. and Sustain."/>
    <x v="672"/>
    <s v="F"/>
    <m/>
    <m/>
    <s v="F12"/>
    <s v="Academic Year"/>
    <x v="2"/>
  </r>
  <r>
    <s v="Coons"/>
    <s v="Christian"/>
    <s v="L"/>
    <s v="Associate Professor"/>
    <s v="Philosophy Department"/>
    <x v="673"/>
    <s v="F"/>
    <m/>
    <m/>
    <s v="   F12"/>
    <s v="Academic Year"/>
    <x v="2"/>
  </r>
  <r>
    <s v="Joyce"/>
    <s v="Cheryl"/>
    <s v="Lynn"/>
    <s v="Coordinator TV Learning Svcs"/>
    <s v="WBGU-TV Television Service"/>
    <x v="674"/>
    <s v="F"/>
    <m/>
    <m/>
    <s v="   A12"/>
    <s v="Fiscal Year"/>
    <x v="0"/>
  </r>
  <r>
    <s v="Park"/>
    <s v="Sung-Yeon"/>
    <m/>
    <s v="Associate Professor"/>
    <s v="Dept of Telecommunications"/>
    <x v="675"/>
    <s v="F"/>
    <m/>
    <m/>
    <s v="   F09"/>
    <s v="Academic Year"/>
    <x v="2"/>
  </r>
  <r>
    <s v="Cho"/>
    <s v="Sungho"/>
    <m/>
    <s v="Assistant Professor"/>
    <s v="School of HMSLS"/>
    <x v="676"/>
    <s v="F"/>
    <m/>
    <m/>
    <s v="F09"/>
    <s v="Academic Year"/>
    <x v="2"/>
  </r>
  <r>
    <s v="Snyder"/>
    <s v="Robert"/>
    <s v="J"/>
    <s v="First Year Experience Coordin"/>
    <s v="University Libraries"/>
    <x v="677"/>
    <s v="F"/>
    <m/>
    <m/>
    <s v="FLB"/>
    <s v="Fiscal Year"/>
    <x v="3"/>
  </r>
  <r>
    <s v="Hampton"/>
    <s v="David"/>
    <s v="Dean"/>
    <s v="Assistant Professor"/>
    <s v="Schl of Intervention Svcs"/>
    <x v="678"/>
    <s v="F"/>
    <m/>
    <m/>
    <s v="F12"/>
    <s v="Academic Year"/>
    <x v="2"/>
  </r>
  <r>
    <s v="Mancuso"/>
    <s v="Rebecca"/>
    <s v="Jill"/>
    <s v="Associate Professor"/>
    <s v="History Department"/>
    <x v="679"/>
    <s v="F"/>
    <m/>
    <m/>
    <s v="   F12"/>
    <s v="Academic Year"/>
    <x v="2"/>
  </r>
  <r>
    <s v="Liu"/>
    <s v="Solungga"/>
    <s v="Fang-Tzu"/>
    <s v="Associate Professor"/>
    <s v="Music Performance Studies"/>
    <x v="680"/>
    <s v="F"/>
    <m/>
    <m/>
    <s v="F12"/>
    <s v="Academic Year"/>
    <x v="2"/>
  </r>
  <r>
    <s v="Baringer"/>
    <s v="Jamie"/>
    <s v="Ann"/>
    <s v="Director, BGSU Ice Arena"/>
    <s v="Ice Arena"/>
    <x v="681"/>
    <s v="F"/>
    <m/>
    <m/>
    <s v="A12"/>
    <s v="Fiscal Year"/>
    <x v="0"/>
  </r>
  <r>
    <s v="Yingling"/>
    <s v="Faith"/>
    <s v="Ann"/>
    <s v="Director of Wellness"/>
    <s v="Recreation and Wellness"/>
    <x v="682"/>
    <s v="F"/>
    <m/>
    <m/>
    <s v="A12"/>
    <s v="Fiscal Year"/>
    <x v="0"/>
  </r>
  <r>
    <s v="Harris"/>
    <s v="Karen"/>
    <s v="Hopkins"/>
    <s v="Assistant Director"/>
    <s v="Center for Faculty Excellence"/>
    <x v="683"/>
    <s v="F"/>
    <m/>
    <m/>
    <s v="A12"/>
    <s v="Fiscal Year"/>
    <x v="0"/>
  </r>
  <r>
    <s v="Grinberg Pla"/>
    <s v="Valeria"/>
    <m/>
    <s v="Associate Professor"/>
    <s v="Romance and Classical Studies"/>
    <x v="684"/>
    <s v="F"/>
    <m/>
    <m/>
    <s v="F12"/>
    <s v="Academic Year"/>
    <x v="2"/>
  </r>
  <r>
    <s v="Schurrer"/>
    <s v="Phillip"/>
    <s v="J"/>
    <s v="Lecturer"/>
    <s v="Accounting/MIS"/>
    <x v="685"/>
    <s v="F"/>
    <m/>
    <m/>
    <s v="F12"/>
    <s v="Academic Year"/>
    <x v="2"/>
  </r>
  <r>
    <s v="Choo"/>
    <s v="Hyungsuk"/>
    <m/>
    <s v="Assistant Professor"/>
    <s v="School of HMSLS"/>
    <x v="686"/>
    <s v="F"/>
    <m/>
    <m/>
    <s v="F09"/>
    <s v="Academic Year"/>
    <x v="2"/>
  </r>
  <r>
    <s v="Gurzynski"/>
    <s v="Shawn"/>
    <s v="T"/>
    <s v="Applications Developer"/>
    <s v="Information Technology Service"/>
    <x v="687"/>
    <s v="F"/>
    <m/>
    <m/>
    <s v="A12"/>
    <s v="Fiscal Year"/>
    <x v="0"/>
  </r>
  <r>
    <s v="Boo"/>
    <s v="Gregory"/>
    <s v="A"/>
    <s v="Internal Auditor"/>
    <s v="Internal Auditing"/>
    <x v="687"/>
    <s v="F"/>
    <m/>
    <m/>
    <s v="A12"/>
    <s v="Fiscal Year"/>
    <x v="0"/>
  </r>
  <r>
    <s v="Atkinson"/>
    <s v="Joshua"/>
    <s v="D"/>
    <s v="Associate Professor"/>
    <s v="Dept of Communication"/>
    <x v="688"/>
    <s v="F"/>
    <m/>
    <m/>
    <s v="F12"/>
    <s v="Academic Year"/>
    <x v="2"/>
  </r>
  <r>
    <s v="Gorsevski"/>
    <s v="Ellen"/>
    <s v="W"/>
    <s v="Associate Professor"/>
    <s v="Dept of Communication"/>
    <x v="688"/>
    <s v="F"/>
    <m/>
    <m/>
    <s v="   F12"/>
    <s v="Academic Year"/>
    <x v="2"/>
  </r>
  <r>
    <s v="Garland"/>
    <s v="Robin"/>
    <s v="Ruth"/>
    <s v="Instructor"/>
    <s v="Fire-Applied Science"/>
    <x v="689"/>
    <s v="F"/>
    <n v="1000"/>
    <m/>
    <s v="   F12"/>
    <s v="Academic Year"/>
    <x v="2"/>
  </r>
  <r>
    <s v="Strand"/>
    <s v="Michael"/>
    <s v="J"/>
    <s v="Assistant Professor"/>
    <s v="Sociology Department"/>
    <x v="690"/>
    <s v="F"/>
    <m/>
    <m/>
    <s v="F09"/>
    <s v="Academic Year"/>
    <x v="2"/>
  </r>
  <r>
    <s v="Schommer"/>
    <s v="Christopher"/>
    <s v="August"/>
    <s v="Senior Lecturer"/>
    <s v="School of HMSLS"/>
    <x v="691"/>
    <s v="F"/>
    <n v="1500"/>
    <m/>
    <s v="F12"/>
    <s v="Academic Year"/>
    <x v="2"/>
  </r>
  <r>
    <s v="Peet"/>
    <s v="Susan"/>
    <s v="Hobbs"/>
    <s v="Senior Lecturer"/>
    <s v="Family &amp; Consumer Sciences"/>
    <x v="692"/>
    <s v="F"/>
    <n v="2000"/>
    <m/>
    <s v="   F12"/>
    <s v="Academic Year"/>
    <x v="2"/>
  </r>
  <r>
    <s v="Antonelli"/>
    <s v="Patricia A"/>
    <m/>
    <s v="Interim Library Director"/>
    <s v="Fire-Library"/>
    <x v="693"/>
    <s v="F"/>
    <n v="3000"/>
    <m/>
    <s v="FLB"/>
    <s v="Fiscal Year"/>
    <x v="3"/>
  </r>
  <r>
    <s v="Ludy"/>
    <s v="Mary"/>
    <s v="Jon"/>
    <s v="Assistant Professor"/>
    <s v="Family &amp; Consumer Sciences"/>
    <x v="694"/>
    <s v="F"/>
    <m/>
    <m/>
    <s v="F12"/>
    <s v="Academic Year"/>
    <x v="2"/>
  </r>
  <r>
    <s v="Nardone"/>
    <s v="Marco"/>
    <m/>
    <s v="Assistant Professor"/>
    <s v="Dept of Envir. and Sustain."/>
    <x v="695"/>
    <s v="F"/>
    <m/>
    <m/>
    <s v="F12"/>
    <s v="Academic Year"/>
    <x v="2"/>
  </r>
  <r>
    <s v="Fisher"/>
    <s v="Theodore"/>
    <s v="F"/>
    <s v="Server Administrator"/>
    <s v="Information Technology Service"/>
    <x v="696"/>
    <s v="F"/>
    <m/>
    <m/>
    <s v="A12"/>
    <s v="Fiscal Year"/>
    <x v="0"/>
  </r>
  <r>
    <s v="Lemmerbrock"/>
    <s v="Daniel"/>
    <s v="W"/>
    <s v="Data Hub and Resource Ctr Mgr"/>
    <s v="Design &amp; Construction"/>
    <x v="697"/>
    <s v="F"/>
    <m/>
    <m/>
    <s v="A12"/>
    <s v="Fiscal Year"/>
    <x v="0"/>
  </r>
  <r>
    <s v="Baker"/>
    <s v="Julie"/>
    <s v="K"/>
    <s v="Manager, Classroom Technology"/>
    <s v="Information Technology Service"/>
    <x v="698"/>
    <s v="F"/>
    <m/>
    <m/>
    <s v="A12"/>
    <s v="Fiscal Year"/>
    <x v="0"/>
  </r>
  <r>
    <s v="Zayak"/>
    <s v="Alexey"/>
    <m/>
    <s v="Assistant Professor"/>
    <s v="Physics &amp; Astronomy"/>
    <x v="699"/>
    <s v="F"/>
    <m/>
    <m/>
    <s v="F12"/>
    <s v="Academic Year"/>
    <x v="2"/>
  </r>
  <r>
    <s v="Gharanfoli"/>
    <s v="Hossein"/>
    <m/>
    <s v="Lecturer"/>
    <s v="Fire-Applied Science"/>
    <x v="700"/>
    <s v="F"/>
    <m/>
    <m/>
    <s v="   F12"/>
    <s v="Academic Year"/>
    <x v="2"/>
  </r>
  <r>
    <s v="Kozlowski"/>
    <s v="Kelly"/>
    <s v="Anne"/>
    <s v="Assistant Professor"/>
    <s v="Schl of Intervention Svcs"/>
    <x v="701"/>
    <s v="F"/>
    <m/>
    <m/>
    <s v="F12"/>
    <s v="Academic Year"/>
    <x v="2"/>
  </r>
  <r>
    <s v="Bang"/>
    <s v="Hyeyoung"/>
    <m/>
    <s v="Assistant Professor"/>
    <s v="School of Ed Found, Lead &amp; Pol"/>
    <x v="702"/>
    <s v="F"/>
    <m/>
    <m/>
    <s v="F12"/>
    <s v="Academic Year"/>
    <x v="2"/>
  </r>
  <r>
    <s v="Robinson"/>
    <s v="Amy"/>
    <m/>
    <s v="Associate Professor"/>
    <s v="Romance and Classical Studies"/>
    <x v="703"/>
    <s v="F"/>
    <m/>
    <m/>
    <s v="F12"/>
    <s v="Academic Year"/>
    <x v="2"/>
  </r>
  <r>
    <s v="Cherry Chandler"/>
    <s v="Eileen"/>
    <s v="Cordella"/>
    <s v="Associate Professor"/>
    <s v="Theatre and Film"/>
    <x v="704"/>
    <s v="F"/>
    <m/>
    <m/>
    <s v="F12"/>
    <s v="Academic Year"/>
    <x v="2"/>
  </r>
  <r>
    <s v="Faulkner"/>
    <s v="Sandra"/>
    <s v="L"/>
    <s v="Associate Professor"/>
    <s v="Dept of Communication"/>
    <x v="705"/>
    <s v="F"/>
    <m/>
    <m/>
    <s v="F12"/>
    <s v="Academic Year"/>
    <x v="2"/>
  </r>
  <r>
    <s v="Muhammad"/>
    <s v="Amanda"/>
    <s v="J"/>
    <s v="Assistant Professor"/>
    <s v="Family &amp; Consumer Sciences"/>
    <x v="706"/>
    <s v="F"/>
    <m/>
    <m/>
    <s v="F12"/>
    <s v="Academic Year"/>
    <x v="2"/>
  </r>
  <r>
    <s v="Cornell"/>
    <s v="Linda"/>
    <s v="P"/>
    <s v="Associate Professor"/>
    <s v="Fire-Chemistry"/>
    <x v="707"/>
    <s v="F"/>
    <m/>
    <m/>
    <s v="   F12"/>
    <s v="Academic Year"/>
    <x v="2"/>
  </r>
  <r>
    <s v="Sheffer"/>
    <s v="Jolie"/>
    <s v="A"/>
    <s v="Associate Professor"/>
    <s v="English Department"/>
    <x v="708"/>
    <s v="F"/>
    <m/>
    <m/>
    <s v="F12"/>
    <s v="Academic Year"/>
    <x v="2"/>
  </r>
  <r>
    <s v="Brigadier"/>
    <s v="Sean"/>
    <s v="Michael"/>
    <s v="IR Report Developer"/>
    <s v="Institutional Research"/>
    <x v="709"/>
    <s v="F"/>
    <n v="10000"/>
    <m/>
    <s v="A12"/>
    <s v="Fiscal Year"/>
    <x v="0"/>
  </r>
  <r>
    <s v="Peek"/>
    <s v="Philip"/>
    <s v="S"/>
    <s v="Associate Professor"/>
    <s v="Romance and Classical Studies"/>
    <x v="710"/>
    <s v="F"/>
    <m/>
    <m/>
    <s v="   F12"/>
    <s v="Academic Year"/>
    <x v="2"/>
  </r>
  <r>
    <s v="Gunka"/>
    <s v="Danee"/>
    <s v="Lynn"/>
    <s v="Enterprise Appl Administrator"/>
    <s v="Information Technology Service"/>
    <x v="711"/>
    <s v="F"/>
    <m/>
    <m/>
    <s v="A12"/>
    <s v="Fiscal Year"/>
    <x v="0"/>
  </r>
  <r>
    <s v="McBride"/>
    <s v="Matthew"/>
    <s v="Stephen"/>
    <s v="Assistant Professor"/>
    <s v="Music Performance Studies"/>
    <x v="712"/>
    <s v="F"/>
    <m/>
    <m/>
    <s v="   F09"/>
    <s v="Academic Year"/>
    <x v="2"/>
  </r>
  <r>
    <s v="Salsburg"/>
    <s v="Shannon"/>
    <s v="Leigh"/>
    <s v="Head Women's Softball Coach"/>
    <s v="Softball Women"/>
    <x v="713"/>
    <s v="F"/>
    <m/>
    <m/>
    <s v="A12"/>
    <s v="Fiscal Year"/>
    <x v="0"/>
  </r>
  <r>
    <s v="Challu"/>
    <s v="Amilcar"/>
    <s v="E"/>
    <s v="Associate Professor"/>
    <s v="History Department"/>
    <x v="714"/>
    <s v="F"/>
    <m/>
    <m/>
    <s v="F12"/>
    <s v="Academic Year"/>
    <x v="2"/>
  </r>
  <r>
    <s v="Evans"/>
    <s v="Erik"/>
    <s v="D"/>
    <s v="Information Security Analyst"/>
    <s v="Information Technology Service"/>
    <x v="714"/>
    <s v="F"/>
    <m/>
    <m/>
    <s v="A12"/>
    <s v="Fiscal Year"/>
    <x v="0"/>
  </r>
  <r>
    <s v="Keyes"/>
    <s v="Starr"/>
    <s v="Elaine"/>
    <s v="Assistant Professor"/>
    <s v="Schl of Intervention Svcs"/>
    <x v="714"/>
    <s v="F"/>
    <m/>
    <m/>
    <s v="   F12"/>
    <s v="Academic Year"/>
    <x v="2"/>
  </r>
  <r>
    <s v="VanEseltine"/>
    <s v="Matthew"/>
    <s v="Glen"/>
    <s v="Assistant Professor"/>
    <s v="Sociology Department"/>
    <x v="715"/>
    <s v="F"/>
    <m/>
    <m/>
    <s v="F09"/>
    <s v="Academic Year"/>
    <x v="2"/>
  </r>
  <r>
    <s v="Coates"/>
    <s v="Kimberly"/>
    <m/>
    <s v="Associate Professor"/>
    <s v="English Department"/>
    <x v="716"/>
    <s v="F"/>
    <m/>
    <m/>
    <s v="F12"/>
    <s v="Academic Year"/>
    <x v="2"/>
  </r>
  <r>
    <s v="Gearhart"/>
    <s v="Stephannie"/>
    <s v="S"/>
    <s v="Associate Professor"/>
    <s v="English Department"/>
    <x v="716"/>
    <s v="F"/>
    <m/>
    <m/>
    <s v="   F12"/>
    <s v="Academic Year"/>
    <x v="2"/>
  </r>
  <r>
    <s v="Blankinship"/>
    <s v="Bonnie"/>
    <s v="Jo"/>
    <s v="Communications Manager"/>
    <s v="Marketing &amp; Communications"/>
    <x v="717"/>
    <s v="F"/>
    <m/>
    <m/>
    <s v="A12"/>
    <s v="Fiscal Year"/>
    <x v="0"/>
  </r>
  <r>
    <s v="Fairbairn"/>
    <s v="Peter"/>
    <s v="Douglas Stauffer"/>
    <s v="Communications Manager"/>
    <s v="Marketing &amp; Communications"/>
    <x v="717"/>
    <s v="F"/>
    <m/>
    <m/>
    <s v="A12"/>
    <s v="Fiscal Year"/>
    <x v="0"/>
  </r>
  <r>
    <s v="West"/>
    <s v="Amy"/>
    <s v="M"/>
    <s v="Communications Manager"/>
    <s v="Marketing &amp; Communications"/>
    <x v="717"/>
    <s v="F"/>
    <m/>
    <m/>
    <s v="A12"/>
    <s v="Fiscal Year"/>
    <x v="0"/>
  </r>
  <r>
    <s v="Delgado"/>
    <s v="Edmundo"/>
    <s v="Ernesto"/>
    <s v="Associate Professor"/>
    <s v="Romance and Classical Studies"/>
    <x v="718"/>
    <s v="F"/>
    <m/>
    <m/>
    <s v="   F12"/>
    <s v="Academic Year"/>
    <x v="2"/>
  </r>
  <r>
    <s v="Stucker"/>
    <s v="Jennifer"/>
    <m/>
    <s v="Assistant Professor"/>
    <s v="School of Art"/>
    <x v="719"/>
    <s v="F"/>
    <m/>
    <m/>
    <s v="F12"/>
    <s v="Academic Year"/>
    <x v="2"/>
  </r>
  <r>
    <s v="Stinson"/>
    <s v="Philip"/>
    <s v="Matthew"/>
    <s v="Assistant Professor"/>
    <s v="Human Services Department"/>
    <x v="720"/>
    <s v="F"/>
    <m/>
    <m/>
    <s v="F12"/>
    <s v="Academic Year"/>
    <x v="2"/>
  </r>
  <r>
    <s v="Carlson"/>
    <s v="Jadwiga"/>
    <s v="Agata"/>
    <s v="Lecturer"/>
    <s v="Computer Science"/>
    <x v="721"/>
    <s v="F"/>
    <m/>
    <m/>
    <s v="F09"/>
    <s v="Academic Year"/>
    <x v="2"/>
  </r>
  <r>
    <s v="Albertini"/>
    <s v="William"/>
    <s v="O"/>
    <s v="Associate Professor"/>
    <s v="English Department"/>
    <x v="722"/>
    <s v="F"/>
    <m/>
    <m/>
    <s v="F12"/>
    <s v="Academic Year"/>
    <x v="2"/>
  </r>
  <r>
    <s v="Lunceford"/>
    <s v="Christina"/>
    <s v="Joann"/>
    <s v="Assistant Professor"/>
    <s v="Higher Ed and Student Affairs"/>
    <x v="723"/>
    <s v="F"/>
    <m/>
    <m/>
    <s v="F12"/>
    <s v="Academic Year"/>
    <x v="2"/>
  </r>
  <r>
    <s v="Montague"/>
    <s v="Rhonda"/>
    <s v="E"/>
    <s v="Senior Systems Analyst-St Acct"/>
    <s v="Bursar's Office"/>
    <x v="724"/>
    <s v="F"/>
    <m/>
    <m/>
    <s v="A12"/>
    <s v="Fiscal Year"/>
    <x v="0"/>
  </r>
  <r>
    <s v="Fager"/>
    <s v="Jamie"/>
    <m/>
    <s v="Manager, Grants Accounting"/>
    <s v="Controller's Office"/>
    <x v="724"/>
    <s v="F"/>
    <m/>
    <m/>
    <s v="A12"/>
    <s v="Fiscal Year"/>
    <x v="0"/>
  </r>
  <r>
    <s v="Coulter"/>
    <s v="Tina"/>
    <s v="M"/>
    <s v="Assc Director, Prog Mgmt/Compl"/>
    <s v="Financial Aid"/>
    <x v="724"/>
    <s v="F"/>
    <m/>
    <m/>
    <s v="   A12"/>
    <s v="Fiscal Year"/>
    <x v="0"/>
  </r>
  <r>
    <s v="Schaeffer"/>
    <s v="Rachel"/>
    <s v="Anne"/>
    <s v="Dir of Trans Eval &amp; Grad"/>
    <s v="Registrar"/>
    <x v="724"/>
    <s v="F"/>
    <m/>
    <m/>
    <s v="A12"/>
    <s v="Fiscal Year"/>
    <x v="0"/>
  </r>
  <r>
    <s v="Burke"/>
    <s v="Brigid"/>
    <s v="Moira"/>
    <s v="Assistant Professor"/>
    <s v="School of Teaching &amp; Learning"/>
    <x v="725"/>
    <s v="F"/>
    <n v="1000"/>
    <m/>
    <s v="F12"/>
    <s v="Academic Year"/>
    <x v="2"/>
  </r>
  <r>
    <s v="Rudisill"/>
    <s v="Kristen"/>
    <s v="D"/>
    <s v="Associate Professor"/>
    <s v="Popular Culture"/>
    <x v="726"/>
    <s v="F"/>
    <m/>
    <m/>
    <s v="F09"/>
    <s v="Academic Year"/>
    <x v="2"/>
  </r>
  <r>
    <s v="Ojha"/>
    <s v="Mamta"/>
    <m/>
    <s v="Assistant Professor"/>
    <s v="Social Work"/>
    <x v="727"/>
    <s v="F"/>
    <m/>
    <m/>
    <s v="   F12"/>
    <s v="Academic Year"/>
    <x v="2"/>
  </r>
  <r>
    <s v="Kita"/>
    <s v="Bradley"/>
    <s v="C"/>
    <s v="Server Administrator"/>
    <s v="Information Technology Service"/>
    <x v="728"/>
    <s v="F"/>
    <m/>
    <m/>
    <s v="A12"/>
    <s v="Fiscal Year"/>
    <x v="0"/>
  </r>
  <r>
    <s v="Cardenas"/>
    <s v="Melissa"/>
    <s v="A"/>
    <s v="Assessment Officer for Mgmt, s"/>
    <s v="College of Education Admin"/>
    <x v="729"/>
    <s v="F"/>
    <n v="5834"/>
    <m/>
    <s v="A12"/>
    <s v="Fiscal Year"/>
    <x v="0"/>
  </r>
  <r>
    <s v="Kelly"/>
    <s v="Patrick"/>
    <s v="Dean"/>
    <s v="Classification/Compstn Analyst"/>
    <s v="Human Resources"/>
    <x v="730"/>
    <s v="F"/>
    <m/>
    <m/>
    <s v="   A12"/>
    <s v="Fiscal Year"/>
    <x v="0"/>
  </r>
  <r>
    <s v="Selzer"/>
    <s v="John"/>
    <s v="C"/>
    <s v="Sr Manager, Prospect Research"/>
    <s v="Development Office"/>
    <x v="731"/>
    <s v="F"/>
    <m/>
    <m/>
    <s v="A12"/>
    <s v="Fiscal Year"/>
    <x v="0"/>
  </r>
  <r>
    <s v="Papanikolaou"/>
    <s v="Eftychia"/>
    <m/>
    <s v="Associate Professor"/>
    <s v="Musicology/Composition/Theory"/>
    <x v="732"/>
    <s v="F"/>
    <m/>
    <m/>
    <s v="   F12"/>
    <s v="Academic Year"/>
    <x v="2"/>
  </r>
  <r>
    <s v="Gregory"/>
    <s v="Andrew"/>
    <s v="J"/>
    <s v="Assistant Professor"/>
    <s v="School of Earth, Environ &amp; Soc"/>
    <x v="733"/>
    <s v="F"/>
    <m/>
    <m/>
    <s v="F12"/>
    <s v="Academic Year"/>
    <x v="2"/>
  </r>
  <r>
    <s v="Brunsman"/>
    <s v="Jessica"/>
    <s v="A"/>
    <s v="Financial Analyst"/>
    <s v="Development Office"/>
    <x v="734"/>
    <s v="F"/>
    <m/>
    <m/>
    <s v="A12"/>
    <s v="Fiscal Year"/>
    <x v="0"/>
  </r>
  <r>
    <s v="Lohr"/>
    <s v="Lloyd"/>
    <s v="Michael"/>
    <s v="Sr Manager, Prospect Research"/>
    <s v="Development Office"/>
    <x v="735"/>
    <s v="F"/>
    <m/>
    <m/>
    <s v="A12"/>
    <s v="Fiscal Year"/>
    <x v="0"/>
  </r>
  <r>
    <s v="Bostic"/>
    <s v="Jonathan"/>
    <s v="D"/>
    <s v="Assistant Professor"/>
    <s v="School of Teaching &amp; Learning"/>
    <x v="736"/>
    <s v="F"/>
    <m/>
    <m/>
    <s v="F12"/>
    <s v="Academic Year"/>
    <x v="2"/>
  </r>
  <r>
    <s v="Hanna-Garlitz"/>
    <s v="Patricia"/>
    <s v="Lynn"/>
    <s v="Lecturer"/>
    <s v="Marketing"/>
    <x v="737"/>
    <s v="F"/>
    <m/>
    <m/>
    <s v="F09"/>
    <s v="Academic Year"/>
    <x v="2"/>
  </r>
  <r>
    <s v="Mereoiu"/>
    <s v="Mariana"/>
    <m/>
    <s v="Assistant Professor"/>
    <s v="Schl of Intervention Svcs"/>
    <x v="738"/>
    <s v="F"/>
    <m/>
    <m/>
    <s v="F12"/>
    <s v="Academic Year"/>
    <x v="2"/>
  </r>
  <r>
    <s v="Konecny"/>
    <s v="Lise"/>
    <s v="LeAnn"/>
    <s v="Assistant Director, Campus Svc"/>
    <s v="Campus Operations"/>
    <x v="739"/>
    <s v="F"/>
    <m/>
    <m/>
    <s v="A12"/>
    <s v="Fiscal Year"/>
    <x v="0"/>
  </r>
  <r>
    <s v="Willis"/>
    <s v="Paul"/>
    <s v="Christian"/>
    <s v="Assistant Professor"/>
    <s v="School of Ed Found, Lead &amp; Pol"/>
    <x v="740"/>
    <s v="F"/>
    <m/>
    <m/>
    <s v="F12"/>
    <s v="Academic Year"/>
    <x v="2"/>
  </r>
  <r>
    <s v="Burt"/>
    <s v="Jeffrey"/>
    <s v="Charles"/>
    <s v="Information Security Analyst"/>
    <s v="Information Technology Service"/>
    <x v="741"/>
    <s v="F"/>
    <m/>
    <m/>
    <s v="A12"/>
    <s v="Fiscal Year"/>
    <x v="0"/>
  </r>
  <r>
    <s v="Carpenter"/>
    <s v="Diana"/>
    <s v="R"/>
    <s v="Associate Director Student Svc"/>
    <s v="A&amp;S Dean"/>
    <x v="742"/>
    <s v="F"/>
    <m/>
    <m/>
    <s v="A12"/>
    <s v="Fiscal Year"/>
    <x v="0"/>
  </r>
  <r>
    <s v="Reisner"/>
    <s v="Ann"/>
    <s v="M"/>
    <s v="Assistant Director, Budgets"/>
    <s v="Campus Operations"/>
    <x v="743"/>
    <s v="F"/>
    <m/>
    <m/>
    <s v="A12"/>
    <s v="Fiscal Year"/>
    <x v="0"/>
  </r>
  <r>
    <s v="Steen"/>
    <s v="David"/>
    <s v="J"/>
    <s v="Manager of Technology Services"/>
    <s v="Information Technology Service"/>
    <x v="744"/>
    <s v="F"/>
    <m/>
    <m/>
    <s v="A12"/>
    <s v="Fiscal Year"/>
    <x v="0"/>
  </r>
  <r>
    <s v="Tucker"/>
    <s v="Judith"/>
    <s v="M Thomas"/>
    <s v="Assoc Director for Prof Dev"/>
    <s v="NWOE-TV F&amp;A"/>
    <x v="745"/>
    <s v="F"/>
    <m/>
    <m/>
    <s v="A12"/>
    <s v="Fiscal Year"/>
    <x v="0"/>
  </r>
  <r>
    <s v="Lee"/>
    <s v="Hee Soon"/>
    <m/>
    <s v="Assistant Professor"/>
    <s v="Social Work"/>
    <x v="746"/>
    <s v="F"/>
    <m/>
    <m/>
    <s v="F12"/>
    <s v="Academic Year"/>
    <x v="2"/>
  </r>
  <r>
    <s v="Pozniak"/>
    <s v="Mary"/>
    <s v="Lynn Rogge"/>
    <s v="Assistant Director"/>
    <s v="Advising Services"/>
    <x v="747"/>
    <s v="F"/>
    <m/>
    <m/>
    <s v="A12"/>
    <s v="Fiscal Year"/>
    <x v="0"/>
  </r>
  <r>
    <s v="Schneider"/>
    <s v="Andrea"/>
    <s v="Lynne"/>
    <s v="Instructor"/>
    <s v="Economics Dept"/>
    <x v="748"/>
    <s v="F"/>
    <m/>
    <m/>
    <s v="F12"/>
    <s v="Academic Year"/>
    <x v="2"/>
  </r>
  <r>
    <s v="Englebrecht"/>
    <s v="Christine"/>
    <s v="M"/>
    <s v="Assistant Professor"/>
    <s v="Human Services Department"/>
    <x v="749"/>
    <s v="F"/>
    <m/>
    <m/>
    <s v="F12"/>
    <s v="Academic Year"/>
    <x v="2"/>
  </r>
  <r>
    <s v="Zappitelli"/>
    <s v="Debra"/>
    <s v="Ann Titus"/>
    <s v="Senior Lecturer"/>
    <s v="Family &amp; Consumer Sciences"/>
    <x v="750"/>
    <s v="F"/>
    <m/>
    <m/>
    <s v="F12"/>
    <s v="Academic Year"/>
    <x v="2"/>
  </r>
  <r>
    <s v="Sutton"/>
    <s v="Mearl"/>
    <s v="E"/>
    <s v="Lecturer"/>
    <s v="Marketing"/>
    <x v="751"/>
    <s v="F"/>
    <m/>
    <m/>
    <s v="F12"/>
    <s v="Academic Year"/>
    <x v="2"/>
  </r>
  <r>
    <s v="Samelak"/>
    <s v="Jonathan"/>
    <s v="A"/>
    <s v="Assistant Director"/>
    <s v="Sponsored Programs &amp; Research"/>
    <x v="752"/>
    <s v="F"/>
    <m/>
    <m/>
    <s v="A12"/>
    <s v="Fiscal Year"/>
    <x v="0"/>
  </r>
  <r>
    <s v="Seiler"/>
    <s v="Christine"/>
    <s v="A"/>
    <s v="Instructor, Associate Director"/>
    <s v="Marketing"/>
    <x v="753"/>
    <s v="F"/>
    <m/>
    <m/>
    <s v="F09"/>
    <s v="Academic Year"/>
    <x v="2"/>
  </r>
  <r>
    <s v="Balistreri"/>
    <s v="Kelly"/>
    <s v="Stamper"/>
    <s v="Assistant Professor"/>
    <s v="Sociology Department"/>
    <x v="754"/>
    <s v="F"/>
    <m/>
    <m/>
    <s v="F12"/>
    <s v="Academic Year"/>
    <x v="2"/>
  </r>
  <r>
    <s v="Crimmins"/>
    <s v="Eric"/>
    <s v="John"/>
    <s v="Technology Support Specialist"/>
    <s v="Information Technology Service"/>
    <x v="755"/>
    <s v="F"/>
    <m/>
    <m/>
    <s v="   A12"/>
    <s v="Fiscal Year"/>
    <x v="0"/>
  </r>
  <r>
    <s v="Scontrino"/>
    <s v="Antonio"/>
    <m/>
    <s v="Assistant Professor"/>
    <s v="VCT-Tech Education"/>
    <x v="756"/>
    <s v="F"/>
    <m/>
    <m/>
    <s v="F09"/>
    <s v="Academic Year"/>
    <x v="2"/>
  </r>
  <r>
    <s v="Mbuthia"/>
    <s v="Kamau"/>
    <s v="Wakanene"/>
    <s v="Lab Coordinator/Lecturer"/>
    <s v="Biological Science"/>
    <x v="757"/>
    <s v="F"/>
    <m/>
    <m/>
    <s v="   F12"/>
    <s v="Academic Year"/>
    <x v="2"/>
  </r>
  <r>
    <s v="Poor"/>
    <s v="Gene"/>
    <s v="William"/>
    <s v="Lecturer"/>
    <s v="Marketing"/>
    <x v="758"/>
    <s v="F"/>
    <n v="20000"/>
    <m/>
    <s v="   F12"/>
    <s v="Academic Year"/>
    <x v="2"/>
  </r>
  <r>
    <s v="Wensink"/>
    <s v="Jennifer"/>
    <s v="A"/>
    <s v="Assc Director, Annual Giving"/>
    <s v="Capital Campaign"/>
    <x v="759"/>
    <s v="F"/>
    <m/>
    <m/>
    <s v="A12"/>
    <s v="Fiscal Year"/>
    <x v="0"/>
  </r>
  <r>
    <s v="Collingwood"/>
    <s v="Haley"/>
    <s v="D"/>
    <s v="Assistant Budget Director"/>
    <s v="Finance &amp; Administration"/>
    <x v="759"/>
    <s v="F"/>
    <m/>
    <m/>
    <s v="A12"/>
    <s v="Fiscal Year"/>
    <x v="0"/>
  </r>
  <r>
    <s v="Fern"/>
    <s v="Leslie"/>
    <s v="A"/>
    <s v="Employment-Employee Rel Spec"/>
    <s v="Human Resources"/>
    <x v="760"/>
    <s v="F"/>
    <m/>
    <m/>
    <s v="A12"/>
    <s v="Fiscal Year"/>
    <x v="0"/>
  </r>
  <r>
    <s v="Thomas"/>
    <s v="Angela"/>
    <s v="Falter"/>
    <s v="Assistant Professor"/>
    <s v="School of Teaching &amp; Learning"/>
    <x v="761"/>
    <s v="F"/>
    <m/>
    <m/>
    <s v="F09"/>
    <s v="Academic Year"/>
    <x v="2"/>
  </r>
  <r>
    <s v="Welch"/>
    <s v="Philip"/>
    <s v="John"/>
    <s v="Assistant Professor"/>
    <s v="Public &amp; Allied Health"/>
    <x v="762"/>
    <s v="F"/>
    <m/>
    <m/>
    <s v="F12"/>
    <s v="Academic Year"/>
    <x v="2"/>
  </r>
  <r>
    <s v="Rowlands"/>
    <s v="Richard"/>
    <s v="Dale"/>
    <s v="Project Specialist"/>
    <s v="V Prov Undergraduate Programs"/>
    <x v="763"/>
    <s v="F"/>
    <m/>
    <m/>
    <s v="A12"/>
    <s v="Fiscal Year"/>
    <x v="0"/>
  </r>
  <r>
    <s v="Spikes"/>
    <s v="Troy"/>
    <s v="W"/>
    <s v="Logistics Center Opert Manager"/>
    <s v="Campus Services"/>
    <x v="764"/>
    <s v="F"/>
    <m/>
    <m/>
    <s v="A12"/>
    <s v="Fiscal Year"/>
    <x v="0"/>
  </r>
  <r>
    <s v="Daniels"/>
    <s v="Thomas"/>
    <m/>
    <s v="Assistant Director Grad Studie"/>
    <s v="Graduate Studies Business"/>
    <x v="764"/>
    <s v="F"/>
    <m/>
    <m/>
    <s v="   A12"/>
    <s v="Fiscal Year"/>
    <x v="0"/>
  </r>
  <r>
    <s v="Tiede"/>
    <s v="Glenn"/>
    <s v="Paul"/>
    <s v="Senior Lecturer"/>
    <s v="Physics &amp; Astronomy"/>
    <x v="765"/>
    <s v="F"/>
    <m/>
    <m/>
    <s v="F09"/>
    <s v="Academic Year"/>
    <x v="2"/>
  </r>
  <r>
    <s v="Vallier"/>
    <s v="Kevin"/>
    <s v="Douglas"/>
    <s v="Assistant Professor"/>
    <s v="Philosophy Department"/>
    <x v="766"/>
    <s v="F"/>
    <m/>
    <m/>
    <s v="F12"/>
    <s v="Academic Year"/>
    <x v="2"/>
  </r>
  <r>
    <s v="Leck"/>
    <s v="Lona"/>
    <s v="M"/>
    <s v="Assistant Director"/>
    <s v="Recreation and Wellness"/>
    <x v="767"/>
    <s v="F"/>
    <m/>
    <m/>
    <s v="A12"/>
    <s v="Fiscal Year"/>
    <x v="0"/>
  </r>
  <r>
    <s v="Nagel"/>
    <s v="Beth"/>
    <s v="Ann"/>
    <s v="Asst Director of Purchasing"/>
    <s v="Business Operations"/>
    <x v="768"/>
    <s v="F"/>
    <m/>
    <m/>
    <s v="A12"/>
    <s v="Fiscal Year"/>
    <x v="0"/>
  </r>
  <r>
    <s v="Dailey"/>
    <s v="Katharine"/>
    <s v="K"/>
    <s v="Chair/Associate Professor"/>
    <s v="Fire-Humanities"/>
    <x v="769"/>
    <s v="F"/>
    <n v="7000"/>
    <m/>
    <s v="   F12"/>
    <s v="Academic Year"/>
    <x v="2"/>
  </r>
  <r>
    <s v="Kawar"/>
    <s v="Leila"/>
    <s v="C"/>
    <s v="Assistant Professor"/>
    <s v="Political Science Department"/>
    <x v="770"/>
    <s v="F"/>
    <m/>
    <m/>
    <s v="   F09"/>
    <s v="Academic Year"/>
    <x v="2"/>
  </r>
  <r>
    <s v="Novak"/>
    <s v="Deborah"/>
    <s v="Anne"/>
    <s v="Assistant Dean of Students"/>
    <s v="Office of the Dean of Students"/>
    <x v="771"/>
    <s v="F"/>
    <m/>
    <m/>
    <s v="A12"/>
    <s v="Fiscal Year"/>
    <x v="0"/>
  </r>
  <r>
    <s v="Anderson"/>
    <s v="Martin"/>
    <s v="S"/>
    <s v="Program Director/Lecturer"/>
    <s v="Fire-Applied Science"/>
    <x v="772"/>
    <s v="F"/>
    <n v="2000"/>
    <m/>
    <s v="F12"/>
    <s v="Academic Year"/>
    <x v="2"/>
  </r>
  <r>
    <s v="Crawford"/>
    <s v="Kyle"/>
    <m/>
    <s v="Applications Developer"/>
    <s v="Development Office"/>
    <x v="773"/>
    <s v="F"/>
    <m/>
    <m/>
    <s v="   A12"/>
    <s v="Fiscal Year"/>
    <x v="0"/>
  </r>
  <r>
    <s v="Mickens"/>
    <s v="Michael"/>
    <s v="C"/>
    <s v="Asst Ftbl Coach"/>
    <s v="Football"/>
    <x v="773"/>
    <s v="F"/>
    <m/>
    <m/>
    <s v="A12"/>
    <s v="Fiscal Year"/>
    <x v="0"/>
  </r>
  <r>
    <s v="Martin"/>
    <s v="Petra"/>
    <m/>
    <s v="Head Womns Swimming/Diving Cch"/>
    <s v="Swimming Women"/>
    <x v="773"/>
    <s v="F"/>
    <m/>
    <m/>
    <s v="   A12"/>
    <s v="Fiscal Year"/>
    <x v="0"/>
  </r>
  <r>
    <s v="Weller"/>
    <s v="Amy"/>
    <s v="Diane"/>
    <s v="Assistant Director"/>
    <s v="Dining Services"/>
    <x v="774"/>
    <s v="F"/>
    <m/>
    <m/>
    <s v="A12"/>
    <s v="Fiscal Year"/>
    <x v="0"/>
  </r>
  <r>
    <s v="Pavuk"/>
    <s v="Daniel"/>
    <s v="Mark"/>
    <s v="Lecturer"/>
    <s v="Biological Science"/>
    <x v="775"/>
    <s v="F"/>
    <m/>
    <m/>
    <s v="   F12"/>
    <s v="Academic Year"/>
    <x v="2"/>
  </r>
  <r>
    <s v="Kear"/>
    <s v="Andrew"/>
    <s v="Robert"/>
    <s v="Assistant Professor"/>
    <s v="Political Science Department"/>
    <x v="776"/>
    <s v="F"/>
    <m/>
    <m/>
    <s v="   F12"/>
    <s v="Academic Year"/>
    <x v="2"/>
  </r>
  <r>
    <s v="Adams"/>
    <s v="Margaret"/>
    <s v="Jayne"/>
    <s v="Field Coord Social Work/Inst"/>
    <s v="Social Work"/>
    <x v="777"/>
    <s v="F"/>
    <m/>
    <m/>
    <s v="F12"/>
    <s v="Academic Year"/>
    <x v="2"/>
  </r>
  <r>
    <s v="Patton"/>
    <s v="Armina"/>
    <s v="Newton"/>
    <s v="Director of Scholarships"/>
    <s v="Financial Aid"/>
    <x v="778"/>
    <s v="F"/>
    <m/>
    <m/>
    <s v="   A12"/>
    <s v="Fiscal Year"/>
    <x v="0"/>
  </r>
  <r>
    <s v="Chong"/>
    <s v="Dawn"/>
    <s v="V"/>
    <s v="Director, Student Empl Servics"/>
    <s v="Student Employment"/>
    <x v="778"/>
    <s v="F"/>
    <m/>
    <m/>
    <s v="A12"/>
    <s v="Fiscal Year"/>
    <x v="0"/>
  </r>
  <r>
    <s v="Kimaid"/>
    <s v="Michael"/>
    <s v="Anthony"/>
    <s v="Associate Professor"/>
    <s v="Fire-History"/>
    <x v="779"/>
    <s v="F"/>
    <m/>
    <m/>
    <s v="F12"/>
    <s v="Academic Year"/>
    <x v="2"/>
  </r>
  <r>
    <s v="Miller"/>
    <s v="Mitchell"/>
    <s v="Lee"/>
    <s v="Coordinator Tech Services"/>
    <s v="College of Education Admin"/>
    <x v="780"/>
    <s v="F"/>
    <m/>
    <m/>
    <s v="A12"/>
    <s v="Fiscal Year"/>
    <x v="0"/>
  </r>
  <r>
    <s v="Hippler"/>
    <s v="Rachelle"/>
    <s v="Marie Kristof"/>
    <s v="Lecturer"/>
    <s v="Fire-Applied Science"/>
    <x v="781"/>
    <s v="F"/>
    <m/>
    <m/>
    <s v="F12"/>
    <s v="Academic Year"/>
    <x v="2"/>
  </r>
  <r>
    <s v="Diehl"/>
    <s v="William"/>
    <s v="Heath Alan"/>
    <s v="Lecturer"/>
    <s v="Honors Program"/>
    <x v="782"/>
    <s v="F"/>
    <m/>
    <m/>
    <s v="F12"/>
    <s v="Academic Year"/>
    <x v="2"/>
  </r>
  <r>
    <s v="Greenwald"/>
    <s v="Donna"/>
    <s v="Lynn"/>
    <s v="Lecturer"/>
    <s v="Marketing"/>
    <x v="783"/>
    <s v="F"/>
    <m/>
    <m/>
    <s v="F12"/>
    <s v="Academic Year"/>
    <x v="2"/>
  </r>
  <r>
    <s v="LaForest"/>
    <s v="Clinton"/>
    <s v="Alger"/>
    <s v="Applications Developer"/>
    <s v="Information Technology Service"/>
    <x v="784"/>
    <s v="F"/>
    <m/>
    <m/>
    <s v="A12"/>
    <s v="Fiscal Year"/>
    <x v="0"/>
  </r>
  <r>
    <s v="Gruenhagen"/>
    <s v="Lisa"/>
    <s v="Marie"/>
    <s v="Assistant Professor"/>
    <s v="Music Education"/>
    <x v="785"/>
    <s v="F"/>
    <m/>
    <m/>
    <s v="F12"/>
    <s v="Academic Year"/>
    <x v="2"/>
  </r>
  <r>
    <s v="Hoekstra"/>
    <s v="Susan"/>
    <s v="Kathleen"/>
    <s v="Director of Public Events"/>
    <s v="Musical Arts Dean"/>
    <x v="786"/>
    <s v="F"/>
    <m/>
    <m/>
    <s v="A12"/>
    <s v="Fiscal Year"/>
    <x v="0"/>
  </r>
  <r>
    <s v="Fritsch"/>
    <s v="Stefan"/>
    <s v="H"/>
    <s v="Assistant Professor"/>
    <s v="Political Science Department"/>
    <x v="787"/>
    <s v="F"/>
    <m/>
    <m/>
    <s v="F12"/>
    <s v="Academic Year"/>
    <x v="2"/>
  </r>
  <r>
    <s v="Devine"/>
    <s v="Leigh"/>
    <m/>
    <s v="Instructor"/>
    <s v="Applied Statistics/Oper Res"/>
    <x v="788"/>
    <s v="F"/>
    <m/>
    <m/>
    <s v="   F09"/>
    <s v="Academic Year"/>
    <x v="2"/>
  </r>
  <r>
    <s v="Zawodny"/>
    <s v="Laurel"/>
    <s v="Elaine"/>
    <s v="Ast to President/Budget Admin"/>
    <s v="Office of the President"/>
    <x v="789"/>
    <s v="F"/>
    <m/>
    <m/>
    <s v="A12"/>
    <s v="Fiscal Year"/>
    <x v="0"/>
  </r>
  <r>
    <s v="Sadoff"/>
    <s v="Susan"/>
    <s v="Elizabeth"/>
    <s v="General Manager"/>
    <s v="Dining Services"/>
    <x v="790"/>
    <s v="F"/>
    <m/>
    <m/>
    <s v="A12"/>
    <s v="Fiscal Year"/>
    <x v="0"/>
  </r>
  <r>
    <s v="Wu"/>
    <s v="Jie"/>
    <m/>
    <s v="Asst Director Inst Research"/>
    <s v="Institutional Research"/>
    <x v="791"/>
    <s v="F"/>
    <m/>
    <m/>
    <s v="A12"/>
    <s v="Fiscal Year"/>
    <x v="0"/>
  </r>
  <r>
    <s v="Mills"/>
    <s v="Russell"/>
    <s v="William"/>
    <s v="Assistant Professor"/>
    <s v="Political Science Department"/>
    <x v="792"/>
    <s v="F"/>
    <m/>
    <m/>
    <s v="F12"/>
    <s v="Academic Year"/>
    <x v="2"/>
  </r>
  <r>
    <s v="Kalaf-Hughes"/>
    <s v="Nicole"/>
    <s v="Georgette"/>
    <s v="Assistant Professor"/>
    <s v="Political Science Department"/>
    <x v="793"/>
    <s v="F"/>
    <m/>
    <m/>
    <s v="   F12"/>
    <s v="Academic Year"/>
    <x v="2"/>
  </r>
  <r>
    <s v="Fox"/>
    <s v="Anthony"/>
    <s v="Ray"/>
    <s v="Assistant Director, Operations"/>
    <s v="Bowen-Thompson Student Union"/>
    <x v="794"/>
    <s v="F"/>
    <m/>
    <m/>
    <s v="A12"/>
    <s v="Fiscal Year"/>
    <x v="0"/>
  </r>
  <r>
    <s v="Spohr"/>
    <s v="Arne"/>
    <m/>
    <s v="Assistant Professor"/>
    <s v="Musicology/Composition/Theory"/>
    <x v="795"/>
    <s v="F"/>
    <m/>
    <m/>
    <s v="F12"/>
    <s v="Academic Year"/>
    <x v="2"/>
  </r>
  <r>
    <s v="Weihl"/>
    <s v="Lisa"/>
    <s v="Kay"/>
    <s v="Systems Adminstrator"/>
    <s v="Computer Science"/>
    <x v="796"/>
    <s v="F"/>
    <m/>
    <m/>
    <s v="A12"/>
    <s v="Fiscal Year"/>
    <x v="0"/>
  </r>
  <r>
    <s v="Justice"/>
    <s v="Jacqueline"/>
    <s v="A"/>
    <s v="Associate Professor"/>
    <s v="Fire-Humanities"/>
    <x v="797"/>
    <s v="F"/>
    <m/>
    <m/>
    <s v="   F12"/>
    <s v="Academic Year"/>
    <x v="2"/>
  </r>
  <r>
    <s v="Levinson"/>
    <s v="Marilyn"/>
    <s v="I"/>
    <s v="Curator Manuscripts"/>
    <s v="University Libraries"/>
    <x v="798"/>
    <s v="F"/>
    <m/>
    <m/>
    <s v="A12"/>
    <s v="Fiscal Year"/>
    <x v="0"/>
  </r>
  <r>
    <s v="Kirkum"/>
    <s v="James"/>
    <s v="Earl"/>
    <s v="Server Administrator"/>
    <s v="Information Technology Service"/>
    <x v="799"/>
    <s v="F"/>
    <m/>
    <m/>
    <s v="A12"/>
    <s v="Fiscal Year"/>
    <x v="0"/>
  </r>
  <r>
    <s v="Gonzalez"/>
    <s v="Kerry"/>
    <s v="L"/>
    <s v="Asst Director Fire Schl Admin"/>
    <s v="Political Science Department"/>
    <x v="800"/>
    <s v="F"/>
    <m/>
    <m/>
    <s v="   A17"/>
    <s v="Fiscal Year"/>
    <x v="0"/>
  </r>
  <r>
    <s v="Mora"/>
    <s v="Cordula"/>
    <m/>
    <s v="Director, Undergrad Research"/>
    <s v="V Prov Undergraduate Programs"/>
    <x v="801"/>
    <s v="F"/>
    <m/>
    <m/>
    <s v="A17"/>
    <s v="Fiscal Year"/>
    <x v="0"/>
  </r>
  <r>
    <s v="Jacobs"/>
    <s v="Kimberly"/>
    <s v="Hague"/>
    <s v="Assistant Director"/>
    <s v="Alumni Office"/>
    <x v="802"/>
    <s v="F"/>
    <m/>
    <m/>
    <s v="A12"/>
    <s v="Fiscal Year"/>
    <x v="0"/>
  </r>
  <r>
    <s v="Brooks"/>
    <s v="Jacey"/>
    <s v="L"/>
    <s v="Asst Women's Basketball Coach"/>
    <s v="Basketball - Women"/>
    <x v="802"/>
    <s v="F"/>
    <m/>
    <m/>
    <s v="A12"/>
    <s v="Fiscal Year"/>
    <x v="0"/>
  </r>
  <r>
    <s v="Tucker-Falconer"/>
    <s v="Robin"/>
    <s v="M"/>
    <s v="Assistant Professor"/>
    <s v="Public &amp; Allied Health"/>
    <x v="802"/>
    <s v="F"/>
    <m/>
    <m/>
    <s v="F12"/>
    <s v="Academic Year"/>
    <x v="2"/>
  </r>
  <r>
    <s v="Dietz"/>
    <s v="Christopher"/>
    <s v="James"/>
    <s v="Assistant Professor"/>
    <s v="Musicology/Composition/Theory"/>
    <x v="803"/>
    <s v="F"/>
    <m/>
    <m/>
    <s v="F12"/>
    <s v="Academic Year"/>
    <x v="2"/>
  </r>
  <r>
    <s v="Nelson"/>
    <s v="Conor"/>
    <s v="Robert"/>
    <s v="Assistant Professor"/>
    <s v="Music Performance Studies"/>
    <x v="804"/>
    <s v="F"/>
    <m/>
    <m/>
    <s v="F12"/>
    <s v="Academic Year"/>
    <x v="2"/>
  </r>
  <r>
    <s v="Klein"/>
    <s v="Rona"/>
    <s v="F"/>
    <s v="Senior Lecturer"/>
    <s v="English Department"/>
    <x v="805"/>
    <s v="F"/>
    <m/>
    <m/>
    <s v="F12"/>
    <s v="Academic Year"/>
    <x v="2"/>
  </r>
  <r>
    <s v="Hayes"/>
    <s v="David"/>
    <m/>
    <s v="Information Security Analyst"/>
    <s v="Information Technology Service"/>
    <x v="806"/>
    <s v="F"/>
    <m/>
    <m/>
    <s v="A12"/>
    <s v="Fiscal Year"/>
    <x v="0"/>
  </r>
  <r>
    <s v="Shammo"/>
    <s v="Susan"/>
    <s v="J"/>
    <s v="Applications Developer"/>
    <s v="Information Technology Service"/>
    <x v="807"/>
    <s v="F"/>
    <m/>
    <m/>
    <s v="A12"/>
    <s v="Fiscal Year"/>
    <x v="0"/>
  </r>
  <r>
    <s v="Menard"/>
    <s v="Elizabeth"/>
    <s v="Ann"/>
    <s v="Assistant Professor"/>
    <s v="Music Education"/>
    <x v="808"/>
    <s v="F"/>
    <m/>
    <m/>
    <s v="F12"/>
    <s v="Academic Year"/>
    <x v="2"/>
  </r>
  <r>
    <s v="Marano"/>
    <s v="Teresa"/>
    <s v="Anne"/>
    <s v="Assistant Professor"/>
    <s v="Fire-Applied Science"/>
    <x v="809"/>
    <s v="F"/>
    <m/>
    <m/>
    <s v="   F12"/>
    <s v="Academic Year"/>
    <x v="2"/>
  </r>
  <r>
    <s v="Cloeter"/>
    <s v="Timothy"/>
    <s v="J"/>
    <s v="Assistant Professor"/>
    <s v="Music Performance Studies"/>
    <x v="810"/>
    <s v="F"/>
    <m/>
    <m/>
    <s v="F12"/>
    <s v="Academic Year"/>
    <x v="2"/>
  </r>
  <r>
    <s v="Coffield"/>
    <s v="Jean"/>
    <s v="Ann"/>
    <s v="BG1 Card Service Manager"/>
    <s v="BG1 Card"/>
    <x v="811"/>
    <s v="F"/>
    <m/>
    <m/>
    <s v="A12"/>
    <s v="Fiscal Year"/>
    <x v="0"/>
  </r>
  <r>
    <s v="Cooper"/>
    <s v="Sean"/>
    <s v="David"/>
    <s v="Assistant Professor"/>
    <s v="Music Performance Studies"/>
    <x v="812"/>
    <s v="F"/>
    <m/>
    <m/>
    <s v="   F12"/>
    <s v="Academic Year"/>
    <x v="2"/>
  </r>
  <r>
    <s v="Brown"/>
    <s v="Sheila"/>
    <s v="Tracy"/>
    <s v="Associate Director"/>
    <s v="Office of Multicultural Affrs"/>
    <x v="813"/>
    <s v="F"/>
    <m/>
    <m/>
    <s v="A12"/>
    <s v="Fiscal Year"/>
    <x v="0"/>
  </r>
  <r>
    <s v="Reing"/>
    <s v="John"/>
    <s v="F"/>
    <s v="Instructor"/>
    <s v="Finance"/>
    <x v="814"/>
    <s v="F"/>
    <m/>
    <m/>
    <s v="F12"/>
    <s v="Academic Year"/>
    <x v="2"/>
  </r>
  <r>
    <s v="Kegolis"/>
    <s v="Jeffrey"/>
    <s v="Lee"/>
    <s v="Assistant Dean of Students"/>
    <s v="Office of the Dean of Students"/>
    <x v="815"/>
    <s v="F"/>
    <m/>
    <m/>
    <s v="   A12"/>
    <s v="Fiscal Year"/>
    <x v="0"/>
  </r>
  <r>
    <s v="Hamaide"/>
    <s v="Linda"/>
    <s v="J"/>
    <s v="Senior Lecturer"/>
    <s v="Fire-Human Dev &amp; Family Study"/>
    <x v="816"/>
    <s v="F"/>
    <n v="2000"/>
    <m/>
    <s v="F12"/>
    <s v="Academic Year"/>
    <x v="2"/>
  </r>
  <r>
    <s v="Ireland"/>
    <s v="Maureen"/>
    <s v="Grace"/>
    <s v="Purchasing Specialist"/>
    <s v="Business Operations"/>
    <x v="817"/>
    <s v="F"/>
    <m/>
    <m/>
    <s v="A12"/>
    <s v="Fiscal Year"/>
    <x v="0"/>
  </r>
  <r>
    <s v="Haught"/>
    <s v="Julie"/>
    <s v="A"/>
    <s v="Senior Lecturer"/>
    <s v="English Department"/>
    <x v="818"/>
    <s v="F"/>
    <m/>
    <m/>
    <s v="F12"/>
    <s v="Academic Year"/>
    <x v="2"/>
  </r>
  <r>
    <s v="Smith"/>
    <s v="Thomas"/>
    <s v="Allen"/>
    <s v="Instructor"/>
    <s v="Applied Statistics/Oper Res"/>
    <x v="819"/>
    <s v="F"/>
    <m/>
    <m/>
    <s v="F09"/>
    <s v="Academic Year"/>
    <x v="2"/>
  </r>
  <r>
    <s v="Christensen"/>
    <s v="Kimberly"/>
    <s v="Ann"/>
    <s v="Senior Lecturer"/>
    <s v="Schl of Intervention Svcs"/>
    <x v="820"/>
    <s v="F"/>
    <n v="3750"/>
    <m/>
    <s v="F12"/>
    <s v="Academic Year"/>
    <x v="2"/>
  </r>
  <r>
    <s v="McLean"/>
    <s v="Debra"/>
    <s v="Kay"/>
    <s v="Executive Assistant"/>
    <s v="Biological Science"/>
    <x v="821"/>
    <s v="F"/>
    <m/>
    <m/>
    <s v="   A12"/>
    <s v="Fiscal Year"/>
    <x v="0"/>
  </r>
  <r>
    <s v="Stott"/>
    <s v="Frances"/>
    <s v="A"/>
    <s v="Instructor"/>
    <s v="Accounting/MIS"/>
    <x v="822"/>
    <s v="F"/>
    <m/>
    <m/>
    <s v="F12"/>
    <s v="Academic Year"/>
    <x v="2"/>
  </r>
  <r>
    <s v="Crow"/>
    <s v="Margaret"/>
    <s v="Irene"/>
    <s v="Asst to University Registrar"/>
    <s v="Registrar"/>
    <x v="823"/>
    <s v="F"/>
    <m/>
    <m/>
    <s v="   A12"/>
    <s v="Fiscal Year"/>
    <x v="0"/>
  </r>
  <r>
    <s v="Mieses"/>
    <s v="Nermis"/>
    <s v="Susana"/>
    <s v="Assistant Professor"/>
    <s v="Music Performance Studies"/>
    <x v="824"/>
    <s v="F"/>
    <m/>
    <m/>
    <s v="F12"/>
    <s v="Academic Year"/>
    <x v="2"/>
  </r>
  <r>
    <s v="Langendorfer"/>
    <s v="Jeanne"/>
    <s v="M"/>
    <s v="Coordinator of Serials"/>
    <s v="University Libraries"/>
    <x v="825"/>
    <s v="F"/>
    <m/>
    <m/>
    <s v="A12"/>
    <s v="Fiscal Year"/>
    <x v="0"/>
  </r>
  <r>
    <s v="Campbell"/>
    <s v="Lynn"/>
    <s v="Brandon"/>
    <s v="Senior Lecturer"/>
    <s v="English Department"/>
    <x v="826"/>
    <s v="F"/>
    <m/>
    <m/>
    <s v="F12"/>
    <s v="Academic Year"/>
    <x v="2"/>
  </r>
  <r>
    <s v="Fitzgerald"/>
    <s v="Colleen"/>
    <s v="E"/>
    <s v="Assistant Professor"/>
    <s v="Comm. Sciences &amp; Disorders"/>
    <x v="827"/>
    <s v="F"/>
    <m/>
    <m/>
    <s v="F12"/>
    <s v="Academic Year"/>
    <x v="2"/>
  </r>
  <r>
    <s v="Meizel"/>
    <s v="Katherine"/>
    <s v="Lynn"/>
    <s v="Assistant Professor"/>
    <s v="Musicology/Composition/Theory"/>
    <x v="828"/>
    <s v="F"/>
    <m/>
    <m/>
    <s v="F12"/>
    <s v="Academic Year"/>
    <x v="2"/>
  </r>
  <r>
    <s v="Cayer"/>
    <s v="Marilyn"/>
    <s v="Louise"/>
    <s v="Tech Dir Ctr/Micros &amp; Microan"/>
    <s v="Biological Science"/>
    <x v="829"/>
    <s v="F"/>
    <m/>
    <m/>
    <s v="A12"/>
    <s v="Fiscal Year"/>
    <x v="0"/>
  </r>
  <r>
    <s v="Sheaffer"/>
    <s v="Travis"/>
    <s v="B"/>
    <s v="Technology Projects Coordinatr"/>
    <s v="A&amp;S Dean"/>
    <x v="830"/>
    <s v="F"/>
    <m/>
    <m/>
    <s v="A12"/>
    <s v="Fiscal Year"/>
    <x v="0"/>
  </r>
  <r>
    <s v="Rife"/>
    <s v="Michelle"/>
    <s v="Lyn"/>
    <s v="General Manager"/>
    <s v="Dining Services"/>
    <x v="830"/>
    <s v="F"/>
    <m/>
    <m/>
    <s v="A12"/>
    <s v="Fiscal Year"/>
    <x v="0"/>
  </r>
  <r>
    <s v="Grant"/>
    <s v="Roger"/>
    <s v="L"/>
    <s v="Assistant Director"/>
    <s v="TRIO Programs"/>
    <x v="830"/>
    <s v="F"/>
    <m/>
    <m/>
    <s v="   A12"/>
    <s v="Fiscal Year"/>
    <x v="0"/>
  </r>
  <r>
    <s v="Cummings"/>
    <s v="Thomas"/>
    <s v="Patrick"/>
    <s v="Tech Svcs Coord, WBGU-TV Lrn S"/>
    <s v="WBGU-TV Television Service"/>
    <x v="830"/>
    <s v="F"/>
    <m/>
    <m/>
    <s v="   A12"/>
    <s v="Fiscal Year"/>
    <x v="0"/>
  </r>
  <r>
    <s v="MacPherson"/>
    <s v="Donald"/>
    <s v="Scot"/>
    <s v="Senior Lecturer"/>
    <s v="Architecture &amp; Envr Design"/>
    <x v="831"/>
    <s v="F"/>
    <m/>
    <m/>
    <s v="   F12"/>
    <s v="Academic Year"/>
    <x v="2"/>
  </r>
  <r>
    <s v="Andrews"/>
    <s v="Brian"/>
    <s v="Delford"/>
    <s v="Senior Lecturer"/>
    <s v="Architecture &amp; Envr Design"/>
    <x v="832"/>
    <s v="F"/>
    <m/>
    <m/>
    <s v="F12"/>
    <s v="Academic Year"/>
    <x v="2"/>
  </r>
  <r>
    <s v="Zagorski"/>
    <s v="Marcus"/>
    <m/>
    <s v="Assistant Professor"/>
    <s v="Musicology/Composition/Theory"/>
    <x v="833"/>
    <s v="F"/>
    <m/>
    <m/>
    <s v="F12"/>
    <s v="Academic Year"/>
    <x v="2"/>
  </r>
  <r>
    <s v="Williams"/>
    <s v="Theresa"/>
    <s v="Ann Aleshire"/>
    <s v="Senior Lecturer"/>
    <s v="English Department"/>
    <x v="834"/>
    <s v="F"/>
    <m/>
    <m/>
    <s v="F12"/>
    <s v="Academic Year"/>
    <x v="2"/>
  </r>
  <r>
    <s v="Cardenas"/>
    <s v="Jose"/>
    <s v="Arturo"/>
    <s v="Senior Lecturer"/>
    <s v="Dept of Telecommunications"/>
    <x v="835"/>
    <s v="F"/>
    <m/>
    <m/>
    <s v="F12"/>
    <s v="Academic Year"/>
    <x v="2"/>
  </r>
  <r>
    <s v="Petrea"/>
    <s v="Adam"/>
    <s v="Matthew"/>
    <s v="Assistant Dir for Systems"/>
    <s v="Financial Aid"/>
    <x v="836"/>
    <s v="F"/>
    <m/>
    <m/>
    <s v="   A12"/>
    <s v="Fiscal Year"/>
    <x v="0"/>
  </r>
  <r>
    <s v="Benjamin"/>
    <s v="Gary"/>
    <s v="Martin"/>
    <s v="Lecturer"/>
    <s v="VCT-Tech Education"/>
    <x v="837"/>
    <s v="F"/>
    <m/>
    <m/>
    <s v="F12"/>
    <s v="Academic Year"/>
    <x v="2"/>
  </r>
  <r>
    <s v="Kontak"/>
    <s v="Katharine"/>
    <s v="W"/>
    <s v="Lecturer"/>
    <s v="Economics Dept"/>
    <x v="838"/>
    <s v="F"/>
    <m/>
    <m/>
    <s v="F12"/>
    <s v="Academic Year"/>
    <x v="2"/>
  </r>
  <r>
    <s v="Holloway"/>
    <s v="Kevin"/>
    <s v="Lee"/>
    <s v="Assistant Director Multi Cultu"/>
    <s v="Admissions Office"/>
    <x v="839"/>
    <s v="F"/>
    <m/>
    <m/>
    <s v="A12"/>
    <s v="Fiscal Year"/>
    <x v="0"/>
  </r>
  <r>
    <s v="Rainey"/>
    <s v="Sarah"/>
    <s v="Anne"/>
    <s v="Assistant Professor"/>
    <s v="School of Cultural &amp; Critical"/>
    <x v="840"/>
    <s v="F"/>
    <m/>
    <m/>
    <s v="F09"/>
    <s v="Academic Year"/>
    <x v="2"/>
  </r>
  <r>
    <s v="AbouZied"/>
    <s v="Magdy"/>
    <s v="A"/>
    <s v="General Manager"/>
    <s v="Dining Services"/>
    <x v="841"/>
    <s v="F"/>
    <m/>
    <m/>
    <s v="A12"/>
    <s v="Fiscal Year"/>
    <x v="0"/>
  </r>
  <r>
    <s v="Bunce"/>
    <s v="Mark"/>
    <s v="Robert"/>
    <s v="Elec Tech/Rec Engnr/Instr C&amp;H"/>
    <s v="Musical Arts Dean"/>
    <x v="842"/>
    <s v="F"/>
    <m/>
    <m/>
    <s v="A12"/>
    <s v="Fiscal Year"/>
    <x v="0"/>
  </r>
  <r>
    <s v="Pfundstein"/>
    <s v="James"/>
    <s v="McNally"/>
    <s v="Lecturer"/>
    <s v="Romance and Classical Studies"/>
    <x v="843"/>
    <s v="F"/>
    <m/>
    <m/>
    <s v="   F12"/>
    <s v="Academic Year"/>
    <x v="2"/>
  </r>
  <r>
    <s v="Dickinson"/>
    <s v="Philip"/>
    <s v="Andrew"/>
    <s v="Senior Lecturer"/>
    <s v="English Department"/>
    <x v="844"/>
    <s v="F"/>
    <m/>
    <m/>
    <s v="   F12"/>
    <s v="Academic Year"/>
    <x v="2"/>
  </r>
  <r>
    <s v="Popovitch"/>
    <s v="Heidi"/>
    <s v="Marie"/>
    <s v="Manager, UL Budgets/Facilities"/>
    <s v="University Libraries"/>
    <x v="845"/>
    <s v="F"/>
    <m/>
    <m/>
    <s v="   A12"/>
    <s v="Fiscal Year"/>
    <x v="0"/>
  </r>
  <r>
    <s v="Hoy"/>
    <s v="Cheryl"/>
    <s v="Ann"/>
    <s v="Director/Lecturer"/>
    <s v="General Studies Writing Prog"/>
    <x v="846"/>
    <s v="F"/>
    <n v="8000"/>
    <m/>
    <s v="FAD"/>
    <s v="Fiscal Year"/>
    <x v="1"/>
  </r>
  <r>
    <s v="Greene"/>
    <s v="Benjamin"/>
    <s v="Patrick"/>
    <s v="Assistant Professor"/>
    <s v="History Department"/>
    <x v="847"/>
    <s v="F"/>
    <m/>
    <m/>
    <s v="F12"/>
    <s v="Academic Year"/>
    <x v="2"/>
  </r>
  <r>
    <s v="Kelley"/>
    <s v="Darlene"/>
    <s v="Ann"/>
    <s v="Lecturer"/>
    <s v="School of Teaching &amp; Learning"/>
    <x v="848"/>
    <s v="F"/>
    <m/>
    <m/>
    <s v="   F12"/>
    <s v="Academic Year"/>
    <x v="2"/>
  </r>
  <r>
    <s v="Hafer"/>
    <s v="Kristin"/>
    <s v="Dorothy"/>
    <s v="Project Manager"/>
    <s v="Design &amp; Construction"/>
    <x v="849"/>
    <s v="F"/>
    <m/>
    <m/>
    <s v="A12"/>
    <s v="Fiscal Year"/>
    <x v="0"/>
  </r>
  <r>
    <s v="Decker"/>
    <s v="Gregory"/>
    <s v="John"/>
    <s v="Assistant Professor"/>
    <s v="Musicology/Composition/Theory"/>
    <x v="850"/>
    <s v="F"/>
    <m/>
    <m/>
    <s v="   F12"/>
    <s v="Academic Year"/>
    <x v="2"/>
  </r>
  <r>
    <s v="Parsons"/>
    <s v="Shawn"/>
    <s v="Phillip"/>
    <s v="Senior Network Technician"/>
    <s v="Information Technology Service"/>
    <x v="851"/>
    <s v="F"/>
    <m/>
    <m/>
    <s v="   A12"/>
    <s v="Fiscal Year"/>
    <x v="0"/>
  </r>
  <r>
    <s v="Toth"/>
    <s v="Christopher"/>
    <m/>
    <s v="Senior Network Technician"/>
    <s v="Information Technology Service"/>
    <x v="851"/>
    <s v="F"/>
    <m/>
    <m/>
    <s v="A12"/>
    <s v="Fiscal Year"/>
    <x v="0"/>
  </r>
  <r>
    <s v="Cromley"/>
    <s v="Ann"/>
    <s v="E"/>
    <s v="Accts Rec/Collections Manager"/>
    <s v="Bursar's Office"/>
    <x v="852"/>
    <s v="F"/>
    <m/>
    <m/>
    <s v="   A12"/>
    <s v="Fiscal Year"/>
    <x v="0"/>
  </r>
  <r>
    <s v="Martin"/>
    <s v="Benjamin"/>
    <m/>
    <s v="Director of Field Experiences"/>
    <s v="EDHD-Office of Field Experienc"/>
    <x v="852"/>
    <s v="F"/>
    <m/>
    <m/>
    <s v="   A12"/>
    <s v="Fiscal Year"/>
    <x v="0"/>
  </r>
  <r>
    <s v="Wilson"/>
    <s v="R"/>
    <s v="Marshall"/>
    <s v="Int Dir Cntr Phtoch/Resch Prof"/>
    <s v="Chemistry Department"/>
    <x v="853"/>
    <s v="F"/>
    <n v="12000"/>
    <m/>
    <s v="F12"/>
    <s v="Academic Year"/>
    <x v="2"/>
  </r>
  <r>
    <s v="Dixon"/>
    <s v="Megan"/>
    <s v="Celeste"/>
    <s v="Instructor"/>
    <s v="Fire-Applied Science"/>
    <x v="854"/>
    <s v="F"/>
    <m/>
    <m/>
    <s v="F12"/>
    <s v="Academic Year"/>
    <x v="2"/>
  </r>
  <r>
    <s v="Browne"/>
    <s v="M"/>
    <s v="Neil"/>
    <s v="Senior Lecturer"/>
    <s v="Honors Program"/>
    <x v="855"/>
    <s v="F"/>
    <n v="15000"/>
    <m/>
    <s v="F09"/>
    <s v="Academic Year"/>
    <x v="2"/>
  </r>
  <r>
    <s v="Porben"/>
    <s v="Pedro"/>
    <s v="Pablo"/>
    <s v="Assistant Professor"/>
    <s v="Romance and Classical Studies"/>
    <x v="856"/>
    <s v="F"/>
    <m/>
    <m/>
    <s v="   F12"/>
    <s v="Academic Year"/>
    <x v="2"/>
  </r>
  <r>
    <s v="Whipple"/>
    <s v="Cynthia"/>
    <s v="Phelps"/>
    <s v="Lecturer"/>
    <s v="Romance and Classical Studies"/>
    <x v="857"/>
    <s v="F"/>
    <m/>
    <m/>
    <s v="F12"/>
    <s v="Academic Year"/>
    <x v="2"/>
  </r>
  <r>
    <s v="Fisher"/>
    <s v="Michael"/>
    <s v="Henry"/>
    <s v="Piano Technician"/>
    <s v="Musical Arts Dean"/>
    <x v="858"/>
    <s v="F"/>
    <m/>
    <m/>
    <s v="A12"/>
    <s v="Fiscal Year"/>
    <x v="0"/>
  </r>
  <r>
    <s v="Schrock"/>
    <s v="Laura"/>
    <s v="Lee"/>
    <s v="Instructor"/>
    <s v="Comm. Sciences &amp; Disorders"/>
    <x v="859"/>
    <s v="F"/>
    <m/>
    <m/>
    <s v="F09"/>
    <s v="Academic Year"/>
    <x v="2"/>
  </r>
  <r>
    <s v="Mejiritski"/>
    <s v="Ekaterina"/>
    <m/>
    <s v="Mgr Introductory Chem Labs"/>
    <s v="Chemistry Department"/>
    <x v="860"/>
    <s v="F"/>
    <m/>
    <m/>
    <s v="A12"/>
    <s v="Fiscal Year"/>
    <x v="0"/>
  </r>
  <r>
    <s v="Blanc"/>
    <s v="Richard"/>
    <m/>
    <s v="Associate Head Coach"/>
    <s v="Baseball Men"/>
    <x v="861"/>
    <s v="F"/>
    <m/>
    <m/>
    <s v="A12"/>
    <s v="Fiscal Year"/>
    <x v="0"/>
  </r>
  <r>
    <s v="Shilling"/>
    <s v="Burnette"/>
    <s v="P"/>
    <s v="Lecturer"/>
    <s v="VCT-Tech Education"/>
    <x v="862"/>
    <s v="F"/>
    <m/>
    <m/>
    <s v="F12"/>
    <s v="Academic Year"/>
    <x v="2"/>
  </r>
  <r>
    <s v="Young"/>
    <s v="Susan"/>
    <s v="Jane"/>
    <s v="Assistant Director"/>
    <s v="Cooperative Education"/>
    <x v="863"/>
    <s v="F"/>
    <m/>
    <m/>
    <s v="A12"/>
    <s v="Fiscal Year"/>
    <x v="0"/>
  </r>
  <r>
    <s v="Wright"/>
    <s v="Volney"/>
    <s v="La Van"/>
    <s v="Assistant to VP of Enroll Mgmt"/>
    <s v="Academic Operations"/>
    <x v="864"/>
    <s v="F"/>
    <m/>
    <m/>
    <s v="A17"/>
    <s v="Fiscal Year"/>
    <x v="0"/>
  </r>
  <r>
    <s v="Smith"/>
    <s v="Andries"/>
    <m/>
    <s v="Digital Imaging Applicatns Dev"/>
    <s v="Information Technology Service"/>
    <x v="865"/>
    <s v="F"/>
    <m/>
    <m/>
    <s v="A12"/>
    <s v="Fiscal Year"/>
    <x v="0"/>
  </r>
  <r>
    <s v="Mangette"/>
    <s v="Jeffrey"/>
    <s v="W"/>
    <s v="Assistant Registrar"/>
    <s v="Registrar"/>
    <x v="866"/>
    <s v="F"/>
    <m/>
    <m/>
    <s v="   A12"/>
    <s v="Fiscal Year"/>
    <x v="0"/>
  </r>
  <r>
    <s v="Julien"/>
    <s v="Jayson"/>
    <s v="Mark"/>
    <s v="Systems Programmer"/>
    <s v="CBA Information Services"/>
    <x v="867"/>
    <s v="F"/>
    <m/>
    <m/>
    <s v="   A12"/>
    <s v="Fiscal Year"/>
    <x v="0"/>
  </r>
  <r>
    <s v="Detwiler"/>
    <s v="Beth"/>
    <s v="Marie"/>
    <s v="Creative Mgr, Web/New Media Ds"/>
    <s v="Marketing &amp; Communications"/>
    <x v="867"/>
    <s v="F"/>
    <m/>
    <m/>
    <s v="   A12"/>
    <s v="Fiscal Year"/>
    <x v="0"/>
  </r>
  <r>
    <s v="Snyder"/>
    <s v="Hillary"/>
    <s v="Morgan"/>
    <s v="Research Compliance Officer"/>
    <s v="Office of Research Compliance"/>
    <x v="867"/>
    <s v="F"/>
    <m/>
    <m/>
    <s v="A12"/>
    <s v="Fiscal Year"/>
    <x v="0"/>
  </r>
  <r>
    <s v="Huyghe"/>
    <s v="Bess"/>
    <m/>
    <s v="Industrial Hygienist"/>
    <s v="Risk Management"/>
    <x v="868"/>
    <s v="F"/>
    <m/>
    <m/>
    <s v="A12"/>
    <s v="Fiscal Year"/>
    <x v="0"/>
  </r>
  <r>
    <s v="Hubbell-Staeble"/>
    <s v="Dawn"/>
    <s v="Denise"/>
    <s v="Senior Lecturer"/>
    <s v="General Studies Writing Prog"/>
    <x v="869"/>
    <s v="F"/>
    <m/>
    <m/>
    <s v="F12"/>
    <s v="Academic Year"/>
    <x v="2"/>
  </r>
  <r>
    <s v="Riley-Mukavetz"/>
    <s v="Andrea"/>
    <s v="Marie"/>
    <s v="Assistant Professor"/>
    <s v="English Department"/>
    <x v="870"/>
    <s v="F"/>
    <m/>
    <m/>
    <s v="F12"/>
    <s v="Academic Year"/>
    <x v="2"/>
  </r>
  <r>
    <s v="Lux"/>
    <s v="Vera"/>
    <s v="Julia"/>
    <s v="Ass Prof/Ref &amp; Instr Librarian"/>
    <s v="University Libraries"/>
    <x v="871"/>
    <s v="F"/>
    <m/>
    <m/>
    <s v="FLB"/>
    <s v="Fiscal Year"/>
    <x v="3"/>
  </r>
  <r>
    <s v="Jones"/>
    <s v="Dalton"/>
    <s v="Anthony"/>
    <s v="Assistant Professor"/>
    <s v="Ethnic Studies"/>
    <x v="872"/>
    <s v="F"/>
    <m/>
    <m/>
    <s v="   F12"/>
    <s v="Academic Year"/>
    <x v="2"/>
  </r>
  <r>
    <s v="Sorg"/>
    <s v="John"/>
    <s v="Christian"/>
    <s v="Lecturer"/>
    <s v="School of Teaching &amp; Learning"/>
    <x v="873"/>
    <s v="F"/>
    <n v="4500"/>
    <m/>
    <s v="F12"/>
    <s v="Academic Year"/>
    <x v="2"/>
  </r>
  <r>
    <s v="Taylor"/>
    <s v="Kelly"/>
    <s v="Anne"/>
    <s v="Lecturer"/>
    <s v="Department of Journalism &amp; PR"/>
    <x v="874"/>
    <s v="F"/>
    <m/>
    <m/>
    <s v="F09"/>
    <s v="Academic Year"/>
    <x v="2"/>
  </r>
  <r>
    <s v="Phillips"/>
    <s v="Pamella"/>
    <m/>
    <s v="Lab Mgr/Educ Coord/Instructor"/>
    <s v="Medical Laboratory Science"/>
    <x v="875"/>
    <s v="F"/>
    <m/>
    <m/>
    <s v="   A12"/>
    <s v="Fiscal Year"/>
    <x v="0"/>
  </r>
  <r>
    <s v="Lynch"/>
    <s v="Andrew"/>
    <s v="T"/>
    <s v="Technology Support Specialist"/>
    <s v="Information Technology Service"/>
    <x v="876"/>
    <s v="F"/>
    <m/>
    <m/>
    <s v="   A12"/>
    <s v="Fiscal Year"/>
    <x v="0"/>
  </r>
  <r>
    <s v="Valdez"/>
    <s v="Paul"/>
    <s v="A"/>
    <s v="Associate Director, Srvc Lrng"/>
    <s v="Office of Service Learning"/>
    <x v="877"/>
    <s v="F"/>
    <m/>
    <m/>
    <s v="A12"/>
    <s v="Fiscal Year"/>
    <x v="0"/>
  </r>
  <r>
    <s v="Basalyga"/>
    <s v="Lindsay"/>
    <s v="Marie"/>
    <s v="Head Women's Soccer Coach"/>
    <s v="Soccer Women"/>
    <x v="877"/>
    <s v="F"/>
    <m/>
    <m/>
    <s v="A12"/>
    <s v="Fiscal Year"/>
    <x v="0"/>
  </r>
  <r>
    <s v="Knavel"/>
    <s v="Jason"/>
    <s v="Michael"/>
    <s v="Asst Athl Dir for Athl Comm"/>
    <s v="Intercollegiate Athletics"/>
    <x v="878"/>
    <s v="F"/>
    <m/>
    <m/>
    <s v="A12"/>
    <s v="Fiscal Year"/>
    <x v="0"/>
  </r>
  <r>
    <s v="Nelson"/>
    <s v="Susan"/>
    <s v="Jean"/>
    <s v="Assistant Professor"/>
    <s v="Music Performance Studies"/>
    <x v="879"/>
    <s v="F"/>
    <m/>
    <m/>
    <s v="F12"/>
    <s v="Academic Year"/>
    <x v="2"/>
  </r>
  <r>
    <s v="Saito"/>
    <s v="Satomi"/>
    <m/>
    <s v="Assistant Professor"/>
    <s v="German-Russian Department"/>
    <x v="880"/>
    <s v="F"/>
    <m/>
    <m/>
    <s v="F12"/>
    <s v="Academic Year"/>
    <x v="2"/>
  </r>
  <r>
    <s v="Rogel"/>
    <s v="Allen"/>
    <s v="B"/>
    <s v="Lecturer"/>
    <s v="Physics &amp; Astronomy"/>
    <x v="881"/>
    <s v="F"/>
    <m/>
    <m/>
    <s v="F09"/>
    <s v="Academic Year"/>
    <x v="2"/>
  </r>
  <r>
    <s v="Luring"/>
    <s v="Jeremy"/>
    <s v="Ross"/>
    <s v="Enterprise Appl Administrator"/>
    <s v="Information Technology Service"/>
    <x v="882"/>
    <s v="F"/>
    <m/>
    <m/>
    <s v="A12"/>
    <s v="Fiscal Year"/>
    <x v="0"/>
  </r>
  <r>
    <s v="Moor"/>
    <s v="John"/>
    <s v="Charles"/>
    <s v="Senior Lecturer"/>
    <s v="Fire-Humanities"/>
    <x v="883"/>
    <s v="F"/>
    <m/>
    <m/>
    <s v="F12"/>
    <s v="Academic Year"/>
    <x v="2"/>
  </r>
  <r>
    <s v="Rivera"/>
    <s v="Anthony"/>
    <s v="C"/>
    <s v="Staff Psychologist"/>
    <s v="Counseling Center"/>
    <x v="884"/>
    <s v="F"/>
    <m/>
    <m/>
    <s v="A12"/>
    <s v="Fiscal Year"/>
    <x v="0"/>
  </r>
  <r>
    <s v="Myers"/>
    <s v="Michael"/>
    <m/>
    <s v="Server Manager"/>
    <s v="Fire-Instructional Media"/>
    <x v="885"/>
    <s v="F"/>
    <m/>
    <m/>
    <s v="A12"/>
    <s v="Fiscal Year"/>
    <x v="0"/>
  </r>
  <r>
    <s v="Cook"/>
    <s v="Terrie"/>
    <s v="Renee"/>
    <s v="Asst. Dir. TRIO Prog Upwrd Bnd"/>
    <s v="TRIO Programs"/>
    <x v="886"/>
    <s v="F"/>
    <m/>
    <m/>
    <s v="A12"/>
    <s v="Fiscal Year"/>
    <x v="0"/>
  </r>
  <r>
    <s v="Dudley"/>
    <s v="Stacey"/>
    <s v="A"/>
    <s v="Senior Lecturer"/>
    <s v="School of Teaching &amp; Learning"/>
    <x v="887"/>
    <s v="F"/>
    <n v="1250"/>
    <m/>
    <s v="F12"/>
    <s v="Academic Year"/>
    <x v="2"/>
  </r>
  <r>
    <s v="Ampiaw"/>
    <s v="Victoria"/>
    <s v="Denise"/>
    <s v="Asst Director, Educ Talent Sch"/>
    <s v="TRIO Programs"/>
    <x v="888"/>
    <s v="F"/>
    <m/>
    <m/>
    <s v="A12"/>
    <s v="Fiscal Year"/>
    <x v="0"/>
  </r>
  <r>
    <s v="Huang"/>
    <s v="Yiju"/>
    <m/>
    <s v="Assistant Professor"/>
    <s v="German-Russian Department"/>
    <x v="889"/>
    <s v="F"/>
    <m/>
    <m/>
    <s v="F12"/>
    <s v="Academic Year"/>
    <x v="2"/>
  </r>
  <r>
    <s v="Schoenfeld"/>
    <s v="Michelle"/>
    <s v="Ann"/>
    <s v="Account/AP Manager"/>
    <s v="Controller's Office"/>
    <x v="890"/>
    <s v="F"/>
    <m/>
    <m/>
    <s v="A12"/>
    <s v="Fiscal Year"/>
    <x v="0"/>
  </r>
  <r>
    <s v="Smith"/>
    <s v="Catherine"/>
    <s v="Elizabeth"/>
    <s v="Lecturer"/>
    <s v="Flight Instruction"/>
    <x v="891"/>
    <s v="F"/>
    <m/>
    <m/>
    <s v="F12"/>
    <s v="Academic Year"/>
    <x v="2"/>
  </r>
  <r>
    <s v="Dunn"/>
    <s v="Jason"/>
    <s v="M"/>
    <s v="Business Analyst"/>
    <s v="Human Resources"/>
    <x v="892"/>
    <s v="F"/>
    <m/>
    <m/>
    <s v="A12"/>
    <s v="Fiscal Year"/>
    <x v="0"/>
  </r>
  <r>
    <s v="Hertenstein"/>
    <s v="Elizabeth"/>
    <s v="Marian"/>
    <s v="Asst Prof/Cataloger &amp; Metadata"/>
    <s v="University Libraries"/>
    <x v="893"/>
    <s v="F"/>
    <m/>
    <m/>
    <s v="FLB"/>
    <s v="Fiscal Year"/>
    <x v="3"/>
  </r>
  <r>
    <s v="Lavalette"/>
    <s v="Joseph"/>
    <s v="N"/>
    <s v="Lecturer"/>
    <s v="Construction Management"/>
    <x v="894"/>
    <s v="F"/>
    <n v="10000"/>
    <m/>
    <s v="F12"/>
    <s v="Academic Year"/>
    <x v="2"/>
  </r>
  <r>
    <s v="Belcher"/>
    <s v="Jessica"/>
    <s v="Ann"/>
    <s v="Assistant Director, COSMOS"/>
    <s v="Cosmos"/>
    <x v="895"/>
    <s v="F"/>
    <m/>
    <m/>
    <s v="A12"/>
    <s v="Fiscal Year"/>
    <x v="0"/>
  </r>
  <r>
    <s v="Ross"/>
    <s v="Cynthia"/>
    <s v="Ann"/>
    <s v="Senior Lecturer"/>
    <s v="School of Teaching &amp; Learning"/>
    <x v="896"/>
    <s v="F"/>
    <m/>
    <m/>
    <s v="F12"/>
    <s v="Academic Year"/>
    <x v="2"/>
  </r>
  <r>
    <s v="Garrett-Ruffin"/>
    <s v="Sherona"/>
    <s v="D"/>
    <s v="Instructor"/>
    <s v="Psychology Department"/>
    <x v="897"/>
    <s v="F"/>
    <m/>
    <m/>
    <s v="   F12"/>
    <s v="Academic Year"/>
    <x v="2"/>
  </r>
  <r>
    <s v="Armentano"/>
    <s v="Terence"/>
    <s v="Michael"/>
    <s v="Assistant Director"/>
    <s v="On-Line Programs"/>
    <x v="898"/>
    <s v="F"/>
    <m/>
    <m/>
    <s v="A12"/>
    <s v="Fiscal Year"/>
    <x v="0"/>
  </r>
  <r>
    <s v="Magsamen-Conrad"/>
    <s v="Katie"/>
    <s v="Charlotte"/>
    <s v="Assistant Professor"/>
    <s v="Dept of Communication"/>
    <x v="899"/>
    <s v="F"/>
    <m/>
    <m/>
    <s v="   F09"/>
    <s v="Academic Year"/>
    <x v="2"/>
  </r>
  <r>
    <s v="Honneffer"/>
    <s v="Frederick"/>
    <s v="Nathan"/>
    <s v="Conservator"/>
    <s v="University Libraries"/>
    <x v="900"/>
    <s v="F"/>
    <m/>
    <m/>
    <s v="A12"/>
    <s v="Fiscal Year"/>
    <x v="0"/>
  </r>
  <r>
    <s v="Burroughs"/>
    <s v="Siew"/>
    <s v="Chat"/>
    <s v="Senior Lecturer"/>
    <s v="General Studies Writing Prog"/>
    <x v="901"/>
    <s v="F"/>
    <m/>
    <m/>
    <s v="F12"/>
    <s v="Academic Year"/>
    <x v="2"/>
  </r>
  <r>
    <s v="Turner"/>
    <s v="Kerrie"/>
    <s v="McKinney"/>
    <s v="Head Gymnastics Coach"/>
    <s v="Gymnastic Women"/>
    <x v="902"/>
    <s v="F"/>
    <m/>
    <m/>
    <s v="A12"/>
    <s v="Fiscal Year"/>
    <x v="0"/>
  </r>
  <r>
    <s v="Beltano"/>
    <s v="Amy"/>
    <s v="Jeannine"/>
    <s v="Sr. Financial Systems Analyst"/>
    <s v="Controller's Office"/>
    <x v="903"/>
    <s v="F"/>
    <n v="2250"/>
    <m/>
    <s v="A12"/>
    <s v="Fiscal Year"/>
    <x v="0"/>
  </r>
  <r>
    <s v="Pahapill"/>
    <s v="Leigh-Ann"/>
    <m/>
    <s v="Assistant Professor"/>
    <s v="School of Art"/>
    <x v="904"/>
    <s v="F"/>
    <m/>
    <m/>
    <s v="   F12"/>
    <s v="Academic Year"/>
    <x v="2"/>
  </r>
  <r>
    <s v="Hanasono"/>
    <s v="Lisa"/>
    <s v="Kiyomi"/>
    <s v="Assistant Professor"/>
    <s v="Dept of Communication"/>
    <x v="905"/>
    <s v="F"/>
    <m/>
    <m/>
    <s v="F09"/>
    <s v="Academic Year"/>
    <x v="2"/>
  </r>
  <r>
    <s v="Gabay"/>
    <s v="Itay"/>
    <m/>
    <s v="Assistant Professor"/>
    <s v="Department of Journalism &amp; PR"/>
    <x v="906"/>
    <s v="F"/>
    <m/>
    <m/>
    <s v="   F12"/>
    <s v="Academic Year"/>
    <x v="2"/>
  </r>
  <r>
    <s v="Gilbertson"/>
    <s v="Meredith"/>
    <s v="Jane"/>
    <s v="Lecturer"/>
    <s v="Sociology Department"/>
    <x v="907"/>
    <s v="F"/>
    <m/>
    <m/>
    <s v="   F12"/>
    <s v="Academic Year"/>
    <x v="2"/>
  </r>
  <r>
    <s v="Jackson"/>
    <s v="Nicole"/>
    <s v="Maelyn"/>
    <s v="Assistant Professor"/>
    <s v="History Department"/>
    <x v="908"/>
    <s v="F"/>
    <m/>
    <m/>
    <s v="F12"/>
    <s v="Academic Year"/>
    <x v="2"/>
  </r>
  <r>
    <s v="Wales"/>
    <s v="Tamera"/>
    <s v="Susan"/>
    <s v="Lecturer"/>
    <s v="Biological Science"/>
    <x v="909"/>
    <s v="F"/>
    <m/>
    <m/>
    <s v="F12"/>
    <s v="Academic Year"/>
    <x v="2"/>
  </r>
  <r>
    <s v="Nichols"/>
    <s v="Eric"/>
    <s v="W"/>
    <s v="Head Men's Soccer Coach"/>
    <s v="Soccer Men"/>
    <x v="910"/>
    <s v="F"/>
    <m/>
    <m/>
    <s v="A12"/>
    <s v="Fiscal Year"/>
    <x v="0"/>
  </r>
  <r>
    <s v="Kinney"/>
    <s v="Rebecca"/>
    <s v="Jo"/>
    <s v="Assistant Professor"/>
    <s v="School of Cultural &amp; Critical"/>
    <x v="911"/>
    <s v="F"/>
    <m/>
    <m/>
    <s v="F12"/>
    <s v="Academic Year"/>
    <x v="2"/>
  </r>
  <r>
    <s v="Fan"/>
    <s v="Kerry"/>
    <s v="Sizheng"/>
    <s v="Senior Lecturer"/>
    <s v="Architecture &amp; Envr Design"/>
    <x v="912"/>
    <s v="F"/>
    <m/>
    <m/>
    <s v="F12"/>
    <s v="Academic Year"/>
    <x v="2"/>
  </r>
  <r>
    <s v="Teeple"/>
    <s v="Darin"/>
    <s v="W"/>
    <s v="Strategic Sourcing Analyst"/>
    <s v="Business Operations"/>
    <x v="913"/>
    <s v="F"/>
    <m/>
    <m/>
    <s v="A12"/>
    <s v="Fiscal Year"/>
    <x v="0"/>
  </r>
  <r>
    <s v="Goedde"/>
    <s v="Allison"/>
    <s v="Marie"/>
    <s v="Lecturer"/>
    <s v="School of Teaching &amp; Learning"/>
    <x v="914"/>
    <s v="F"/>
    <n v="1500"/>
    <m/>
    <s v="   F12"/>
    <s v="Academic Year"/>
    <x v="2"/>
  </r>
  <r>
    <s v="Semer"/>
    <s v="Claire"/>
    <s v="Anne"/>
    <s v="Assistant Director, Res Life"/>
    <s v="Office of Residence Life"/>
    <x v="915"/>
    <s v="F"/>
    <m/>
    <m/>
    <s v="A12"/>
    <s v="Fiscal Year"/>
    <x v="0"/>
  </r>
  <r>
    <s v="Juarez"/>
    <s v="Susana"/>
    <m/>
    <s v="Instructor"/>
    <s v="Romance and Classical Studies"/>
    <x v="916"/>
    <s v="F"/>
    <m/>
    <m/>
    <s v="   F09"/>
    <s v="Academic Year"/>
    <x v="2"/>
  </r>
  <r>
    <s v="Naderer"/>
    <s v="M"/>
    <s v="Ellen"/>
    <s v="Program Coordinator"/>
    <s v="Fire-Nursing Program"/>
    <x v="917"/>
    <s v="F"/>
    <m/>
    <m/>
    <s v="A12"/>
    <s v="Fiscal Year"/>
    <x v="0"/>
  </r>
  <r>
    <s v="Vandenbroek"/>
    <s v="Judy"/>
    <s v="A"/>
    <s v="Lecturer"/>
    <s v="Schl of Intervention Svcs"/>
    <x v="918"/>
    <s v="F"/>
    <m/>
    <m/>
    <s v="F09"/>
    <s v="Academic Year"/>
    <x v="2"/>
  </r>
  <r>
    <s v="Gilbert"/>
    <s v="Gregory"/>
    <s v="Scott"/>
    <s v="Technology Support Specialist"/>
    <s v="Information Technology Service"/>
    <x v="919"/>
    <s v="F"/>
    <m/>
    <m/>
    <s v="   A12"/>
    <s v="Fiscal Year"/>
    <x v="0"/>
  </r>
  <r>
    <s v="Zapiecki"/>
    <s v="Thomas"/>
    <s v="Michael"/>
    <s v="Producer/Dir WBGU_TV LearnSvc"/>
    <s v="WBGU-TV Television Service"/>
    <x v="920"/>
    <s v="F"/>
    <m/>
    <m/>
    <s v="A12"/>
    <s v="Fiscal Year"/>
    <x v="0"/>
  </r>
  <r>
    <s v="Kudela"/>
    <s v="Michael"/>
    <s v="Christopher"/>
    <s v="Instr Des and Multimedia Spec"/>
    <s v="Center for Faculty Excellence"/>
    <x v="921"/>
    <s v="F"/>
    <m/>
    <m/>
    <s v="A12"/>
    <s v="Fiscal Year"/>
    <x v="0"/>
  </r>
  <r>
    <s v="Ricketts"/>
    <s v="Gordon"/>
    <s v="Charles"/>
    <s v="Director/Lecturer"/>
    <s v="Arts Village"/>
    <x v="922"/>
    <s v="F"/>
    <n v="2500"/>
    <m/>
    <s v="F12"/>
    <s v="Academic Year"/>
    <x v="2"/>
  </r>
  <r>
    <s v="Ash"/>
    <s v="Julie"/>
    <s v="Lynn"/>
    <s v="Asistant Director Undrgrd Stds"/>
    <s v="Office of UG Student Develo"/>
    <x v="923"/>
    <s v="F"/>
    <m/>
    <m/>
    <s v="A12"/>
    <s v="Fiscal Year"/>
    <x v="0"/>
  </r>
  <r>
    <s v="Vickery"/>
    <s v="Cara"/>
    <s v="Michelle"/>
    <s v="Instructor/Program Director"/>
    <s v="Fire-Applied Science"/>
    <x v="924"/>
    <s v="F"/>
    <m/>
    <m/>
    <s v="F12"/>
    <s v="Academic Year"/>
    <x v="2"/>
  </r>
  <r>
    <s v="Valentine"/>
    <s v="Cynthia"/>
    <s v="A"/>
    <s v="General Manager"/>
    <s v="Dining Services"/>
    <x v="925"/>
    <s v="F"/>
    <m/>
    <m/>
    <s v="A12"/>
    <s v="Fiscal Year"/>
    <x v="0"/>
  </r>
  <r>
    <s v="Overholt"/>
    <s v="Steven"/>
    <s v="E"/>
    <s v="Course Materials Manager"/>
    <s v="University Bookstore"/>
    <x v="926"/>
    <s v="F"/>
    <m/>
    <m/>
    <s v="   A12"/>
    <s v="Fiscal Year"/>
    <x v="0"/>
  </r>
  <r>
    <s v="Alamina"/>
    <s v="Abiye"/>
    <m/>
    <s v="Instructor"/>
    <s v="Economics Dept"/>
    <x v="927"/>
    <s v="F"/>
    <m/>
    <m/>
    <s v="F12"/>
    <s v="Academic Year"/>
    <x v="2"/>
  </r>
  <r>
    <s v="Parish"/>
    <s v="Tim"/>
    <s v="W"/>
    <s v="Client Support Supervisor"/>
    <s v="Information Technology Service"/>
    <x v="928"/>
    <s v="F"/>
    <m/>
    <m/>
    <s v="   A12"/>
    <s v="Fiscal Year"/>
    <x v="0"/>
  </r>
  <r>
    <s v="Lawrence"/>
    <s v="Sidra"/>
    <s v="Meredith"/>
    <s v="Assistant Professor"/>
    <s v="Musicology/Composition/Theory"/>
    <x v="929"/>
    <s v="F"/>
    <m/>
    <m/>
    <s v="F09"/>
    <s v="Academic Year"/>
    <x v="2"/>
  </r>
  <r>
    <s v="Fidler"/>
    <s v="Amy"/>
    <s v="Tavormina"/>
    <s v="Lecturer"/>
    <s v="School of Art"/>
    <x v="930"/>
    <s v="F"/>
    <m/>
    <m/>
    <s v="F12"/>
    <s v="Academic Year"/>
    <x v="2"/>
  </r>
  <r>
    <s v="Bissell"/>
    <s v="Sally"/>
    <s v="B"/>
    <s v="Employer Developer"/>
    <s v="Career Center"/>
    <x v="931"/>
    <s v="F"/>
    <m/>
    <m/>
    <s v="A12"/>
    <s v="Fiscal Year"/>
    <x v="0"/>
  </r>
  <r>
    <s v="Snelling"/>
    <s v="Louis"/>
    <m/>
    <s v="Hd Cch Mns &amp; Wmns CC/Hd Wms TF"/>
    <s v="Track-Women"/>
    <x v="931"/>
    <s v="F"/>
    <m/>
    <m/>
    <s v="A12"/>
    <s v="Fiscal Year"/>
    <x v="0"/>
  </r>
  <r>
    <s v="Burger"/>
    <s v="Cole"/>
    <s v="Philip"/>
    <s v="Instructor"/>
    <s v="Music Education"/>
    <x v="932"/>
    <s v="F"/>
    <m/>
    <m/>
    <s v="F12"/>
    <s v="Academic Year"/>
    <x v="2"/>
  </r>
  <r>
    <s v="Cameron"/>
    <s v="Douglas"/>
    <s v="D"/>
    <s v="Corporate Relations Specialist"/>
    <s v="WBGU-TV Television Service"/>
    <x v="933"/>
    <s v="F"/>
    <m/>
    <m/>
    <s v="A12"/>
    <s v="Fiscal Year"/>
    <x v="0"/>
  </r>
  <r>
    <s v="Smith"/>
    <s v="Jeffrey"/>
    <s v="Roland"/>
    <s v="Conference/Event Srvcs Manager"/>
    <s v="Bowen-Thompson Student Union"/>
    <x v="934"/>
    <s v="F"/>
    <m/>
    <m/>
    <s v="A12"/>
    <s v="Fiscal Year"/>
    <x v="0"/>
  </r>
  <r>
    <s v="Hofacker"/>
    <s v="Keith"/>
    <s v="W"/>
    <s v="Technical Director/Designer"/>
    <s v="Musical Arts Dean"/>
    <x v="935"/>
    <s v="F"/>
    <m/>
    <m/>
    <s v="A12"/>
    <s v="Fiscal Year"/>
    <x v="0"/>
  </r>
  <r>
    <s v="Martin"/>
    <s v="Douglas"/>
    <s v="R"/>
    <s v="Design Engineer/Elec Tech"/>
    <s v="Chemistry Department"/>
    <x v="936"/>
    <s v="F"/>
    <m/>
    <m/>
    <s v="   A12"/>
    <s v="Fiscal Year"/>
    <x v="0"/>
  </r>
  <r>
    <s v="Partin"/>
    <s v="Matthew"/>
    <s v="L"/>
    <s v="Lecturer"/>
    <s v="Biological Science"/>
    <x v="937"/>
    <s v="F"/>
    <m/>
    <m/>
    <s v="   F09"/>
    <s v="Academic Year"/>
    <x v="2"/>
  </r>
  <r>
    <s v="Murrell"/>
    <s v="Dawn"/>
    <s v="D"/>
    <s v="Senior Lecturer"/>
    <s v="Family &amp; Consumer Sciences"/>
    <x v="938"/>
    <s v="F"/>
    <m/>
    <m/>
    <s v="F12"/>
    <s v="Academic Year"/>
    <x v="2"/>
  </r>
  <r>
    <s v="Pinkelman"/>
    <s v="Ginny"/>
    <m/>
    <s v="Executive Assistant to CIO"/>
    <s v="Information Technology Service"/>
    <x v="939"/>
    <s v="F"/>
    <m/>
    <m/>
    <s v="   A12"/>
    <s v="Fiscal Year"/>
    <x v="0"/>
  </r>
  <r>
    <s v="Clemens"/>
    <s v="Jacob"/>
    <s v="E"/>
    <s v="Asst Dean of Students/Cntr Ldr"/>
    <s v="President's Leadership Academy"/>
    <x v="940"/>
    <s v="F"/>
    <m/>
    <m/>
    <s v="A12"/>
    <s v="Fiscal Year"/>
    <x v="0"/>
  </r>
  <r>
    <s v="Priehs"/>
    <s v="Abby"/>
    <m/>
    <s v="Assistant Dir, Supervision"/>
    <s v="Office of Residence Life"/>
    <x v="941"/>
    <s v="F"/>
    <m/>
    <m/>
    <s v="A12"/>
    <s v="Fiscal Year"/>
    <x v="0"/>
  </r>
  <r>
    <s v="Davis"/>
    <s v="Vincent"/>
    <s v="M"/>
    <s v="Fire Safety/Emergny Resp Coord"/>
    <s v="Risk Management"/>
    <x v="941"/>
    <s v="F"/>
    <m/>
    <m/>
    <s v="   A12"/>
    <s v="Fiscal Year"/>
    <x v="0"/>
  </r>
  <r>
    <s v="Bratt"/>
    <s v="Mark"/>
    <s v="Adam"/>
    <s v="Web Application Support Dev"/>
    <s v="Information Technology Service"/>
    <x v="942"/>
    <s v="F"/>
    <m/>
    <m/>
    <s v="A12"/>
    <s v="Fiscal Year"/>
    <x v="0"/>
  </r>
  <r>
    <s v="Plaza"/>
    <s v="Raymond"/>
    <s v="Vidal"/>
    <s v="Associate Director"/>
    <s v="Office of Multicultural Affrs"/>
    <x v="943"/>
    <s v="F"/>
    <m/>
    <m/>
    <s v="   A12"/>
    <s v="Fiscal Year"/>
    <x v="0"/>
  </r>
  <r>
    <s v="Busija"/>
    <s v="Edith"/>
    <s v="C"/>
    <s v="Instructor"/>
    <s v="Management"/>
    <x v="944"/>
    <s v="F"/>
    <m/>
    <m/>
    <s v="F12"/>
    <s v="Academic Year"/>
    <x v="2"/>
  </r>
  <r>
    <s v="Kauffman"/>
    <s v="Donna"/>
    <s v="Rae"/>
    <s v="Lecturer"/>
    <s v="Sociology Department"/>
    <x v="945"/>
    <s v="F"/>
    <m/>
    <m/>
    <s v="   F12"/>
    <s v="Academic Year"/>
    <x v="2"/>
  </r>
  <r>
    <s v="Johnson"/>
    <s v="Kari"/>
    <s v="Lynn"/>
    <s v="Manager, UL Administr Services"/>
    <s v="University Libraries"/>
    <x v="946"/>
    <s v="F"/>
    <m/>
    <m/>
    <s v="   A12"/>
    <s v="Fiscal Year"/>
    <x v="0"/>
  </r>
  <r>
    <s v="Enright"/>
    <s v="Patrick"/>
    <s v="J"/>
    <s v="Technology Support Specialist"/>
    <s v="Information Technology Service"/>
    <x v="947"/>
    <s v="F"/>
    <m/>
    <m/>
    <s v="A12"/>
    <s v="Fiscal Year"/>
    <x v="0"/>
  </r>
  <r>
    <s v="Fleshman"/>
    <s v="Kimberly"/>
    <s v="J"/>
    <s v="Coord Tech Assistance Cntr"/>
    <s v="University Libraries"/>
    <x v="948"/>
    <s v="F"/>
    <m/>
    <m/>
    <s v="A12"/>
    <s v="Fiscal Year"/>
    <x v="0"/>
  </r>
  <r>
    <s v="Liggett"/>
    <s v="Lori"/>
    <m/>
    <s v="Lecturer"/>
    <s v="Dept of Telecommunications"/>
    <x v="949"/>
    <s v="F"/>
    <n v="360"/>
    <m/>
    <s v="F12"/>
    <s v="Academic Year"/>
    <x v="2"/>
  </r>
  <r>
    <s v="Gutierrez"/>
    <s v="Andrea"/>
    <s v="D"/>
    <s v="Assistant Director Coop Prog"/>
    <s v="Cooperative Education"/>
    <x v="950"/>
    <s v="F"/>
    <m/>
    <m/>
    <s v="A12"/>
    <s v="Fiscal Year"/>
    <x v="0"/>
  </r>
  <r>
    <s v="Bergstrom"/>
    <s v="Barbara"/>
    <s v="J"/>
    <s v="Assistant Professor"/>
    <s v="School of Art"/>
    <x v="951"/>
    <s v="F"/>
    <m/>
    <m/>
    <s v="F12"/>
    <s v="Academic Year"/>
    <x v="2"/>
  </r>
  <r>
    <s v="Vanderlugt"/>
    <s v="Nancy"/>
    <s v="Marie"/>
    <s v="Business Mgr, Flight Opertns"/>
    <s v="Flight Instruction"/>
    <x v="952"/>
    <s v="F"/>
    <m/>
    <m/>
    <s v="A12"/>
    <s v="Fiscal Year"/>
    <x v="0"/>
  </r>
  <r>
    <s v="Piroth"/>
    <s v="Scott"/>
    <s v="Randall"/>
    <s v="Senior Lecturer"/>
    <s v="Political Science Department"/>
    <x v="953"/>
    <s v="F"/>
    <m/>
    <m/>
    <s v="   F12"/>
    <s v="Academic Year"/>
    <x v="2"/>
  </r>
  <r>
    <s v="Rybak"/>
    <s v="Amy"/>
    <s v="Barber"/>
    <s v="Lecturer"/>
    <s v="General Studies Writing Prog"/>
    <x v="954"/>
    <s v="F"/>
    <m/>
    <m/>
    <s v="F12"/>
    <s v="Academic Year"/>
    <x v="2"/>
  </r>
  <r>
    <s v="Westrick"/>
    <s v="Ann"/>
    <s v="Margaret"/>
    <s v="Lecturer"/>
    <s v="General Studies Writing Prog"/>
    <x v="954"/>
    <s v="F"/>
    <m/>
    <m/>
    <s v="F12"/>
    <s v="Academic Year"/>
    <x v="2"/>
  </r>
  <r>
    <s v="Graser"/>
    <s v="Larry"/>
    <s v="J"/>
    <s v="Instructor"/>
    <s v="School of Teaching &amp; Learning"/>
    <x v="955"/>
    <s v="F"/>
    <m/>
    <m/>
    <s v="   F09"/>
    <s v="Academic Year"/>
    <x v="2"/>
  </r>
  <r>
    <s v="Lisk"/>
    <s v="Patrick"/>
    <s v="Ryan"/>
    <s v="Technology Support Specialist"/>
    <s v="Information Technology Service"/>
    <x v="956"/>
    <s v="F"/>
    <n v="2425.6"/>
    <m/>
    <s v="A12"/>
    <s v="Fiscal Year"/>
    <x v="0"/>
  </r>
  <r>
    <s v="Celestino-Boes"/>
    <s v="Christine"/>
    <m/>
    <s v="Recruiter/Transfer Advisor"/>
    <s v="Non-Traditional &amp; Transfer Std"/>
    <x v="957"/>
    <s v="F"/>
    <m/>
    <m/>
    <s v="A12"/>
    <s v="Fiscal Year"/>
    <x v="0"/>
  </r>
  <r>
    <s v="Chiarelott"/>
    <s v="Erik"/>
    <m/>
    <s v="Instructor"/>
    <s v="Marketing"/>
    <x v="958"/>
    <s v="F"/>
    <m/>
    <m/>
    <s v="F09"/>
    <s v="Academic Year"/>
    <x v="2"/>
  </r>
  <r>
    <s v="Holden"/>
    <s v="Brett"/>
    <s v="Edward"/>
    <s v="Asst Prof/Dir Gish Film Theatr"/>
    <s v="Theatre and Film"/>
    <x v="959"/>
    <s v="F"/>
    <n v="6000"/>
    <m/>
    <s v="F12"/>
    <s v="Academic Year"/>
    <x v="2"/>
  </r>
  <r>
    <s v="Kelley"/>
    <s v="Daniel"/>
    <s v="Francis"/>
    <s v="Assistant Professor"/>
    <s v="Fire-Geology"/>
    <x v="960"/>
    <s v="F"/>
    <m/>
    <m/>
    <s v="   F09"/>
    <s v="Academic Year"/>
    <x v="2"/>
  </r>
  <r>
    <s v="Alday"/>
    <s v="Paul"/>
    <s v="Wesley"/>
    <s v="Lecturer"/>
    <s v="Dept of Communication"/>
    <x v="961"/>
    <s v="F"/>
    <m/>
    <m/>
    <s v="F12"/>
    <s v="Academic Year"/>
    <x v="2"/>
  </r>
  <r>
    <s v="Hagenbuch"/>
    <s v="Julie"/>
    <s v="Kristen"/>
    <s v="Lecturer"/>
    <s v="Department of Journalism &amp; PR"/>
    <x v="962"/>
    <s v="F"/>
    <m/>
    <m/>
    <s v="F12"/>
    <s v="Academic Year"/>
    <x v="2"/>
  </r>
  <r>
    <s v="Rice"/>
    <s v="David"/>
    <s v="Michael"/>
    <s v="Assistant Director"/>
    <s v="Non-Traditional &amp; Transfer Std"/>
    <x v="963"/>
    <s v="F"/>
    <m/>
    <m/>
    <s v="A12"/>
    <s v="Fiscal Year"/>
    <x v="0"/>
  </r>
  <r>
    <s v="Butler"/>
    <s v="Jeremy"/>
    <s v="Michael"/>
    <s v="Depository Manager"/>
    <s v="Regional Book Depository"/>
    <x v="964"/>
    <s v="F"/>
    <m/>
    <m/>
    <s v="A12"/>
    <s v="Fiscal Year"/>
    <x v="0"/>
  </r>
  <r>
    <s v="Beckwith-McManus"/>
    <s v="Ellen"/>
    <s v="F"/>
    <s v="Assistant Director"/>
    <s v="Alumni Office"/>
    <x v="965"/>
    <s v="F"/>
    <m/>
    <m/>
    <s v="A12"/>
    <s v="Fiscal Year"/>
    <x v="0"/>
  </r>
  <r>
    <s v="O'Dorisio"/>
    <s v="Joel"/>
    <s v="T"/>
    <s v="Lecturer"/>
    <s v="School of Art"/>
    <x v="965"/>
    <s v="F"/>
    <m/>
    <m/>
    <s v="   F12"/>
    <s v="Academic Year"/>
    <x v="2"/>
  </r>
  <r>
    <s v="Beeman"/>
    <s v="Lori"/>
    <s v="Ann"/>
    <s v="HR Training and Doc Specialist"/>
    <s v="Human Resources"/>
    <x v="966"/>
    <s v="F"/>
    <m/>
    <m/>
    <s v="A12"/>
    <s v="Fiscal Year"/>
    <x v="0"/>
  </r>
  <r>
    <s v="Taylor"/>
    <s v="Keisha"/>
    <s v="Michelle"/>
    <s v="Assistant Director"/>
    <s v="Career Center"/>
    <x v="967"/>
    <s v="F"/>
    <m/>
    <m/>
    <s v="A12"/>
    <s v="Fiscal Year"/>
    <x v="0"/>
  </r>
  <r>
    <s v="Weinberger"/>
    <s v="Margaret"/>
    <s v="J"/>
    <s v="Lecturer"/>
    <s v="Sociology Department"/>
    <x v="968"/>
    <s v="F"/>
    <m/>
    <m/>
    <s v="F12"/>
    <s v="Academic Year"/>
    <x v="2"/>
  </r>
  <r>
    <s v="Kern-Blystone"/>
    <s v="Dorothy"/>
    <s v="Jean"/>
    <s v="Senior Lecturer"/>
    <s v="School of Teaching &amp; Learning"/>
    <x v="969"/>
    <s v="F"/>
    <n v="1000"/>
    <m/>
    <s v="   F12"/>
    <s v="Academic Year"/>
    <x v="2"/>
  </r>
  <r>
    <s v="Mandell"/>
    <s v="Eric"/>
    <s v="S"/>
    <s v="Lecturer"/>
    <s v="Physics &amp; Astronomy"/>
    <x v="970"/>
    <s v="F"/>
    <m/>
    <m/>
    <s v="   F09"/>
    <s v="Academic Year"/>
    <x v="2"/>
  </r>
  <r>
    <s v="Schuck"/>
    <s v="Raymond"/>
    <s v="Ignatius"/>
    <s v="Assistant Professor"/>
    <s v="Fire-Humanities"/>
    <x v="971"/>
    <s v="F"/>
    <m/>
    <m/>
    <s v="F12"/>
    <s v="Academic Year"/>
    <x v="2"/>
  </r>
  <r>
    <s v="Kloor"/>
    <s v="John"/>
    <m/>
    <s v="Applications Specialist"/>
    <s v="Admissions Office"/>
    <x v="972"/>
    <s v="F"/>
    <m/>
    <m/>
    <s v="A12"/>
    <s v="Fiscal Year"/>
    <x v="0"/>
  </r>
  <r>
    <s v="Theis"/>
    <s v="Robert"/>
    <s v="James"/>
    <s v="Application Specialist"/>
    <s v="Admissions Office"/>
    <x v="972"/>
    <s v="F"/>
    <m/>
    <m/>
    <s v="A12"/>
    <s v="Fiscal Year"/>
    <x v="0"/>
  </r>
  <r>
    <s v="Gardner"/>
    <s v="Kathleen"/>
    <s v="M"/>
    <s v="Micrographics Specialist"/>
    <s v="University Libraries"/>
    <x v="973"/>
    <s v="F"/>
    <m/>
    <m/>
    <s v="   A12"/>
    <s v="Fiscal Year"/>
    <x v="0"/>
  </r>
  <r>
    <s v="Mays"/>
    <s v="Patricia"/>
    <s v="J"/>
    <s v="Assistant Dean for Inst Resrch"/>
    <s v="Fire-Institutional Research"/>
    <x v="974"/>
    <s v="F"/>
    <m/>
    <m/>
    <s v="   A12"/>
    <s v="Fiscal Year"/>
    <x v="0"/>
  </r>
  <r>
    <s v="Young"/>
    <s v="Ian"/>
    <s v="Alexander"/>
    <s v="Senior Lecturer"/>
    <s v="Philosophy Department"/>
    <x v="975"/>
    <s v="F"/>
    <m/>
    <m/>
    <s v="F12"/>
    <s v="Academic Year"/>
    <x v="2"/>
  </r>
  <r>
    <s v="Kline"/>
    <s v="Robert"/>
    <s v="J"/>
    <s v="Academic Advisor"/>
    <s v="A&amp;S Dean"/>
    <x v="976"/>
    <s v="F"/>
    <m/>
    <m/>
    <s v="A12"/>
    <s v="Fiscal Year"/>
    <x v="0"/>
  </r>
  <r>
    <s v="Koenigbauer"/>
    <s v="Lee Ann"/>
    <m/>
    <s v="Academic Advisor"/>
    <s v="A&amp;S Dean"/>
    <x v="976"/>
    <s v="F"/>
    <m/>
    <m/>
    <s v="A12"/>
    <s v="Fiscal Year"/>
    <x v="0"/>
  </r>
  <r>
    <s v="Smith"/>
    <s v="Sara"/>
    <s v="Nicole"/>
    <s v="Operations Manager"/>
    <s v="Intrnl Programs &amp; Partnerships"/>
    <x v="977"/>
    <s v="F"/>
    <m/>
    <m/>
    <s v="A12"/>
    <s v="Fiscal Year"/>
    <x v="0"/>
  </r>
  <r>
    <s v="Baranski"/>
    <s v="Jenifer"/>
    <s v="Marie"/>
    <s v="Director, Animal Research Fac"/>
    <s v="Animal Facility Operation"/>
    <x v="978"/>
    <s v="F"/>
    <m/>
    <m/>
    <s v="A12"/>
    <s v="Fiscal Year"/>
    <x v="0"/>
  </r>
  <r>
    <s v="Rubel"/>
    <s v="Matthew"/>
    <s v="J"/>
    <s v="Coordinator, Energy Management"/>
    <s v="Campus Operations"/>
    <x v="978"/>
    <s v="F"/>
    <m/>
    <m/>
    <s v="A12"/>
    <s v="Fiscal Year"/>
    <x v="0"/>
  </r>
  <r>
    <s v="Codding"/>
    <s v="Charles"/>
    <s v="Lee"/>
    <s v="Laboratory Design Engineer"/>
    <s v="Chemistry Department"/>
    <x v="978"/>
    <s v="F"/>
    <m/>
    <m/>
    <s v="A12"/>
    <s v="Fiscal Year"/>
    <x v="0"/>
  </r>
  <r>
    <s v="Stearns"/>
    <s v="Susan"/>
    <s v="Marie"/>
    <s v="Assistant Director"/>
    <s v="Cosmos"/>
    <x v="978"/>
    <s v="F"/>
    <m/>
    <m/>
    <s v="A12"/>
    <s v="Fiscal Year"/>
    <x v="0"/>
  </r>
  <r>
    <s v="Lawry"/>
    <s v="Kathleen"/>
    <s v="Marie"/>
    <s v="Marketing Communication Spec"/>
    <s v="Marketing &amp; Communications"/>
    <x v="978"/>
    <s v="F"/>
    <m/>
    <m/>
    <s v="A12"/>
    <s v="Fiscal Year"/>
    <x v="0"/>
  </r>
  <r>
    <s v="Powers"/>
    <s v="Chris"/>
    <s v="Patrick"/>
    <s v="Assistant Manager, Parking"/>
    <s v="Parking Services"/>
    <x v="978"/>
    <s v="F"/>
    <m/>
    <m/>
    <s v="A12"/>
    <s v="Fiscal Year"/>
    <x v="0"/>
  </r>
  <r>
    <s v="Walton"/>
    <s v="Jason"/>
    <s v="David"/>
    <s v="Collabrtve Arts Digital TechCo"/>
    <s v="School of Art"/>
    <x v="978"/>
    <s v="F"/>
    <m/>
    <m/>
    <s v="A12"/>
    <s v="Fiscal Year"/>
    <x v="0"/>
  </r>
  <r>
    <s v="Dowd"/>
    <s v="John"/>
    <s v="Paul"/>
    <s v="Assistant Professor"/>
    <s v="Dept of Communication"/>
    <x v="979"/>
    <s v="F"/>
    <m/>
    <m/>
    <s v="F12"/>
    <s v="Academic Year"/>
    <x v="2"/>
  </r>
  <r>
    <s v="Benedict"/>
    <s v="Louis"/>
    <s v="Michael"/>
    <s v="Instructor"/>
    <s v="Economics Dept"/>
    <x v="979"/>
    <s v="F"/>
    <m/>
    <m/>
    <s v="F09"/>
    <s v="Academic Year"/>
    <x v="2"/>
  </r>
  <r>
    <s v="Blass"/>
    <s v="Peter"/>
    <s v="M"/>
    <s v="Lecturer"/>
    <s v="Chemistry Department"/>
    <x v="980"/>
    <s v="F"/>
    <m/>
    <m/>
    <s v="F12"/>
    <s v="Academic Year"/>
    <x v="2"/>
  </r>
  <r>
    <s v="Almakki"/>
    <s v="Osamah"/>
    <s v="Saleh"/>
    <s v="IR Report Developer"/>
    <s v="Institutional Research"/>
    <x v="981"/>
    <s v="F"/>
    <m/>
    <m/>
    <s v="A12"/>
    <s v="Fiscal Year"/>
    <x v="0"/>
  </r>
  <r>
    <s v="Sehmann"/>
    <s v="Scott"/>
    <s v="R"/>
    <s v="Assistant Director"/>
    <s v="Recreation and Wellness"/>
    <x v="982"/>
    <s v="F"/>
    <m/>
    <m/>
    <s v="A12"/>
    <s v="Fiscal Year"/>
    <x v="0"/>
  </r>
  <r>
    <s v="Chafee"/>
    <s v="Cheryl"/>
    <s v="Lynn"/>
    <s v="Assistant Director"/>
    <s v="Fire-Admissions"/>
    <x v="983"/>
    <s v="F"/>
    <m/>
    <m/>
    <s v="A12"/>
    <s v="Fiscal Year"/>
    <x v="0"/>
  </r>
  <r>
    <s v="Filippova"/>
    <s v="Daria"/>
    <s v="Vladimirovna"/>
    <s v="Instructor"/>
    <s v="Math and Statistics Dept"/>
    <x v="984"/>
    <s v="F"/>
    <n v="1300"/>
    <m/>
    <s v="F12"/>
    <s v="Academic Year"/>
    <x v="2"/>
  </r>
  <r>
    <s v="May"/>
    <s v="Tamara"/>
    <s v="Jo"/>
    <s v="Lecturer"/>
    <s v="Fire-Biology"/>
    <x v="985"/>
    <s v="F"/>
    <m/>
    <m/>
    <s v="   F12"/>
    <s v="Academic Year"/>
    <x v="2"/>
  </r>
  <r>
    <s v="Castillo"/>
    <s v="Thomas"/>
    <s v="Javier"/>
    <s v="Assistant Professor"/>
    <s v="Theatre and Film"/>
    <x v="986"/>
    <s v="F"/>
    <m/>
    <m/>
    <s v="F12"/>
    <s v="Academic Year"/>
    <x v="2"/>
  </r>
  <r>
    <s v="Pheneger"/>
    <s v="Kelly"/>
    <s v="Ann"/>
    <s v="Coordinator of Educ Services"/>
    <s v="WBGU-TV Television Service"/>
    <x v="987"/>
    <s v="F"/>
    <m/>
    <m/>
    <s v="   A12"/>
    <s v="Fiscal Year"/>
    <x v="0"/>
  </r>
  <r>
    <s v="Zackel"/>
    <s v="Frederick"/>
    <s v="William"/>
    <s v="Lecturer"/>
    <s v="English Department"/>
    <x v="988"/>
    <s v="F"/>
    <m/>
    <m/>
    <s v="F09"/>
    <s v="Academic Year"/>
    <x v="2"/>
  </r>
  <r>
    <s v="Gordon Schulz"/>
    <s v="Jasmine"/>
    <s v="Damara"/>
    <s v="Exec Ast to Dean/Dev Coord"/>
    <s v="A&amp;S Dean"/>
    <x v="989"/>
    <s v="F"/>
    <n v="5000"/>
    <m/>
    <s v="   A12"/>
    <s v="Fiscal Year"/>
    <x v="0"/>
  </r>
  <r>
    <s v="Hoepf"/>
    <s v="Timothy"/>
    <s v="M"/>
    <s v="General Manager"/>
    <s v="Dining Services"/>
    <x v="989"/>
    <s v="F"/>
    <m/>
    <m/>
    <s v="A12"/>
    <s v="Fiscal Year"/>
    <x v="0"/>
  </r>
  <r>
    <s v="Roberts"/>
    <s v="Cynthia"/>
    <s v="Louise"/>
    <s v="Assistant Director, Services"/>
    <s v="Office of Student Retention"/>
    <x v="989"/>
    <s v="F"/>
    <m/>
    <m/>
    <s v="A12"/>
    <s v="Fiscal Year"/>
    <x v="0"/>
  </r>
  <r>
    <s v="Schlarman"/>
    <s v="Kyle"/>
    <s v="Joseph"/>
    <s v="Health and Safety Specialist"/>
    <s v="Risk Management"/>
    <x v="989"/>
    <s v="F"/>
    <m/>
    <m/>
    <s v="A12"/>
    <s v="Fiscal Year"/>
    <x v="0"/>
  </r>
  <r>
    <s v="Dickerson"/>
    <s v="Greg"/>
    <m/>
    <s v="Acad Advisor"/>
    <s v="Student Services EDHD"/>
    <x v="990"/>
    <s v="F"/>
    <m/>
    <m/>
    <s v="   A12"/>
    <s v="Fiscal Year"/>
    <x v="0"/>
  </r>
  <r>
    <s v="Carlton"/>
    <s v="Susan"/>
    <m/>
    <s v="Lecturer"/>
    <s v="General Studies Writing Prog"/>
    <x v="991"/>
    <s v="F"/>
    <m/>
    <m/>
    <s v="F12"/>
    <s v="Academic Year"/>
    <x v="2"/>
  </r>
  <r>
    <s v="Woloshyn"/>
    <s v="Alexa"/>
    <s v="Lauren"/>
    <s v="Visiting Instructor"/>
    <s v="Musicology/Composition/Theory"/>
    <x v="992"/>
    <s v="F"/>
    <m/>
    <m/>
    <s v="F09"/>
    <s v="Academic Year"/>
    <x v="2"/>
  </r>
  <r>
    <s v="Fluckinger"/>
    <s v="Christopher"/>
    <s v="D"/>
    <s v="Instructor"/>
    <s v="Fire-Psychology"/>
    <x v="993"/>
    <s v="F"/>
    <n v="2000"/>
    <m/>
    <s v="F09"/>
    <s v="Academic Year"/>
    <x v="2"/>
  </r>
  <r>
    <s v="Buehrer"/>
    <s v="Jolene"/>
    <s v="Kay"/>
    <s v="Senior Lecturer"/>
    <s v="Fire-Humanities"/>
    <x v="994"/>
    <s v="F"/>
    <m/>
    <m/>
    <s v="F12"/>
    <s v="Academic Year"/>
    <x v="2"/>
  </r>
  <r>
    <s v="Dellenbusch"/>
    <s v="Kate"/>
    <s v="Erika"/>
    <s v="Lecturer"/>
    <s v="Physics &amp; Astronomy"/>
    <x v="995"/>
    <s v="F"/>
    <m/>
    <m/>
    <s v="   F12"/>
    <s v="Academic Year"/>
    <x v="2"/>
  </r>
  <r>
    <s v="Fletcher"/>
    <s v="Chad"/>
    <s v="E"/>
    <s v="Technology Support Specialist"/>
    <s v="Information Technology Service"/>
    <x v="996"/>
    <s v="F"/>
    <m/>
    <m/>
    <s v="A12"/>
    <s v="Fiscal Year"/>
    <x v="0"/>
  </r>
  <r>
    <s v="Somasa"/>
    <s v="Saritdikhun"/>
    <m/>
    <s v="Instructor"/>
    <s v="School of Art"/>
    <x v="997"/>
    <s v="F"/>
    <m/>
    <m/>
    <s v="F12"/>
    <s v="Academic Year"/>
    <x v="2"/>
  </r>
  <r>
    <s v="Coss"/>
    <s v="Teresa"/>
    <s v="Lynn"/>
    <s v="Purchasing Card Administrator"/>
    <s v="Business Operations"/>
    <x v="998"/>
    <s v="F"/>
    <m/>
    <m/>
    <s v="   A12"/>
    <s v="Fiscal Year"/>
    <x v="0"/>
  </r>
  <r>
    <s v="Peiffer"/>
    <s v="Leann"/>
    <s v="Marie"/>
    <s v="Business Analyst"/>
    <s v="Bursar's Office"/>
    <x v="999"/>
    <s v="F"/>
    <m/>
    <m/>
    <s v="   A12"/>
    <s v="Fiscal Year"/>
    <x v="0"/>
  </r>
  <r>
    <s v="Sears"/>
    <s v="Martha"/>
    <s v="E G"/>
    <s v="Crd Lit Outrch Pgm"/>
    <s v="College of Education Admin"/>
    <x v="1000"/>
    <s v="F"/>
    <m/>
    <m/>
    <s v="A12"/>
    <s v="Fiscal Year"/>
    <x v="0"/>
  </r>
  <r>
    <s v="Serfozo"/>
    <s v="Lois"/>
    <s v="K"/>
    <s v="General Manager"/>
    <s v="Dining Services"/>
    <x v="1001"/>
    <s v="F"/>
    <m/>
    <m/>
    <s v="A12"/>
    <s v="Fiscal Year"/>
    <x v="0"/>
  </r>
  <r>
    <s v="Mahaffey"/>
    <s v="Cynthia"/>
    <s v="Jo"/>
    <s v="Lecturer"/>
    <s v="General Studies Writing Prog"/>
    <x v="1002"/>
    <s v="F"/>
    <m/>
    <m/>
    <s v="   F12"/>
    <s v="Academic Year"/>
    <x v="2"/>
  </r>
  <r>
    <s v="Veerapaneni"/>
    <s v="Ram"/>
    <s v="Satish"/>
    <s v="Assistant Professor"/>
    <s v="Fire-Biology"/>
    <x v="1003"/>
    <s v="F"/>
    <m/>
    <m/>
    <s v="F12"/>
    <s v="Academic Year"/>
    <x v="2"/>
  </r>
  <r>
    <s v="Dreier"/>
    <s v="Sally"/>
    <s v="Sue"/>
    <s v="Study Skills Center Coord"/>
    <s v="Learning Commons"/>
    <x v="1004"/>
    <s v="F"/>
    <m/>
    <m/>
    <s v="A12"/>
    <s v="Fiscal Year"/>
    <x v="0"/>
  </r>
  <r>
    <s v="Patnode"/>
    <s v="Stacy"/>
    <s v="C"/>
    <s v="Coordinator"/>
    <s v="Disability Serv. for Students"/>
    <x v="1005"/>
    <s v="F"/>
    <m/>
    <m/>
    <s v="   A12"/>
    <s v="Fiscal Year"/>
    <x v="0"/>
  </r>
  <r>
    <s v="Walker"/>
    <s v="Sally"/>
    <s v="A"/>
    <s v="Academic Recruiter/Advisor"/>
    <s v="Co-Op Education"/>
    <x v="1006"/>
    <s v="F"/>
    <m/>
    <m/>
    <s v="A12"/>
    <s v="Fiscal Year"/>
    <x v="0"/>
  </r>
  <r>
    <s v="McManus"/>
    <s v="Ralph"/>
    <s v="Andrew"/>
    <s v="Technology Support Specialist"/>
    <s v="Information Technology Service"/>
    <x v="1007"/>
    <s v="F"/>
    <m/>
    <m/>
    <s v="   A12"/>
    <s v="Fiscal Year"/>
    <x v="0"/>
  </r>
  <r>
    <s v="Puder"/>
    <s v="Carol"/>
    <s v="Marie"/>
    <s v="Dir/Clin Educ for Respir Care"/>
    <s v="Fire-Applied Science"/>
    <x v="1008"/>
    <s v="F"/>
    <m/>
    <m/>
    <s v="A09"/>
    <s v="Academic Year"/>
    <x v="0"/>
  </r>
  <r>
    <s v="Bach"/>
    <s v="Theodore"/>
    <s v="Robert"/>
    <s v="Assistant Professor"/>
    <s v="Fire-Humanities"/>
    <x v="1009"/>
    <s v="F"/>
    <m/>
    <m/>
    <s v="F12"/>
    <s v="Academic Year"/>
    <x v="2"/>
  </r>
  <r>
    <s v="Bankston"/>
    <s v="Shay"/>
    <s v="Elletha"/>
    <s v="Instructor"/>
    <s v="Social Work"/>
    <x v="1010"/>
    <s v="F"/>
    <m/>
    <m/>
    <s v="F12"/>
    <s v="Academic Year"/>
    <x v="2"/>
  </r>
  <r>
    <s v="Schortgen"/>
    <s v="Wendy"/>
    <m/>
    <s v="Assist Merchandising Manager"/>
    <s v="University Bookstore"/>
    <x v="1011"/>
    <s v="F"/>
    <m/>
    <m/>
    <s v="A12"/>
    <s v="Fiscal Year"/>
    <x v="0"/>
  </r>
  <r>
    <s v="Gardner"/>
    <s v="Seth"/>
    <s v="Edward"/>
    <s v="Assistant Professor"/>
    <s v="Fire-Biology"/>
    <x v="1012"/>
    <s v="F"/>
    <m/>
    <m/>
    <s v="   F12"/>
    <s v="Academic Year"/>
    <x v="2"/>
  </r>
  <r>
    <s v="White"/>
    <s v="Ruth"/>
    <s v="C"/>
    <s v="Instructor"/>
    <s v="Marketing"/>
    <x v="1013"/>
    <s v="F"/>
    <m/>
    <m/>
    <s v="F12"/>
    <s v="Academic Year"/>
    <x v="2"/>
  </r>
  <r>
    <s v="Steiner"/>
    <s v="Judith"/>
    <s v="Elaine"/>
    <s v="Project Manager, iEvolve"/>
    <s v="Cosmos"/>
    <x v="1014"/>
    <s v="F"/>
    <m/>
    <m/>
    <s v="A12"/>
    <s v="Fiscal Year"/>
    <x v="0"/>
  </r>
  <r>
    <s v="Obringer"/>
    <s v="Paul"/>
    <s v="J"/>
    <s v="Creative Manager/Design"/>
    <s v="School of Media and Comm"/>
    <x v="1015"/>
    <s v="F"/>
    <m/>
    <m/>
    <s v="A17"/>
    <s v="Fiscal Year"/>
    <x v="0"/>
  </r>
  <r>
    <s v="Janik"/>
    <s v="David"/>
    <s v="Allan"/>
    <s v="Manager, College Access Prgms"/>
    <s v="Fire-Student Services"/>
    <x v="1016"/>
    <s v="F"/>
    <m/>
    <m/>
    <s v="A12"/>
    <s v="Fiscal Year"/>
    <x v="0"/>
  </r>
  <r>
    <s v="Donahue"/>
    <s v="Matthew"/>
    <m/>
    <s v="Lecturer"/>
    <s v="Popular Culture"/>
    <x v="1017"/>
    <s v="F"/>
    <m/>
    <m/>
    <s v="F09"/>
    <s v="Academic Year"/>
    <x v="2"/>
  </r>
  <r>
    <s v="Walls"/>
    <s v="Stephanie"/>
    <s v="Mora"/>
    <s v="Assistant Professor"/>
    <s v="Fire-Natural/Social Science"/>
    <x v="1018"/>
    <s v="F"/>
    <m/>
    <m/>
    <s v="F12"/>
    <s v="Academic Year"/>
    <x v="2"/>
  </r>
  <r>
    <s v="Brown"/>
    <s v="Ana"/>
    <s v="C"/>
    <s v="Coord for Diversity Initiat/Re"/>
    <s v="Office of Residence Life"/>
    <x v="1019"/>
    <s v="F"/>
    <m/>
    <m/>
    <s v="A12"/>
    <s v="Fiscal Year"/>
    <x v="0"/>
  </r>
  <r>
    <s v="Mierzejewski"/>
    <s v="Grant"/>
    <m/>
    <s v="Coordinator, Intnl Stud Servcs"/>
    <s v="Intrnl Programs &amp; Partnerships"/>
    <x v="1020"/>
    <s v="F"/>
    <m/>
    <m/>
    <s v="A12"/>
    <s v="Fiscal Year"/>
    <x v="0"/>
  </r>
  <r>
    <s v="Zahler"/>
    <s v="Megan"/>
    <s v="Mary"/>
    <s v="Coordinator of Career Services"/>
    <s v="Fire-Admissions"/>
    <x v="1021"/>
    <s v="F"/>
    <m/>
    <m/>
    <s v="A12"/>
    <s v="Fiscal Year"/>
    <x v="0"/>
  </r>
  <r>
    <s v="Vollmar"/>
    <s v="Dawn"/>
    <s v="Lesli"/>
    <s v="Assistant Director, Pgrm Mgmt"/>
    <s v="Financial Aid"/>
    <x v="1022"/>
    <s v="F"/>
    <m/>
    <m/>
    <s v="A12"/>
    <s v="Fiscal Year"/>
    <x v="0"/>
  </r>
  <r>
    <s v="Burgoon"/>
    <s v="Jacob"/>
    <s v="N"/>
    <s v="Project Evaluator"/>
    <s v="Cosmos"/>
    <x v="1023"/>
    <s v="F"/>
    <m/>
    <m/>
    <s v="A12"/>
    <s v="Fiscal Year"/>
    <x v="0"/>
  </r>
  <r>
    <s v="Burns"/>
    <s v="Elizabeth"/>
    <s v="D"/>
    <s v="Instructor/Asst Coordinator"/>
    <s v="Math and Statistics Dept"/>
    <x v="1024"/>
    <s v="F"/>
    <n v="1700"/>
    <m/>
    <s v="F12"/>
    <s v="Academic Year"/>
    <x v="2"/>
  </r>
  <r>
    <s v="Attrep"/>
    <s v="Kara"/>
    <s v="Ann"/>
    <s v="Instructor"/>
    <s v="Musicology/Composition/Theory"/>
    <x v="1025"/>
    <s v="F"/>
    <m/>
    <m/>
    <s v="F12"/>
    <s v="Academic Year"/>
    <x v="2"/>
  </r>
  <r>
    <s v="Gebauer"/>
    <s v="Jodi"/>
    <s v="Lynn Barnes"/>
    <s v="Technology Support Specialist"/>
    <s v="Information Technology Service"/>
    <x v="1026"/>
    <s v="F"/>
    <m/>
    <m/>
    <s v="   A12"/>
    <s v="Fiscal Year"/>
    <x v="0"/>
  </r>
  <r>
    <s v="Bylsma"/>
    <s v="Kevin"/>
    <s v="J"/>
    <s v="Instructor"/>
    <s v="Music Performance Studies"/>
    <x v="1027"/>
    <s v="F"/>
    <m/>
    <m/>
    <s v="F12"/>
    <s v="Academic Year"/>
    <x v="2"/>
  </r>
  <r>
    <s v="Lawrie"/>
    <s v="Kelly"/>
    <s v="Basden"/>
    <s v="Assistant Director"/>
    <s v="Alumni Office"/>
    <x v="1028"/>
    <s v="F"/>
    <n v="3000"/>
    <m/>
    <s v="A12"/>
    <s v="Fiscal Year"/>
    <x v="0"/>
  </r>
  <r>
    <s v="Clapacs"/>
    <s v="Jeffrey"/>
    <s v="D"/>
    <s v="Director of Operations"/>
    <s v="Basketball-Men"/>
    <x v="1028"/>
    <s v="F"/>
    <m/>
    <m/>
    <s v="A12"/>
    <s v="Fiscal Year"/>
    <x v="0"/>
  </r>
  <r>
    <s v="Kellow"/>
    <s v="Mary"/>
    <s v="Ellen"/>
    <s v="Fund Coordinator"/>
    <s v="Capital Campaign"/>
    <x v="1028"/>
    <s v="F"/>
    <m/>
    <m/>
    <s v="   A12"/>
    <s v="Fiscal Year"/>
    <x v="0"/>
  </r>
  <r>
    <s v="Schellhas"/>
    <s v="Daniel"/>
    <s v="Henry"/>
    <s v="Technology Project Specialist"/>
    <s v="College of Education Admin"/>
    <x v="1028"/>
    <s v="F"/>
    <m/>
    <m/>
    <s v="A12"/>
    <s v="Fiscal Year"/>
    <x v="0"/>
  </r>
  <r>
    <s v="Cranston"/>
    <s v="Morgan"/>
    <s v="J"/>
    <s v="Marketing/Comm Specialist"/>
    <s v="Information Technology Service"/>
    <x v="1028"/>
    <s v="F"/>
    <m/>
    <m/>
    <s v="   A12"/>
    <s v="Fiscal Year"/>
    <x v="0"/>
  </r>
  <r>
    <s v="Harben"/>
    <s v="Christopher"/>
    <s v="Lee"/>
    <s v="Instructor"/>
    <s v="Management"/>
    <x v="1028"/>
    <s v="F"/>
    <m/>
    <m/>
    <s v="F12"/>
    <s v="Academic Year"/>
    <x v="2"/>
  </r>
  <r>
    <s v="Saltzman"/>
    <s v="David"/>
    <s v="J"/>
    <s v="Instructor"/>
    <s v="Music Performance Studies"/>
    <x v="1028"/>
    <s v="F"/>
    <m/>
    <m/>
    <s v="F12"/>
    <s v="Academic Year"/>
    <x v="2"/>
  </r>
  <r>
    <s v="Elkin"/>
    <s v="Olga"/>
    <m/>
    <s v="Head Women's Tennis Coach"/>
    <s v="Tennis Woman"/>
    <x v="1028"/>
    <s v="F"/>
    <m/>
    <m/>
    <s v="A12"/>
    <s v="Fiscal Year"/>
    <x v="0"/>
  </r>
  <r>
    <s v="Barnes"/>
    <s v="James"/>
    <s v="Lee"/>
    <s v="Technical Support Coordinator"/>
    <s v="School of Media and Comm"/>
    <x v="1029"/>
    <s v="F"/>
    <m/>
    <m/>
    <s v="A12"/>
    <s v="Fiscal Year"/>
    <x v="0"/>
  </r>
  <r>
    <s v="Chung"/>
    <s v="Steven"/>
    <m/>
    <s v="Lecturer"/>
    <s v="Chemistry Department"/>
    <x v="1030"/>
    <s v="F"/>
    <m/>
    <m/>
    <s v="F09"/>
    <s v="Academic Year"/>
    <x v="2"/>
  </r>
  <r>
    <s v="Zamudio"/>
    <s v="Marcos"/>
    <s v="L"/>
    <s v="Technology Support Specialist"/>
    <s v="Information Technology Service"/>
    <x v="1030"/>
    <s v="F"/>
    <m/>
    <m/>
    <s v="A12"/>
    <s v="Fiscal Year"/>
    <x v="0"/>
  </r>
  <r>
    <s v="Coletta"/>
    <s v="Charles"/>
    <s v="Anthony"/>
    <s v="Lecturer"/>
    <s v="School of Cultural &amp; Critical"/>
    <x v="1031"/>
    <s v="F"/>
    <m/>
    <m/>
    <s v="F12"/>
    <s v="Academic Year"/>
    <x v="2"/>
  </r>
  <r>
    <s v="Ostrowski"/>
    <s v="Lucas"/>
    <s v="Kyle"/>
    <s v="Assistant Professor"/>
    <s v="Theatre and Film"/>
    <x v="1032"/>
    <s v="F"/>
    <m/>
    <m/>
    <s v="   F12"/>
    <s v="Academic Year"/>
    <x v="2"/>
  </r>
  <r>
    <s v="McComas"/>
    <s v="Sue"/>
    <s v="Ellen"/>
    <s v="Assistant Professor"/>
    <s v="Fire-Humanities"/>
    <x v="1033"/>
    <s v="F"/>
    <m/>
    <m/>
    <s v="   F12"/>
    <s v="Academic Year"/>
    <x v="2"/>
  </r>
  <r>
    <s v="Shealy"/>
    <s v="Candace"/>
    <s v="Marie"/>
    <s v="Instructor"/>
    <s v="Fire-Applied Science"/>
    <x v="1034"/>
    <s v="F"/>
    <m/>
    <m/>
    <s v="F09"/>
    <s v="Academic Year"/>
    <x v="2"/>
  </r>
  <r>
    <s v="Decker"/>
    <s v="Joseph"/>
    <s v="Arthur"/>
    <s v="Technology Support Specialist"/>
    <s v="Information Technology Service"/>
    <x v="1035"/>
    <s v="F"/>
    <m/>
    <m/>
    <s v="   A12"/>
    <s v="Fiscal Year"/>
    <x v="0"/>
  </r>
  <r>
    <s v="Werdebaugh"/>
    <s v="Sherri"/>
    <s v="Renee"/>
    <s v="Lecturer"/>
    <s v="General Studies Writing Prog"/>
    <x v="1036"/>
    <s v="F"/>
    <m/>
    <m/>
    <s v="F12"/>
    <s v="Academic Year"/>
    <x v="2"/>
  </r>
  <r>
    <s v="Seigneur-Harris"/>
    <s v="Allyson"/>
    <s v="Lee"/>
    <s v="Technology Support Specialist"/>
    <s v="Information Technology Service"/>
    <x v="1037"/>
    <s v="F"/>
    <m/>
    <m/>
    <s v="A12"/>
    <s v="Fiscal Year"/>
    <x v="0"/>
  </r>
  <r>
    <s v="Shuman"/>
    <s v="Thomas"/>
    <s v="Duane"/>
    <s v="Technology Support Specialist"/>
    <s v="Information Technology Service"/>
    <x v="1037"/>
    <s v="F"/>
    <m/>
    <m/>
    <s v="A12"/>
    <s v="Fiscal Year"/>
    <x v="0"/>
  </r>
  <r>
    <s v="Cruea"/>
    <s v="Susan"/>
    <s v="Marie"/>
    <s v="Lecturer"/>
    <s v="General Studies Writing Prog"/>
    <x v="1038"/>
    <s v="F"/>
    <m/>
    <m/>
    <s v="   F12"/>
    <s v="Academic Year"/>
    <x v="2"/>
  </r>
  <r>
    <s v="Hall"/>
    <s v="Jeffrey"/>
    <s v="L"/>
    <s v="Lecturer"/>
    <s v="VCT-Tech Education"/>
    <x v="1039"/>
    <s v="F"/>
    <m/>
    <m/>
    <s v="F09"/>
    <s v="Academic Year"/>
    <x v="2"/>
  </r>
  <r>
    <s v="Haar"/>
    <s v="Christine"/>
    <s v="Mary"/>
    <s v="Coord Clin Site/Dir Diet Int"/>
    <s v="Family &amp; Consumer Sciences"/>
    <x v="1040"/>
    <s v="F"/>
    <m/>
    <m/>
    <s v="A12"/>
    <s v="Fiscal Year"/>
    <x v="0"/>
  </r>
  <r>
    <s v="De Silva"/>
    <s v="Dilum"/>
    <s v="P"/>
    <s v="Assistant Professor"/>
    <s v="Fire-Mathematics"/>
    <x v="1041"/>
    <s v="F"/>
    <m/>
    <m/>
    <s v="   F12"/>
    <s v="Academic Year"/>
    <x v="2"/>
  </r>
  <r>
    <s v="Galan"/>
    <s v="Leslie"/>
    <m/>
    <s v="Budget Administrator"/>
    <s v="Musical Arts Dean"/>
    <x v="1042"/>
    <s v="F"/>
    <m/>
    <m/>
    <s v="   A12"/>
    <s v="Fiscal Year"/>
    <x v="0"/>
  </r>
  <r>
    <s v="Brown"/>
    <s v="Michael"/>
    <s v="Scott"/>
    <s v="Sales and Marketing Manager"/>
    <s v="Bowen-Thompson Student Union"/>
    <x v="1043"/>
    <s v="F"/>
    <m/>
    <m/>
    <s v="A12"/>
    <s v="Fiscal Year"/>
    <x v="0"/>
  </r>
  <r>
    <s v="Levtov"/>
    <s v="Anat"/>
    <s v="Hamutal"/>
    <s v="Sr. Coord, Acad and Assessment"/>
    <s v="Office of Residence Life"/>
    <x v="1043"/>
    <s v="F"/>
    <m/>
    <m/>
    <s v="A12"/>
    <s v="Fiscal Year"/>
    <x v="0"/>
  </r>
  <r>
    <s v="Schmitz"/>
    <s v="Michele"/>
    <m/>
    <s v="Assistant Director, SES"/>
    <s v="Student Employment"/>
    <x v="1043"/>
    <s v="F"/>
    <m/>
    <m/>
    <s v="A12"/>
    <s v="Fiscal Year"/>
    <x v="0"/>
  </r>
  <r>
    <s v="Cloud"/>
    <s v="Abigail"/>
    <s v="Anne"/>
    <s v="Lecturer/CW &amp; MAR Ed"/>
    <s v="English Department"/>
    <x v="1044"/>
    <s v="F"/>
    <m/>
    <m/>
    <s v="F12"/>
    <s v="Academic Year"/>
    <x v="2"/>
  </r>
  <r>
    <s v="Sobolewski"/>
    <s v="Jennifer"/>
    <s v="Lynn"/>
    <s v="Writer/CommunicationSpecialist"/>
    <s v="Marketing &amp; Communications"/>
    <x v="1045"/>
    <s v="F"/>
    <m/>
    <m/>
    <s v="A12"/>
    <s v="Fiscal Year"/>
    <x v="0"/>
  </r>
  <r>
    <s v="Queen"/>
    <s v="Steven"/>
    <s v="Wilson"/>
    <s v="Instrument &amp; Fabrication Tech"/>
    <s v="Biological Science"/>
    <x v="1046"/>
    <s v="F"/>
    <m/>
    <m/>
    <s v="A12"/>
    <s v="Fiscal Year"/>
    <x v="0"/>
  </r>
  <r>
    <s v="Guzman"/>
    <s v="Raquel"/>
    <m/>
    <s v="Technology Support Specialist"/>
    <s v="Information Technology Service"/>
    <x v="1047"/>
    <s v="F"/>
    <m/>
    <m/>
    <s v="A12"/>
    <s v="Fiscal Year"/>
    <x v="0"/>
  </r>
  <r>
    <s v="Hollinger"/>
    <s v="David"/>
    <s v="Christopher"/>
    <s v="Assistant Director Rec Wellnss"/>
    <s v="Recreation and Wellness"/>
    <x v="1048"/>
    <s v="F"/>
    <m/>
    <m/>
    <s v="A12"/>
    <s v="Fiscal Year"/>
    <x v="0"/>
  </r>
  <r>
    <s v="Hile"/>
    <s v="Rhonda"/>
    <s v="Sue"/>
    <s v="Creative Graphics Manager"/>
    <s v="Marketing &amp; Communications"/>
    <x v="1049"/>
    <s v="F"/>
    <m/>
    <m/>
    <s v="A12"/>
    <s v="Fiscal Year"/>
    <x v="0"/>
  </r>
  <r>
    <s v="Bailey"/>
    <s v="Cynthia"/>
    <s v="Marie"/>
    <s v="Lecturer"/>
    <s v="Fire-Applied Science"/>
    <x v="1050"/>
    <s v="F"/>
    <m/>
    <m/>
    <s v="F12"/>
    <s v="Academic Year"/>
    <x v="2"/>
  </r>
  <r>
    <s v="Burris"/>
    <s v="Chad"/>
    <s v="Anthony"/>
    <s v="Application Specialist"/>
    <s v="Admissions Office"/>
    <x v="1051"/>
    <s v="F"/>
    <m/>
    <m/>
    <s v="A12"/>
    <s v="Fiscal Year"/>
    <x v="0"/>
  </r>
  <r>
    <s v="Didelot"/>
    <s v="Julie"/>
    <s v="Ann"/>
    <s v="Lecturer"/>
    <s v="Fire-Political Science"/>
    <x v="1052"/>
    <s v="F"/>
    <m/>
    <m/>
    <s v="   F12"/>
    <s v="Academic Year"/>
    <x v="2"/>
  </r>
  <r>
    <s v="McManus"/>
    <s v="Robert"/>
    <s v="Lowe"/>
    <s v="Lecturer"/>
    <s v="General Studies Writing Prog"/>
    <x v="1052"/>
    <s v="F"/>
    <m/>
    <m/>
    <s v="   F12"/>
    <s v="Academic Year"/>
    <x v="2"/>
  </r>
  <r>
    <s v="Wagner"/>
    <s v="Joseph"/>
    <s v="B"/>
    <s v="Assistant Professor"/>
    <s v="Fire-Humanities"/>
    <x v="1053"/>
    <s v="F"/>
    <n v="2000"/>
    <m/>
    <s v="F09"/>
    <s v="Academic Year"/>
    <x v="2"/>
  </r>
  <r>
    <s v="Rychener"/>
    <s v="Stacey"/>
    <s v="Renee"/>
    <s v="Grant Specialist"/>
    <s v="Schl of Intervention Svcs"/>
    <x v="1054"/>
    <s v="F"/>
    <m/>
    <m/>
    <s v="A12"/>
    <s v="Fiscal Year"/>
    <x v="0"/>
  </r>
  <r>
    <s v="Muir"/>
    <s v="Heather"/>
    <s v="Ann"/>
    <s v="Lecturer"/>
    <s v="School of HMSLS"/>
    <x v="1055"/>
    <s v="F"/>
    <m/>
    <m/>
    <s v="F12"/>
    <s v="Academic Year"/>
    <x v="2"/>
  </r>
  <r>
    <s v="Addis"/>
    <s v="Lisa"/>
    <s v="L"/>
    <s v="Creative Manager, COSMOS"/>
    <s v="Cosmos"/>
    <x v="1056"/>
    <s v="F"/>
    <m/>
    <m/>
    <s v="A12"/>
    <s v="Fiscal Year"/>
    <x v="0"/>
  </r>
  <r>
    <s v="Floyd"/>
    <s v="Darren"/>
    <s v="D"/>
    <s v="Instructor"/>
    <s v="School of Art"/>
    <x v="1057"/>
    <s v="F"/>
    <m/>
    <m/>
    <s v="F12"/>
    <s v="Academic Year"/>
    <x v="2"/>
  </r>
  <r>
    <s v="Mangan"/>
    <s v="Kelly"/>
    <s v="Ann"/>
    <s v="Instructor"/>
    <s v="Theatre and Film"/>
    <x v="1058"/>
    <s v="F"/>
    <m/>
    <m/>
    <s v="   F12"/>
    <s v="Academic Year"/>
    <x v="2"/>
  </r>
  <r>
    <s v="Carrillo"/>
    <s v="Leonel"/>
    <m/>
    <s v="Assistant Professor"/>
    <s v="Fire-Humanities"/>
    <x v="1059"/>
    <s v="F"/>
    <m/>
    <m/>
    <s v="F12"/>
    <s v="Academic Year"/>
    <x v="2"/>
  </r>
  <r>
    <s v="Snyder"/>
    <s v="Kacee"/>
    <s v="Ferrell"/>
    <s v="InterimAsst Dean, Honors Prgrm"/>
    <s v="Honors Program"/>
    <x v="1060"/>
    <s v="F"/>
    <m/>
    <m/>
    <s v="A12"/>
    <s v="Fiscal Year"/>
    <x v="0"/>
  </r>
  <r>
    <s v="Khorshidifard"/>
    <s v="Sara"/>
    <m/>
    <s v="Instructor"/>
    <s v="Architecture &amp; Envr Design"/>
    <x v="1061"/>
    <s v="F"/>
    <m/>
    <m/>
    <s v="   F12"/>
    <s v="Academic Year"/>
    <x v="2"/>
  </r>
  <r>
    <s v="Kern"/>
    <s v="Kirk"/>
    <s v="Dean"/>
    <s v="Int Director, Dallas Hamltn Cr"/>
    <s v="Marketing"/>
    <x v="1062"/>
    <s v="F"/>
    <n v="41667"/>
    <m/>
    <s v="FAD"/>
    <s v="Fiscal Year"/>
    <x v="1"/>
  </r>
  <r>
    <s v="Wilson"/>
    <s v="Alyson"/>
    <s v="Kay"/>
    <s v="Lecturer"/>
    <s v="Fire-Mathematics"/>
    <x v="1063"/>
    <s v="F"/>
    <m/>
    <m/>
    <s v="F12"/>
    <s v="Academic Year"/>
    <x v="2"/>
  </r>
  <r>
    <s v="Muckerheide"/>
    <s v="Ryan"/>
    <s v="Matthew"/>
    <s v="Assistant Professor"/>
    <s v="Fire-Humanities"/>
    <x v="1064"/>
    <s v="F"/>
    <m/>
    <m/>
    <s v="F12"/>
    <s v="Academic Year"/>
    <x v="2"/>
  </r>
  <r>
    <s v="Schulz"/>
    <s v="Michael"/>
    <s v="Adam"/>
    <s v="Lecturer"/>
    <s v="General Studies Writing Prog"/>
    <x v="1065"/>
    <s v="F"/>
    <m/>
    <m/>
    <s v="F12"/>
    <s v="Academic Year"/>
    <x v="2"/>
  </r>
  <r>
    <s v="Afroze"/>
    <s v="Salma"/>
    <m/>
    <s v="Programming Specialist"/>
    <s v="Registrar"/>
    <x v="1066"/>
    <s v="F"/>
    <m/>
    <m/>
    <s v="A12"/>
    <s v="Fiscal Year"/>
    <x v="0"/>
  </r>
  <r>
    <s v="Stephenson"/>
    <s v="Geoffrey"/>
    <s v="William"/>
    <s v="Lecturer"/>
    <s v="Theatre and Film"/>
    <x v="1067"/>
    <s v="F"/>
    <m/>
    <m/>
    <s v="F12"/>
    <s v="Academic Year"/>
    <x v="2"/>
  </r>
  <r>
    <s v="Kessler"/>
    <s v="Lea"/>
    <s v="Anne"/>
    <s v="Asst Director, Disability Srvs"/>
    <s v="Disability Serv. for Students"/>
    <x v="1068"/>
    <s v="F"/>
    <m/>
    <m/>
    <s v="   A17"/>
    <s v="Fiscal Year"/>
    <x v="0"/>
  </r>
  <r>
    <s v="Bateson"/>
    <s v="Doreen"/>
    <s v="C"/>
    <s v="Manager, Events"/>
    <s v="Capital Campaign"/>
    <x v="1069"/>
    <s v="F"/>
    <m/>
    <m/>
    <s v="A12"/>
    <s v="Fiscal Year"/>
    <x v="0"/>
  </r>
  <r>
    <s v="Golden"/>
    <s v="Heather"/>
    <s v="Anne"/>
    <s v="Assistant Director"/>
    <s v="Career Center"/>
    <x v="1069"/>
    <s v="F"/>
    <m/>
    <m/>
    <s v="   A12"/>
    <s v="Fiscal Year"/>
    <x v="0"/>
  </r>
  <r>
    <s v="Orwick Ogden"/>
    <s v="Sherri"/>
    <s v="L"/>
    <s v="Assistant Director, Recr/Outrc"/>
    <s v="Co-Op Education"/>
    <x v="1070"/>
    <s v="F"/>
    <m/>
    <m/>
    <s v="   A12"/>
    <s v="Fiscal Year"/>
    <x v="0"/>
  </r>
  <r>
    <s v="Phalin"/>
    <s v="Bradley"/>
    <s v="David"/>
    <s v="Digital Asset Manager"/>
    <s v="Marketing &amp; Communications"/>
    <x v="1070"/>
    <s v="F"/>
    <m/>
    <m/>
    <s v="   A12"/>
    <s v="Fiscal Year"/>
    <x v="0"/>
  </r>
  <r>
    <s v="Ashby"/>
    <s v="Samantha"/>
    <s v="M"/>
    <s v="Reference Archivist"/>
    <s v="University Libraries"/>
    <x v="1070"/>
    <s v="F"/>
    <m/>
    <m/>
    <s v="A12"/>
    <s v="Fiscal Year"/>
    <x v="0"/>
  </r>
  <r>
    <s v="Huepenbecker"/>
    <s v="William"/>
    <s v="John"/>
    <s v="Lecturer"/>
    <s v="Fire-Mathematics"/>
    <x v="1071"/>
    <s v="F"/>
    <m/>
    <m/>
    <s v="F09"/>
    <s v="Academic Year"/>
    <x v="2"/>
  </r>
  <r>
    <s v="Lachowski"/>
    <s v="Cheryl"/>
    <s v="Schaff"/>
    <s v="Lecturer"/>
    <s v="General Studies Writing Prog"/>
    <x v="1072"/>
    <s v="F"/>
    <m/>
    <m/>
    <s v="F09"/>
    <s v="Academic Year"/>
    <x v="2"/>
  </r>
  <r>
    <s v="Butler"/>
    <s v="Kyle"/>
    <s v="N"/>
    <s v="Technology Support Specialist"/>
    <s v="Information Technology Service"/>
    <x v="1073"/>
    <s v="F"/>
    <m/>
    <m/>
    <s v="A12"/>
    <s v="Fiscal Year"/>
    <x v="0"/>
  </r>
  <r>
    <s v="Clevenger"/>
    <s v="Jason"/>
    <s v="Andrew"/>
    <s v="Writing Center Coordinator"/>
    <s v="Learning Commons"/>
    <x v="1073"/>
    <s v="F"/>
    <m/>
    <m/>
    <s v="A12"/>
    <s v="Fiscal Year"/>
    <x v="0"/>
  </r>
  <r>
    <s v="Dick"/>
    <s v="Donna"/>
    <s v="Mae"/>
    <s v="Tutorial Coordinator"/>
    <s v="Learning Commons"/>
    <x v="1073"/>
    <s v="F"/>
    <m/>
    <m/>
    <s v="   A12"/>
    <s v="Fiscal Year"/>
    <x v="0"/>
  </r>
  <r>
    <s v="Joseph"/>
    <s v="Jeremy"/>
    <s v="A"/>
    <s v="Math&amp;Stats Tutoring Ctr Coord"/>
    <s v="Learning Commons"/>
    <x v="1073"/>
    <s v="F"/>
    <m/>
    <m/>
    <s v="   A12"/>
    <s v="Fiscal Year"/>
    <x v="0"/>
  </r>
  <r>
    <s v="Rehberg"/>
    <s v="Shannon"/>
    <m/>
    <s v="University Paralegal"/>
    <s v="General Counsel"/>
    <x v="1074"/>
    <s v="F"/>
    <m/>
    <m/>
    <s v="A12"/>
    <s v="Fiscal Year"/>
    <x v="0"/>
  </r>
  <r>
    <s v="Dachik"/>
    <s v="James"/>
    <s v="Paul"/>
    <s v="Manager, Theater Bus Operation"/>
    <s v="Theatre and Film"/>
    <x v="1075"/>
    <s v="F"/>
    <m/>
    <m/>
    <s v="   A12"/>
    <s v="Fiscal Year"/>
    <x v="0"/>
  </r>
  <r>
    <s v="Black"/>
    <s v="Karen"/>
    <s v="Ann"/>
    <s v="Instructor"/>
    <s v="Fire-Applied Science"/>
    <x v="1076"/>
    <s v="F"/>
    <n v="2000"/>
    <m/>
    <s v="F09"/>
    <s v="Academic Year"/>
    <x v="2"/>
  </r>
  <r>
    <s v="Standinger"/>
    <s v="Wendy"/>
    <s v="Ann"/>
    <s v="Program Manager, SMEA"/>
    <s v="Choose Ohio First Grant"/>
    <x v="1077"/>
    <s v="F"/>
    <m/>
    <m/>
    <s v="A12"/>
    <s v="Fiscal Year"/>
    <x v="0"/>
  </r>
  <r>
    <s v="Crandall"/>
    <s v="Eve"/>
    <s v="Lynn"/>
    <s v="Academic Advisor"/>
    <s v="A&amp;S Dean"/>
    <x v="1078"/>
    <s v="F"/>
    <m/>
    <m/>
    <s v="   A12"/>
    <s v="Fiscal Year"/>
    <x v="0"/>
  </r>
  <r>
    <s v="Place"/>
    <s v="Bridget"/>
    <s v="Alise"/>
    <s v="Technology Support Specialist"/>
    <s v="Information Technology Service"/>
    <x v="1078"/>
    <s v="F"/>
    <m/>
    <m/>
    <s v="   A12"/>
    <s v="Fiscal Year"/>
    <x v="0"/>
  </r>
  <r>
    <s v="Daniels"/>
    <s v="Brian"/>
    <s v="Jay"/>
    <s v="HeadAthletic Equipment Manager"/>
    <s v="Intercollegiate Athletics"/>
    <x v="1079"/>
    <s v="F"/>
    <m/>
    <m/>
    <s v="   A12"/>
    <s v="Fiscal Year"/>
    <x v="0"/>
  </r>
  <r>
    <s v="Anzicek"/>
    <s v="Emily"/>
    <s v="Brooke"/>
    <s v="Lecturer"/>
    <s v="Dept of Communication"/>
    <x v="1080"/>
    <s v="F"/>
    <m/>
    <m/>
    <s v="F09"/>
    <s v="Academic Year"/>
    <x v="2"/>
  </r>
  <r>
    <s v="Reuss"/>
    <s v="Thomas"/>
    <s v="H"/>
    <s v="Instructor"/>
    <s v="Schl of Intervention Svcs"/>
    <x v="1081"/>
    <s v="F"/>
    <m/>
    <m/>
    <s v="F12"/>
    <s v="Academic Year"/>
    <x v="2"/>
  </r>
  <r>
    <s v="Eskins"/>
    <s v="Dana"/>
    <s v="Rae"/>
    <s v="Clinical Coord, Diagostic Med"/>
    <s v="Fire-Applied Science"/>
    <x v="1082"/>
    <s v="F"/>
    <m/>
    <m/>
    <s v="A12"/>
    <s v="Fiscal Year"/>
    <x v="0"/>
  </r>
  <r>
    <s v="Spitler"/>
    <s v="Cynthia"/>
    <s v="Anne"/>
    <s v="Assistant Professor"/>
    <s v="Human Services Department"/>
    <x v="1083"/>
    <s v="F"/>
    <m/>
    <m/>
    <s v="F12"/>
    <s v="Academic Year"/>
    <x v="2"/>
  </r>
  <r>
    <s v="Mauter"/>
    <s v="Christopher"/>
    <s v="J"/>
    <s v="Technology Support Specialist"/>
    <s v="Information Technology Service"/>
    <x v="1084"/>
    <s v="F"/>
    <m/>
    <m/>
    <s v="   A12"/>
    <s v="Fiscal Year"/>
    <x v="0"/>
  </r>
  <r>
    <s v="Boyd"/>
    <s v="William"/>
    <s v="W"/>
    <s v="Technology Support Specialist"/>
    <s v="Information Technology Service"/>
    <x v="1085"/>
    <s v="F"/>
    <m/>
    <m/>
    <s v="A12"/>
    <s v="Fiscal Year"/>
    <x v="0"/>
  </r>
  <r>
    <s v="Newell"/>
    <s v="Tyler"/>
    <s v="A"/>
    <s v="Technology Support Specialist"/>
    <s v="Information Technology Service"/>
    <x v="1085"/>
    <s v="F"/>
    <m/>
    <m/>
    <s v="A12"/>
    <s v="Fiscal Year"/>
    <x v="0"/>
  </r>
  <r>
    <s v="Segaard"/>
    <s v="Susan"/>
    <s v="Jean Rinas"/>
    <s v="Technology Support Specialist"/>
    <s v="Information Technology Service"/>
    <x v="1085"/>
    <s v="F"/>
    <m/>
    <m/>
    <s v="A12"/>
    <s v="Fiscal Year"/>
    <x v="0"/>
  </r>
  <r>
    <s v="Feasel"/>
    <s v="Carroll"/>
    <s v="S"/>
    <s v="Exec Assistant to the Dean"/>
    <s v="Col of Health &amp; Human Services"/>
    <x v="1086"/>
    <s v="F"/>
    <m/>
    <m/>
    <s v="A12"/>
    <s v="Fiscal Year"/>
    <x v="0"/>
  </r>
  <r>
    <s v="Earl"/>
    <s v="Teresa"/>
    <s v="Marie"/>
    <s v="Payroll Specialist"/>
    <s v="Controller's Office"/>
    <x v="1087"/>
    <s v="F"/>
    <m/>
    <m/>
    <s v="A12"/>
    <s v="Fiscal Year"/>
    <x v="0"/>
  </r>
  <r>
    <s v="Chambers"/>
    <s v="Sara"/>
    <s v="Louise"/>
    <s v="Lecturer"/>
    <s v="Theatre and Film"/>
    <x v="1088"/>
    <s v="F"/>
    <m/>
    <m/>
    <s v="F12"/>
    <s v="Academic Year"/>
    <x v="2"/>
  </r>
  <r>
    <s v="Spears"/>
    <s v="Tobias"/>
    <s v="Lamell"/>
    <s v="Assistant Director, LGBT"/>
    <s v="Office of Multicultural Affrs"/>
    <x v="1089"/>
    <s v="F"/>
    <m/>
    <m/>
    <s v="A12"/>
    <s v="Fiscal Year"/>
    <x v="0"/>
  </r>
  <r>
    <s v="Smola"/>
    <s v="Michelle"/>
    <s v="Elaine"/>
    <s v="Payroll Specialist"/>
    <s v="Controller's Office"/>
    <x v="1090"/>
    <s v="F"/>
    <m/>
    <m/>
    <s v="A12"/>
    <s v="Fiscal Year"/>
    <x v="0"/>
  </r>
  <r>
    <s v="Murphy"/>
    <s v="Colleen"/>
    <s v="Elizabeth"/>
    <s v="Lecturer"/>
    <s v="School of HMSLS"/>
    <x v="1091"/>
    <s v="F"/>
    <n v="500"/>
    <m/>
    <s v="F12"/>
    <s v="Academic Year"/>
    <x v="2"/>
  </r>
  <r>
    <s v="Fugett"/>
    <s v="Laney"/>
    <s v="E"/>
    <s v="Lecturer/Int Asst Dean"/>
    <s v="Co-Op Education"/>
    <x v="1092"/>
    <s v="F"/>
    <n v="10000"/>
    <m/>
    <s v="F09"/>
    <s v="Academic Year"/>
    <x v="2"/>
  </r>
  <r>
    <s v="DeTray"/>
    <s v="AnnMarie"/>
    <s v="Lee"/>
    <s v="Technology Support Specialist"/>
    <s v="Information Technology Service"/>
    <x v="1093"/>
    <s v="F"/>
    <m/>
    <m/>
    <s v="   A12"/>
    <s v="Fiscal Year"/>
    <x v="0"/>
  </r>
  <r>
    <s v="Lawrence"/>
    <s v="Chalese"/>
    <s v="Venezia"/>
    <s v="Technology Support Specialist"/>
    <s v="Information Technology Service"/>
    <x v="1093"/>
    <s v="F"/>
    <m/>
    <m/>
    <s v="A12"/>
    <s v="Fiscal Year"/>
    <x v="0"/>
  </r>
  <r>
    <s v="Sears"/>
    <s v="John"/>
    <s v="A"/>
    <s v="Technology Support Specialist"/>
    <s v="Information Technology Service"/>
    <x v="1093"/>
    <s v="F"/>
    <m/>
    <m/>
    <s v="A12"/>
    <s v="Fiscal Year"/>
    <x v="0"/>
  </r>
  <r>
    <s v="Addy"/>
    <s v="Amanda"/>
    <s v="Miller"/>
    <s v="Alcohol/Other Drug PreventSpec"/>
    <s v="Counseling Center"/>
    <x v="1094"/>
    <s v="F"/>
    <m/>
    <m/>
    <s v="A12"/>
    <s v="Fiscal Year"/>
    <x v="0"/>
  </r>
  <r>
    <s v="Moser"/>
    <s v="Candice"/>
    <s v="D"/>
    <s v="Asst Dir, Elig, Assmt &amp; Compl"/>
    <s v="Financial Aid"/>
    <x v="1095"/>
    <s v="F"/>
    <m/>
    <m/>
    <s v="A12"/>
    <s v="Fiscal Year"/>
    <x v="0"/>
  </r>
  <r>
    <s v="Intranuovo"/>
    <s v="Michael"/>
    <s v="T"/>
    <s v="Records Manager/Asst Univ Arch"/>
    <s v="University Libraries"/>
    <x v="1095"/>
    <s v="F"/>
    <m/>
    <m/>
    <s v="A12"/>
    <s v="Fiscal Year"/>
    <x v="0"/>
  </r>
  <r>
    <s v="Brock"/>
    <s v="Andrea"/>
    <s v="Denise"/>
    <s v="Marketing Communications Spec"/>
    <s v="Marketing &amp; Communications"/>
    <x v="1096"/>
    <s v="F"/>
    <m/>
    <m/>
    <s v="A12"/>
    <s v="Fiscal Year"/>
    <x v="0"/>
  </r>
  <r>
    <s v="Friedberg"/>
    <s v="Konra"/>
    <s v="DeChant"/>
    <s v="Instructor"/>
    <s v="Math and Statistics Dept"/>
    <x v="1097"/>
    <s v="F"/>
    <n v="1200"/>
    <m/>
    <s v="F12"/>
    <s v="Academic Year"/>
    <x v="2"/>
  </r>
  <r>
    <s v="Thomas"/>
    <s v="Kurt"/>
    <s v="Eric"/>
    <s v="Director of Golf"/>
    <s v="Golf Course"/>
    <x v="1098"/>
    <s v="F"/>
    <m/>
    <m/>
    <s v="A17"/>
    <s v="Fiscal Year"/>
    <x v="0"/>
  </r>
  <r>
    <s v="Jones"/>
    <s v="Kerry"/>
    <s v="L"/>
    <s v="Director Student Athl Svcs"/>
    <s v="Intercollegiate Athletics"/>
    <x v="1099"/>
    <s v="F"/>
    <m/>
    <m/>
    <s v="   A12"/>
    <s v="Fiscal Year"/>
    <x v="0"/>
  </r>
  <r>
    <s v="Darke"/>
    <s v="Ann"/>
    <s v="Marie"/>
    <s v="Instructor"/>
    <s v="Math and Statistics Dept"/>
    <x v="1100"/>
    <s v="F"/>
    <n v="1200"/>
    <m/>
    <s v="   F12"/>
    <s v="Academic Year"/>
    <x v="2"/>
  </r>
  <r>
    <s v="Jones"/>
    <s v="Harland"/>
    <s v="Wilber"/>
    <s v="Lecturer"/>
    <s v="General Studies Writing Prog"/>
    <x v="1101"/>
    <s v="F"/>
    <m/>
    <m/>
    <s v="   F12"/>
    <s v="Academic Year"/>
    <x v="2"/>
  </r>
  <r>
    <s v="Glowacki"/>
    <s v="Valerie"/>
    <s v="S"/>
    <s v="Clinical Coord Radiologic Tec"/>
    <s v="Fire-Applied Science"/>
    <x v="1102"/>
    <s v="F"/>
    <m/>
    <m/>
    <s v="   A12"/>
    <s v="Fiscal Year"/>
    <x v="0"/>
  </r>
  <r>
    <s v="Mladjov"/>
    <s v="Ian"/>
    <s v="R"/>
    <s v="Lecturer"/>
    <s v="History Department"/>
    <x v="1103"/>
    <s v="F"/>
    <m/>
    <m/>
    <s v="F09"/>
    <s v="Academic Year"/>
    <x v="2"/>
  </r>
  <r>
    <s v="Merrill"/>
    <s v="Stephen"/>
    <s v="A"/>
    <s v="Instructor"/>
    <s v="Dept of Telecommunications"/>
    <x v="1104"/>
    <s v="F"/>
    <m/>
    <m/>
    <s v="F12"/>
    <s v="Academic Year"/>
    <x v="2"/>
  </r>
  <r>
    <s v="Peterson"/>
    <s v="Clayton"/>
    <s v="Grant"/>
    <s v="Art Technician"/>
    <s v="School of Art"/>
    <x v="1105"/>
    <s v="F"/>
    <m/>
    <m/>
    <s v="   A12"/>
    <s v="Fiscal Year"/>
    <x v="0"/>
  </r>
  <r>
    <s v="Mitchell"/>
    <s v="Darian"/>
    <s v="Dana'"/>
    <s v="Psychology Resident"/>
    <s v="Counseling Center"/>
    <x v="1106"/>
    <s v="F"/>
    <m/>
    <m/>
    <s v="A12"/>
    <s v="Fiscal Year"/>
    <x v="0"/>
  </r>
  <r>
    <s v="Solomon"/>
    <s v="Nora"/>
    <s v="Basil"/>
    <s v="Coordinator, Education Abroad"/>
    <s v="Edu Abroad &amp; Int'l Programs"/>
    <x v="1106"/>
    <s v="F"/>
    <m/>
    <m/>
    <s v="A12"/>
    <s v="Fiscal Year"/>
    <x v="0"/>
  </r>
  <r>
    <s v="Homan"/>
    <s v="Kathrine"/>
    <s v="M"/>
    <s v="Coordinator,Cabling/Facilities"/>
    <s v="Information Technology Service"/>
    <x v="1106"/>
    <s v="F"/>
    <m/>
    <m/>
    <s v="A12"/>
    <s v="Fiscal Year"/>
    <x v="0"/>
  </r>
  <r>
    <s v="Huddleston"/>
    <s v="Jessica"/>
    <s v="Austin"/>
    <s v="Assistant Director"/>
    <s v="New Student Orientation"/>
    <x v="1106"/>
    <s v="F"/>
    <m/>
    <m/>
    <s v="A12"/>
    <s v="Fiscal Year"/>
    <x v="0"/>
  </r>
  <r>
    <s v="Zollars"/>
    <s v="Lisa"/>
    <s v="Ann"/>
    <s v="Coord, Mrkting/Comm/Recruitmt"/>
    <s v="Office of Residence Life"/>
    <x v="1106"/>
    <s v="F"/>
    <m/>
    <m/>
    <s v="A12"/>
    <s v="Fiscal Year"/>
    <x v="0"/>
  </r>
  <r>
    <s v="Cogswell"/>
    <s v="Rebecca"/>
    <s v="Jo"/>
    <s v="Business Analyst"/>
    <s v="Registrar"/>
    <x v="1106"/>
    <s v="F"/>
    <m/>
    <m/>
    <s v="A12"/>
    <s v="Fiscal Year"/>
    <x v="0"/>
  </r>
  <r>
    <s v="Wu"/>
    <s v="Hsueh-Sheng"/>
    <m/>
    <s v="Social Science Data Analyst"/>
    <s v="Sociology Department"/>
    <x v="1106"/>
    <s v="F"/>
    <m/>
    <m/>
    <s v="A12"/>
    <s v="Fiscal Year"/>
    <x v="0"/>
  </r>
  <r>
    <s v="Donnelly"/>
    <s v="Patricia"/>
    <s v="M"/>
    <s v="Program Manager, St Money Mgmt"/>
    <s v="Student Money Management"/>
    <x v="1106"/>
    <s v="F"/>
    <m/>
    <m/>
    <s v="A12"/>
    <s v="Fiscal Year"/>
    <x v="0"/>
  </r>
  <r>
    <s v="Harrison"/>
    <s v="Marcus"/>
    <m/>
    <s v="Producer/Director"/>
    <s v="WBGU-TV Television Service"/>
    <x v="1106"/>
    <s v="F"/>
    <m/>
    <m/>
    <s v="A12"/>
    <s v="Fiscal Year"/>
    <x v="0"/>
  </r>
  <r>
    <s v="Alt"/>
    <s v="Micha"/>
    <s v="L."/>
    <s v="Assistant Director"/>
    <s v="Recreation and Wellness"/>
    <x v="1107"/>
    <s v="F"/>
    <m/>
    <m/>
    <s v="A12"/>
    <s v="Fiscal Year"/>
    <x v="0"/>
  </r>
  <r>
    <s v="Mitova"/>
    <s v="Mariana"/>
    <s v="A"/>
    <s v="Lecturer"/>
    <s v="Family &amp; Consumer Sciences"/>
    <x v="1108"/>
    <s v="F"/>
    <m/>
    <m/>
    <s v="F12"/>
    <s v="Academic Year"/>
    <x v="2"/>
  </r>
  <r>
    <s v="Long"/>
    <s v="Amanda"/>
    <s v="Joy"/>
    <s v="Coordinator Music Admis"/>
    <s v="Musical Arts Dean"/>
    <x v="1109"/>
    <s v="F"/>
    <m/>
    <m/>
    <s v="A12"/>
    <s v="Fiscal Year"/>
    <x v="0"/>
  </r>
  <r>
    <s v="Rzicznek"/>
    <s v="Amanda"/>
    <s v="McGuire"/>
    <s v="Lecturer"/>
    <s v="General Studies Writing Prog"/>
    <x v="1110"/>
    <s v="F"/>
    <m/>
    <m/>
    <s v="F12"/>
    <s v="Academic Year"/>
    <x v="2"/>
  </r>
  <r>
    <s v="Wagner"/>
    <s v="Amy"/>
    <s v="Kristin"/>
    <s v="Instructor"/>
    <s v="Fire-Biology"/>
    <x v="1111"/>
    <s v="F"/>
    <m/>
    <m/>
    <s v="F12"/>
    <s v="Academic Year"/>
    <x v="2"/>
  </r>
  <r>
    <s v="Shoemaker"/>
    <s v="Dan"/>
    <s v="C."/>
    <s v="Instructor"/>
    <s v="Popular Culture"/>
    <x v="1112"/>
    <s v="F"/>
    <m/>
    <m/>
    <s v="F12"/>
    <s v="Academic Year"/>
    <x v="2"/>
  </r>
  <r>
    <s v="Jeter"/>
    <s v="Trinidy"/>
    <s v="N"/>
    <s v="Coordinator, Campus Activities"/>
    <s v="Fire-Student Activities"/>
    <x v="1113"/>
    <s v="F"/>
    <m/>
    <m/>
    <s v="   A12"/>
    <s v="Fiscal Year"/>
    <x v="0"/>
  </r>
  <r>
    <s v="Garland"/>
    <s v="Kenneth"/>
    <s v="P"/>
    <s v="Instructor"/>
    <s v="Department of Journalism &amp; PR"/>
    <x v="1114"/>
    <s v="F"/>
    <m/>
    <m/>
    <s v="   F12"/>
    <s v="Academic Year"/>
    <x v="2"/>
  </r>
  <r>
    <s v="Braziunaite"/>
    <s v="Ramune"/>
    <m/>
    <s v="Lecturer"/>
    <s v="Dept of Communication"/>
    <x v="1115"/>
    <s v="F"/>
    <m/>
    <m/>
    <s v="F12"/>
    <s v="Academic Year"/>
    <x v="2"/>
  </r>
  <r>
    <s v="Borcherdt"/>
    <s v="Kristi"/>
    <s v="Kay"/>
    <s v="Instructor"/>
    <s v="Schl of Intervention Svcs"/>
    <x v="1116"/>
    <s v="F"/>
    <m/>
    <m/>
    <s v="F12"/>
    <s v="Academic Year"/>
    <x v="2"/>
  </r>
  <r>
    <s v="Flick"/>
    <s v="Rachel"/>
    <s v="L"/>
    <s v="Academic Advisor"/>
    <s v="A&amp;S Dean"/>
    <x v="1117"/>
    <s v="F"/>
    <m/>
    <m/>
    <s v="A12"/>
    <s v="Fiscal Year"/>
    <x v="0"/>
  </r>
  <r>
    <s v="Mitchell"/>
    <s v="Christopher"/>
    <s v="L"/>
    <s v="Coordinator, CURS/AIMS"/>
    <s v="AIMS"/>
    <x v="1117"/>
    <s v="F"/>
    <m/>
    <m/>
    <s v="A12"/>
    <s v="Fiscal Year"/>
    <x v="0"/>
  </r>
  <r>
    <s v="Lewandowski"/>
    <s v="Joanna"/>
    <s v="Kathleen"/>
    <s v="Grants Analyst"/>
    <s v="Controller's Office"/>
    <x v="1118"/>
    <s v="F"/>
    <m/>
    <m/>
    <s v="A12"/>
    <s v="Fiscal Year"/>
    <x v="0"/>
  </r>
  <r>
    <s v="Romanowicz"/>
    <s v="Jedrzej"/>
    <m/>
    <s v="Supervisor-Mass Spectrometer F"/>
    <s v="Chemistry Department"/>
    <x v="1119"/>
    <s v="F"/>
    <m/>
    <m/>
    <s v="A12"/>
    <s v="Fiscal Year"/>
    <x v="0"/>
  </r>
  <r>
    <s v="Nagarajan"/>
    <s v="Subhalakshmi"/>
    <m/>
    <s v="Instructor"/>
    <s v="Fire-Natural/Social Science"/>
    <x v="1120"/>
    <s v="F"/>
    <m/>
    <m/>
    <s v="F09"/>
    <s v="Academic Year"/>
    <x v="2"/>
  </r>
  <r>
    <s v="Spallinger"/>
    <s v="Kimberly"/>
    <s v="Kaye"/>
    <s v="Lecturer"/>
    <s v="English Department"/>
    <x v="1121"/>
    <s v="F"/>
    <m/>
    <m/>
    <s v="F12"/>
    <s v="Academic Year"/>
    <x v="2"/>
  </r>
  <r>
    <s v="Warnke"/>
    <s v="Jennifer"/>
    <s v="Kay"/>
    <s v="Lecturer"/>
    <s v="English Department"/>
    <x v="1121"/>
    <s v="F"/>
    <m/>
    <m/>
    <s v="F12"/>
    <s v="Academic Year"/>
    <x v="2"/>
  </r>
  <r>
    <s v="Lomeli"/>
    <s v="Gabriel"/>
    <m/>
    <s v="Interim Assistant Director"/>
    <s v="Admissions Office"/>
    <x v="1122"/>
    <s v="F"/>
    <m/>
    <m/>
    <s v="A12"/>
    <s v="Fiscal Year"/>
    <x v="0"/>
  </r>
  <r>
    <s v="Newman"/>
    <s v="Timothy"/>
    <s v="David"/>
    <s v="Instructor"/>
    <s v="Political Science Department"/>
    <x v="1123"/>
    <s v="F"/>
    <m/>
    <m/>
    <s v="F12"/>
    <s v="Academic Year"/>
    <x v="2"/>
  </r>
  <r>
    <s v="Rancier"/>
    <s v="Megan"/>
    <s v="Margrey"/>
    <s v="Instructor"/>
    <s v="Musicology/Composition/Theory"/>
    <x v="1124"/>
    <s v="F"/>
    <m/>
    <m/>
    <s v="F12"/>
    <s v="Academic Year"/>
    <x v="2"/>
  </r>
  <r>
    <s v="Vrooman"/>
    <s v="Patrick"/>
    <s v="Duane"/>
    <s v="Instructor, PCC"/>
    <s v="School of Teaching &amp; Learning"/>
    <x v="1125"/>
    <s v="F"/>
    <m/>
    <m/>
    <s v="F12"/>
    <s v="Academic Year"/>
    <x v="2"/>
  </r>
  <r>
    <s v="Zirkes"/>
    <s v="Sandra"/>
    <s v="L"/>
    <s v="Instructor"/>
    <s v="Math and Statistics Dept"/>
    <x v="1126"/>
    <s v="F"/>
    <n v="1000"/>
    <m/>
    <s v="F12"/>
    <s v="Academic Year"/>
    <x v="2"/>
  </r>
  <r>
    <s v="Kratzer"/>
    <s v="Sheila"/>
    <s v="Ann"/>
    <s v="Laboratory Technician"/>
    <s v="Biological Science"/>
    <x v="1127"/>
    <s v="F"/>
    <m/>
    <m/>
    <s v="A12"/>
    <s v="Fiscal Year"/>
    <x v="0"/>
  </r>
  <r>
    <s v="Dobbins"/>
    <s v="Lacrecita"/>
    <s v="Ann"/>
    <s v="Educational Advisor/ETS"/>
    <s v="TRIO Programs"/>
    <x v="1128"/>
    <s v="F"/>
    <m/>
    <m/>
    <s v="A12"/>
    <s v="Fiscal Year"/>
    <x v="0"/>
  </r>
  <r>
    <s v="Miller"/>
    <s v="Christina"/>
    <s v="Marie"/>
    <s v="Instructor"/>
    <s v="Math and Statistics Dept"/>
    <x v="1129"/>
    <s v="F"/>
    <m/>
    <m/>
    <s v="F12"/>
    <s v="Academic Year"/>
    <x v="2"/>
  </r>
  <r>
    <s v="Rzicznek"/>
    <s v="Frank"/>
    <s v="Daniel"/>
    <s v="Lecturer"/>
    <s v="General Studies Writing Prog"/>
    <x v="1130"/>
    <s v="F"/>
    <m/>
    <m/>
    <s v="F12"/>
    <s v="Academic Year"/>
    <x v="2"/>
  </r>
  <r>
    <s v="Hamady"/>
    <s v="Carrie"/>
    <s v="Marna"/>
    <s v="Instructor"/>
    <s v="Family &amp; Consumer Sciences"/>
    <x v="1131"/>
    <s v="F"/>
    <n v="4200"/>
    <m/>
    <s v="F12"/>
    <s v="Academic Year"/>
    <x v="2"/>
  </r>
  <r>
    <s v="Arthur"/>
    <s v="Adam"/>
    <s v="L"/>
    <s v="Web Applications Support Dev"/>
    <s v="Information Technology Service"/>
    <x v="1132"/>
    <s v="F"/>
    <m/>
    <m/>
    <s v="A12"/>
    <s v="Fiscal Year"/>
    <x v="0"/>
  </r>
  <r>
    <s v="McGinley"/>
    <s v="Tracy"/>
    <s v="Goss"/>
    <s v="Lecturer"/>
    <s v="Fire-Political Science"/>
    <x v="1133"/>
    <s v="F"/>
    <n v="2000"/>
    <m/>
    <s v="   F12"/>
    <s v="Academic Year"/>
    <x v="2"/>
  </r>
  <r>
    <s v="Han"/>
    <s v="Krishna"/>
    <m/>
    <s v="Asst Dir Multicultural Affairs"/>
    <s v="Office of Multicultural Affrs"/>
    <x v="1134"/>
    <s v="F"/>
    <m/>
    <m/>
    <s v="A12"/>
    <s v="Fiscal Year"/>
    <x v="0"/>
  </r>
  <r>
    <s v="Crouch"/>
    <s v="Heidi"/>
    <s v="B"/>
    <s v="Asst to the Chief Fin Officer"/>
    <s v="Finance &amp; Administration"/>
    <x v="1135"/>
    <s v="F"/>
    <m/>
    <m/>
    <s v="   A12"/>
    <s v="Fiscal Year"/>
    <x v="0"/>
  </r>
  <r>
    <s v="Stuart"/>
    <s v="Jamie"/>
    <s v="Leigh"/>
    <s v="Instructor"/>
    <s v="Ethnic Studies"/>
    <x v="1136"/>
    <s v="F"/>
    <m/>
    <m/>
    <s v="F12"/>
    <s v="Academic Year"/>
    <x v="2"/>
  </r>
  <r>
    <s v="Sloane"/>
    <s v="Robert"/>
    <s v="John"/>
    <s v="Instructor"/>
    <s v="American Culture Studies"/>
    <x v="1137"/>
    <s v="F"/>
    <m/>
    <m/>
    <s v="F12"/>
    <s v="Academic Year"/>
    <x v="2"/>
  </r>
  <r>
    <s v="Alvarez"/>
    <s v="Carmen"/>
    <s v="Lizeth"/>
    <s v="Instructor"/>
    <s v="Romance and Classical Studies"/>
    <x v="1138"/>
    <s v="F"/>
    <m/>
    <m/>
    <s v="F12"/>
    <s v="Academic Year"/>
    <x v="2"/>
  </r>
  <r>
    <s v="Sowder"/>
    <s v="Andrew"/>
    <s v="L"/>
    <s v="Asst Director, Ftbl Opers"/>
    <s v="Football"/>
    <x v="1139"/>
    <s v="F"/>
    <m/>
    <m/>
    <s v="A12"/>
    <s v="Fiscal Year"/>
    <x v="0"/>
  </r>
  <r>
    <s v="Harrison"/>
    <s v="Spintz"/>
    <s v="Stiles"/>
    <s v="Instructor"/>
    <s v="Ethnic Studies"/>
    <x v="1140"/>
    <s v="F"/>
    <m/>
    <m/>
    <s v="F09"/>
    <s v="Academic Year"/>
    <x v="2"/>
  </r>
  <r>
    <s v="Selders"/>
    <s v="Michael"/>
    <s v="Anthony"/>
    <s v="Technology Support Specialist"/>
    <s v="Information Technology Service"/>
    <x v="1141"/>
    <s v="F"/>
    <m/>
    <m/>
    <s v="A12"/>
    <s v="Fiscal Year"/>
    <x v="0"/>
  </r>
  <r>
    <s v="Goddard"/>
    <s v="Jennifer"/>
    <s v="Judith"/>
    <s v="Coordinator, Leadership/Admin"/>
    <s v="Office of Residence Life"/>
    <x v="1142"/>
    <s v="F"/>
    <m/>
    <m/>
    <s v="   A12"/>
    <s v="Fiscal Year"/>
    <x v="0"/>
  </r>
  <r>
    <s v="Hagg"/>
    <s v="Jodi"/>
    <s v="Ann"/>
    <s v="Lecturer"/>
    <s v="VCT-Tech Education"/>
    <x v="1143"/>
    <s v="F"/>
    <m/>
    <m/>
    <s v="F12"/>
    <s v="Academic Year"/>
    <x v="2"/>
  </r>
  <r>
    <s v="Arbinger"/>
    <s v="Danielle"/>
    <s v="Kendra"/>
    <s v="Web Development Specialist"/>
    <s v="Marketing &amp; Communications"/>
    <x v="1144"/>
    <s v="F"/>
    <m/>
    <m/>
    <s v="A12"/>
    <s v="Fiscal Year"/>
    <x v="0"/>
  </r>
  <r>
    <s v="Erickson"/>
    <s v="David"/>
    <s v="Edwin"/>
    <s v="Instructor"/>
    <s v="Chemistry Department"/>
    <x v="1145"/>
    <s v="F"/>
    <m/>
    <m/>
    <s v="F12"/>
    <s v="Academic Year"/>
    <x v="2"/>
  </r>
  <r>
    <s v="Gallagher"/>
    <s v="Debra"/>
    <s v="Kay"/>
    <s v="Instructor"/>
    <s v="School of Teaching &amp; Learning"/>
    <x v="1146"/>
    <s v="F"/>
    <m/>
    <m/>
    <s v="   F12"/>
    <s v="Academic Year"/>
    <x v="2"/>
  </r>
  <r>
    <s v="McCarroll"/>
    <s v="Juli"/>
    <s v="Nicole"/>
    <s v="Coordinator, Circulation"/>
    <s v="University Libraries"/>
    <x v="1147"/>
    <s v="F"/>
    <m/>
    <m/>
    <s v="   A12"/>
    <s v="Fiscal Year"/>
    <x v="0"/>
  </r>
  <r>
    <s v="Freeworth"/>
    <s v="Staci"/>
    <s v="L"/>
    <s v="Instructor"/>
    <s v="Family &amp; Consumer Sciences"/>
    <x v="1148"/>
    <s v="F"/>
    <m/>
    <m/>
    <s v="F12"/>
    <s v="Academic Year"/>
    <x v="2"/>
  </r>
  <r>
    <s v="McLean"/>
    <s v="Jaclyn"/>
    <s v="Elizabeth"/>
    <s v="Instructor"/>
    <s v="Fire-Biology"/>
    <x v="1149"/>
    <s v="F"/>
    <m/>
    <m/>
    <s v="   F12"/>
    <s v="Academic Year"/>
    <x v="2"/>
  </r>
  <r>
    <s v="Lauffer"/>
    <s v="Kimberly"/>
    <s v="Ann"/>
    <s v="Instructor"/>
    <s v="Department of Journalism &amp; PR"/>
    <x v="1150"/>
    <s v="F"/>
    <m/>
    <m/>
    <s v="F12"/>
    <s v="Academic Year"/>
    <x v="2"/>
  </r>
  <r>
    <s v="Phillips"/>
    <s v="Joseph"/>
    <s v="Steven"/>
    <s v="Project Coordinator"/>
    <s v="Design &amp; Construction"/>
    <x v="1150"/>
    <s v="F"/>
    <m/>
    <m/>
    <s v="   A12"/>
    <s v="Fiscal Year"/>
    <x v="0"/>
  </r>
  <r>
    <s v="Nelson"/>
    <s v="Jacqueline"/>
    <s v="G"/>
    <s v="Marketing Communications Spec"/>
    <s v="Marketing &amp; Communications"/>
    <x v="1150"/>
    <s v="F"/>
    <m/>
    <m/>
    <s v="A12"/>
    <s v="Fiscal Year"/>
    <x v="0"/>
  </r>
  <r>
    <s v="Whitman"/>
    <s v="Tonya"/>
    <s v="L"/>
    <s v="Assistant Director"/>
    <s v="School of Media and Comm"/>
    <x v="1151"/>
    <s v="F"/>
    <m/>
    <m/>
    <s v="A12"/>
    <s v="Fiscal Year"/>
    <x v="0"/>
  </r>
  <r>
    <s v="Dicke"/>
    <s v="Rhonda"/>
    <m/>
    <s v="Payroll Specialist"/>
    <s v="Controller's Office"/>
    <x v="1152"/>
    <s v="F"/>
    <m/>
    <m/>
    <s v="   A12"/>
    <s v="Fiscal Year"/>
    <x v="0"/>
  </r>
  <r>
    <s v="Scheele"/>
    <s v="Christof"/>
    <s v="Andrew"/>
    <s v="Instructor"/>
    <s v="General Studies Writing Prog"/>
    <x v="1153"/>
    <s v="F"/>
    <m/>
    <m/>
    <s v="F12"/>
    <s v="Academic Year"/>
    <x v="2"/>
  </r>
  <r>
    <s v="Pinheiro"/>
    <s v="Beth"/>
    <s v="Ann McBride"/>
    <s v="Instructor"/>
    <s v="Family &amp; Consumer Sciences"/>
    <x v="1154"/>
    <s v="F"/>
    <m/>
    <m/>
    <s v="   F12"/>
    <s v="Academic Year"/>
    <x v="2"/>
  </r>
  <r>
    <s v="Clickner"/>
    <s v="Theresa"/>
    <s v="Louise"/>
    <s v="Box Office Manager"/>
    <s v="Musical Arts Dean"/>
    <x v="1155"/>
    <s v="F"/>
    <m/>
    <m/>
    <s v="A12"/>
    <s v="Fiscal Year"/>
    <x v="0"/>
  </r>
  <r>
    <s v="Bennett"/>
    <s v="Daniel"/>
    <s v="Brian"/>
    <s v="Technology Support Specialist"/>
    <s v="Information Technology Service"/>
    <x v="1156"/>
    <s v="F"/>
    <m/>
    <m/>
    <s v="A12"/>
    <s v="Fiscal Year"/>
    <x v="0"/>
  </r>
  <r>
    <s v="Stevens"/>
    <s v="Mark"/>
    <s v="Allen"/>
    <s v="Instructor"/>
    <s v="School of Teaching &amp; Learning"/>
    <x v="1157"/>
    <s v="F"/>
    <m/>
    <m/>
    <s v="F12"/>
    <s v="Academic Year"/>
    <x v="2"/>
  </r>
  <r>
    <s v="Dupay"/>
    <s v="Marcelle"/>
    <s v="Marie"/>
    <s v="Lecturer"/>
    <s v="School of Art"/>
    <x v="1158"/>
    <s v="F"/>
    <m/>
    <m/>
    <s v="F12"/>
    <s v="Academic Year"/>
    <x v="2"/>
  </r>
  <r>
    <s v="Joseph"/>
    <s v="Brittany"/>
    <s v="Christina"/>
    <s v="Instructor"/>
    <s v="Schl of Intervention Svcs"/>
    <x v="1159"/>
    <s v="F"/>
    <m/>
    <m/>
    <s v="   F09"/>
    <s v="Academic Year"/>
    <x v="2"/>
  </r>
  <r>
    <s v="Weatherford"/>
    <s v="Michael"/>
    <s v="Brandon"/>
    <s v="Tech, Customer Svc Manager"/>
    <s v="University Bookstore"/>
    <x v="1160"/>
    <s v="F"/>
    <m/>
    <m/>
    <s v="A12"/>
    <s v="Fiscal Year"/>
    <x v="0"/>
  </r>
  <r>
    <s v="Doles"/>
    <s v="Kurt"/>
    <s v="Edward"/>
    <s v="Coordinator of MACCM Operation"/>
    <s v="Musical Arts Dean"/>
    <x v="1161"/>
    <s v="F"/>
    <m/>
    <m/>
    <s v="A12"/>
    <s v="Fiscal Year"/>
    <x v="0"/>
  </r>
  <r>
    <s v="Edge"/>
    <s v="Thomas"/>
    <s v="John"/>
    <s v="Instructor, Dept of Ethnic Std"/>
    <s v="Ethnic Studies"/>
    <x v="1162"/>
    <s v="F"/>
    <m/>
    <m/>
    <s v="F12"/>
    <s v="Academic Year"/>
    <x v="2"/>
  </r>
  <r>
    <s v="Mitchell"/>
    <s v="Anne"/>
    <s v="Michelle"/>
    <s v="Instructor"/>
    <s v="Ethnic Studies"/>
    <x v="1162"/>
    <s v="F"/>
    <m/>
    <m/>
    <s v="F12"/>
    <s v="Academic Year"/>
    <x v="2"/>
  </r>
  <r>
    <s v="Wingerter"/>
    <s v="Grechen"/>
    <s v="Lynne"/>
    <s v="Instructor"/>
    <s v="Fire-Humanities"/>
    <x v="1163"/>
    <s v="F"/>
    <m/>
    <m/>
    <s v="F12"/>
    <s v="Academic Year"/>
    <x v="2"/>
  </r>
  <r>
    <s v="Heckman"/>
    <s v="Michelle"/>
    <s v="R"/>
    <s v="Instructor/Course Coordinator"/>
    <s v="Math and Statistics Dept"/>
    <x v="1164"/>
    <s v="F"/>
    <n v="1300"/>
    <m/>
    <s v="F12"/>
    <s v="Academic Year"/>
    <x v="2"/>
  </r>
  <r>
    <s v="Foust"/>
    <s v="Amy"/>
    <s v="Diane"/>
    <s v="Academic Advisor"/>
    <s v="Advising Services"/>
    <x v="1165"/>
    <s v="F"/>
    <m/>
    <m/>
    <s v="A12"/>
    <s v="Fiscal Year"/>
    <x v="0"/>
  </r>
  <r>
    <s v="Inkrott"/>
    <s v="Mary Kay"/>
    <m/>
    <s v="Academic Advisor"/>
    <s v="Advising Services"/>
    <x v="1165"/>
    <s v="F"/>
    <m/>
    <m/>
    <s v="A12"/>
    <s v="Fiscal Year"/>
    <x v="0"/>
  </r>
  <r>
    <s v="Moore"/>
    <s v="LaDonna"/>
    <s v="R"/>
    <s v="Academic Advisor"/>
    <s v="Advising Services"/>
    <x v="1165"/>
    <s v="F"/>
    <m/>
    <m/>
    <s v="A12"/>
    <s v="Fiscal Year"/>
    <x v="0"/>
  </r>
  <r>
    <s v="Spathelf"/>
    <s v="Clare"/>
    <m/>
    <s v="Academic Advisor"/>
    <s v="Advising Services"/>
    <x v="1165"/>
    <s v="F"/>
    <m/>
    <m/>
    <s v="A12"/>
    <s v="Fiscal Year"/>
    <x v="0"/>
  </r>
  <r>
    <s v="Marquina Hervias"/>
    <s v="Lesnny"/>
    <s v="Karina"/>
    <s v="Instructor"/>
    <s v="Romance and Classical Studies"/>
    <x v="1166"/>
    <s v="F"/>
    <m/>
    <m/>
    <s v="   F09"/>
    <s v="Academic Year"/>
    <x v="2"/>
  </r>
  <r>
    <s v="Spencer"/>
    <s v="Susan"/>
    <s v="Christine"/>
    <s v="Instructor"/>
    <s v="Geography Department"/>
    <x v="1167"/>
    <s v="F"/>
    <m/>
    <m/>
    <s v="F12"/>
    <s v="Academic Year"/>
    <x v="2"/>
  </r>
  <r>
    <s v="DiMasso"/>
    <s v="Ashely"/>
    <s v="Noelle"/>
    <s v="Director of Ticket Sales"/>
    <s v="Intercollegiate Athletics"/>
    <x v="1167"/>
    <s v="F"/>
    <m/>
    <m/>
    <s v="A12"/>
    <s v="Fiscal Year"/>
    <x v="0"/>
  </r>
  <r>
    <s v="Franke"/>
    <s v="Irina"/>
    <s v="Vadimovna"/>
    <s v="Instructor"/>
    <s v="Math and Statistics Dept"/>
    <x v="1168"/>
    <s v="F"/>
    <m/>
    <m/>
    <s v="F12"/>
    <s v="Academic Year"/>
    <x v="2"/>
  </r>
  <r>
    <s v="Weaver"/>
    <s v="Connie"/>
    <s v="Lynn"/>
    <s v="Coordinator, Off of Multicltrl"/>
    <s v="Office of Multicultural Affrs"/>
    <x v="1169"/>
    <s v="F"/>
    <m/>
    <m/>
    <s v="A12"/>
    <s v="Fiscal Year"/>
    <x v="0"/>
  </r>
  <r>
    <s v="Kosakowski"/>
    <s v="Susan"/>
    <s v="Elizabeth"/>
    <s v="Academic Advisor"/>
    <s v="Office of UG Student Develo"/>
    <x v="1170"/>
    <s v="F"/>
    <m/>
    <m/>
    <s v="A12"/>
    <s v="Fiscal Year"/>
    <x v="0"/>
  </r>
  <r>
    <s v="Booth"/>
    <s v="Frank"/>
    <s v="Joseph"/>
    <s v="Senior Graphics Designer"/>
    <s v="Marketing &amp; Communications"/>
    <x v="1171"/>
    <s v="F"/>
    <m/>
    <m/>
    <s v="A12"/>
    <s v="Fiscal Year"/>
    <x v="0"/>
  </r>
  <r>
    <s v="Sheets"/>
    <s v="Elizabeth"/>
    <s v="Gunther"/>
    <s v="Lecturer"/>
    <s v="School of Art"/>
    <x v="1172"/>
    <s v="F"/>
    <m/>
    <m/>
    <s v="F12"/>
    <s v="Academic Year"/>
    <x v="2"/>
  </r>
  <r>
    <s v="Vollmar"/>
    <s v="Beth"/>
    <s v="A"/>
    <s v="Instructor"/>
    <s v="VCT-Tech Education"/>
    <x v="1173"/>
    <s v="F"/>
    <m/>
    <m/>
    <s v="F12"/>
    <s v="Academic Year"/>
    <x v="2"/>
  </r>
  <r>
    <s v="Proulx"/>
    <s v="David"/>
    <s v="C"/>
    <s v="Child Development Specialist"/>
    <s v="Family &amp; Consumer Sciences"/>
    <x v="1174"/>
    <s v="F"/>
    <m/>
    <m/>
    <s v="A10"/>
    <s v="10 Month"/>
    <x v="0"/>
  </r>
  <r>
    <s v="Reid"/>
    <s v="Aimee"/>
    <s v="S"/>
    <s v="Instructor"/>
    <s v="Theatre and Film"/>
    <x v="1175"/>
    <s v="F"/>
    <m/>
    <m/>
    <s v="F12"/>
    <s v="Academic Year"/>
    <x v="2"/>
  </r>
  <r>
    <s v="Buetikofer"/>
    <s v="Eric"/>
    <s v="James"/>
    <s v="Recruiter/Transfer Advisor"/>
    <s v="Non-Traditional &amp; Transfer Std"/>
    <x v="1176"/>
    <s v="F"/>
    <m/>
    <m/>
    <s v="A12"/>
    <s v="Fiscal Year"/>
    <x v="0"/>
  </r>
  <r>
    <s v="Army"/>
    <s v="Tracy"/>
    <s v="Lynn"/>
    <s v="Asst Dir, Annual Giving, Tech/"/>
    <s v="Capital Campaign"/>
    <x v="1177"/>
    <s v="F"/>
    <m/>
    <m/>
    <s v="A12"/>
    <s v="Fiscal Year"/>
    <x v="0"/>
  </r>
  <r>
    <s v="Moreno"/>
    <s v="Louie"/>
    <s v="H"/>
    <s v="Instructor"/>
    <s v="Ethnic Studies"/>
    <x v="1178"/>
    <s v="F"/>
    <m/>
    <m/>
    <s v="F12"/>
    <s v="Academic Year"/>
    <x v="2"/>
  </r>
  <r>
    <s v="Calcamuggio"/>
    <s v="Lisa"/>
    <s v="Marie"/>
    <s v="Business Analyst"/>
    <s v="Bursar's Office"/>
    <x v="1179"/>
    <s v="F"/>
    <m/>
    <m/>
    <s v="A12"/>
    <s v="Fiscal Year"/>
    <x v="0"/>
  </r>
  <r>
    <s v="Hendricks"/>
    <s v="Deborah"/>
    <s v="S"/>
    <s v="Academic Advisor"/>
    <s v="HHS Advising Center"/>
    <x v="1180"/>
    <s v="F"/>
    <m/>
    <m/>
    <s v="A12"/>
    <s v="Fiscal Year"/>
    <x v="0"/>
  </r>
  <r>
    <s v="Hunter"/>
    <s v="Lucinda"/>
    <s v="Jean"/>
    <s v="Lecturer"/>
    <s v="English Department"/>
    <x v="1181"/>
    <s v="F"/>
    <m/>
    <m/>
    <s v="F12"/>
    <s v="Academic Year"/>
    <x v="2"/>
  </r>
  <r>
    <s v="Harlan"/>
    <s v="Stephen"/>
    <s v="G"/>
    <s v="Coordinator, Audio Visual Svcs"/>
    <s v="Bowen-Thompson Student Union"/>
    <x v="1182"/>
    <s v="F"/>
    <m/>
    <m/>
    <s v="A12"/>
    <s v="Fiscal Year"/>
    <x v="0"/>
  </r>
  <r>
    <s v="Robinson"/>
    <s v="Amber"/>
    <s v="K"/>
    <s v="Academic Advisor"/>
    <s v="Office of UG Student Develo"/>
    <x v="1183"/>
    <s v="F"/>
    <m/>
    <m/>
    <s v="A12"/>
    <s v="Fiscal Year"/>
    <x v="0"/>
  </r>
  <r>
    <s v="Army"/>
    <s v="Nicholas"/>
    <s v="R"/>
    <s v="Director/Producer/Videographer"/>
    <s v="WBGU-TV Television Service"/>
    <x v="1183"/>
    <s v="F"/>
    <m/>
    <m/>
    <s v="A12"/>
    <s v="Fiscal Year"/>
    <x v="0"/>
  </r>
  <r>
    <s v="Miller"/>
    <s v="Raymond"/>
    <s v="Anthony"/>
    <s v="Director/Producer/Videographer"/>
    <s v="WBGU-TV Television Service"/>
    <x v="1183"/>
    <s v="F"/>
    <m/>
    <m/>
    <s v="A12"/>
    <s v="Fiscal Year"/>
    <x v="0"/>
  </r>
  <r>
    <s v="Nusseibeh"/>
    <s v="Sahar"/>
    <s v="R"/>
    <s v="Assistant Womns Bsktball Coach"/>
    <s v="Basketball Women"/>
    <x v="1184"/>
    <s v="F"/>
    <m/>
    <m/>
    <s v="A12"/>
    <s v="Fiscal Year"/>
    <x v="0"/>
  </r>
  <r>
    <s v="Khon"/>
    <s v="Elena"/>
    <m/>
    <s v="Instructor"/>
    <s v="Chemistry Department"/>
    <x v="1184"/>
    <s v="F"/>
    <m/>
    <m/>
    <s v="   F12"/>
    <s v="Academic Year"/>
    <x v="2"/>
  </r>
  <r>
    <s v="Leatherman"/>
    <s v="Sheri"/>
    <s v="L"/>
    <s v="Coordinator, Grad Recruitment"/>
    <s v="Graduate College"/>
    <x v="1184"/>
    <s v="F"/>
    <m/>
    <m/>
    <s v="A12"/>
    <s v="Fiscal Year"/>
    <x v="0"/>
  </r>
  <r>
    <s v="Beaverson"/>
    <s v="Marcy"/>
    <s v="Elaine"/>
    <s v="Academic Advisor"/>
    <s v="HHS Advising Center"/>
    <x v="1184"/>
    <s v="F"/>
    <m/>
    <m/>
    <s v="A12"/>
    <s v="Fiscal Year"/>
    <x v="0"/>
  </r>
  <r>
    <s v="Barned"/>
    <s v="Laura"/>
    <m/>
    <s v="Academic Advisor"/>
    <s v="Student Services EDHD"/>
    <x v="1185"/>
    <s v="F"/>
    <m/>
    <m/>
    <s v="A12"/>
    <s v="Fiscal Year"/>
    <x v="0"/>
  </r>
  <r>
    <s v="Reynolds"/>
    <s v="Marlene"/>
    <s v="Kay"/>
    <s v="Ast Dir, Business and Info Svc"/>
    <s v="Health Services"/>
    <x v="1186"/>
    <s v="F"/>
    <m/>
    <m/>
    <s v="A17"/>
    <s v="Fiscal Year"/>
    <x v="0"/>
  </r>
  <r>
    <s v="Carper"/>
    <s v="Chad"/>
    <s v="R"/>
    <s v="Assistant General Manager"/>
    <s v="Dining Services"/>
    <x v="1187"/>
    <s v="F"/>
    <m/>
    <m/>
    <s v="A12"/>
    <s v="Fiscal Year"/>
    <x v="0"/>
  </r>
  <r>
    <s v="Knudsen"/>
    <s v="Joshua"/>
    <s v="D"/>
    <s v="Assistant General Manager"/>
    <s v="Dining Services"/>
    <x v="1187"/>
    <s v="F"/>
    <m/>
    <m/>
    <s v="A12"/>
    <s v="Fiscal Year"/>
    <x v="0"/>
  </r>
  <r>
    <s v="Spence"/>
    <s v="Benjamin"/>
    <s v="W"/>
    <s v="Stroh Center General Manager"/>
    <s v="Stroh Center"/>
    <x v="1188"/>
    <s v="F"/>
    <m/>
    <m/>
    <s v="A12"/>
    <s v="Fiscal Year"/>
    <x v="0"/>
  </r>
  <r>
    <s v="Collier"/>
    <s v="Shai"/>
    <s v="A"/>
    <s v="Academic Advisor"/>
    <s v="A&amp;S Dean"/>
    <x v="1189"/>
    <s v="F"/>
    <m/>
    <m/>
    <s v="A12"/>
    <s v="Fiscal Year"/>
    <x v="0"/>
  </r>
  <r>
    <s v="Dieball"/>
    <s v="Allan"/>
    <s v="D"/>
    <s v="Fin Aid Web &amp; Serv Apps Mgr"/>
    <s v="Financial Aid"/>
    <x v="1189"/>
    <s v="F"/>
    <m/>
    <m/>
    <s v="   A12"/>
    <s v="Fiscal Year"/>
    <x v="0"/>
  </r>
  <r>
    <s v="Yang"/>
    <s v="Xiangui"/>
    <m/>
    <s v="Coord Language Learning Center"/>
    <s v="Language Learning Center"/>
    <x v="1189"/>
    <s v="F"/>
    <m/>
    <m/>
    <s v="A12"/>
    <s v="Fiscal Year"/>
    <x v="0"/>
  </r>
  <r>
    <s v="Carpenter"/>
    <s v="Andrew"/>
    <s v="D"/>
    <s v="Art Designer"/>
    <s v="WBGU-TV Television Service"/>
    <x v="1189"/>
    <s v="F"/>
    <m/>
    <m/>
    <s v="A12"/>
    <s v="Fiscal Year"/>
    <x v="0"/>
  </r>
  <r>
    <s v="Lee"/>
    <s v="Ian"/>
    <m/>
    <s v="Program Advisor"/>
    <s v="TRIO Programs"/>
    <x v="1190"/>
    <s v="F"/>
    <m/>
    <m/>
    <s v="A12"/>
    <s v="Fiscal Year"/>
    <x v="0"/>
  </r>
  <r>
    <s v="Zemanski"/>
    <s v="Elizabeth"/>
    <s v="Loo"/>
    <s v="Instructor"/>
    <s v="General Studies Writing Prog"/>
    <x v="1191"/>
    <s v="F"/>
    <m/>
    <m/>
    <s v="F12"/>
    <s v="Academic Year"/>
    <x v="2"/>
  </r>
  <r>
    <s v="Petrea"/>
    <s v="Melissa"/>
    <s v="Sue"/>
    <s v="Information Specialist"/>
    <s v="Registrar"/>
    <x v="1192"/>
    <s v="F"/>
    <m/>
    <m/>
    <s v="   A12"/>
    <s v="Fiscal Year"/>
    <x v="0"/>
  </r>
  <r>
    <s v="Light"/>
    <s v="Ruthy"/>
    <m/>
    <s v="Lecturer"/>
    <s v="School of Art"/>
    <x v="1193"/>
    <s v="F"/>
    <m/>
    <m/>
    <s v="F12"/>
    <s v="Academic Year"/>
    <x v="2"/>
  </r>
  <r>
    <s v="Heilmeier"/>
    <s v="Erin"/>
    <s v="L"/>
    <s v="Coordinator, Admissions Ops"/>
    <s v="Admissions Office"/>
    <x v="1194"/>
    <s v="F"/>
    <n v="15000"/>
    <m/>
    <s v="A12"/>
    <s v="Fiscal Year"/>
    <x v="0"/>
  </r>
  <r>
    <s v="Smith"/>
    <s v="Karyn"/>
    <s v="Jo"/>
    <s v="Health Educator"/>
    <s v="Recreation and Wellness"/>
    <x v="1195"/>
    <s v="F"/>
    <m/>
    <m/>
    <s v="A12"/>
    <s v="Fiscal Year"/>
    <x v="0"/>
  </r>
  <r>
    <s v="Lyons"/>
    <s v="Rebecca"/>
    <s v="A"/>
    <s v="Coordinator, Housing Operation"/>
    <s v="Office of Residence Life"/>
    <x v="1196"/>
    <s v="F"/>
    <m/>
    <m/>
    <s v="   A12"/>
    <s v="Fiscal Year"/>
    <x v="0"/>
  </r>
  <r>
    <s v="Minnick"/>
    <s v="Virginia"/>
    <s v="Martel"/>
    <s v="Instructional Design/Ed Spec"/>
    <s v="On-Line Programs"/>
    <x v="1196"/>
    <s v="F"/>
    <m/>
    <m/>
    <s v="A12"/>
    <s v="Fiscal Year"/>
    <x v="0"/>
  </r>
  <r>
    <s v="Marshall"/>
    <s v="Brian"/>
    <s v="M"/>
    <s v="Artistic And Business Mgr"/>
    <s v="Fire-Children's Theatre Prog"/>
    <x v="1197"/>
    <s v="F"/>
    <m/>
    <m/>
    <s v="   A17"/>
    <s v="Fiscal Year"/>
    <x v="0"/>
  </r>
  <r>
    <s v="Brooks"/>
    <s v="Michael"/>
    <s v="Ernest"/>
    <s v="Instructor"/>
    <s v="History Department"/>
    <x v="1198"/>
    <s v="F"/>
    <m/>
    <m/>
    <s v="F12"/>
    <s v="Academic Year"/>
    <x v="2"/>
  </r>
  <r>
    <s v="Sullivan"/>
    <s v="LaTasha"/>
    <s v="C"/>
    <s v="Post Masters Clinical Follow"/>
    <s v="Counseling Center"/>
    <x v="1199"/>
    <s v="F"/>
    <m/>
    <m/>
    <s v="A12"/>
    <s v="Fiscal Year"/>
    <x v="0"/>
  </r>
  <r>
    <s v="Baum"/>
    <s v="Cynthia"/>
    <s v="Lee"/>
    <s v="Child Development Specialist"/>
    <s v="Family &amp; Consumer Sciences"/>
    <x v="1200"/>
    <s v="F"/>
    <m/>
    <m/>
    <s v="A09"/>
    <s v="Academic Year"/>
    <x v="0"/>
  </r>
  <r>
    <s v="Veitch"/>
    <s v="Robin"/>
    <s v="Lyn"/>
    <s v="Asst Dir Financial Affairs"/>
    <s v="Intercollegiate Athletics"/>
    <x v="1201"/>
    <s v="F"/>
    <m/>
    <m/>
    <s v="A12"/>
    <s v="Fiscal Year"/>
    <x v="0"/>
  </r>
  <r>
    <s v="Usner"/>
    <s v="Joy"/>
    <s v="Marie"/>
    <s v="Coord of Student Org &amp; Maj Evt"/>
    <s v="Office of Campus Activities"/>
    <x v="1202"/>
    <s v="F"/>
    <m/>
    <m/>
    <s v="A12"/>
    <s v="Fiscal Year"/>
    <x v="0"/>
  </r>
  <r>
    <s v="DeAnda Martinez"/>
    <s v="Alexis"/>
    <s v="R"/>
    <s v="Program Advisor"/>
    <s v="TRIO Programs"/>
    <x v="1202"/>
    <s v="F"/>
    <m/>
    <m/>
    <s v="   A12"/>
    <s v="Fiscal Year"/>
    <x v="0"/>
  </r>
  <r>
    <s v="Snodgrass"/>
    <s v="Cynthia"/>
    <s v="D"/>
    <s v="Program Advisor"/>
    <s v="TRIO Programs"/>
    <x v="1202"/>
    <s v="F"/>
    <m/>
    <m/>
    <s v="A12"/>
    <s v="Fiscal Year"/>
    <x v="0"/>
  </r>
  <r>
    <s v="Dunn"/>
    <s v="Laura"/>
    <s v="E"/>
    <s v="Coordinator, Ice Arena"/>
    <s v="Ice Arena"/>
    <x v="1203"/>
    <s v="F"/>
    <m/>
    <m/>
    <s v="A12"/>
    <s v="Fiscal Year"/>
    <x v="0"/>
  </r>
  <r>
    <s v="Leonard"/>
    <s v="Maggie"/>
    <s v="Mae"/>
    <s v="Instructor"/>
    <s v="VCT-Tech Education"/>
    <x v="1204"/>
    <s v="F"/>
    <m/>
    <m/>
    <s v="F12"/>
    <s v="Academic Year"/>
    <x v="2"/>
  </r>
  <r>
    <s v="Trace"/>
    <s v="Debra"/>
    <s v="L"/>
    <s v="Instructor"/>
    <s v="Math and Statistics Dept"/>
    <x v="1205"/>
    <s v="F"/>
    <n v="1300"/>
    <m/>
    <s v="F12"/>
    <s v="Academic Year"/>
    <x v="2"/>
  </r>
  <r>
    <s v="Bird"/>
    <s v="Holly"/>
    <s v="Marlene"/>
    <s v="Instructor"/>
    <s v="General Studies Writing Prog"/>
    <x v="1206"/>
    <s v="F"/>
    <m/>
    <m/>
    <s v="F12"/>
    <s v="Academic Year"/>
    <x v="2"/>
  </r>
  <r>
    <s v="Gattozzi"/>
    <s v="Bryan"/>
    <s v="Joseph"/>
    <s v="Instructor"/>
    <s v="General Studies Writing Prog"/>
    <x v="1206"/>
    <s v="F"/>
    <m/>
    <m/>
    <s v="   F12"/>
    <s v="Academic Year"/>
    <x v="2"/>
  </r>
  <r>
    <s v="Young"/>
    <s v="Kim"/>
    <s v="Turner"/>
    <s v="Instructor"/>
    <s v="School of Art"/>
    <x v="1207"/>
    <s v="F"/>
    <m/>
    <m/>
    <s v="F12"/>
    <s v="Academic Year"/>
    <x v="2"/>
  </r>
  <r>
    <s v="Miller"/>
    <s v="Robyn"/>
    <s v="G"/>
    <s v="Instructor"/>
    <s v="School of HMSLS"/>
    <x v="1208"/>
    <s v="F"/>
    <m/>
    <m/>
    <s v="F12"/>
    <s v="Academic Year"/>
    <x v="2"/>
  </r>
  <r>
    <s v="Cihon"/>
    <s v="Michael"/>
    <s v="Joseph"/>
    <s v="Asst Dir/Athletic Comm"/>
    <s v="Intercollegiate Athletics"/>
    <x v="1209"/>
    <s v="F"/>
    <m/>
    <m/>
    <s v="A12"/>
    <s v="Fiscal Year"/>
    <x v="0"/>
  </r>
  <r>
    <s v="Jaynes"/>
    <s v="Rebecca"/>
    <s v="A"/>
    <s v="Technology Store Manager"/>
    <s v="Col of Technology Adm"/>
    <x v="1210"/>
    <s v="F"/>
    <m/>
    <m/>
    <s v="   A12"/>
    <s v="Fiscal Year"/>
    <x v="0"/>
  </r>
  <r>
    <s v="Zuccaro"/>
    <s v="Christopher"/>
    <s v="B"/>
    <s v="Video Coordinator"/>
    <s v="Intercollegiate Athletics"/>
    <x v="1211"/>
    <s v="F"/>
    <m/>
    <m/>
    <s v="A12"/>
    <s v="Fiscal Year"/>
    <x v="0"/>
  </r>
  <r>
    <s v="Fortlage"/>
    <s v="Andrew"/>
    <s v="P"/>
    <s v="GIS-CAD Specialist"/>
    <s v="Design &amp; Construction"/>
    <x v="1212"/>
    <s v="F"/>
    <m/>
    <m/>
    <s v="A12"/>
    <s v="Fiscal Year"/>
    <x v="0"/>
  </r>
  <r>
    <s v="Nardecchia"/>
    <s v="Robb"/>
    <s v="M"/>
    <s v="Web-New Media Develpr-Designer"/>
    <s v="Marketing &amp; Communications"/>
    <x v="1213"/>
    <s v="F"/>
    <m/>
    <m/>
    <s v="A12"/>
    <s v="Fiscal Year"/>
    <x v="0"/>
  </r>
  <r>
    <s v="Grunn"/>
    <s v="Holly"/>
    <s v="Elaine"/>
    <s v="Coordinator"/>
    <s v="Fraternity and Sorority Life"/>
    <x v="1214"/>
    <s v="F"/>
    <m/>
    <m/>
    <s v="A12"/>
    <s v="Fiscal Year"/>
    <x v="0"/>
  </r>
  <r>
    <s v="Shelley"/>
    <s v="Ryan"/>
    <s v="Alexander"/>
    <s v="Instructor"/>
    <s v="School of Art"/>
    <x v="1215"/>
    <s v="F"/>
    <m/>
    <m/>
    <s v="F09"/>
    <s v="Academic Year"/>
    <x v="2"/>
  </r>
  <r>
    <s v="Messenger"/>
    <s v="Steven"/>
    <s v="P"/>
    <s v="Asst Athl Dir, Ops, Evnts, Chm"/>
    <s v="Intercollegiate Athletics"/>
    <x v="1216"/>
    <s v="F"/>
    <m/>
    <m/>
    <s v="A12"/>
    <s v="Fiscal Year"/>
    <x v="0"/>
  </r>
  <r>
    <s v="Cook"/>
    <s v="Amy"/>
    <s v="C"/>
    <s v="Instructor"/>
    <s v="General Studies Writing Prog"/>
    <x v="1217"/>
    <s v="F"/>
    <m/>
    <m/>
    <s v="F12"/>
    <s v="Academic Year"/>
    <x v="2"/>
  </r>
  <r>
    <s v="Tabaczynski"/>
    <s v="Tracy"/>
    <m/>
    <s v="Assistant Director"/>
    <s v="TRIO Programs"/>
    <x v="1218"/>
    <s v="F"/>
    <m/>
    <m/>
    <s v="A17"/>
    <s v="Fiscal Year"/>
    <x v="0"/>
  </r>
  <r>
    <s v="Shaffer"/>
    <s v="Kelly"/>
    <s v="E"/>
    <s v="Coordinator, Empl Inter/Intrns"/>
    <s v="Career Center"/>
    <x v="1219"/>
    <s v="F"/>
    <m/>
    <m/>
    <s v="A12"/>
    <s v="Fiscal Year"/>
    <x v="0"/>
  </r>
  <r>
    <s v="Washington"/>
    <s v="Maurice"/>
    <s v="J"/>
    <s v="Coordinator, Empl Inter/Intrns"/>
    <s v="Career Center"/>
    <x v="1219"/>
    <s v="F"/>
    <m/>
    <m/>
    <s v="A12"/>
    <s v="Fiscal Year"/>
    <x v="0"/>
  </r>
  <r>
    <s v="Wilson"/>
    <s v="Heather"/>
    <s v="Renee"/>
    <s v="Coordinator, Empl Inter/Intrns"/>
    <s v="Career Center"/>
    <x v="1219"/>
    <s v="F"/>
    <m/>
    <m/>
    <s v="A12"/>
    <s v="Fiscal Year"/>
    <x v="0"/>
  </r>
  <r>
    <s v="Celizic"/>
    <s v="Joseph"/>
    <s v="Scott"/>
    <s v="Instructor"/>
    <s v="General Studies Writing Prog"/>
    <x v="1220"/>
    <s v="F"/>
    <m/>
    <m/>
    <s v="F12"/>
    <s v="Academic Year"/>
    <x v="2"/>
  </r>
  <r>
    <s v="Felver"/>
    <s v="Bradley"/>
    <s v="Joseph"/>
    <s v="Instructor"/>
    <s v="General Studies Writing Prog"/>
    <x v="1220"/>
    <s v="F"/>
    <m/>
    <m/>
    <s v="F12"/>
    <s v="Academic Year"/>
    <x v="2"/>
  </r>
  <r>
    <s v="Jordan"/>
    <s v="Ethan"/>
    <s v="Timothy"/>
    <s v="Instructor"/>
    <s v="General Studies Writing Prog"/>
    <x v="1220"/>
    <s v="F"/>
    <m/>
    <m/>
    <s v="   F12"/>
    <s v="Academic Year"/>
    <x v="2"/>
  </r>
  <r>
    <s v="Jordan"/>
    <s v="Heather"/>
    <s v="Lynn"/>
    <s v="Instructor"/>
    <s v="General Studies Writing Prog"/>
    <x v="1220"/>
    <s v="F"/>
    <m/>
    <m/>
    <s v="   F12"/>
    <s v="Academic Year"/>
    <x v="2"/>
  </r>
  <r>
    <s v="Zinz-Cheresnick"/>
    <s v="Jessica"/>
    <s v="Dawn"/>
    <s v="Instructor"/>
    <s v="General Studies Writing Prog"/>
    <x v="1220"/>
    <s v="F"/>
    <m/>
    <m/>
    <s v="F12"/>
    <s v="Academic Year"/>
    <x v="2"/>
  </r>
  <r>
    <s v="Davis"/>
    <s v="Amy"/>
    <s v="Lyn"/>
    <s v="Conf and Event Svcs Specialist"/>
    <s v="Bowen-Thompson Student Union"/>
    <x v="1221"/>
    <s v="F"/>
    <m/>
    <m/>
    <s v="   A12"/>
    <s v="Fiscal Year"/>
    <x v="0"/>
  </r>
  <r>
    <s v="Layne"/>
    <s v="Gary"/>
    <m/>
    <s v="Assistant to the Aquatics Dir"/>
    <s v="Recreation and Wellness"/>
    <x v="1222"/>
    <s v="F"/>
    <m/>
    <m/>
    <s v="A12"/>
    <s v="Fiscal Year"/>
    <x v="0"/>
  </r>
  <r>
    <s v="Darabie"/>
    <s v="Mohammed"/>
    <s v="Y"/>
    <s v="Literacy Coordinator"/>
    <s v="Fire-The Learning Center"/>
    <x v="1223"/>
    <s v="F"/>
    <m/>
    <m/>
    <s v="   A17"/>
    <s v="Fiscal Year"/>
    <x v="0"/>
  </r>
  <r>
    <s v="Keane"/>
    <s v="Michael"/>
    <s v="Allen"/>
    <s v="Coordinator"/>
    <s v="Fraternity and Sorority Life"/>
    <x v="1224"/>
    <s v="F"/>
    <m/>
    <m/>
    <s v="   A12"/>
    <s v="Fiscal Year"/>
    <x v="0"/>
  </r>
  <r>
    <s v="Bowman"/>
    <s v="Matthew"/>
    <m/>
    <s v="Instructor"/>
    <s v="History Department"/>
    <x v="1224"/>
    <s v="F"/>
    <m/>
    <m/>
    <s v="F09"/>
    <s v="Academic Year"/>
    <x v="2"/>
  </r>
  <r>
    <s v="Bezdicek"/>
    <s v="Paul"/>
    <m/>
    <s v="Director of Ticket Operations"/>
    <s v="Intercollegiate Athletics"/>
    <x v="1224"/>
    <s v="F"/>
    <m/>
    <m/>
    <s v="A12"/>
    <s v="Fiscal Year"/>
    <x v="0"/>
  </r>
  <r>
    <s v="Wiitala"/>
    <s v="Michael"/>
    <s v="Oliver"/>
    <s v="Instructor"/>
    <s v="Philosophy Department"/>
    <x v="1224"/>
    <s v="F"/>
    <m/>
    <m/>
    <s v="F09"/>
    <s v="Academic Year"/>
    <x v="2"/>
  </r>
  <r>
    <s v="Hoag"/>
    <s v="Allison"/>
    <s v="Nicole"/>
    <s v="Instructor"/>
    <s v="School of Art"/>
    <x v="1224"/>
    <s v="F"/>
    <m/>
    <m/>
    <s v="F12"/>
    <s v="Academic Year"/>
    <x v="2"/>
  </r>
  <r>
    <s v="Lewis"/>
    <s v="Melinda"/>
    <s v="Maureen"/>
    <s v="Instructor"/>
    <s v="Theatre and Film"/>
    <x v="1224"/>
    <s v="F"/>
    <m/>
    <m/>
    <s v="F12"/>
    <s v="Academic Year"/>
    <x v="2"/>
  </r>
  <r>
    <s v="Burres"/>
    <s v="Sean"/>
    <s v="Patrick"/>
    <s v="Instructor"/>
    <s v="VCT-Tech Education"/>
    <x v="1224"/>
    <s v="F"/>
    <m/>
    <m/>
    <s v="F12"/>
    <s v="Academic Year"/>
    <x v="2"/>
  </r>
  <r>
    <s v="Cipriani"/>
    <s v="Holly"/>
    <s v="K"/>
    <s v="Outreach Coordinator &amp; Counslr"/>
    <s v="Financial Aid"/>
    <x v="1225"/>
    <s v="F"/>
    <m/>
    <m/>
    <s v="A12"/>
    <s v="Fiscal Year"/>
    <x v="0"/>
  </r>
  <r>
    <s v="Bell"/>
    <s v="Eric"/>
    <s v="N"/>
    <s v="Information Specialist"/>
    <s v="Financial Aid"/>
    <x v="1226"/>
    <s v="F"/>
    <m/>
    <m/>
    <s v="A12"/>
    <s v="Fiscal Year"/>
    <x v="0"/>
  </r>
  <r>
    <s v="Hobert"/>
    <s v="Emilie"/>
    <s v="Adele"/>
    <s v="Coord Fine Arts Recrmt and Adm"/>
    <s v="School of Art"/>
    <x v="1226"/>
    <s v="F"/>
    <m/>
    <m/>
    <s v="A12"/>
    <s v="Fiscal Year"/>
    <x v="0"/>
  </r>
  <r>
    <s v="Jess"/>
    <s v="Scott"/>
    <s v="Kenneday"/>
    <s v="Athl Equipment Mgr (Ice Arena)"/>
    <s v="Intercollegiate Athletics"/>
    <x v="1227"/>
    <s v="F"/>
    <m/>
    <m/>
    <s v="   A12"/>
    <s v="Fiscal Year"/>
    <x v="0"/>
  </r>
  <r>
    <s v="Leonard"/>
    <s v="Clay"/>
    <s v="Franklin"/>
    <s v="Instructor"/>
    <s v="School of Art"/>
    <x v="1228"/>
    <s v="F"/>
    <m/>
    <m/>
    <s v="F12"/>
    <s v="Academic Year"/>
    <x v="2"/>
  </r>
  <r>
    <s v="Goodrich"/>
    <s v="Kenneth"/>
    <s v="J"/>
    <s v="Assc Dir, Strength &amp; Condition"/>
    <s v="Intercollegiate Athletics"/>
    <x v="1229"/>
    <s v="F"/>
    <m/>
    <m/>
    <s v="   A12"/>
    <s v="Fiscal Year"/>
    <x v="0"/>
  </r>
  <r>
    <s v="Durham"/>
    <s v="Rachel"/>
    <s v="Kathleen"/>
    <s v="Instructor"/>
    <s v="School of Art"/>
    <x v="1230"/>
    <s v="F"/>
    <m/>
    <m/>
    <s v="F12"/>
    <s v="Academic Year"/>
    <x v="2"/>
  </r>
  <r>
    <s v="Vanden Eynden"/>
    <s v="Ellen"/>
    <s v="Jane"/>
    <s v="Instructor"/>
    <s v="School of Art"/>
    <x v="1230"/>
    <s v="F"/>
    <m/>
    <m/>
    <s v="F12"/>
    <s v="Academic Year"/>
    <x v="2"/>
  </r>
  <r>
    <s v="Kontos"/>
    <s v="Victoria"/>
    <s v="A"/>
    <s v="Admissions &amp; Fin Aid Counselor"/>
    <s v="Fire-Admissions"/>
    <x v="1231"/>
    <s v="F"/>
    <m/>
    <m/>
    <s v="A12"/>
    <s v="Fiscal Year"/>
    <x v="0"/>
  </r>
  <r>
    <s v="Jurak"/>
    <s v="Matthew"/>
    <s v="V"/>
    <s v="Instructor"/>
    <s v="General Studies Writing Prog"/>
    <x v="1232"/>
    <s v="F"/>
    <m/>
    <m/>
    <s v="   F12"/>
    <s v="Academic Year"/>
    <x v="2"/>
  </r>
  <r>
    <s v="Van Buskirk"/>
    <s v="Chad"/>
    <s v="Michael"/>
    <s v="Instructor"/>
    <s v="General Studies Writing Prog"/>
    <x v="1232"/>
    <s v="F"/>
    <m/>
    <m/>
    <s v="F12"/>
    <s v="Academic Year"/>
    <x v="2"/>
  </r>
  <r>
    <s v="Barhite"/>
    <s v="Brandi"/>
    <s v="Michael"/>
    <s v="Assistant Director"/>
    <s v="Student Communication Center"/>
    <x v="1233"/>
    <s v="F"/>
    <m/>
    <m/>
    <s v="A12"/>
    <s v="Fiscal Year"/>
    <x v="0"/>
  </r>
  <r>
    <s v="Green-Churchwell"/>
    <s v="Brigitte"/>
    <s v="Lenore"/>
    <s v="Interim Dir of Student Acad En"/>
    <s v="Fire-The Learning Center"/>
    <x v="1234"/>
    <s v="F"/>
    <n v="8000"/>
    <m/>
    <s v="   A17"/>
    <s v="Fiscal Year"/>
    <x v="0"/>
  </r>
  <r>
    <s v="Fox"/>
    <s v="Brent"/>
    <s v="Martin"/>
    <s v="Mathematics Coordinator"/>
    <s v="Fire-The Learning Center"/>
    <x v="1235"/>
    <s v="F"/>
    <m/>
    <m/>
    <s v="A17"/>
    <s v="Fiscal Year"/>
    <x v="0"/>
  </r>
  <r>
    <s v="Helyer"/>
    <s v="Patricia"/>
    <m/>
    <s v="Stud Assistance&amp; Advocacy Spec"/>
    <s v="Counseling Center"/>
    <x v="1236"/>
    <s v="F"/>
    <m/>
    <m/>
    <s v="A17"/>
    <s v="Fiscal Year"/>
    <x v="0"/>
  </r>
  <r>
    <s v="Young"/>
    <s v="Stephanie"/>
    <s v="K"/>
    <s v="Head Woman's Golf Coach"/>
    <s v="Golf-Women"/>
    <x v="1237"/>
    <s v="F"/>
    <m/>
    <m/>
    <s v="A12"/>
    <s v="Fiscal Year"/>
    <x v="0"/>
  </r>
  <r>
    <s v="Farrell"/>
    <s v="Kevin"/>
    <s v="S"/>
    <s v="Head Men's Golf Coach"/>
    <s v="GolfMen"/>
    <x v="1238"/>
    <s v="F"/>
    <m/>
    <m/>
    <s v="A12"/>
    <s v="Fiscal Year"/>
    <x v="0"/>
  </r>
  <r>
    <s v="Murphy"/>
    <s v="Meggan"/>
    <s v="M"/>
    <s v="Academic Advisor"/>
    <s v="Fire-Student Services"/>
    <x v="1239"/>
    <s v="F"/>
    <m/>
    <m/>
    <s v="A17"/>
    <s v="Fiscal Year"/>
    <x v="0"/>
  </r>
  <r>
    <s v="Briggs"/>
    <s v="Brandon"/>
    <s v="Matthew"/>
    <s v="Instructor"/>
    <s v="School of Art"/>
    <x v="1240"/>
    <s v="F"/>
    <m/>
    <m/>
    <s v="F12"/>
    <s v="Academic Year"/>
    <x v="2"/>
  </r>
  <r>
    <s v="Kuebeck"/>
    <s v="Andrew"/>
    <s v="L"/>
    <s v="Instructor"/>
    <s v="School of Art"/>
    <x v="1241"/>
    <s v="F"/>
    <m/>
    <m/>
    <s v="F12"/>
    <s v="Academic Year"/>
    <x v="2"/>
  </r>
  <r>
    <s v="Davis"/>
    <s v="Kevin"/>
    <s v="L"/>
    <s v="Asst Dir of Athl Communication"/>
    <s v="Intercollegiate Athletics"/>
    <x v="1242"/>
    <s v="F"/>
    <m/>
    <m/>
    <s v="   A12"/>
    <s v="Fiscal Year"/>
    <x v="0"/>
  </r>
  <r>
    <s v="Lock"/>
    <s v="Benjamin"/>
    <s v="Christopher"/>
    <s v="Instructor"/>
    <s v="School of Art"/>
    <x v="1243"/>
    <s v="F"/>
    <m/>
    <m/>
    <s v="F12"/>
    <s v="Academic Year"/>
    <x v="2"/>
  </r>
  <r>
    <s v="Wetzel"/>
    <s v="Henry"/>
    <m/>
    <s v="Educational Advisor"/>
    <s v="TRIO Programs"/>
    <x v="1244"/>
    <s v="F"/>
    <m/>
    <m/>
    <s v="A12"/>
    <s v="Fiscal Year"/>
    <x v="0"/>
  </r>
  <r>
    <s v="Fletcher"/>
    <s v="Pamela"/>
    <s v="Sue"/>
    <s v="Sales &amp; Facilities Specialist"/>
    <s v="Bowen-Thompson Student Union"/>
    <x v="1245"/>
    <s v="F"/>
    <m/>
    <m/>
    <s v="A12"/>
    <s v="Fiscal Year"/>
    <x v="0"/>
  </r>
  <r>
    <s v="May"/>
    <s v="Jennifer"/>
    <s v="E"/>
    <s v="Educational Advisor"/>
    <s v="TRIO Programs"/>
    <x v="1246"/>
    <s v="F"/>
    <m/>
    <m/>
    <s v="   A12"/>
    <s v="Fiscal Year"/>
    <x v="0"/>
  </r>
  <r>
    <s v="Carlton"/>
    <s v="Kalee"/>
    <s v="T"/>
    <s v="Counselor"/>
    <s v="Admissions Office"/>
    <x v="1247"/>
    <s v="F"/>
    <m/>
    <m/>
    <s v="A12"/>
    <s v="Fiscal Year"/>
    <x v="0"/>
  </r>
  <r>
    <s v="Munger"/>
    <s v="Mary"/>
    <s v="Heather"/>
    <s v="Coord, Professional Dev/Ed Out"/>
    <s v="College of Education Admin"/>
    <x v="1248"/>
    <s v="F"/>
    <m/>
    <m/>
    <s v="A09"/>
    <s v="Academic Year"/>
    <x v="0"/>
  </r>
  <r>
    <s v="Fischer"/>
    <s v="Daniel"/>
    <s v="Anthony"/>
    <s v="Assistant Athletic Trainer"/>
    <s v="Intercollegiate Athletics"/>
    <x v="1249"/>
    <s v="F"/>
    <m/>
    <m/>
    <s v="A12"/>
    <s v="Fiscal Year"/>
    <x v="0"/>
  </r>
  <r>
    <s v="Whiteman"/>
    <s v="Betty"/>
    <s v="A"/>
    <s v="Registered Nurse"/>
    <s v="Health Services"/>
    <x v="1250"/>
    <s v="F"/>
    <m/>
    <m/>
    <s v="A17"/>
    <s v="Fiscal Year"/>
    <x v="0"/>
  </r>
  <r>
    <s v="Twu"/>
    <s v="Lihjen"/>
    <s v="J"/>
    <s v="Math Specialist"/>
    <s v="TRIO Programs"/>
    <x v="1251"/>
    <s v="F"/>
    <m/>
    <m/>
    <s v="A17"/>
    <s v="Fiscal Year"/>
    <x v="0"/>
  </r>
  <r>
    <s v="Smith"/>
    <s v="Michael"/>
    <s v="Anthony"/>
    <s v="Supervising Art Technician"/>
    <s v="School of Art"/>
    <x v="1252"/>
    <s v="F"/>
    <m/>
    <m/>
    <s v="A12"/>
    <s v="Fiscal Year"/>
    <x v="0"/>
  </r>
  <r>
    <s v="Zwayer"/>
    <s v="Irene"/>
    <s v="Sue"/>
    <s v="Basic Writing Specialist"/>
    <s v="TRIO Programs"/>
    <x v="1253"/>
    <s v="F"/>
    <m/>
    <m/>
    <s v="A09"/>
    <s v="Academic Year"/>
    <x v="0"/>
  </r>
  <r>
    <s v="Laurent"/>
    <s v="Lindsay"/>
    <s v="Renee"/>
    <s v="Dir, Licensing/Strategic Rev"/>
    <s v="Stroh Center"/>
    <x v="1254"/>
    <s v="F"/>
    <m/>
    <m/>
    <s v="A12"/>
    <s v="Fiscal Year"/>
    <x v="0"/>
  </r>
  <r>
    <s v="Lowe"/>
    <s v="Chelsea"/>
    <s v="Sara"/>
    <s v="Assistant Athletic Trainer"/>
    <s v="Intercollegiate Athletics"/>
    <x v="1255"/>
    <s v="F"/>
    <m/>
    <m/>
    <s v="A12"/>
    <s v="Fiscal Year"/>
    <x v="0"/>
  </r>
  <r>
    <s v="Gilmore"/>
    <s v="David"/>
    <s v="Lee"/>
    <s v="Audio Visual Theater Tech"/>
    <s v="Fire-Instructional Media"/>
    <x v="1256"/>
    <s v="F"/>
    <m/>
    <m/>
    <s v="   A10"/>
    <s v="10 Month"/>
    <x v="0"/>
  </r>
  <r>
    <s v="Dunn-Harris"/>
    <s v="Marie"/>
    <s v="Ann"/>
    <s v="Writer/Social Media Specialist"/>
    <s v="Marketing &amp; Communications"/>
    <x v="1257"/>
    <s v="F"/>
    <m/>
    <m/>
    <s v="A12"/>
    <s v="Fiscal Year"/>
    <x v="0"/>
  </r>
  <r>
    <s v="Denison"/>
    <s v="David"/>
    <s v="Mark"/>
    <s v="Admissions Counselor"/>
    <s v="Admissions Office"/>
    <x v="1258"/>
    <s v="F"/>
    <m/>
    <m/>
    <s v="   A12"/>
    <s v="Fiscal Year"/>
    <x v="0"/>
  </r>
  <r>
    <s v="Fowler"/>
    <s v="Cerita"/>
    <s v="R"/>
    <s v="Admissions Counselor"/>
    <s v="Admissions Office"/>
    <x v="1258"/>
    <s v="F"/>
    <m/>
    <m/>
    <s v="A12"/>
    <s v="Fiscal Year"/>
    <x v="0"/>
  </r>
  <r>
    <s v="Wilhelmi"/>
    <s v="Zachary"/>
    <s v="Joseph"/>
    <s v="Admissions Counselor"/>
    <s v="Admissions Office"/>
    <x v="1258"/>
    <s v="F"/>
    <m/>
    <m/>
    <s v="A12"/>
    <s v="Fiscal Year"/>
    <x v="0"/>
  </r>
  <r>
    <s v="Sanchez"/>
    <s v="Belkis"/>
    <s v="Angelina"/>
    <s v="Academic Coordinator"/>
    <s v="Intercollegiate Athletics"/>
    <x v="1259"/>
    <s v="F"/>
    <m/>
    <m/>
    <s v="A12"/>
    <s v="Fiscal Year"/>
    <x v="0"/>
  </r>
  <r>
    <s v="Irmak"/>
    <s v="Elmas"/>
    <m/>
    <s v="Associate Professor"/>
    <s v="Math and Statistics Dept"/>
    <x v="1260"/>
    <s v="F"/>
    <m/>
    <m/>
    <s v="F12"/>
    <s v="Academic Year"/>
    <x v="2"/>
  </r>
  <r>
    <s v="Wright"/>
    <s v="Monica"/>
    <s v="Lee"/>
    <s v="Asst Softball Coach"/>
    <s v="Softball Women"/>
    <x v="1261"/>
    <s v="F"/>
    <m/>
    <m/>
    <s v="A12"/>
    <s v="Fiscal Year"/>
    <x v="0"/>
  </r>
  <r>
    <s v="Tracy"/>
    <s v="Alison"/>
    <s v="J"/>
    <s v="Admissions Counselor"/>
    <s v="Admissions Office"/>
    <x v="1262"/>
    <s v="F"/>
    <m/>
    <m/>
    <s v="A12"/>
    <s v="Fiscal Year"/>
    <x v="0"/>
  </r>
  <r>
    <s v="Vargas"/>
    <s v="Lauryn"/>
    <s v="A"/>
    <s v="Admissions Counselor"/>
    <s v="Admissions Office"/>
    <x v="1262"/>
    <s v="F"/>
    <m/>
    <m/>
    <s v="A12"/>
    <s v="Fiscal Year"/>
    <x v="0"/>
  </r>
  <r>
    <s v="Zachrich"/>
    <s v="Sarah"/>
    <s v="Caitlin"/>
    <s v="Admissions Counselor"/>
    <s v="Admissions Office"/>
    <x v="1262"/>
    <s v="F"/>
    <m/>
    <m/>
    <s v="A12"/>
    <s v="Fiscal Year"/>
    <x v="0"/>
  </r>
  <r>
    <s v="Giese"/>
    <s v="Maribeth"/>
    <s v="Elyse"/>
    <s v="Admissions Counselor"/>
    <s v="Admissions Office"/>
    <x v="1263"/>
    <s v="F"/>
    <m/>
    <m/>
    <s v="   A12"/>
    <s v="Fiscal Year"/>
    <x v="0"/>
  </r>
  <r>
    <s v="Gildon"/>
    <s v="James"/>
    <m/>
    <s v="Ast Wms Track and Field Coach"/>
    <s v="Track-Women"/>
    <x v="1264"/>
    <s v="F"/>
    <m/>
    <m/>
    <s v="   A12"/>
    <s v="Fiscal Year"/>
    <x v="0"/>
  </r>
  <r>
    <s v="Costa dos Santos"/>
    <s v="Rodnei"/>
    <s v="L"/>
    <s v="Assistant Women's Volleyball C"/>
    <s v="Volleyball Women"/>
    <x v="1265"/>
    <s v="F"/>
    <m/>
    <m/>
    <s v="   A12"/>
    <s v="Fiscal Year"/>
    <x v="0"/>
  </r>
  <r>
    <s v="Bauer"/>
    <s v="Jason"/>
    <s v="Frank"/>
    <s v="Assistant Wms Gymnastics Coach"/>
    <s v="Gymnastic Women"/>
    <x v="1266"/>
    <s v="F"/>
    <m/>
    <m/>
    <s v="A12"/>
    <s v="Fiscal Year"/>
    <x v="0"/>
  </r>
  <r>
    <s v="Shelby"/>
    <s v="Michael"/>
    <s v="Patrick"/>
    <s v="Assistant Swimming Coach"/>
    <s v="Swimming Women"/>
    <x v="1267"/>
    <s v="F"/>
    <m/>
    <m/>
    <s v="A12"/>
    <s v="Fiscal Year"/>
    <x v="0"/>
  </r>
  <r>
    <s v="Hohl"/>
    <s v="Jessica"/>
    <s v="Suzanne"/>
    <s v="Asst Women's Volleyball Coach"/>
    <s v="Volleyball Women"/>
    <x v="1268"/>
    <s v="F"/>
    <m/>
    <m/>
    <s v="A12"/>
    <s v="Fiscal Year"/>
    <x v="0"/>
  </r>
  <r>
    <s v="Gauvin"/>
    <s v="Alexander"/>
    <s v="B"/>
    <s v="Diving Coach"/>
    <s v="Swimming Women"/>
    <x v="1269"/>
    <s v="F"/>
    <m/>
    <m/>
    <s v="   A12"/>
    <s v="Fiscal Year"/>
    <x v="0"/>
  </r>
  <r>
    <s v="Austin"/>
    <s v="Bryan"/>
    <s v="Thomas"/>
    <s v="Residence Hall Director"/>
    <s v="Office of Residence Life"/>
    <x v="1270"/>
    <s v="F"/>
    <m/>
    <n v="10074"/>
    <s v="A12"/>
    <s v="Fiscal Year"/>
    <x v="0"/>
  </r>
  <r>
    <s v="Boyle"/>
    <s v="Daniel"/>
    <s v="Timothy"/>
    <s v="Residence Hall Director"/>
    <s v="Office of Residence Life"/>
    <x v="1270"/>
    <s v="F"/>
    <m/>
    <n v="10074"/>
    <s v="A12"/>
    <s v="Fiscal Year"/>
    <x v="0"/>
  </r>
  <r>
    <s v="Cooper"/>
    <s v="Rachel"/>
    <s v="Ann"/>
    <s v="Residence Hall Director"/>
    <s v="Office of Residence Life"/>
    <x v="1270"/>
    <s v="F"/>
    <m/>
    <n v="10074"/>
    <s v="A12"/>
    <s v="Fiscal Year"/>
    <x v="0"/>
  </r>
  <r>
    <s v="Conly"/>
    <s v="Matthew"/>
    <s v="Karl"/>
    <s v="Ast Wms Track and Field Coach"/>
    <s v="Track-Women"/>
    <x v="1271"/>
    <s v="F"/>
    <m/>
    <m/>
    <s v="A12"/>
    <s v="Fiscal Year"/>
    <x v="0"/>
  </r>
  <r>
    <s v="Richardson"/>
    <s v="Lewis"/>
    <s v="Maurice"/>
    <s v="Multimedia Production Coordntr"/>
    <s v="Intercollegiate Athletics"/>
    <x v="1272"/>
    <s v="F"/>
    <m/>
    <m/>
    <s v="A12"/>
    <s v="Fiscal Year"/>
    <x v="0"/>
  </r>
  <r>
    <s v="Banks"/>
    <s v="Pierre"/>
    <s v="W"/>
    <s v="Residence Hall Director"/>
    <s v="Office of Residence Life"/>
    <x v="1272"/>
    <s v="F"/>
    <m/>
    <n v="10074"/>
    <s v="A12"/>
    <s v="Fiscal Year"/>
    <x v="0"/>
  </r>
  <r>
    <s v="Brewer"/>
    <s v="Kristin"/>
    <s v="L"/>
    <s v="Residence Hall Director"/>
    <s v="Office of Residence Life"/>
    <x v="1272"/>
    <s v="F"/>
    <m/>
    <n v="10074"/>
    <s v="A12"/>
    <s v="Fiscal Year"/>
    <x v="0"/>
  </r>
  <r>
    <s v="Emanuel-Parks"/>
    <s v="Evita"/>
    <m/>
    <s v="Residence Hall Director"/>
    <s v="Office of Residence Life"/>
    <x v="1272"/>
    <s v="F"/>
    <m/>
    <n v="10074"/>
    <m/>
    <s v="Fiscal Year"/>
    <x v="0"/>
  </r>
  <r>
    <s v="Fernandez"/>
    <s v="Raul"/>
    <s v="R"/>
    <s v="Residence Hall Director"/>
    <s v="Office of Residence Life"/>
    <x v="1272"/>
    <s v="F"/>
    <m/>
    <n v="10074"/>
    <s v="A12"/>
    <s v="Fiscal Year"/>
    <x v="0"/>
  </r>
  <r>
    <s v="Jurden"/>
    <s v="Sarah"/>
    <m/>
    <s v="Hall Director"/>
    <s v="Office of Residence Life"/>
    <x v="1272"/>
    <s v="F"/>
    <m/>
    <n v="10074"/>
    <s v="A12"/>
    <s v="Fiscal Year"/>
    <x v="0"/>
  </r>
  <r>
    <s v="Webb"/>
    <s v="Melissa"/>
    <m/>
    <s v="Residence Hall Director"/>
    <s v="Office of Residence Life"/>
    <x v="1272"/>
    <s v="F"/>
    <m/>
    <n v="10074"/>
    <s v="A12"/>
    <s v="Fiscal Year"/>
    <x v="0"/>
  </r>
  <r>
    <s v="Gottschalk"/>
    <s v="Rhonda"/>
    <s v="Renee"/>
    <s v="Assistant Women's Soccer Coach"/>
    <s v="Soccer Women"/>
    <x v="1273"/>
    <s v="F"/>
    <m/>
    <m/>
    <s v="   A12"/>
    <s v="Fiscal Year"/>
    <x v="0"/>
  </r>
  <r>
    <s v="Sobol"/>
    <s v="Jeffrey"/>
    <s v="A"/>
    <s v="Asst Director, Strength &amp; Cond"/>
    <s v="Intercollegiate Athletics"/>
    <x v="1274"/>
    <s v="F"/>
    <m/>
    <m/>
    <s v="A12"/>
    <s v="Fiscal Year"/>
    <x v="0"/>
  </r>
  <r>
    <s v="Reed"/>
    <s v="Eric"/>
    <s v="D"/>
    <s v="Men's Assistant Soccer Coach"/>
    <s v="Soccer Men"/>
    <x v="1274"/>
    <s v="F"/>
    <m/>
    <m/>
    <s v="A12"/>
    <s v="Fiscal Year"/>
    <x v="0"/>
  </r>
  <r>
    <s v="Rosati"/>
    <s v="Monique"/>
    <s v="Anita"/>
    <s v="Director of Operations"/>
    <s v="Basketball Women"/>
    <x v="1275"/>
    <s v="F"/>
    <m/>
    <m/>
    <s v="A17"/>
    <s v="Fiscal Year"/>
    <x v="0"/>
  </r>
  <r>
    <s v="Spratt"/>
    <s v="James"/>
    <s v="B"/>
    <s v="Director of Operations"/>
    <s v="Hockey"/>
    <x v="1276"/>
    <s v="F"/>
    <m/>
    <m/>
    <s v="A17"/>
    <s v="Fiscal Year"/>
    <x v="0"/>
  </r>
  <r>
    <s v="Anderton-Chavez"/>
    <s v="Irais"/>
    <s v="D"/>
    <s v="Pre-Doctoral Psychology Intern"/>
    <s v="Counseling Center"/>
    <x v="1277"/>
    <s v="F"/>
    <m/>
    <m/>
    <s v="A12"/>
    <s v="Fiscal Year"/>
    <x v="0"/>
  </r>
  <r>
    <s v="Ellis-Nelson"/>
    <s v="Leila"/>
    <s v="E"/>
    <s v="Pre-Doctoral Psychology Intern"/>
    <s v="Counseling Center"/>
    <x v="1277"/>
    <s v="F"/>
    <m/>
    <m/>
    <s v="A12"/>
    <s v="Fiscal Year"/>
    <x v="0"/>
  </r>
  <r>
    <s v="Wickliffe"/>
    <s v="Ashley"/>
    <m/>
    <s v="Pre-Doctoral Psychology Intern"/>
    <s v="Counseling Center"/>
    <x v="1277"/>
    <s v="F"/>
    <m/>
    <m/>
    <s v="A12"/>
    <s v="Fiscal Year"/>
    <x v="0"/>
  </r>
  <r>
    <s v="Young"/>
    <s v="Simone"/>
    <m/>
    <s v="Pre-Doctoral Psychology Intern"/>
    <s v="Counseling Center"/>
    <x v="1277"/>
    <s v="F"/>
    <m/>
    <m/>
    <s v="A12"/>
    <s v="Fiscal Year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538">
  <r>
    <s v="Clawson"/>
    <s v="David"/>
    <s v="Paul"/>
    <s v="Head Football Coach"/>
    <s v="Football"/>
    <x v="0"/>
    <s v="F"/>
    <m/>
    <m/>
    <s v="A12"/>
    <s v="Fiscal Year"/>
    <x v="0"/>
  </r>
  <r>
    <s v="Mazey"/>
    <s v="Mary"/>
    <s v="Ellen"/>
    <s v="President/Professor"/>
    <s v="Office of the President"/>
    <x v="1"/>
    <s v="F"/>
    <m/>
    <m/>
    <s v="FAD"/>
    <s v="Fiscal Year"/>
    <x v="1"/>
  </r>
  <r>
    <s v="Rogers"/>
    <s v="Rodney"/>
    <s v="K"/>
    <s v="Senior Vice Pres AA/Provost"/>
    <s v="Office of the Provost"/>
    <x v="2"/>
    <s v="F"/>
    <m/>
    <m/>
    <s v="FAD"/>
    <s v="Fiscal Year"/>
    <x v="1"/>
  </r>
  <r>
    <s v="Kingston"/>
    <s v="Daniel"/>
    <s v="Christopher"/>
    <s v="Dir of Intercollgiat Athletics"/>
    <s v="Intercollegiate Athletics"/>
    <x v="3"/>
    <s v="F"/>
    <m/>
    <m/>
    <s v="A12"/>
    <s v="Fiscal Year"/>
    <x v="0"/>
  </r>
  <r>
    <s v="McGrew"/>
    <s v="Trent"/>
    <s v="Shea"/>
    <s v="V P University Advancement"/>
    <s v="V P University Advancement"/>
    <x v="4"/>
    <s v="F"/>
    <m/>
    <m/>
    <s v="A12"/>
    <s v="Fiscal Year"/>
    <x v="0"/>
  </r>
  <r>
    <s v="Stoll"/>
    <s v="Sheri deen"/>
    <s v="S"/>
    <s v="Chief Financial Officer"/>
    <s v="Finance &amp; Administration"/>
    <x v="5"/>
    <s v="F"/>
    <n v="11000"/>
    <m/>
    <s v="A12"/>
    <s v="Fiscal Year"/>
    <x v="0"/>
  </r>
  <r>
    <s v="Braun"/>
    <s v="Raymond"/>
    <s v="William"/>
    <s v="Dean, College of Business"/>
    <s v="Dean of Business"/>
    <x v="6"/>
    <s v="F"/>
    <m/>
    <m/>
    <s v="A12"/>
    <s v="Fiscal Year"/>
    <x v="0"/>
  </r>
  <r>
    <s v="Borland"/>
    <s v="Kenneth"/>
    <s v="Wayne"/>
    <s v="Professor"/>
    <s v="Higher Ed and Student Affairs"/>
    <x v="7"/>
    <s v="F"/>
    <m/>
    <m/>
    <s v="F09"/>
    <s v="Academic Year"/>
    <x v="2"/>
  </r>
  <r>
    <s v="Morgan-Russell"/>
    <s v="Simon"/>
    <s v="Nicholas"/>
    <s v="Dean Arts &amp; Sci/Dn Honors/Prof"/>
    <s v="A&amp;S Dean"/>
    <x v="8"/>
    <s v="F"/>
    <m/>
    <m/>
    <s v="FAD"/>
    <s v="Fiscal Year"/>
    <x v="1"/>
  </r>
  <r>
    <s v="Ellinger"/>
    <s v="John"/>
    <s v="Michael"/>
    <s v="Chief Information Officer"/>
    <s v="Information Technology Service"/>
    <x v="9"/>
    <s v="F"/>
    <m/>
    <m/>
    <s v="A12"/>
    <s v="Fiscal Year"/>
    <x v="0"/>
  </r>
  <r>
    <s v="Balzer"/>
    <s v="William"/>
    <s v="K"/>
    <s v="VP Fac Affairs/Str Init/Dn Fir"/>
    <s v="Fire-Institutional Research"/>
    <x v="10"/>
    <s v="F"/>
    <m/>
    <m/>
    <s v="FAD"/>
    <s v="Fiscal Year"/>
    <x v="1"/>
  </r>
  <r>
    <s v="Colom"/>
    <s v="Alberto"/>
    <s v="N"/>
    <s v="Vice President Enrollment Mgmt"/>
    <s v="Vice Pres Enrollment Managemen"/>
    <x v="11"/>
    <s v="F"/>
    <m/>
    <m/>
    <s v="A12"/>
    <s v="Fiscal Year"/>
    <x v="0"/>
  </r>
  <r>
    <s v="Krakoff"/>
    <s v="Steven"/>
    <s v="Paul"/>
    <s v="VP Capital Planning/Campus Ops"/>
    <s v="Capital Planning"/>
    <x v="12"/>
    <s v="F"/>
    <m/>
    <m/>
    <s v="A12"/>
    <s v="Fiscal Year"/>
    <x v="0"/>
  </r>
  <r>
    <s v="Ogawa"/>
    <s v="Michael"/>
    <s v="Y"/>
    <s v="VP/Resrh/Econ Dev/Dean Grad Co"/>
    <s v="Research and Economic Develop"/>
    <x v="13"/>
    <s v="F"/>
    <m/>
    <m/>
    <s v="FAD"/>
    <s v="Fiscal Year"/>
    <x v="1"/>
  </r>
  <r>
    <s v="Folkins"/>
    <s v="John"/>
    <s v="W"/>
    <s v="Professor"/>
    <s v="Comm. Sciences &amp; Disorders"/>
    <x v="14"/>
    <s v="F"/>
    <m/>
    <m/>
    <s v="F09"/>
    <s v="Academic Year"/>
    <x v="2"/>
  </r>
  <r>
    <s v="FitzGerald"/>
    <s v="Sean"/>
    <s v="Patrick"/>
    <s v="General Counsel"/>
    <s v="General Counsel"/>
    <x v="15"/>
    <s v="F"/>
    <m/>
    <m/>
    <s v="A12"/>
    <s v="Fiscal Year"/>
    <x v="0"/>
  </r>
  <r>
    <s v="Showell"/>
    <s v="Jeffrey"/>
    <s v="Adams"/>
    <s v="Dean/Professor"/>
    <s v="Musical Arts Dean"/>
    <x v="16"/>
    <s v="F"/>
    <m/>
    <m/>
    <s v="FAD"/>
    <s v="Fiscal Year"/>
    <x v="1"/>
  </r>
  <r>
    <s v="Highhouse"/>
    <s v="Scott"/>
    <s v="Edward"/>
    <s v="Professor and Eminent Scholar"/>
    <s v="Psychology Department"/>
    <x v="17"/>
    <s v="F"/>
    <m/>
    <m/>
    <s v="F09"/>
    <s v="Academic Year"/>
    <x v="2"/>
  </r>
  <r>
    <s v="Frizado"/>
    <s v="Joseph"/>
    <s v="P"/>
    <s v="VP Acad Ops/lnt Dean COT.Arch"/>
    <s v="Col of Technology Adm"/>
    <x v="18"/>
    <s v="F"/>
    <n v="10000"/>
    <m/>
    <s v="A12"/>
    <s v="Fiscal Year"/>
    <x v="0"/>
  </r>
  <r>
    <s v="Colwell"/>
    <s v="William"/>
    <s v="Bradley"/>
    <s v="Dean/Professor"/>
    <s v="College of Education Admin"/>
    <x v="19"/>
    <s v="F"/>
    <m/>
    <m/>
    <s v="FAD"/>
    <s v="Fiscal Year"/>
    <x v="1"/>
  </r>
  <r>
    <s v="Houston"/>
    <s v="Martha"/>
    <s v="Sue"/>
    <s v="Vice Provost, Academic Affairs"/>
    <s v="V Prov Undergraduate Programs"/>
    <x v="20"/>
    <s v="F"/>
    <m/>
    <m/>
    <s v="FAD"/>
    <s v="Fiscal Year"/>
    <x v="1"/>
  </r>
  <r>
    <s v="Bushong"/>
    <s v="Sara"/>
    <s v="Ann"/>
    <s v="Dean, Univ Libraries/Professor"/>
    <s v="University Libraries"/>
    <x v="21"/>
    <s v="F"/>
    <m/>
    <m/>
    <s v="FLB"/>
    <s v="Fiscal Year"/>
    <x v="3"/>
  </r>
  <r>
    <s v="On-"/>
    <s v="Louis"/>
    <s v="M"/>
    <s v="Head Men's Basketball Coach"/>
    <s v="Basketball-Men"/>
    <x v="22"/>
    <s v="F"/>
    <m/>
    <m/>
    <s v="A12"/>
    <s v="Fiscal Year"/>
    <x v="0"/>
  </r>
  <r>
    <s v="Lee"/>
    <s v="Gary"/>
    <s v="Ralph"/>
    <s v="Professor"/>
    <s v="Sociology Department"/>
    <x v="23"/>
    <s v="F"/>
    <m/>
    <m/>
    <s v="FAD"/>
    <s v="Fiscal Year"/>
    <x v="1"/>
  </r>
  <r>
    <s v="Onasch"/>
    <s v="Charles"/>
    <s v="M"/>
    <s v="Director/Assc Prof"/>
    <s v="School of Earth, Environ &amp; Soc"/>
    <x v="24"/>
    <s v="F"/>
    <n v="8000"/>
    <m/>
    <s v="FAD"/>
    <s v="Fiscal Year"/>
    <x v="1"/>
  </r>
  <r>
    <s v="Min"/>
    <s v="Hokey"/>
    <m/>
    <s v="Professor"/>
    <s v="Management"/>
    <x v="25"/>
    <s v="F"/>
    <n v="30000"/>
    <m/>
    <s v="F09"/>
    <s v="Academic Year"/>
    <x v="2"/>
  </r>
  <r>
    <s v="Roos"/>
    <s v="Jennifer"/>
    <m/>
    <s v="Head Women's Basketball Coach"/>
    <s v="Basketball Women"/>
    <x v="26"/>
    <s v="F"/>
    <m/>
    <m/>
    <s v="A12"/>
    <s v="Fiscal Year"/>
    <x v="0"/>
  </r>
  <r>
    <s v="Bae"/>
    <s v="Sung"/>
    <s v="Chui"/>
    <s v="Chair/Ashel Bryan Hunt Bk/Prof"/>
    <s v="Finance"/>
    <x v="27"/>
    <s v="F"/>
    <n v="7500"/>
    <m/>
    <s v="F09"/>
    <s v="Academic Year"/>
    <x v="2"/>
  </r>
  <r>
    <s v="Sipp"/>
    <s v="Richard"/>
    <s v="C"/>
    <s v="Assc VP for SA/Exec Dir, Cntr"/>
    <s v="VP Student Affairs"/>
    <x v="28"/>
    <s v="F"/>
    <m/>
    <m/>
    <s v="A12"/>
    <s v="Fiscal Year"/>
    <x v="0"/>
  </r>
  <r>
    <s v="Dunn"/>
    <s v="Christopher"/>
    <s v="Schubert"/>
    <s v="Interim Dean"/>
    <s v="Col of Health &amp; Human Services"/>
    <x v="29"/>
    <s v="F"/>
    <m/>
    <m/>
    <s v="FAD"/>
    <s v="Fiscal Year"/>
    <x v="1"/>
  </r>
  <r>
    <s v="Hartley"/>
    <s v="Janet"/>
    <s v="Lea"/>
    <s v="Dir Supply Chain/Professor"/>
    <s v="Management"/>
    <x v="30"/>
    <s v="F"/>
    <m/>
    <m/>
    <s v="F09"/>
    <s v="Academic Year"/>
    <x v="2"/>
  </r>
  <r>
    <s v="Dasigi"/>
    <s v="Venu"/>
    <s v="Gopal"/>
    <s v="Chair/Professor"/>
    <s v="Computer Science"/>
    <x v="31"/>
    <s v="F"/>
    <n v="8000"/>
    <m/>
    <s v="FAD"/>
    <s v="Fiscal Year"/>
    <x v="1"/>
  </r>
  <r>
    <s v="Carr"/>
    <s v="Amelia"/>
    <s v="Sangenetta"/>
    <s v="Chair/Professor"/>
    <s v="Management"/>
    <x v="32"/>
    <s v="F"/>
    <n v="6000"/>
    <m/>
    <s v="F09"/>
    <s v="Academic Year"/>
    <x v="2"/>
  </r>
  <r>
    <s v="Stanton Gerrow"/>
    <s v="Robin"/>
    <m/>
    <s v="Chief Communications Officer"/>
    <s v="Marketing &amp; Communications"/>
    <x v="33"/>
    <s v="F"/>
    <m/>
    <m/>
    <s v="A12"/>
    <s v="Fiscal Year"/>
    <x v="0"/>
  </r>
  <r>
    <s v="Lu"/>
    <s v="Hong"/>
    <s v="Peter"/>
    <s v="Eminent Scholar/Prof"/>
    <s v="Chemistry Department"/>
    <x v="34"/>
    <s v="F"/>
    <n v="15000"/>
    <m/>
    <s v="F09"/>
    <s v="Academic Year"/>
    <x v="2"/>
  </r>
  <r>
    <s v="Barnes"/>
    <s v="Julie"/>
    <s v="Ann"/>
    <s v="Executive Assoc Dean/Professor"/>
    <s v="A&amp;S Dean"/>
    <x v="35"/>
    <s v="F"/>
    <n v="8000"/>
    <m/>
    <s v="FAD"/>
    <s v="Fiscal Year"/>
    <x v="1"/>
  </r>
  <r>
    <s v="Can-"/>
    <s v="Jill"/>
    <s v="A"/>
    <s v="Vice President for Student Aff"/>
    <s v="VP Student Affairs"/>
    <x v="36"/>
    <s v="F"/>
    <m/>
    <m/>
    <s v="A12"/>
    <s v="Fiscal Year"/>
    <x v="0"/>
  </r>
  <r>
    <s v="Gupta"/>
    <s v="Arjun"/>
    <s v="K"/>
    <s v="Distinguished Univ Professor"/>
    <s v="Math and Statistics Dept"/>
    <x v="37"/>
    <s v="F"/>
    <m/>
    <m/>
    <s v="F09"/>
    <s v="Academic Year"/>
    <x v="2"/>
  </r>
  <r>
    <s v="Kleine"/>
    <s v="Susan"/>
    <s v="Schultz"/>
    <s v="Associate Vice Provost"/>
    <s v="V Prov Undergraduate Programs"/>
    <x v="38"/>
    <s v="F"/>
    <n v="4139"/>
    <m/>
    <s v="FAD"/>
    <s v="Fiscal Year"/>
    <x v="1"/>
  </r>
  <r>
    <s v="Bergeron"/>
    <s v="Christopher"/>
    <s v="James"/>
    <s v="Head Hockey Coach"/>
    <s v="Hockey"/>
    <x v="39"/>
    <s v="F"/>
    <m/>
    <m/>
    <s v="A12"/>
    <s v="Fiscal Year"/>
    <x v="0"/>
  </r>
  <r>
    <s v="Ray"/>
    <s v="Katerina"/>
    <s v="Ruedi"/>
    <s v="Director/Professor"/>
    <s v="School of Art"/>
    <x v="40"/>
    <s v="F"/>
    <n v="8000"/>
    <m/>
    <s v="FAD"/>
    <s v="Fiscal Year"/>
    <x v="1"/>
  </r>
  <r>
    <s v="Nicolaou"/>
    <s v="Andreas"/>
    <s v="1"/>
    <s v="Owens Illinois Professor"/>
    <s v="Accounting/MIS"/>
    <x v="41"/>
    <s v="F"/>
    <n v="7000"/>
    <m/>
    <s v="F09"/>
    <s v="Academic Year"/>
    <x v="2"/>
  </r>
  <r>
    <s v="Unsell"/>
    <s v="Charles"/>
    <s v="Wayne"/>
    <s v="Professor"/>
    <s v="Construction Management"/>
    <x v="42"/>
    <s v="F"/>
    <m/>
    <m/>
    <s v="F09"/>
    <s v="Academic Year"/>
    <x v="2"/>
  </r>
  <r>
    <s v="Snead"/>
    <s v="Kenneth"/>
    <s v="C"/>
    <s v="Professor"/>
    <s v="Accounting/MIS"/>
    <x v="43"/>
    <s v="F"/>
    <n v="6000"/>
    <m/>
    <s v="F09"/>
    <s v="Academic Year"/>
    <x v="2"/>
  </r>
  <r>
    <s v="Waddell"/>
    <s v="Barbara"/>
    <s v="L"/>
    <s v="Chief Equity &amp; Diversity Offic"/>
    <s v="Office of Equity &amp; Diversity"/>
    <x v="44"/>
    <s v="F"/>
    <m/>
    <m/>
    <s v="A12"/>
    <s v="Fiscal Year"/>
    <x v="0"/>
  </r>
  <r>
    <s v="Klein"/>
    <s v="Daniel"/>
    <s v="P"/>
    <s v="Associate Professor"/>
    <s v="Finance"/>
    <x v="45"/>
    <s v="F"/>
    <m/>
    <m/>
    <s v="F09"/>
    <s v="Academic Year"/>
    <x v="2"/>
  </r>
  <r>
    <s v="Reid"/>
    <s v="David"/>
    <s v="Alan"/>
    <s v="Associate Professor"/>
    <s v="Marketing"/>
    <x v="46"/>
    <s v="F"/>
    <m/>
    <m/>
    <s v="F09"/>
    <s v="Academic Year"/>
    <x v="2"/>
  </r>
  <r>
    <s v="Brown"/>
    <s v="Susan"/>
    <s v="Louise"/>
    <s v="Chair/Professor"/>
    <s v="Sociology Department"/>
    <x v="47"/>
    <s v="F"/>
    <n v="13000"/>
    <m/>
    <s v="FAD"/>
    <s v="Fiscal Year"/>
    <x v="1"/>
  </r>
  <r>
    <s v="Ruggiero"/>
    <s v="Warren"/>
    <s v="David"/>
    <s v="Ast Ftbll Cch/Offensive Coord"/>
    <s v="Football"/>
    <x v="48"/>
    <s v="F"/>
    <m/>
    <m/>
    <s v="A12"/>
    <s v="Fiscal Year"/>
    <x v="0"/>
  </r>
  <r>
    <s v="Wooldridge"/>
    <s v="Deborah"/>
    <s v="Gay"/>
    <s v="Professor/Dir, Sch FCS"/>
    <s v="Family &amp; Consumer Sciences"/>
    <x v="49"/>
    <s v="F"/>
    <n v="16000"/>
    <m/>
    <s v="FAD"/>
    <s v="Fiscal Year"/>
    <x v="1"/>
  </r>
  <r>
    <s v="Leigh"/>
    <s v="Bradley"/>
    <s v="K"/>
    <s v="Executive Director"/>
    <s v="Business Operations"/>
    <x v="50"/>
    <s v="F"/>
    <m/>
    <m/>
    <s v="A12"/>
    <s v="Fiscal Year"/>
    <x v="0"/>
  </r>
  <r>
    <s v="Gremler"/>
    <s v="Dwayne"/>
    <s v="David"/>
    <s v="Professor"/>
    <s v="Marketing"/>
    <x v="51"/>
    <s v="F"/>
    <m/>
    <m/>
    <s v="F09"/>
    <s v="Academic Year"/>
    <x v="2"/>
  </r>
  <r>
    <s v="Coleman"/>
    <s v="Fred"/>
    <s v="L"/>
    <s v="Assistant Professor"/>
    <s v="Accounting/MIS"/>
    <x v="52"/>
    <s v="F"/>
    <m/>
    <m/>
    <s v="F09"/>
    <s v="Academic Year"/>
    <x v="2"/>
  </r>
  <r>
    <s v="Elko"/>
    <s v="Michael"/>
    <s v="D"/>
    <s v="Asst Ftbll Cch/Def Coord"/>
    <s v="Football"/>
    <x v="52"/>
    <s v="F"/>
    <m/>
    <m/>
    <s v="A12"/>
    <s v="Fiscal Year"/>
    <x v="0"/>
  </r>
  <r>
    <s v="McKinney"/>
    <s v="Earl"/>
    <s v="H"/>
    <s v="Professor"/>
    <s v="Accounting/MIS"/>
    <x v="53"/>
    <s v="F"/>
    <m/>
    <m/>
    <s v="F09"/>
    <s v="Academic Year"/>
    <x v="2"/>
  </r>
  <r>
    <s v="Bizarro"/>
    <s v="Pascal"/>
    <s v="A"/>
    <s v="Associate Professor"/>
    <s v="Accounting/MIS"/>
    <x v="54"/>
    <s v="F"/>
    <n v="13000"/>
    <m/>
    <s v="F09"/>
    <s v="Academic Year"/>
    <x v="2"/>
  </r>
  <r>
    <s v="Sullivan"/>
    <s v="Sherry"/>
    <s v="E."/>
    <s v="Professor"/>
    <s v="Management"/>
    <x v="55"/>
    <s v="F"/>
    <m/>
    <m/>
    <s v="F09"/>
    <s v="Academic Year"/>
    <x v="2"/>
  </r>
  <r>
    <s v="Manning"/>
    <s v="Wendy"/>
    <s v="Diane"/>
    <s v="Distinguished Res Prof/Co-Dir"/>
    <s v="Sociology Department"/>
    <x v="56"/>
    <s v="F"/>
    <n v="5000"/>
    <m/>
    <s v="F09"/>
    <s v="Academic Year"/>
    <x v="2"/>
  </r>
  <r>
    <s v="Stott"/>
    <s v="David"/>
    <s v="Michael"/>
    <s v="Chair/Associate Professor"/>
    <s v="Accounting/MIS"/>
    <x v="57"/>
    <s v="F"/>
    <n v="36000"/>
    <m/>
    <s v="F09"/>
    <s v="Academic Year"/>
    <x v="2"/>
  </r>
  <r>
    <s v="Schauer"/>
    <s v="Paul"/>
    <s v="Christian"/>
    <s v="Associate Professor"/>
    <s v="Accounting/MIS"/>
    <x v="58"/>
    <s v="F"/>
    <n v="9000"/>
    <m/>
    <s v="F09"/>
    <s v="Academic Year"/>
    <x v="2"/>
  </r>
  <r>
    <s v="Ferguson"/>
    <s v="Rebecca"/>
    <s v="Carlene"/>
    <s v="Chief Human Resources Officer"/>
    <s v="Human Resources"/>
    <x v="59"/>
    <s v="F"/>
    <m/>
    <m/>
    <s v="A12"/>
    <s v="Fiscal Year"/>
    <x v="0"/>
  </r>
  <r>
    <s v="Laird"/>
    <s v="John"/>
    <s v="B"/>
    <s v="Chair/Professor"/>
    <s v="Physics &amp; Astronomy"/>
    <x v="60"/>
    <s v="F"/>
    <n v="6000"/>
    <m/>
    <s v="FAD"/>
    <s v="Fiscal Year"/>
    <x v="1"/>
  </r>
  <r>
    <s v="Kellogg"/>
    <s v="Sheri"/>
    <s v="Marie"/>
    <s v="Director of Applications"/>
    <s v="Information Technology Service"/>
    <x v="61"/>
    <s v="F"/>
    <m/>
    <m/>
    <s v="A12"/>
    <s v="Fiscal Year"/>
    <x v="0"/>
  </r>
  <r>
    <s v="Garcia"/>
    <s v="Luis"/>
    <s v="Andre"/>
    <s v="Associate Professor"/>
    <s v="Accounting/MIS"/>
    <x v="62"/>
    <s v="F"/>
    <m/>
    <m/>
    <s v="F09"/>
    <s v="Academic Year"/>
    <x v="2"/>
  </r>
  <r>
    <s v="Carroll"/>
    <s v="Michael"/>
    <s v="Charles"/>
    <s v="Director/Asc Professor"/>
    <s v="Center for Regional Developmen"/>
    <x v="63"/>
    <s v="F"/>
    <n v="5000"/>
    <m/>
    <s v="FAD"/>
    <s v="Fiscal Year"/>
    <x v="1"/>
  </r>
  <r>
    <s v="Liu"/>
    <s v="Liuling"/>
    <m/>
    <s v="Assistant Professor"/>
    <s v="Finance"/>
    <x v="64"/>
    <s v="F"/>
    <m/>
    <m/>
    <s v="F09"/>
    <s v="Academic Year"/>
    <x v="2"/>
  </r>
  <r>
    <s v="McGrath"/>
    <s v="Richard"/>
    <s v="Neil"/>
    <s v="Associate Dean"/>
    <s v="Dean of Business"/>
    <x v="65"/>
    <s v="F"/>
    <n v="8000"/>
    <m/>
    <s v="FAD"/>
    <s v="Fiscal Year"/>
    <x v="1"/>
  </r>
  <r>
    <s v="Meyer"/>
    <s v="Bruce"/>
    <s v="A"/>
    <s v="Asst VP, Campus Operations"/>
    <s v="Campus Operations"/>
    <x v="66"/>
    <s v="F"/>
    <m/>
    <m/>
    <s v="A12"/>
    <s v="Fiscal Year"/>
    <x v="0"/>
  </r>
  <r>
    <s v="Li"/>
    <s v="Mingsheng"/>
    <m/>
    <s v="Associate Professor"/>
    <s v="Finance"/>
    <x v="67"/>
    <s v="F"/>
    <m/>
    <m/>
    <s v="F09"/>
    <s v="Academic Year"/>
    <x v="2"/>
  </r>
  <r>
    <s v="Sakthivel"/>
    <s v="Sachidanandam"/>
    <m/>
    <s v="Professor"/>
    <s v="Accounting/MIS"/>
    <x v="68"/>
    <s v="F"/>
    <m/>
    <m/>
    <s v="F09"/>
    <s v="Academic Year"/>
    <x v="2"/>
  </r>
  <r>
    <s v="Kresman"/>
    <s v="Raymon"/>
    <s v="Iyer"/>
    <s v="Professor"/>
    <s v="Computer Science"/>
    <x v="69"/>
    <s v="F"/>
    <m/>
    <m/>
    <s v="F09"/>
    <s v="Academic Year"/>
    <x v="2"/>
  </r>
  <r>
    <s v="Charville"/>
    <s v="Mark"/>
    <s v="R"/>
    <s v="Dir of Branch Camp Financ/Oper"/>
    <s v="Fire-Budget &amp; Operations"/>
    <x v="70"/>
    <s v="F"/>
    <m/>
    <m/>
    <s v="A12"/>
    <s v="Fiscal Year"/>
    <x v="0"/>
  </r>
  <r>
    <s v="Muir"/>
    <s v="Lon"/>
    <s v="Christopher"/>
    <s v="Pharmacy Manager"/>
    <s v="Pharmacy"/>
    <x v="71"/>
    <s v="F"/>
    <m/>
    <m/>
    <s v="A12"/>
    <s v="Fiscal Year"/>
    <x v="0"/>
  </r>
  <r>
    <s v="Stafford"/>
    <s v="Laura"/>
    <s v="Lynne"/>
    <s v="Director/Professor"/>
    <s v="School of Media and Comm"/>
    <x v="72"/>
    <s v="F"/>
    <n v="8000"/>
    <m/>
    <s v="FAD"/>
    <s v="Fiscal Year"/>
    <x v="1"/>
  </r>
  <r>
    <s v="Shinew"/>
    <s v="Dawn"/>
    <s v="Marie"/>
    <s v="Director, Teaching Learning"/>
    <s v="Educ/Div Tchng &amp; Learning"/>
    <x v="73"/>
    <s v="F"/>
    <n v="8000"/>
    <m/>
    <s v="FAD"/>
    <s v="Fiscal Year"/>
    <x v="1"/>
  </r>
  <r>
    <s v="Pargament"/>
    <s v="Kenneth"/>
    <s v="1"/>
    <s v="Professor"/>
    <s v="Psychology Department"/>
    <x v="74"/>
    <s v="F"/>
    <m/>
    <m/>
    <s v="F09"/>
    <s v="Academic Year"/>
    <x v="2"/>
  </r>
  <r>
    <s v="Tracy"/>
    <s v="Geofrey"/>
    <s v="Lister"/>
    <s v="Director of Budgeting"/>
    <s v="Finance &amp; Administration"/>
    <x v="75"/>
    <s v="F"/>
    <m/>
    <m/>
    <s v="A12"/>
    <s v="Fiscal Year"/>
    <x v="0"/>
  </r>
  <r>
    <s v="Kubasek"/>
    <s v="Nancy"/>
    <s v="Katherine"/>
    <s v="Professor"/>
    <s v="Legal Studies"/>
    <x v="76"/>
    <s v="F"/>
    <m/>
    <m/>
    <s v="F09"/>
    <s v="Academic Year"/>
    <x v="2"/>
  </r>
  <r>
    <s v="Sawaya"/>
    <s v="William"/>
    <s v="J"/>
    <s v="Assistant Professor"/>
    <s v="Management"/>
    <x v="77"/>
    <s v="F"/>
    <m/>
    <m/>
    <s v="F09"/>
    <s v="Academic Year"/>
    <x v="2"/>
  </r>
  <r>
    <s v="Rich"/>
    <s v="Gregory"/>
    <s v="Alan"/>
    <s v="Associate Professor"/>
    <s v="Marketing"/>
    <x v="78"/>
    <s v="F"/>
    <m/>
    <m/>
    <s v="F09"/>
    <s v="Academic Year"/>
    <x v="2"/>
  </r>
  <r>
    <s v="Woodruff"/>
    <s v="Ronny"/>
    <s v="C"/>
    <s v="Distinguished Rsrch Professor"/>
    <s v="Biological Science"/>
    <x v="79"/>
    <s v="F"/>
    <m/>
    <m/>
    <s v="F09"/>
    <s v="Academic Year"/>
    <x v="2"/>
  </r>
  <r>
    <s v="Gonzalez"/>
    <s v="Alberto"/>
    <m/>
    <s v="Professor"/>
    <s v="Dept of Communication"/>
    <x v="80"/>
    <s v="F"/>
    <m/>
    <m/>
    <s v="F09"/>
    <s v="Academic Year"/>
    <x v="2"/>
  </r>
  <r>
    <s v="Chibucos"/>
    <s v="Thomas"/>
    <s v="Robert"/>
    <s v="Professor"/>
    <s v="Family &amp; Consumer Sciences"/>
    <x v="81"/>
    <s v="F"/>
    <m/>
    <m/>
    <s v="F09"/>
    <s v="Academic Year"/>
    <x v="2"/>
  </r>
  <r>
    <s v="Katzner"/>
    <s v="Louis"/>
    <s v="1"/>
    <s v="Trustee Professor"/>
    <s v="Philosophy Department"/>
    <x v="82"/>
    <s v="F"/>
    <m/>
    <m/>
    <s v="F09"/>
    <s v="Academic Year"/>
    <x v="2"/>
  </r>
  <r>
    <s v="Mota"/>
    <s v="Sue"/>
    <s v="Ann"/>
    <s v="Professor"/>
    <s v="Legal Studies"/>
    <x v="83"/>
    <s v="F"/>
    <m/>
    <m/>
    <s v="F09"/>
    <s v="Academic Year"/>
    <x v="2"/>
  </r>
  <r>
    <s v="Berger"/>
    <s v="Bonnie"/>
    <s v="G"/>
    <s v="Professor"/>
    <s v="School of HMSLS"/>
    <x v="84"/>
    <s v="F"/>
    <m/>
    <m/>
    <s v="F09"/>
    <s v="Academic Year"/>
    <x v="2"/>
  </r>
  <r>
    <s v="O'Neil"/>
    <s v="Deborah"/>
    <s v="A"/>
    <s v="Associate Professor"/>
    <s v="Management"/>
    <x v="85"/>
    <s v="F"/>
    <m/>
    <m/>
    <s v="F09"/>
    <s v="Academic Year"/>
    <x v="2"/>
  </r>
  <r>
    <s v="Waddle"/>
    <s v="Robert"/>
    <s v="M"/>
    <s v="Assistant Vice President"/>
    <s v="Capital Planning"/>
    <x v="86"/>
    <s v="F"/>
    <m/>
    <m/>
    <s v="A12"/>
    <s v="Fiscal Year"/>
    <x v="0"/>
  </r>
  <r>
    <s v="Shergalis"/>
    <s v="Barbara"/>
    <s v="B"/>
    <s v="Director/University Architect"/>
    <s v="Design &amp; Construction"/>
    <x v="86"/>
    <s v="F"/>
    <m/>
    <m/>
    <s v="A12"/>
    <s v="Fiscal Year"/>
    <x v="0"/>
  </r>
  <r>
    <s v="Lambert"/>
    <s v="James"/>
    <m/>
    <s v="Director of Internal Auditing"/>
    <s v="Internal Auditing"/>
    <x v="87"/>
    <s v="F"/>
    <m/>
    <m/>
    <s v="A12"/>
    <s v="Fiscal Year"/>
    <x v="0"/>
  </r>
  <r>
    <s v="Cady"/>
    <s v="Steven"/>
    <s v="Herrol"/>
    <s v="Associate Professor"/>
    <s v="Management"/>
    <x v="88"/>
    <s v="F"/>
    <m/>
    <m/>
    <s v="F09"/>
    <s v="Academic Year"/>
    <x v="2"/>
  </r>
  <r>
    <s v="Midden"/>
    <s v="W"/>
    <s v="Robert"/>
    <s v="Direct, COSMOS/Assoc Prof Chem"/>
    <s v="Cosmos"/>
    <x v="89"/>
    <s v="F"/>
    <n v="2500"/>
    <m/>
    <s v="FAD"/>
    <s v="Fiscal Year"/>
    <x v="1"/>
  </r>
  <r>
    <s v="Benedict"/>
    <s v="Mary"/>
    <s v="Ellen"/>
    <s v="Chair/Professor"/>
    <s v="Economics Dept"/>
    <x v="90"/>
    <s v="F"/>
    <n v="6000"/>
    <m/>
    <s v="F09"/>
    <s v="Academic Year"/>
    <x v="2"/>
  </r>
  <r>
    <s v="Boyd-Barrett"/>
    <s v="Joseph"/>
    <s v="Oliver"/>
    <s v="Professor"/>
    <s v="Department of Journalism &amp; PR"/>
    <x v="91"/>
    <s v="F"/>
    <m/>
    <m/>
    <s v="F09"/>
    <s v="Academic Year"/>
    <x v="2"/>
  </r>
  <r>
    <s v="Zickar"/>
    <s v="Michael"/>
    <s v="John"/>
    <s v="Chair/ Professor"/>
    <s v="Psychology Department"/>
    <x v="92"/>
    <s v="F"/>
    <n v="8000"/>
    <m/>
    <s v="FAD"/>
    <s v="Fiscal Year"/>
    <x v="1"/>
  </r>
  <r>
    <s v="Klopfer"/>
    <s v="Dale"/>
    <s v="S"/>
    <s v="Associate Dean/Assoc Professor"/>
    <s v="A&amp;S Dean"/>
    <x v="93"/>
    <s v="F"/>
    <n v="8000"/>
    <m/>
    <s v="FAD"/>
    <s v="Fiscal Year"/>
    <x v="1"/>
  </r>
  <r>
    <s v="Wheeler"/>
    <s v="Jane"/>
    <s v="Virginia"/>
    <s v="Associate Professor"/>
    <s v="Management"/>
    <x v="94"/>
    <s v="F"/>
    <m/>
    <m/>
    <s v="F09"/>
    <s v="Academic Year"/>
    <x v="2"/>
  </r>
  <r>
    <s v="Zhang"/>
    <s v="Man"/>
    <m/>
    <s v="Associate Professor"/>
    <s v="Management"/>
    <x v="95"/>
    <s v="F"/>
    <m/>
    <m/>
    <s v="F09"/>
    <s v="Academic Year"/>
    <x v="2"/>
  </r>
  <r>
    <s v="Kim"/>
    <s v="Kyoo"/>
    <s v="Hong"/>
    <s v="Professor"/>
    <s v="Economics Dept"/>
    <x v="96"/>
    <s v="F"/>
    <m/>
    <m/>
    <s v="F09"/>
    <s v="Academic Year"/>
    <x v="2"/>
  </r>
  <r>
    <s v="Yeh"/>
    <s v="Bai-Yau"/>
    <m/>
    <s v="Chair/Professor"/>
    <s v="Applied Statistics/Oper Res"/>
    <x v="97"/>
    <s v="F"/>
    <n v="4000"/>
    <m/>
    <s v="F09"/>
    <s v="Academic Year"/>
    <x v="2"/>
  </r>
  <r>
    <s v="Cuckler"/>
    <s v="John"/>
    <s v="Thomas"/>
    <s v="Dir Adv Svs/Asc VP Un Adv/Cont"/>
    <s v="Development Office"/>
    <x v="98"/>
    <s v="F"/>
    <m/>
    <m/>
    <s v="A12"/>
    <s v="Fiscal Year"/>
    <x v="0"/>
  </r>
  <r>
    <s v="Swartz"/>
    <s v="Sharon"/>
    <s v="L"/>
    <s v="Controller"/>
    <s v="Controller's Office"/>
    <x v="99"/>
    <s v="F"/>
    <m/>
    <m/>
    <s v="A12"/>
    <s v="Fiscal Year"/>
    <x v="0"/>
  </r>
  <r>
    <s v="Jamasbi"/>
    <s v="Roudabeh"/>
    <s v="J"/>
    <s v="Professor MedTec/Jnt Appt Biol"/>
    <s v="Medical Laboratory Science"/>
    <x v="100"/>
    <s v="F"/>
    <m/>
    <m/>
    <s v="F12"/>
    <s v="Academic Year"/>
    <x v="2"/>
  </r>
  <r>
    <s v="M eserve"/>
    <s v="Lee"/>
    <s v="A"/>
    <s v="Distinguished Teaching Prof"/>
    <s v="Biological Science"/>
    <x v="101"/>
    <s v="F"/>
    <m/>
    <m/>
    <s v="F09"/>
    <s v="Academic Year"/>
    <x v="2"/>
  </r>
  <r>
    <s v="Titus"/>
    <s v="Philip"/>
    <s v="A"/>
    <s v="Associate Professor"/>
    <s v="Marketing"/>
    <x v="102"/>
    <s v="F"/>
    <m/>
    <m/>
    <s v="F09"/>
    <s v="Academic Year"/>
    <x v="2"/>
  </r>
  <r>
    <s v="Haschak"/>
    <s v="Matthew"/>
    <m/>
    <s v="Dir, IT Security &amp; Networking"/>
    <s v="Information Technology Service"/>
    <x v="103"/>
    <s v="F"/>
    <m/>
    <m/>
    <s v="A12"/>
    <s v="Fiscal Year"/>
    <x v="0"/>
  </r>
  <r>
    <s v="Pauken"/>
    <s v="Patrick"/>
    <s v="David"/>
    <s v="Professor/Dir Sch Ed Found/Ldr"/>
    <s v="Leadership and Policy Studies"/>
    <x v="104"/>
    <s v="F"/>
    <n v="23000"/>
    <m/>
    <s v="FAD"/>
    <s v="Fiscal Year"/>
    <x v="1"/>
  </r>
  <r>
    <s v="Meyer"/>
    <s v="Jeffrey"/>
    <s v="Dean"/>
    <s v="Assistant Professor"/>
    <s v="Marketing"/>
    <x v="105"/>
    <s v="F"/>
    <m/>
    <m/>
    <s v="F09"/>
    <s v="Academic Year"/>
    <x v="2"/>
  </r>
  <r>
    <s v="Wu"/>
    <s v="Bob"/>
    <s v="TW"/>
    <s v="Chair/Associate Professor"/>
    <s v="Marketing"/>
    <x v="106"/>
    <s v="F"/>
    <n v="8000"/>
    <m/>
    <s v="F09"/>
    <s v="Academic Year"/>
    <x v="2"/>
  </r>
  <r>
    <s v="Martin"/>
    <s v="Scott"/>
    <s v="Christopher"/>
    <s v="Chair/Professor"/>
    <s v="History Department"/>
    <x v="107"/>
    <s v="F"/>
    <n v="8000"/>
    <m/>
    <s v="FAD"/>
    <s v="Fiscal Year"/>
    <x v="1"/>
  </r>
  <r>
    <s v="Zimmerman"/>
    <s v="Guy"/>
    <s v="W"/>
    <s v="Associate Professor"/>
    <s v="Computer Science"/>
    <x v="108"/>
    <s v="F"/>
    <m/>
    <m/>
    <s v="F09"/>
    <s v="Academic Year"/>
    <x v="2"/>
  </r>
  <r>
    <s v="Cable"/>
    <s v="John"/>
    <s v="R"/>
    <s v="Chr. Associate Professor"/>
    <s v="Chemistry Department"/>
    <x v="109"/>
    <s v="F"/>
    <n v="6000"/>
    <m/>
    <s v="FAD"/>
    <s v="Fiscal Year"/>
    <x v="1"/>
  </r>
  <r>
    <s v="Chan"/>
    <s v="Kit"/>
    <s v="C"/>
    <s v="Chair/Professor"/>
    <s v="Math and Statistics Dept"/>
    <x v="110"/>
    <s v="F"/>
    <n v="8000"/>
    <m/>
    <s v="FAD"/>
    <s v="Fiscal Year"/>
    <x v="1"/>
  </r>
  <r>
    <s v="Booth"/>
    <s v="Margaret"/>
    <s v="Zoller"/>
    <s v="Associate Dean"/>
    <s v="Graduate College"/>
    <x v="111"/>
    <s v="F"/>
    <m/>
    <m/>
    <s v="FAD"/>
    <s v="Fiscal Year"/>
    <x v="1"/>
  </r>
  <r>
    <s v="Albert"/>
    <s v="James"/>
    <s v="K"/>
    <s v="Professor"/>
    <s v="Math and Statistics Dept"/>
    <x v="112"/>
    <s v="F"/>
    <m/>
    <m/>
    <s v="F09"/>
    <s v="Academic Year"/>
    <x v="2"/>
  </r>
  <r>
    <s v="Ewing"/>
    <s v="Douglas"/>
    <s v="Randolph"/>
    <s v="Assistant Professor"/>
    <s v="Marketing"/>
    <x v="113"/>
    <s v="F"/>
    <m/>
    <m/>
    <s v="F09"/>
    <s v="Academic Year"/>
    <x v="2"/>
  </r>
  <r>
    <s v="Koppitsch"/>
    <s v="Steven"/>
    <s v="Eric"/>
    <s v="Assistant Professor"/>
    <s v="Marketing"/>
    <x v="114"/>
    <s v="F"/>
    <m/>
    <m/>
    <s v="F09"/>
    <s v="Academic Year"/>
    <x v="2"/>
  </r>
  <r>
    <s v="Shemberg"/>
    <s v="Kenneth"/>
    <s v="M"/>
    <s v="Professor"/>
    <s v="Psychology Department"/>
    <x v="115"/>
    <s v="F"/>
    <m/>
    <m/>
    <s v="F09"/>
    <s v="Academic Year"/>
    <x v="2"/>
  </r>
  <r>
    <s v="Schurk"/>
    <s v="William"/>
    <s v="Lewis"/>
    <s v="Sound Recordings Archvst"/>
    <s v="University Libraries"/>
    <x v="116"/>
    <s v="F"/>
    <m/>
    <m/>
    <s v="FLB"/>
    <s v="Fiscal Year"/>
    <x v="3"/>
  </r>
  <r>
    <s v="Salazar-Valentine"/>
    <s v="Marcia"/>
    <m/>
    <s v="Executive Director"/>
    <s v="University Outreach"/>
    <x v="117"/>
    <s v="F"/>
    <m/>
    <m/>
    <s v="A12"/>
    <s v="Fiscal Year"/>
    <x v="0"/>
  </r>
  <r>
    <s v="Blair"/>
    <s v="Kristine"/>
    <s v="Lisa"/>
    <s v="Chair/Professor"/>
    <s v="English Department"/>
    <x v="118"/>
    <s v="F"/>
    <n v="8000"/>
    <m/>
    <s v="FAD"/>
    <s v="Fiscal Year"/>
    <x v="1"/>
  </r>
  <r>
    <s v="Hewitt"/>
    <s v="Lynne"/>
    <s v="Elizabeth"/>
    <s v="Chair/Assoc Professor"/>
    <s v="Comm. Sciences &amp; Disorders"/>
    <x v="119"/>
    <s v="F"/>
    <n v="6000"/>
    <m/>
    <s v="FAD"/>
    <s v="Fiscal Year"/>
    <x v="1"/>
  </r>
  <r>
    <s v="Webb"/>
    <s v="Jodi"/>
    <s v="Ernest"/>
    <s v="Dean Of Students"/>
    <s v="Office of Campus Activities"/>
    <x v="120"/>
    <s v="F"/>
    <m/>
    <m/>
    <s v="A12"/>
    <s v="Fiscal Year"/>
    <x v="0"/>
  </r>
  <r>
    <s v="Wells"/>
    <s v="Debra"/>
    <s v="Ann"/>
    <s v="Director, Client Services"/>
    <s v="Information Technology Service"/>
    <x v="121"/>
    <s v="F"/>
    <m/>
    <m/>
    <s v="A12"/>
    <s v="Fiscal Year"/>
    <x v="0"/>
  </r>
  <r>
    <s v="Moore"/>
    <s v="Paul"/>
    <s v="Andrew"/>
    <s v="Professor"/>
    <s v="Biological Science"/>
    <x v="122"/>
    <s v="F"/>
    <m/>
    <m/>
    <s v="F09"/>
    <s v="Academic Year"/>
    <x v="2"/>
  </r>
  <r>
    <s v="Chan"/>
    <s v="Larry"/>
    <s v="Yee"/>
    <s v="Associate General Counsel"/>
    <s v="General Counsel"/>
    <x v="123"/>
    <s v="F"/>
    <m/>
    <m/>
    <s v="A12"/>
    <s v="Fiscal Year"/>
    <x v="0"/>
  </r>
  <r>
    <s v="Swegan"/>
    <s v="Gary"/>
    <s v="David"/>
    <s v="Asst Vice Pres/Dir of Admissns"/>
    <s v="Admissions Office"/>
    <x v="124"/>
    <s v="F"/>
    <n v="5000"/>
    <m/>
    <s v="A12"/>
    <s v="Fiscal Year"/>
    <x v="0"/>
  </r>
  <r>
    <s v="Wittwer"/>
    <s v="Donna"/>
    <s v="Jean"/>
    <s v="Associate Director"/>
    <s v="Human Resources"/>
    <x v="125"/>
    <s v="F"/>
    <m/>
    <m/>
    <s v="A12"/>
    <s v="Fiscal Year"/>
    <x v="0"/>
  </r>
  <r>
    <s v="Fischer"/>
    <s v="John"/>
    <s v="Murray"/>
    <s v="Assc Dean Admin/Professor"/>
    <s v="College of Education Admin"/>
    <x v="126"/>
    <s v="F"/>
    <n v="8000"/>
    <m/>
    <s v="FAD"/>
    <s v="Fiscal Year"/>
    <x v="1"/>
  </r>
  <r>
    <s v="Scherer"/>
    <s v="Ronald"/>
    <s v="Callaway"/>
    <s v="Professor"/>
    <s v="Comm. Sciences &amp; Disorders"/>
    <x v="127"/>
    <s v="F"/>
    <m/>
    <m/>
    <s v="F09"/>
    <s v="Academic Year"/>
    <x v="2"/>
  </r>
  <r>
    <s v="Atalah"/>
    <s v="Aan"/>
    <m/>
    <s v="Assc Prof/Assc Dean Grad Affrs"/>
    <s v="Col of Technology Adm"/>
    <x v="128"/>
    <s v="F"/>
    <n v="3000"/>
    <m/>
    <s v="FAD"/>
    <s v="Fiscal Year"/>
    <x v="1"/>
  </r>
  <r>
    <s v="Rogers"/>
    <s v="Scott"/>
    <s v="Orland"/>
    <s v="Professor"/>
    <s v="Biological Science"/>
    <x v="129"/>
    <s v="F"/>
    <m/>
    <m/>
    <s v="F09"/>
    <s v="Academic Year"/>
    <x v="2"/>
  </r>
  <r>
    <s v="Moll"/>
    <s v="Monica"/>
    <s v="M"/>
    <s v="Director of Public Safety"/>
    <s v="Public Safety"/>
    <x v="130"/>
    <s v="F"/>
    <m/>
    <m/>
    <s v="A12"/>
    <s v="Fiscal Year"/>
    <x v="0"/>
  </r>
  <r>
    <s v="Lab"/>
    <s v="Steven"/>
    <s v="P"/>
    <s v="Professor/Chair"/>
    <s v="Human Services Department"/>
    <x v="131"/>
    <s v="F"/>
    <n v="6000"/>
    <m/>
    <s v="F09"/>
    <s v="Academic Year"/>
    <x v="2"/>
  </r>
  <r>
    <s v="Rajaei"/>
    <s v="Hassan"/>
    <m/>
    <s v="Professor/David &amp; Amy Fulton P"/>
    <s v="Computer Science"/>
    <x v="132"/>
    <s v="F"/>
    <m/>
    <m/>
    <s v="F09"/>
    <s v="Academic Year"/>
    <x v="2"/>
  </r>
  <r>
    <s v="Goberman"/>
    <s v="Alexander"/>
    <s v="Michael"/>
    <s v="Intrm Associate Dean"/>
    <s v="Comm. Sciences &amp; Disorders"/>
    <x v="133"/>
    <s v="F"/>
    <n v="9000"/>
    <m/>
    <s v="FAD"/>
    <s v="Fiscal Year"/>
    <x v="1"/>
  </r>
  <r>
    <s v="Cotton Kelly"/>
    <s v="Montique"/>
    <s v="Renee"/>
    <s v="Director, Alumni Affairs"/>
    <s v="Alumni Office"/>
    <x v="134"/>
    <s v="F"/>
    <m/>
    <m/>
    <s v="A12"/>
    <s v="Fiscal Year"/>
    <x v="0"/>
  </r>
  <r>
    <s v="Boudreau"/>
    <s v="Nancy"/>
    <s v="Shafer"/>
    <s v="Associate Professor"/>
    <s v="Applied Statistics/Oper Res"/>
    <x v="135"/>
    <s v="F"/>
    <m/>
    <m/>
    <s v="F09"/>
    <s v="Academic Year"/>
    <x v="2"/>
  </r>
  <r>
    <s v="Mathis"/>
    <s v="William"/>
    <s v="B"/>
    <s v="Chair/Professor"/>
    <s v="Music Performance Studies"/>
    <x v="136"/>
    <s v="F"/>
    <n v="8000"/>
    <m/>
    <s v="FAD"/>
    <s v="Fiscal Year"/>
    <x v="1"/>
  </r>
  <r>
    <s v="Kampf"/>
    <s v="Stephen"/>
    <m/>
    <s v="Asst VP.Stu Aff/Dir Rec Well"/>
    <s v="Recreation and Wellness"/>
    <x v="137"/>
    <s v="F"/>
    <m/>
    <m/>
    <s v="A12"/>
    <s v="Fiscal Year"/>
    <x v="0"/>
  </r>
  <r>
    <s v="Vanderhart"/>
    <s v="Peter"/>
    <s v="G"/>
    <s v="Professor"/>
    <s v="Economics Dept"/>
    <x v="138"/>
    <s v="F"/>
    <m/>
    <m/>
    <s v="F09"/>
    <s v="Academic Year"/>
    <x v="2"/>
  </r>
  <r>
    <s v="Brooks"/>
    <s v="Margaret"/>
    <s v="Elizabeth"/>
    <s v="Associate Professor"/>
    <s v="Management"/>
    <x v="139"/>
    <s v="F"/>
    <m/>
    <m/>
    <s v="F09"/>
    <s v="Academic Year"/>
    <x v="2"/>
  </r>
  <r>
    <s v="Jex"/>
    <s v="Steve"/>
    <s v="M"/>
    <s v="Professor"/>
    <s v="Psychology Department"/>
    <x v="140"/>
    <s v="F"/>
    <m/>
    <m/>
    <s v="F09"/>
    <s v="Academic Year"/>
    <x v="2"/>
  </r>
  <r>
    <s v="Bullerjahn"/>
    <s v="George"/>
    <s v="S"/>
    <s v="Professor"/>
    <s v="Biological Science"/>
    <x v="141"/>
    <s v="F"/>
    <m/>
    <m/>
    <s v="F09"/>
    <s v="Academic Year"/>
    <x v="2"/>
  </r>
  <r>
    <s v="Pogacar"/>
    <s v="Timothy"/>
    <m/>
    <s v="Chair/Associate Professor"/>
    <s v="German-Russian Department"/>
    <x v="142"/>
    <s v="F"/>
    <n v="6000"/>
    <m/>
    <s v="FAD"/>
    <s v="Fiscal Year"/>
    <x v="1"/>
  </r>
  <r>
    <s v="Sampen"/>
    <s v="John"/>
    <s v="W"/>
    <s v="Professor"/>
    <s v="Music Performance Studies"/>
    <x v="143"/>
    <s v="F"/>
    <m/>
    <m/>
    <s v="F09"/>
    <s v="Academic Year"/>
    <x v="2"/>
  </r>
  <r>
    <s v="Sinn"/>
    <s v="John"/>
    <s v="W"/>
    <s v="Professor"/>
    <s v="Dept Engineering Technologies"/>
    <x v="144"/>
    <s v="F"/>
    <m/>
    <m/>
    <s v="F09"/>
    <s v="Academic Year"/>
    <x v="2"/>
  </r>
  <r>
    <s v="Haney"/>
    <s v="Jodi"/>
    <s v="J"/>
    <s v="Professor"/>
    <s v="Educ/Div Tchng &amp; Learning"/>
    <x v="145"/>
    <s v="F"/>
    <m/>
    <m/>
    <s v="F12"/>
    <s v="Academic Year"/>
    <x v="2"/>
  </r>
  <r>
    <s v="Merritt"/>
    <s v="Myra"/>
    <s v="Darlene"/>
    <s v="Professor"/>
    <s v="Music Performance Studies"/>
    <x v="146"/>
    <s v="F"/>
    <m/>
    <m/>
    <s v="F09"/>
    <s v="Academic Year"/>
    <x v="2"/>
  </r>
  <r>
    <s v="Langendorfer"/>
    <s v="Stephen"/>
    <s v="John"/>
    <s v="Professor"/>
    <s v="School of HMSLS"/>
    <x v="147"/>
    <s v="F"/>
    <m/>
    <m/>
    <s v="F09"/>
    <s v="Academic Year"/>
    <x v="2"/>
  </r>
  <r>
    <s v="Rump"/>
    <s v="Christopher"/>
    <s v="Michael"/>
    <s v="Associate Professor"/>
    <s v="Applied Statistics/Oper Res"/>
    <x v="148"/>
    <s v="F"/>
    <m/>
    <m/>
    <s v="F09"/>
    <s v="Academic Year"/>
    <x v="2"/>
  </r>
  <r>
    <s v="Brown"/>
    <s v="Emily"/>
    <s v="Freeman"/>
    <s v="Professor"/>
    <s v="Music Performance Studies"/>
    <x v="149"/>
    <s v="F"/>
    <m/>
    <m/>
    <s v="F09"/>
    <s v="Academic Year"/>
    <x v="2"/>
  </r>
  <r>
    <s v="Jetley"/>
    <s v="Sudershan"/>
    <s v="K"/>
    <s v="Associate Professor"/>
    <s v="Dept Engineering Technologies"/>
    <x v="150"/>
    <s v="F"/>
    <m/>
    <m/>
    <s v="F09"/>
    <s v="Academic Year"/>
    <x v="2"/>
  </r>
  <r>
    <s v="DeMaris"/>
    <s v="Alfred"/>
    <m/>
    <s v="Professor"/>
    <s v="Sociology Department"/>
    <x v="151"/>
    <s v="F"/>
    <m/>
    <m/>
    <s v="F09"/>
    <s v="Academic Year"/>
    <x v="2"/>
  </r>
  <r>
    <s v="Leontis"/>
    <s v="Neocles"/>
    <s v="Basil"/>
    <s v="Professor"/>
    <s v="Chemistry Department"/>
    <x v="152"/>
    <s v="F"/>
    <m/>
    <m/>
    <s v="F09"/>
    <s v="Academic Year"/>
    <x v="2"/>
  </r>
  <r>
    <s v="Fulcher"/>
    <s v="Lewis"/>
    <s v="P"/>
    <s v="Professor"/>
    <s v="Physics &amp; Astronomy"/>
    <x v="153"/>
    <s v="F"/>
    <m/>
    <m/>
    <s v="F09"/>
    <s v="Academic Year"/>
    <x v="2"/>
  </r>
  <r>
    <s v="Coombs"/>
    <s v="Sheryl"/>
    <s v="Lynn"/>
    <s v="Professor"/>
    <s v="Biological Science"/>
    <x v="154"/>
    <s v="F"/>
    <m/>
    <m/>
    <s v="F09"/>
    <s v="Academic Year"/>
    <x v="2"/>
  </r>
  <r>
    <s v="Dubow"/>
    <s v="Eric"/>
    <s v="F"/>
    <s v="Professor"/>
    <s v="Psychology Department"/>
    <x v="155"/>
    <s v="F"/>
    <m/>
    <m/>
    <s v="F09"/>
    <s v="Academic Year"/>
    <x v="2"/>
  </r>
  <r>
    <s v="Rosenberg"/>
    <s v="Harold"/>
    <m/>
    <s v="Professor"/>
    <s v="Psychology Department"/>
    <x v="156"/>
    <s v="F"/>
    <m/>
    <m/>
    <s v="F12"/>
    <s v="Academic Year"/>
    <x v="2"/>
  </r>
  <r>
    <s v="Muir"/>
    <s v="Thomas"/>
    <s v="Patrick"/>
    <s v="Distinguished Professor"/>
    <s v="School of Art"/>
    <x v="157"/>
    <s v="F"/>
    <m/>
    <m/>
    <s v="F12"/>
    <s v="Academic Year"/>
    <x v="2"/>
  </r>
  <r>
    <s v="Nelson-Beene"/>
    <s v="Donna"/>
    <s v="Beth"/>
    <s v="Director &amp; Provost Office Assc"/>
    <s v="V Prov Undergraduate Programs"/>
    <x v="158"/>
    <s v="F"/>
    <n v="12000"/>
    <m/>
    <s v="FAD"/>
    <s v="Fiscal Year"/>
    <x v="1"/>
  </r>
  <r>
    <s v="Smith"/>
    <s v="Alan"/>
    <s v="Michael"/>
    <s v="Professor"/>
    <s v="Music Performance Studies"/>
    <x v="159"/>
    <s v="F"/>
    <m/>
    <m/>
    <s v="F12"/>
    <s v="Academic Year"/>
    <x v="2"/>
  </r>
  <r>
    <s v="Chalupa"/>
    <s v="Federico"/>
    <s v="Abel"/>
    <s v="Director/Assoc Prof"/>
    <s v="Romance and Classical Studies"/>
    <x v="160"/>
    <s v="F"/>
    <n v="2500"/>
    <m/>
    <s v="F09"/>
    <s v="Academic Year"/>
    <x v="2"/>
  </r>
  <r>
    <s v="Chao"/>
    <s v="Joseph"/>
    <s v="T"/>
    <s v="Associate Professor"/>
    <s v="Computer Science"/>
    <x v="161"/>
    <s v="F"/>
    <m/>
    <m/>
    <s v="F12"/>
    <s v="Academic Year"/>
    <x v="2"/>
  </r>
  <r>
    <s v="Smith"/>
    <s v="Dale"/>
    <s v="W"/>
    <s v="Professor"/>
    <s v="Physics &amp; Astronomy"/>
    <x v="162"/>
    <s v="F"/>
    <m/>
    <m/>
    <s v="F12"/>
    <s v="Academic Year"/>
    <x v="2"/>
  </r>
  <r>
    <s v="Long more"/>
    <s v="Monica"/>
    <s v="A"/>
    <s v="Professor"/>
    <s v="Sociology Department"/>
    <x v="163"/>
    <s v="F"/>
    <m/>
    <m/>
    <s v="F12"/>
    <s v="Academic Year"/>
    <x v="2"/>
  </r>
  <r>
    <s v="Shrude"/>
    <s v="Marilyn"/>
    <m/>
    <s v="Professor"/>
    <s v="Musicology/Composition/Theory"/>
    <x v="164"/>
    <s v="F"/>
    <m/>
    <m/>
    <s v="F12"/>
    <s v="Academic Year"/>
    <x v="2"/>
  </r>
  <r>
    <s v="Bennion"/>
    <s v="Mark"/>
    <s v="L"/>
    <s v="Associate Professor"/>
    <s v="Marketing"/>
    <x v="165"/>
    <s v="F"/>
    <m/>
    <m/>
    <s v="F12"/>
    <s v="Academic Year"/>
    <x v="2"/>
  </r>
  <r>
    <s v="Matuga"/>
    <s v="Julia"/>
    <s v="Marne"/>
    <s v="Dir of Academic Assessment"/>
    <s v="Office of the Provost"/>
    <x v="166"/>
    <s v="F"/>
    <n v="29513"/>
    <m/>
    <s v="FAD"/>
    <s v="Fiscal Year"/>
    <x v="1"/>
  </r>
  <r>
    <s v="Moss"/>
    <s v="Bruce"/>
    <s v="Burbank"/>
    <s v="Professor"/>
    <s v="Bands"/>
    <x v="167"/>
    <s v="F"/>
    <n v="9859"/>
    <m/>
    <s v="F09"/>
    <s v="Academic Year"/>
    <x v="2"/>
  </r>
  <r>
    <s v="Krueger"/>
    <s v="Louis"/>
    <s v="Lee"/>
    <s v="Professor"/>
    <s v="School of Art"/>
    <x v="168"/>
    <s v="F"/>
    <m/>
    <m/>
    <s v="F12"/>
    <s v="Academic Year"/>
    <x v="2"/>
  </r>
  <r>
    <s v="Boff"/>
    <s v="Colleen"/>
    <s v="Terese"/>
    <s v="Associate Dean/Professor"/>
    <s v="University Libraries"/>
    <x v="169"/>
    <s v="F"/>
    <m/>
    <m/>
    <s v="FLB"/>
    <s v="Fiscal Year"/>
    <x v="3"/>
  </r>
  <r>
    <s v="Miner"/>
    <s v="Jeffrey"/>
    <s v="Gibson"/>
    <s v="Chair/Associate Professor"/>
    <s v="Biological Science"/>
    <x v="170"/>
    <s v="F"/>
    <n v="8000"/>
    <m/>
    <s v="FAD"/>
    <s v="Fiscal Year"/>
    <x v="1"/>
  </r>
  <r>
    <s v="Ross"/>
    <s v="EKirk"/>
    <m/>
    <s v="Director of Gift Planning"/>
    <s v="Development Office"/>
    <x v="171"/>
    <s v="F"/>
    <m/>
    <m/>
    <s v="A12"/>
    <s v="Fiscal Year"/>
    <x v="0"/>
  </r>
  <r>
    <s v="Nelson"/>
    <s v="Jeffrey"/>
    <s v="D"/>
    <s v="Director"/>
    <s v="University Bookstore"/>
    <x v="172"/>
    <s v="F"/>
    <m/>
    <m/>
    <s v="A12"/>
    <s v="Fiscal Year"/>
    <x v="0"/>
  </r>
  <r>
    <s v="Minier"/>
    <s v="Roger"/>
    <s v="W"/>
    <s v="Executive Director, NWOETF"/>
    <s v="NWOE-TV F&amp;A"/>
    <x v="173"/>
    <s v="F"/>
    <m/>
    <m/>
    <s v="A12"/>
    <s v="Fiscal Year"/>
    <x v="0"/>
  </r>
  <r>
    <s v="Rentner"/>
    <s v="Terry"/>
    <s v="Lynn"/>
    <s v="Professor"/>
    <s v="Department of Journalism &amp; PR"/>
    <x v="174"/>
    <s v="F"/>
    <m/>
    <m/>
    <s v="F12"/>
    <s v="Academic Year"/>
    <x v="2"/>
  </r>
  <r>
    <s v="Pena"/>
    <s v="Susana"/>
    <m/>
    <s v="Director/Assoc Prof"/>
    <s v="School of Cultural &amp; Critical"/>
    <x v="175"/>
    <s v="F"/>
    <n v="8000"/>
    <m/>
    <s v="FAD"/>
    <s v="Fiscal Year"/>
    <x v="1"/>
  </r>
  <r>
    <s v="Miko"/>
    <s v="Chris"/>
    <s v="John"/>
    <s v="Bibliographer and Ref Librarn"/>
    <s v="University Libraries"/>
    <x v="176"/>
    <s v="F"/>
    <m/>
    <m/>
    <s v="FLB"/>
    <s v="Fiscal Year"/>
    <x v="3"/>
  </r>
  <r>
    <s v="Khoshneshin"/>
    <s v="Mohammad"/>
    <m/>
    <s v="Assistant Professor"/>
    <s v="Applied Statistics/Oper Res"/>
    <x v="177"/>
    <s v="F"/>
    <m/>
    <m/>
    <s v="F09"/>
    <s v="Academic Year"/>
    <x v="2"/>
  </r>
  <r>
    <s v="Emch"/>
    <s v="Laura"/>
    <s v="Faye"/>
    <s v="Asst VP Enrollmnt Mgt, Dir SFA"/>
    <s v="Financial Aid"/>
    <x v="178"/>
    <s v="F"/>
    <m/>
    <m/>
    <s v="A12"/>
    <s v="Fiscal Year"/>
    <x v="0"/>
  </r>
  <r>
    <s v="Melkote"/>
    <s v="Srinivas"/>
    <s v="R"/>
    <s v="Professor"/>
    <s v="Dept of Telecommunications"/>
    <x v="179"/>
    <s v="F"/>
    <m/>
    <m/>
    <s v="F12"/>
    <s v="Academic Year"/>
    <x v="2"/>
  </r>
  <r>
    <s v="Mason"/>
    <s v="Derek"/>
    <s v="Treen"/>
    <s v="Director/Associate Professor"/>
    <s v="Social Work"/>
    <x v="180"/>
    <s v="F"/>
    <m/>
    <m/>
    <s v="F12"/>
    <s v="Academic Year"/>
    <x v="2"/>
  </r>
  <r>
    <s v="Joyner"/>
    <s v="Kara"/>
    <m/>
    <s v="Associate Professor"/>
    <s v="Sociology Department"/>
    <x v="181"/>
    <s v="F"/>
    <m/>
    <m/>
    <s v="F12"/>
    <s v="Academic Year"/>
    <x v="2"/>
  </r>
  <r>
    <s v="Orel"/>
    <s v="Nancy"/>
    <s v="Ann"/>
    <s v="Acting Dean"/>
    <s v="Gerontology"/>
    <x v="182"/>
    <s v="F"/>
    <n v="30000"/>
    <m/>
    <s v="FAD"/>
    <s v="Fiscal Year"/>
    <x v="1"/>
  </r>
  <r>
    <s v="Bingman"/>
    <s v="Verner"/>
    <s v="Peter"/>
    <s v="Distinguished Research Prof"/>
    <s v="Psychology Department"/>
    <x v="183"/>
    <s v="F"/>
    <m/>
    <m/>
    <s v="F12"/>
    <s v="Academic Year"/>
    <x v="2"/>
  </r>
  <r>
    <s v="Zeng"/>
    <s v="Zheng"/>
    <m/>
    <s v="Assistant Professor"/>
    <s v="Economics Dept"/>
    <x v="184"/>
    <s v="F"/>
    <m/>
    <m/>
    <s v="F09"/>
    <s v="Academic Year"/>
    <x v="2"/>
  </r>
  <r>
    <s v="Fallon"/>
    <s v="L Fleming"/>
    <m/>
    <s v="Dist Teaching Prof &amp; Director"/>
    <s v="Public &amp; Allied Health"/>
    <x v="185"/>
    <s v="F"/>
    <m/>
    <m/>
    <s v="F12"/>
    <s v="Academic Year"/>
    <x v="2"/>
  </r>
  <r>
    <s v="Messer-Kruse"/>
    <s v="Timothy"/>
    <s v="F"/>
    <s v="Professor"/>
    <s v="Ethnic Studies"/>
    <x v="186"/>
    <s v="F"/>
    <m/>
    <m/>
    <s v="F12"/>
    <s v="Academic Year"/>
    <x v="2"/>
  </r>
  <r>
    <s v="Roberts"/>
    <s v="Sheila"/>
    <s v="Jo"/>
    <s v="Asoc Prof/ Associate Dean"/>
    <s v="A&amp;S Dean"/>
    <x v="187"/>
    <s v="F"/>
    <n v="8000"/>
    <m/>
    <s v="FAD"/>
    <s v="Fiscal Year"/>
    <x v="1"/>
  </r>
  <r>
    <s v="Trautman"/>
    <s v="Donna"/>
    <s v="Kae"/>
    <s v="Associate Professor"/>
    <s v="VCT-Tech Education"/>
    <x v="188"/>
    <s v="F"/>
    <m/>
    <m/>
    <s v="F12"/>
    <s v="Academic Year"/>
    <x v="2"/>
  </r>
  <r>
    <s v="Bragg"/>
    <s v="Daniel"/>
    <s v="J"/>
    <s v="Associate Professor"/>
    <s v="Management"/>
    <x v="189"/>
    <s v="F"/>
    <m/>
    <m/>
    <s v="F09"/>
    <s v="Academic Year"/>
    <x v="2"/>
  </r>
  <r>
    <s v="Stein"/>
    <s v="Catherine"/>
    <s v="H"/>
    <s v="Professor"/>
    <s v="Psychology Department"/>
    <x v="190"/>
    <s v="F"/>
    <m/>
    <m/>
    <s v="F09"/>
    <s v="Academic Year"/>
    <x v="2"/>
  </r>
  <r>
    <s v="Ballweg"/>
    <s v="Janet"/>
    <s v="C"/>
    <s v="Professor"/>
    <s v="School of At"/>
    <x v="191"/>
    <s v="F"/>
    <m/>
    <m/>
    <s v="F12"/>
    <s v="Academic Year"/>
    <x v="2"/>
  </r>
  <r>
    <s v="Mitchell"/>
    <s v="Bonnie"/>
    <s v="L"/>
    <s v="Professor"/>
    <s v="School of Art"/>
    <x v="192"/>
    <s v="F"/>
    <m/>
    <m/>
    <s v="F12"/>
    <s v="Academic Year"/>
    <x v="2"/>
  </r>
  <r>
    <s v="Darby"/>
    <s v="Lynn"/>
    <s v="A"/>
    <s v="Professor"/>
    <s v="School of HMSLS"/>
    <x v="193"/>
    <s v="F"/>
    <m/>
    <m/>
    <s v="F09"/>
    <s v="Academic Year"/>
    <x v="2"/>
  </r>
  <r>
    <s v="Bowers"/>
    <s v="Calvin"/>
    <s v="CM"/>
    <s v="Dir, Corporate/Foundation Rel"/>
    <s v="Capital Campaign"/>
    <x v="194"/>
    <s v="F"/>
    <m/>
    <m/>
    <s v="A12"/>
    <s v="Fiscal Year"/>
    <x v="0"/>
  </r>
  <r>
    <s v="Short"/>
    <s v="Phyllis"/>
    <s v="J"/>
    <s v="Manager, Appl Support Team"/>
    <s v="Information Technology Service"/>
    <x v="194"/>
    <s v="F"/>
    <m/>
    <m/>
    <s v="A12"/>
    <s v="Fiscal Year"/>
    <x v="0"/>
  </r>
  <r>
    <s v="Simmons"/>
    <s v="Michelle"/>
    <s v="L"/>
    <s v="Asst Vice President"/>
    <s v="Vice Pres Enrollment Managemen"/>
    <x v="194"/>
    <s v="F"/>
    <m/>
    <m/>
    <s v="A12"/>
    <s v="Fiscal Year"/>
    <x v="0"/>
  </r>
  <r>
    <s v="Richardson"/>
    <s v="Nathan"/>
    <s v="Eugene"/>
    <s v="Chair/Professor"/>
    <s v="Romance and Classical Studies"/>
    <x v="195"/>
    <s v="F"/>
    <n v="8000"/>
    <m/>
    <s v="FAD"/>
    <s v="Fiscal Year"/>
    <x v="1"/>
  </r>
  <r>
    <s v="Chou"/>
    <s v="So-Hsiang"/>
    <m/>
    <s v="Professor"/>
    <s v="Math and Statistics Dept"/>
    <x v="196"/>
    <s v="F"/>
    <m/>
    <m/>
    <s v="F09"/>
    <s v="Academic Year"/>
    <x v="2"/>
  </r>
  <r>
    <s v="Chang"/>
    <s v="Jane"/>
    <s v="Yueh"/>
    <s v="Associate Professor"/>
    <s v="Applied Statistics/Oper Res"/>
    <x v="197"/>
    <s v="F"/>
    <m/>
    <m/>
    <s v="F12"/>
    <s v="Academic Year"/>
    <x v="2"/>
  </r>
  <r>
    <s v="Lengel"/>
    <s v="Laura"/>
    <m/>
    <s v="Professor"/>
    <s v="Dept of Communication"/>
    <x v="198"/>
    <s v="F"/>
    <m/>
    <m/>
    <s v="F12"/>
    <s v="Academic Year"/>
    <x v="2"/>
  </r>
  <r>
    <s v="Eber"/>
    <s v="Dena"/>
    <s v="Elisabeth"/>
    <s v="Professor/Assoc Director"/>
    <s v="School of Art"/>
    <x v="199"/>
    <s v="F"/>
    <n v="1000"/>
    <m/>
    <s v="F12"/>
    <s v="Academic Year"/>
    <x v="2"/>
  </r>
  <r>
    <s v="Murray"/>
    <s v="Mary"/>
    <s v="M"/>
    <s v="Associate Dean Admin/Assc Prof"/>
    <s v="College of Education Admin"/>
    <x v="200"/>
    <s v="F"/>
    <n v="8000"/>
    <m/>
    <s v="FAD"/>
    <s v="Fiscal Year"/>
    <x v="1"/>
  </r>
  <r>
    <s v="Middleton"/>
    <s v="Jeanne"/>
    <s v="Anne"/>
    <s v="Manager, Acad Applications"/>
    <s v="Information Technology Service"/>
    <x v="201"/>
    <s v="F"/>
    <m/>
    <m/>
    <s v="A12"/>
    <s v="Fiscal Year"/>
    <x v="0"/>
  </r>
  <r>
    <s v="Seubert"/>
    <s v="Steven"/>
    <s v="M"/>
    <s v="Professor"/>
    <s v="Math and Statistics Dept"/>
    <x v="202"/>
    <s v="F"/>
    <m/>
    <m/>
    <s v="F12"/>
    <s v="Academic Year"/>
    <x v="2"/>
  </r>
  <r>
    <s v="Campbell"/>
    <s v="Brian"/>
    <s v="Michael"/>
    <s v="Asc Dean of Asmnt Rsrch &amp; Tech"/>
    <s v="College of Education Admin"/>
    <x v="203"/>
    <s v="F"/>
    <n v="8000"/>
    <m/>
    <s v="FAD"/>
    <s v="Fiscal Year"/>
    <x v="1"/>
  </r>
  <r>
    <s v="Cuneen"/>
    <s v="Jacquelyn"/>
    <m/>
    <s v="Professor"/>
    <s v="School of HMSLS"/>
    <x v="204"/>
    <s v="F"/>
    <m/>
    <m/>
    <s v="F09"/>
    <s v="Academic Year"/>
    <x v="2"/>
  </r>
  <r>
    <s v="Hendricks"/>
    <s v="Cindy"/>
    <s v="Sue"/>
    <s v="Professor/Dir of Reading Centr"/>
    <s v="Educ/Div Tchng &amp; Learning"/>
    <x v="205"/>
    <s v="F"/>
    <m/>
    <m/>
    <s v="F12"/>
    <s v="Academic Year"/>
    <x v="2"/>
  </r>
  <r>
    <s v="Berry"/>
    <s v="Ellen"/>
    <s v="E"/>
    <s v="Director, Inst Stud Cult/Soc"/>
    <s v="English Department"/>
    <x v="206"/>
    <s v="F"/>
    <n v="2500"/>
    <m/>
    <s v="F12"/>
    <s v="Academic Year"/>
    <x v="2"/>
  </r>
  <r>
    <s v="Layden"/>
    <s v="Andrew"/>
    <s v="Choisy"/>
    <s v="Professor"/>
    <s v="Physics &amp; Astronomy"/>
    <x v="207"/>
    <s v="F"/>
    <m/>
    <m/>
    <s v="F12"/>
    <s v="Academic Year"/>
    <x v="2"/>
  </r>
  <r>
    <s v="Mattiace"/>
    <s v="Lisa"/>
    <s v="C"/>
    <s v="Chief of Staff"/>
    <s v="Office of the President"/>
    <x v="208"/>
    <s v="F"/>
    <m/>
    <m/>
    <s v="A12"/>
    <s v="Fiscal Year"/>
    <x v="0"/>
  </r>
  <r>
    <s v="O'Brien"/>
    <s v="William"/>
    <s v="H"/>
    <s v="Professor"/>
    <s v="Psychology Department"/>
    <x v="209"/>
    <s v="F"/>
    <m/>
    <m/>
    <s v="F12"/>
    <s v="Academic Year"/>
    <x v="2"/>
  </r>
  <r>
    <s v="Spontelli"/>
    <s v="Charles"/>
    <m/>
    <s v="Associate Professor"/>
    <s v="VCT-Tech Education"/>
    <x v="210"/>
    <s v="F"/>
    <m/>
    <m/>
    <s v="F09"/>
    <s v="Academic Year"/>
    <x v="2"/>
  </r>
  <r>
    <s v="Dixon"/>
    <s v="Lynda"/>
    <s v="Dee"/>
    <s v="Professor"/>
    <s v="Dept of Communication"/>
    <x v="211"/>
    <s v="F"/>
    <m/>
    <m/>
    <s v="F12"/>
    <s v="Academic Year"/>
    <x v="2"/>
  </r>
  <r>
    <s v="Cox"/>
    <s v="Christopher"/>
    <s v="Philip"/>
    <s v="University Registrar"/>
    <s v="Registrar"/>
    <x v="212"/>
    <s v="F"/>
    <n v="5000"/>
    <m/>
    <s v="A12"/>
    <s v="Fiscal Year"/>
    <x v="0"/>
  </r>
  <r>
    <s v="Duntley"/>
    <s v="Madeline"/>
    <m/>
    <s v="Director/Associate Professor"/>
    <s v="Chapman Learning Community"/>
    <x v="213"/>
    <s v="F"/>
    <n v="4000"/>
    <m/>
    <s v="FAD"/>
    <s v="Fiscal Year"/>
    <x v="1"/>
  </r>
  <r>
    <s v="Connor"/>
    <s v="D"/>
    <s v="Fredrick"/>
    <s v="Senior Director of Marketing"/>
    <s v="Marketing &amp; Communications"/>
    <x v="214"/>
    <s v="F"/>
    <m/>
    <m/>
    <s v="A12"/>
    <s v="Fiscal Year"/>
    <x v="0"/>
  </r>
  <r>
    <s v="Cesarini"/>
    <s v="Paul"/>
    <s v="Anthony"/>
    <s v="Chair/Professor"/>
    <s v="VCT-Tech Education"/>
    <x v="215"/>
    <s v="F"/>
    <n v="6000"/>
    <m/>
    <s v="F09"/>
    <s v="Academic Year"/>
    <x v="2"/>
  </r>
  <r>
    <s v="Henry"/>
    <s v="Barbara"/>
    <s v="Louise"/>
    <s v="Asst Vice Pres, Non-Trad/Tr St"/>
    <s v="Non-Traditional &amp; Transfer Std"/>
    <x v="216"/>
    <s v="F"/>
    <m/>
    <m/>
    <s v="A12"/>
    <s v="Fiscal Year"/>
    <x v="0"/>
  </r>
  <r>
    <s v="Gebre"/>
    <s v="Daniel"/>
    <s v="2"/>
    <s v="Acad Affairs Dir of Budgeting"/>
    <s v="Office of the Provost"/>
    <x v="216"/>
    <s v="F"/>
    <m/>
    <m/>
    <s v="A12"/>
    <s v="Fiscal Year"/>
    <x v="0"/>
  </r>
  <r>
    <s v="Lee"/>
    <s v="Jong Kwan"/>
    <m/>
    <s v="Assistant Professor"/>
    <s v="Computer Science"/>
    <x v="217"/>
    <s v="F"/>
    <m/>
    <m/>
    <s v="F12"/>
    <s v="Academic Year"/>
    <x v="2"/>
  </r>
  <r>
    <s v="Tisak"/>
    <s v="John"/>
    <m/>
    <s v="Professor"/>
    <s v="Psychology Department"/>
    <x v="218"/>
    <s v="F"/>
    <m/>
    <m/>
    <s v="F12"/>
    <s v="Academic Year"/>
    <x v="2"/>
  </r>
  <r>
    <s v="Chen"/>
    <s v="Hanfeng"/>
    <m/>
    <s v="Professor"/>
    <s v="Math and Statistics Dept"/>
    <x v="219"/>
    <s v="F"/>
    <m/>
    <m/>
    <s v="F09"/>
    <s v="Academic Year"/>
    <x v="2"/>
  </r>
  <r>
    <s v="Kolla"/>
    <s v="Sri"/>
    <s v="R"/>
    <s v="Professor"/>
    <s v="Dept Engineering Technologies"/>
    <x v="220"/>
    <s v="F"/>
    <m/>
    <m/>
    <s v="F09"/>
    <s v="Academic Year"/>
    <x v="2"/>
  </r>
  <r>
    <s v="Glick"/>
    <s v="Todd"/>
    <s v="A"/>
    <s v="Senior Applications Developer"/>
    <s v="Information Technology Service"/>
    <x v="221"/>
    <s v="F"/>
    <m/>
    <m/>
    <s v="A12"/>
    <s v="Fiscal Year"/>
    <x v="0"/>
  </r>
  <r>
    <s v="Brecher"/>
    <s v="Arthur"/>
    <s v="S"/>
    <s v="Professor"/>
    <s v="Chemistry Department"/>
    <x v="222"/>
    <s v="F"/>
    <m/>
    <m/>
    <s v="F12"/>
    <s v="Academic Year"/>
    <x v="2"/>
  </r>
  <r>
    <s v="Kornacki"/>
    <s v="Thomas"/>
    <s v="Francis"/>
    <s v="Director, OSPAR"/>
    <s v="Sponsored Programs &amp; Research"/>
    <x v="223"/>
    <s v="F"/>
    <m/>
    <m/>
    <s v="A12"/>
    <s v="Fiscal Year"/>
    <x v="0"/>
  </r>
  <r>
    <s v="Waters"/>
    <s v="Sarah"/>
    <s v="Elizabeth"/>
    <s v="Director of Residence Life"/>
    <s v="Office of Residence Life"/>
    <x v="224"/>
    <s v="F"/>
    <m/>
    <m/>
    <s v="A12"/>
    <s v="Fiscal Year"/>
    <x v="0"/>
  </r>
  <r>
    <s v="Simon"/>
    <s v="Marc"/>
    <s v="V"/>
    <s v="Associate Professor"/>
    <s v="Political Science Department"/>
    <x v="225"/>
    <s v="F"/>
    <m/>
    <m/>
    <s v="F12"/>
    <s v="Academic Year"/>
    <x v="2"/>
  </r>
  <r>
    <s v="Kielmeyer"/>
    <s v="David"/>
    <s v="Allen"/>
    <s v="Senior Communications Director"/>
    <s v="Marketing &amp; Communications"/>
    <x v="226"/>
    <s v="F"/>
    <m/>
    <m/>
    <s v="A12"/>
    <s v="Fiscal Year"/>
    <x v="0"/>
  </r>
  <r>
    <s v="Skelding"/>
    <s v="Brian"/>
    <s v="James"/>
    <s v="Business Systems Manager"/>
    <s v="Controller's Office"/>
    <x v="227"/>
    <s v="F"/>
    <m/>
    <m/>
    <s v="A12"/>
    <s v="Fiscal Year"/>
    <x v="0"/>
  </r>
  <r>
    <s v="Failor"/>
    <s v="Michael"/>
    <s v="Joseph"/>
    <s v="Senior Applications Developer"/>
    <s v="Information Technology Service"/>
    <x v="228"/>
    <s v="F"/>
    <m/>
    <m/>
    <s v="A12"/>
    <s v="Fiscal Year"/>
    <x v="0"/>
  </r>
  <r>
    <s v="Zirbel"/>
    <s v="Craig"/>
    <s v="Lee"/>
    <s v="Professor"/>
    <s v="Math and Statistics Dept"/>
    <x v="229"/>
    <s v="F"/>
    <m/>
    <m/>
    <s v="F09"/>
    <s v="Academic Year"/>
    <x v="2"/>
  </r>
  <r>
    <s v="Tisak"/>
    <s v="Marie"/>
    <s v="S"/>
    <s v="Professor"/>
    <s v="Psychology Department"/>
    <x v="230"/>
    <s v="F"/>
    <m/>
    <m/>
    <s v="F12"/>
    <s v="Academic Year"/>
    <x v="2"/>
  </r>
  <r>
    <s v="Short"/>
    <s v="Anthony"/>
    <s v="E"/>
    <s v="Gen Mgr, Prod/Eng/Educ Svcs"/>
    <s v="WBGU-TV Television Service"/>
    <x v="231"/>
    <s v="F"/>
    <m/>
    <m/>
    <s v="A12"/>
    <s v="Fiscal Year"/>
    <x v="0"/>
  </r>
  <r>
    <s v="Elwazani"/>
    <s v="Salim"/>
    <s v="A"/>
    <s v="Interm Chair/Arch Dept"/>
    <s v="Architecture &amp; Envr Design"/>
    <x v="232"/>
    <s v="F"/>
    <n v="6000"/>
    <m/>
    <s v="F12"/>
    <s v="Academic Year"/>
    <x v="2"/>
  </r>
  <r>
    <s v="Wojtkiewicz"/>
    <s v="Dennis"/>
    <s v="J"/>
    <s v="Professor"/>
    <s v="School of Art"/>
    <x v="233"/>
    <s v="F"/>
    <m/>
    <m/>
    <s v="F12"/>
    <s v="Academic Year"/>
    <x v="2"/>
  </r>
  <r>
    <s v="Waggoner"/>
    <s v="Todd"/>
    <s v="C"/>
    <s v="Professor/lnterim Chair"/>
    <s v="Dept Engineering Technologies"/>
    <x v="234"/>
    <s v="F"/>
    <n v="4000"/>
    <m/>
    <s v="F12"/>
    <s v="Academic Year"/>
    <x v="2"/>
  </r>
  <r>
    <s v="Wood"/>
    <s v="Elizabeth"/>
    <s v="Jean"/>
    <s v="Prof/Ref &amp; Inst Librarian"/>
    <s v="University Libraries"/>
    <x v="235"/>
    <s v="F"/>
    <m/>
    <m/>
    <s v="FLB"/>
    <s v="Fiscal Year"/>
    <x v="3"/>
  </r>
  <r>
    <s v="Guidera"/>
    <s v="Stan"/>
    <s v="George"/>
    <s v="Professor"/>
    <s v="Architecture &amp; Envr Design"/>
    <x v="236"/>
    <s v="F"/>
    <m/>
    <m/>
    <s v="F12"/>
    <s v="Academic Year"/>
    <x v="2"/>
  </r>
  <r>
    <s v="Evans"/>
    <s v="James"/>
    <s v="E"/>
    <s v="Professor"/>
    <s v="Geology Department"/>
    <x v="237"/>
    <s v="F"/>
    <m/>
    <m/>
    <s v="F12"/>
    <s v="Academic Year"/>
    <x v="2"/>
  </r>
  <r>
    <s v="Sanchez"/>
    <s v="Laura"/>
    <s v="Ann"/>
    <s v="Professor"/>
    <s v="Sociology Department"/>
    <x v="238"/>
    <s v="F"/>
    <m/>
    <m/>
    <s v="F12"/>
    <s v="Academic Year"/>
    <x v="2"/>
  </r>
  <r>
    <s v="Irvine"/>
    <s v="Lesley"/>
    <s v="Anne"/>
    <s v="Assoc Athletic Dir for Sports"/>
    <s v="Intercollegiate Athletics"/>
    <x v="239"/>
    <s v="F"/>
    <m/>
    <m/>
    <s v="A12"/>
    <s v="Fiscal Year"/>
    <x v="0"/>
  </r>
  <r>
    <s v="Simon"/>
    <s v="Tina"/>
    <s v="Louise"/>
    <s v="Gen Mgr, Dev/Finance/Progrmmng"/>
    <s v="WBGU-TV Television Service"/>
    <x v="240"/>
    <s v="F"/>
    <m/>
    <m/>
    <s v="A12"/>
    <s v="Fiscal Year"/>
    <x v="0"/>
  </r>
  <r>
    <s v="Stasa"/>
    <s v="Barbara"/>
    <s v="Jeanne"/>
    <s v="Sr Proj Management Planner"/>
    <s v="Information Technology Service"/>
    <x v="241"/>
    <s v="F"/>
    <m/>
    <m/>
    <s v="A12"/>
    <s v="Fiscal Year"/>
    <x v="0"/>
  </r>
  <r>
    <s v="McKay"/>
    <s v="Robert"/>
    <s v="Michael"/>
    <s v="Professor"/>
    <s v="Biological Science"/>
    <x v="242"/>
    <s v="F"/>
    <n v="7547"/>
    <m/>
    <s v="F12"/>
    <s v="Academic Year"/>
    <x v="2"/>
  </r>
  <r>
    <s v="Krane"/>
    <s v="Victoria"/>
    <m/>
    <s v="Professor"/>
    <s v="School of HMSLS"/>
    <x v="243"/>
    <s v="F"/>
    <m/>
    <m/>
    <s v="F12"/>
    <s v="Academic Year"/>
    <x v="2"/>
  </r>
  <r>
    <s v="Izzo"/>
    <s v="Alexander"/>
    <s v="John"/>
    <s v="Professor"/>
    <s v="Math and Statistics Dept"/>
    <x v="244"/>
    <s v="F"/>
    <m/>
    <m/>
    <s v="F09"/>
    <s v="Academic Year"/>
    <x v="2"/>
  </r>
  <r>
    <s v="Jackson"/>
    <s v="Jeffery"/>
    <s v="L"/>
    <s v="Asst VP Enrlmnt Mgmt/Dir CC"/>
    <s v="Career Center"/>
    <x v="245"/>
    <s v="F"/>
    <m/>
    <m/>
    <s v="A12"/>
    <s v="Fiscal Year"/>
    <x v="0"/>
  </r>
  <r>
    <s v="Chen"/>
    <s v="John"/>
    <s v="Tuhao"/>
    <s v="Professor"/>
    <s v="Math and Statistics Dept"/>
    <x v="246"/>
    <s v="F"/>
    <m/>
    <m/>
    <s v="F09"/>
    <s v="Academic Year"/>
    <x v="2"/>
  </r>
  <r>
    <s v="Weber"/>
    <s v="Michael"/>
    <s v="Eric"/>
    <s v="Chair/Associate Professor"/>
    <s v="Philosophy [Department"/>
    <x v="247"/>
    <s v="F"/>
    <n v="6000"/>
    <m/>
    <s v="FAD"/>
    <s v="Fiscal Year"/>
    <x v="1"/>
  </r>
  <r>
    <s v="Garske"/>
    <s v="Gregory"/>
    <s v="Gene"/>
    <s v="Professor"/>
    <s v="Schl of Intervention Svcs"/>
    <x v="248"/>
    <s v="F"/>
    <m/>
    <m/>
    <s v="F12"/>
    <s v="Academic Year"/>
    <x v="2"/>
  </r>
  <r>
    <s v="Foust"/>
    <s v="James"/>
    <s v="Curtis"/>
    <s v="Professor"/>
    <s v="Department of Journalism &amp; PR"/>
    <x v="249"/>
    <s v="F"/>
    <m/>
    <m/>
    <s v="F12"/>
    <s v="Academic Year"/>
    <x v="2"/>
  </r>
  <r>
    <s v="Mahoney"/>
    <s v="Annette"/>
    <m/>
    <s v="Professor"/>
    <s v="Psychology Department"/>
    <x v="250"/>
    <s v="F"/>
    <m/>
    <m/>
    <s v="F09"/>
    <s v="Academic Year"/>
    <x v="2"/>
  </r>
  <r>
    <s v="Swanson"/>
    <s v="Robert"/>
    <s v="Edward"/>
    <s v="Associate Controller"/>
    <s v="Controller's Office"/>
    <x v="251"/>
    <s v="F"/>
    <m/>
    <m/>
    <s v="A12"/>
    <s v="Fiscal Year"/>
    <x v="0"/>
  </r>
  <r>
    <s v="Heckman"/>
    <s v="Carol"/>
    <m/>
    <s v="Professor"/>
    <s v="Biological Science"/>
    <x v="252"/>
    <s v="F"/>
    <m/>
    <m/>
    <s v="F12"/>
    <s v="Academic Year"/>
    <x v="2"/>
  </r>
  <r>
    <s v="Trantham"/>
    <s v="Gene"/>
    <s v="Starr"/>
    <s v="Chair/Assoc Professor"/>
    <s v="Musicology/Composition/Theory"/>
    <x v="253"/>
    <s v="F"/>
    <n v="6000"/>
    <m/>
    <s v="FAD"/>
    <s v="Fiscal Year"/>
    <x v="1"/>
  </r>
  <r>
    <s v="Nwauwa"/>
    <s v="Apollos"/>
    <s v="Okwuchukwu"/>
    <s v="Professor, Dir/Africana Stud"/>
    <s v="History Department"/>
    <x v="254"/>
    <s v="F"/>
    <n v="2500"/>
    <m/>
    <s v="F12"/>
    <s v="Academic Year"/>
    <x v="2"/>
  </r>
  <r>
    <s v="Brahier"/>
    <s v="Daniel"/>
    <s v="Joseph"/>
    <s v="Prof/Director/Math Progr Coord"/>
    <s v="Educ/Div Tchng &amp; Learning"/>
    <x v="255"/>
    <s v="F"/>
    <n v="18625"/>
    <m/>
    <s v="F12"/>
    <s v="Academic Year"/>
    <x v="2"/>
  </r>
  <r>
    <s v="Chapin"/>
    <s v="L"/>
    <s v="Travis"/>
    <s v="Chair / Associate Professor"/>
    <s v="Construction Management"/>
    <x v="256"/>
    <s v="F"/>
    <n v="4000"/>
    <m/>
    <s v="F09"/>
    <s v="Academic Year"/>
    <x v="2"/>
  </r>
  <r>
    <s v="Coomes"/>
    <s v="Michael"/>
    <s v="D"/>
    <s v="Associate Professor"/>
    <s v="Higher Ed and Student Affairs"/>
    <x v="257"/>
    <s v="F"/>
    <m/>
    <m/>
    <s v="F12"/>
    <s v="Academic Year"/>
    <x v="2"/>
  </r>
  <r>
    <s v="Roudebush"/>
    <s v="Wilfred"/>
    <s v="Harold"/>
    <s v="Associate Professor"/>
    <s v="Construction Management"/>
    <x v="258"/>
    <s v="F"/>
    <m/>
    <m/>
    <s v="F12"/>
    <s v="Academic Year"/>
    <x v="2"/>
  </r>
  <r>
    <s v="Ught"/>
    <s v="Ann"/>
    <s v="Marie"/>
    <s v="Director, Fire School Admin"/>
    <s v="Political Science Department"/>
    <x v="259"/>
    <s v="F"/>
    <m/>
    <m/>
    <s v="A12"/>
    <s v="Fiscal Year"/>
    <x v="0"/>
  </r>
  <r>
    <s v="Mruk"/>
    <s v="Christopher"/>
    <s v="J"/>
    <s v="Professor"/>
    <s v="Fire-Psychology"/>
    <x v="260"/>
    <s v="F"/>
    <m/>
    <m/>
    <s v="F12"/>
    <s v="Academic Year"/>
    <x v="2"/>
  </r>
  <r>
    <s v="Roark"/>
    <s v="Roddy"/>
    <s v="Clay"/>
    <s v="Senior Lecturer"/>
    <s v="Fire-Applied Science"/>
    <x v="261"/>
    <s v="F"/>
    <n v="2000"/>
    <m/>
    <s v="F09"/>
    <s v="Academic Year"/>
    <x v="2"/>
  </r>
  <r>
    <s v="Kurtz"/>
    <s v="Andrew"/>
    <s v="James"/>
    <s v="Exec Assc Dean/Assc Prof"/>
    <s v="Fire-Institutional Research"/>
    <x v="262"/>
    <s v="F"/>
    <n v="39106"/>
    <m/>
    <s v="FAD"/>
    <s v="Fiscal Year"/>
    <x v="1"/>
  </r>
  <r>
    <s v="Kantorski"/>
    <s v="Vincent"/>
    <s v="Joseph"/>
    <s v="Professor"/>
    <s v="Music Education"/>
    <x v="263"/>
    <s v="F"/>
    <m/>
    <m/>
    <s v="F12"/>
    <s v="Academic Year"/>
    <x v="2"/>
  </r>
  <r>
    <s v="Meel"/>
    <s v="David"/>
    <s v="Edward"/>
    <s v="Prof/Bailey Fam/End Prof Math"/>
    <s v="Math and Statistics Dept"/>
    <x v="264"/>
    <s v="F"/>
    <n v="8000"/>
    <m/>
    <s v="F09"/>
    <s v="Academic Year"/>
    <x v="2"/>
  </r>
  <r>
    <s v="Odafe"/>
    <s v="Victor"/>
    <s v="U"/>
    <s v="Chair/Professor"/>
    <s v="Fire-Natural/Social Science"/>
    <x v="265"/>
    <s v="F"/>
    <n v="8000"/>
    <m/>
    <s v="F12"/>
    <s v="Academic Year"/>
    <x v="2"/>
  </r>
  <r>
    <s v="Quinn"/>
    <s v="J"/>
    <s v="Kevin"/>
    <s v="Associate Professor"/>
    <s v="Economics Dept"/>
    <x v="266"/>
    <s v="F"/>
    <m/>
    <m/>
    <s v="F09"/>
    <s v="Academic Year"/>
    <x v="2"/>
  </r>
  <r>
    <s v="Hunter"/>
    <s v="John"/>
    <s v="Luther"/>
    <s v="Assistant Football Coach"/>
    <s v="Football"/>
    <x v="267"/>
    <s v="F"/>
    <m/>
    <m/>
    <s v="A12"/>
    <s v="Fiscal Year"/>
    <x v="0"/>
  </r>
  <r>
    <s v="Fasko"/>
    <s v="Daniel"/>
    <m/>
    <s v="Professor"/>
    <s v="Leadership and Policy Studies"/>
    <x v="268"/>
    <s v="F"/>
    <m/>
    <m/>
    <s v="F12"/>
    <s v="Academic Year"/>
    <x v="2"/>
  </r>
  <r>
    <s v="Gordon"/>
    <s v="Jeffrey"/>
    <s v="J"/>
    <s v="Associate Professor"/>
    <s v="Geography Department"/>
    <x v="269"/>
    <s v="F"/>
    <m/>
    <m/>
    <s v="F12"/>
    <s v="Academic Year"/>
    <x v="2"/>
  </r>
  <r>
    <s v="Sharp"/>
    <s v="Patricia"/>
    <s v="Elise"/>
    <s v="Professor"/>
    <s v="Psychology Department"/>
    <x v="270"/>
    <s v="F"/>
    <m/>
    <m/>
    <s v="F12"/>
    <s v="Academic Year"/>
    <x v="2"/>
  </r>
  <r>
    <s v="Hoops"/>
    <s v="David"/>
    <s v="F"/>
    <s v="Senior Applications Developer"/>
    <s v="Information Technology Service"/>
    <x v="271"/>
    <s v="F"/>
    <m/>
    <m/>
    <s v="A12"/>
    <s v="Fiscal Year"/>
    <x v="0"/>
  </r>
  <r>
    <s v="Roelands"/>
    <s v="Sebastiaan"/>
    <m/>
    <s v="Assistant Professor"/>
    <s v="Economics Dept"/>
    <x v="272"/>
    <s v="F"/>
    <m/>
    <m/>
    <s v="F09"/>
    <s v="Academic Year"/>
    <x v="2"/>
  </r>
  <r>
    <s v="Monroe"/>
    <s v="Nicholas"/>
    <s v="Jackson"/>
    <s v="Assistant Football Coach"/>
    <s v="Football"/>
    <x v="272"/>
    <s v="F"/>
    <m/>
    <m/>
    <s v="A12"/>
    <s v="Fiscal Year"/>
    <x v="0"/>
  </r>
  <r>
    <s v="Grant"/>
    <s v="Andrew"/>
    <s v="Dewitt"/>
    <s v="Director, Business Operations"/>
    <s v="Business Operations"/>
    <x v="273"/>
    <s v="F"/>
    <m/>
    <m/>
    <s v="A12"/>
    <s v="Fiscal Year"/>
    <x v="0"/>
  </r>
  <r>
    <s v="Nomaguchi"/>
    <s v="Kei"/>
    <m/>
    <s v="Associate Professor"/>
    <s v="Sociology Department"/>
    <x v="274"/>
    <s v="F"/>
    <m/>
    <m/>
    <s v="F12"/>
    <s v="Academic Year"/>
    <x v="2"/>
  </r>
  <r>
    <s v="Letzring"/>
    <s v="Steven"/>
    <s v="Jerry"/>
    <s v="Special Projects Manager"/>
    <s v="Information Technology Service"/>
    <x v="275"/>
    <s v="F"/>
    <m/>
    <m/>
    <s v="A12"/>
    <s v="Fiscal Year"/>
    <x v="0"/>
  </r>
  <r>
    <s v="Gilmer"/>
    <s v="Garrett"/>
    <s v="L"/>
    <s v="Assc Dir Cntr Hlth/Dir, Couns"/>
    <s v="Counseling Center"/>
    <x v="276"/>
    <s v="F"/>
    <m/>
    <m/>
    <s v="A12"/>
    <s v="Fiscal Year"/>
    <x v="0"/>
  </r>
  <r>
    <s v="Morris"/>
    <s v="Paul"/>
    <s v="Francis"/>
    <s v="Professor"/>
    <s v="Biological Science"/>
    <x v="277"/>
    <s v="F"/>
    <m/>
    <m/>
    <s v="F12"/>
    <s v="Academic Year"/>
    <x v="2"/>
  </r>
  <r>
    <s v="Sherrell"/>
    <s v="Marcus"/>
    <s v="Landon"/>
    <s v="Assc Dean /Assoc Prof"/>
    <s v="A&amp;S Dean"/>
    <x v="278"/>
    <s v="F"/>
    <n v="8000"/>
    <m/>
    <s v="FAD"/>
    <s v="Fiscal Year"/>
    <x v="1"/>
  </r>
  <r>
    <s v="Meyer"/>
    <s v="Casey"/>
    <s v="Lee"/>
    <s v="Senior Systems Administrator"/>
    <s v="Information Technology Service"/>
    <x v="279"/>
    <s v="F"/>
    <m/>
    <m/>
    <s v="A12"/>
    <s v="Fiscal Year"/>
    <x v="0"/>
  </r>
  <r>
    <s v="Emery"/>
    <s v="Allan"/>
    <s v="M"/>
    <s v="Assoc Prof"/>
    <s v="English Department"/>
    <x v="280"/>
    <s v="F"/>
    <m/>
    <m/>
    <s v="F12"/>
    <s v="Academic Year"/>
    <x v="2"/>
  </r>
  <r>
    <s v="Elsasser"/>
    <s v="James"/>
    <s v="R"/>
    <s v="Assoc Athl Dir for Int Aff"/>
    <s v="Intercollegiate Athletics"/>
    <x v="281"/>
    <s v="F"/>
    <m/>
    <m/>
    <s v="A12"/>
    <s v="Fiscal Year"/>
    <x v="0"/>
  </r>
  <r>
    <s v="Kim"/>
    <s v="Younghee"/>
    <m/>
    <s v="Associate Professor"/>
    <s v="Family &amp; Consumer Sciences"/>
    <x v="282"/>
    <s v="F"/>
    <m/>
    <m/>
    <s v="F12"/>
    <s v="Academic Year"/>
    <x v="2"/>
  </r>
  <r>
    <s v="Kruse"/>
    <s v="Penny"/>
    <s v="Thompson"/>
    <s v="Professor"/>
    <s v="Music Performance Studies"/>
    <x v="283"/>
    <s v="F"/>
    <m/>
    <m/>
    <s v="F12"/>
    <s v="Academic Year"/>
    <x v="2"/>
  </r>
  <r>
    <s v="Mayo"/>
    <s v="Wendell"/>
    <m/>
    <s v="Professor"/>
    <s v="English Department"/>
    <x v="284"/>
    <s v="F"/>
    <m/>
    <m/>
    <s v="F09"/>
    <s v="Academic Year"/>
    <x v="2"/>
  </r>
  <r>
    <s v="Nelson"/>
    <s v="Patrick"/>
    <s v="Anthony"/>
    <s v="Director, Student Union"/>
    <s v="Bowen-Thompson Student Union"/>
    <x v="285"/>
    <s v="F"/>
    <m/>
    <m/>
    <s v="A12"/>
    <s v="Fiscal Year"/>
    <x v="0"/>
  </r>
  <r>
    <s v="Sun"/>
    <s v="Tong"/>
    <m/>
    <s v="Professor"/>
    <s v="Math and Statistics Dept"/>
    <x v="286"/>
    <s v="F"/>
    <m/>
    <m/>
    <s v="F09"/>
    <s v="Academic Year"/>
    <x v="2"/>
  </r>
  <r>
    <s v="Anzenbacher"/>
    <s v="Pavel"/>
    <m/>
    <s v="Associate Professor"/>
    <s v="Chemistry Department"/>
    <x v="287"/>
    <s v="F"/>
    <m/>
    <m/>
    <s v="F09"/>
    <s v="Academic Year"/>
    <x v="2"/>
  </r>
  <r>
    <s v="Luescher"/>
    <s v="Andreas"/>
    <m/>
    <s v="Professor"/>
    <s v="Architecture &amp; Envr Design"/>
    <x v="288"/>
    <s v="F"/>
    <m/>
    <m/>
    <s v="F12"/>
    <s v="Academic Year"/>
    <x v="2"/>
  </r>
  <r>
    <s v="Kammeyer"/>
    <s v="Margo"/>
    <s v="A"/>
    <s v="Special Project Manager"/>
    <s v="Information Technology Service"/>
    <x v="289"/>
    <s v="F"/>
    <m/>
    <m/>
    <s v="A12"/>
    <s v="Fiscal Year"/>
    <x v="0"/>
  </r>
  <r>
    <s v="Skinner"/>
    <s v="Ewart"/>
    <s v="Courtney"/>
    <s v="Associate Professor"/>
    <s v="Dept of Telecommunications"/>
    <x v="290"/>
    <s v="F"/>
    <n v="1500"/>
    <m/>
    <s v="F12"/>
    <s v="Academic Year"/>
    <x v="2"/>
  </r>
  <r>
    <s v="Underwood"/>
    <s v="Eileen"/>
    <s v="M"/>
    <s v="Associate Professor"/>
    <s v="Biological Science"/>
    <x v="291"/>
    <s v="F"/>
    <m/>
    <m/>
    <s v="F12"/>
    <s v="Academic Year"/>
    <x v="2"/>
  </r>
  <r>
    <s v="McCartney"/>
    <s v="Chasity"/>
    <s v="L"/>
    <s v="Bursar"/>
    <s v="Bursar's Office"/>
    <x v="292"/>
    <s v="F"/>
    <m/>
    <m/>
    <s v="A12"/>
    <s v="Fiscal Year"/>
    <x v="0"/>
  </r>
  <r>
    <s v="Broman"/>
    <s v="Per"/>
    <s v="Fredrik"/>
    <s v="Associate Dean/Assoc Professor"/>
    <s v="Musicology/Composition/Theory"/>
    <x v="293"/>
    <s v="F"/>
    <n v="3000"/>
    <m/>
    <s v="FAD"/>
    <s v="Fiscal Year"/>
    <x v="1"/>
  </r>
  <r>
    <s v="Zeilstra-Ryalls"/>
    <s v="Jill"/>
    <s v="Helen"/>
    <s v="Professor"/>
    <s v="Biological Science"/>
    <x v="294"/>
    <s v="F"/>
    <m/>
    <m/>
    <s v="F12"/>
    <s v="Academic Year"/>
    <x v="2"/>
  </r>
  <r>
    <s v="Hoag"/>
    <s v="John"/>
    <s v="H"/>
    <s v="Senior Assoc Dean/Professor"/>
    <s v="Dean of Business"/>
    <x v="295"/>
    <s v="F"/>
    <n v="8000"/>
    <m/>
    <s v="FAD"/>
    <s v="Fiscal Year"/>
    <x v="1"/>
  </r>
  <r>
    <s v="Adams"/>
    <s v="Judy"/>
    <s v="L"/>
    <s v="Associate Professor"/>
    <s v="Medical Laboratory Science"/>
    <x v="296"/>
    <s v="F"/>
    <m/>
    <m/>
    <s v="F12"/>
    <s v="Academic Year"/>
    <x v="2"/>
  </r>
  <r>
    <s v="Carney"/>
    <s v="Norman"/>
    <s v="Francis"/>
    <s v="Database Administrator"/>
    <s v="Information Technology Service"/>
    <x v="297"/>
    <s v="F"/>
    <m/>
    <m/>
    <s v="A12"/>
    <s v="Fiscal Year"/>
    <x v="0"/>
  </r>
  <r>
    <s v="Pogan"/>
    <s v="Brett"/>
    <s v="W"/>
    <s v="Senior Capital Planner"/>
    <s v="Capital Planning"/>
    <x v="298"/>
    <s v="F"/>
    <m/>
    <m/>
    <s v="A12"/>
    <s v="Fiscal Year"/>
    <x v="0"/>
  </r>
  <r>
    <s v="Englehart"/>
    <s v="Neil"/>
    <s v="Andrew"/>
    <s v="Chair/Associate Professor"/>
    <s v="Political Science Department"/>
    <x v="299"/>
    <s v="F"/>
    <n v="6000"/>
    <m/>
    <s v="FAD"/>
    <s v="Fiscal Year"/>
    <x v="1"/>
  </r>
  <r>
    <s v="Schmalzried"/>
    <s v="Hans"/>
    <s v="D"/>
    <s v="Chair/Prof, Public/Allied Heal"/>
    <s v="Public &amp; Allied Health"/>
    <x v="300"/>
    <s v="F"/>
    <n v="6000"/>
    <m/>
    <s v="F09"/>
    <s v="Academic Year"/>
    <x v="2"/>
  </r>
  <r>
    <s v="Zachary"/>
    <s v="Mary"/>
    <s v="Elizabeth"/>
    <s v="Head of Access Services"/>
    <s v="University Libraries"/>
    <x v="301"/>
    <s v="F"/>
    <n v="4500"/>
    <m/>
    <s v="A12"/>
    <s v="Fiscal Year"/>
    <x v="0"/>
  </r>
  <r>
    <s v="Kamei"/>
    <s v="Kenju"/>
    <m/>
    <s v="Assistant Professor"/>
    <s v="Economics Dept"/>
    <x v="302"/>
    <s v="F"/>
    <m/>
    <m/>
    <s v="F09"/>
    <s v="Academic Year"/>
    <x v="2"/>
  </r>
  <r>
    <s v="Halsey"/>
    <s v="Jeffrey"/>
    <s v="0"/>
    <s v="Professor"/>
    <s v="Music Performance Studies"/>
    <x v="303"/>
    <s v="F"/>
    <m/>
    <m/>
    <s v="F12"/>
    <s v="Academic Year"/>
    <x v="2"/>
  </r>
  <r>
    <s v="Buerger"/>
    <s v="Michael"/>
    <s v="E"/>
    <s v="Professor"/>
    <s v="Human Services Department"/>
    <x v="304"/>
    <s v="F"/>
    <m/>
    <m/>
    <s v="F12"/>
    <s v="Academic Year"/>
    <x v="2"/>
  </r>
  <r>
    <s v="Gillespie"/>
    <s v="Mary Ellen"/>
    <m/>
    <s v="Assoc Athl Dir, External Rel"/>
    <s v="Intercollegiate Athletics"/>
    <x v="305"/>
    <s v="F"/>
    <m/>
    <m/>
    <s v="A12"/>
    <s v="Fiscal Year"/>
    <x v="0"/>
  </r>
  <r>
    <s v="Campbell"/>
    <s v="Michael"/>
    <s v="A"/>
    <s v="Police Captain"/>
    <s v="Public Safety"/>
    <x v="306"/>
    <s v="F"/>
    <m/>
    <m/>
    <s v="A12"/>
    <s v="Fiscal Year"/>
    <x v="0"/>
  </r>
  <r>
    <s v="James"/>
    <s v="Timothy"/>
    <s v="Stephen"/>
    <s v="Police Captain"/>
    <s v="Public Safety"/>
    <x v="306"/>
    <s v="F"/>
    <m/>
    <m/>
    <s v="A12"/>
    <s v="Fiscal Year"/>
    <x v="0"/>
  </r>
  <r>
    <s v="Alt"/>
    <s v="Andrew"/>
    <s v="W"/>
    <s v="Director, New St Orient/FY Prg"/>
    <s v="Office of Student Retention"/>
    <x v="307"/>
    <s v="F"/>
    <m/>
    <m/>
    <s v="A12"/>
    <s v="Fiscal Year"/>
    <x v="0"/>
  </r>
  <r>
    <s v="Natvig"/>
    <s v="Mary"/>
    <m/>
    <s v="Asst Dean/Professor"/>
    <s v="Musicology/Composition/Theory"/>
    <x v="308"/>
    <s v="F"/>
    <m/>
    <m/>
    <s v="F12"/>
    <s v="Academic Year"/>
    <x v="2"/>
  </r>
  <r>
    <s v="Reinhart"/>
    <s v="Rachel"/>
    <s v="Ann"/>
    <s v="Prof/Co Director-Cntr Assmnt"/>
    <s v="Leadership and Policy Studies"/>
    <x v="309"/>
    <s v="F"/>
    <m/>
    <m/>
    <s v="F12"/>
    <s v="Academic Year"/>
    <x v="2"/>
  </r>
  <r>
    <s v="Balistreri"/>
    <s v="John"/>
    <s v="Anthony"/>
    <s v="Professor"/>
    <s v="School of At"/>
    <x v="310"/>
    <s v="F"/>
    <m/>
    <m/>
    <s v="F12"/>
    <s v="Academic Year"/>
    <x v="2"/>
  </r>
  <r>
    <s v="Burke"/>
    <s v="Mona"/>
    <s v="Marie"/>
    <s v="Program Director/Sr Lecturer"/>
    <s v="Fire-Applied Science"/>
    <x v="311"/>
    <s v="F"/>
    <n v="2000"/>
    <m/>
    <s v="F12"/>
    <s v="Academic Year"/>
    <x v="2"/>
  </r>
  <r>
    <s v="Chambers"/>
    <s v="Jenifer"/>
    <s v="Joan"/>
    <s v="Director, Education Abroad"/>
    <s v="Edu Abroad &amp; Int'l Programs"/>
    <x v="312"/>
    <s v="F"/>
    <m/>
    <m/>
    <s v="A12"/>
    <s v="Fiscal Year"/>
    <x v="0"/>
  </r>
  <r>
    <s v="Shook"/>
    <s v="Mark"/>
    <s v="Allen"/>
    <s v="Interim Director/lntercollAthl"/>
    <s v="Intercollegiate Athletics"/>
    <x v="313"/>
    <s v="F"/>
    <m/>
    <m/>
    <s v="A12"/>
    <s v="Fiscal Year"/>
    <x v="0"/>
  </r>
  <r>
    <s v="Kasch"/>
    <s v="Richard"/>
    <s v="Thomas"/>
    <s v="Systems Analyst"/>
    <s v="Information Technology Service"/>
    <x v="314"/>
    <s v="F"/>
    <m/>
    <m/>
    <s v="A12"/>
    <s v="Fiscal Year"/>
    <x v="0"/>
  </r>
  <r>
    <s v="Huber"/>
    <s v="Robert"/>
    <m/>
    <s v="Professor"/>
    <s v="Biological Science"/>
    <x v="315"/>
    <s v="F"/>
    <m/>
    <m/>
    <s v="F09"/>
    <s v="Academic Year"/>
    <x v="2"/>
  </r>
  <r>
    <s v="Bortel"/>
    <s v="Robert"/>
    <s v="William"/>
    <s v="Director"/>
    <s v="Student Media"/>
    <x v="316"/>
    <s v="F"/>
    <m/>
    <m/>
    <s v="A12"/>
    <s v="Fiscal Year"/>
    <x v="0"/>
  </r>
  <r>
    <s v="Melton"/>
    <s v="Laura"/>
    <m/>
    <s v="Professor"/>
    <s v="Music Performance Studies"/>
    <x v="317"/>
    <s v="F"/>
    <m/>
    <m/>
    <s v="F12"/>
    <s v="Academic Year"/>
    <x v="2"/>
  </r>
  <r>
    <s v="Vickio"/>
    <s v="Craig"/>
    <s v="James"/>
    <s v="Staff Psychologist"/>
    <s v="Counseling Center"/>
    <x v="318"/>
    <s v="F"/>
    <m/>
    <m/>
    <s v="A12"/>
    <s v="Fiscal Year"/>
    <x v="0"/>
  </r>
  <r>
    <s v="Colvin"/>
    <s v="Wayne"/>
    <s v="S"/>
    <s v="Associate Manager"/>
    <s v="Information Technology Service"/>
    <x v="319"/>
    <s v="F"/>
    <m/>
    <m/>
    <s v="A12"/>
    <s v="Fiscal Year"/>
    <x v="0"/>
  </r>
  <r>
    <s v="Musher-Eizenman"/>
    <s v="Dara"/>
    <s v="Robin"/>
    <s v="Professor"/>
    <s v="Psychology Department"/>
    <x v="320"/>
    <s v="F"/>
    <m/>
    <m/>
    <s v="F09"/>
    <s v="Academic Year"/>
    <x v="2"/>
  </r>
  <r>
    <s v="Smith"/>
    <s v="Michael"/>
    <s v="D"/>
    <s v="Senior Network Administrator"/>
    <s v="Information Technology Service"/>
    <x v="321"/>
    <s v="F"/>
    <m/>
    <m/>
    <s v="A12"/>
    <s v="Fiscal Year"/>
    <x v="0"/>
  </r>
  <r>
    <s v="Kulicke"/>
    <s v="Vicky"/>
    <s v="Lynn"/>
    <s v="Equity Officer"/>
    <s v="Office of Equity &amp; Diversity"/>
    <x v="322"/>
    <s v="F"/>
    <m/>
    <m/>
    <s v="A12"/>
    <s v="Fiscal Year"/>
    <x v="0"/>
  </r>
  <r>
    <s v="Boucher"/>
    <s v="Robert"/>
    <s v="J"/>
    <s v="Sr Proj Mgr - Engineering"/>
    <s v="Design &amp; Construction"/>
    <x v="323"/>
    <s v="F"/>
    <m/>
    <m/>
    <s v="A12"/>
    <s v="Fiscal Year"/>
    <x v="0"/>
  </r>
  <r>
    <s v="Ha"/>
    <s v="Louisa"/>
    <s v="Shu Ying"/>
    <s v="Professor"/>
    <s v="Dept of Telecommunications"/>
    <x v="324"/>
    <s v="F"/>
    <m/>
    <m/>
    <s v="F12"/>
    <s v="Academic Year"/>
    <x v="2"/>
  </r>
  <r>
    <s v="Bertz"/>
    <s v="Rebecca"/>
    <s v="Ann"/>
    <s v="Director, MLS"/>
    <s v="Medical Laboratory Science"/>
    <x v="325"/>
    <s v="F"/>
    <m/>
    <m/>
    <s v="F12"/>
    <s v="Academic Year"/>
    <x v="2"/>
  </r>
  <r>
    <s v="Wade"/>
    <s v="John"/>
    <s v="Gordon"/>
    <s v="Associate Professor"/>
    <s v="Math and Statistics Dept"/>
    <x v="326"/>
    <s v="F"/>
    <m/>
    <m/>
    <s v="F12"/>
    <s v="Academic Year"/>
    <x v="2"/>
  </r>
  <r>
    <s v="Santino"/>
    <s v="John"/>
    <s v="F"/>
    <s v="Professor"/>
    <s v="Popular Culture"/>
    <x v="327"/>
    <s v="F"/>
    <m/>
    <m/>
    <s v="F12"/>
    <s v="Academic Year"/>
    <x v="2"/>
  </r>
  <r>
    <s v="Cleveland"/>
    <s v="Susannah"/>
    <s v="Lyn"/>
    <s v="Chair Archival Col/Head MLSRA"/>
    <s v="University Libraries"/>
    <x v="328"/>
    <s v="F"/>
    <n v="6000"/>
    <m/>
    <s v="FLB"/>
    <s v="Fiscal Year"/>
    <x v="3"/>
  </r>
  <r>
    <s v="Oates"/>
    <s v="Gary"/>
    <s v="LStC"/>
    <s v="Associate Professor"/>
    <s v="Sociology Department"/>
    <x v="329"/>
    <s v="F"/>
    <m/>
    <m/>
    <s v="F12"/>
    <s v="Academic Year"/>
    <x v="2"/>
  </r>
  <r>
    <s v="Burns"/>
    <s v="Timothy"/>
    <s v="Arthur"/>
    <s v="Sr Proj Manager Construction"/>
    <s v="Design &amp; Construction"/>
    <x v="330"/>
    <s v="F"/>
    <m/>
    <m/>
    <s v="A12"/>
    <s v="Fiscal Year"/>
    <x v="0"/>
  </r>
  <r>
    <s v="Farver"/>
    <s v="John"/>
    <s v="Richard"/>
    <s v="Associate Professor"/>
    <s v="Geology Department"/>
    <x v="331"/>
    <s v="F"/>
    <m/>
    <m/>
    <s v="F09"/>
    <s v="Academic Year"/>
    <x v="2"/>
  </r>
  <r>
    <s v="Traver"/>
    <s v="Kimberly"/>
    <s v="Sue"/>
    <s v="Lecturer"/>
    <s v="Comm. Sciences &amp; Disorders"/>
    <x v="332"/>
    <s v="F"/>
    <m/>
    <m/>
    <s v="F12"/>
    <s v="Academic Year"/>
    <x v="2"/>
  </r>
  <r>
    <s v="Green"/>
    <s v="Robert"/>
    <s v="Charles"/>
    <s v="Assistant Professor"/>
    <s v="Computer Science"/>
    <x v="333"/>
    <s v="F"/>
    <m/>
    <m/>
    <s v="F12"/>
    <s v="Academic Year"/>
    <x v="2"/>
  </r>
  <r>
    <s v="Miller"/>
    <s v="Kimberly"/>
    <s v="K"/>
    <s v="Director"/>
    <s v="Risk Management"/>
    <x v="334"/>
    <s v="F"/>
    <m/>
    <m/>
    <s v="A12"/>
    <s v="Fiscal Year"/>
    <x v="0"/>
  </r>
  <r>
    <s v="Munson"/>
    <s v="Mark"/>
    <s v="Edward"/>
    <s v="Professor"/>
    <s v="Music Education"/>
    <x v="335"/>
    <s v="F"/>
    <m/>
    <m/>
    <s v="F12"/>
    <s v="Academic Year"/>
    <x v="2"/>
  </r>
  <r>
    <s v="Nelson"/>
    <s v="Angela"/>
    <s v="M Spence"/>
    <s v="Associate Professor"/>
    <s v="Popular Culture"/>
    <x v="336"/>
    <s v="F"/>
    <m/>
    <m/>
    <s v="F12"/>
    <s v="Academic Year"/>
    <x v="2"/>
  </r>
  <r>
    <s v="Morin"/>
    <s v="Shawn"/>
    <s v="P"/>
    <s v="Professor"/>
    <s v="School of Art"/>
    <x v="337"/>
    <s v="F"/>
    <m/>
    <m/>
    <s v="F09"/>
    <s v="Academic Year"/>
    <x v="2"/>
  </r>
  <r>
    <s v="Howes"/>
    <s v="Geoffrey"/>
    <s v="C"/>
    <s v="Professor"/>
    <s v="German-Russian Department"/>
    <x v="338"/>
    <s v="F"/>
    <m/>
    <m/>
    <s v="F12"/>
    <s v="Academic Year"/>
    <x v="2"/>
  </r>
  <r>
    <s v="McDaniel"/>
    <s v="Lawrence"/>
    <m/>
    <s v="Asst HeadFtbl Coach"/>
    <s v="Football"/>
    <x v="339"/>
    <s v="F"/>
    <m/>
    <m/>
    <s v="A12"/>
    <s v="Fiscal Year"/>
    <x v="0"/>
  </r>
  <r>
    <s v="Scheier"/>
    <s v="Adam"/>
    <s v="Jason"/>
    <s v="Assistant Football Coach"/>
    <s v="Football"/>
    <x v="339"/>
    <s v="F"/>
    <m/>
    <m/>
    <s v="A12"/>
    <s v="Fiscal Year"/>
    <x v="0"/>
  </r>
  <r>
    <s v="Motz"/>
    <s v="Marilyn"/>
    <s v="Ferris"/>
    <s v="Associate Professor"/>
    <s v="Popular Culture"/>
    <x v="340"/>
    <s v="F"/>
    <n v="3000"/>
    <m/>
    <s v="F12"/>
    <s v="Academic Year"/>
    <x v="2"/>
  </r>
  <r>
    <s v="Zhou"/>
    <s v="Yu"/>
    <m/>
    <s v="Associate Professor"/>
    <s v="Geography Department"/>
    <x v="341"/>
    <s v="F"/>
    <m/>
    <m/>
    <s v="F12"/>
    <s v="Academic Year"/>
    <x v="2"/>
  </r>
  <r>
    <s v="Depinet"/>
    <s v="Andrea"/>
    <s v="Elizabeth"/>
    <s v="Director of Campus Services"/>
    <s v="Campus Services"/>
    <x v="342"/>
    <s v="F"/>
    <m/>
    <m/>
    <s v="A12"/>
    <s v="Fiscal Year"/>
    <x v="0"/>
  </r>
  <r>
    <s v="Lillios"/>
    <s v="Elainie"/>
    <m/>
    <s v="Professor"/>
    <s v="Musicology/Composition/Theory"/>
    <x v="343"/>
    <s v="F"/>
    <m/>
    <m/>
    <s v="F12"/>
    <s v="Academic Year"/>
    <x v="2"/>
  </r>
  <r>
    <s v="Childs"/>
    <s v="Sidney"/>
    <s v="Robert"/>
    <s v="Exec Director, TRIO Progams"/>
    <s v="TRIO Programs"/>
    <x v="344"/>
    <s v="F"/>
    <m/>
    <m/>
    <s v="A12"/>
    <s v="Fiscal Year"/>
    <x v="0"/>
  </r>
  <r>
    <s v="Jesse"/>
    <s v="Neal"/>
    <s v="Glen"/>
    <s v="Professor"/>
    <s v="Political Science Department"/>
    <x v="345"/>
    <s v="F"/>
    <m/>
    <m/>
    <s v="F12"/>
    <s v="Academic Year"/>
    <x v="2"/>
  </r>
  <r>
    <s v="Hamilton"/>
    <s v="Duane"/>
    <s v="Lee"/>
    <s v="Director, Elect &amp; Meeh Systems"/>
    <s v="Electrical Z Mechanical"/>
    <x v="346"/>
    <s v="F"/>
    <m/>
    <m/>
    <s v="A12"/>
    <s v="Fiscal Year"/>
    <x v="0"/>
  </r>
  <r>
    <s v="Border"/>
    <s v="David"/>
    <s v="Alan"/>
    <s v="Associate Professor"/>
    <s v="Dept Engineering Technologies"/>
    <x v="347"/>
    <s v="F"/>
    <m/>
    <m/>
    <s v="F12"/>
    <s v="Academic Year"/>
    <x v="2"/>
  </r>
  <r>
    <s v="Banister"/>
    <s v="Savilla"/>
    <s v="Irene"/>
    <s v="Professor/Act Dir, Center Exc"/>
    <s v="Educ/Div Tchng &amp; Learning"/>
    <x v="348"/>
    <s v="F"/>
    <n v="4500"/>
    <m/>
    <s v="F12"/>
    <s v="Academic Year"/>
    <x v="2"/>
  </r>
  <r>
    <s v="Hoff"/>
    <s v="Kathryn"/>
    <s v="S"/>
    <s v="Associate Professor"/>
    <s v="VCT-Tech Education"/>
    <x v="349"/>
    <s v="F"/>
    <m/>
    <m/>
    <s v="F12"/>
    <s v="Academic Year"/>
    <x v="2"/>
  </r>
  <r>
    <s v="Brunner"/>
    <s v="Marc"/>
    <s v="Ashton"/>
    <s v="Project Architect"/>
    <s v="Design &amp; Construction"/>
    <x v="350"/>
    <s v="F"/>
    <m/>
    <m/>
    <s v="A12"/>
    <s v="Fiscal Year"/>
    <x v="0"/>
  </r>
  <r>
    <s v="Muir"/>
    <s v="Sharona"/>
    <s v="Eve"/>
    <s v="Professor"/>
    <s v="English Department"/>
    <x v="351"/>
    <s v="F"/>
    <m/>
    <m/>
    <s v="F12"/>
    <s v="Academic Year"/>
    <x v="2"/>
  </r>
  <r>
    <s v="Dzur"/>
    <s v="Albert"/>
    <s v="William"/>
    <s v="Professor"/>
    <s v="Political Science Department"/>
    <x v="352"/>
    <s v="F"/>
    <m/>
    <m/>
    <s v="F12"/>
    <s v="Academic Year"/>
    <x v="2"/>
  </r>
  <r>
    <s v="Xie"/>
    <s v="Phillip"/>
    <s v="Feifan"/>
    <s v="Director, School HMSLS/Profesr"/>
    <s v="School of HMSLS"/>
    <x v="353"/>
    <s v="F"/>
    <n v="8000"/>
    <m/>
    <s v="F12"/>
    <s v="Academic Year"/>
    <x v="2"/>
  </r>
  <r>
    <s v="Samel"/>
    <s v="Arthur"/>
    <s v="N"/>
    <s v="Associate Professor"/>
    <s v="Geography Department"/>
    <x v="354"/>
    <s v="F"/>
    <m/>
    <m/>
    <s v="F09"/>
    <s v="Academic Year"/>
    <x v="2"/>
  </r>
  <r>
    <s v="Burns"/>
    <s v="William"/>
    <s v="Michael"/>
    <s v="Assistant Director"/>
    <s v="Center for Regional Developmen"/>
    <x v="355"/>
    <s v="F"/>
    <m/>
    <m/>
    <s v="A12"/>
    <s v="Fiscal Year"/>
    <x v="0"/>
  </r>
  <r>
    <s v="Ginsburg"/>
    <s v="Michael"/>
    <s v="Jory"/>
    <s v="Associate Dean of Students"/>
    <s v="Office of the Dean of Students"/>
    <x v="356"/>
    <s v="F"/>
    <m/>
    <m/>
    <s v="A12"/>
    <s v="Fiscal Year"/>
    <x v="0"/>
  </r>
  <r>
    <s v="Callen"/>
    <s v="Donald"/>
    <s v="M"/>
    <s v="Assistant Professor"/>
    <s v="Philosophy Department"/>
    <x v="357"/>
    <s v="F"/>
    <m/>
    <m/>
    <s v="F12"/>
    <s v="Academic Year"/>
    <x v="2"/>
  </r>
  <r>
    <s v="Artz"/>
    <s v="Jeffrey"/>
    <s v="Steven"/>
    <s v="Creative Director"/>
    <s v="Marketing &amp; Communications"/>
    <x v="358"/>
    <s v="F"/>
    <m/>
    <m/>
    <s v="A12"/>
    <s v="Fiscal Year"/>
    <x v="0"/>
  </r>
  <r>
    <s v="Cell!"/>
    <s v="Carlo"/>
    <s v="Juhani"/>
    <s v="Professor"/>
    <s v="Romance and Classical Studies"/>
    <x v="359"/>
    <s v="F"/>
    <m/>
    <m/>
    <s v="F12"/>
    <s v="Academic Year"/>
    <x v="2"/>
  </r>
  <r>
    <s v="Durkin"/>
    <s v="William"/>
    <s v="T"/>
    <s v="Assistant Football Coach"/>
    <s v="Football"/>
    <x v="360"/>
    <s v="F"/>
    <m/>
    <m/>
    <s v="A12"/>
    <s v="Fiscal Year"/>
    <x v="0"/>
  </r>
  <r>
    <s v="Chen"/>
    <s v="Yiwei"/>
    <m/>
    <s v="Professor"/>
    <s v="Psychology Department"/>
    <x v="361"/>
    <s v="F"/>
    <m/>
    <m/>
    <s v="F12"/>
    <s v="Academic Year"/>
    <x v="2"/>
  </r>
  <r>
    <s v="Molnar"/>
    <s v="Connie"/>
    <s v="Marie"/>
    <s v="Director"/>
    <s v="Center for Faculty Excellence"/>
    <x v="362"/>
    <s v="F"/>
    <m/>
    <m/>
    <s v="A12"/>
    <s v="Fiscal Year"/>
    <x v="0"/>
  </r>
  <r>
    <s v="Hennessy"/>
    <s v="Nicholas"/>
    <s v="James"/>
    <s v="Sustainability Coordinator"/>
    <s v="Sustainability"/>
    <x v="363"/>
    <s v="F"/>
    <m/>
    <m/>
    <s v="A12"/>
    <s v="Fiscal Year"/>
    <x v="0"/>
  </r>
  <r>
    <s v="Chambers"/>
    <s v="Timothy"/>
    <s v="E"/>
    <s v="Director Undergrad Studies"/>
    <s v="Office of UG Student Develo"/>
    <x v="364"/>
    <s v="F"/>
    <m/>
    <m/>
    <s v="A12"/>
    <s v="Fiscal Year"/>
    <x v="0"/>
  </r>
  <r>
    <s v="Wammes"/>
    <s v="Chris"/>
    <m/>
    <s v="Senior Applications Developer"/>
    <s v="Information Technology Service"/>
    <x v="365"/>
    <s v="F"/>
    <m/>
    <m/>
    <s v="A12"/>
    <s v="Fiscal Year"/>
    <x v="0"/>
  </r>
  <r>
    <s v="Matthews"/>
    <s v="Russell"/>
    <s v="Albert"/>
    <s v="Assistant Professor"/>
    <s v="Psychology Department"/>
    <x v="366"/>
    <s v="F"/>
    <m/>
    <m/>
    <s v="F09"/>
    <s v="Academic Year"/>
    <x v="2"/>
  </r>
  <r>
    <s v="Martin"/>
    <s v="Royce"/>
    <s v="Ann"/>
    <s v="Associate Professor"/>
    <s v="Dept Engineering Technologies"/>
    <x v="367"/>
    <s v="F"/>
    <m/>
    <m/>
    <s v="F09"/>
    <s v="Academic Year"/>
    <x v="2"/>
  </r>
  <r>
    <s v="Carney"/>
    <s v="Mark"/>
    <s v="A"/>
    <s v="Assistant Football Coach"/>
    <s v="Football"/>
    <x v="368"/>
    <s v="F"/>
    <m/>
    <m/>
    <s v="A12"/>
    <s v="Fiscal Year"/>
    <x v="0"/>
  </r>
  <r>
    <s v="Kuehn"/>
    <s v="Mikel"/>
    <s v="Paul"/>
    <s v="Professor"/>
    <s v="Musicology/Composition/Theory"/>
    <x v="369"/>
    <s v="F"/>
    <m/>
    <m/>
    <s v="F09"/>
    <s v="Academic Year"/>
    <x v="2"/>
  </r>
  <r>
    <s v="Glusac"/>
    <s v="Ksenija"/>
    <m/>
    <s v="Associate Professor"/>
    <s v="Chemistry Department"/>
    <x v="370"/>
    <s v="F"/>
    <m/>
    <m/>
    <s v="F12"/>
    <s v="Academic Year"/>
    <x v="2"/>
  </r>
  <r>
    <s v="Nelson"/>
    <s v="Mark"/>
    <s v="D"/>
    <s v="Director, Learning Commons"/>
    <s v="Learning Commons"/>
    <x v="371"/>
    <s v="F"/>
    <m/>
    <m/>
    <s v="A12"/>
    <s v="Fiscal Year"/>
    <x v="0"/>
  </r>
  <r>
    <s v="Spencer"/>
    <s v="Shannon"/>
    <s v="Marie"/>
    <s v="Director, Annual Giving"/>
    <s v="Development Office"/>
    <x v="372"/>
    <s v="F"/>
    <n v="20000"/>
    <m/>
    <s v="A12"/>
    <s v="Fiscal Year"/>
    <x v="0"/>
  </r>
  <r>
    <s v="Schneider"/>
    <s v="Raymond"/>
    <s v="Gene"/>
    <s v="Associate Professor"/>
    <s v="School of HMSLS"/>
    <x v="373"/>
    <s v="F"/>
    <m/>
    <m/>
    <s v="F12"/>
    <s v="Academic Year"/>
    <x v="2"/>
  </r>
  <r>
    <s v="Hourigan"/>
    <s v="Brandon"/>
    <s v="George"/>
    <s v="Director of Strength and Cond"/>
    <s v="Intercollegiate Athletics"/>
    <x v="374"/>
    <s v="F"/>
    <m/>
    <m/>
    <s v="A12"/>
    <s v="Fiscal Year"/>
    <x v="0"/>
  </r>
  <r>
    <s v="Buzzelli"/>
    <s v="Christopher"/>
    <m/>
    <s v="Professor"/>
    <s v="Music Performance Studies"/>
    <x v="375"/>
    <s v="F"/>
    <m/>
    <m/>
    <s v="F09"/>
    <s v="Academic Year"/>
    <x v="2"/>
  </r>
  <r>
    <s v="Bly"/>
    <s v="George"/>
    <s v="Allen"/>
    <s v="Senior Systems Programmer"/>
    <s v="Information Technology Service"/>
    <x v="376"/>
    <s v="F"/>
    <m/>
    <m/>
    <s v="A12"/>
    <s v="Fiscal Year"/>
    <x v="0"/>
  </r>
  <r>
    <s v="Guldbeck"/>
    <s v="Mille"/>
    <m/>
    <s v="Professor"/>
    <s v="School of Art"/>
    <x v="377"/>
    <s v="F"/>
    <m/>
    <m/>
    <s v="F12"/>
    <s v="Academic Year"/>
    <x v="2"/>
  </r>
  <r>
    <s v="Guenther"/>
    <s v="Beatrice"/>
    <s v="Martina"/>
    <s v="Associate Professor"/>
    <s v="Romance and Classical Studies"/>
    <x v="378"/>
    <s v="F"/>
    <m/>
    <m/>
    <s v="F12"/>
    <s v="Academic Year"/>
    <x v="2"/>
  </r>
  <r>
    <s v="Begum"/>
    <s v="Khani"/>
    <m/>
    <s v="Associate Professor"/>
    <s v="English Department"/>
    <x v="379"/>
    <s v="F"/>
    <m/>
    <m/>
    <s v="F12"/>
    <s v="Academic Year"/>
    <x v="2"/>
  </r>
  <r>
    <s v="van Staaden"/>
    <s v="Moira"/>
    <s v="J"/>
    <s v="Professor"/>
    <s v="Biological Science"/>
    <x v="380"/>
    <s v="F"/>
    <m/>
    <m/>
    <s v="F09"/>
    <s v="Academic Year"/>
    <x v="2"/>
  </r>
  <r>
    <s v="Rodgers"/>
    <s v="Nicholas"/>
    <s v="Scott"/>
    <s v="Applications Developer"/>
    <s v="Information Technology Service"/>
    <x v="381"/>
    <s v="F"/>
    <m/>
    <m/>
    <s v="A12"/>
    <s v="Fiscal Year"/>
    <x v="0"/>
  </r>
  <r>
    <s v="Gajjala"/>
    <s v="Radhika"/>
    <m/>
    <s v="Professor"/>
    <s v="Dept of Communication"/>
    <x v="382"/>
    <s v="F"/>
    <m/>
    <m/>
    <s v="F12"/>
    <s v="Academic Year"/>
    <x v="2"/>
  </r>
  <r>
    <s v="Roberson"/>
    <s v="William"/>
    <s v="F"/>
    <s v="Space Planner"/>
    <s v="Capital Planning"/>
    <x v="383"/>
    <s v="F"/>
    <m/>
    <m/>
    <s v="A12"/>
    <s v="Fiscal Year"/>
    <x v="0"/>
  </r>
  <r>
    <s v="McCarver"/>
    <s v="Viva"/>
    <s v="L"/>
    <s v="Manager, Employee Relations"/>
    <s v="Human Resources"/>
    <x v="383"/>
    <s v="F"/>
    <m/>
    <m/>
    <s v="A12"/>
    <s v="Fiscal Year"/>
    <x v="0"/>
  </r>
  <r>
    <s v="Diehl"/>
    <s v="Kerry"/>
    <s v="Foldenauer"/>
    <s v="Senior Assc Director Admissns"/>
    <s v="Admissions Office"/>
    <x v="384"/>
    <s v="F"/>
    <n v="2500"/>
    <m/>
    <s v="A12"/>
    <s v="Fiscal Year"/>
    <x v="0"/>
  </r>
  <r>
    <s v="Michaels"/>
    <s v="Helen"/>
    <s v="J"/>
    <s v="Associate Professor"/>
    <s v="Biological Science"/>
    <x v="385"/>
    <s v="F"/>
    <m/>
    <m/>
    <s v="F12"/>
    <s v="Academic Year"/>
    <x v="2"/>
  </r>
  <r>
    <s v="Yacobucci"/>
    <s v="Margaret"/>
    <s v="Mary"/>
    <s v="Associate Professor"/>
    <s v="Geology Department"/>
    <x v="386"/>
    <s v="F"/>
    <m/>
    <m/>
    <s v="F12"/>
    <s v="Academic Year"/>
    <x v="2"/>
  </r>
  <r>
    <s v="Schutte"/>
    <s v="Barry"/>
    <s v="James"/>
    <s v="Assistant Hockey Coach"/>
    <s v="Hockey"/>
    <x v="387"/>
    <s v="F"/>
    <m/>
    <m/>
    <s v="A12"/>
    <s v="Fiscal Year"/>
    <x v="0"/>
  </r>
  <r>
    <s v="Konecny"/>
    <s v="John"/>
    <s v="W"/>
    <s v="Applications Developer"/>
    <s v="Information Technology Service"/>
    <x v="388"/>
    <s v="F"/>
    <m/>
    <m/>
    <s v="A12"/>
    <s v="Fiscal Year"/>
    <x v="0"/>
  </r>
  <r>
    <s v="Schempf"/>
    <s v="Kevin"/>
    <s v="William"/>
    <s v="Associate Professor"/>
    <s v="Music Performance Studies"/>
    <x v="389"/>
    <s v="F"/>
    <m/>
    <m/>
    <s v="F12"/>
    <s v="Academic Year"/>
    <x v="2"/>
  </r>
  <r>
    <s v="Neviaser"/>
    <s v="Robert"/>
    <s v="Jon"/>
    <s v="Ast Football Coach"/>
    <s v="Football"/>
    <x v="390"/>
    <s v="F"/>
    <m/>
    <m/>
    <s v="A12"/>
    <s v="Fiscal Year"/>
    <x v="0"/>
  </r>
  <r>
    <s v="Ameling"/>
    <s v="Jerome"/>
    <m/>
    <s v="Senior Associate Director, SFA"/>
    <s v="Financial Ad"/>
    <x v="391"/>
    <s v="F"/>
    <m/>
    <m/>
    <s v="A12"/>
    <s v="Fiscal Year"/>
    <x v="0"/>
  </r>
  <r>
    <s v="Frey"/>
    <s v="Diane"/>
    <s v="K"/>
    <s v="Associate Professor"/>
    <s v="Family &amp; Consumer Sciences"/>
    <x v="392"/>
    <s v="F"/>
    <m/>
    <m/>
    <s v="F12"/>
    <s v="Academic Year"/>
    <x v="2"/>
  </r>
  <r>
    <s v="Miglietti"/>
    <s v="Cynthia"/>
    <s v="L"/>
    <s v="Chair/Dir, Program/AssocProf"/>
    <s v="Fire-Applied Science"/>
    <x v="393"/>
    <s v="F"/>
    <n v="4000"/>
    <m/>
    <s v="F12"/>
    <s v="Academic Year"/>
    <x v="2"/>
  </r>
  <r>
    <s v="Tomic"/>
    <s v="Danijela"/>
    <m/>
    <s v="Head Coach Women's Volleyball"/>
    <s v="Volleyball Women"/>
    <x v="394"/>
    <s v="F"/>
    <m/>
    <m/>
    <s v="A12"/>
    <s v="Fiscal Year"/>
    <x v="0"/>
  </r>
  <r>
    <s v="Lockford"/>
    <s v="Lesa"/>
    <s v="Lorraine"/>
    <s v="Professor"/>
    <s v="Theatre and Film"/>
    <x v="395"/>
    <s v="F"/>
    <n v="1500"/>
    <m/>
    <s v="F12"/>
    <s v="Academic Year"/>
    <x v="2"/>
  </r>
  <r>
    <s v="Wood"/>
    <s v="Sue"/>
    <s v="Carter"/>
    <s v="Associate Professor"/>
    <s v="English Department"/>
    <x v="396"/>
    <s v="F"/>
    <m/>
    <m/>
    <s v="F12"/>
    <s v="Academic Year"/>
    <x v="2"/>
  </r>
  <r>
    <s v="Swisher"/>
    <s v="Raymond"/>
    <s v="R"/>
    <s v="Associate Professor"/>
    <s v="Sociology Department"/>
    <x v="397"/>
    <s v="F"/>
    <m/>
    <m/>
    <s v="F12"/>
    <s v="Academic Year"/>
    <x v="2"/>
  </r>
  <r>
    <s v="Brendlinger"/>
    <s v="Nancy"/>
    <s v="H"/>
    <s v="Associate Professor"/>
    <s v="Department of Journalism &amp; PR"/>
    <x v="398"/>
    <s v="F"/>
    <m/>
    <m/>
    <s v="F12"/>
    <s v="Academic Year"/>
    <x v="2"/>
  </r>
  <r>
    <s v="Elliott-Famularo"/>
    <s v="Heather"/>
    <s v="Lynn"/>
    <s v="Associate Professor"/>
    <s v="School of Art"/>
    <x v="399"/>
    <s v="F"/>
    <m/>
    <m/>
    <s v="F12"/>
    <s v="Academic Year"/>
    <x v="2"/>
  </r>
  <r>
    <s v="White"/>
    <s v="Edward"/>
    <s v="C"/>
    <s v="Executive-in-Residence"/>
    <s v="Finance"/>
    <x v="400"/>
    <s v="F"/>
    <m/>
    <m/>
    <s v="F09"/>
    <s v="Academic Year"/>
    <x v="2"/>
  </r>
  <r>
    <s v="Turner"/>
    <s v="Adrian"/>
    <s v="Peter"/>
    <s v="Associate Professor"/>
    <s v="School of HMSLS"/>
    <x v="401"/>
    <s v="F"/>
    <m/>
    <m/>
    <s v="F12"/>
    <s v="Academic Year"/>
    <x v="2"/>
  </r>
  <r>
    <s v="Thompson"/>
    <s v="Kenneth"/>
    <s v="Wayne"/>
    <s v="Chair/Associate Professor"/>
    <s v="Music Education"/>
    <x v="402"/>
    <s v="F"/>
    <n v="6000"/>
    <m/>
    <s v="FAD"/>
    <s v="Fiscal Year"/>
    <x v="1"/>
  </r>
  <r>
    <s v="Bullins"/>
    <s v="Christopher"/>
    <s v="Henry"/>
    <s v="Associate Dean of Students"/>
    <s v="Fraternity and Sorority Life"/>
    <x v="403"/>
    <s v="F"/>
    <m/>
    <m/>
    <s v="A12"/>
    <s v="Fiscal Year"/>
    <x v="0"/>
  </r>
  <r>
    <s v="Forsyth"/>
    <s v="Douglas"/>
    <s v="James"/>
    <s v="Associate Professor"/>
    <s v="History Department"/>
    <x v="404"/>
    <s v="F"/>
    <m/>
    <m/>
    <s v="F12"/>
    <s v="Academic Year"/>
    <x v="2"/>
  </r>
  <r>
    <s v="Schupp"/>
    <s v="Roger"/>
    <s v="B"/>
    <s v="Professor"/>
    <s v="Music Performance Studies"/>
    <x v="405"/>
    <s v="F"/>
    <m/>
    <m/>
    <s v="F12"/>
    <s v="Academic Year"/>
    <x v="2"/>
  </r>
  <r>
    <s v="Coates"/>
    <s v="Lawrence"/>
    <s v="William"/>
    <s v="Professor"/>
    <s v="English Department"/>
    <x v="406"/>
    <s v="F"/>
    <m/>
    <m/>
    <s v="F12"/>
    <s v="Academic Year"/>
    <x v="2"/>
  </r>
  <r>
    <s v="Celli"/>
    <s v="Larissa"/>
    <s v="Szporluk"/>
    <s v="Associate Professor"/>
    <s v="English Department"/>
    <x v="407"/>
    <s v="F"/>
    <m/>
    <m/>
    <s v="F12"/>
    <s v="Academic Year"/>
    <x v="2"/>
  </r>
  <r>
    <s v="Anderson"/>
    <s v="Dawn"/>
    <s v="Lynnette"/>
    <s v="Associate Professor"/>
    <s v="Family &amp; Consumer Sciences"/>
    <x v="408"/>
    <s v="F"/>
    <m/>
    <m/>
    <s v="F12"/>
    <s v="Academic Year"/>
    <x v="2"/>
  </r>
  <r>
    <s v="Swinford"/>
    <s v="Susan"/>
    <s v="Marie"/>
    <s v="Assistant Director"/>
    <s v="VP Student Affairs"/>
    <x v="409"/>
    <s v="F"/>
    <m/>
    <m/>
    <s v="A12"/>
    <s v="Fiscal Year"/>
    <x v="0"/>
  </r>
  <r>
    <s v="Pobocik"/>
    <s v="Rebecca"/>
    <s v="Susan"/>
    <s v="Associate Professor"/>
    <s v="Family &amp; Consumer Sciences"/>
    <x v="410"/>
    <s v="F"/>
    <m/>
    <m/>
    <s v="F12"/>
    <s v="Academic Year"/>
    <x v="2"/>
  </r>
  <r>
    <s v="Hermo-Fedro"/>
    <s v="Sylvia"/>
    <s v="Elda"/>
    <s v="Dir Rad Tech Prog/Lecturer"/>
    <s v="Fire-Applied Science"/>
    <x v="411"/>
    <s v="F"/>
    <n v="2000"/>
    <m/>
    <s v="F12"/>
    <s v="Academic Year"/>
    <x v="2"/>
  </r>
  <r>
    <s v="Worley"/>
    <s v="Sara"/>
    <m/>
    <s v="Associate Professor"/>
    <s v="Philosophy Department"/>
    <x v="412"/>
    <s v="F"/>
    <m/>
    <m/>
    <s v="F12"/>
    <s v="Academic Year"/>
    <x v="2"/>
  </r>
  <r>
    <s v="Rizzo"/>
    <s v="Maria"/>
    <s v="L"/>
    <s v="Associate Professor"/>
    <s v="Math and Statistics Dept"/>
    <x v="413"/>
    <s v="F"/>
    <m/>
    <m/>
    <s v="F12"/>
    <s v="Academic Year"/>
    <x v="2"/>
  </r>
  <r>
    <s v="Kinnear"/>
    <s v="Shumiala"/>
    <s v="N"/>
    <s v="Director of Development"/>
    <s v="Development Office"/>
    <x v="414"/>
    <s v="F"/>
    <m/>
    <m/>
    <s v="A12"/>
    <s v="Fiscal Year"/>
    <x v="0"/>
  </r>
  <r>
    <s v="Coleman"/>
    <s v="Priscilla"/>
    <s v="Kari"/>
    <s v="Professor"/>
    <s v="Family &amp; Consumer Sciences"/>
    <x v="415"/>
    <s v="F"/>
    <m/>
    <m/>
    <s v="F12"/>
    <s v="Academic Year"/>
    <x v="2"/>
  </r>
  <r>
    <s v="Bechstein"/>
    <s v="Chad"/>
    <m/>
    <s v="Senior Systems Administrator"/>
    <s v="Information Technology Service"/>
    <x v="416"/>
    <s v="F"/>
    <m/>
    <m/>
    <s v="A12"/>
    <s v="Fiscal Year"/>
    <x v="0"/>
  </r>
  <r>
    <s v="Williamson"/>
    <s v="Richard"/>
    <s v="A"/>
    <s v="Enterprise Application Admin"/>
    <s v="Information Technology Service"/>
    <x v="417"/>
    <s v="F"/>
    <m/>
    <m/>
    <s v="A12"/>
    <s v="Fiscal Year"/>
    <x v="0"/>
  </r>
  <r>
    <s v="Shang"/>
    <s v="Junfeng"/>
    <m/>
    <s v="Associate Professor"/>
    <s v="Math and Statistics Dept"/>
    <x v="418"/>
    <s v="F"/>
    <m/>
    <m/>
    <s v="F09"/>
    <s v="Academic Year"/>
    <x v="2"/>
  </r>
  <r>
    <s v="Rosser"/>
    <s v="Virginia"/>
    <s v="Jane"/>
    <s v="Director Service Learning"/>
    <s v="Office of Service Learning"/>
    <x v="419"/>
    <s v="F"/>
    <m/>
    <m/>
    <s v="A12"/>
    <s v="Fiscal Year"/>
    <x v="0"/>
  </r>
  <r>
    <s v="Richey"/>
    <s v="Nicholas"/>
    <s v="K"/>
    <s v="Asst Athl Dir Sp Perf/Dir Sp M"/>
    <s v="Intercollegiate Athletics"/>
    <x v="420"/>
    <s v="F"/>
    <m/>
    <m/>
    <s v="A12"/>
    <s v="Fiscal Year"/>
    <x v="0"/>
  </r>
  <r>
    <s v="Cassara"/>
    <s v="Catherine"/>
    <m/>
    <s v="Associate Professor"/>
    <s v="Department of Journalism &amp; PR"/>
    <x v="421"/>
    <s v="F"/>
    <m/>
    <m/>
    <s v="F12"/>
    <s v="Academic Year"/>
    <x v="2"/>
  </r>
  <r>
    <s v="Colprit"/>
    <s v="Elaine"/>
    <s v="J"/>
    <s v="Associate Professor"/>
    <s v="Music Education"/>
    <x v="422"/>
    <s v="F"/>
    <m/>
    <m/>
    <s v="F12"/>
    <s v="Academic Year"/>
    <x v="2"/>
  </r>
  <r>
    <s v="Charter"/>
    <s v="Stephen"/>
    <s v="Micheal"/>
    <s v="Head, Archival Collections"/>
    <s v="University Libraries"/>
    <x v="423"/>
    <s v="F"/>
    <m/>
    <m/>
    <s v="FLB"/>
    <s v="Fiscal Year"/>
    <x v="3"/>
  </r>
  <r>
    <s v="Boone"/>
    <s v="Steven"/>
    <s v="E"/>
    <s v="Chair/Assistant Professor"/>
    <s v="Theatre and Film"/>
    <x v="424"/>
    <s v="F"/>
    <n v="8000"/>
    <m/>
    <s v="FAD"/>
    <s v="Fiscal Year"/>
    <x v="1"/>
  </r>
  <r>
    <s v="Fleming"/>
    <s v="Jesse"/>
    <s v="Clayton"/>
    <s v="Asst Women's Basketball Coach"/>
    <s v="Basketball Women"/>
    <x v="425"/>
    <s v="F"/>
    <m/>
    <m/>
    <s v="A12"/>
    <s v="Fiscal Year"/>
    <x v="0"/>
  </r>
  <r>
    <s v="Ning"/>
    <s v="Wei"/>
    <m/>
    <s v="Associate Professor"/>
    <s v="Math and Statistics Dept"/>
    <x v="426"/>
    <s v="F"/>
    <m/>
    <m/>
    <s v="F09"/>
    <s v="Academic Year"/>
    <x v="2"/>
  </r>
  <r>
    <s v="Singer"/>
    <s v="Carol"/>
    <s v="Ann"/>
    <s v="Reference and Instruction Lib"/>
    <s v="University Libraries"/>
    <x v="427"/>
    <s v="F"/>
    <m/>
    <m/>
    <s v="FLB"/>
    <s v="Fiscal Year"/>
    <x v="3"/>
  </r>
  <r>
    <s v="Schmitz"/>
    <s v="Daniel"/>
    <s v="J"/>
    <s v="Head Baseball Coach"/>
    <s v="Baseball Men"/>
    <x v="428"/>
    <s v="F"/>
    <m/>
    <m/>
    <s v="A12"/>
    <s v="Fiscal Year"/>
    <x v="0"/>
  </r>
  <r>
    <s v="Dunn"/>
    <s v="Susan"/>
    <s v="Ainslie"/>
    <s v="Director, Informational Svcs"/>
    <s v="Development Office"/>
    <x v="429"/>
    <s v="F"/>
    <m/>
    <m/>
    <s v="A12"/>
    <s v="Fiscal Year"/>
    <x v="0"/>
  </r>
  <r>
    <s v="Morrison"/>
    <s v="Mary"/>
    <m/>
    <s v="Director of Development"/>
    <s v="Development Office"/>
    <x v="430"/>
    <s v="F"/>
    <m/>
    <m/>
    <s v="A12"/>
    <s v="Fiscal Year"/>
    <x v="0"/>
  </r>
  <r>
    <s v="Kanwischer"/>
    <s v="Edmond"/>
    <s v="Charles"/>
    <s v="Professor"/>
    <s v="School of Art"/>
    <x v="431"/>
    <s v="F"/>
    <n v="1000"/>
    <m/>
    <s v="F12"/>
    <s v="Academic Year"/>
    <x v="2"/>
  </r>
  <r>
    <s v="Messersmith"/>
    <s v="Stephania"/>
    <s v="Jo"/>
    <s v="Lecturer/Coord for STEM"/>
    <s v="Chemistry Department"/>
    <x v="432"/>
    <s v="F"/>
    <m/>
    <m/>
    <s v="F12"/>
    <s v="Academic Year"/>
    <x v="2"/>
  </r>
  <r>
    <s v="Castellano"/>
    <s v="Cecilia"/>
    <s v="Ann"/>
    <s v="Senior Assc Director Admissns"/>
    <s v="Admissions Office"/>
    <x v="433"/>
    <s v="F"/>
    <n v="5000"/>
    <m/>
    <s v="A12"/>
    <s v="Fiscal Year"/>
    <x v="0"/>
  </r>
  <r>
    <s v="Chatfield"/>
    <s v="David"/>
    <s v="E"/>
    <s v="Director, Center for Exec Stud"/>
    <s v="Graduate Studies Business"/>
    <x v="433"/>
    <s v="F"/>
    <m/>
    <m/>
    <s v="A12"/>
    <s v="Fiscal Year"/>
    <x v="0"/>
  </r>
  <r>
    <s v="Skinner Green"/>
    <s v="Rebecca"/>
    <s v="L"/>
    <s v="Associate Professor"/>
    <s v="School of Art"/>
    <x v="434"/>
    <s v="F"/>
    <m/>
    <m/>
    <s v="F12"/>
    <s v="Academic Year"/>
    <x v="2"/>
  </r>
  <r>
    <s v="Dworsky"/>
    <s v="Dryw"/>
    <s v="0"/>
    <s v="Dir of Psy S/Clinical Ast Prof"/>
    <s v="Psychology Department"/>
    <x v="435"/>
    <s v="F"/>
    <n v="2000"/>
    <m/>
    <s v="F12"/>
    <s v="Academic Year"/>
    <x v="2"/>
  </r>
  <r>
    <s v="Brown"/>
    <s v="Linda"/>
    <s v="Anne"/>
    <s v="Chair, CATS, Coord Collections"/>
    <s v="University Libraries"/>
    <x v="436"/>
    <s v="F"/>
    <n v="6000"/>
    <m/>
    <s v="FLB"/>
    <s v="Fiscal Year"/>
    <x v="3"/>
  </r>
  <r>
    <s v="Heba"/>
    <s v="Gary"/>
    <s v="M"/>
    <s v="Associate Professor"/>
    <s v="English Department"/>
    <x v="437"/>
    <s v="F"/>
    <m/>
    <m/>
    <s v="F12"/>
    <s v="Academic Year"/>
    <x v="2"/>
  </r>
  <r>
    <s v="Johnson-Webb"/>
    <s v="Karen"/>
    <s v="D"/>
    <s v="Associate Professor"/>
    <s v="Geography Department"/>
    <x v="438"/>
    <s v="F"/>
    <m/>
    <m/>
    <s v="F12"/>
    <s v="Academic Year"/>
    <x v="2"/>
  </r>
  <r>
    <s v="Schnurr"/>
    <s v="Dean"/>
    <s v="D"/>
    <s v="Director, Marketing/Public Rel"/>
    <s v="Fire-College Relations"/>
    <x v="439"/>
    <s v="F"/>
    <m/>
    <m/>
    <s v="A12"/>
    <s v="Fiscal Year"/>
    <x v="0"/>
  </r>
  <r>
    <s v="Hunker"/>
    <s v="Stefanie"/>
    <s v="Ann"/>
    <s v="Digital Resources Librarian"/>
    <s v="University Libraries"/>
    <x v="440"/>
    <s v="F"/>
    <m/>
    <m/>
    <s v="FLB"/>
    <s v="Fiscal Year"/>
    <x v="3"/>
  </r>
  <r>
    <s v="Falk"/>
    <s v="Patricia"/>
    <s v="Kathleen"/>
    <s v="Spec Coll Cataloger"/>
    <s v="University Libraries"/>
    <x v="441"/>
    <s v="F"/>
    <m/>
    <m/>
    <s v="FLB"/>
    <s v="Fiscal Year"/>
    <x v="3"/>
  </r>
  <r>
    <s v="Snyder"/>
    <s v="Julie"/>
    <s v="Ann"/>
    <s v="Assc Dn/Dir SAR Pres LD Acad."/>
    <s v="President's Leadership Academy"/>
    <x v="442"/>
    <s v="F"/>
    <m/>
    <m/>
    <s v="A12"/>
    <s v="Fiscal Year"/>
    <x v="0"/>
  </r>
  <r>
    <s v="Kassa"/>
    <s v="Hailu"/>
    <m/>
    <s v="Associate Professor"/>
    <s v="Public &amp; Allied Health"/>
    <x v="443"/>
    <s v="F"/>
    <m/>
    <m/>
    <s v="F12"/>
    <s v="Academic Year"/>
    <x v="2"/>
  </r>
  <r>
    <s v="Herndon"/>
    <s v="Ruth"/>
    <s v="W"/>
    <s v="Associate Professor"/>
    <s v="History Department"/>
    <x v="444"/>
    <s v="F"/>
    <m/>
    <m/>
    <s v="F12"/>
    <s v="Academic Year"/>
    <x v="2"/>
  </r>
  <r>
    <s v="McIntyre"/>
    <s v="Kenneth"/>
    <s v="Douglas"/>
    <s v="Major Gift Officer"/>
    <s v="Development Office"/>
    <x v="445"/>
    <s v="F"/>
    <m/>
    <m/>
    <s v="A12"/>
    <s v="Fiscal Year"/>
    <x v="0"/>
  </r>
  <r>
    <s v="Holderman"/>
    <s v="Brenda"/>
    <s v="Lee"/>
    <s v="Associate Bursar"/>
    <s v="Bursar's Office"/>
    <x v="446"/>
    <s v="F"/>
    <m/>
    <m/>
    <s v="A12"/>
    <s v="Fiscal Year"/>
    <x v="0"/>
  </r>
  <r>
    <s v="Colcord"/>
    <s v="Donna"/>
    <s v="J"/>
    <s v="Clinic Director"/>
    <s v="Comm. Sciences &amp; Disorders"/>
    <x v="447"/>
    <s v="F"/>
    <m/>
    <m/>
    <s v="A12"/>
    <s v="Fiscal Year"/>
    <x v="0"/>
  </r>
  <r>
    <s v="Chapman"/>
    <s v="Vanessa"/>
    <s v="K"/>
    <s v="Director of Development"/>
    <s v="Development Office"/>
    <x v="448"/>
    <s v="F"/>
    <m/>
    <m/>
    <s v="A12"/>
    <s v="Fiscal Year"/>
    <x v="0"/>
  </r>
  <r>
    <s v="Wiegmann"/>
    <s v="Daniel"/>
    <s v="D"/>
    <s v="Associate Professor"/>
    <s v="Biological Science"/>
    <x v="449"/>
    <s v="F"/>
    <m/>
    <m/>
    <s v="F12"/>
    <s v="Academic Year"/>
    <x v="2"/>
  </r>
  <r>
    <s v="Snyder"/>
    <s v="Jeffrey"/>
    <s v="Allan"/>
    <s v="Associate Professor"/>
    <s v="Geology Department"/>
    <x v="450"/>
    <s v="F"/>
    <m/>
    <m/>
    <s v="F09"/>
    <s v="Academic Year"/>
    <x v="2"/>
  </r>
  <r>
    <s v="Duran"/>
    <s v="Lena"/>
    <s v="Ballone"/>
    <s v="Associate Professor"/>
    <s v="Educ/Div Tchng &amp; Learning"/>
    <x v="451"/>
    <s v="F"/>
    <m/>
    <m/>
    <s v="F12"/>
    <s v="Academic Year"/>
    <x v="2"/>
  </r>
  <r>
    <s v="Tomor"/>
    <s v="Sue"/>
    <s v="Ann"/>
    <s v="Systems Analyst"/>
    <s v="Information Technology Service"/>
    <x v="452"/>
    <s v="F"/>
    <m/>
    <m/>
    <s v="A12"/>
    <s v="Fiscal Year"/>
    <x v="0"/>
  </r>
  <r>
    <s v="Anderson"/>
    <s v="Richard"/>
    <s v="B"/>
    <s v="Associate Professor"/>
    <s v="Psychology Department"/>
    <x v="453"/>
    <s v="F"/>
    <m/>
    <m/>
    <s v="F12"/>
    <s v="Academic Year"/>
    <x v="2"/>
  </r>
  <r>
    <s v="Carets"/>
    <s v="Robert"/>
    <s v="Albert"/>
    <s v="Associate Professor"/>
    <s v="Psychology Department"/>
    <x v="454"/>
    <s v="F"/>
    <m/>
    <m/>
    <s v="F12"/>
    <s v="Academic Year"/>
    <x v="2"/>
  </r>
  <r>
    <s v="Graham"/>
    <s v="Robert"/>
    <s v="W"/>
    <s v="Archivist"/>
    <s v="University Libraries"/>
    <x v="455"/>
    <s v="F"/>
    <m/>
    <m/>
    <s v="A12"/>
    <s v="Fiscal Year"/>
    <x v="0"/>
  </r>
  <r>
    <s v="Duran"/>
    <s v="Emilio"/>
    <m/>
    <s v="Assoc Prof STL/joint in BIOL"/>
    <s v="Educ/Div Tchng &amp; Learning"/>
    <x v="456"/>
    <s v="F"/>
    <m/>
    <m/>
    <s v="F12"/>
    <s v="Academic Year"/>
    <x v="2"/>
  </r>
  <r>
    <s v="Panter"/>
    <s v="Kurt"/>
    <s v="S"/>
    <s v="Associate Professor"/>
    <s v="Geology Department"/>
    <x v="457"/>
    <s v="F"/>
    <m/>
    <m/>
    <s v="F12"/>
    <s v="Academic Year"/>
    <x v="2"/>
  </r>
  <r>
    <s v="Stewart"/>
    <s v="Dafina"/>
    <s v="Lazarus"/>
    <s v="Associate Professor"/>
    <s v="Higher Ed and Student Affairs"/>
    <x v="458"/>
    <s v="F"/>
    <m/>
    <m/>
    <s v="F09"/>
    <s v="Academic Year"/>
    <x v="2"/>
  </r>
  <r>
    <s v="Burroughs"/>
    <s v="Elizabeth"/>
    <m/>
    <s v="Associate Professor"/>
    <s v="Comm. Sciences &amp; Disorders"/>
    <x v="459"/>
    <s v="F"/>
    <m/>
    <m/>
    <s v="F12"/>
    <s v="Academic Year"/>
    <x v="2"/>
  </r>
  <r>
    <s v="Fall"/>
    <s v="Pamela"/>
    <s v="J"/>
    <s v="Manager, Accounting Services"/>
    <s v="Alumni Office"/>
    <x v="460"/>
    <s v="F"/>
    <m/>
    <m/>
    <s v="A12"/>
    <s v="Fiscal Year"/>
    <x v="0"/>
  </r>
  <r>
    <s v="Otiso"/>
    <s v="Kefa"/>
    <s v="M"/>
    <s v="Director Global Vill/Assc Prof"/>
    <s v="Geography Department"/>
    <x v="461"/>
    <s v="F"/>
    <n v="2500"/>
    <m/>
    <s v="F12"/>
    <s v="Academic Year"/>
    <x v="2"/>
  </r>
  <r>
    <s v="Fordham"/>
    <s v="Nancy"/>
    <s v="Williams"/>
    <s v="Associate Professor"/>
    <s v="Educ/Div Tchng &amp; Learning"/>
    <x v="462"/>
    <s v="F"/>
    <m/>
    <m/>
    <s v="F12"/>
    <s v="Academic Year"/>
    <x v="2"/>
  </r>
  <r>
    <s v="Forde"/>
    <s v="Dermot"/>
    <s v="M"/>
    <s v="Director of Advising"/>
    <s v="Advising Services"/>
    <x v="463"/>
    <s v="F"/>
    <m/>
    <m/>
    <s v="A12"/>
    <s v="Fiscal Year"/>
    <x v="0"/>
  </r>
  <r>
    <s v="Cusack"/>
    <s v="Kelly"/>
    <s v="Jo"/>
    <s v="Director, Ed Outreach/Cnt Excl"/>
    <s v="Fire-Educational Outreach"/>
    <x v="464"/>
    <s v="F"/>
    <m/>
    <m/>
    <s v="A12"/>
    <s v="Fiscal Year"/>
    <x v="0"/>
  </r>
  <r>
    <s v="Zulch-Smith"/>
    <s v="Sara"/>
    <s v="Jo"/>
    <s v="Director of Development"/>
    <s v="Capital Campaign"/>
    <x v="465"/>
    <s v="F"/>
    <m/>
    <m/>
    <s v="A12"/>
    <s v="Fiscal Year"/>
    <x v="0"/>
  </r>
  <r>
    <s v="Devine"/>
    <s v="Jodi"/>
    <s v="Lambdin"/>
    <s v="Assc Director of Honors Prog"/>
    <s v="Honors Program"/>
    <x v="466"/>
    <s v="F"/>
    <m/>
    <m/>
    <s v="A12"/>
    <s v="Fiscal Year"/>
    <x v="0"/>
  </r>
  <r>
    <s v="Geusz"/>
    <s v="Michael"/>
    <s v="Eric"/>
    <s v="Associate Professor"/>
    <s v="Biological Science"/>
    <x v="467"/>
    <s v="F"/>
    <m/>
    <m/>
    <s v="F09"/>
    <s v="Academic Year"/>
    <x v="2"/>
  </r>
  <r>
    <s v="Xi"/>
    <s v="Haowen"/>
    <m/>
    <s v="Associate Professor"/>
    <s v="Physics &amp; Astronomy"/>
    <x v="468"/>
    <s v="F"/>
    <m/>
    <m/>
    <s v="F09"/>
    <s v="Academic Year"/>
    <x v="2"/>
  </r>
  <r>
    <s v="Satti er"/>
    <s v="Lynn"/>
    <s v="Michael"/>
    <s v="Database Administrator"/>
    <s v="Information Technology Service"/>
    <x v="469"/>
    <s v="F"/>
    <m/>
    <m/>
    <s v="A12"/>
    <s v="Fiscal Year"/>
    <x v="0"/>
  </r>
  <r>
    <s v="Nguyen"/>
    <s v="Diem"/>
    <s v="M"/>
    <s v="Associate Professor"/>
    <s v="Math and Statistics Dept"/>
    <x v="470"/>
    <s v="F"/>
    <m/>
    <m/>
    <s v="F09"/>
    <s v="Academic Year"/>
    <x v="2"/>
  </r>
  <r>
    <s v="Good"/>
    <s v="Michael"/>
    <s v="S"/>
    <s v="Desktop Support Svcs Manager"/>
    <s v="Information Technology Service"/>
    <x v="471"/>
    <s v="F"/>
    <m/>
    <m/>
    <s v="A12"/>
    <s v="Fiscal Year"/>
    <x v="0"/>
  </r>
  <r>
    <s v="Long"/>
    <s v="Thaddeus"/>
    <s v="Cline"/>
    <s v="Associate Dir Rec Wellness"/>
    <s v="Recreation and Wellness"/>
    <x v="472"/>
    <s v="F"/>
    <m/>
    <m/>
    <s v="A12"/>
    <s v="Fiscal Year"/>
    <x v="0"/>
  </r>
  <r>
    <s v="Wagener"/>
    <s v="Anthony"/>
    <s v="T"/>
    <s v="Director of Development"/>
    <s v="V P University Advancement"/>
    <x v="473"/>
    <s v="F"/>
    <m/>
    <m/>
    <s v="A12"/>
    <s v="Fiscal Year"/>
    <x v="0"/>
  </r>
  <r>
    <s v="Whitney"/>
    <s v="Lynn"/>
    <s v="H"/>
    <s v="Associate Professor"/>
    <s v="School of Art"/>
    <x v="474"/>
    <s v="F"/>
    <m/>
    <m/>
    <s v="F12"/>
    <s v="Academic Year"/>
    <x v="2"/>
  </r>
  <r>
    <s v="Cabanillas"/>
    <s v="Francisco"/>
    <m/>
    <s v="Associate Professor"/>
    <s v="Romance and Classical Studies"/>
    <x v="475"/>
    <s v="F"/>
    <m/>
    <m/>
    <s v="F09"/>
    <s v="Academic Year"/>
    <x v="2"/>
  </r>
  <r>
    <s v="Guenther"/>
    <s v="Christina"/>
    <s v="Eiko"/>
    <s v="Associate Professor"/>
    <s v="German-Russian Department"/>
    <x v="476"/>
    <s v="F"/>
    <n v="1650"/>
    <m/>
    <s v="F12"/>
    <s v="Academic Year"/>
    <x v="2"/>
  </r>
  <r>
    <s v="Clark"/>
    <s v="Bradford"/>
    <s v="Burton"/>
    <s v="Professor"/>
    <s v="Theatre and Film"/>
    <x v="477"/>
    <s v="F"/>
    <m/>
    <m/>
    <s v="F09"/>
    <s v="Academic Year"/>
    <x v="2"/>
  </r>
  <r>
    <s v="Carle"/>
    <s v="Julia"/>
    <s v="Hilyard"/>
    <s v="Communications Manager"/>
    <s v="Marketing &amp; Communications"/>
    <x v="478"/>
    <s v="F"/>
    <m/>
    <m/>
    <s v="A12"/>
    <s v="Fiscal Year"/>
    <x v="0"/>
  </r>
  <r>
    <s v="Wilson"/>
    <s v="Maureen"/>
    <s v="Elizabeth"/>
    <s v="Ch, Div HESA/Grad St Dir/AscPr"/>
    <s v="Higher Ed and Student Affairs"/>
    <x v="479"/>
    <s v="F"/>
    <n v="8000"/>
    <m/>
    <s v="F09"/>
    <s v="Academic Year"/>
    <x v="2"/>
  </r>
  <r>
    <s v="Baron"/>
    <s v="Cynthia"/>
    <s v="Ann"/>
    <s v="Associate Professor"/>
    <s v="Theatre and Film"/>
    <x v="480"/>
    <s v="F"/>
    <m/>
    <m/>
    <s v="F12"/>
    <s v="Academic Year"/>
    <x v="2"/>
  </r>
  <r>
    <s v="Messenheimer"/>
    <s v="Trinka"/>
    <s v="Ellen"/>
    <s v="Associate Professor"/>
    <s v="Schl of Intervention Svcs"/>
    <x v="481"/>
    <s v="F"/>
    <m/>
    <m/>
    <s v="F12"/>
    <s v="Academic Year"/>
    <x v="2"/>
  </r>
  <r>
    <s v="Hamann"/>
    <s v="Julie"/>
    <s v="Ann"/>
    <s v="Dir Technology Support Svcs"/>
    <s v="Fire-Instructional Media"/>
    <x v="482"/>
    <s v="F"/>
    <m/>
    <m/>
    <s v="A12"/>
    <s v="Fiscal Year"/>
    <x v="0"/>
  </r>
  <r>
    <s v="Spencer"/>
    <s v="Nancy"/>
    <s v="Elizabeth"/>
    <s v="Associate Professor"/>
    <s v="School of HMSLS"/>
    <x v="483"/>
    <s v="F"/>
    <m/>
    <m/>
    <s v="F12"/>
    <s v="Academic Year"/>
    <x v="2"/>
  </r>
  <r>
    <s v="Larkin"/>
    <s v="Linda"/>
    <s v="J"/>
    <s v="Enterprise Appl Administrator"/>
    <s v="Information Technology Service"/>
    <x v="484"/>
    <s v="F"/>
    <m/>
    <m/>
    <s v="A12"/>
    <s v="Fiscal Year"/>
    <x v="0"/>
  </r>
  <r>
    <s v="Satterlee"/>
    <s v="Robert"/>
    <s v="Scott"/>
    <s v="Dir of Graduate St/Assoc Prof"/>
    <s v="Music Performance Studies"/>
    <x v="485"/>
    <s v="F"/>
    <m/>
    <m/>
    <s v="F12"/>
    <s v="Academic Year"/>
    <x v="2"/>
  </r>
  <r>
    <s v="Bosch"/>
    <s v="Eileen"/>
    <s v="Kuan-Veng"/>
    <s v="Cord of Library Instruction"/>
    <s v="University Libraries"/>
    <x v="486"/>
    <s v="F"/>
    <m/>
    <m/>
    <s v="FLB"/>
    <s v="Fiscal Year"/>
    <x v="3"/>
  </r>
  <r>
    <s v="Mascaro"/>
    <s v="Thomas"/>
    <s v="August"/>
    <s v="Associate Professor"/>
    <s v="Dept of Telecommunications"/>
    <x v="487"/>
    <s v="F"/>
    <m/>
    <m/>
    <s v="F12"/>
    <s v="Academic Year"/>
    <x v="2"/>
  </r>
  <r>
    <s v="Rich"/>
    <s v="Linda"/>
    <s v="Ann"/>
    <s v="Chair, LTL, Ref Srvcs Coord"/>
    <s v="University Libraries"/>
    <x v="488"/>
    <s v="F"/>
    <n v="6000"/>
    <m/>
    <s v="FLB"/>
    <s v="Fiscal Year"/>
    <x v="3"/>
  </r>
  <r>
    <s v="Morgan"/>
    <s v="Amy"/>
    <s v="L"/>
    <s v="Associate Professor"/>
    <s v="School of HMSLS"/>
    <x v="489"/>
    <s v="F"/>
    <m/>
    <m/>
    <s v="F12"/>
    <s v="Academic Year"/>
    <x v="2"/>
  </r>
  <r>
    <s v="Shaal"/>
    <s v="Timothy"/>
    <s v="D"/>
    <s v="Senior Associate Director"/>
    <s v="Office of Residence Life"/>
    <x v="490"/>
    <s v="F"/>
    <m/>
    <m/>
    <s v="A12"/>
    <s v="Fiscal Year"/>
    <x v="0"/>
  </r>
  <r>
    <s v="Landry-Meyer"/>
    <s v="Laura"/>
    <s v="Anne"/>
    <s v="Associate Professor"/>
    <s v="Family &amp; Consumer Sciences"/>
    <x v="491"/>
    <s v="F"/>
    <m/>
    <m/>
    <s v="F12"/>
    <s v="Academic Year"/>
    <x v="2"/>
  </r>
  <r>
    <s v="Lin"/>
    <s v="l-Fen"/>
    <m/>
    <s v="Associate Professor"/>
    <s v="Sociology Department"/>
    <x v="492"/>
    <s v="F"/>
    <m/>
    <m/>
    <s v="F12"/>
    <s v="Academic Year"/>
    <x v="2"/>
  </r>
  <r>
    <s v="Grunden"/>
    <s v="Walter"/>
    <s v="Eugene"/>
    <s v="Associate Professor"/>
    <s v="History Department"/>
    <x v="493"/>
    <s v="F"/>
    <m/>
    <m/>
    <s v="F12"/>
    <s v="Academic Year"/>
    <x v="2"/>
  </r>
  <r>
    <s v="Broido"/>
    <s v="Ellen"/>
    <s v="Melissa"/>
    <s v="Associate Professor"/>
    <s v="Higher Ed and Student Affairs"/>
    <x v="494"/>
    <s v="F"/>
    <m/>
    <m/>
    <s v="F12"/>
    <s v="Academic Year"/>
    <x v="2"/>
  </r>
  <r>
    <s v="Janusziewicz"/>
    <s v="Jason"/>
    <s v="Robert"/>
    <s v="Associate Director"/>
    <s v="Office of Residence Life"/>
    <x v="495"/>
    <s v="F"/>
    <m/>
    <m/>
    <s v="A12"/>
    <s v="Fiscal Year"/>
    <x v="0"/>
  </r>
  <r>
    <s v="Stone"/>
    <s v="Lamonta"/>
    <m/>
    <s v="Ast Men's Basketball Coach"/>
    <s v="Basketball-Men"/>
    <x v="496"/>
    <s v="F"/>
    <m/>
    <m/>
    <s v="A12"/>
    <s v="Fiscal Year"/>
    <x v="0"/>
  </r>
  <r>
    <s v="Waggoner"/>
    <s v="Laura"/>
    <s v="L"/>
    <s v="Dir Registration &amp; Scheduling"/>
    <s v="Registrar"/>
    <x v="497"/>
    <s v="F"/>
    <m/>
    <m/>
    <s v="A12"/>
    <s v="Fiscal Year"/>
    <x v="0"/>
  </r>
  <r>
    <s v="Williams"/>
    <s v="Daniel"/>
    <s v="Eric"/>
    <s v="Associate Professor"/>
    <s v="Theatre and Film"/>
    <x v="498"/>
    <s v="F"/>
    <m/>
    <m/>
    <s v="F12"/>
    <s v="Academic Year"/>
    <x v="2"/>
  </r>
  <r>
    <s v="Brentlinger"/>
    <s v="Terry"/>
    <s v="J"/>
    <s v="Applications Developer"/>
    <s v="Information Technology Service"/>
    <x v="499"/>
    <s v="F"/>
    <m/>
    <m/>
    <s v="A12"/>
    <s v="Fiscal Year"/>
    <x v="0"/>
  </r>
  <r>
    <s v="Meek"/>
    <s v="Geoffrey"/>
    <s v="Andrew"/>
    <s v="Associate Professor"/>
    <s v="School of HMSLS"/>
    <x v="500"/>
    <s v="F"/>
    <m/>
    <m/>
    <s v="F12"/>
    <s v="Academic Year"/>
    <x v="2"/>
  </r>
  <r>
    <s v="Krueger"/>
    <s v="Mary"/>
    <s v="Margaret"/>
    <s v="Director of the Women's Center"/>
    <s v="Women's Center"/>
    <x v="501"/>
    <s v="F"/>
    <m/>
    <m/>
    <s v="A12"/>
    <s v="Fiscal Year"/>
    <x v="0"/>
  </r>
  <r>
    <s v="Horner"/>
    <s v="Sherri"/>
    <s v="Lyn"/>
    <s v="Associate Professor"/>
    <s v="Leadership and Policy Studies"/>
    <x v="502"/>
    <s v="F"/>
    <m/>
    <m/>
    <s v="F12"/>
    <s v="Academic Year"/>
    <x v="2"/>
  </r>
  <r>
    <s v="Blok"/>
    <s v="Rieuwert"/>
    <s v="Jan"/>
    <s v="Associate Professor"/>
    <s v="Math and Statistics Dept"/>
    <x v="503"/>
    <s v="F"/>
    <m/>
    <m/>
    <s v="F12"/>
    <s v="Academic Year"/>
    <x v="2"/>
  </r>
  <r>
    <s v="Rybczynski"/>
    <s v="Marcia"/>
    <s v="A"/>
    <s v="Assistant Prof"/>
    <s v="Educ/Div Tchng &amp; Learning"/>
    <x v="504"/>
    <s v="F"/>
    <m/>
    <m/>
    <s v="F12"/>
    <s v="Academic Year"/>
    <x v="2"/>
  </r>
  <r>
    <s v="Gerard"/>
    <s v="Jean"/>
    <s v="Marie"/>
    <s v="Associate Professor"/>
    <s v="Family &amp; Consumer Sciences"/>
    <x v="505"/>
    <s v="F"/>
    <m/>
    <m/>
    <s v="F12"/>
    <s v="Academic Year"/>
    <x v="2"/>
  </r>
  <r>
    <s v="Scholl"/>
    <s v="Christopher"/>
    <s v="Lewis"/>
    <s v="Associate Professor"/>
    <s v="Music Performance Studies"/>
    <x v="506"/>
    <s v="F"/>
    <m/>
    <m/>
    <s v="F12"/>
    <s v="Academic Year"/>
    <x v="2"/>
  </r>
  <r>
    <s v="Eboch"/>
    <s v="Karen"/>
    <s v="Elizabeth C"/>
    <s v="Senior Lecturer"/>
    <s v="Management"/>
    <x v="507"/>
    <s v="F"/>
    <m/>
    <m/>
    <s v="F12"/>
    <s v="Academic Year"/>
    <x v="2"/>
  </r>
  <r>
    <s v="Griech-Polelle"/>
    <s v="Beth"/>
    <s v="Ann"/>
    <s v="Associate Professor"/>
    <s v="History Department"/>
    <x v="508"/>
    <s v="F"/>
    <m/>
    <m/>
    <s v="F12"/>
    <s v="Academic Year"/>
    <x v="2"/>
  </r>
  <r>
    <s v="Root"/>
    <s v="Karen"/>
    <s v="V"/>
    <s v="Associate Professor"/>
    <s v="Biological Science"/>
    <x v="509"/>
    <s v="F"/>
    <m/>
    <m/>
    <s v="F09"/>
    <s v="Academic Year"/>
    <x v="2"/>
  </r>
  <r>
    <s v="Popov"/>
    <s v="Lubomir"/>
    <s v="Savov"/>
    <s v="Associate Professor"/>
    <s v="Family &amp; Consumer Sciences"/>
    <x v="510"/>
    <s v="F"/>
    <m/>
    <m/>
    <s v="F09"/>
    <s v="Academic Year"/>
    <x v="2"/>
  </r>
  <r>
    <s v="Bes"/>
    <s v="Juan"/>
    <s v="P"/>
    <s v="Associate Professor"/>
    <s v="Math and Statistics Dept"/>
    <x v="511"/>
    <s v="F"/>
    <m/>
    <m/>
    <s v="F12"/>
    <s v="Academic Year"/>
    <x v="2"/>
  </r>
  <r>
    <s v="Rodgers"/>
    <s v="Jane"/>
    <s v="Schoonmaker"/>
    <s v="Associate Professor"/>
    <s v="Music Performance Studies"/>
    <x v="512"/>
    <s v="F"/>
    <m/>
    <m/>
    <s v="F09"/>
    <s v="Academic Year"/>
    <x v="2"/>
  </r>
  <r>
    <s v="Landgraf"/>
    <s v="Edgar"/>
    <m/>
    <s v="Associate Professor"/>
    <s v="German-Russian Department"/>
    <x v="513"/>
    <s v="F"/>
    <m/>
    <m/>
    <s v="F12"/>
    <s v="Academic Year"/>
    <x v="2"/>
  </r>
  <r>
    <s v="Rabine"/>
    <s v="Julie"/>
    <s v="Lynn"/>
    <s v="Acquisitions &amp; CatalogingCoord"/>
    <s v="University Libraries"/>
    <x v="514"/>
    <s v="F"/>
    <m/>
    <m/>
    <s v="FLB"/>
    <s v="Fiscal Year"/>
    <x v="3"/>
  </r>
  <r>
    <s v="Miller"/>
    <s v="Ryan"/>
    <s v="James"/>
    <s v="Project Manager"/>
    <s v="Design &amp; Construction"/>
    <x v="515"/>
    <s v="F"/>
    <m/>
    <m/>
    <s v="A12"/>
    <s v="Fiscal Year"/>
    <x v="0"/>
  </r>
  <r>
    <s v="Schuessler"/>
    <s v="Michael"/>
    <m/>
    <s v="Project Manager"/>
    <s v="Design &amp; Construction"/>
    <x v="515"/>
    <s v="F"/>
    <m/>
    <m/>
    <s v="A12"/>
    <s v="Fiscal Year"/>
    <x v="0"/>
  </r>
  <r>
    <s v="Sapp"/>
    <s v="Daniel"/>
    <s v="David"/>
    <s v="Professor"/>
    <s v="Fire-Humanities"/>
    <x v="516"/>
    <s v="F"/>
    <m/>
    <m/>
    <s v="F12"/>
    <s v="Academic Year"/>
    <x v="2"/>
  </r>
  <r>
    <s v="Roe"/>
    <s v="Jacqueline"/>
    <s v="Rose"/>
    <s v="Associate Profesor"/>
    <s v="Family &amp; Consumer Sciences"/>
    <x v="517"/>
    <s v="F"/>
    <m/>
    <m/>
    <s v="F12"/>
    <s v="Academic Year"/>
    <x v="2"/>
  </r>
  <r>
    <s v="Young"/>
    <s v="Loraine"/>
    <s v="Jeanette"/>
    <s v="Associate Professor"/>
    <s v="School of Art"/>
    <x v="518"/>
    <s v="F"/>
    <m/>
    <m/>
    <s v="F12"/>
    <s v="Academic Year"/>
    <x v="2"/>
  </r>
  <r>
    <s v="Krebs"/>
    <s v="Ann"/>
    <s v="Janeen"/>
    <s v="Communications Manager"/>
    <s v="Marketing &amp; Communications"/>
    <x v="519"/>
    <s v="F"/>
    <m/>
    <m/>
    <s v="A12"/>
    <s v="Fiscal Year"/>
    <x v="0"/>
  </r>
  <r>
    <s v="McCubbin"/>
    <s v="Margaret"/>
    <s v="Ann"/>
    <s v="Associate Professor"/>
    <s v="Theatre and Film"/>
    <x v="520"/>
    <s v="F"/>
    <m/>
    <m/>
    <s v="F12"/>
    <s v="Academic Year"/>
    <x v="2"/>
  </r>
  <r>
    <s v="Kendall"/>
    <s v="Stephen"/>
    <s v="Neil"/>
    <s v="Dir Media Acquision/Stor/Distr"/>
    <s v="WBGU-TV Television Service"/>
    <x v="521"/>
    <s v="F"/>
    <m/>
    <m/>
    <s v="A12"/>
    <s v="Fiscal Year"/>
    <x v="0"/>
  </r>
  <r>
    <s v="Stakhanova"/>
    <s v="Irina"/>
    <s v="G"/>
    <s v="Associate Professor"/>
    <s v="German-Russian Department"/>
    <x v="522"/>
    <s v="F"/>
    <m/>
    <m/>
    <s v="F12"/>
    <s v="Academic Year"/>
    <x v="2"/>
  </r>
  <r>
    <s v="Bouzat"/>
    <s v="Juan"/>
    <s v="Luis"/>
    <s v="Associate Professor"/>
    <s v="Biological Science"/>
    <x v="523"/>
    <s v="F"/>
    <m/>
    <m/>
    <s v="F12"/>
    <s v="Academic Year"/>
    <x v="2"/>
  </r>
  <r>
    <s v="Mayyas"/>
    <s v="Mohammad"/>
    <s v="A"/>
    <s v="Associate Professor"/>
    <s v="Dept Engineering Technologies"/>
    <x v="524"/>
    <s v="F"/>
    <m/>
    <m/>
    <s v="F12"/>
    <s v="Academic Year"/>
    <x v="2"/>
  </r>
  <r>
    <s v="Matney"/>
    <s v="Gabriel"/>
    <s v="Todd"/>
    <s v="Associate Professor"/>
    <s v="Educ/Div Tchng &amp; Learning"/>
    <x v="525"/>
    <s v="F"/>
    <m/>
    <m/>
    <s v="F12"/>
    <s v="Academic Year"/>
    <x v="2"/>
  </r>
  <r>
    <s v="Morrison"/>
    <s v="William"/>
    <s v="F"/>
    <s v="Associate Professor"/>
    <s v="Schl of Intervention Svcs"/>
    <x v="526"/>
    <s v="F"/>
    <m/>
    <m/>
    <s v="F09"/>
    <s v="Academic Year"/>
    <x v="2"/>
  </r>
  <r>
    <s v="Patterson"/>
    <s v="Nancy"/>
    <s v="Carol"/>
    <s v="Associate Professor"/>
    <s v="Educ/Div Tchng &amp; Learning"/>
    <x v="527"/>
    <s v="F"/>
    <m/>
    <m/>
    <s v="F12"/>
    <s v="Academic Year"/>
    <x v="2"/>
  </r>
  <r>
    <s v="Noftz"/>
    <s v="Jeffrey"/>
    <s v="Bently"/>
    <s v="Head Team Physician, Athl Med"/>
    <s v="Health Services"/>
    <x v="528"/>
    <s v="P"/>
    <m/>
    <m/>
    <s v="A12"/>
    <s v="Fiscal Year"/>
    <x v="0"/>
  </r>
  <r>
    <s v="Wickiser"/>
    <s v="Andrew"/>
    <s v="William"/>
    <s v="Equipment Design Engineer"/>
    <s v="Psychology Department"/>
    <x v="529"/>
    <s v="F"/>
    <m/>
    <m/>
    <s v="A12"/>
    <s v="Fiscal Year"/>
    <x v="0"/>
  </r>
  <r>
    <s v="Cochran"/>
    <s v="Lessie"/>
    <s v="L"/>
    <s v="Associate Professor"/>
    <s v="Schl of Intervention Svcs"/>
    <x v="530"/>
    <s v="F"/>
    <m/>
    <m/>
    <s v="F12"/>
    <s v="Academic Year"/>
    <x v="2"/>
  </r>
  <r>
    <s v="Huss"/>
    <s v="Susan"/>
    <s v="K"/>
    <s v="Associate Professor"/>
    <s v="Schl of Intervention Svcs"/>
    <x v="531"/>
    <s v="F"/>
    <m/>
    <m/>
    <s v="F12"/>
    <s v="Academic Year"/>
    <x v="2"/>
  </r>
  <r>
    <s v="Hare"/>
    <s v="Mary"/>
    <s v="Louise"/>
    <s v="Associate Professor"/>
    <s v="Psychology Department"/>
    <x v="532"/>
    <s v="F"/>
    <m/>
    <m/>
    <s v="F09"/>
    <s v="Academic Year"/>
    <x v="2"/>
  </r>
  <r>
    <s v="Irmak"/>
    <s v="Elmas"/>
    <m/>
    <s v="Associate Professor"/>
    <s v="Math and Statistics Dept"/>
    <x v="533"/>
    <s v="F"/>
    <m/>
    <m/>
    <s v="F12"/>
    <s v="Academic Year"/>
    <x v="2"/>
  </r>
  <r>
    <s v="Carroll"/>
    <s v="Theresa"/>
    <s v="Marie"/>
    <s v="Communications Manager"/>
    <s v="Marketing &amp; Communications"/>
    <x v="534"/>
    <s v="F"/>
    <n v="21538"/>
    <m/>
    <s v="A12"/>
    <s v="Fiscal Year"/>
    <x v="0"/>
  </r>
  <r>
    <s v="Divers"/>
    <s v="Debralee"/>
    <m/>
    <s v="Dir Enrollment Mgmt &amp; St Reten"/>
    <s v="Fire-Admissions"/>
    <x v="535"/>
    <s v="F"/>
    <m/>
    <m/>
    <s v="A12"/>
    <s v="Fiscal Year"/>
    <x v="0"/>
  </r>
  <r>
    <s v="Heider"/>
    <s v="Mark"/>
    <s v="Alan"/>
    <s v="Enterprise Appl Administrator"/>
    <s v="Information Technology Service"/>
    <x v="536"/>
    <s v="F"/>
    <m/>
    <m/>
    <s v="A12"/>
    <s v="Fiscal Year"/>
    <x v="0"/>
  </r>
  <r>
    <s v="Lauderman"/>
    <s v="Ellen"/>
    <s v="A"/>
    <s v="Sr. Financial Reporting Lead"/>
    <s v="Controller's Office"/>
    <x v="537"/>
    <s v="F"/>
    <m/>
    <m/>
    <s v="A12"/>
    <s v="Fiscal Year"/>
    <x v="0"/>
  </r>
  <r>
    <s v="Webb"/>
    <s v="Matthew"/>
    <s v="Clark"/>
    <s v="Director, Student/Acad Svcs"/>
    <s v="Student Services EDHD"/>
    <x v="538"/>
    <s v="F"/>
    <m/>
    <m/>
    <s v="A12"/>
    <s v="Fiscal Year"/>
    <x v="0"/>
  </r>
  <r>
    <s v="Petrus"/>
    <s v="Amy"/>
    <s v="J"/>
    <s v="Senior Financial Accountant"/>
    <s v="Controller's Office"/>
    <x v="539"/>
    <s v="F"/>
    <m/>
    <m/>
    <s v="A12"/>
    <s v="Fiscal Year"/>
    <x v="0"/>
  </r>
  <r>
    <s v="Cromwell"/>
    <s v="Howard"/>
    <s v="Casey"/>
    <s v="Associate Professor"/>
    <s v="Psychology Department"/>
    <x v="540"/>
    <s v="F"/>
    <m/>
    <m/>
    <s v="F09"/>
    <s v="Academic Year"/>
    <x v="2"/>
  </r>
  <r>
    <s v="Turos"/>
    <s v="Jessica"/>
    <s v="Michelle"/>
    <s v="Associate Director, Career Cnt"/>
    <s v="Career Center"/>
    <x v="541"/>
    <s v="F"/>
    <m/>
    <m/>
    <s v="A12"/>
    <s v="Fiscal Year"/>
    <x v="0"/>
  </r>
  <r>
    <s v="Gorman"/>
    <s v="Thomas"/>
    <s v="William"/>
    <s v="Asst Dean Dir of Prog Advismnt"/>
    <s v="Col of Health &amp; Human Services"/>
    <x v="541"/>
    <s v="F"/>
    <m/>
    <m/>
    <s v="A12"/>
    <s v="Fiscal Year"/>
    <x v="0"/>
  </r>
  <r>
    <s v="Dennis"/>
    <s v="Peggy"/>
    <s v="Faye"/>
    <s v="Assc Dir, Cntr Health/Dir, DS"/>
    <s v="Disability Serv. for Students"/>
    <x v="541"/>
    <s v="F"/>
    <m/>
    <m/>
    <s v="A12"/>
    <s v="Fiscal Year"/>
    <x v="0"/>
  </r>
  <r>
    <s v="Bucks"/>
    <s v="Eric"/>
    <s v="R"/>
    <s v="Assoc Dir Client Svcs/Schlshps"/>
    <s v="Financial Aid"/>
    <x v="541"/>
    <s v="F"/>
    <m/>
    <m/>
    <s v="A12"/>
    <s v="Fiscal Year"/>
    <x v="0"/>
  </r>
  <r>
    <s v="Monago"/>
    <s v="Emily"/>
    <s v="A"/>
    <s v="Director"/>
    <s v="Office of Multicultural Affrs"/>
    <x v="541"/>
    <s v="F"/>
    <m/>
    <m/>
    <s v="A12"/>
    <s v="Fiscal Year"/>
    <x v="0"/>
  </r>
  <r>
    <s v="Nathan"/>
    <s v="Jacqueline"/>
    <s v="Susanne"/>
    <s v="Gallery Director/Art"/>
    <s v="School of Art"/>
    <x v="542"/>
    <s v="F"/>
    <m/>
    <m/>
    <s v="A12"/>
    <s v="Fiscal Year"/>
    <x v="0"/>
  </r>
  <r>
    <s v="Tobar"/>
    <s v="David"/>
    <s v="Allen"/>
    <s v="Associate Professor"/>
    <s v="School of HMSLS"/>
    <x v="543"/>
    <s v="F"/>
    <m/>
    <m/>
    <s v="F12"/>
    <s v="Academic Year"/>
    <x v="2"/>
  </r>
  <r>
    <s v="Foell"/>
    <s v="Kristie"/>
    <s v="A"/>
    <s v="Associate Professor"/>
    <s v="German-Russian Department"/>
    <x v="544"/>
    <s v="F"/>
    <m/>
    <m/>
    <s v="F12"/>
    <s v="Academic Year"/>
    <x v="2"/>
  </r>
  <r>
    <s v="Sickler"/>
    <s v="Stephanie"/>
    <s v="Lynn"/>
    <s v="Manager, Postal and Printing"/>
    <s v="Postal Services"/>
    <x v="545"/>
    <s v="F"/>
    <m/>
    <m/>
    <s v="A12"/>
    <s v="Fiscal Year"/>
    <x v="0"/>
  </r>
  <r>
    <s v="Pottboff"/>
    <s v="Joy"/>
    <s v="Kennion"/>
    <s v="Associate Professor"/>
    <s v="Family &amp; Consumer Sciences"/>
    <x v="546"/>
    <s v="F"/>
    <m/>
    <m/>
    <s v="F12"/>
    <s v="Academic Year"/>
    <x v="2"/>
  </r>
  <r>
    <s v="Demuth"/>
    <s v="Stephen"/>
    <s v="Herbert"/>
    <s v="Associate Professor"/>
    <s v="Sociology Department"/>
    <x v="547"/>
    <s v="F"/>
    <n v="4000"/>
    <m/>
    <s v="F09"/>
    <s v="Academic Year"/>
    <x v="2"/>
  </r>
  <r>
    <s v="Siebenaler"/>
    <s v="Thomas"/>
    <s v="Cyril"/>
    <s v="Associate Director"/>
    <s v="Co-Op Education"/>
    <x v="548"/>
    <s v="F"/>
    <m/>
    <m/>
    <s v="A12"/>
    <s v="Fiscal Year"/>
    <x v="0"/>
  </r>
  <r>
    <s v="Baber"/>
    <s v="Jared"/>
    <m/>
    <s v="Network Administrator"/>
    <s v="Information Technology Service"/>
    <x v="548"/>
    <s v="F"/>
    <m/>
    <m/>
    <s v="A12"/>
    <s v="Fiscal Year"/>
    <x v="0"/>
  </r>
  <r>
    <s v="Eigner"/>
    <s v="Ty"/>
    <s v="David"/>
    <s v="Asst Men's Ice Hockey Coach"/>
    <s v="Hockey"/>
    <x v="549"/>
    <s v="F"/>
    <m/>
    <m/>
    <s v="A12"/>
    <s v="Fiscal Year"/>
    <x v="0"/>
  </r>
  <r>
    <s v="Jones"/>
    <s v="Akiko"/>
    <s v="K"/>
    <s v="Dir Asian Studies/Sr Lecturer"/>
    <s v="German-Russian Department"/>
    <x v="550"/>
    <s v="F"/>
    <n v="3000"/>
    <m/>
    <s v="F09"/>
    <s v="Academic Year"/>
    <x v="2"/>
  </r>
  <r>
    <s v="Subreenduth"/>
    <s v="Solotchnee"/>
    <s v="Sharon"/>
    <s v="Associate Professor"/>
    <s v="Educ/Div Tchng &amp; Learning"/>
    <x v="551"/>
    <s v="F"/>
    <m/>
    <m/>
    <s v="F12"/>
    <s v="Academic Year"/>
    <x v="2"/>
  </r>
  <r>
    <s v="Fuller"/>
    <s v="Andrew"/>
    <s v="J"/>
    <s v="Systems Programmer"/>
    <s v="Information Technology Service"/>
    <x v="552"/>
    <s v="F"/>
    <m/>
    <m/>
    <s v="A12"/>
    <s v="Fiscal Year"/>
    <x v="0"/>
  </r>
  <r>
    <s v="Huziak-Clark"/>
    <s v="Tracy"/>
    <s v="L"/>
    <s v="Associate Professor"/>
    <s v="Educ/Div Tchng &amp; Learning"/>
    <x v="553"/>
    <s v="F"/>
    <m/>
    <m/>
    <s v="F12"/>
    <s v="Academic Year"/>
    <x v="2"/>
  </r>
  <r>
    <s v="Thomson"/>
    <s v="Amy"/>
    <s v="L"/>
    <s v="Assistant Director"/>
    <s v="University Bookstore"/>
    <x v="554"/>
    <s v="F"/>
    <m/>
    <m/>
    <s v="A12"/>
    <s v="Fiscal Year"/>
    <x v="0"/>
  </r>
  <r>
    <s v="Zongo"/>
    <s v="Opportune"/>
    <m/>
    <s v="Associate Professor"/>
    <s v="Romance and Classical Studies"/>
    <x v="555"/>
    <s v="F"/>
    <m/>
    <m/>
    <s v="F12"/>
    <s v="Academic Year"/>
    <x v="2"/>
  </r>
  <r>
    <s v="Murnen"/>
    <s v="Timothy"/>
    <s v="James"/>
    <s v="Associate Professor"/>
    <s v="Educ/Div Tchng &amp; Learning"/>
    <x v="556"/>
    <s v="F"/>
    <m/>
    <m/>
    <s v="F12"/>
    <s v="Academic Year"/>
    <x v="2"/>
  </r>
  <r>
    <s v="Bunner"/>
    <s v="Betsy"/>
    <s v="L"/>
    <s v="AIDS Ed Dir/Sp Proj Mgr"/>
    <s v="Col of Health &amp; Human Services"/>
    <x v="557"/>
    <s v="F"/>
    <m/>
    <m/>
    <s v="A12"/>
    <s v="Fiscal Year"/>
    <x v="0"/>
  </r>
  <r>
    <s v="Lapinski"/>
    <s v="Piya"/>
    <s v="Pal"/>
    <s v="Associate Professor"/>
    <s v="English Department"/>
    <x v="558"/>
    <s v="F"/>
    <m/>
    <m/>
    <s v="F12"/>
    <s v="Academic Year"/>
    <x v="2"/>
  </r>
  <r>
    <s v="May"/>
    <s v="Judith"/>
    <s v="Jackson"/>
    <s v="Associate Professor"/>
    <s v="Leadership and Policy Studies"/>
    <x v="559"/>
    <s v="F"/>
    <m/>
    <m/>
    <s v="F12"/>
    <s v="Academic Year"/>
    <x v="2"/>
  </r>
  <r>
    <s v="Arrigo"/>
    <s v="Michael"/>
    <s v="Todd"/>
    <s v="Associate Professor"/>
    <s v="School of Art"/>
    <x v="560"/>
    <s v="F"/>
    <m/>
    <m/>
    <s v="F12"/>
    <s v="Academic Year"/>
    <x v="2"/>
  </r>
  <r>
    <s v="Eggenton"/>
    <s v="John"/>
    <s v="T"/>
    <s v="Assistant Dir for Systems"/>
    <s v="Financial Aid"/>
    <x v="561"/>
    <s v="F"/>
    <m/>
    <m/>
    <s v="A12"/>
    <s v="Fiscal Year"/>
    <x v="0"/>
  </r>
  <r>
    <s v="Chambers"/>
    <s v="Jonathan"/>
    <s v="Lee"/>
    <s v="Associate Professor"/>
    <s v="Theatre and Film"/>
    <x v="562"/>
    <s v="F"/>
    <m/>
    <m/>
    <s v="F12"/>
    <s v="Academic Year"/>
    <x v="2"/>
  </r>
  <r>
    <s v="Smith"/>
    <s v="Larry"/>
    <s v="Charles"/>
    <s v="Manager, Budgets &amp; Operations"/>
    <s v="A&amp;S Dean"/>
    <x v="563"/>
    <s v="F"/>
    <m/>
    <m/>
    <s v="A12"/>
    <s v="Fiscal Year"/>
    <x v="0"/>
  </r>
  <r>
    <s v="Saenz"/>
    <s v="Charles"/>
    <s v="Morales"/>
    <s v="Associate Professor"/>
    <s v="Music Performance Studies"/>
    <x v="564"/>
    <s v="F"/>
    <m/>
    <m/>
    <s v="F12"/>
    <s v="Academic Year"/>
    <x v="2"/>
  </r>
  <r>
    <s v="Jurkovac"/>
    <s v="Timothy"/>
    <s v="John"/>
    <s v="Associate Professor"/>
    <s v="Fire-Political Science"/>
    <x v="565"/>
    <s v="F"/>
    <m/>
    <m/>
    <s v="F12"/>
    <s v="Academic Year"/>
    <x v="2"/>
  </r>
  <r>
    <s v="Gomezdelcampo"/>
    <s v="Enrique"/>
    <m/>
    <s v="Assc Prof Geology/Envir Progms"/>
    <s v="Dept of Envir. and Sustain."/>
    <x v="566"/>
    <s v="F"/>
    <m/>
    <m/>
    <s v="F12"/>
    <s v="Academic Year"/>
    <x v="2"/>
  </r>
  <r>
    <s v="Schocket"/>
    <s v="Andrew"/>
    <s v="Michael"/>
    <s v="Associate Professor"/>
    <s v="History Department"/>
    <x v="566"/>
    <s v="F"/>
    <n v="3000"/>
    <m/>
    <s v="F09"/>
    <s v="Academic Year"/>
    <x v="2"/>
  </r>
  <r>
    <s v="Bradshaw"/>
    <s v="Katherine"/>
    <s v="Ann"/>
    <s v="Associate Professor"/>
    <s v="Department of Journalism &amp; PR"/>
    <x v="567"/>
    <s v="F"/>
    <m/>
    <m/>
    <s v="F12"/>
    <s v="Academic Year"/>
    <x v="2"/>
  </r>
  <r>
    <s v="Blachowski-Dreyer"/>
    <s v="Daria"/>
    <m/>
    <s v="Assc Dir Operations/Wellness"/>
    <s v="Dining Services"/>
    <x v="568"/>
    <s v="F"/>
    <m/>
    <m/>
    <s v="A12"/>
    <s v="Fiscal Year"/>
    <x v="0"/>
  </r>
  <r>
    <s v="Selim"/>
    <s v="Farida"/>
    <s v="A"/>
    <s v="Assistant Professor"/>
    <s v="Physics &amp; Astronomy"/>
    <x v="569"/>
    <s v="F"/>
    <m/>
    <m/>
    <s v="F09"/>
    <s v="Academic Year"/>
    <x v="2"/>
  </r>
  <r>
    <s v="Gross"/>
    <s v="Andrew"/>
    <s v="D"/>
    <s v="Senior Systems Administrator"/>
    <s v="Information Technology Service"/>
    <x v="570"/>
    <s v="F"/>
    <m/>
    <m/>
    <s v="A12"/>
    <s v="Fiscal Year"/>
    <x v="0"/>
  </r>
  <r>
    <s v="Zamkov"/>
    <s v="Mikhail"/>
    <s v="A"/>
    <s v="Associate Professor"/>
    <s v="Physics &amp; Astronomy"/>
    <x v="571"/>
    <s v="F"/>
    <m/>
    <m/>
    <s v="F09"/>
    <s v="Academic Year"/>
    <x v="2"/>
  </r>
  <r>
    <s v="Keylock"/>
    <s v="KTodd"/>
    <m/>
    <s v="Associate Professor"/>
    <s v="School of HMSLS"/>
    <x v="572"/>
    <s v="F"/>
    <m/>
    <m/>
    <s v="F12"/>
    <s v="Academic Year"/>
    <x v="2"/>
  </r>
  <r>
    <s v="Larsen"/>
    <s v="Raymond"/>
    <s v="Anthony"/>
    <s v="Associate Professor"/>
    <s v="Biological Science"/>
    <x v="573"/>
    <s v="F"/>
    <m/>
    <m/>
    <s v="F09"/>
    <s v="Academic Year"/>
    <x v="2"/>
  </r>
  <r>
    <s v="Colcord"/>
    <s v="Roger"/>
    <s v="D"/>
    <s v="Associate Professor"/>
    <s v="Comm. Sciences &amp; Disorders"/>
    <x v="574"/>
    <s v="F"/>
    <m/>
    <m/>
    <s v="F12"/>
    <s v="Academic Year"/>
    <x v="2"/>
  </r>
  <r>
    <s v="Ellison"/>
    <s v="Michael"/>
    <s v="Bruce"/>
    <s v="Associate Professor"/>
    <s v="Theatre and Film"/>
    <x v="575"/>
    <s v="F"/>
    <m/>
    <m/>
    <s v="F12"/>
    <s v="Academic Year"/>
    <x v="2"/>
  </r>
  <r>
    <s v="Christman"/>
    <s v="Carol"/>
    <s v="Elaine"/>
    <s v="Applications Developer"/>
    <s v="Information Technology Service"/>
    <x v="576"/>
    <s v="F"/>
    <m/>
    <m/>
    <s v="A12"/>
    <s v="Fiscal Year"/>
    <x v="0"/>
  </r>
  <r>
    <s v="Eid"/>
    <s v="Erik"/>
    <s v="Jerome"/>
    <s v="Applications Developer"/>
    <s v="Information Technology Service"/>
    <x v="576"/>
    <s v="F"/>
    <m/>
    <m/>
    <s v="A12"/>
    <s v="Fiscal Year"/>
    <x v="0"/>
  </r>
  <r>
    <s v="Hershberger"/>
    <s v="Andrew"/>
    <s v="Edward"/>
    <s v="Associate Professor"/>
    <s v="School of Art"/>
    <x v="577"/>
    <s v="F"/>
    <m/>
    <m/>
    <s v="F12"/>
    <s v="Academic Year"/>
    <x v="2"/>
  </r>
  <r>
    <s v="Gordon"/>
    <s v="Anne"/>
    <s v="Kathryn"/>
    <s v="Associate Professor"/>
    <s v="Psychology Department"/>
    <x v="578"/>
    <s v="F"/>
    <m/>
    <m/>
    <s v="F12"/>
    <s v="Academic Year"/>
    <x v="2"/>
  </r>
  <r>
    <s v="Brackenbury"/>
    <s v="Timothy"/>
    <s v="Paul"/>
    <s v="Associate Professor"/>
    <s v="Comm. Sciences &amp; Disorders"/>
    <x v="579"/>
    <s v="F"/>
    <m/>
    <m/>
    <s v="F12"/>
    <s v="Academic Year"/>
    <x v="2"/>
  </r>
  <r>
    <s v="Courbat"/>
    <s v="Michael"/>
    <s v="Ernest"/>
    <s v="Assistant Professor"/>
    <s v="Dept Engineering Technologies"/>
    <x v="580"/>
    <s v="F"/>
    <m/>
    <m/>
    <s v="F12"/>
    <s v="Academic Year"/>
    <x v="2"/>
  </r>
  <r>
    <s v="Tarnovsky"/>
    <s v="Alexander"/>
    <s v="N"/>
    <s v="Associate Professor"/>
    <s v="Chemistry Department"/>
    <x v="581"/>
    <s v="F"/>
    <m/>
    <m/>
    <s v="F12"/>
    <s v="Academic Year"/>
    <x v="2"/>
  </r>
  <r>
    <s v="Jackson"/>
    <s v="David"/>
    <s v="James"/>
    <s v="Associate Professor"/>
    <s v="Political Science Department"/>
    <x v="582"/>
    <s v="F"/>
    <m/>
    <m/>
    <s v="F12"/>
    <s v="Academic Year"/>
    <x v="2"/>
  </r>
  <r>
    <s v="Gao"/>
    <s v="Fei"/>
    <m/>
    <s v="Assistant Professor"/>
    <s v="VCT-Tech Education"/>
    <x v="583"/>
    <s v="F"/>
    <m/>
    <m/>
    <s v="F09"/>
    <s v="Academic Year"/>
    <x v="2"/>
  </r>
  <r>
    <s v="Voogd"/>
    <s v="Andrea"/>
    <s v="Michelle"/>
    <s v="Assistant Director, ISS"/>
    <s v="International Student Services"/>
    <x v="584"/>
    <s v="F"/>
    <m/>
    <m/>
    <s v="A12"/>
    <s v="Fiscal Year"/>
    <x v="0"/>
  </r>
  <r>
    <s v="Gorsevski"/>
    <s v="Peter"/>
    <s v="V"/>
    <s v="Associate Professor"/>
    <s v="Geology Department"/>
    <x v="585"/>
    <s v="F"/>
    <m/>
    <m/>
    <s v="F12"/>
    <s v="Academic Year"/>
    <x v="2"/>
  </r>
  <r>
    <s v="Worch"/>
    <s v="Eric"/>
    <s v="A"/>
    <s v="Associate Professor"/>
    <s v="Educ/Div Tchng &amp; Learning"/>
    <x v="586"/>
    <s v="F"/>
    <m/>
    <m/>
    <s v="F12"/>
    <s v="Academic Year"/>
    <x v="2"/>
  </r>
  <r>
    <s v="Rinearson"/>
    <s v="Carla"/>
    <s v="Jane"/>
    <s v="Applications Developer"/>
    <s v="Information Technology Service"/>
    <x v="587"/>
    <s v="F"/>
    <m/>
    <m/>
    <s v="A12"/>
    <s v="Fiscal Year"/>
    <x v="0"/>
  </r>
  <r>
    <s v="Hall"/>
    <s v="Lauren"/>
    <s v="E"/>
    <s v="Applications Developer"/>
    <s v="Information Technology Service"/>
    <x v="588"/>
    <s v="F"/>
    <m/>
    <m/>
    <s v="A12"/>
    <s v="Fiscal Year"/>
    <x v="0"/>
  </r>
  <r>
    <s v="Sohoni"/>
    <s v="Ashutosh"/>
    <s v="S"/>
    <s v="Associate Professor"/>
    <s v="Family &amp; Consumer Sciences"/>
    <x v="589"/>
    <s v="F"/>
    <m/>
    <m/>
    <s v="F12"/>
    <s v="Academic Year"/>
    <x v="2"/>
  </r>
  <r>
    <s v="Bechstein"/>
    <s v="Kurt"/>
    <s v="Jonathon"/>
    <s v="Senior Systems Administrator"/>
    <s v="Information Technology Service"/>
    <x v="590"/>
    <s v="F"/>
    <m/>
    <m/>
    <s v="A12"/>
    <s v="Fiscal Year"/>
    <x v="0"/>
  </r>
  <r>
    <s v="Gad"/>
    <s v="Ghada"/>
    <s v="Moustafa"/>
    <s v="Assistant Professor"/>
    <s v="Construction Management"/>
    <x v="591"/>
    <s v="F"/>
    <m/>
    <m/>
    <s v="F12"/>
    <s v="Academic Year"/>
    <x v="2"/>
  </r>
  <r>
    <s v="Busselle"/>
    <s v="Frederick"/>
    <s v="Walter"/>
    <s v="Associate Professor"/>
    <s v="Dept of Telecommunications"/>
    <x v="592"/>
    <s v="F"/>
    <m/>
    <m/>
    <s v="F12"/>
    <s v="Academic Year"/>
    <x v="2"/>
  </r>
  <r>
    <s v="Novak"/>
    <s v="Jeanne"/>
    <s v="Ann"/>
    <s v="Associate Professor"/>
    <s v="Schl of Intervention Svcs"/>
    <x v="593"/>
    <s v="F"/>
    <m/>
    <m/>
    <s v="F12"/>
    <s v="Academic Year"/>
    <x v="2"/>
  </r>
  <r>
    <s v="On"/>
    <s v="Shannon"/>
    <s v="Kathryn"/>
    <s v="Associate Professor"/>
    <s v="Political Science Department"/>
    <x v="594"/>
    <s v="F"/>
    <m/>
    <m/>
    <s v="F12"/>
    <s v="Academic Year"/>
    <x v="2"/>
  </r>
  <r>
    <s v="Deitering"/>
    <s v="Gregory"/>
    <s v="F"/>
    <s v="Applications Developer"/>
    <s v="Information Technology Service"/>
    <x v="595"/>
    <s v="F"/>
    <m/>
    <m/>
    <s v="A12"/>
    <s v="Fiscal Year"/>
    <x v="0"/>
  </r>
  <r>
    <s v="Chavez"/>
    <s v="Jorge"/>
    <s v="Mario"/>
    <s v="Associate Professor"/>
    <s v="Sociology Department"/>
    <x v="596"/>
    <s v="F"/>
    <m/>
    <m/>
    <s v="F12"/>
    <s v="Academic Year"/>
    <x v="2"/>
  </r>
  <r>
    <s v="Willford"/>
    <s v="Alan"/>
    <s v="B"/>
    <s v="Applications Developer"/>
    <s v="Information Technology Service"/>
    <x v="597"/>
    <s v="F"/>
    <m/>
    <m/>
    <s v="A12"/>
    <s v="Fiscal Year"/>
    <x v="0"/>
  </r>
  <r>
    <s v="Chen"/>
    <s v="Deng-Ywan"/>
    <m/>
    <s v="NMR Spectroscopy Supervisor"/>
    <s v="Chemistry Department"/>
    <x v="598"/>
    <s v="F"/>
    <m/>
    <m/>
    <s v="A10"/>
    <s v="10 Month"/>
    <x v="0"/>
  </r>
  <r>
    <s v="Li"/>
    <s v="Lan"/>
    <m/>
    <s v="Associate Professor"/>
    <s v="Educ/Div Tchng &amp; Learning"/>
    <x v="599"/>
    <s v="F"/>
    <m/>
    <m/>
    <s v="F12"/>
    <s v="Academic Year"/>
    <x v="2"/>
  </r>
  <r>
    <s v="Down"/>
    <s v="Nancy"/>
    <m/>
    <s v="Head Librarian, Br Pop Cult Lb"/>
    <s v="University Libraries"/>
    <x v="600"/>
    <s v="F"/>
    <m/>
    <m/>
    <s v="FLB"/>
    <s v="Fiscal Year"/>
    <x v="3"/>
  </r>
  <r>
    <s v="Ingle"/>
    <s v="William"/>
    <s v="K"/>
    <s v="Associate Professor"/>
    <s v="Leadership and Policy Studies"/>
    <x v="601"/>
    <s v="F"/>
    <m/>
    <m/>
    <s v="F12"/>
    <s v="Academic Year"/>
    <x v="2"/>
  </r>
  <r>
    <s v="Brady"/>
    <s v="Joyce"/>
    <s v="A"/>
    <s v="IR Report Developer"/>
    <s v="Institutional Research"/>
    <x v="602"/>
    <s v="F"/>
    <m/>
    <m/>
    <s v="A12"/>
    <s v="Fiscal Year"/>
    <x v="0"/>
  </r>
  <r>
    <s v="Bertelsen"/>
    <s v="Cynthia"/>
    <s v="Diane"/>
    <s v="Associate Professor"/>
    <s v="Educ/Div Tchng &amp; Learning"/>
    <x v="603"/>
    <s v="F"/>
    <m/>
    <m/>
    <s v="F12"/>
    <s v="Academic Year"/>
    <x v="2"/>
  </r>
  <r>
    <s v="Litterer"/>
    <s v="Denise"/>
    <s v="Ann"/>
    <s v="Asst Director/Training Directr"/>
    <s v="Counseling Center"/>
    <x v="604"/>
    <s v="F"/>
    <m/>
    <m/>
    <s v="A12"/>
    <s v="Fiscal Year"/>
    <x v="0"/>
  </r>
  <r>
    <s v="Menon"/>
    <s v="Sridevi"/>
    <m/>
    <s v="Associate Professor"/>
    <s v="Ethnic Studies"/>
    <x v="605"/>
    <s v="F"/>
    <m/>
    <m/>
    <s v="F12"/>
    <s v="Academic Year"/>
    <x v="2"/>
  </r>
  <r>
    <s v="Earley"/>
    <s v="Mark"/>
    <s v="A"/>
    <s v="Associate Professor"/>
    <s v="Leadership and Policy Studies"/>
    <x v="606"/>
    <s v="F"/>
    <m/>
    <m/>
    <s v="F12"/>
    <s v="Academic Year"/>
    <x v="2"/>
  </r>
  <r>
    <s v="Engebretsen-Broman"/>
    <s v="Nora"/>
    <s v="Ann"/>
    <s v="Associate Professor"/>
    <s v="Musicology/Composition/Theory"/>
    <x v="607"/>
    <s v="F"/>
    <m/>
    <m/>
    <s v="F12"/>
    <s v="Academic Year"/>
    <x v="2"/>
  </r>
  <r>
    <s v="Ducar"/>
    <s v="Cynthia"/>
    <s v="M"/>
    <s v="Associate Professor"/>
    <s v="Romance and Classical Studies"/>
    <x v="608"/>
    <s v="F"/>
    <m/>
    <m/>
    <s v="F12"/>
    <s v="Academic Year"/>
    <x v="2"/>
  </r>
  <r>
    <s v="Rex"/>
    <s v="Winifred"/>
    <s v="J"/>
    <s v="Lecturer"/>
    <s v="Computer Science"/>
    <x v="609"/>
    <s v="F"/>
    <m/>
    <m/>
    <s v="F12"/>
    <s v="Academic Year"/>
    <x v="2"/>
  </r>
  <r>
    <s v="Weimer"/>
    <s v="David"/>
    <s v="L"/>
    <s v="Manager, Payroll Accounting"/>
    <s v="Controller's Office"/>
    <x v="610"/>
    <s v="F"/>
    <m/>
    <m/>
    <s v="A12"/>
    <s v="Fiscal Year"/>
    <x v="0"/>
  </r>
  <r>
    <s v="Weinsier"/>
    <s v="Philip"/>
    <s v="David"/>
    <s v="Associate Professor"/>
    <s v="Fire-Applied Science"/>
    <x v="611"/>
    <s v="F"/>
    <n v="2000"/>
    <m/>
    <s v="F12"/>
    <s v="Academic Year"/>
    <x v="2"/>
  </r>
  <r>
    <s v="Watkins"/>
    <s v="Adam"/>
    <s v="Michael"/>
    <s v="Associate Professor"/>
    <s v="Human Services Department"/>
    <x v="612"/>
    <s v="F"/>
    <m/>
    <m/>
    <s v="F12"/>
    <s v="Academic Year"/>
    <x v="2"/>
  </r>
  <r>
    <s v="Conway"/>
    <s v="Ronald"/>
    <s v="E"/>
    <s v="Lecturer"/>
    <s v="Computer Science"/>
    <x v="613"/>
    <s v="F"/>
    <m/>
    <m/>
    <s v="F09"/>
    <s v="Academic Year"/>
    <x v="2"/>
  </r>
  <r>
    <s v="Slough"/>
    <s v="Jason"/>
    <m/>
    <s v="Accounting Manager"/>
    <s v="Controller's Office"/>
    <x v="614"/>
    <s v="F"/>
    <m/>
    <m/>
    <s v="A12"/>
    <s v="Fiscal Year"/>
    <x v="0"/>
  </r>
  <r>
    <s v="Leser"/>
    <s v="Anne"/>
    <s v="Elizabeth"/>
    <s v="Director, Prog/Assoc Professor"/>
    <s v="Fire-Human Dev &amp; Family Study"/>
    <x v="615"/>
    <s v="F"/>
    <n v="2000"/>
    <m/>
    <s v="F12"/>
    <s v="Academic Year"/>
    <x v="2"/>
  </r>
  <r>
    <s v="Mencer"/>
    <s v="Sandra"/>
    <s v="Jo"/>
    <s v="Dir, St Enroll Comm Center"/>
    <s v="Student Communication Center"/>
    <x v="616"/>
    <s v="F"/>
    <m/>
    <m/>
    <s v="A12"/>
    <s v="Fiscal Year"/>
    <x v="0"/>
  </r>
  <r>
    <s v="Handyside"/>
    <s v="Lisa"/>
    <s v="M"/>
    <s v="Associate Professor"/>
    <s v="Schl of Intervention Svcs"/>
    <x v="617"/>
    <s v="F"/>
    <m/>
    <m/>
    <s v="F12"/>
    <s v="Academic Year"/>
    <x v="2"/>
  </r>
  <r>
    <s v="Wang"/>
    <s v="Peng"/>
    <m/>
    <s v="Assistant Professor"/>
    <s v="Math and Statistics Dept"/>
    <x v="618"/>
    <s v="F"/>
    <m/>
    <m/>
    <s v="F09"/>
    <s v="Academic Year"/>
    <x v="2"/>
  </r>
  <r>
    <s v="Bechtel"/>
    <s v="Pamela"/>
    <s v="Ann"/>
    <s v="Associate Professor"/>
    <s v="School of HMSLS"/>
    <x v="619"/>
    <s v="F"/>
    <m/>
    <m/>
    <s v="F12"/>
    <s v="Academic Year"/>
    <x v="2"/>
  </r>
  <r>
    <s v="Brown"/>
    <s v="Jeffrey"/>
    <s v="Allan"/>
    <s v="Associate Professor"/>
    <s v="Popular Culture"/>
    <x v="620"/>
    <s v="F"/>
    <m/>
    <m/>
    <s v="F12"/>
    <s v="Academic Year"/>
    <x v="2"/>
  </r>
  <r>
    <s v="Collet"/>
    <s v="Bruce"/>
    <s v="A"/>
    <s v="Associate Professor"/>
    <s v="Leadership and Policy Studies"/>
    <x v="621"/>
    <s v="F"/>
    <m/>
    <m/>
    <s v="F12"/>
    <s v="Academic Year"/>
    <x v="2"/>
  </r>
  <r>
    <s v="Kane"/>
    <s v="Aaron"/>
    <s v="Michael"/>
    <s v="Manager, Parking and Shuttle"/>
    <s v="Parking Services"/>
    <x v="622"/>
    <s v="F"/>
    <m/>
    <m/>
    <s v="A12"/>
    <s v="Fiscal Year"/>
    <x v="0"/>
  </r>
  <r>
    <s v="Brodke"/>
    <s v="Michelle"/>
    <s v="Ruth Haff"/>
    <s v="Assistant Professor"/>
    <s v="Fire-Applied Science"/>
    <x v="623"/>
    <s v="F"/>
    <n v="1000"/>
    <m/>
    <s v="F12"/>
    <s v="Academic Year"/>
    <x v="2"/>
  </r>
  <r>
    <s v="Lau"/>
    <s v="Karen"/>
    <s v="Sue"/>
    <s v="Director of Records"/>
    <s v="Registrar"/>
    <x v="624"/>
    <s v="F"/>
    <m/>
    <m/>
    <s v="A12"/>
    <s v="Fiscal Year"/>
    <x v="0"/>
  </r>
  <r>
    <s v="Johnson"/>
    <s v="Paul"/>
    <s v="Andrew"/>
    <s v="Associate Professor"/>
    <s v="Leadership and Policy Studies"/>
    <x v="625"/>
    <s v="F"/>
    <m/>
    <m/>
    <s v="F12"/>
    <s v="Academic Year"/>
    <x v="2"/>
  </r>
  <r>
    <s v="Richardson"/>
    <s v="Jason"/>
    <s v="E"/>
    <s v="Information Security Analyst"/>
    <s v="Information Technology Service"/>
    <x v="626"/>
    <s v="F"/>
    <m/>
    <m/>
    <s v="A12"/>
    <s v="Fiscal Year"/>
    <x v="0"/>
  </r>
  <r>
    <s v="Labbie"/>
    <s v="Erin"/>
    <s v="Felicia"/>
    <s v="Associate Professor"/>
    <s v="English Department"/>
    <x v="627"/>
    <s v="F"/>
    <m/>
    <m/>
    <s v="F12"/>
    <s v="Academic Year"/>
    <x v="2"/>
  </r>
  <r>
    <s v="Schnepp"/>
    <s v="Jerry"/>
    <s v="Clyde"/>
    <s v="Assistant Professor"/>
    <s v="VCT-Tech Education"/>
    <x v="628"/>
    <s v="F"/>
    <m/>
    <m/>
    <s v="F12"/>
    <s v="Academic Year"/>
    <x v="2"/>
  </r>
  <r>
    <s v="Genovese"/>
    <s v="Christine"/>
    <s v="A"/>
    <s v="Associate Professor"/>
    <s v="Fire-Biology"/>
    <x v="629"/>
    <s v="F"/>
    <m/>
    <m/>
    <s v="F12"/>
    <s v="Academic Year"/>
    <x v="2"/>
  </r>
  <r>
    <s v="Sherwood"/>
    <s v="Theresa"/>
    <s v="A"/>
    <s v="Enterprise Syst .Report Writer"/>
    <s v="Information Technology Service"/>
    <x v="630"/>
    <s v="F"/>
    <m/>
    <m/>
    <s v="A12"/>
    <s v="Fiscal Year"/>
    <x v="0"/>
  </r>
  <r>
    <s v="Chavers"/>
    <s v="Lisa"/>
    <s v="Chyvonne"/>
    <s v="Ast Dean,Grad St/Dir Proj Srch"/>
    <s v="Graduate College"/>
    <x v="631"/>
    <s v="F"/>
    <m/>
    <m/>
    <s v="A12"/>
    <s v="Fiscal Year"/>
    <x v="0"/>
  </r>
  <r>
    <s v="Rippey"/>
    <s v="Theodore"/>
    <s v="Franks"/>
    <s v="Associate Professor"/>
    <s v="German-Russian Department"/>
    <x v="632"/>
    <s v="F"/>
    <m/>
    <m/>
    <s v="F12"/>
    <s v="Academic Year"/>
    <x v="2"/>
  </r>
  <r>
    <s v="Vostal"/>
    <s v="Brooks"/>
    <s v="R"/>
    <s v="Assistant Professor"/>
    <s v="Schl of Intervention Svcs"/>
    <x v="633"/>
    <s v="F"/>
    <m/>
    <m/>
    <s v="F12"/>
    <s v="Academic Year"/>
    <x v="2"/>
  </r>
  <r>
    <s v="Sondergeld"/>
    <s v="Toni"/>
    <s v="A"/>
    <s v="Ast Prof/Co-Dir Cntr Assmnt/Ev"/>
    <s v="Leadership and Policy Studies"/>
    <x v="634"/>
    <s v="F"/>
    <m/>
    <m/>
    <s v="F09"/>
    <s v="Academic Year"/>
    <x v="2"/>
  </r>
  <r>
    <s v="Fullenkamp"/>
    <s v="Adam"/>
    <s v="M"/>
    <s v="Assistant Professor"/>
    <s v="School of HMSLS"/>
    <x v="635"/>
    <s v="F"/>
    <m/>
    <m/>
    <s v="F12"/>
    <s v="Academic Year"/>
    <x v="2"/>
  </r>
  <r>
    <s v="Heggie"/>
    <s v="Travis"/>
    <s v="Wade"/>
    <s v="Asst Prof/Undrgrd TLEP Prog Co"/>
    <s v="School of HMSLS"/>
    <x v="635"/>
    <s v="F"/>
    <m/>
    <m/>
    <s v="F09"/>
    <s v="Academic Year"/>
    <x v="2"/>
  </r>
  <r>
    <s v="Vatan Woodhouse"/>
    <s v="Deanna"/>
    <m/>
    <s v="Director, Office of Div/SA"/>
    <s v="VP Student Affairs"/>
    <x v="636"/>
    <s v="F"/>
    <m/>
    <m/>
    <s v="A12"/>
    <s v="Fiscal Year"/>
    <x v="0"/>
  </r>
  <r>
    <s v="Fantana"/>
    <s v="Antoniu"/>
    <s v="Laurentiu"/>
    <s v="Assistant Professor"/>
    <s v="Psychology Department"/>
    <x v="637"/>
    <s v="F"/>
    <m/>
    <m/>
    <s v="F09"/>
    <s v="Academic Year"/>
    <x v="2"/>
  </r>
  <r>
    <s v="Bixler"/>
    <s v="David"/>
    <s v="F"/>
    <s v="Associate Professor"/>
    <s v="Music Performance Studies"/>
    <x v="638"/>
    <s v="F"/>
    <m/>
    <m/>
    <s v="F12"/>
    <s v="Academic Year"/>
    <x v="2"/>
  </r>
  <r>
    <s v="Stegman"/>
    <s v="Sandra"/>
    <m/>
    <s v="Associate Professor"/>
    <s v="Music Education"/>
    <x v="639"/>
    <s v="F"/>
    <m/>
    <m/>
    <s v="F09"/>
    <s v="Academic Year"/>
    <x v="2"/>
  </r>
  <r>
    <s v="Hayward"/>
    <s v="Carol"/>
    <s v="M"/>
    <s v="Associate Professor"/>
    <s v="Bands"/>
    <x v="640"/>
    <s v="F"/>
    <m/>
    <m/>
    <s v="F12"/>
    <s v="Academic Year"/>
    <x v="2"/>
  </r>
  <r>
    <s v="Miller"/>
    <s v="Melissa"/>
    <s v="Kary"/>
    <s v="Associate Professor"/>
    <s v="Political Science Department"/>
    <x v="641"/>
    <s v="F"/>
    <m/>
    <m/>
    <s v="F12"/>
    <s v="Academic Year"/>
    <x v="2"/>
  </r>
  <r>
    <s v="Bell"/>
    <s v="Craig"/>
    <s v="J"/>
    <s v="Director of Photography"/>
    <s v="Marketing &amp; Communications"/>
    <x v="642"/>
    <s v="F"/>
    <m/>
    <m/>
    <s v="A12"/>
    <s v="Fiscal Year"/>
    <x v="0"/>
  </r>
  <r>
    <s v="Bowman"/>
    <s v="Nicholas"/>
    <s v="Andrew"/>
    <s v="Assistant Professor"/>
    <s v="Higher Ed and Student Affairs"/>
    <x v="643"/>
    <s v="F"/>
    <m/>
    <m/>
    <s v="F12"/>
    <s v="Academic Year"/>
    <x v="2"/>
  </r>
  <r>
    <s v="Swain"/>
    <s v="Dawn"/>
    <s v="Marie"/>
    <s v="Data Warehouse Analyst"/>
    <s v="Information Technology Service"/>
    <x v="644"/>
    <s v="F"/>
    <m/>
    <m/>
    <s v="A12"/>
    <s v="Fiscal Year"/>
    <x v="0"/>
  </r>
  <r>
    <s v="Planthaber"/>
    <s v="Amy"/>
    <s v="Jo Ward"/>
    <s v="Manager, Academic Advising"/>
    <s v="Fire-Student Services"/>
    <x v="645"/>
    <s v="F"/>
    <m/>
    <m/>
    <s v="A12"/>
    <s v="Fiscal Year"/>
    <x v="0"/>
  </r>
  <r>
    <s v="Joyce"/>
    <s v="Cheryl"/>
    <s v="Lynn"/>
    <s v="Coordinator TV Learning Svcs"/>
    <s v="WBGU-TV Television Service"/>
    <x v="646"/>
    <s v="F"/>
    <m/>
    <m/>
    <s v="A12"/>
    <s v="Fiscal Year"/>
    <x v="0"/>
  </r>
  <r>
    <s v="Lawrie"/>
    <s v="Joshua"/>
    <s v="D"/>
    <s v="Asst Director, Housing &amp; Admin"/>
    <s v="Office of Residence Life"/>
    <x v="647"/>
    <s v="F"/>
    <n v="3000"/>
    <m/>
    <s v="A12"/>
    <s v="Fiscal Year"/>
    <x v="0"/>
  </r>
  <r>
    <s v="Xu"/>
    <s v="Zhaohui"/>
    <m/>
    <s v="Associate Professor"/>
    <s v="Biological Science"/>
    <x v="648"/>
    <s v="F"/>
    <m/>
    <m/>
    <s v="F12"/>
    <s v="Academic Year"/>
    <x v="2"/>
  </r>
  <r>
    <s v="Baringer"/>
    <s v="Jamie"/>
    <s v="Ann"/>
    <s v="Director, BGSU Ice Arena"/>
    <s v="Ice Arena"/>
    <x v="648"/>
    <s v="F"/>
    <m/>
    <m/>
    <s v="A12"/>
    <s v="Fiscal Year"/>
    <x v="0"/>
  </r>
  <r>
    <s v="Burek"/>
    <s v="Melissa"/>
    <s v="Winston"/>
    <s v="Associate Professor"/>
    <s v="Human Services Department"/>
    <x v="649"/>
    <s v="F"/>
    <m/>
    <m/>
    <s v="F12"/>
    <s v="Academic Year"/>
    <x v="2"/>
  </r>
  <r>
    <s v="Liederbach"/>
    <s v="John"/>
    <s v="Campbell"/>
    <s v="Associate Professor"/>
    <s v="Human Services Department"/>
    <x v="649"/>
    <s v="F"/>
    <m/>
    <m/>
    <s v="F12"/>
    <s v="Academic Year"/>
    <x v="2"/>
  </r>
  <r>
    <s v="Yingling"/>
    <s v="Faith"/>
    <s v="Ann"/>
    <s v="Director of Wellness"/>
    <s v="Recreation and Wellness"/>
    <x v="650"/>
    <s v="F"/>
    <m/>
    <m/>
    <s v="A12"/>
    <s v="Fiscal Year"/>
    <x v="0"/>
  </r>
  <r>
    <s v="Meyers"/>
    <s v="Karen"/>
    <s v="Hopkins"/>
    <s v="Assistant Director"/>
    <s v="Center for Faculty Excellence"/>
    <x v="651"/>
    <s v="F"/>
    <m/>
    <m/>
    <s v="A12"/>
    <s v="Fiscal Year"/>
    <x v="0"/>
  </r>
  <r>
    <s v="Nickoson"/>
    <s v="Lee"/>
    <s v="A"/>
    <s v="Associate Professor"/>
    <s v="English Department"/>
    <x v="652"/>
    <s v="F"/>
    <m/>
    <m/>
    <s v="F12"/>
    <s v="Academic Year"/>
    <x v="2"/>
  </r>
  <r>
    <s v="Panas"/>
    <s v="Ludmyla"/>
    <s v="Tatiana"/>
    <s v="Assc Professor/Prog Director"/>
    <s v="Fire-Psychology"/>
    <x v="653"/>
    <s v="F"/>
    <m/>
    <m/>
    <s v="F12"/>
    <s v="Academic Year"/>
    <x v="2"/>
  </r>
  <r>
    <s v="Fisher"/>
    <s v="Theodore"/>
    <s v="F"/>
    <s v="Server Administrator"/>
    <s v="Information Technology Service"/>
    <x v="654"/>
    <s v="F"/>
    <m/>
    <m/>
    <s v="A12"/>
    <s v="Fiscal Year"/>
    <x v="0"/>
  </r>
  <r>
    <s v="Euler"/>
    <s v="Robin"/>
    <s v="L"/>
    <s v="Grant Development Specialist"/>
    <s v="Sponsored Programs &amp; Research"/>
    <x v="655"/>
    <s v="F"/>
    <m/>
    <m/>
    <s v="A12"/>
    <s v="Fiscal Year"/>
    <x v="0"/>
  </r>
  <r>
    <s v="Gwozdz"/>
    <s v="Suzanne"/>
    <s v="Helen"/>
    <s v="Fiscal Administrator"/>
    <s v="Information Technology Service"/>
    <x v="656"/>
    <s v="F"/>
    <m/>
    <m/>
    <s v="A12"/>
    <s v="Fiscal Year"/>
    <x v="0"/>
  </r>
  <r>
    <s v="Yun"/>
    <s v="Gi Woong"/>
    <m/>
    <s v="Associate Professor"/>
    <s v="Dept of Telecommunications"/>
    <x v="657"/>
    <s v="F"/>
    <m/>
    <m/>
    <s v="F09"/>
    <s v="Academic Year"/>
    <x v="2"/>
  </r>
  <r>
    <s v="Baker"/>
    <s v="Julie"/>
    <s v="K"/>
    <s v="Manager, Classroom Technology"/>
    <s v="Information Technology Service"/>
    <x v="658"/>
    <s v="F"/>
    <m/>
    <m/>
    <s v="A12"/>
    <s v="Fiscal Year"/>
    <x v="0"/>
  </r>
  <r>
    <s v="Pelletier"/>
    <s v="Andrew"/>
    <s v="John"/>
    <s v="Associate Professor"/>
    <s v="Music Performance Studies"/>
    <x v="659"/>
    <s v="F"/>
    <m/>
    <m/>
    <s v="F12"/>
    <s v="Academic Year"/>
    <x v="2"/>
  </r>
  <r>
    <s v="Polkinghorne"/>
    <s v="Frederick"/>
    <s v="W"/>
    <s v="Assistant Professor"/>
    <s v="Educ/Div Tchng &amp; Learning"/>
    <x v="660"/>
    <s v="F"/>
    <m/>
    <m/>
    <s v="F09"/>
    <s v="Academic Year"/>
    <x v="2"/>
  </r>
  <r>
    <s v="Rosenkranz"/>
    <s v="Thomas"/>
    <s v="H"/>
    <s v="Associate Professor"/>
    <s v="Music Performance Studies"/>
    <x v="661"/>
    <s v="F"/>
    <m/>
    <m/>
    <s v="F09"/>
    <s v="Academic Year"/>
    <x v="2"/>
  </r>
  <r>
    <s v="Lee"/>
    <s v="Bob"/>
    <s v="Du"/>
    <s v="Associate Professor"/>
    <s v="School of HMSLS"/>
    <x v="662"/>
    <s v="F"/>
    <m/>
    <m/>
    <s v="F12"/>
    <s v="Academic Year"/>
    <x v="2"/>
  </r>
  <r>
    <s v="Brigadier"/>
    <s v="Sean"/>
    <s v="Michael"/>
    <s v="IR Report Developer"/>
    <s v="Institutional Research"/>
    <x v="663"/>
    <s v="F"/>
    <m/>
    <m/>
    <s v="A12"/>
    <s v="Fiscal Year"/>
    <x v="0"/>
  </r>
  <r>
    <s v="Terry-Fritsch"/>
    <s v="Allison"/>
    <s v="Lee"/>
    <s v="Associate Professor"/>
    <s v="School of Art"/>
    <x v="664"/>
    <s v="F"/>
    <m/>
    <m/>
    <s v="F12"/>
    <s v="Academic Year"/>
    <x v="2"/>
  </r>
  <r>
    <s v="Gunka"/>
    <s v="Danee"/>
    <s v="Lynn"/>
    <s v="Manager, Customer Service"/>
    <s v="Information Technology Service"/>
    <x v="665"/>
    <s v="F"/>
    <m/>
    <m/>
    <s v="A12"/>
    <s v="Fiscal Year"/>
    <x v="0"/>
  </r>
  <r>
    <s v="Wells-Jensen"/>
    <s v="Sheri"/>
    <s v="Beth"/>
    <s v="Associate Professor"/>
    <s v="English Department"/>
    <x v="666"/>
    <s v="F"/>
    <m/>
    <m/>
    <s v="F12"/>
    <s v="Academic Year"/>
    <x v="2"/>
  </r>
  <r>
    <s v="Salsburg"/>
    <s v="Shannon"/>
    <s v="Leigh"/>
    <s v="Head Women's Softball Coach"/>
    <s v="Softball Women"/>
    <x v="667"/>
    <s v="F"/>
    <m/>
    <m/>
    <s v="A12"/>
    <s v="Fiscal Year"/>
    <x v="0"/>
  </r>
  <r>
    <s v="Evans"/>
    <s v="Erik"/>
    <s v="D"/>
    <s v="Information Security Analyst"/>
    <s v="Information Technology Service"/>
    <x v="668"/>
    <s v="F"/>
    <m/>
    <m/>
    <s v="A12"/>
    <s v="Fiscal Year"/>
    <x v="0"/>
  </r>
  <r>
    <s v="Pelini"/>
    <s v="Shannon"/>
    <s v="Lynn"/>
    <s v="Assistant Professor"/>
    <s v="Biological Science"/>
    <x v="669"/>
    <s v="F"/>
    <m/>
    <m/>
    <s v="F09"/>
    <s v="Academic Year"/>
    <x v="2"/>
  </r>
  <r>
    <s v="Laurent"/>
    <s v="Charles"/>
    <s v="Matthew"/>
    <s v="Assistant Professor"/>
    <s v="School of HMSLS"/>
    <x v="670"/>
    <s v="F"/>
    <m/>
    <m/>
    <s v="F12"/>
    <s v="Academic Year"/>
    <x v="2"/>
  </r>
  <r>
    <s v="Blankinship"/>
    <s v="Bonnie"/>
    <s v="Jo"/>
    <s v="Communications Manager"/>
    <s v="Marketing &amp; Communications"/>
    <x v="671"/>
    <s v="F"/>
    <m/>
    <m/>
    <s v="A12"/>
    <s v="Fiscal Year"/>
    <x v="0"/>
  </r>
  <r>
    <s v="Fairbairn"/>
    <s v="Peter"/>
    <s v="Douglas Stauffer"/>
    <s v="Communications Manager"/>
    <s v="Marketing &amp; Communications"/>
    <x v="671"/>
    <s v="F"/>
    <m/>
    <m/>
    <s v="A12"/>
    <s v="Fiscal Year"/>
    <x v="0"/>
  </r>
  <r>
    <s v="West"/>
    <s v="Amy"/>
    <s v="M"/>
    <s v="Communications Manager"/>
    <s v="Marketing &amp; Communications"/>
    <x v="671"/>
    <s v="F"/>
    <m/>
    <m/>
    <s v="A12"/>
    <s v="Fiscal Year"/>
    <x v="0"/>
  </r>
  <r>
    <s v="Myers"/>
    <s v="Jane"/>
    <s v="Bastel"/>
    <s v="Director of Major Gifts"/>
    <s v="Intercollegiate Athletics"/>
    <x v="672"/>
    <s v="F"/>
    <m/>
    <m/>
    <s v="A12"/>
    <s v="Fiscal Year"/>
    <x v="0"/>
  </r>
  <r>
    <s v="Tompsett"/>
    <s v="Carolyn"/>
    <s v="Joyce"/>
    <s v="Assistant Professor"/>
    <s v="Psychology Department"/>
    <x v="673"/>
    <s v="F"/>
    <m/>
    <m/>
    <s v="F09"/>
    <s v="Academic Year"/>
    <x v="2"/>
  </r>
  <r>
    <s v="Strand"/>
    <s v="Michael"/>
    <s v="J"/>
    <s v="Assistant Professor"/>
    <s v="Sociology Department"/>
    <x v="674"/>
    <s v="F"/>
    <m/>
    <m/>
    <s v="F09"/>
    <s v="Academic Year"/>
    <x v="2"/>
  </r>
  <r>
    <s v="Kutz"/>
    <s v="Matthew"/>
    <s v="Robert"/>
    <s v="Assistant Professor"/>
    <s v="School of HMSLS"/>
    <x v="675"/>
    <s v="F"/>
    <m/>
    <m/>
    <s v="F12"/>
    <s v="Academic Year"/>
    <x v="2"/>
  </r>
  <r>
    <s v="Guzzo"/>
    <s v="Karen"/>
    <s v="Benjamin"/>
    <s v="Assistant Professor"/>
    <s v="Sociology Department"/>
    <x v="676"/>
    <s v="F"/>
    <m/>
    <m/>
    <s v="F12"/>
    <s v="Academic Year"/>
    <x v="2"/>
  </r>
  <r>
    <s v="Rockovich"/>
    <s v="Michael"/>
    <s v="James"/>
    <s v="Asst Director for Finance"/>
    <s v="Recreation and Wellness"/>
    <x v="677"/>
    <s v="F"/>
    <m/>
    <m/>
    <s v="A12"/>
    <s v="Fiscal Year"/>
    <x v="0"/>
  </r>
  <r>
    <s v="Hampton"/>
    <s v="David"/>
    <s v="Dean"/>
    <s v="Assistant Professor"/>
    <s v="Schl of Intervention Svcs"/>
    <x v="678"/>
    <s v="F"/>
    <m/>
    <m/>
    <s v="F12"/>
    <s v="Academic Year"/>
    <x v="2"/>
  </r>
  <r>
    <s v="Bidart-Bouzat"/>
    <s v="Maria"/>
    <s v="Gabriela"/>
    <s v="Associate Professor"/>
    <s v="Biological Science"/>
    <x v="679"/>
    <s v="F"/>
    <m/>
    <m/>
    <s v="F12"/>
    <s v="Academic Year"/>
    <x v="2"/>
  </r>
  <r>
    <s v="Fager"/>
    <s v="Jamie"/>
    <m/>
    <s v="Manager, Grants Accounting"/>
    <s v="Controller's Office"/>
    <x v="680"/>
    <s v="F"/>
    <m/>
    <m/>
    <s v="A12"/>
    <s v="Fiscal Year"/>
    <x v="0"/>
  </r>
  <r>
    <s v="Montague"/>
    <s v="Rhonda"/>
    <s v="E"/>
    <s v="Senior Systems Analyst-St Acct"/>
    <s v="Controller's Office"/>
    <x v="680"/>
    <s v="F"/>
    <m/>
    <m/>
    <s v="A12"/>
    <s v="Fiscal Year"/>
    <x v="0"/>
  </r>
  <r>
    <s v="Coulter"/>
    <s v="Tina"/>
    <s v="M"/>
    <s v="Assc Director, Prog Mgmt/Compl"/>
    <s v="Financial Aid"/>
    <x v="680"/>
    <s v="F"/>
    <m/>
    <m/>
    <s v="A12"/>
    <s v="Fiscal Year"/>
    <x v="0"/>
  </r>
  <r>
    <s v="Schaeffer"/>
    <s v="Rachel"/>
    <s v="Anne"/>
    <s v="Dir of Trans Eval &amp; Grad"/>
    <s v="Registrar"/>
    <x v="680"/>
    <s v="F"/>
    <m/>
    <m/>
    <s v="A12"/>
    <s v="Fiscal Year"/>
    <x v="0"/>
  </r>
  <r>
    <s v="Schommer"/>
    <s v="Christopher"/>
    <s v="August"/>
    <s v="Senior Lecturer"/>
    <s v="School of HMSLS"/>
    <x v="681"/>
    <s v="F"/>
    <m/>
    <m/>
    <s v="F12"/>
    <s v="Academic Year"/>
    <x v="2"/>
  </r>
  <r>
    <s v="Quattromani"/>
    <s v="Barry"/>
    <m/>
    <s v="Project Manager"/>
    <s v="Design &amp; Construction"/>
    <x v="682"/>
    <s v="F"/>
    <m/>
    <m/>
    <s v="A12"/>
    <s v="Fiscal Year"/>
    <x v="0"/>
  </r>
  <r>
    <s v="Garland"/>
    <s v="Robin"/>
    <s v="Ruth"/>
    <s v="Instructor"/>
    <s v="Fire-Applied Science"/>
    <x v="683"/>
    <s v="F"/>
    <n v="1000"/>
    <m/>
    <s v="F12"/>
    <s v="Academic Year"/>
    <x v="2"/>
  </r>
  <r>
    <s v="Ostrowski"/>
    <s v="Alexis"/>
    <s v="Dee"/>
    <s v="Assistant Professor"/>
    <s v="Chemistry Department"/>
    <x v="684"/>
    <s v="F"/>
    <m/>
    <m/>
    <s v="F09"/>
    <s v="Academic Year"/>
    <x v="2"/>
  </r>
  <r>
    <s v="Choo"/>
    <s v="Hyungsuk"/>
    <m/>
    <s v="Assistant Professor"/>
    <s v="School of HMSLS"/>
    <x v="685"/>
    <s v="F"/>
    <m/>
    <m/>
    <s v="F09"/>
    <s v="Academic Year"/>
    <x v="2"/>
  </r>
  <r>
    <s v="Klosterman"/>
    <s v="Jeremy"/>
    <s v="Keith"/>
    <s v="Assistant Professor"/>
    <s v="Chemistry Department"/>
    <x v="686"/>
    <s v="F"/>
    <m/>
    <m/>
    <s v="F12"/>
    <s v="Academic Year"/>
    <x v="2"/>
  </r>
  <r>
    <s v="VanEseltine"/>
    <s v="Matthew"/>
    <s v="Glen"/>
    <s v="Assistant Professor"/>
    <s v="Sociology Department"/>
    <x v="687"/>
    <s v="F"/>
    <m/>
    <m/>
    <s v="F09"/>
    <s v="Academic Year"/>
    <x v="2"/>
  </r>
  <r>
    <s v="Kita"/>
    <s v="Bradley"/>
    <s v="C"/>
    <s v="Server Administrator"/>
    <s v="Information Technology Service"/>
    <x v="688"/>
    <s v="F"/>
    <m/>
    <m/>
    <s v="A12"/>
    <s v="Fiscal Year"/>
    <x v="0"/>
  </r>
  <r>
    <s v="Coons"/>
    <s v="Christian"/>
    <s v="L"/>
    <s v="Associate Professor"/>
    <s v="Philosophy Department"/>
    <x v="689"/>
    <s v="F"/>
    <m/>
    <m/>
    <s v="F12"/>
    <s v="Academic Year"/>
    <x v="2"/>
  </r>
  <r>
    <s v="Kuhl"/>
    <s v="Danielle"/>
    <s v="Corinne"/>
    <s v="Assistant Professor"/>
    <s v="Sociology Department"/>
    <x v="690"/>
    <s v="F"/>
    <m/>
    <m/>
    <s v="F12"/>
    <s v="Academic Year"/>
    <x v="2"/>
  </r>
  <r>
    <s v="Selzer"/>
    <s v="John"/>
    <s v="C"/>
    <s v="Sr Manager, Prospect Research"/>
    <s v="Development Office"/>
    <x v="691"/>
    <s v="F"/>
    <m/>
    <m/>
    <s v="A12"/>
    <s v="Fiscal Year"/>
    <x v="0"/>
  </r>
  <r>
    <s v="Peet"/>
    <s v="Susan"/>
    <s v="Hobbs"/>
    <s v="Senior Lecturer"/>
    <s v="Family &amp; Consumer Sciences"/>
    <x v="692"/>
    <s v="F"/>
    <m/>
    <m/>
    <s v="F12"/>
    <s v="Academic Year"/>
    <x v="2"/>
  </r>
  <r>
    <s v="Lohr"/>
    <s v="Lloyd"/>
    <s v="Michael"/>
    <s v="Sr Manager, Prospect Research"/>
    <s v="Development Office"/>
    <x v="693"/>
    <s v="F"/>
    <m/>
    <m/>
    <s v="A12"/>
    <s v="Fiscal Year"/>
    <x v="0"/>
  </r>
  <r>
    <s v="Sirum"/>
    <s v="Karen"/>
    <s v="L"/>
    <s v="Associate Professor"/>
    <s v="Biological Science"/>
    <x v="694"/>
    <s v="F"/>
    <m/>
    <m/>
    <s v="F12"/>
    <s v="Academic Year"/>
    <x v="2"/>
  </r>
  <r>
    <s v="Edminster"/>
    <s v="Judith"/>
    <s v="R"/>
    <s v="Associate Professor"/>
    <s v="English Department"/>
    <x v="695"/>
    <s v="F"/>
    <m/>
    <m/>
    <s v="F12"/>
    <s v="Academic Year"/>
    <x v="2"/>
  </r>
  <r>
    <s v="Grinberg Pla"/>
    <s v="Valeria"/>
    <m/>
    <s v="Associate Professor"/>
    <s v="Romance and Classical Studies"/>
    <x v="696"/>
    <s v="F"/>
    <m/>
    <m/>
    <s v="F12"/>
    <s v="Academic Year"/>
    <x v="2"/>
  </r>
  <r>
    <s v="Wallach"/>
    <s v="Jeremy"/>
    <s v="Wayne"/>
    <s v="Associate Professor"/>
    <s v="Popular Culture"/>
    <x v="697"/>
    <s v="F"/>
    <m/>
    <m/>
    <s v="F09"/>
    <s v="Academic Year"/>
    <x v="2"/>
  </r>
  <r>
    <s v="Cherry Chandler"/>
    <s v="Eileen"/>
    <s v="Cordelia"/>
    <s v="Associate Professor"/>
    <s v="Theatre and Film"/>
    <x v="698"/>
    <s v="F"/>
    <m/>
    <m/>
    <s v="F12"/>
    <s v="Academic Year"/>
    <x v="2"/>
  </r>
  <r>
    <s v="Cho"/>
    <s v="Sungho"/>
    <m/>
    <s v="Assistant Professor"/>
    <s v="School of HMSLS"/>
    <x v="699"/>
    <s v="F"/>
    <m/>
    <m/>
    <s v="F09"/>
    <s v="Academic Year"/>
    <x v="2"/>
  </r>
  <r>
    <s v="Koba"/>
    <s v="Amanda"/>
    <s v="Leigh"/>
    <s v="Assistant Professor"/>
    <s v="School of HMSLS"/>
    <x v="699"/>
    <s v="F"/>
    <m/>
    <m/>
    <s v="F12"/>
    <s v="Academic Year"/>
    <x v="2"/>
  </r>
  <r>
    <s v="Konecny"/>
    <s v="Lise"/>
    <s v="LeAnn"/>
    <s v="Assistant Director, Campus Svc"/>
    <s v="Campus Operations"/>
    <x v="700"/>
    <s v="F"/>
    <m/>
    <m/>
    <s v="A12"/>
    <s v="Fiscal Year"/>
    <x v="0"/>
  </r>
  <r>
    <s v="Lemmerbrock"/>
    <s v="Daniel"/>
    <s v="W"/>
    <s v="Data Hub and Resource Ctr Mgr"/>
    <s v="Design &amp; Construction"/>
    <x v="701"/>
    <s v="F"/>
    <m/>
    <m/>
    <s v="A12"/>
    <s v="Fiscal Year"/>
    <x v="0"/>
  </r>
  <r>
    <s v="Miller"/>
    <s v="Montana"/>
    <s v="Caitlin"/>
    <s v="Associate Professor"/>
    <s v="Popular Culture"/>
    <x v="702"/>
    <s v="F"/>
    <m/>
    <m/>
    <s v="F09"/>
    <s v="Academic Year"/>
    <x v="2"/>
  </r>
  <r>
    <s v="Sheffer"/>
    <s v="Jolie"/>
    <s v="A"/>
    <s v="Associate Professor"/>
    <s v="English Department"/>
    <x v="703"/>
    <s v="F"/>
    <m/>
    <m/>
    <s v="F12"/>
    <s v="Academic Year"/>
    <x v="2"/>
  </r>
  <r>
    <s v="Bhalla"/>
    <s v="Vibha"/>
    <m/>
    <s v="Associate Professor"/>
    <s v="Ethnic Studies"/>
    <x v="704"/>
    <s v="F"/>
    <n v="3000"/>
    <m/>
    <s v="F12"/>
    <s v="Academic Year"/>
    <x v="2"/>
  </r>
  <r>
    <s v="Burt"/>
    <s v="Jeffrey"/>
    <s v="Charles"/>
    <s v="Information Security Analyst"/>
    <s v="Information Technology Service"/>
    <x v="705"/>
    <s v="F"/>
    <m/>
    <m/>
    <s v="A12"/>
    <s v="Fiscal Year"/>
    <x v="0"/>
  </r>
  <r>
    <s v="Keyes"/>
    <s v="Starr"/>
    <s v="Elaine"/>
    <s v="Assistant Professor"/>
    <s v="Schl of Intervention Svcs"/>
    <x v="706"/>
    <s v="F"/>
    <m/>
    <m/>
    <s v="F12"/>
    <s v="Academic Year"/>
    <x v="2"/>
  </r>
  <r>
    <s v="Carpenter"/>
    <s v="Diana"/>
    <s v="R"/>
    <s v="Associate Director Student Svc"/>
    <s v="A&amp;S Dean"/>
    <x v="707"/>
    <s v="F"/>
    <m/>
    <m/>
    <s v="A12"/>
    <s v="Fiscal Year"/>
    <x v="0"/>
  </r>
  <r>
    <s v="Steen"/>
    <s v="David"/>
    <s v="J"/>
    <s v="Manager of Technology Services"/>
    <s v="Information Technology Service"/>
    <x v="708"/>
    <s v="F"/>
    <m/>
    <m/>
    <s v="A12"/>
    <s v="Fiscal Year"/>
    <x v="0"/>
  </r>
  <r>
    <s v="Tucker"/>
    <s v="Judith"/>
    <s v="M Thomas"/>
    <s v="Assoc Director for Prof Dev"/>
    <s v="NWOE-TV F&amp;A"/>
    <x v="709"/>
    <s v="F"/>
    <m/>
    <m/>
    <s v="A12"/>
    <s v="Fiscal Year"/>
    <x v="0"/>
  </r>
  <r>
    <s v="Dubasik"/>
    <s v="Virginia"/>
    <s v="Lee"/>
    <s v="Assistant Professor"/>
    <s v="Comm. Sciences &amp; Disorders"/>
    <x v="710"/>
    <s v="F"/>
    <m/>
    <m/>
    <s v="F09"/>
    <s v="Academic Year"/>
    <x v="2"/>
  </r>
  <r>
    <s v="Riley"/>
    <s v="Ellyn"/>
    <s v="Anne"/>
    <s v="Assistant Professor"/>
    <s v="Comm. Sciences &amp; Disorders"/>
    <x v="710"/>
    <s v="F"/>
    <m/>
    <m/>
    <s v="F12"/>
    <s v="Academic Year"/>
    <x v="2"/>
  </r>
  <r>
    <s v="Staic"/>
    <s v="Mihai"/>
    <s v="Doru"/>
    <s v="Assistant Professor"/>
    <s v="Math and Statistics Dept"/>
    <x v="711"/>
    <s v="F"/>
    <m/>
    <m/>
    <s v="F12"/>
    <s v="Academic Year"/>
    <x v="2"/>
  </r>
  <r>
    <s v="Pozniak"/>
    <s v="Mary"/>
    <s v="Lynn Rogge"/>
    <s v="Assistant Director"/>
    <s v="Advising Services"/>
    <x v="712"/>
    <s v="F"/>
    <m/>
    <m/>
    <s v="A12"/>
    <s v="Fiscal Year"/>
    <x v="0"/>
  </r>
  <r>
    <s v="Cragin"/>
    <s v="Becca"/>
    <m/>
    <s v="Associate Professor"/>
    <s v="Popular Culture"/>
    <x v="713"/>
    <s v="F"/>
    <m/>
    <m/>
    <s v="F12"/>
    <s v="Academic Year"/>
    <x v="2"/>
  </r>
  <r>
    <s v="McBride"/>
    <s v="Matthew"/>
    <s v="Stephen"/>
    <s v="Assistant Professor"/>
    <s v="Music Performance Studies"/>
    <x v="714"/>
    <s v="F"/>
    <m/>
    <m/>
    <s v="F09"/>
    <s v="Academic Year"/>
    <x v="2"/>
  </r>
  <r>
    <s v="Kozlowski"/>
    <s v="Kelly"/>
    <s v="Anne"/>
    <s v="Assistant Professor"/>
    <s v="Schl of Intervention Svcs"/>
    <x v="715"/>
    <s v="F"/>
    <m/>
    <m/>
    <s v="F12"/>
    <s v="Academic Year"/>
    <x v="2"/>
  </r>
  <r>
    <s v="Wldschutte"/>
    <s v="Hans"/>
    <s v="Karl"/>
    <s v="Assistant Professor"/>
    <s v="Biological Science"/>
    <x v="716"/>
    <s v="F"/>
    <m/>
    <m/>
    <s v="F12"/>
    <s v="Academic Year"/>
    <x v="2"/>
  </r>
  <r>
    <s v="Koenig"/>
    <s v="Tonya"/>
    <s v="Renee"/>
    <s v="NWOET Asst Dir Acad Srvs"/>
    <s v="NWOE-TV F&amp;A"/>
    <x v="717"/>
    <s v="F"/>
    <n v="1800"/>
    <m/>
    <s v="A12"/>
    <s v="Fiscal Year"/>
    <x v="0"/>
  </r>
  <r>
    <s v="Torelli"/>
    <s v="Andrew"/>
    <s v="Tyler"/>
    <s v="Assistant Professor"/>
    <s v="Chemistry Department"/>
    <x v="718"/>
    <s v="F"/>
    <m/>
    <m/>
    <s v="F12"/>
    <s v="Academic Year"/>
    <x v="2"/>
  </r>
  <r>
    <s v="Abercrombie"/>
    <s v="Sara"/>
    <s v="A"/>
    <s v="Assistant Professor"/>
    <s v="Leadership and Policy Studies"/>
    <x v="719"/>
    <s v="F"/>
    <m/>
    <m/>
    <s v="F12"/>
    <s v="Academic Year"/>
    <x v="2"/>
  </r>
  <r>
    <s v="Crimmins"/>
    <s v="Eric"/>
    <s v="John"/>
    <s v="Technology Support Specialist"/>
    <s v="Information Technology Service"/>
    <x v="720"/>
    <s v="F"/>
    <m/>
    <m/>
    <s v="A12"/>
    <s v="Fiscal Year"/>
    <x v="0"/>
  </r>
  <r>
    <s v="Stucker"/>
    <s v="Jennifer"/>
    <m/>
    <s v="Assistant Professor"/>
    <s v="School of Art"/>
    <x v="721"/>
    <s v="F"/>
    <m/>
    <m/>
    <s v="F12"/>
    <s v="Academic Year"/>
    <x v="2"/>
  </r>
  <r>
    <s v="Phuntumart"/>
    <s v="Vipaporn"/>
    <m/>
    <s v="Associate Professor"/>
    <s v="Biological Science"/>
    <x v="722"/>
    <s v="F"/>
    <m/>
    <m/>
    <s v="F12"/>
    <s v="Academic Year"/>
    <x v="2"/>
  </r>
  <r>
    <s v="Lunceford"/>
    <s v="Christina"/>
    <s v="Joann"/>
    <s v="Assistant Professor"/>
    <s v="Higher Ed and Student Affairs"/>
    <x v="723"/>
    <s v="F"/>
    <m/>
    <m/>
    <s v="F12"/>
    <s v="Academic Year"/>
    <x v="2"/>
  </r>
  <r>
    <s v="Papanikolaou"/>
    <s v="Eftychia"/>
    <m/>
    <s v="Associate Professor"/>
    <s v="Musicology/Composition/Theory"/>
    <x v="724"/>
    <s v="F"/>
    <m/>
    <m/>
    <s v="F12"/>
    <s v="Academic Year"/>
    <x v="2"/>
  </r>
  <r>
    <s v="Rowlands"/>
    <s v="Richard"/>
    <s v="Dale"/>
    <s v="Project Specialist"/>
    <s v="V Prov Undergraduate Programs"/>
    <x v="724"/>
    <s v="F"/>
    <m/>
    <m/>
    <s v="A12"/>
    <s v="Fiscal Year"/>
    <x v="0"/>
  </r>
  <r>
    <s v="Kizhakethalackal"/>
    <s v="Elsy"/>
    <s v="Thomas"/>
    <s v="Assistant Professor"/>
    <s v="Fire-Applied Science"/>
    <x v="725"/>
    <s v="F"/>
    <m/>
    <m/>
    <s v="F12"/>
    <s v="Academic Year"/>
    <x v="2"/>
  </r>
  <r>
    <s v="Xie"/>
    <s v="Xiangdong"/>
    <m/>
    <s v="Assistant Professor"/>
    <s v="Math and Statistics Dept"/>
    <x v="726"/>
    <s v="F"/>
    <m/>
    <m/>
    <s v="F09"/>
    <s v="Academic Year"/>
    <x v="2"/>
  </r>
  <r>
    <s v="Mancuso"/>
    <s v="Rebecca"/>
    <s v="Jill"/>
    <s v="Associate Professor"/>
    <s v="History Department"/>
    <x v="727"/>
    <s v="F"/>
    <m/>
    <m/>
    <s v="F12"/>
    <s v="Academic Year"/>
    <x v="2"/>
  </r>
  <r>
    <s v="Coates"/>
    <s v="Kimberly"/>
    <m/>
    <s v="Associate Professor"/>
    <s v="English Department"/>
    <x v="728"/>
    <s v="F"/>
    <m/>
    <m/>
    <s v="F12"/>
    <s v="Academic Year"/>
    <x v="2"/>
  </r>
  <r>
    <s v="Gearhart"/>
    <s v="Stephannie"/>
    <s v="S"/>
    <s v="Associate Professor"/>
    <s v="English Department"/>
    <x v="728"/>
    <s v="F"/>
    <m/>
    <m/>
    <s v="F12"/>
    <s v="Academic Year"/>
    <x v="2"/>
  </r>
  <r>
    <s v="Ludy"/>
    <s v="Mary"/>
    <s v="Jon"/>
    <s v="Assistant Professor"/>
    <s v="Family &amp; Consumer Sciences"/>
    <x v="729"/>
    <s v="F"/>
    <m/>
    <m/>
    <s v="F12"/>
    <s v="Academic Year"/>
    <x v="2"/>
  </r>
  <r>
    <s v="Muhammad"/>
    <s v="Amanda"/>
    <s v="J"/>
    <s v="Assistant Professor"/>
    <s v="Family &amp; Consumer Sciences"/>
    <x v="729"/>
    <s v="F"/>
    <m/>
    <m/>
    <s v="F12"/>
    <s v="Academic Year"/>
    <x v="2"/>
  </r>
  <r>
    <s v="McCullough"/>
    <s v="Brian"/>
    <s v="Patrick"/>
    <s v="Assistant Professor"/>
    <s v="School of HMSLS"/>
    <x v="729"/>
    <s v="F"/>
    <m/>
    <m/>
    <s v="F12"/>
    <s v="Academic Year"/>
    <x v="2"/>
  </r>
  <r>
    <s v="Bostic"/>
    <s v="Jonathan"/>
    <s v="D"/>
    <s v="Assistant Professor"/>
    <s v="Educ/Div Tchng &amp; Learning"/>
    <x v="730"/>
    <s v="F"/>
    <m/>
    <m/>
    <s v="F12"/>
    <s v="Academic Year"/>
    <x v="2"/>
  </r>
  <r>
    <s v="Daniels"/>
    <s v="Thomas"/>
    <m/>
    <s v="Assistant Director Grad Studie"/>
    <s v="Graduate Studies Business"/>
    <x v="731"/>
    <s v="F"/>
    <m/>
    <m/>
    <s v="A12"/>
    <s v="Fiscal Year"/>
    <x v="0"/>
  </r>
  <r>
    <s v="Willis"/>
    <s v="Paul"/>
    <s v="Christian"/>
    <s v="Assistant Professor"/>
    <s v="Leadership and Policy Studies"/>
    <x v="731"/>
    <s v="F"/>
    <m/>
    <m/>
    <s v="F12"/>
    <s v="Academic Year"/>
    <x v="2"/>
  </r>
  <r>
    <s v="Simic"/>
    <s v="Anita"/>
    <m/>
    <s v="Assistant Professor"/>
    <s v="School of Earth, Environ &amp; Soc"/>
    <x v="731"/>
    <s v="F"/>
    <m/>
    <m/>
    <s v="F09"/>
    <s v="Academic Year"/>
    <x v="2"/>
  </r>
  <r>
    <s v="Seaburn"/>
    <s v="Jeralee"/>
    <s v="L"/>
    <s v="Business Analyst"/>
    <s v="Sponsored Programs &amp; Research"/>
    <x v="731"/>
    <s v="F"/>
    <m/>
    <m/>
    <s v="A12"/>
    <s v="Fiscal Year"/>
    <x v="0"/>
  </r>
  <r>
    <s v="Martin"/>
    <s v="Petra"/>
    <m/>
    <s v="Head Womns Swimming/Diving Cch"/>
    <s v="Swimming Women"/>
    <x v="731"/>
    <s v="F"/>
    <m/>
    <m/>
    <s v="A12"/>
    <s v="Fiscal Year"/>
    <x v="0"/>
  </r>
  <r>
    <s v="Brunsman"/>
    <s v="Jessica"/>
    <s v="A"/>
    <s v="Financial Analyst"/>
    <s v="Development Office"/>
    <x v="732"/>
    <s v="F"/>
    <m/>
    <m/>
    <s v="A12"/>
    <s v="Fiscal Year"/>
    <x v="0"/>
  </r>
  <r>
    <s v="Leek"/>
    <s v="Lona"/>
    <s v="M"/>
    <s v="Assistant Director"/>
    <s v="Recreation and Wellness"/>
    <x v="733"/>
    <s v="F"/>
    <m/>
    <m/>
    <s v="A12"/>
    <s v="Fiscal Year"/>
    <x v="0"/>
  </r>
  <r>
    <s v="Huang"/>
    <s v="ChaoTung"/>
    <m/>
    <s v="Assistant Professor"/>
    <s v="School of Art"/>
    <x v="734"/>
    <s v="F"/>
    <m/>
    <m/>
    <s v="F12"/>
    <s v="Academic Year"/>
    <x v="2"/>
  </r>
  <r>
    <s v="Soboleski"/>
    <s v="Penny"/>
    <s v="K"/>
    <s v="Assistant Professor"/>
    <s v="Educ/Div Tchng &amp; Learning"/>
    <x v="735"/>
    <s v="F"/>
    <m/>
    <m/>
    <s v="F12"/>
    <s v="Academic Year"/>
    <x v="2"/>
  </r>
  <r>
    <s v="Lierheimer"/>
    <s v="Kristin"/>
    <s v="Sue"/>
    <s v="Assistant Professor"/>
    <s v="Schl of Intervention Svcs"/>
    <x v="736"/>
    <s v="F"/>
    <m/>
    <m/>
    <s v="F09"/>
    <s v="Academic Year"/>
    <x v="2"/>
  </r>
  <r>
    <s v="Burke"/>
    <s v="Brigid"/>
    <s v="Moira"/>
    <s v="Assistant Professor"/>
    <s v="Educ/Div Tchng &amp; Learning"/>
    <x v="737"/>
    <s v="F"/>
    <m/>
    <m/>
    <s v="F12"/>
    <s v="Academic Year"/>
    <x v="2"/>
  </r>
  <r>
    <s v="Berg"/>
    <s v="Robert"/>
    <s v="J"/>
    <s v="Associate Professor"/>
    <s v="Romance and Classical Studies"/>
    <x v="738"/>
    <s v="F"/>
    <m/>
    <m/>
    <s v="F12"/>
    <s v="Academic Year"/>
    <x v="2"/>
  </r>
  <r>
    <s v="Nagel"/>
    <s v="Beth"/>
    <s v="Ann"/>
    <s v="Asst Director of Purchasing"/>
    <s v="Business Operations"/>
    <x v="739"/>
    <s v="F"/>
    <m/>
    <m/>
    <s v="A12"/>
    <s v="Fiscal Year"/>
    <x v="0"/>
  </r>
  <r>
    <s v="Mereoiu"/>
    <s v="Mariana"/>
    <m/>
    <s v="Assistant Professor"/>
    <s v="Schl of Intervention Svcs"/>
    <x v="740"/>
    <s v="F"/>
    <m/>
    <m/>
    <s v="F12"/>
    <s v="Academic Year"/>
    <x v="2"/>
  </r>
  <r>
    <s v="Bang"/>
    <s v="Hyeyoung"/>
    <m/>
    <s v="Assistant Professor"/>
    <s v="Leadership and Policy Studies"/>
    <x v="741"/>
    <s v="F"/>
    <m/>
    <m/>
    <s v="F12"/>
    <s v="Academic Year"/>
    <x v="2"/>
  </r>
  <r>
    <s v="Balistreri"/>
    <s v="Kelly"/>
    <s v="Stamper"/>
    <s v="Assistant Professor"/>
    <s v="Sociology Department"/>
    <x v="742"/>
    <s v="F"/>
    <m/>
    <m/>
    <s v="F12"/>
    <s v="Academic Year"/>
    <x v="2"/>
  </r>
  <r>
    <s v="Novak"/>
    <s v="Deborah"/>
    <s v="Anne"/>
    <s v="Assistant Dean of Students"/>
    <s v="Office of the Dean of Students"/>
    <x v="743"/>
    <s v="F"/>
    <m/>
    <m/>
    <s v="A12"/>
    <s v="Fiscal Year"/>
    <x v="0"/>
  </r>
  <r>
    <s v="Zappitelli"/>
    <s v="Debra"/>
    <s v="Ann Titus"/>
    <s v="Senior Lecturer"/>
    <s v="Family &amp; Consumer Sciences"/>
    <x v="744"/>
    <s v="F"/>
    <m/>
    <m/>
    <s v="F12"/>
    <s v="Academic Year"/>
    <x v="2"/>
  </r>
  <r>
    <s v="Weller"/>
    <s v="Amy"/>
    <s v="Diane"/>
    <s v="Assistant Director"/>
    <s v="Dining Services"/>
    <x v="745"/>
    <s v="F"/>
    <m/>
    <m/>
    <s v="A12"/>
    <s v="Fiscal Year"/>
    <x v="0"/>
  </r>
  <r>
    <s v="Atkinson"/>
    <s v="Joshua"/>
    <s v="D"/>
    <s v="Associate Professor"/>
    <s v="Dept of Communication"/>
    <x v="746"/>
    <s v="F"/>
    <m/>
    <m/>
    <s v="F12"/>
    <s v="Academic Year"/>
    <x v="2"/>
  </r>
  <r>
    <s v="Gorsevski"/>
    <s v="Ellen"/>
    <s v="W"/>
    <s v="Associate Professor"/>
    <s v="Dept of Communication"/>
    <x v="746"/>
    <s v="F"/>
    <m/>
    <m/>
    <s v="F12"/>
    <s v="Academic Year"/>
    <x v="2"/>
  </r>
  <r>
    <s v="Holmes"/>
    <s v="Courtney"/>
    <s v="Marie"/>
    <s v="Assistant Professor"/>
    <s v="Schl of Intervention Svcs"/>
    <x v="747"/>
    <s v="F"/>
    <m/>
    <m/>
    <s v="F12"/>
    <s v="Academic Year"/>
    <x v="2"/>
  </r>
  <r>
    <s v="Patton"/>
    <s v="Armina"/>
    <s v="Newton"/>
    <s v="Director of Scholarships"/>
    <s v="Financial Aid"/>
    <x v="748"/>
    <s v="F"/>
    <m/>
    <m/>
    <s v="A12"/>
    <s v="Fiscal Year"/>
    <x v="0"/>
  </r>
  <r>
    <s v="Chong"/>
    <s v="Dawn"/>
    <s v="V"/>
    <s v="Director, Student Empl Servics"/>
    <s v="Student Employment"/>
    <x v="748"/>
    <s v="F"/>
    <m/>
    <m/>
    <s v="A12"/>
    <s v="Fiscal Year"/>
    <x v="0"/>
  </r>
  <r>
    <s v="Rogers"/>
    <s v="Kimberly"/>
    <s v="Cervello"/>
    <s v="Assistant Professor"/>
    <s v="Math and Statistics Dept"/>
    <x v="749"/>
    <s v="F"/>
    <m/>
    <m/>
    <s v="F12"/>
    <s v="Academic Year"/>
    <x v="2"/>
  </r>
  <r>
    <s v="Miller"/>
    <s v="Mitchell"/>
    <s v="Lee"/>
    <s v="Coordinator Tech Services"/>
    <s v="College of Education Admin"/>
    <x v="750"/>
    <s v="F"/>
    <m/>
    <m/>
    <s v="A12"/>
    <s v="Fiscal Year"/>
    <x v="0"/>
  </r>
  <r>
    <s v="Robinson"/>
    <s v="Amy"/>
    <m/>
    <s v="Associate Professor"/>
    <s v="Romance and Classical Studies"/>
    <x v="751"/>
    <s v="F"/>
    <m/>
    <m/>
    <s v="F12"/>
    <s v="Academic Year"/>
    <x v="2"/>
  </r>
  <r>
    <s v="Krause"/>
    <s v="Miriam"/>
    <s v="Ottilie"/>
    <s v="Assistant Professor"/>
    <s v="Comm. Sciences &amp; Disorders"/>
    <x v="752"/>
    <s v="F"/>
    <m/>
    <m/>
    <s v="F12"/>
    <s v="Academic Year"/>
    <x v="2"/>
  </r>
  <r>
    <s v="Brooks"/>
    <s v="Jacey"/>
    <s v="L"/>
    <s v="Asst Women's Basketball Coach"/>
    <s v="Basketball - Women"/>
    <x v="753"/>
    <s v="F"/>
    <m/>
    <m/>
    <s v="A12"/>
    <s v="Fiscal Year"/>
    <x v="0"/>
  </r>
  <r>
    <s v="Scontrino"/>
    <s v="Antonio"/>
    <m/>
    <s v="Assistant Professor"/>
    <s v="VCT-Tech Education"/>
    <x v="753"/>
    <s v="F"/>
    <m/>
    <m/>
    <s v="F09"/>
    <s v="Academic Year"/>
    <x v="2"/>
  </r>
  <r>
    <s v="La Forest"/>
    <s v="Clinton"/>
    <s v="Alger"/>
    <s v="Applications Developer"/>
    <s v="Information Technology Service"/>
    <x v="754"/>
    <s v="F"/>
    <m/>
    <m/>
    <s v="A12"/>
    <s v="Fiscal Year"/>
    <x v="0"/>
  </r>
  <r>
    <s v="Englebrecht"/>
    <s v="Christine"/>
    <s v="M"/>
    <s v="Assistant Professor"/>
    <s v="Human Services Department"/>
    <x v="755"/>
    <s v="F"/>
    <m/>
    <m/>
    <s v="F12"/>
    <s v="Academic Year"/>
    <x v="2"/>
  </r>
  <r>
    <s v="Hoekstra"/>
    <s v="Susan"/>
    <s v="Kathleen"/>
    <s v="Director of Public Events"/>
    <s v="Musical Arts Dean"/>
    <x v="756"/>
    <s v="F"/>
    <m/>
    <m/>
    <s v="A12"/>
    <s v="Fiscal Year"/>
    <x v="0"/>
  </r>
  <r>
    <s v="Widmer"/>
    <s v="Dave"/>
    <m/>
    <s v="Web Applications Developer"/>
    <s v="University Libraries"/>
    <x v="757"/>
    <s v="F"/>
    <m/>
    <m/>
    <s v="A12"/>
    <s v="Fiscal Year"/>
    <x v="0"/>
  </r>
  <r>
    <s v="Schocket"/>
    <s v="Deborah"/>
    <s v="Houk"/>
    <s v="Associate Professor"/>
    <s v="Romance and Classical Studies"/>
    <x v="758"/>
    <s v="F"/>
    <m/>
    <m/>
    <s v="F09"/>
    <s v="Academic Year"/>
    <x v="2"/>
  </r>
  <r>
    <s v="Pearson"/>
    <s v="Lynn"/>
    <s v="Ellen"/>
    <s v="Associate Professor"/>
    <s v="Romance and Classical Studies"/>
    <x v="759"/>
    <s v="F"/>
    <m/>
    <m/>
    <s v="F12"/>
    <s v="Academic Year"/>
    <x v="2"/>
  </r>
  <r>
    <s v="Frey"/>
    <s v="Christopher"/>
    <s v="J"/>
    <s v="Assistant Professor"/>
    <s v="Leadership and Policy Studies"/>
    <x v="760"/>
    <s v="F"/>
    <m/>
    <m/>
    <s v="F12"/>
    <s v="Academic Year"/>
    <x v="2"/>
  </r>
  <r>
    <s v="Mbuthia"/>
    <s v="Kamau"/>
    <s v="Wakanene"/>
    <s v="Lab Coordinator/Lecturer"/>
    <s v="Biological Science"/>
    <x v="761"/>
    <s v="F"/>
    <m/>
    <m/>
    <s v="F12"/>
    <s v="Academic Year"/>
    <x v="2"/>
  </r>
  <r>
    <s v="Snyder"/>
    <s v="Robert"/>
    <s v="J"/>
    <s v="First Year Experience Coordin"/>
    <s v="University Libraries"/>
    <x v="762"/>
    <s v="F"/>
    <m/>
    <m/>
    <s v="FLB"/>
    <s v="Fiscal Year"/>
    <x v="3"/>
  </r>
  <r>
    <s v="Challu"/>
    <s v="Amilcar"/>
    <s v="E"/>
    <s v="Associate Professor"/>
    <s v="History Department"/>
    <x v="763"/>
    <s v="F"/>
    <m/>
    <m/>
    <s v="F12"/>
    <s v="Academic Year"/>
    <x v="2"/>
  </r>
  <r>
    <s v="Hopson"/>
    <s v="Dennis"/>
    <m/>
    <s v="Asst Men's Bsktball Coach"/>
    <s v="Basketball-Men"/>
    <x v="764"/>
    <s v="F"/>
    <m/>
    <m/>
    <s v="A12"/>
    <s v="Fiscal Year"/>
    <x v="0"/>
  </r>
  <r>
    <s v="Zawodny"/>
    <s v="Laurel"/>
    <s v="Elaine"/>
    <s v="Ast to President/Budget Admin"/>
    <s v="Office of the President"/>
    <x v="765"/>
    <s v="F"/>
    <m/>
    <m/>
    <s v="A12"/>
    <s v="Fiscal Year"/>
    <x v="0"/>
  </r>
  <r>
    <s v="Raszka"/>
    <s v="David"/>
    <s v="James"/>
    <s v="Assessment Officer for Mgmt, s"/>
    <s v="College of Education Admin"/>
    <x v="766"/>
    <s v="F"/>
    <m/>
    <m/>
    <s v="A12"/>
    <s v="Fiscal Year"/>
    <x v="0"/>
  </r>
  <r>
    <s v="Sadoff"/>
    <s v="Susan"/>
    <s v="Elizabeth"/>
    <s v="General Manager"/>
    <s v="Dining Services"/>
    <x v="767"/>
    <s v="F"/>
    <m/>
    <m/>
    <s v="A12"/>
    <s v="Fiscal Year"/>
    <x v="0"/>
  </r>
  <r>
    <s v="Wu"/>
    <s v="Jie"/>
    <m/>
    <s v="Asst Director Inst Research"/>
    <s v="Institutional Research"/>
    <x v="768"/>
    <s v="F"/>
    <m/>
    <m/>
    <s v="A12"/>
    <s v="Fiscal Year"/>
    <x v="0"/>
  </r>
  <r>
    <s v="Cornell"/>
    <s v="Linda"/>
    <s v="P"/>
    <s v="Associate Professor"/>
    <s v="Fire-Chemistry"/>
    <x v="769"/>
    <s v="F"/>
    <m/>
    <m/>
    <s v="F12"/>
    <s v="Academic Year"/>
    <x v="2"/>
  </r>
  <r>
    <s v="Childers"/>
    <s v="Blaine"/>
    <s v="Todd"/>
    <s v="Associate Professor"/>
    <s v="School of Art"/>
    <x v="770"/>
    <s v="F"/>
    <m/>
    <m/>
    <s v="F12"/>
    <s v="Academic Year"/>
    <x v="2"/>
  </r>
  <r>
    <s v="Fox"/>
    <s v="Anthony"/>
    <s v="Ray"/>
    <s v="Assistant Director, Operations"/>
    <s v="Bowen-Thompson Student Union"/>
    <x v="771"/>
    <s v="F"/>
    <m/>
    <m/>
    <s v="A12"/>
    <s v="Fiscal Year"/>
    <x v="0"/>
  </r>
  <r>
    <s v="Sun"/>
    <s v="Liangfeng"/>
    <m/>
    <s v="Assistant Professor"/>
    <s v="Physics &amp; Astronomy"/>
    <x v="772"/>
    <s v="F"/>
    <m/>
    <m/>
    <s v="F09"/>
    <s v="Academic Year"/>
    <x v="2"/>
  </r>
  <r>
    <s v="Welch"/>
    <s v="Philip"/>
    <s v="John"/>
    <s v="Assistant Professor"/>
    <s v="Public &amp; Allied Health"/>
    <x v="773"/>
    <s v="F"/>
    <m/>
    <m/>
    <s v="F12"/>
    <s v="Academic Year"/>
    <x v="2"/>
  </r>
  <r>
    <s v="Weihl"/>
    <s v="Lisa"/>
    <s v="Kay"/>
    <s v="Systems Adminstrator"/>
    <s v="Computer Science"/>
    <x v="774"/>
    <s v="F"/>
    <m/>
    <m/>
    <s v="A12"/>
    <s v="Fiscal Year"/>
    <x v="0"/>
  </r>
  <r>
    <s v="Albertini"/>
    <s v="William"/>
    <s v="O"/>
    <s v="Associate Professor"/>
    <s v="English Department"/>
    <x v="775"/>
    <s v="F"/>
    <m/>
    <m/>
    <s v="F12"/>
    <s v="Academic Year"/>
    <x v="2"/>
  </r>
  <r>
    <s v="Rosati"/>
    <s v="Clayton"/>
    <s v="F"/>
    <s v="Associate Professor"/>
    <s v="Dept of Telecommunications"/>
    <x v="776"/>
    <s v="F"/>
    <m/>
    <m/>
    <s v="F12"/>
    <s v="Academic Year"/>
    <x v="2"/>
  </r>
  <r>
    <s v="Levinson"/>
    <s v="Marilyn"/>
    <s v="1"/>
    <s v="Curator Manuscripts"/>
    <s v="University Libraries"/>
    <x v="777"/>
    <s v="F"/>
    <m/>
    <m/>
    <s v="A12"/>
    <s v="Fiscal Year"/>
    <x v="0"/>
  </r>
  <r>
    <s v="Nemitz"/>
    <s v="Penny"/>
    <s v="L"/>
    <s v="Director, St Acad Enhance-Fire"/>
    <s v="Fire-The Learning Center"/>
    <x v="778"/>
    <s v="F"/>
    <m/>
    <m/>
    <s v="A12"/>
    <s v="Fiscal Year"/>
    <x v="0"/>
  </r>
  <r>
    <s v="Nardone"/>
    <s v="Marco"/>
    <m/>
    <s v="Assistant Professor"/>
    <s v="Dept of Envir. and Sustain."/>
    <x v="779"/>
    <s v="F"/>
    <m/>
    <m/>
    <s v="F12"/>
    <s v="Academic Year"/>
    <x v="2"/>
  </r>
  <r>
    <s v="Kirkum"/>
    <s v="James"/>
    <s v="Earl"/>
    <s v="Server Administrator"/>
    <s v="Information Technology Service"/>
    <x v="780"/>
    <s v="F"/>
    <m/>
    <m/>
    <s v="A12"/>
    <s v="Fiscal Year"/>
    <x v="0"/>
  </r>
  <r>
    <s v="Gonzalez"/>
    <s v="Kerry"/>
    <s v="L"/>
    <s v="Asst Director Fire Schl Admin"/>
    <s v="Political Science Department"/>
    <x v="781"/>
    <s v="F"/>
    <m/>
    <m/>
    <s v="A17"/>
    <s v="Fiscal Year"/>
    <x v="0"/>
  </r>
  <r>
    <s v="Hayes"/>
    <s v="David"/>
    <m/>
    <s v="Information Security Analyst"/>
    <s v="Information Technology Service"/>
    <x v="782"/>
    <s v="F"/>
    <m/>
    <m/>
    <s v="A12"/>
    <s v="Fiscal Year"/>
    <x v="0"/>
  </r>
  <r>
    <s v="Adams"/>
    <s v="Margaret"/>
    <s v="Jayne"/>
    <s v="Field Coord Social Work/lnst"/>
    <s v="Social Work"/>
    <x v="783"/>
    <s v="F"/>
    <m/>
    <m/>
    <s v="F12"/>
    <s v="Academic Year"/>
    <x v="2"/>
  </r>
  <r>
    <s v="Ojha"/>
    <s v="Mamta"/>
    <m/>
    <s v="Assistant Professor"/>
    <s v="Social Work"/>
    <x v="783"/>
    <s v="F"/>
    <m/>
    <m/>
    <s v="F12"/>
    <s v="Academic Year"/>
    <x v="2"/>
  </r>
  <r>
    <s v="Watson"/>
    <s v="Wendy"/>
    <s v="Kay"/>
    <s v="Associate Professor"/>
    <s v="Gerontology"/>
    <x v="784"/>
    <s v="F"/>
    <m/>
    <m/>
    <s v="F12"/>
    <s v="Academic Year"/>
    <x v="2"/>
  </r>
  <r>
    <s v="Jacobs"/>
    <s v="Kimberly"/>
    <s v="Hague"/>
    <s v="Assistant Director"/>
    <s v="Alumni Office"/>
    <x v="785"/>
    <s v="F"/>
    <m/>
    <m/>
    <s v="A12"/>
    <s v="Fiscal Year"/>
    <x v="0"/>
  </r>
  <r>
    <s v="Novak"/>
    <s v="Jeanine"/>
    <s v="Michelle"/>
    <s v="Sr Financial Systems Analyst"/>
    <s v="Controller's Office"/>
    <x v="785"/>
    <s v="F"/>
    <m/>
    <m/>
    <s v="A12"/>
    <s v="Fiscal Year"/>
    <x v="0"/>
  </r>
  <r>
    <s v="Sham mo"/>
    <s v="Susan"/>
    <s v="J"/>
    <s v="Applications Developer"/>
    <s v="Information Technology Service"/>
    <x v="785"/>
    <s v="F"/>
    <m/>
    <m/>
    <s v="A12"/>
    <s v="Fiscal Year"/>
    <x v="0"/>
  </r>
  <r>
    <s v="Gharanfoli"/>
    <s v="Hossein"/>
    <m/>
    <s v="Instructor"/>
    <s v="Fire-Applied Science"/>
    <x v="786"/>
    <s v="F"/>
    <m/>
    <m/>
    <s v="F12"/>
    <s v="Academic Year"/>
    <x v="2"/>
  </r>
  <r>
    <s v="Bryden"/>
    <s v="Jeffrey"/>
    <s v="Howard"/>
    <s v="Instructor"/>
    <s v="Marketing"/>
    <x v="787"/>
    <s v="F"/>
    <m/>
    <m/>
    <s v="F12"/>
    <s v="Academic Year"/>
    <x v="2"/>
  </r>
  <r>
    <s v="Coffield"/>
    <s v="Jean"/>
    <s v="Ann"/>
    <s v="BG1 Card Service Manager"/>
    <s v="BG1 Card"/>
    <x v="788"/>
    <s v="F"/>
    <m/>
    <m/>
    <s v="A12"/>
    <s v="Fiscal Year"/>
    <x v="0"/>
  </r>
  <r>
    <s v="Stinson"/>
    <s v="Philip"/>
    <s v="Matthew"/>
    <s v="Assistant Professor"/>
    <s v="Human Services Department"/>
    <x v="789"/>
    <s v="F"/>
    <m/>
    <m/>
    <s v="F12"/>
    <s v="Academic Year"/>
    <x v="2"/>
  </r>
  <r>
    <s v="Brown"/>
    <s v="Sheila"/>
    <s v="Tracy"/>
    <s v="Associate Director"/>
    <s v="Office of Multicultural Affrs"/>
    <x v="790"/>
    <s v="F"/>
    <m/>
    <m/>
    <s v="A12"/>
    <s v="Fiscal Year"/>
    <x v="0"/>
  </r>
  <r>
    <s v="Samelak"/>
    <s v="Jonathan"/>
    <s v="A"/>
    <s v="Grant and Contract Specialist"/>
    <s v="Sponsored Programs &amp; Research"/>
    <x v="790"/>
    <s v="F"/>
    <m/>
    <m/>
    <s v="A12"/>
    <s v="Fiscal Year"/>
    <x v="0"/>
  </r>
  <r>
    <s v="Kegolis"/>
    <s v="Jeffrey"/>
    <s v="Lee"/>
    <s v="Assistant Dean of Students"/>
    <s v="Fraternity and Sorority Life"/>
    <x v="791"/>
    <s v="F"/>
    <m/>
    <m/>
    <s v="A12"/>
    <s v="Fiscal Year"/>
    <x v="0"/>
  </r>
  <r>
    <s v="Hachtel"/>
    <s v="Michael"/>
    <s v="James"/>
    <s v="Assistant Director, Res Life"/>
    <s v="Office of Residence Life"/>
    <x v="792"/>
    <s v="F"/>
    <n v="2000"/>
    <m/>
    <s v="A12"/>
    <s v="Fiscal Year"/>
    <x v="0"/>
  </r>
  <r>
    <s v="Ireland"/>
    <s v="Maureen"/>
    <s v="Grace"/>
    <s v="Purchasing Specialist"/>
    <s v="Business Operations"/>
    <x v="793"/>
    <s v="F"/>
    <m/>
    <m/>
    <s v="A12"/>
    <s v="Fiscal Year"/>
    <x v="0"/>
  </r>
  <r>
    <s v="McLean"/>
    <s v="Debra"/>
    <s v="Kay"/>
    <s v="Executive Assistant"/>
    <s v="Biological Science"/>
    <x v="794"/>
    <s v="F"/>
    <m/>
    <m/>
    <s v="A12"/>
    <s v="Fiscal Year"/>
    <x v="0"/>
  </r>
  <r>
    <s v="Gruenhagen"/>
    <s v="Lisa"/>
    <s v="Marie"/>
    <s v="Assistant Professor"/>
    <s v="Music Education"/>
    <x v="795"/>
    <s v="F"/>
    <m/>
    <m/>
    <s v="F12"/>
    <s v="Academic Year"/>
    <x v="2"/>
  </r>
  <r>
    <s v="Reisner"/>
    <s v="Ann"/>
    <s v="M"/>
    <s v="Assistant Director"/>
    <s v="Office of Residence Life"/>
    <x v="796"/>
    <s v="F"/>
    <m/>
    <m/>
    <s v="A12"/>
    <s v="Fiscal Year"/>
    <x v="0"/>
  </r>
  <r>
    <s v="Stelle"/>
    <s v="Charles"/>
    <s v="Davis"/>
    <s v="Associate Professor"/>
    <s v="Gerontology"/>
    <x v="797"/>
    <s v="F"/>
    <m/>
    <m/>
    <s v="F12"/>
    <s v="Academic Year"/>
    <x v="2"/>
  </r>
  <r>
    <s v="Giordano"/>
    <s v="Peggy"/>
    <s v="C"/>
    <s v="Adjunct Professor Emeritus"/>
    <s v="Sociology Department"/>
    <x v="798"/>
    <s v="P"/>
    <m/>
    <m/>
    <s v="F09"/>
    <s v="Academic Year"/>
    <x v="2"/>
  </r>
  <r>
    <s v="Crow"/>
    <s v="Margaret"/>
    <s v="Irene"/>
    <s v="Asst to University Registrar"/>
    <s v="Registrar"/>
    <x v="799"/>
    <s v="F"/>
    <m/>
    <m/>
    <s v="A12"/>
    <s v="Fiscal Year"/>
    <x v="0"/>
  </r>
  <r>
    <s v="Freyaldenhoven"/>
    <s v="Michael"/>
    <s v="A"/>
    <s v="Assistant Dean of Students"/>
    <s v="Office of Campus Activities"/>
    <x v="800"/>
    <s v="F"/>
    <m/>
    <m/>
    <s v="A12"/>
    <s v="Fiscal Year"/>
    <x v="0"/>
  </r>
  <r>
    <s v="Hathaway"/>
    <s v="Stefani"/>
    <s v="Lyn"/>
    <s v="Psychologist"/>
    <s v="Counseling Center"/>
    <x v="801"/>
    <s v="F"/>
    <m/>
    <m/>
    <s v="A12"/>
    <s v="Fiscal Year"/>
    <x v="0"/>
  </r>
  <r>
    <s v="Langendorfer"/>
    <s v="Jeanne"/>
    <s v="M"/>
    <s v="Coordinator of Serials"/>
    <s v="University Libraries"/>
    <x v="802"/>
    <s v="F"/>
    <m/>
    <m/>
    <s v="A12"/>
    <s v="Fiscal Year"/>
    <x v="0"/>
  </r>
  <r>
    <s v="Thomas"/>
    <s v="Angela"/>
    <s v="Falter"/>
    <s v="Assistant Professor"/>
    <s v="Educ/Div Tchng &amp; Learning"/>
    <x v="803"/>
    <s v="F"/>
    <m/>
    <m/>
    <s v="F09"/>
    <s v="Academic Year"/>
    <x v="2"/>
  </r>
  <r>
    <s v="Cayer"/>
    <s v="Marilyn"/>
    <s v="Louise"/>
    <s v="Tech Dir Ctr/Micros &amp; Microan"/>
    <s v="Biological Science"/>
    <x v="804"/>
    <s v="F"/>
    <m/>
    <m/>
    <s v="A12"/>
    <s v="Fiscal Year"/>
    <x v="0"/>
  </r>
  <r>
    <s v="Spohr"/>
    <s v="Arne"/>
    <m/>
    <s v="Assistant Professor"/>
    <s v="Musicology/Composition/Theory"/>
    <x v="805"/>
    <s v="F"/>
    <m/>
    <m/>
    <s v="F12"/>
    <s v="Academic Year"/>
    <x v="2"/>
  </r>
  <r>
    <s v="Sheaffer"/>
    <s v="Travis"/>
    <s v="B"/>
    <s v="Technology Projects Coordinatr"/>
    <s v="A&amp;S Dean"/>
    <x v="806"/>
    <s v="F"/>
    <m/>
    <m/>
    <s v="A12"/>
    <s v="Fiscal Year"/>
    <x v="0"/>
  </r>
  <r>
    <s v="Guy"/>
    <s v="Gary"/>
    <s v="W"/>
    <s v="Assistant Bursar, Collections"/>
    <s v="Bursar's Office"/>
    <x v="806"/>
    <s v="F"/>
    <m/>
    <m/>
    <s v="A12"/>
    <s v="Fiscal Year"/>
    <x v="0"/>
  </r>
  <r>
    <s v="Rife"/>
    <s v="Michelle"/>
    <s v="Lyn"/>
    <s v="General Manager"/>
    <s v="Dining Services"/>
    <x v="806"/>
    <s v="F"/>
    <m/>
    <m/>
    <s v="A12"/>
    <s v="Fiscal Year"/>
    <x v="0"/>
  </r>
  <r>
    <s v="Klein"/>
    <s v="Rona"/>
    <s v="F"/>
    <s v="Senior Lecturer"/>
    <s v="English Department"/>
    <x v="806"/>
    <s v="F"/>
    <m/>
    <m/>
    <s v="F12"/>
    <s v="Academic Year"/>
    <x v="2"/>
  </r>
  <r>
    <s v="Grant"/>
    <s v="Roger"/>
    <s v="L"/>
    <s v="Assistant Director"/>
    <s v="TRIO Programs"/>
    <x v="806"/>
    <s v="F"/>
    <m/>
    <m/>
    <s v="A12"/>
    <s v="Fiscal Year"/>
    <x v="0"/>
  </r>
  <r>
    <s v="Cummings"/>
    <s v="Thomas"/>
    <s v="Patrick"/>
    <s v="Tech Svcs Coord, WBGU-TV Lrn S"/>
    <s v="WBGU-TV Television Service"/>
    <x v="806"/>
    <s v="F"/>
    <m/>
    <m/>
    <s v="A12"/>
    <s v="Fiscal Year"/>
    <x v="0"/>
  </r>
  <r>
    <s v="Anderson"/>
    <s v="Martin"/>
    <s v="S"/>
    <s v="Program Director/Lecturer"/>
    <s v="Fire-Applied Science"/>
    <x v="807"/>
    <s v="F"/>
    <n v="2000"/>
    <m/>
    <s v="F12"/>
    <s v="Academic Year"/>
    <x v="2"/>
  </r>
  <r>
    <s v="Zagorski"/>
    <s v="Marcus"/>
    <m/>
    <s v="Visiting Instructor"/>
    <s v="Musicology/Composition/Theory"/>
    <x v="808"/>
    <s v="F"/>
    <m/>
    <m/>
    <s v="F12"/>
    <s v="Academic Year"/>
    <x v="2"/>
  </r>
  <r>
    <s v="Dietz"/>
    <s v="Christopher"/>
    <s v="James"/>
    <s v="Assistant Professor"/>
    <s v="Musicology/Composition/Theory"/>
    <x v="809"/>
    <s v="F"/>
    <m/>
    <m/>
    <s v="F12"/>
    <s v="Academic Year"/>
    <x v="2"/>
  </r>
  <r>
    <s v="Marano"/>
    <s v="Teresa"/>
    <s v="Anne"/>
    <s v="Assistant Professor"/>
    <s v="Fire-Applied Science"/>
    <x v="810"/>
    <s v="F"/>
    <m/>
    <m/>
    <s v="F12"/>
    <s v="Academic Year"/>
    <x v="2"/>
  </r>
  <r>
    <s v="Chappell"/>
    <s v="Helen"/>
    <s v="Y"/>
    <s v="Assistant Professor"/>
    <s v="Philosophy Department"/>
    <x v="811"/>
    <s v="F"/>
    <m/>
    <m/>
    <s v="F12"/>
    <s v="Academic Year"/>
    <x v="2"/>
  </r>
  <r>
    <s v="Gregory"/>
    <s v="Andrew"/>
    <s v="J"/>
    <s v="Assistant Professor"/>
    <s v="School of Earth, Environ &amp; Soc"/>
    <x v="811"/>
    <s v="F"/>
    <m/>
    <m/>
    <s v="F12"/>
    <s v="Academic Year"/>
    <x v="2"/>
  </r>
  <r>
    <s v="Cooper"/>
    <s v="Sean"/>
    <s v="David"/>
    <s v="Assistant Professor"/>
    <s v="Music Performance Studies"/>
    <x v="812"/>
    <s v="F"/>
    <m/>
    <m/>
    <s v="F12"/>
    <s v="Academic Year"/>
    <x v="2"/>
  </r>
  <r>
    <s v="Park"/>
    <s v="Sung-Yeon"/>
    <m/>
    <s v="Associate Professor"/>
    <s v="Dept of Telecommunications"/>
    <x v="813"/>
    <s v="F"/>
    <m/>
    <m/>
    <s v="F09"/>
    <s v="Academic Year"/>
    <x v="2"/>
  </r>
  <r>
    <s v="Holloway"/>
    <s v="Kevin"/>
    <s v="Lee"/>
    <s v="Assistant Director Multi Cultu"/>
    <s v="Admissions Office"/>
    <x v="814"/>
    <s v="F"/>
    <m/>
    <m/>
    <s v="A12"/>
    <s v="Fiscal Year"/>
    <x v="0"/>
  </r>
  <r>
    <s v="Menard"/>
    <s v="Elizabeth"/>
    <s v="Ann"/>
    <s v="Assistant Professor"/>
    <s v="Music Education"/>
    <x v="815"/>
    <s v="F"/>
    <m/>
    <m/>
    <s v="F12"/>
    <s v="Academic Year"/>
    <x v="2"/>
  </r>
  <r>
    <s v="Myers"/>
    <s v="Holly"/>
    <s v="J"/>
    <s v="Lecturer"/>
    <s v="Dept of Envir. and Sustain."/>
    <x v="816"/>
    <s v="F"/>
    <m/>
    <m/>
    <s v="F12"/>
    <s v="Academic Year"/>
    <x v="2"/>
  </r>
  <r>
    <s v="AbouZied"/>
    <s v="Magdy"/>
    <s v="A"/>
    <s v="General Manager"/>
    <s v="Dining Services"/>
    <x v="817"/>
    <s v="F"/>
    <m/>
    <m/>
    <s v="A12"/>
    <s v="Fiscal Year"/>
    <x v="0"/>
  </r>
  <r>
    <s v="Bunce"/>
    <s v="Mark"/>
    <s v="Robert"/>
    <s v="Elec Tech/Rec Engnr/lnstr C&amp;H"/>
    <s v="Musical Arts Dean"/>
    <x v="818"/>
    <s v="F"/>
    <m/>
    <m/>
    <s v="A12"/>
    <s v="Fiscal Year"/>
    <x v="0"/>
  </r>
  <r>
    <s v="Zayak"/>
    <s v="Alexey"/>
    <m/>
    <s v="Assistant Professor"/>
    <s v="Physics &amp; Astronomy"/>
    <x v="819"/>
    <s v="F"/>
    <m/>
    <m/>
    <s v="F12"/>
    <s v="Academic Year"/>
    <x v="2"/>
  </r>
  <r>
    <s v="Cloeter"/>
    <s v="Timothy"/>
    <s v="J"/>
    <s v="Assistant Professor"/>
    <s v="Music Performance Studies"/>
    <x v="820"/>
    <s v="F"/>
    <m/>
    <m/>
    <s v="F12"/>
    <s v="Academic Year"/>
    <x v="2"/>
  </r>
  <r>
    <s v="Kawar"/>
    <s v="Leila"/>
    <s v="C"/>
    <s v="Assistant Professor"/>
    <s v="Political Science Department"/>
    <x v="821"/>
    <s v="F"/>
    <m/>
    <m/>
    <s v="F09"/>
    <s v="Academic Year"/>
    <x v="2"/>
  </r>
  <r>
    <s v="Findler"/>
    <s v="Michael"/>
    <s v="James"/>
    <s v="Instructor"/>
    <s v="Computer Science"/>
    <x v="822"/>
    <s v="F"/>
    <m/>
    <m/>
    <s v="F12"/>
    <s v="Academic Year"/>
    <x v="2"/>
  </r>
  <r>
    <s v="Faulkner"/>
    <s v="Sandra"/>
    <s v="L"/>
    <s v="Associate Professor"/>
    <s v="Dept of Communication"/>
    <x v="822"/>
    <s v="F"/>
    <m/>
    <m/>
    <s v="F12"/>
    <s v="Academic Year"/>
    <x v="2"/>
  </r>
  <r>
    <s v="Vallier"/>
    <s v="Kevin"/>
    <s v="Douglas"/>
    <s v="Assistant Professor"/>
    <s v="Philosophy Department"/>
    <x v="822"/>
    <s v="F"/>
    <m/>
    <m/>
    <s v="F12"/>
    <s v="Academic Year"/>
    <x v="2"/>
  </r>
  <r>
    <s v="Nelson"/>
    <s v="Conor"/>
    <s v="Robert"/>
    <s v="Assistant Professor"/>
    <s v="Music Performance Studies"/>
    <x v="823"/>
    <s v="F"/>
    <m/>
    <m/>
    <s v="F12"/>
    <s v="Academic Year"/>
    <x v="2"/>
  </r>
  <r>
    <s v="Kimaid"/>
    <s v="Michael"/>
    <s v="Anthony"/>
    <s v="Associate Professor"/>
    <s v="Fire-History"/>
    <x v="824"/>
    <s v="F"/>
    <m/>
    <m/>
    <s v="F12"/>
    <s v="Academic Year"/>
    <x v="2"/>
  </r>
  <r>
    <s v="Delgado"/>
    <s v="Edmundo"/>
    <s v="Ernesto"/>
    <s v="Associate Professor"/>
    <s v="Romance and Classical Studies"/>
    <x v="825"/>
    <s v="F"/>
    <m/>
    <m/>
    <s v="F12"/>
    <s v="Academic Year"/>
    <x v="2"/>
  </r>
  <r>
    <s v="Hamaide"/>
    <s v="Linda"/>
    <s v="J"/>
    <s v="Senior Lecturer"/>
    <s v="Fire-Human Dev &amp; Family Study"/>
    <x v="826"/>
    <s v="F"/>
    <n v="2000"/>
    <m/>
    <s v="F12"/>
    <s v="Academic Year"/>
    <x v="2"/>
  </r>
  <r>
    <s v="Peek"/>
    <s v="Philip"/>
    <s v="S"/>
    <s v="Associate Professor"/>
    <s v="Romance and Classical Studies"/>
    <x v="827"/>
    <s v="F"/>
    <m/>
    <m/>
    <s v="F12"/>
    <s v="Academic Year"/>
    <x v="2"/>
  </r>
  <r>
    <s v="Popovitch"/>
    <s v="Heidi"/>
    <s v="Marie"/>
    <s v="Manager, UL Budgets/Facilities"/>
    <s v="University Libraries"/>
    <x v="828"/>
    <s v="F"/>
    <m/>
    <m/>
    <s v="A12"/>
    <s v="Fiscal Year"/>
    <x v="0"/>
  </r>
  <r>
    <s v="Liu"/>
    <s v="Solungga"/>
    <s v="Fang-Tzu"/>
    <s v="Assistant Professor"/>
    <s v="Music Performance Studies"/>
    <x v="829"/>
    <s v="F"/>
    <m/>
    <m/>
    <s v="F12"/>
    <s v="Academic Year"/>
    <x v="2"/>
  </r>
  <r>
    <s v="Justice"/>
    <s v="Jacqueline"/>
    <s v="A"/>
    <s v="Associate Professor"/>
    <s v="Fire-Humanities"/>
    <x v="830"/>
    <s v="F"/>
    <m/>
    <m/>
    <s v="F12"/>
    <s v="Academic Year"/>
    <x v="2"/>
  </r>
  <r>
    <s v="Brotzki"/>
    <s v="Kristen"/>
    <m/>
    <s v="Instructor"/>
    <s v="Marketing"/>
    <x v="831"/>
    <s v="F"/>
    <m/>
    <m/>
    <s v="F12"/>
    <s v="Academic Year"/>
    <x v="2"/>
  </r>
  <r>
    <s v="Rohrs"/>
    <s v="Brian"/>
    <s v="Douglas"/>
    <s v="Instructor"/>
    <s v="Accounting/MIS"/>
    <x v="832"/>
    <s v="F"/>
    <m/>
    <m/>
    <s v="F09"/>
    <s v="Academic Year"/>
    <x v="2"/>
  </r>
  <r>
    <s v="Haught"/>
    <s v="Julie"/>
    <s v="A"/>
    <s v="Senior Lecturer"/>
    <s v="English Department"/>
    <x v="833"/>
    <s v="F"/>
    <m/>
    <m/>
    <s v="F12"/>
    <s v="Academic Year"/>
    <x v="2"/>
  </r>
  <r>
    <s v="Antonelli"/>
    <s v="Patricia A"/>
    <m/>
    <s v="Interim Library Director"/>
    <s v="Fire-Library"/>
    <x v="834"/>
    <s v="F"/>
    <n v="3000"/>
    <m/>
    <s v="FLB"/>
    <s v="Fiscal Year"/>
    <x v="3"/>
  </r>
  <r>
    <s v="Hippier"/>
    <s v="Rachelle"/>
    <s v="Marie Kristof"/>
    <s v="Interim Chair"/>
    <s v="Fire-Applied Science"/>
    <x v="835"/>
    <s v="F"/>
    <n v="3000"/>
    <m/>
    <s v="F12"/>
    <s v="Academic Year"/>
    <x v="2"/>
  </r>
  <r>
    <s v="Parsons"/>
    <s v="Shawn"/>
    <s v="Phillip"/>
    <s v="Senior Network Technician"/>
    <s v="Information Technology Service"/>
    <x v="836"/>
    <s v="F"/>
    <m/>
    <m/>
    <s v="A12"/>
    <s v="Fiscal Year"/>
    <x v="0"/>
  </r>
  <r>
    <s v="Toth"/>
    <s v="Christopher"/>
    <m/>
    <s v="Senior Network Technician"/>
    <s v="Information Technology Service"/>
    <x v="836"/>
    <s v="F"/>
    <m/>
    <m/>
    <s v="A12"/>
    <s v="Fiscal Year"/>
    <x v="0"/>
  </r>
  <r>
    <s v="Lee"/>
    <s v="Hee Soon"/>
    <m/>
    <s v="Assistant Professor"/>
    <s v="Social Work"/>
    <x v="837"/>
    <s v="F"/>
    <m/>
    <m/>
    <s v="F12"/>
    <s v="Academic Year"/>
    <x v="2"/>
  </r>
  <r>
    <s v="Meizel"/>
    <s v="Katherine"/>
    <s v="Lynn"/>
    <s v="Assistant Professor"/>
    <s v="Musicology/Composition/Theory"/>
    <x v="838"/>
    <s v="F"/>
    <m/>
    <m/>
    <s v="F12"/>
    <s v="Academic Year"/>
    <x v="2"/>
  </r>
  <r>
    <s v="Campbell"/>
    <s v="Lynn"/>
    <s v="Brandon"/>
    <s v="Senior Lecturer"/>
    <s v="English Department"/>
    <x v="839"/>
    <s v="F"/>
    <m/>
    <m/>
    <s v="F12"/>
    <s v="Academic Year"/>
    <x v="2"/>
  </r>
  <r>
    <s v="Fisher"/>
    <s v="Michael"/>
    <s v="Henry"/>
    <s v="Piano Technician"/>
    <s v="Musical Arts Dean"/>
    <x v="840"/>
    <s v="F"/>
    <m/>
    <m/>
    <s v="A12"/>
    <s v="Fiscal Year"/>
    <x v="0"/>
  </r>
  <r>
    <s v="Kear"/>
    <s v="Andrew"/>
    <s v="Robert"/>
    <s v="Assistant Professor"/>
    <s v="Political Science Department"/>
    <x v="841"/>
    <s v="F"/>
    <m/>
    <m/>
    <s v="F12"/>
    <s v="Academic Year"/>
    <x v="2"/>
  </r>
  <r>
    <s v="Zeigler"/>
    <s v="James"/>
    <s v="Falk"/>
    <s v="Instructor"/>
    <s v="Accounting/MIS"/>
    <x v="842"/>
    <s v="F"/>
    <m/>
    <m/>
    <s v="F09"/>
    <s v="Academic Year"/>
    <x v="2"/>
  </r>
  <r>
    <s v="Mejiritski"/>
    <s v="Ekaterina"/>
    <m/>
    <s v="Mgr Introductory Chem Labs"/>
    <s v="Chemistry Department"/>
    <x v="843"/>
    <s v="F"/>
    <m/>
    <m/>
    <s v="A12"/>
    <s v="Fiscal Year"/>
    <x v="0"/>
  </r>
  <r>
    <s v="Collingwood"/>
    <s v="Haley"/>
    <s v="D"/>
    <s v="Assistant Budget Director"/>
    <s v="Finance &amp; Administration"/>
    <x v="844"/>
    <s v="F"/>
    <m/>
    <m/>
    <s v="A12"/>
    <s v="Fiscal Year"/>
    <x v="0"/>
  </r>
  <r>
    <s v="Young"/>
    <s v="Susan"/>
    <s v="Jane"/>
    <s v="Assistant Director"/>
    <s v="Cooperative Education"/>
    <x v="845"/>
    <s v="F"/>
    <m/>
    <m/>
    <s v="A12"/>
    <s v="Fiscal Year"/>
    <x v="0"/>
  </r>
  <r>
    <s v="Wright"/>
    <s v="Volney"/>
    <s v="La Van"/>
    <s v="Assistant to VP of Enroll Mgmt"/>
    <s v="Vice Pres Enrollment Managemen"/>
    <x v="846"/>
    <s v="F"/>
    <m/>
    <m/>
    <s v="A17"/>
    <s v="Fiscal Year"/>
    <x v="0"/>
  </r>
  <r>
    <s v="Williams"/>
    <s v="Theresa"/>
    <s v="Ann Aleshire"/>
    <s v="Senior Lecturer"/>
    <s v="English Department"/>
    <x v="847"/>
    <s v="F"/>
    <m/>
    <m/>
    <s v="F12"/>
    <s v="Academic Year"/>
    <x v="2"/>
  </r>
  <r>
    <s v="Smith"/>
    <s v="Andries"/>
    <m/>
    <s v="Digital Imaging Applicatns Dev"/>
    <s v="Information Technology Service"/>
    <x v="848"/>
    <s v="F"/>
    <m/>
    <m/>
    <s v="A12"/>
    <s v="Fiscal Year"/>
    <x v="0"/>
  </r>
  <r>
    <s v="Miahky"/>
    <s v="Stephen"/>
    <s v="Alexander"/>
    <s v="Assistant Professor"/>
    <s v="Music Performance Studies"/>
    <x v="848"/>
    <s v="F"/>
    <m/>
    <m/>
    <s v="F12"/>
    <s v="Academic Year"/>
    <x v="2"/>
  </r>
  <r>
    <s v="Mieses"/>
    <s v="Nermis"/>
    <s v="Susana"/>
    <s v="Assistant Professor"/>
    <s v="Music Performance Studies"/>
    <x v="848"/>
    <s v="F"/>
    <m/>
    <m/>
    <s v="F12"/>
    <s v="Academic Year"/>
    <x v="2"/>
  </r>
  <r>
    <s v="Chappell"/>
    <s v="Richard"/>
    <s v="Michael"/>
    <s v="Assistant Professor"/>
    <s v="Philosophy Department"/>
    <x v="848"/>
    <s v="F"/>
    <m/>
    <m/>
    <s v="F12"/>
    <s v="Academic Year"/>
    <x v="2"/>
  </r>
  <r>
    <s v="MacPherson"/>
    <s v="Donald"/>
    <s v="Scot"/>
    <s v="Senior Lecturer"/>
    <s v="Architecture &amp; Envr Design"/>
    <x v="849"/>
    <s v="F"/>
    <m/>
    <m/>
    <s v="F12"/>
    <s v="Academic Year"/>
    <x v="2"/>
  </r>
  <r>
    <s v="Mangette"/>
    <s v="Jeffrey"/>
    <s v="W"/>
    <s v="Assistant Registrar"/>
    <s v="Registrar"/>
    <x v="850"/>
    <s v="F"/>
    <m/>
    <m/>
    <s v="A12"/>
    <s v="Fiscal Year"/>
    <x v="0"/>
  </r>
  <r>
    <s v="Julien"/>
    <s v="Jayson"/>
    <s v="Mark"/>
    <s v="Systems Programmer"/>
    <s v="CBA Information Services"/>
    <x v="851"/>
    <s v="F"/>
    <m/>
    <m/>
    <s v="A12"/>
    <s v="Fiscal Year"/>
    <x v="0"/>
  </r>
  <r>
    <s v="Voorhees"/>
    <s v="Beth"/>
    <s v="Marie"/>
    <s v="Creative Mgr, Web/New Media Ds"/>
    <s v="Marketing &amp; Communications"/>
    <x v="851"/>
    <s v="F"/>
    <m/>
    <m/>
    <s v="A12"/>
    <s v="Fiscal Year"/>
    <x v="0"/>
  </r>
  <r>
    <s v="Snyder"/>
    <s v="Hillary"/>
    <s v="Morgan"/>
    <s v="Research Compliance Officer"/>
    <s v="Office of Research Compliance"/>
    <x v="851"/>
    <s v="F"/>
    <m/>
    <m/>
    <s v="A12"/>
    <s v="Fiscal Year"/>
    <x v="0"/>
  </r>
  <r>
    <s v="Huyghe"/>
    <s v="Bess"/>
    <m/>
    <s v="Industrial Hygienist"/>
    <s v="Risk Management"/>
    <x v="852"/>
    <s v="F"/>
    <m/>
    <m/>
    <s v="A12"/>
    <s v="Fiscal Year"/>
    <x v="0"/>
  </r>
  <r>
    <s v="Mills"/>
    <s v="Russell"/>
    <s v="William"/>
    <s v="Assistant Professor"/>
    <s v="Political Science Department"/>
    <x v="853"/>
    <s v="F"/>
    <m/>
    <m/>
    <s v="F12"/>
    <s v="Academic Year"/>
    <x v="2"/>
  </r>
  <r>
    <s v="Doyle"/>
    <s v="Patrick"/>
    <s v="John"/>
    <s v="Assistant Professor"/>
    <s v="Gerontology"/>
    <x v="854"/>
    <s v="F"/>
    <m/>
    <m/>
    <s v="F12"/>
    <s v="Academic Year"/>
    <x v="2"/>
  </r>
  <r>
    <s v="Kalaf-Hughes"/>
    <s v="Nicole"/>
    <s v="Georgette"/>
    <s v="Assistant Professor"/>
    <s v="Political Science Department"/>
    <x v="854"/>
    <s v="F"/>
    <m/>
    <m/>
    <s v="F12"/>
    <s v="Academic Year"/>
    <x v="2"/>
  </r>
  <r>
    <s v="Pfundstein"/>
    <s v="James"/>
    <s v="McNally"/>
    <s v="Lecturer"/>
    <s v="Romance and Classical Studies"/>
    <x v="855"/>
    <s v="F"/>
    <m/>
    <m/>
    <s v="F12"/>
    <s v="Academic Year"/>
    <x v="2"/>
  </r>
  <r>
    <s v="Dickinson"/>
    <s v="Philip"/>
    <s v="Andrew"/>
    <s v="Senior Lecturer"/>
    <s v="English Department"/>
    <x v="856"/>
    <s v="F"/>
    <m/>
    <m/>
    <s v="F12"/>
    <s v="Academic Year"/>
    <x v="2"/>
  </r>
  <r>
    <s v="Phillips"/>
    <s v="Pamella"/>
    <m/>
    <s v="Lab Mgr/Educ Coord/lnstructor"/>
    <s v="Medical Laboratory Science"/>
    <x v="857"/>
    <s v="F"/>
    <m/>
    <m/>
    <s v="A12"/>
    <s v="Fiscal Year"/>
    <x v="0"/>
  </r>
  <r>
    <s v="Duda"/>
    <s v="Linda"/>
    <s v="A"/>
    <s v="Assistant General Manager"/>
    <s v="Dining Services"/>
    <x v="858"/>
    <s v="F"/>
    <m/>
    <m/>
    <s v="A12"/>
    <s v="Fiscal Year"/>
    <x v="0"/>
  </r>
  <r>
    <s v="Basalyga"/>
    <s v="Lindsay"/>
    <s v="Marie"/>
    <s v="Head Women's Soccer Coach"/>
    <s v="Soccer Women"/>
    <x v="859"/>
    <s v="F"/>
    <m/>
    <m/>
    <s v="A12"/>
    <s v="Fiscal Year"/>
    <x v="0"/>
  </r>
  <r>
    <s v="Knavel"/>
    <s v="Jason"/>
    <s v="Michael"/>
    <s v="Asst Athl Dir for Athl Comm"/>
    <s v="Intercollegiate Athletics"/>
    <x v="860"/>
    <s v="F"/>
    <m/>
    <m/>
    <s v="A12"/>
    <s v="Fiscal Year"/>
    <x v="0"/>
  </r>
  <r>
    <s v="Greene"/>
    <s v="Benjamin"/>
    <s v="Patrick"/>
    <s v="Assistant Professor"/>
    <s v="History Department"/>
    <x v="861"/>
    <s v="F"/>
    <m/>
    <m/>
    <s v="F12"/>
    <s v="Academic Year"/>
    <x v="2"/>
  </r>
  <r>
    <s v="Luring"/>
    <s v="Jeremy"/>
    <s v="Ross"/>
    <s v="Server Administrator"/>
    <s v="Information Technology Service"/>
    <x v="862"/>
    <s v="F"/>
    <m/>
    <m/>
    <s v="A12"/>
    <s v="Fiscal Year"/>
    <x v="0"/>
  </r>
  <r>
    <s v="Schrock"/>
    <s v="Laura"/>
    <s v="Lee"/>
    <s v="Speech Language Pathologist"/>
    <s v="Comm. Sciences &amp; Disorders"/>
    <x v="863"/>
    <s v="F"/>
    <m/>
    <m/>
    <s v="F09"/>
    <s v="Academic Year"/>
    <x v="2"/>
  </r>
  <r>
    <s v="Myers"/>
    <s v="Michael"/>
    <m/>
    <s v="Server Manager"/>
    <s v="Fire-Instructional Media"/>
    <x v="863"/>
    <s v="F"/>
    <m/>
    <m/>
    <s v="A12"/>
    <s v="Fiscal Year"/>
    <x v="0"/>
  </r>
  <r>
    <s v="Decker"/>
    <s v="Gregory"/>
    <s v="John"/>
    <s v="Assistant Professor"/>
    <s v="Musicology/Composition/Theory"/>
    <x v="864"/>
    <s v="F"/>
    <m/>
    <m/>
    <s v="F12"/>
    <s v="Academic Year"/>
    <x v="2"/>
  </r>
  <r>
    <s v="Cook"/>
    <s v="Terrie"/>
    <s v="Renee"/>
    <s v="Asst. Dir. TRIO Prog Upwrd Bnd"/>
    <s v="TRIO Programs"/>
    <x v="865"/>
    <s v="F"/>
    <m/>
    <m/>
    <s v="A12"/>
    <s v="Fiscal Year"/>
    <x v="0"/>
  </r>
  <r>
    <s v="Christensen"/>
    <s v="Kimberly"/>
    <s v="Ann"/>
    <s v="Senior Lecturer"/>
    <s v="Schl of Intervention Svcs"/>
    <x v="866"/>
    <s v="F"/>
    <m/>
    <m/>
    <s v="F12"/>
    <s v="Academic Year"/>
    <x v="2"/>
  </r>
  <r>
    <s v="Whipple"/>
    <s v="Cynthia"/>
    <s v="Phelps"/>
    <s v="Lecturer"/>
    <s v="Romance and Classical Studies"/>
    <x v="867"/>
    <s v="F"/>
    <m/>
    <m/>
    <s v="F12"/>
    <s v="Academic Year"/>
    <x v="2"/>
  </r>
  <r>
    <s v="Ampiaw"/>
    <s v="Victoria"/>
    <s v="Denise"/>
    <s v="Asst Director, Educ Talent Sch"/>
    <s v="TRIO Programs"/>
    <x v="868"/>
    <s v="F"/>
    <m/>
    <m/>
    <s v="A12"/>
    <s v="Fiscal Year"/>
    <x v="0"/>
  </r>
  <r>
    <s v="Pavuk"/>
    <s v="Daniel"/>
    <s v="Mark"/>
    <s v="Instructor"/>
    <s v="Biological Science"/>
    <x v="869"/>
    <s v="F"/>
    <m/>
    <m/>
    <s v="F12"/>
    <s v="Academic Year"/>
    <x v="2"/>
  </r>
  <r>
    <s v="Tiede"/>
    <s v="Glenn"/>
    <s v="Paul"/>
    <s v="Lecturer"/>
    <s v="Physics &amp; Astronomy"/>
    <x v="870"/>
    <s v="F"/>
    <m/>
    <m/>
    <s v="F09"/>
    <s v="Academic Year"/>
    <x v="2"/>
  </r>
  <r>
    <s v="Dixon"/>
    <s v="Megan"/>
    <s v="Celeste"/>
    <s v="Instructor"/>
    <s v="Fire-Applied Science"/>
    <x v="871"/>
    <s v="F"/>
    <m/>
    <m/>
    <s v="F12"/>
    <s v="Academic Year"/>
    <x v="2"/>
  </r>
  <r>
    <s v="Browne"/>
    <s v="M"/>
    <s v="Neil"/>
    <s v="Senior Lecturer"/>
    <s v="Honors Program"/>
    <x v="871"/>
    <s v="F"/>
    <n v="15000"/>
    <m/>
    <s v="F09"/>
    <s v="Academic Year"/>
    <x v="2"/>
  </r>
  <r>
    <s v="Seiler"/>
    <s v="Christine"/>
    <s v="A"/>
    <s v="Instructor; Associate Director"/>
    <s v="Marketing"/>
    <x v="871"/>
    <s v="F"/>
    <m/>
    <m/>
    <s v="F09"/>
    <s v="Academic Year"/>
    <x v="2"/>
  </r>
  <r>
    <s v="Fritsch"/>
    <s v="Stefan"/>
    <s v="H"/>
    <s v="Assistant Professor"/>
    <s v="Political Science Department"/>
    <x v="872"/>
    <s v="F"/>
    <m/>
    <m/>
    <s v="F12"/>
    <s v="Academic Year"/>
    <x v="2"/>
  </r>
  <r>
    <s v="Diehl"/>
    <s v="William"/>
    <s v="Heath Alan"/>
    <s v="Instructor"/>
    <s v="Honors Program"/>
    <x v="873"/>
    <s v="F"/>
    <m/>
    <m/>
    <s v="F12"/>
    <s v="Academic Year"/>
    <x v="2"/>
  </r>
  <r>
    <s v="Benjamin"/>
    <s v="Gary"/>
    <s v="Martin"/>
    <s v="Lecturer"/>
    <s v="VCT-Tech Education"/>
    <x v="874"/>
    <s v="F"/>
    <m/>
    <m/>
    <s v="F12"/>
    <s v="Academic Year"/>
    <x v="2"/>
  </r>
  <r>
    <s v="Belcher"/>
    <s v="Jessica"/>
    <s v="Ann"/>
    <s v="Assistant Director, COSMOS"/>
    <s v="Cosmos"/>
    <x v="875"/>
    <s v="F"/>
    <m/>
    <m/>
    <s v="A12"/>
    <s v="Fiscal Year"/>
    <x v="0"/>
  </r>
  <r>
    <s v="Wilson"/>
    <s v="R"/>
    <s v="Marshall"/>
    <s v="Int Dir Cntr Phtoch/Resch Prof"/>
    <s v="Chemistry Department"/>
    <x v="876"/>
    <s v="F"/>
    <n v="12000"/>
    <m/>
    <s v="F12"/>
    <s v="Academic Year"/>
    <x v="2"/>
  </r>
  <r>
    <s v="Armentano"/>
    <s v="Terence"/>
    <s v="Michael"/>
    <s v="Assistant Director"/>
    <s v="On-Line Programs"/>
    <x v="877"/>
    <s v="F"/>
    <m/>
    <m/>
    <s v="A12"/>
    <s v="Fiscal Year"/>
    <x v="0"/>
  </r>
  <r>
    <s v="Porben"/>
    <s v="Pedro"/>
    <s v="Pablo"/>
    <s v="Assistant Professor"/>
    <s v="Romance and Classical Studies"/>
    <x v="878"/>
    <s v="F"/>
    <m/>
    <m/>
    <s v="F12"/>
    <s v="Academic Year"/>
    <x v="2"/>
  </r>
  <r>
    <s v="Shilling"/>
    <s v="Burnette"/>
    <s v="P"/>
    <s v="Lecturer"/>
    <s v="VCT-Tech Education"/>
    <x v="879"/>
    <s v="F"/>
    <m/>
    <m/>
    <s v="F12"/>
    <s v="Academic Year"/>
    <x v="2"/>
  </r>
  <r>
    <s v="Riley-Mukavetz"/>
    <s v="Andrea"/>
    <s v="Marie"/>
    <s v="Assistant Professor"/>
    <s v="English Department"/>
    <x v="880"/>
    <s v="F"/>
    <m/>
    <m/>
    <s v="F12"/>
    <s v="Academic Year"/>
    <x v="2"/>
  </r>
  <r>
    <s v="Honneffer"/>
    <s v="Frederick"/>
    <s v="Nathan"/>
    <s v="Conservator"/>
    <s v="University Libraries"/>
    <x v="881"/>
    <s v="F"/>
    <m/>
    <m/>
    <s v="A12"/>
    <s v="Fiscal Year"/>
    <x v="0"/>
  </r>
  <r>
    <s v="Good"/>
    <s v="Amy"/>
    <s v="Ann"/>
    <s v="Systems Specialist"/>
    <s v="Campus Operations"/>
    <x v="882"/>
    <s v="F"/>
    <m/>
    <m/>
    <s v="A12"/>
    <s v="Fiscal Year"/>
    <x v="0"/>
  </r>
  <r>
    <s v="Dailey"/>
    <s v="Katharine"/>
    <s v="K"/>
    <s v="Chair/Associate Professor"/>
    <s v="Fire-Humanities"/>
    <x v="883"/>
    <s v="F"/>
    <n v="6000"/>
    <m/>
    <s v="F12"/>
    <s v="Academic Year"/>
    <x v="2"/>
  </r>
  <r>
    <s v="Beltano"/>
    <s v="Amy"/>
    <s v="Jeannine"/>
    <s v="Data Warehouse Analyst"/>
    <s v="Information Technology Service"/>
    <x v="884"/>
    <s v="F"/>
    <m/>
    <m/>
    <s v="A12"/>
    <s v="Fiscal Year"/>
    <x v="0"/>
  </r>
  <r>
    <s v="Carlson"/>
    <s v="Jadwiga"/>
    <s v="Agata"/>
    <s v="Instructor"/>
    <s v="Computer Science"/>
    <x v="885"/>
    <s v="F"/>
    <m/>
    <m/>
    <s v="F09"/>
    <s v="Academic Year"/>
    <x v="2"/>
  </r>
  <r>
    <s v="Horning"/>
    <s v="Michael"/>
    <s v="Albert"/>
    <s v="Assistant Professor"/>
    <s v="Department of Journalism &amp; PR"/>
    <x v="886"/>
    <s v="F"/>
    <m/>
    <m/>
    <s v="F12"/>
    <s v="Academic Year"/>
    <x v="2"/>
  </r>
  <r>
    <s v="Hanna-Garlitz"/>
    <s v="Patricia"/>
    <s v="Lynn"/>
    <s v="Lecturer"/>
    <s v="Marketing"/>
    <x v="887"/>
    <s v="F"/>
    <m/>
    <m/>
    <s v="F09"/>
    <s v="Academic Year"/>
    <x v="2"/>
  </r>
  <r>
    <s v="Teeple"/>
    <s v="Darin"/>
    <s v="W"/>
    <s v="Strategic Sourcing Analyst"/>
    <s v="Business Operations"/>
    <x v="888"/>
    <s v="F"/>
    <m/>
    <m/>
    <s v="A12"/>
    <s v="Fiscal Year"/>
    <x v="0"/>
  </r>
  <r>
    <s v="McDonald"/>
    <s v="Courtney"/>
    <s v="A"/>
    <s v="Internal Auditor"/>
    <s v="Internal Auditing"/>
    <x v="888"/>
    <s v="F"/>
    <m/>
    <m/>
    <s v="A12"/>
    <s v="Fiscal Year"/>
    <x v="0"/>
  </r>
  <r>
    <s v="Semer"/>
    <s v="Claire"/>
    <s v="Anne"/>
    <s v="Assistant Director, Res Life"/>
    <s v="Office of Residence Life"/>
    <x v="889"/>
    <s v="F"/>
    <m/>
    <m/>
    <s v="A12"/>
    <s v="Fiscal Year"/>
    <x v="0"/>
  </r>
  <r>
    <s v="Turner"/>
    <s v="Kerrie"/>
    <s v="McKinney"/>
    <s v="Head Gymnastics Coach"/>
    <s v="Gymnastic Women"/>
    <x v="890"/>
    <s v="F"/>
    <m/>
    <m/>
    <s v="A12"/>
    <s v="Fiscal Year"/>
    <x v="0"/>
  </r>
  <r>
    <s v="Fry"/>
    <s v="Amy"/>
    <s v="Lynn"/>
    <s v="Electronic Resources Coordinat"/>
    <s v="University Libraries"/>
    <x v="891"/>
    <s v="F"/>
    <m/>
    <m/>
    <s v="FLB"/>
    <s v="Fiscal Year"/>
    <x v="3"/>
  </r>
  <r>
    <s v="Nelson"/>
    <s v="Susan"/>
    <s v="Jean"/>
    <s v="Assistant Professor"/>
    <s v="Music Performance Studies"/>
    <x v="892"/>
    <s v="F"/>
    <m/>
    <m/>
    <s v="F12"/>
    <s v="Academic Year"/>
    <x v="2"/>
  </r>
  <r>
    <s v="Naderer"/>
    <s v="M"/>
    <s v="Ellen"/>
    <s v="Program Coordinator"/>
    <s v="Fire-Nursing Program"/>
    <x v="893"/>
    <s v="F"/>
    <m/>
    <m/>
    <s v="A12"/>
    <s v="Fiscal Year"/>
    <x v="0"/>
  </r>
  <r>
    <s v="Gilbert"/>
    <s v="Gregory"/>
    <s v="Scott"/>
    <s v="Technology Support Specialist"/>
    <s v="Information Technology Service"/>
    <x v="894"/>
    <s v="F"/>
    <m/>
    <m/>
    <s v="A12"/>
    <s v="Fiscal Year"/>
    <x v="0"/>
  </r>
  <r>
    <s v="Ross"/>
    <s v="Cynthia"/>
    <s v="Ann"/>
    <s v="Senior Lecturer"/>
    <s v="Educ/Div Tchng &amp; Learning"/>
    <x v="895"/>
    <s v="F"/>
    <m/>
    <m/>
    <s v="F12"/>
    <s v="Academic Year"/>
    <x v="2"/>
  </r>
  <r>
    <s v="Zapiecki"/>
    <s v="Thomas"/>
    <s v="Michael"/>
    <s v="Producer/Dir WBGU_TV LearnSvc"/>
    <s v="WBGU-TV Television Service"/>
    <x v="896"/>
    <s v="F"/>
    <m/>
    <m/>
    <s v="A12"/>
    <s v="Fiscal Year"/>
    <x v="0"/>
  </r>
  <r>
    <s v="Huang"/>
    <s v="Yiju"/>
    <m/>
    <s v="Assistant Professor"/>
    <s v="German-Russian Department"/>
    <x v="897"/>
    <s v="F"/>
    <m/>
    <m/>
    <s v="F12"/>
    <s v="Academic Year"/>
    <x v="2"/>
  </r>
  <r>
    <s v="Kudela"/>
    <s v="Michael"/>
    <s v="Christopher"/>
    <s v="Instr Des and Multimedia Spec"/>
    <s v="Center for Faculty Excellence"/>
    <x v="898"/>
    <s v="F"/>
    <m/>
    <m/>
    <s v="A12"/>
    <s v="Fiscal Year"/>
    <x v="0"/>
  </r>
  <r>
    <s v="Nichols"/>
    <s v="Eric"/>
    <s v="W"/>
    <s v="Head Men's Soccer Coach"/>
    <s v="Soccer Men"/>
    <x v="899"/>
    <s v="F"/>
    <m/>
    <m/>
    <s v="A12"/>
    <s v="Fiscal Year"/>
    <x v="0"/>
  </r>
  <r>
    <s v="Dudley"/>
    <s v="Stacey"/>
    <s v="A"/>
    <s v="Senior Lecturer"/>
    <s v="Educ/Div Tchng &amp; Learning"/>
    <x v="900"/>
    <s v="F"/>
    <m/>
    <m/>
    <s v="F12"/>
    <s v="Academic Year"/>
    <x v="2"/>
  </r>
  <r>
    <s v="Snelling"/>
    <s v="Louis"/>
    <m/>
    <s v="Hd Cch Mns &amp; Wmns CC/Hd Wms TF"/>
    <s v="Track-Women"/>
    <x v="901"/>
    <s v="F"/>
    <m/>
    <m/>
    <s v="A12"/>
    <s v="Fiscal Year"/>
    <x v="0"/>
  </r>
  <r>
    <s v="Lynch"/>
    <s v="Andrew"/>
    <s v="T"/>
    <s v="Technology Support Specialist"/>
    <s v="Information Technology Service"/>
    <x v="902"/>
    <s v="F"/>
    <m/>
    <m/>
    <s v="A12"/>
    <s v="Fiscal Year"/>
    <x v="0"/>
  </r>
  <r>
    <s v="Weilant"/>
    <s v="Edward"/>
    <m/>
    <s v="Ref and Instruction Librarian"/>
    <s v="University Libraries"/>
    <x v="903"/>
    <s v="F"/>
    <m/>
    <m/>
    <s v="FLB"/>
    <s v="Fiscal Year"/>
    <x v="3"/>
  </r>
  <r>
    <s v="Ash"/>
    <s v="Julie"/>
    <s v="Lynn"/>
    <s v="Asistant Director Undrgrd Stds"/>
    <s v="Office of UG Student Develo"/>
    <x v="904"/>
    <s v="F"/>
    <m/>
    <m/>
    <s v="A12"/>
    <s v="Fiscal Year"/>
    <x v="0"/>
  </r>
  <r>
    <s v="Saito"/>
    <s v="Satomi"/>
    <m/>
    <s v="Assistant Professor"/>
    <s v="German-Russian Department"/>
    <x v="905"/>
    <s v="F"/>
    <m/>
    <m/>
    <s v="F12"/>
    <s v="Academic Year"/>
    <x v="2"/>
  </r>
  <r>
    <s v="Valentine"/>
    <s v="Cynthia"/>
    <s v="A"/>
    <s v="General Manager"/>
    <s v="Dining Services"/>
    <x v="906"/>
    <s v="F"/>
    <m/>
    <m/>
    <s v="A12"/>
    <s v="Fiscal Year"/>
    <x v="0"/>
  </r>
  <r>
    <s v="Overholt"/>
    <s v="Steven"/>
    <s v="E"/>
    <s v="Course Materials Manager"/>
    <s v="University Bookstore"/>
    <x v="907"/>
    <s v="F"/>
    <m/>
    <m/>
    <s v="A12"/>
    <s v="Fiscal Year"/>
    <x v="0"/>
  </r>
  <r>
    <s v="Parish"/>
    <s v="Tim"/>
    <s v="W"/>
    <s v="Client Support Supervisor"/>
    <s v="Information Technology Service"/>
    <x v="908"/>
    <s v="F"/>
    <m/>
    <m/>
    <s v="A12"/>
    <s v="Fiscal Year"/>
    <x v="0"/>
  </r>
  <r>
    <s v="Schurrer"/>
    <s v="Phillip"/>
    <s v="J"/>
    <s v="Instructor"/>
    <s v="Accounting/MIS"/>
    <x v="909"/>
    <s v="F"/>
    <m/>
    <m/>
    <s v="F12"/>
    <s v="Academic Year"/>
    <x v="2"/>
  </r>
  <r>
    <s v="Bissell"/>
    <s v="Sally"/>
    <s v="B"/>
    <s v="Employer Developer"/>
    <s v="Career Center"/>
    <x v="910"/>
    <s v="F"/>
    <m/>
    <m/>
    <s v="A12"/>
    <s v="Fiscal Year"/>
    <x v="0"/>
  </r>
  <r>
    <s v="Schoenfeld"/>
    <s v="Michelle"/>
    <s v="Ann"/>
    <s v="Account/AP Manager"/>
    <s v="Controller's Office"/>
    <x v="910"/>
    <s v="F"/>
    <m/>
    <m/>
    <s v="A12"/>
    <s v="Fiscal Year"/>
    <x v="0"/>
  </r>
  <r>
    <s v="Moor"/>
    <s v="John"/>
    <s v="Charles"/>
    <s v="Senior Lecturer"/>
    <s v="Fire-Humanities"/>
    <x v="911"/>
    <s v="F"/>
    <m/>
    <m/>
    <s v="F12"/>
    <s v="Academic Year"/>
    <x v="2"/>
  </r>
  <r>
    <s v="Cameron"/>
    <s v="Douglas"/>
    <s v="D"/>
    <s v="Corporate Relations Specialist"/>
    <s v="WBGU-TV Television Service"/>
    <x v="912"/>
    <s v="F"/>
    <m/>
    <m/>
    <s v="A12"/>
    <s v="Fiscal Year"/>
    <x v="0"/>
  </r>
  <r>
    <s v="Harbal"/>
    <s v="Julie"/>
    <s v="M"/>
    <s v="Coordinator Environ/lnter Des"/>
    <s v="Office of Residence Life"/>
    <x v="913"/>
    <s v="F"/>
    <m/>
    <m/>
    <s v="A12"/>
    <s v="Fiscal Year"/>
    <x v="0"/>
  </r>
  <r>
    <s v="Smith"/>
    <s v="Jeffrey"/>
    <s v="Roland"/>
    <s v="Conference/Event Srvcs Manager"/>
    <s v="Bowen-Thompson Student Union"/>
    <x v="914"/>
    <s v="F"/>
    <m/>
    <m/>
    <s v="A12"/>
    <s v="Fiscal Year"/>
    <x v="0"/>
  </r>
  <r>
    <s v="Juarez"/>
    <s v="Susana"/>
    <m/>
    <s v="Instructor"/>
    <s v="Romance and Classical Studies"/>
    <x v="915"/>
    <s v="F"/>
    <m/>
    <m/>
    <s v="F09"/>
    <s v="Academic Year"/>
    <x v="2"/>
  </r>
  <r>
    <s v="Pahapill"/>
    <s v="Leigh-Ann"/>
    <m/>
    <s v="Assistant Professor"/>
    <s v="School of Art"/>
    <x v="916"/>
    <s v="F"/>
    <m/>
    <m/>
    <s v="F12"/>
    <s v="Academic Year"/>
    <x v="2"/>
  </r>
  <r>
    <s v="Hofacker"/>
    <s v="Keith"/>
    <s v="W"/>
    <s v="Technical Director/Designer"/>
    <s v="Musical Arts Dean"/>
    <x v="917"/>
    <s v="F"/>
    <m/>
    <m/>
    <s v="A12"/>
    <s v="Fiscal Year"/>
    <x v="0"/>
  </r>
  <r>
    <s v="Martin"/>
    <s v="Douglas"/>
    <s v="R"/>
    <s v="Design Engineer/Elec Tech"/>
    <s v="Chemistry Department"/>
    <x v="918"/>
    <s v="F"/>
    <m/>
    <m/>
    <s v="A12"/>
    <s v="Fiscal Year"/>
    <x v="0"/>
  </r>
  <r>
    <s v="Gilbertson"/>
    <s v="Meredith"/>
    <s v="Jane"/>
    <s v="Lecturer"/>
    <s v="Sociology Department"/>
    <x v="919"/>
    <s v="F"/>
    <m/>
    <m/>
    <s v="F12"/>
    <s v="Academic Year"/>
    <x v="2"/>
  </r>
  <r>
    <s v="Wales"/>
    <s v="Tamera"/>
    <s v="Susan"/>
    <s v="Lecturer"/>
    <s v="Biological Science"/>
    <x v="920"/>
    <s v="F"/>
    <m/>
    <m/>
    <s v="F12"/>
    <s v="Academic Year"/>
    <x v="2"/>
  </r>
  <r>
    <s v="Pinkelman"/>
    <s v="Ginny"/>
    <m/>
    <s v="Executive Assistant to CIO"/>
    <s v="Information Technology Service"/>
    <x v="921"/>
    <s v="F"/>
    <m/>
    <m/>
    <s v="A12"/>
    <s v="Fiscal Year"/>
    <x v="0"/>
  </r>
  <r>
    <s v="Clemens"/>
    <s v="Jacob"/>
    <s v="E"/>
    <s v="Asst Dean of Students/Cntr Ldr"/>
    <s v="President's Leadership Academy"/>
    <x v="922"/>
    <s v="F"/>
    <m/>
    <m/>
    <s v="A12"/>
    <s v="Fiscal Year"/>
    <x v="0"/>
  </r>
  <r>
    <s v="Priehs"/>
    <s v="Abby"/>
    <m/>
    <s v="Assistant Dir, Supervision"/>
    <s v="Office of Residence Life"/>
    <x v="923"/>
    <s v="F"/>
    <m/>
    <m/>
    <s v="A12"/>
    <s v="Fiscal Year"/>
    <x v="0"/>
  </r>
  <r>
    <s v="Davis"/>
    <s v="Vincent M"/>
    <s v="M"/>
    <s v="Fire Safety/Emergny Resp Coord"/>
    <s v="Risk Management"/>
    <x v="923"/>
    <s v="F"/>
    <m/>
    <m/>
    <s v="A12"/>
    <s v="Fiscal Year"/>
    <x v="0"/>
  </r>
  <r>
    <s v="Bratt"/>
    <s v="Mark"/>
    <s v="Adam"/>
    <s v="Web Application Support Dev"/>
    <s v="Information Technology Service"/>
    <x v="924"/>
    <s v="F"/>
    <m/>
    <m/>
    <s v="A12"/>
    <s v="Fiscal Year"/>
    <x v="0"/>
  </r>
  <r>
    <s v="Rife"/>
    <s v="Beth"/>
    <s v="Ann"/>
    <s v="Business Analyst"/>
    <s v="Human Resources"/>
    <x v="925"/>
    <s v="F"/>
    <m/>
    <m/>
    <s v="A12"/>
    <s v="Fiscal Year"/>
    <x v="0"/>
  </r>
  <r>
    <s v="Kasikova"/>
    <s v="Anna"/>
    <m/>
    <s v="Instructor"/>
    <s v="Math and Statistics Dept"/>
    <x v="926"/>
    <s v="F"/>
    <m/>
    <m/>
    <s v="F12"/>
    <s v="Academic Year"/>
    <x v="2"/>
  </r>
  <r>
    <s v="Johnson"/>
    <s v="Kari"/>
    <s v="Lynn"/>
    <s v="Manager, ULAdministr Services"/>
    <s v="University Libraries"/>
    <x v="927"/>
    <s v="F"/>
    <m/>
    <m/>
    <s v="A12"/>
    <s v="Fiscal Year"/>
    <x v="0"/>
  </r>
  <r>
    <s v="Fleshman"/>
    <s v="Kimberly"/>
    <s v="J"/>
    <s v="Coord Tech Assistance Cntr"/>
    <s v="University Libraries"/>
    <x v="928"/>
    <s v="F"/>
    <m/>
    <m/>
    <s v="A12"/>
    <s v="Fiscal Year"/>
    <x v="0"/>
  </r>
  <r>
    <s v="Fidler"/>
    <s v="Amy"/>
    <s v="Tavormina"/>
    <s v="Lecturer"/>
    <s v="School of Art"/>
    <x v="929"/>
    <s v="F"/>
    <m/>
    <m/>
    <s v="F12"/>
    <s v="Academic Year"/>
    <x v="2"/>
  </r>
  <r>
    <s v="Gutierrez"/>
    <s v="Andrea"/>
    <s v="D"/>
    <s v="Assistant Director Coop Prog"/>
    <s v="Cooperative Education"/>
    <x v="930"/>
    <s v="F"/>
    <m/>
    <m/>
    <s v="A12"/>
    <s v="Fiscal Year"/>
    <x v="0"/>
  </r>
  <r>
    <s v="Kelley"/>
    <s v="Darlene"/>
    <s v="Ann"/>
    <s v="Instructor"/>
    <s v="Educ/Div Tchng &amp; Learning"/>
    <x v="931"/>
    <s v="F"/>
    <m/>
    <m/>
    <s v="F12"/>
    <s v="Academic Year"/>
    <x v="2"/>
  </r>
  <r>
    <s v="Ricketts"/>
    <s v="Gordon"/>
    <s v="Charles"/>
    <s v="Director/Lecturer"/>
    <s v="Arts Village"/>
    <x v="932"/>
    <s v="F"/>
    <n v="2500"/>
    <m/>
    <s v="F12"/>
    <s v="Academic Year"/>
    <x v="2"/>
  </r>
  <r>
    <s v="Lawrence"/>
    <s v="Sidra"/>
    <s v="Meredith"/>
    <s v="Assistant Professor"/>
    <s v="Musicology/Composition/Theory"/>
    <x v="933"/>
    <s v="F"/>
    <m/>
    <m/>
    <s v="F09"/>
    <s v="Academic Year"/>
    <x v="2"/>
  </r>
  <r>
    <s v="Vanderlugt"/>
    <s v="Nancy"/>
    <s v="Marie"/>
    <s v="Business Mgr, Flight Opertns"/>
    <s v="Flight Instruction"/>
    <x v="934"/>
    <s v="F"/>
    <m/>
    <m/>
    <s v="A12"/>
    <s v="Fiscal Year"/>
    <x v="0"/>
  </r>
  <r>
    <s v="Lavalette"/>
    <s v="Joseph"/>
    <s v="N"/>
    <s v="Lecturer"/>
    <s v="Construction Management"/>
    <x v="935"/>
    <s v="F"/>
    <n v="10000"/>
    <m/>
    <s v="F12"/>
    <s v="Academic Year"/>
    <x v="2"/>
  </r>
  <r>
    <s v="Schneider"/>
    <s v="Andrea"/>
    <s v="Lynne"/>
    <s v="Instructor"/>
    <s v="Economics Dept"/>
    <x v="936"/>
    <s v="F"/>
    <m/>
    <m/>
    <s v="F12"/>
    <s v="Academic Year"/>
    <x v="2"/>
  </r>
  <r>
    <s v="Kelly"/>
    <s v="Patrick"/>
    <s v="Dean"/>
    <s v="Classification/Compstn Analyst"/>
    <s v="Human Resources"/>
    <x v="937"/>
    <s v="F"/>
    <m/>
    <m/>
    <s v="A12"/>
    <s v="Fiscal Year"/>
    <x v="0"/>
  </r>
  <r>
    <s v="Taylor"/>
    <s v="Kelly"/>
    <s v="Anne"/>
    <s v="Lecturer"/>
    <s v="Department of Journalism &amp; PR"/>
    <x v="938"/>
    <s v="F"/>
    <m/>
    <m/>
    <s v="F09"/>
    <s v="Academic Year"/>
    <x v="2"/>
  </r>
  <r>
    <s v="Devine"/>
    <s v="Leigh"/>
    <m/>
    <s v="Instructor"/>
    <s v="Applied Statistics/Oper Res"/>
    <x v="939"/>
    <s v="F"/>
    <m/>
    <m/>
    <s v="F09"/>
    <s v="Academic Year"/>
    <x v="2"/>
  </r>
  <r>
    <s v="Celestino-Boes"/>
    <s v="Christine"/>
    <m/>
    <s v="Recruiter/Transfer Advisor"/>
    <s v="Non-Traditional &amp; Transfer Std"/>
    <x v="940"/>
    <s v="F"/>
    <m/>
    <m/>
    <s v="A12"/>
    <s v="Fiscal Year"/>
    <x v="0"/>
  </r>
  <r>
    <s v="Jackson"/>
    <s v="Nicole"/>
    <s v="Maelyn"/>
    <s v="Assistant Professor"/>
    <s v="History Department"/>
    <x v="941"/>
    <s v="F"/>
    <m/>
    <m/>
    <s v="F12"/>
    <s v="Academic Year"/>
    <x v="2"/>
  </r>
  <r>
    <s v="Rebeiz"/>
    <s v="Mireille"/>
    <m/>
    <s v="Assistant Professor"/>
    <s v="Romance and Classical Studies"/>
    <x v="942"/>
    <s v="F"/>
    <m/>
    <m/>
    <s v="F12"/>
    <s v="Academic Year"/>
    <x v="2"/>
  </r>
  <r>
    <s v="Burger"/>
    <s v="Cole"/>
    <s v="Philip"/>
    <s v="Instructor"/>
    <s v="Music Education"/>
    <x v="943"/>
    <s v="F"/>
    <m/>
    <m/>
    <s v="F12"/>
    <s v="Academic Year"/>
    <x v="2"/>
  </r>
  <r>
    <s v="Rice"/>
    <s v="David"/>
    <s v="Michael"/>
    <s v="Assistant Director"/>
    <s v="Non-Traditional &amp; Transfer Std"/>
    <x v="944"/>
    <s v="F"/>
    <m/>
    <m/>
    <s v="A12"/>
    <s v="Fiscal Year"/>
    <x v="0"/>
  </r>
  <r>
    <s v="Beeman"/>
    <s v="Lori"/>
    <s v="Ann"/>
    <s v="HR Training and Doc Specialist"/>
    <s v="Human Resources"/>
    <x v="945"/>
    <s v="F"/>
    <m/>
    <m/>
    <s v="A12"/>
    <s v="Fiscal Year"/>
    <x v="0"/>
  </r>
  <r>
    <s v="Sutton"/>
    <s v="Mearl"/>
    <s v="E"/>
    <s v="Instructor"/>
    <s v="Marketing"/>
    <x v="946"/>
    <s v="F"/>
    <m/>
    <m/>
    <s v="F12"/>
    <s v="Academic Year"/>
    <x v="2"/>
  </r>
  <r>
    <s v="Kauffman"/>
    <s v="Donna"/>
    <s v="Rae"/>
    <s v="Lecturer"/>
    <s v="Sociology Department"/>
    <x v="947"/>
    <s v="F"/>
    <m/>
    <m/>
    <s v="F12"/>
    <s v="Academic Year"/>
    <x v="2"/>
  </r>
  <r>
    <s v="Truax"/>
    <s v="Jermaine"/>
    <s v="Michael"/>
    <s v="Asst Athletic Dir, Compliance"/>
    <s v="Intercollegiate Athletics"/>
    <x v="948"/>
    <s v="F"/>
    <m/>
    <m/>
    <s v="A12"/>
    <s v="Fiscal Year"/>
    <x v="0"/>
  </r>
  <r>
    <s v="Vickery"/>
    <s v="Cara"/>
    <s v="Michelle"/>
    <s v="Instructor/Program Director"/>
    <s v="Fire-Applied Science"/>
    <x v="949"/>
    <s v="F"/>
    <m/>
    <m/>
    <s v="F12"/>
    <s v="Academic Year"/>
    <x v="2"/>
  </r>
  <r>
    <s v="Partin"/>
    <s v="Matthew"/>
    <s v="L"/>
    <s v="Lecturer"/>
    <s v="Biological Science"/>
    <x v="950"/>
    <s v="F"/>
    <m/>
    <m/>
    <s v="F09"/>
    <s v="Academic Year"/>
    <x v="2"/>
  </r>
  <r>
    <s v="Poor"/>
    <s v="Gene"/>
    <s v="William"/>
    <s v="Instructor"/>
    <s v="Marketing"/>
    <x v="951"/>
    <s v="F"/>
    <n v="20000"/>
    <m/>
    <s v="F12"/>
    <s v="Academic Year"/>
    <x v="2"/>
  </r>
  <r>
    <s v="Kloor"/>
    <s v="John"/>
    <m/>
    <s v="Applications Specialist"/>
    <s v="Admissions Office"/>
    <x v="952"/>
    <s v="F"/>
    <m/>
    <m/>
    <s v="A12"/>
    <s v="Fiscal Year"/>
    <x v="0"/>
  </r>
  <r>
    <s v="Theis"/>
    <s v="Robert"/>
    <s v="James"/>
    <s v="Application Specialist"/>
    <s v="Admissions Office"/>
    <x v="952"/>
    <s v="F"/>
    <m/>
    <m/>
    <s v="A12"/>
    <s v="Fiscal Year"/>
    <x v="0"/>
  </r>
  <r>
    <s v="Rogel"/>
    <s v="Allen"/>
    <s v="B"/>
    <s v="Instructor"/>
    <s v="Physics &amp; Astronomy"/>
    <x v="953"/>
    <s v="F"/>
    <m/>
    <m/>
    <s v="F09"/>
    <s v="Academic Year"/>
    <x v="2"/>
  </r>
  <r>
    <s v="Gardner"/>
    <s v="Kathleen"/>
    <s v="M"/>
    <s v="Micrographics Specialist"/>
    <s v="University Libraries"/>
    <x v="954"/>
    <s v="F"/>
    <m/>
    <m/>
    <s v="A12"/>
    <s v="Fiscal Year"/>
    <x v="0"/>
  </r>
  <r>
    <s v="Murrell"/>
    <s v="Dawn"/>
    <s v="D"/>
    <s v="Senior Lecturer"/>
    <s v="Family &amp; Consumer Sciences"/>
    <x v="955"/>
    <s v="F"/>
    <m/>
    <m/>
    <s v="F12"/>
    <s v="Academic Year"/>
    <x v="2"/>
  </r>
  <r>
    <s v="Davey"/>
    <s v="Patricia"/>
    <m/>
    <s v="Assistant Dean for Inst Resrch"/>
    <s v="Fire-Institutional Research"/>
    <x v="956"/>
    <s v="F"/>
    <m/>
    <m/>
    <s v="A12"/>
    <s v="Fiscal Year"/>
    <x v="0"/>
  </r>
  <r>
    <s v="Lux"/>
    <s v="Vera"/>
    <s v="Julia"/>
    <s v="Ass Prof/Ref &amp; Instr Librarian"/>
    <s v="University Libraries"/>
    <x v="957"/>
    <s v="F"/>
    <m/>
    <m/>
    <s v="FLB"/>
    <s v="Fiscal Year"/>
    <x v="3"/>
  </r>
  <r>
    <s v="Kline"/>
    <s v="Robert"/>
    <s v="J"/>
    <s v="Academic Advisor"/>
    <s v="A&amp;S Dean"/>
    <x v="958"/>
    <s v="F"/>
    <m/>
    <m/>
    <s v="A12"/>
    <s v="Fiscal Year"/>
    <x v="0"/>
  </r>
  <r>
    <s v="Koenigbauer"/>
    <s v="Lee Ann"/>
    <m/>
    <s v="Academic Advisor"/>
    <s v="A&amp;S Dean"/>
    <x v="958"/>
    <s v="F"/>
    <m/>
    <m/>
    <s v="A12"/>
    <s v="Fiscal Year"/>
    <x v="0"/>
  </r>
  <r>
    <s v="Smith"/>
    <s v="Sara"/>
    <s v="Nicole"/>
    <s v="PACE Operations Manager"/>
    <s v="University Outreach"/>
    <x v="959"/>
    <s v="F"/>
    <m/>
    <m/>
    <s v="A12"/>
    <s v="Fiscal Year"/>
    <x v="0"/>
  </r>
  <r>
    <s v="Phillips"/>
    <s v="Stacey"/>
    <s v="Lynn"/>
    <s v="Coordinator, Business &amp; Operat"/>
    <s v="Chemistry Department"/>
    <x v="960"/>
    <s v="F"/>
    <m/>
    <m/>
    <s v="A12"/>
    <s v="Fiscal Year"/>
    <x v="0"/>
  </r>
  <r>
    <s v="Baranski"/>
    <s v="Jenifer"/>
    <s v="Marie"/>
    <s v="Director, Animal Research Fac"/>
    <s v="Animal Facility Operation"/>
    <x v="961"/>
    <s v="F"/>
    <m/>
    <m/>
    <s v="A12"/>
    <s v="Fiscal Year"/>
    <x v="0"/>
  </r>
  <r>
    <s v="Rubel"/>
    <s v="Matthew"/>
    <s v="J"/>
    <s v="Coordinator, Energy Management"/>
    <s v="Campus Operations"/>
    <x v="961"/>
    <s v="F"/>
    <m/>
    <m/>
    <s v="A12"/>
    <s v="Fiscal Year"/>
    <x v="0"/>
  </r>
  <r>
    <s v="Stearns"/>
    <s v="Susan"/>
    <s v="Marie"/>
    <s v="Assistant Director"/>
    <s v="Cosmos"/>
    <x v="961"/>
    <s v="F"/>
    <m/>
    <m/>
    <s v="A12"/>
    <s v="Fiscal Year"/>
    <x v="0"/>
  </r>
  <r>
    <s v="Slutak"/>
    <s v="Dennis"/>
    <s v="M"/>
    <s v="Director, Football Operations"/>
    <s v="Football"/>
    <x v="961"/>
    <s v="F"/>
    <m/>
    <m/>
    <s v="A12"/>
    <s v="Fiscal Year"/>
    <x v="0"/>
  </r>
  <r>
    <s v="Lawry"/>
    <s v="Kathleen"/>
    <s v="Marie"/>
    <s v="Marketing Communication Spec"/>
    <s v="Marketing &amp; Communications"/>
    <x v="961"/>
    <s v="F"/>
    <m/>
    <m/>
    <s v="A12"/>
    <s v="Fiscal Year"/>
    <x v="0"/>
  </r>
  <r>
    <s v="Plaza"/>
    <s v="Raymond"/>
    <s v="Vidal"/>
    <s v="Associate Director"/>
    <s v="Office of Multicultural Affrs"/>
    <x v="961"/>
    <s v="F"/>
    <m/>
    <m/>
    <s v="A12"/>
    <s v="Fiscal Year"/>
    <x v="0"/>
  </r>
  <r>
    <s v="Powers"/>
    <s v="Chris"/>
    <s v="Patrick"/>
    <s v="Assistant Manager, Parking"/>
    <s v="Parking Services"/>
    <x v="961"/>
    <s v="F"/>
    <m/>
    <m/>
    <s v="A12"/>
    <s v="Fiscal Year"/>
    <x v="0"/>
  </r>
  <r>
    <s v="Walton"/>
    <s v="Jason"/>
    <s v="David"/>
    <s v="Collabrtve Arts Digital TechCo"/>
    <s v="School of Art"/>
    <x v="961"/>
    <s v="F"/>
    <m/>
    <m/>
    <s v="A12"/>
    <s v="Fiscal Year"/>
    <x v="0"/>
  </r>
  <r>
    <s v="Hoy"/>
    <s v="Cheryl"/>
    <s v="Ann"/>
    <s v="Acting Director/lnstructor"/>
    <s v="General Studies Writing Prog"/>
    <x v="962"/>
    <s v="F"/>
    <n v="8000"/>
    <m/>
    <s v="FAD"/>
    <s v="Fiscal Year"/>
    <x v="1"/>
  </r>
  <r>
    <s v="Almakki"/>
    <s v="Osamah"/>
    <s v="Saleh"/>
    <s v="IR Report Developer"/>
    <s v="Institutional Research"/>
    <x v="963"/>
    <s v="F"/>
    <m/>
    <m/>
    <s v="A12"/>
    <s v="Fiscal Year"/>
    <x v="0"/>
  </r>
  <r>
    <s v="Sehmann"/>
    <s v="Scott"/>
    <s v="R"/>
    <s v="Assistant Director"/>
    <s v="Recreation and Wellness"/>
    <x v="964"/>
    <s v="F"/>
    <m/>
    <m/>
    <s v="A12"/>
    <s v="Fiscal Year"/>
    <x v="0"/>
  </r>
  <r>
    <s v="Chafee"/>
    <s v="Cheryl"/>
    <s v="Lynn"/>
    <s v="Assistant Director"/>
    <s v="Fire-Admissions"/>
    <x v="965"/>
    <s v="F"/>
    <m/>
    <m/>
    <s v="A12"/>
    <s v="Fiscal Year"/>
    <x v="0"/>
  </r>
  <r>
    <s v="Hubbell-Staeble"/>
    <s v="Dawn"/>
    <s v="Denise"/>
    <s v="Lecturer"/>
    <s v="General Studies Writing Prog"/>
    <x v="966"/>
    <s v="F"/>
    <m/>
    <m/>
    <s v="F12"/>
    <s v="Academic Year"/>
    <x v="2"/>
  </r>
  <r>
    <s v="Fan"/>
    <s v="Kerry"/>
    <s v="Sizheng"/>
    <s v="Senior Lecturer"/>
    <s v="Architecture &amp; Envr Design"/>
    <x v="967"/>
    <s v="F"/>
    <m/>
    <m/>
    <s v="F12"/>
    <s v="Academic Year"/>
    <x v="2"/>
  </r>
  <r>
    <s v="Sorg"/>
    <s v="John"/>
    <s v="Christian"/>
    <s v="Instructor"/>
    <s v="Educ/Div Tchng &amp; Learning"/>
    <x v="968"/>
    <s v="F"/>
    <m/>
    <m/>
    <s v="F12"/>
    <s v="Academic Year"/>
    <x v="2"/>
  </r>
  <r>
    <s v="Pheneger"/>
    <s v="Kelly"/>
    <s v="Ann"/>
    <s v="Coordinator of Educ Services"/>
    <s v="WBGU-TV Television Service"/>
    <x v="969"/>
    <s v="F"/>
    <m/>
    <m/>
    <s v="A12"/>
    <s v="Fiscal Year"/>
    <x v="0"/>
  </r>
  <r>
    <s v="Reing"/>
    <s v="John"/>
    <s v="F"/>
    <s v="Instructor"/>
    <s v="Finance"/>
    <x v="970"/>
    <s v="F"/>
    <m/>
    <m/>
    <s v="F12"/>
    <s v="Academic Year"/>
    <x v="2"/>
  </r>
  <r>
    <s v="Gordon Schulz"/>
    <s v="Jasmine"/>
    <s v="Damara"/>
    <s v="Exec Ast to Dean/Dev Coord"/>
    <s v="A&amp;S Dean"/>
    <x v="971"/>
    <s v="F"/>
    <n v="5000"/>
    <m/>
    <s v="A12"/>
    <s v="Fiscal Year"/>
    <x v="0"/>
  </r>
  <r>
    <s v="Hoepf"/>
    <s v="Timothy"/>
    <s v="M"/>
    <s v="General Manager"/>
    <s v="Dining Services"/>
    <x v="971"/>
    <s v="F"/>
    <m/>
    <m/>
    <s v="A12"/>
    <s v="Fiscal Year"/>
    <x v="0"/>
  </r>
  <r>
    <s v="Patnode"/>
    <s v="Stacy"/>
    <s v="C"/>
    <s v="Coordinator"/>
    <s v="Disability Serv. for Students"/>
    <x v="971"/>
    <s v="F"/>
    <m/>
    <m/>
    <s v="A12"/>
    <s v="Fiscal Year"/>
    <x v="0"/>
  </r>
  <r>
    <s v="Roberts"/>
    <s v="Cynthia"/>
    <s v="Louise"/>
    <s v="Assistant Director, Services"/>
    <s v="Office of Student Retention"/>
    <x v="971"/>
    <s v="F"/>
    <m/>
    <m/>
    <s v="A12"/>
    <s v="Fiscal Year"/>
    <x v="0"/>
  </r>
  <r>
    <s v="Schlarman"/>
    <s v="Kyle"/>
    <s v="Joseph"/>
    <s v="Health and Safety Specialist"/>
    <s v="Risk Management"/>
    <x v="971"/>
    <s v="F"/>
    <m/>
    <m/>
    <s v="A12"/>
    <s v="Fiscal Year"/>
    <x v="0"/>
  </r>
  <r>
    <s v="Dickerson"/>
    <s v="Greg"/>
    <m/>
    <s v="Acad Advisor"/>
    <s v="Student Services EDHD"/>
    <x v="972"/>
    <s v="F"/>
    <m/>
    <m/>
    <s v="A12"/>
    <s v="Fiscal Year"/>
    <x v="0"/>
  </r>
  <r>
    <s v="Piroth"/>
    <s v="Scott"/>
    <s v="Randall"/>
    <s v="Senior Lecturer"/>
    <s v="Political Science Department"/>
    <x v="973"/>
    <s v="F"/>
    <m/>
    <m/>
    <s v="F12"/>
    <s v="Academic Year"/>
    <x v="2"/>
  </r>
  <r>
    <s v="Smith"/>
    <s v="Catherine"/>
    <s v="Elizabeth"/>
    <s v="Lecturer"/>
    <s v="Flight Instruction"/>
    <x v="974"/>
    <s v="F"/>
    <m/>
    <m/>
    <s v="F12"/>
    <s v="Academic Year"/>
    <x v="2"/>
  </r>
  <r>
    <s v="Weinberger"/>
    <s v="Margaret"/>
    <s v="J"/>
    <s v="Lecturer"/>
    <s v="Sociology Department"/>
    <x v="975"/>
    <s v="F"/>
    <m/>
    <m/>
    <s v="F12"/>
    <s v="Academic Year"/>
    <x v="2"/>
  </r>
  <r>
    <s v="Smith"/>
    <s v="Thomas"/>
    <s v="Allen"/>
    <s v="Instructor"/>
    <s v="Applied Statistics/Oper Res"/>
    <x v="976"/>
    <s v="F"/>
    <m/>
    <m/>
    <s v="F09"/>
    <s v="Academic Year"/>
    <x v="2"/>
  </r>
  <r>
    <s v="Lachmiller"/>
    <s v="Laura"/>
    <s v="J"/>
    <s v="Instructor"/>
    <s v="Accounting/MIS"/>
    <x v="977"/>
    <s v="F"/>
    <m/>
    <m/>
    <s v="F12"/>
    <s v="Academic Year"/>
    <x v="2"/>
  </r>
  <r>
    <s v="Stott"/>
    <s v="Frances"/>
    <s v="A"/>
    <s v="Instructor"/>
    <s v="Accounting/MIS"/>
    <x v="977"/>
    <s v="F"/>
    <m/>
    <m/>
    <s v="F12"/>
    <s v="Academic Year"/>
    <x v="2"/>
  </r>
  <r>
    <s v="Fletcher"/>
    <s v="Chad"/>
    <s v="E"/>
    <s v="Technology Support Specialist"/>
    <s v="Information Technology Service"/>
    <x v="978"/>
    <s v="F"/>
    <m/>
    <m/>
    <s v="A12"/>
    <s v="Fiscal Year"/>
    <x v="0"/>
  </r>
  <r>
    <s v="Magsamen-Conrad"/>
    <s v="Katie"/>
    <s v="Charlotte"/>
    <s v="Assistant Professor"/>
    <s v="Dept of Communication"/>
    <x v="979"/>
    <s v="F"/>
    <m/>
    <m/>
    <s v="F09"/>
    <s v="Academic Year"/>
    <x v="2"/>
  </r>
  <r>
    <s v="Rainey"/>
    <s v="Sarah"/>
    <s v="Anne"/>
    <s v="Assistant Professor"/>
    <s v="School of Cultural &amp; Critical"/>
    <x v="980"/>
    <s v="F"/>
    <m/>
    <m/>
    <s v="F09"/>
    <s v="Academic Year"/>
    <x v="2"/>
  </r>
  <r>
    <s v="Fern"/>
    <s v="Leslie"/>
    <s v="A"/>
    <s v="Employment-Employee Rel Spec"/>
    <s v="Human Resources"/>
    <x v="981"/>
    <s v="F"/>
    <m/>
    <m/>
    <s v="A12"/>
    <s v="Fiscal Year"/>
    <x v="0"/>
  </r>
  <r>
    <s v="Peiffer"/>
    <s v="Leann"/>
    <s v="Marie"/>
    <s v="Business Analyst"/>
    <s v="Controller's Office"/>
    <x v="982"/>
    <s v="F"/>
    <m/>
    <m/>
    <s v="A12"/>
    <s v="Fiscal Year"/>
    <x v="0"/>
  </r>
  <r>
    <s v="Garrett-Ruffin"/>
    <s v="Sherona"/>
    <s v="D"/>
    <s v="Instructor"/>
    <s v="Chapman Learning Community"/>
    <x v="983"/>
    <s v="F"/>
    <m/>
    <m/>
    <s v="F12"/>
    <s v="Academic Year"/>
    <x v="2"/>
  </r>
  <r>
    <s v="Sears"/>
    <s v="Martha"/>
    <s v="EG"/>
    <s v="Crd Lit Outrch Pgm"/>
    <s v="College of Education Admin"/>
    <x v="984"/>
    <s v="F"/>
    <m/>
    <m/>
    <s v="A12"/>
    <s v="Fiscal Year"/>
    <x v="0"/>
  </r>
  <r>
    <s v="Serfozo"/>
    <s v="Lois"/>
    <s v="K"/>
    <s v="General Manager"/>
    <s v="Dining Services"/>
    <x v="985"/>
    <s v="F"/>
    <m/>
    <m/>
    <s v="A12"/>
    <s v="Fiscal Year"/>
    <x v="0"/>
  </r>
  <r>
    <s v="Hertenstein"/>
    <s v="Elizabeth"/>
    <s v="Marian"/>
    <s v="Asst Prof/Cataloger &amp; Metadata"/>
    <s v="University Libraries"/>
    <x v="986"/>
    <s v="F"/>
    <m/>
    <m/>
    <s v="FLB"/>
    <s v="Fiscal Year"/>
    <x v="3"/>
  </r>
  <r>
    <s v="Dreier"/>
    <s v="Sally"/>
    <s v="Sue"/>
    <s v="Study Skills Center Coord"/>
    <s v="Learning Commons"/>
    <x v="987"/>
    <s v="F"/>
    <m/>
    <m/>
    <s v="A12"/>
    <s v="Fiscal Year"/>
    <x v="0"/>
  </r>
  <r>
    <s v="Walker"/>
    <s v="Sally"/>
    <s v="A"/>
    <s v="Academic Recruiter/Advisor"/>
    <s v="Co-Op Education"/>
    <x v="988"/>
    <s v="F"/>
    <m/>
    <m/>
    <s v="A12"/>
    <s v="Fiscal Year"/>
    <x v="0"/>
  </r>
  <r>
    <s v="McManus"/>
    <s v="Ralph"/>
    <s v="Andrew"/>
    <s v="Technology Support Specialist"/>
    <s v="Information Technology Service"/>
    <x v="989"/>
    <s v="F"/>
    <m/>
    <m/>
    <s v="A12"/>
    <s v="Fiscal Year"/>
    <x v="0"/>
  </r>
  <r>
    <s v="Puder"/>
    <s v="Carol"/>
    <s v="Marie"/>
    <s v="Dir/Clin Educ for Respir Care"/>
    <s v="Fire-Applied Science"/>
    <x v="990"/>
    <s v="F"/>
    <m/>
    <m/>
    <s v="A09"/>
    <s v="Academic Year"/>
    <x v="0"/>
  </r>
  <r>
    <s v="Enright"/>
    <s v="Patrick"/>
    <s v="J"/>
    <s v="Technology Support Specialist"/>
    <s v="Information Technology Service"/>
    <x v="991"/>
    <s v="F"/>
    <m/>
    <m/>
    <s v="A12"/>
    <s v="Fiscal Year"/>
    <x v="0"/>
  </r>
  <r>
    <s v="Langin-Hooper"/>
    <s v="Stephanie"/>
    <s v="Marie"/>
    <s v="Assistant Professor"/>
    <s v="School of Art"/>
    <x v="992"/>
    <s v="F"/>
    <m/>
    <m/>
    <s v="F12"/>
    <s v="Academic Year"/>
    <x v="2"/>
  </r>
  <r>
    <s v="Cardenas"/>
    <s v="Jose"/>
    <s v="Arturo"/>
    <s v="Lecturer"/>
    <s v="Dept of Telecommunications"/>
    <x v="993"/>
    <s v="F"/>
    <m/>
    <m/>
    <s v="F12"/>
    <s v="Academic Year"/>
    <x v="2"/>
  </r>
  <r>
    <s v="Geyer"/>
    <s v="Robert"/>
    <s v="Edwin"/>
    <s v="Assistant Professor"/>
    <s v="School of Art"/>
    <x v="994"/>
    <s v="F"/>
    <m/>
    <m/>
    <s v="F09"/>
    <s v="Academic Year"/>
    <x v="2"/>
  </r>
  <r>
    <s v="Schortgen"/>
    <s v="Wendy"/>
    <m/>
    <s v="Assist Merchandising Manager"/>
    <s v="University Bookstore"/>
    <x v="995"/>
    <s v="F"/>
    <m/>
    <m/>
    <s v="A12"/>
    <s v="Fiscal Year"/>
    <x v="0"/>
  </r>
  <r>
    <s v="Straka"/>
    <s v="Leslie"/>
    <s v="A"/>
    <s v="Assistant to the Dean"/>
    <s v="College of Education Admin"/>
    <x v="996"/>
    <s v="F"/>
    <m/>
    <m/>
    <s v="A12"/>
    <s v="Fiscal Year"/>
    <x v="0"/>
  </r>
  <r>
    <s v="Steiner"/>
    <s v="Judith"/>
    <s v="Elaine"/>
    <s v="Project Manager, i Evolve"/>
    <s v="Cosmos"/>
    <x v="996"/>
    <s v="F"/>
    <m/>
    <m/>
    <s v="A12"/>
    <s v="Fiscal Year"/>
    <x v="0"/>
  </r>
  <r>
    <s v="Woloshyn"/>
    <s v="Alexa"/>
    <s v="Lauren"/>
    <s v="Visiting Instructor"/>
    <s v="Musicology/Composition/Theory"/>
    <x v="996"/>
    <s v="F"/>
    <m/>
    <m/>
    <s v="F09"/>
    <s v="Academic Year"/>
    <x v="2"/>
  </r>
  <r>
    <s v="Hanasono"/>
    <s v="Lisa"/>
    <s v="Kiyomi"/>
    <s v="Assistant Professor"/>
    <s v="Dept of Communication"/>
    <x v="997"/>
    <s v="F"/>
    <m/>
    <m/>
    <s v="F09"/>
    <s v="Academic Year"/>
    <x v="2"/>
  </r>
  <r>
    <s v="Blass"/>
    <s v="Peter"/>
    <s v="M"/>
    <s v="Lecturer"/>
    <s v="Chemistry Department"/>
    <x v="998"/>
    <s v="F"/>
    <m/>
    <m/>
    <s v="F12"/>
    <s v="Academic Year"/>
    <x v="2"/>
  </r>
  <r>
    <s v="Obringer"/>
    <s v="Paul"/>
    <s v="J"/>
    <s v="Creative Manager/Design"/>
    <s v="Student Media"/>
    <x v="999"/>
    <s v="F"/>
    <m/>
    <m/>
    <s v="A17"/>
    <s v="Fiscal Year"/>
    <x v="0"/>
  </r>
  <r>
    <s v="Filippova"/>
    <s v="Daria"/>
    <s v="Vladimirovna"/>
    <s v="Instructor"/>
    <s v="Math and Statistics Dept"/>
    <x v="1000"/>
    <s v="F"/>
    <m/>
    <m/>
    <s v="F12"/>
    <s v="Academic Year"/>
    <x v="2"/>
  </r>
  <r>
    <s v="Brown"/>
    <s v="Ana"/>
    <s v="C"/>
    <s v="Coord for Diversity InitiatZRe"/>
    <s v="Office of Residence Life"/>
    <x v="1001"/>
    <s v="F"/>
    <m/>
    <m/>
    <s v="A12"/>
    <s v="Fiscal Year"/>
    <x v="0"/>
  </r>
  <r>
    <s v="Mierzejewski"/>
    <s v="Grant"/>
    <m/>
    <s v="Coordinator, Intnl Stud Serves"/>
    <s v="International Student Services"/>
    <x v="1002"/>
    <s v="F"/>
    <m/>
    <m/>
    <s v="A12"/>
    <s v="Fiscal Year"/>
    <x v="0"/>
  </r>
  <r>
    <s v="May"/>
    <s v="Tamara"/>
    <s v="Jo"/>
    <s v="Lecturer"/>
    <s v="Fire-Biology"/>
    <x v="1003"/>
    <s v="F"/>
    <m/>
    <m/>
    <s v="F12"/>
    <s v="Academic Year"/>
    <x v="2"/>
  </r>
  <r>
    <s v="Buehrer"/>
    <s v="Jolene"/>
    <s v="Kay"/>
    <s v="Senior Lecturer"/>
    <s v="Fire-Humanities"/>
    <x v="1004"/>
    <s v="F"/>
    <m/>
    <m/>
    <s v="F12"/>
    <s v="Academic Year"/>
    <x v="2"/>
  </r>
  <r>
    <s v="Vollmar"/>
    <s v="Dawn"/>
    <s v="Lesli"/>
    <s v="Assistant Director, Pgrm Mgmt"/>
    <s v="Financial Aid"/>
    <x v="1005"/>
    <s v="F"/>
    <m/>
    <m/>
    <s v="A12"/>
    <s v="Fiscal Year"/>
    <x v="0"/>
  </r>
  <r>
    <s v="Burgoon"/>
    <s v="Jacob"/>
    <s v="N"/>
    <s v="Project Evaluator"/>
    <s v="Cosmos"/>
    <x v="1006"/>
    <s v="F"/>
    <m/>
    <m/>
    <s v="A12"/>
    <s v="Fiscal Year"/>
    <x v="0"/>
  </r>
  <r>
    <s v="Lisk"/>
    <s v="Patrick"/>
    <s v="Ryan"/>
    <s v="Technology Support Specialist"/>
    <s v="Information Technology Service"/>
    <x v="1006"/>
    <s v="F"/>
    <n v="6894"/>
    <m/>
    <s v="A12"/>
    <s v="Fiscal Year"/>
    <x v="0"/>
  </r>
  <r>
    <s v="Slates"/>
    <s v="Michael"/>
    <s v="David"/>
    <s v="Instructor"/>
    <s v="Finance"/>
    <x v="1007"/>
    <s v="F"/>
    <m/>
    <m/>
    <s v="F12"/>
    <s v="Academic Year"/>
    <x v="2"/>
  </r>
  <r>
    <s v="Burroughs"/>
    <s v="Siew"/>
    <s v="Chat"/>
    <s v="Lecturer"/>
    <s v="General Studies Writing Prog"/>
    <x v="1008"/>
    <s v="F"/>
    <m/>
    <m/>
    <s v="F12"/>
    <s v="Academic Year"/>
    <x v="2"/>
  </r>
  <r>
    <s v="Kozak"/>
    <s v="Frank"/>
    <s v="Marc"/>
    <s v="Instructor"/>
    <s v="Management"/>
    <x v="1009"/>
    <s v="F"/>
    <m/>
    <m/>
    <s v="F09"/>
    <s v="Academic Year"/>
    <x v="2"/>
  </r>
  <r>
    <s v="Fluckinger"/>
    <s v="Christopher"/>
    <s v="D"/>
    <s v="Instructor"/>
    <s v="Fire-Psychology"/>
    <x v="1010"/>
    <s v="F"/>
    <n v="2000"/>
    <m/>
    <s v="F09"/>
    <s v="Academic Year"/>
    <x v="2"/>
  </r>
  <r>
    <s v="Somasa"/>
    <s v="Saritdikhun"/>
    <m/>
    <s v="Instructor"/>
    <s v="School of Art"/>
    <x v="1011"/>
    <s v="F"/>
    <m/>
    <m/>
    <s v="F12"/>
    <s v="Academic Year"/>
    <x v="2"/>
  </r>
  <r>
    <s v="Gebauer"/>
    <s v="Jodi"/>
    <s v="Lynn Barnes"/>
    <s v="Technology Support Specialist"/>
    <s v="Information Technology Service"/>
    <x v="1012"/>
    <s v="F"/>
    <m/>
    <m/>
    <s v="A12"/>
    <s v="Fiscal Year"/>
    <x v="0"/>
  </r>
  <r>
    <s v="Graser"/>
    <s v="Larry"/>
    <s v="J"/>
    <s v="Instructor"/>
    <s v="Educ/Div Tchng &amp; Learning"/>
    <x v="1013"/>
    <s v="F"/>
    <m/>
    <m/>
    <s v="F09"/>
    <s v="Academic Year"/>
    <x v="2"/>
  </r>
  <r>
    <s v="Brisson"/>
    <s v="Irene"/>
    <s v="Elsa"/>
    <s v="Instructor"/>
    <s v="Architecture &amp; Envr Design"/>
    <x v="1014"/>
    <s v="F"/>
    <m/>
    <m/>
    <s v="F09"/>
    <s v="Academic Year"/>
    <x v="2"/>
  </r>
  <r>
    <s v="Goedde"/>
    <s v="Allison"/>
    <s v="Marie"/>
    <s v="Instructor"/>
    <s v="Educ/Div Tchng &amp; Learning"/>
    <x v="1015"/>
    <s v="F"/>
    <m/>
    <m/>
    <s v="F12"/>
    <s v="Academic Year"/>
    <x v="2"/>
  </r>
  <r>
    <s v="Spoon"/>
    <s v="Adrea"/>
    <s v="Nicole"/>
    <s v="Assistant Director"/>
    <s v="Admissions Office"/>
    <x v="1016"/>
    <s v="F"/>
    <n v="5000"/>
    <m/>
    <s v="A12"/>
    <s v="Fiscal Year"/>
    <x v="0"/>
  </r>
  <r>
    <s v="Li"/>
    <s v="Bo"/>
    <m/>
    <s v="Instructor"/>
    <s v="Math and Statistics Dept"/>
    <x v="1017"/>
    <s v="F"/>
    <m/>
    <m/>
    <s v="F12"/>
    <s v="Academic Year"/>
    <x v="2"/>
  </r>
  <r>
    <s v="Dunn"/>
    <s v="Jason"/>
    <s v="M"/>
    <s v="Technology Projects Coord"/>
    <s v="Office of Residence Life"/>
    <x v="1018"/>
    <s v="F"/>
    <m/>
    <m/>
    <s v="A12"/>
    <s v="Fiscal Year"/>
    <x v="0"/>
  </r>
  <r>
    <s v="Lawrie"/>
    <s v="Kelly"/>
    <s v="Basden"/>
    <s v="Assistant Director"/>
    <s v="Alumni Office"/>
    <x v="1019"/>
    <s v="F"/>
    <m/>
    <m/>
    <s v="A12"/>
    <s v="Fiscal Year"/>
    <x v="0"/>
  </r>
  <r>
    <s v="Rudisill"/>
    <s v="Kristen"/>
    <s v="D"/>
    <s v="Assistant Professor"/>
    <s v="Popular Culture"/>
    <x v="1020"/>
    <s v="F"/>
    <m/>
    <m/>
    <s v="F09"/>
    <s v="Academic Year"/>
    <x v="2"/>
  </r>
  <r>
    <s v="Barnes"/>
    <s v="James"/>
    <s v="Lee"/>
    <s v="Technical Support Coordinator"/>
    <s v="School of Media and Comm"/>
    <x v="1021"/>
    <s v="F"/>
    <m/>
    <m/>
    <s v="A12"/>
    <s v="Fiscal Year"/>
    <x v="0"/>
  </r>
  <r>
    <s v="Zamudio"/>
    <s v="Marcos"/>
    <s v="L"/>
    <s v="Technology Support Specialist"/>
    <s v="Information Technology Service"/>
    <x v="1022"/>
    <s v="F"/>
    <m/>
    <m/>
    <s v="A12"/>
    <s v="Fiscal Year"/>
    <x v="0"/>
  </r>
  <r>
    <s v="Horvath"/>
    <s v="Katrina"/>
    <s v="Marie"/>
    <s v="Technology Support Specialist"/>
    <s v="Information Technology Service"/>
    <x v="1023"/>
    <s v="F"/>
    <m/>
    <m/>
    <s v="A12"/>
    <s v="Fiscal Year"/>
    <x v="0"/>
  </r>
  <r>
    <s v="Cassidy"/>
    <s v="Nora"/>
    <s v="R"/>
    <s v="Graduate Program Advisor"/>
    <s v="Chemistry Department"/>
    <x v="1024"/>
    <s v="F"/>
    <m/>
    <m/>
    <s v="A12"/>
    <s v="Fiscal Year"/>
    <x v="0"/>
  </r>
  <r>
    <s v="Decker"/>
    <s v="Joseph"/>
    <s v="Arthur"/>
    <s v="Technology Support Specialist"/>
    <s v="Information Technology Service"/>
    <x v="1025"/>
    <s v="F"/>
    <m/>
    <m/>
    <s v="A12"/>
    <s v="Fiscal Year"/>
    <x v="0"/>
  </r>
  <r>
    <s v="Seigneur-Harris"/>
    <s v="Allyson"/>
    <s v="Lee"/>
    <s v="Technology Support Specialist"/>
    <s v="Information Technology Service"/>
    <x v="1026"/>
    <s v="F"/>
    <m/>
    <m/>
    <s v="A12"/>
    <s v="Fiscal Year"/>
    <x v="0"/>
  </r>
  <r>
    <s v="Shuman"/>
    <s v="Thomas"/>
    <s v="Duane"/>
    <s v="Technology Support Specialist"/>
    <s v="Information Technology Service"/>
    <x v="1026"/>
    <s v="F"/>
    <m/>
    <m/>
    <s v="A12"/>
    <s v="Fiscal Year"/>
    <x v="0"/>
  </r>
  <r>
    <s v="Haar"/>
    <s v="Christine"/>
    <s v="Mary"/>
    <s v="Coord Clin Site/Dir Diet Int"/>
    <s v="Family &amp; Consumer Sciences"/>
    <x v="1027"/>
    <s v="F"/>
    <m/>
    <m/>
    <s v="A12"/>
    <s v="Fiscal Year"/>
    <x v="0"/>
  </r>
  <r>
    <s v="Greenwald"/>
    <s v="Donna"/>
    <s v="Lynn"/>
    <s v="Instructor"/>
    <s v="Marketing"/>
    <x v="1028"/>
    <s v="F"/>
    <m/>
    <m/>
    <s v="F12"/>
    <s v="Academic Year"/>
    <x v="2"/>
  </r>
  <r>
    <s v="Guardiola"/>
    <s v="Louis"/>
    <m/>
    <s v="Instructor"/>
    <s v="Fire-Psychology"/>
    <x v="1029"/>
    <s v="F"/>
    <m/>
    <m/>
    <s v="F12"/>
    <s v="Academic Year"/>
    <x v="2"/>
  </r>
  <r>
    <s v="Jones"/>
    <s v="Dalton"/>
    <s v="Anthony"/>
    <s v="Assistant Professor"/>
    <s v="Ethnic Studies"/>
    <x v="1030"/>
    <s v="F"/>
    <m/>
    <m/>
    <s v="F12"/>
    <s v="Academic Year"/>
    <x v="2"/>
  </r>
  <r>
    <s v="Brown"/>
    <s v="Michael"/>
    <s v="Scott"/>
    <s v="Sales and Marketing Manager"/>
    <s v="Bowen-Thompson Student Union"/>
    <x v="1031"/>
    <s v="F"/>
    <m/>
    <m/>
    <s v="A12"/>
    <s v="Fiscal Year"/>
    <x v="0"/>
  </r>
  <r>
    <s v="Levtov"/>
    <s v="Anat"/>
    <s v="Hamutal"/>
    <s v="Sr. Coord, Acad and Assessment"/>
    <s v="Office of Residence Life"/>
    <x v="1031"/>
    <s v="F"/>
    <m/>
    <m/>
    <s v="A12"/>
    <s v="Fiscal Year"/>
    <x v="0"/>
  </r>
  <r>
    <s v="Spikes"/>
    <s v="Troy"/>
    <s v="W"/>
    <s v="Coordinator for Operations"/>
    <s v="Office of Residence Life"/>
    <x v="1031"/>
    <s v="F"/>
    <m/>
    <m/>
    <s v="A12"/>
    <s v="Fiscal Year"/>
    <x v="0"/>
  </r>
  <r>
    <s v="Schmitz"/>
    <s v="Michele"/>
    <m/>
    <s v="Assistant Director, SES"/>
    <s v="Student Employment"/>
    <x v="1031"/>
    <s v="F"/>
    <m/>
    <m/>
    <s v="A12"/>
    <s v="Fiscal Year"/>
    <x v="0"/>
  </r>
  <r>
    <s v="Sobolewski"/>
    <s v="Jennifer"/>
    <s v="Lynn"/>
    <s v="WriterZCommunicationSpecialist"/>
    <s v="Marketing &amp; Communications"/>
    <x v="1032"/>
    <s v="F"/>
    <m/>
    <m/>
    <s v="A12"/>
    <s v="Fiscal Year"/>
    <x v="0"/>
  </r>
  <r>
    <s v="Queen"/>
    <s v="Steven"/>
    <s v="Wilson"/>
    <s v="Instrument &amp; Fabrication Tech"/>
    <s v="Biological Science"/>
    <x v="1033"/>
    <s v="F"/>
    <m/>
    <m/>
    <s v="A12"/>
    <s v="Fiscal Year"/>
    <x v="0"/>
  </r>
  <r>
    <s v="Passalacqua"/>
    <s v="Paul"/>
    <s v="Louis"/>
    <s v="Instructor"/>
    <s v="Biological Science"/>
    <x v="1034"/>
    <s v="F"/>
    <m/>
    <m/>
    <s v="F12"/>
    <s v="Academic Year"/>
    <x v="2"/>
  </r>
  <r>
    <s v="Guzman"/>
    <s v="Raquel"/>
    <m/>
    <s v="Technology Support Specialist"/>
    <s v="Information Technology Service"/>
    <x v="1035"/>
    <s v="F"/>
    <m/>
    <m/>
    <s v="A12"/>
    <s v="Fiscal Year"/>
    <x v="0"/>
  </r>
  <r>
    <s v="Young"/>
    <s v="Ian"/>
    <s v="Alexander"/>
    <s v="Senior Lecturer"/>
    <s v="Philosophy Department"/>
    <x v="1036"/>
    <s v="F"/>
    <m/>
    <m/>
    <s v="F12"/>
    <s v="Academic Year"/>
    <x v="2"/>
  </r>
  <r>
    <s v="Kane"/>
    <s v="Kevin"/>
    <s v="M"/>
    <s v="Instructor"/>
    <s v="Romance and Classical Studies"/>
    <x v="1037"/>
    <s v="F"/>
    <m/>
    <m/>
    <s v="F09"/>
    <s v="Academic Year"/>
    <x v="2"/>
  </r>
  <r>
    <s v="Hollinger"/>
    <s v="David"/>
    <s v="Christopher"/>
    <s v="Assistant Director Rec Wellnss"/>
    <s v="Recreation and Wellness"/>
    <x v="1038"/>
    <s v="F"/>
    <m/>
    <m/>
    <s v="A12"/>
    <s v="Fiscal Year"/>
    <x v="0"/>
  </r>
  <r>
    <s v="Hile"/>
    <s v="Rhonda"/>
    <s v="Sue"/>
    <s v="Creative Graphics Manager"/>
    <s v="Marketing &amp; Communications"/>
    <x v="1039"/>
    <s v="F"/>
    <m/>
    <m/>
    <s v="A12"/>
    <s v="Fiscal Year"/>
    <x v="0"/>
  </r>
  <r>
    <s v="Kraut"/>
    <s v="Carolyn"/>
    <s v="Marie"/>
    <s v="Instr Design/Multimedia Spec"/>
    <s v="On-Line Programs"/>
    <x v="1040"/>
    <s v="F"/>
    <m/>
    <m/>
    <s v="A12"/>
    <s v="Fiscal Year"/>
    <x v="0"/>
  </r>
  <r>
    <s v="Donahue"/>
    <s v="Matthew"/>
    <m/>
    <s v="Lecturer"/>
    <s v="Popular Culture"/>
    <x v="1041"/>
    <s v="F"/>
    <m/>
    <m/>
    <s v="F09"/>
    <s v="Academic Year"/>
    <x v="2"/>
  </r>
  <r>
    <s v="Rychener"/>
    <s v="Stacey"/>
    <s v="Renee"/>
    <s v="Grant Specialist"/>
    <s v="Schl of Intervention Svcs"/>
    <x v="1042"/>
    <s v="F"/>
    <m/>
    <m/>
    <s v="A12"/>
    <s v="Fiscal Year"/>
    <x v="0"/>
  </r>
  <r>
    <s v="Addis"/>
    <s v="Lisa"/>
    <s v="L"/>
    <s v="Creative Manager, COSMOS"/>
    <s v="Cosmos"/>
    <x v="1043"/>
    <s v="F"/>
    <m/>
    <m/>
    <s v="A12"/>
    <s v="Fiscal Year"/>
    <x v="0"/>
  </r>
  <r>
    <s v="Burns"/>
    <s v="Elizabeth"/>
    <s v="D"/>
    <s v="Instructor/Asst Coordinator"/>
    <s v="Math and Statistics Dept"/>
    <x v="1044"/>
    <s v="F"/>
    <n v="500"/>
    <m/>
    <s v="F12"/>
    <s v="Academic Year"/>
    <x v="2"/>
  </r>
  <r>
    <s v="Twigg"/>
    <s v="Louis"/>
    <s v="Floyd"/>
    <s v="Ast Men's Basketball Coach"/>
    <s v="Basketball-Men"/>
    <x v="1045"/>
    <s v="F"/>
    <m/>
    <m/>
    <s v="A12"/>
    <s v="Fiscal Year"/>
    <x v="0"/>
  </r>
  <r>
    <s v="Schuck"/>
    <s v="Raymond"/>
    <s v="Ignatius"/>
    <s v="Assistant Professor"/>
    <s v="Fire-Humanities"/>
    <x v="1046"/>
    <s v="F"/>
    <m/>
    <m/>
    <s v="F12"/>
    <s v="Academic Year"/>
    <x v="2"/>
  </r>
  <r>
    <s v="Bankston"/>
    <s v="Shay"/>
    <s v="Elletha"/>
    <s v="Instructor"/>
    <s v="Social Work"/>
    <x v="1047"/>
    <s v="F"/>
    <m/>
    <m/>
    <s v="F09"/>
    <s v="Academic Year"/>
    <x v="2"/>
  </r>
  <r>
    <s v="Kellow"/>
    <s v="Mary"/>
    <s v="Ellen"/>
    <s v="Fund Coordinator"/>
    <s v="Capital Campaign"/>
    <x v="1048"/>
    <s v="F"/>
    <m/>
    <m/>
    <s v="A12"/>
    <s v="Fiscal Year"/>
    <x v="0"/>
  </r>
  <r>
    <s v="Attrep"/>
    <s v="Kara"/>
    <s v="Ann"/>
    <s v="Instructor"/>
    <s v="Musicology/Composition/Theory"/>
    <x v="1049"/>
    <s v="F"/>
    <m/>
    <m/>
    <s v="F12"/>
    <s v="Academic Year"/>
    <x v="2"/>
  </r>
  <r>
    <s v="Braker"/>
    <s v="Dawn"/>
    <s v="Marie"/>
    <s v="University Paralegal"/>
    <s v="General Counsel"/>
    <x v="1050"/>
    <s v="F"/>
    <m/>
    <m/>
    <s v="A12"/>
    <s v="Fiscal Year"/>
    <x v="0"/>
  </r>
  <r>
    <s v="Snyder"/>
    <s v="Kacee"/>
    <s v="Ferrell"/>
    <s v="Interim Assistant Director"/>
    <s v="Honors Program"/>
    <x v="1051"/>
    <s v="F"/>
    <m/>
    <m/>
    <s v="A12"/>
    <s v="Fiscal Year"/>
    <x v="0"/>
  </r>
  <r>
    <s v="Tabaczynski"/>
    <s v="Tracy"/>
    <m/>
    <s v="Assistant Director"/>
    <s v="TRIO Programs"/>
    <x v="1052"/>
    <s v="F"/>
    <m/>
    <m/>
    <s v="A17"/>
    <s v="Fiscal Year"/>
    <x v="0"/>
  </r>
  <r>
    <s v="Chung"/>
    <s v="Steven"/>
    <m/>
    <s v="Lecturer"/>
    <s v="Chemistry Department"/>
    <x v="1053"/>
    <s v="F"/>
    <m/>
    <m/>
    <s v="F09"/>
    <s v="Academic Year"/>
    <x v="2"/>
  </r>
  <r>
    <s v="Kontak"/>
    <s v="Katharine"/>
    <s v="W"/>
    <s v="Instructor"/>
    <s v="Economics Dept"/>
    <x v="1054"/>
    <s v="F"/>
    <m/>
    <m/>
    <s v="F12"/>
    <s v="Academic Year"/>
    <x v="2"/>
  </r>
  <r>
    <s v="Afroze"/>
    <s v="Salma"/>
    <m/>
    <s v="Programming Specialist"/>
    <s v="Registrar"/>
    <x v="1055"/>
    <s v="F"/>
    <m/>
    <m/>
    <s v="A12"/>
    <s v="Fiscal Year"/>
    <x v="0"/>
  </r>
  <r>
    <s v="Bylsma"/>
    <s v="Kevin"/>
    <s v="J"/>
    <s v="Instructor"/>
    <s v="Music Performance Studies"/>
    <x v="1056"/>
    <s v="F"/>
    <m/>
    <m/>
    <s v="F12"/>
    <s v="Academic Year"/>
    <x v="2"/>
  </r>
  <r>
    <s v="Ashby"/>
    <s v="Samantha"/>
    <s v="M"/>
    <s v="Reference Archivist"/>
    <s v="University Libraries"/>
    <x v="1057"/>
    <s v="F"/>
    <m/>
    <m/>
    <s v="A12"/>
    <s v="Fiscal Year"/>
    <x v="0"/>
  </r>
  <r>
    <s v="Schellhas"/>
    <s v="Daniel"/>
    <s v="Henry"/>
    <s v="Technology Project Specialist"/>
    <s v="Teacher Education Services"/>
    <x v="1058"/>
    <s v="F"/>
    <m/>
    <m/>
    <s v="A12"/>
    <s v="Fiscal Year"/>
    <x v="0"/>
  </r>
  <r>
    <s v="Butler"/>
    <s v="Kyle"/>
    <s v="N"/>
    <s v="Technology Support Specialist"/>
    <s v="Information Technology Service"/>
    <x v="1059"/>
    <s v="F"/>
    <m/>
    <m/>
    <s v="A12"/>
    <s v="Fiscal Year"/>
    <x v="0"/>
  </r>
  <r>
    <s v="Clevenger"/>
    <s v="Jason"/>
    <s v="Andrew"/>
    <s v="Writing Center Coordinator"/>
    <s v="Learning Commons"/>
    <x v="1059"/>
    <s v="F"/>
    <m/>
    <m/>
    <s v="A12"/>
    <s v="Fiscal Year"/>
    <x v="0"/>
  </r>
  <r>
    <s v="Dick"/>
    <s v="Donna"/>
    <s v="Mae"/>
    <s v="Tutorial Coordinator"/>
    <s v="Learning Commons"/>
    <x v="1059"/>
    <s v="F"/>
    <m/>
    <m/>
    <s v="A12"/>
    <s v="Fiscal Year"/>
    <x v="0"/>
  </r>
  <r>
    <s v="Joseph"/>
    <s v="Jeremy"/>
    <s v="A"/>
    <s v="Math&amp;Stats Tutoring Ctr Coord"/>
    <s v="Learning Commons"/>
    <x v="1059"/>
    <s v="F"/>
    <m/>
    <m/>
    <s v="A12"/>
    <s v="Fiscal Year"/>
    <x v="0"/>
  </r>
  <r>
    <s v="Bach"/>
    <s v="Theodore"/>
    <s v="Robert"/>
    <s v="Assistant Professor"/>
    <s v="Fire-Humanities"/>
    <x v="1060"/>
    <s v="F"/>
    <m/>
    <m/>
    <s v="F12"/>
    <s v="Academic Year"/>
    <x v="2"/>
  </r>
  <r>
    <s v="Hater"/>
    <s v="Kristin"/>
    <s v="Dorothy"/>
    <s v="Senior Project Coordinator"/>
    <s v="Design &amp; Construction"/>
    <x v="1061"/>
    <s v="F"/>
    <m/>
    <m/>
    <s v="A12"/>
    <s v="Fiscal Year"/>
    <x v="0"/>
  </r>
  <r>
    <s v="Dachik"/>
    <s v="James"/>
    <s v="Paul"/>
    <s v="Manager, Theater Bus Operation"/>
    <s v="Theatre and Film"/>
    <x v="1062"/>
    <s v="F"/>
    <m/>
    <m/>
    <s v="A12"/>
    <s v="Fiscal Year"/>
    <x v="0"/>
  </r>
  <r>
    <s v="Rybak"/>
    <s v="Amy"/>
    <s v="Barber"/>
    <s v="Instructor"/>
    <s v="General Studies Writing Prog"/>
    <x v="1063"/>
    <s v="F"/>
    <m/>
    <m/>
    <s v="F12"/>
    <s v="Academic Year"/>
    <x v="2"/>
  </r>
  <r>
    <s v="Wes trick"/>
    <s v="Ann"/>
    <s v="Margaret"/>
    <s v="Instructor"/>
    <s v="General Studies Writing Prog"/>
    <x v="1063"/>
    <s v="F"/>
    <m/>
    <m/>
    <s v="F12"/>
    <s v="Academic Year"/>
    <x v="2"/>
  </r>
  <r>
    <s v="Standinger"/>
    <s v="Wendy"/>
    <s v="Ann"/>
    <s v="Program Manager, SMEA"/>
    <s v="Choose Ohio First Grant"/>
    <x v="1064"/>
    <s v="F"/>
    <m/>
    <m/>
    <s v="A12"/>
    <s v="Fiscal Year"/>
    <x v="0"/>
  </r>
  <r>
    <s v="Holden"/>
    <s v="Brett"/>
    <s v="Edward"/>
    <s v="Asst Prof/Dir Gish Film Theatr"/>
    <s v="Theatre and Film"/>
    <x v="1065"/>
    <s v="F"/>
    <n v="6000"/>
    <m/>
    <s v="F12"/>
    <s v="Academic Year"/>
    <x v="2"/>
  </r>
  <r>
    <s v="Muir"/>
    <s v="Heather"/>
    <s v="Ann"/>
    <s v="Lecturer"/>
    <s v="School of HMSLS"/>
    <x v="1066"/>
    <s v="F"/>
    <m/>
    <m/>
    <s v="F12"/>
    <s v="Academic Year"/>
    <x v="2"/>
  </r>
  <r>
    <s v="Castillo"/>
    <s v="Thomas"/>
    <s v="Javier"/>
    <s v="Assistant Professor"/>
    <s v="Theatre and Film"/>
    <x v="1066"/>
    <s v="F"/>
    <m/>
    <m/>
    <s v="F12"/>
    <s v="Academic Year"/>
    <x v="2"/>
  </r>
  <r>
    <s v="Crandall"/>
    <s v="Eve"/>
    <s v="Lynn"/>
    <s v="Academic Advisor"/>
    <s v="A&amp;S Dean"/>
    <x v="1067"/>
    <s v="F"/>
    <m/>
    <m/>
    <s v="A12"/>
    <s v="Fiscal Year"/>
    <x v="0"/>
  </r>
  <r>
    <s v="Place"/>
    <s v="Bridget"/>
    <s v="Alise"/>
    <s v="Technology Support Specialist"/>
    <s v="Information Technology Service"/>
    <x v="1067"/>
    <s v="F"/>
    <m/>
    <m/>
    <s v="A12"/>
    <s v="Fiscal Year"/>
    <x v="0"/>
  </r>
  <r>
    <s v="Alamina"/>
    <s v="Abiye"/>
    <m/>
    <s v="Instructor"/>
    <s v="Economics Dept"/>
    <x v="1068"/>
    <s v="F"/>
    <m/>
    <m/>
    <s v="F12"/>
    <s v="Academic Year"/>
    <x v="2"/>
  </r>
  <r>
    <s v="Liggett"/>
    <s v="Lori"/>
    <m/>
    <s v="Lecturer"/>
    <s v="Dept of Telecommunications"/>
    <x v="1069"/>
    <s v="F"/>
    <m/>
    <m/>
    <s v="F12"/>
    <s v="Academic Year"/>
    <x v="2"/>
  </r>
  <r>
    <s v="Eskins"/>
    <s v="Dana"/>
    <s v="Rae"/>
    <s v="Clinical Coord, Diagostic Med"/>
    <s v="Fire-Applied Science"/>
    <x v="1070"/>
    <s v="F"/>
    <m/>
    <m/>
    <s v="A12"/>
    <s v="Fiscal Year"/>
    <x v="0"/>
  </r>
  <r>
    <s v="Didelot"/>
    <s v="Julie"/>
    <s v="Ann"/>
    <s v="Lecturer"/>
    <s v="Fire-Political Science"/>
    <x v="1071"/>
    <s v="F"/>
    <m/>
    <m/>
    <s v="F12"/>
    <s v="Academic Year"/>
    <x v="2"/>
  </r>
  <r>
    <s v="Heebsh"/>
    <s v="Karen"/>
    <s v="Ann"/>
    <s v="Instructor"/>
    <s v="Fire-Applied Science"/>
    <x v="1072"/>
    <s v="F"/>
    <n v="2000"/>
    <m/>
    <s v="F09"/>
    <s v="Academic Year"/>
    <x v="2"/>
  </r>
  <r>
    <s v="Kinney"/>
    <s v="Rebecca"/>
    <s v="Jo"/>
    <s v="Assistant Professor"/>
    <s v="School of Cultural &amp; Critical"/>
    <x v="1073"/>
    <s v="F"/>
    <m/>
    <m/>
    <s v="F12"/>
    <s v="Academic Year"/>
    <x v="2"/>
  </r>
  <r>
    <s v="Kelley"/>
    <s v="Daniel"/>
    <s v="Francis"/>
    <s v="Assistant Professor"/>
    <s v="Fire-Geology"/>
    <x v="1074"/>
    <s v="F"/>
    <m/>
    <m/>
    <s v="F12"/>
    <s v="Academic Year"/>
    <x v="2"/>
  </r>
  <r>
    <s v="Mauter"/>
    <s v="Christopher"/>
    <s v="J"/>
    <s v="Technology Support Specialist"/>
    <s v="Information Technology Service"/>
    <x v="1075"/>
    <s v="F"/>
    <m/>
    <m/>
    <s v="A12"/>
    <s v="Fiscal Year"/>
    <x v="0"/>
  </r>
  <r>
    <s v="Mangan"/>
    <s v="Kelly"/>
    <s v="Ann"/>
    <s v="Instructor"/>
    <s v="Theatre and Film"/>
    <x v="1076"/>
    <s v="F"/>
    <m/>
    <m/>
    <s v="F12"/>
    <s v="Academic Year"/>
    <x v="2"/>
  </r>
  <r>
    <s v="Bateson"/>
    <s v="Doreen"/>
    <s v="C"/>
    <s v="Manager, Events"/>
    <s v="Capital Campaign"/>
    <x v="1077"/>
    <s v="F"/>
    <m/>
    <m/>
    <s v="A12"/>
    <s v="Fiscal Year"/>
    <x v="0"/>
  </r>
  <r>
    <s v="Janik"/>
    <s v="David"/>
    <s v="Allan"/>
    <s v="Manager, College Access Prgms"/>
    <s v="Fire-Student Services"/>
    <x v="1078"/>
    <s v="F"/>
    <m/>
    <m/>
    <s v="A12"/>
    <s v="Fiscal Year"/>
    <x v="0"/>
  </r>
  <r>
    <s v="Feasel"/>
    <s v="Carroll"/>
    <s v="S"/>
    <s v="Exec Assistant to the Dean"/>
    <s v="Col of Health &amp; Human Services"/>
    <x v="1079"/>
    <s v="F"/>
    <m/>
    <m/>
    <s v="A12"/>
    <s v="Fiscal Year"/>
    <x v="0"/>
  </r>
  <r>
    <s v="Daniels"/>
    <s v="Brian"/>
    <s v="Jay"/>
    <s v="HeadAthletic Equipment Manager"/>
    <s v="Intercollegiate Athletics"/>
    <x v="1080"/>
    <s v="F"/>
    <m/>
    <m/>
    <s v="A12"/>
    <s v="Fiscal Year"/>
    <x v="0"/>
  </r>
  <r>
    <s v="Hagenbuch"/>
    <s v="Julie"/>
    <s v="Kristen"/>
    <s v="Lecturer"/>
    <s v="Department of Journalism &amp; PR"/>
    <x v="1081"/>
    <s v="F"/>
    <m/>
    <m/>
    <s v="F12"/>
    <s v="Academic Year"/>
    <x v="2"/>
  </r>
  <r>
    <s v="Wilson"/>
    <s v="Alyson"/>
    <s v="Kay"/>
    <s v="Lecturer"/>
    <s v="Fire-Mathematics"/>
    <x v="1082"/>
    <s v="F"/>
    <m/>
    <m/>
    <s v="F12"/>
    <s v="Academic Year"/>
    <x v="2"/>
  </r>
  <r>
    <s v="Attygalle"/>
    <s v="Muthuthanthrige"/>
    <s v="L"/>
    <s v="Instructor"/>
    <s v="Physics &amp; Astronomy"/>
    <x v="1083"/>
    <s v="F"/>
    <m/>
    <m/>
    <s v="F12"/>
    <s v="Academic Year"/>
    <x v="2"/>
  </r>
  <r>
    <s v="Tharp"/>
    <s v="Bridget"/>
    <s v="Rose"/>
    <s v="Communications Speclst/Writer"/>
    <s v="Marketing &amp; Communications"/>
    <x v="1084"/>
    <s v="F"/>
    <m/>
    <m/>
    <s v="A12"/>
    <s v="Fiscal Year"/>
    <x v="0"/>
  </r>
  <r>
    <s v="Stephenson"/>
    <s v="Geoffrey"/>
    <s v="William"/>
    <s v="Lecturer"/>
    <s v="Theatre and Film"/>
    <x v="1085"/>
    <s v="F"/>
    <m/>
    <m/>
    <s v="F12"/>
    <s v="Academic Year"/>
    <x v="2"/>
  </r>
  <r>
    <s v="Moser"/>
    <s v="Candice"/>
    <s v="D"/>
    <s v="Assistant Director"/>
    <s v="Financial Aid"/>
    <x v="1086"/>
    <s v="F"/>
    <m/>
    <m/>
    <s v="A12"/>
    <s v="Fiscal Year"/>
    <x v="0"/>
  </r>
  <r>
    <s v="Intranuovo"/>
    <s v="Michael"/>
    <s v="T"/>
    <s v="Records Manager/Asst Univ Arch"/>
    <s v="University Libraries"/>
    <x v="1086"/>
    <s v="F"/>
    <m/>
    <m/>
    <s v="A12"/>
    <s v="Fiscal Year"/>
    <x v="0"/>
  </r>
  <r>
    <s v="Zackel"/>
    <s v="Frederick"/>
    <s v="William"/>
    <s v="Instructor"/>
    <s v="English Department"/>
    <x v="1087"/>
    <s v="F"/>
    <m/>
    <m/>
    <s v="F09"/>
    <s v="Academic Year"/>
    <x v="2"/>
  </r>
  <r>
    <s v="Vandenbroek"/>
    <s v="Judy"/>
    <s v="A"/>
    <s v="Lecturer"/>
    <s v="Schl of Intervention Svcs"/>
    <x v="1088"/>
    <s v="F"/>
    <m/>
    <m/>
    <s v="F09"/>
    <s v="Academic Year"/>
    <x v="2"/>
  </r>
  <r>
    <s v="Carlton"/>
    <s v="Susan"/>
    <m/>
    <s v="Instructor"/>
    <s v="General Studies Writing Prog"/>
    <x v="1089"/>
    <s v="F"/>
    <m/>
    <m/>
    <s v="F12"/>
    <s v="Academic Year"/>
    <x v="2"/>
  </r>
  <r>
    <s v="Huepenbecker"/>
    <s v="William"/>
    <s v="John"/>
    <s v="Lecturer"/>
    <s v="Fire-Mathematics"/>
    <x v="1090"/>
    <s v="F"/>
    <m/>
    <m/>
    <s v="F09"/>
    <s v="Academic Year"/>
    <x v="2"/>
  </r>
  <r>
    <s v="Wensink"/>
    <s v="Jennifer"/>
    <s v="A"/>
    <s v="Assistant Director"/>
    <s v="Capital Campaign"/>
    <x v="1091"/>
    <s v="F"/>
    <m/>
    <m/>
    <s v="A12"/>
    <s v="Fiscal Year"/>
    <x v="0"/>
  </r>
  <r>
    <s v="Reece"/>
    <s v="Gary"/>
    <s v="R"/>
    <s v="Instructor"/>
    <s v="Music Education"/>
    <x v="1092"/>
    <s v="F"/>
    <m/>
    <m/>
    <s v="F12"/>
    <s v="Academic Year"/>
    <x v="2"/>
  </r>
  <r>
    <s v="Schalk"/>
    <s v="Jaclyn"/>
    <s v="C"/>
    <s v="Asst Dir Gift Plan/Dir Develop"/>
    <s v="V P University Advancement"/>
    <x v="1093"/>
    <s v="P"/>
    <m/>
    <m/>
    <s v="A12"/>
    <s v="Fiscal Year"/>
    <x v="0"/>
  </r>
  <r>
    <s v="Galan"/>
    <s v="Leslie"/>
    <m/>
    <s v="Budget Coordinator"/>
    <s v="Musical Arts Dean"/>
    <x v="1094"/>
    <s v="F"/>
    <m/>
    <m/>
    <s v="A12"/>
    <s v="Fiscal Year"/>
    <x v="0"/>
  </r>
  <r>
    <s v="Suwansaard"/>
    <s v="Maneewan"/>
    <m/>
    <s v="Instructor"/>
    <s v="Biological Science"/>
    <x v="1095"/>
    <s v="F"/>
    <m/>
    <m/>
    <s v="F12"/>
    <s v="Academic Year"/>
    <x v="2"/>
  </r>
  <r>
    <s v="Thomas"/>
    <s v="Kurt"/>
    <s v="Eric"/>
    <s v="Director of Golf"/>
    <s v="Golf Course"/>
    <x v="1096"/>
    <s v="F"/>
    <m/>
    <m/>
    <s v="A17"/>
    <s v="Fiscal Year"/>
    <x v="0"/>
  </r>
  <r>
    <s v="Jones"/>
    <s v="Kerry"/>
    <s v="L"/>
    <s v="Director Student Athl Svcs"/>
    <s v="Intercollegiate Athletics"/>
    <x v="1097"/>
    <s v="F"/>
    <m/>
    <m/>
    <s v="A12"/>
    <s v="Fiscal Year"/>
    <x v="0"/>
  </r>
  <r>
    <s v="McComas"/>
    <s v="Sue"/>
    <s v="Ellen"/>
    <s v="Assistant Professor"/>
    <s v="Fire-Humanities"/>
    <x v="1098"/>
    <s v="F"/>
    <m/>
    <m/>
    <s v="F12"/>
    <s v="Academic Year"/>
    <x v="2"/>
  </r>
  <r>
    <s v="Wagner"/>
    <s v="Joseph"/>
    <s v="B"/>
    <s v="Assistant Professor"/>
    <s v="Fire-Humanities"/>
    <x v="1098"/>
    <s v="F"/>
    <n v="2000"/>
    <m/>
    <s v="F09"/>
    <s v="Academic Year"/>
    <x v="2"/>
  </r>
  <r>
    <s v="Mahaffey"/>
    <s v="Cynthia"/>
    <s v="Jo"/>
    <s v="Instructor"/>
    <s v="General Studies Writing Prog"/>
    <x v="1099"/>
    <s v="F"/>
    <m/>
    <m/>
    <s v="F12"/>
    <s v="Academic Year"/>
    <x v="2"/>
  </r>
  <r>
    <s v="Raney"/>
    <s v="Mitchell"/>
    <s v="D"/>
    <s v="Instructor"/>
    <s v="General Studies Writing Prog"/>
    <x v="1099"/>
    <s v="F"/>
    <m/>
    <m/>
    <s v="F12"/>
    <s v="Academic Year"/>
    <x v="2"/>
  </r>
  <r>
    <s v="Walls"/>
    <s v="Stephanie"/>
    <s v="Mora"/>
    <s v="Assistant Professor"/>
    <s v="Fire-Natural/Social Science"/>
    <x v="1100"/>
    <s v="F"/>
    <m/>
    <m/>
    <s v="F12"/>
    <s v="Academic Year"/>
    <x v="2"/>
  </r>
  <r>
    <s v="Carrillo"/>
    <s v="Leonel"/>
    <m/>
    <s v="Assistant Professor"/>
    <s v="Fire-Humanities"/>
    <x v="1101"/>
    <s v="F"/>
    <m/>
    <m/>
    <s v="F12"/>
    <s v="Academic Year"/>
    <x v="2"/>
  </r>
  <r>
    <s v="Glowacki"/>
    <s v="Valerie"/>
    <s v="S"/>
    <s v="Clinical Coord Radiologic Tec"/>
    <s v="Fire-Applied Science"/>
    <x v="1102"/>
    <s v="F"/>
    <m/>
    <m/>
    <s v="A12"/>
    <s v="Fiscal Year"/>
    <x v="0"/>
  </r>
  <r>
    <s v="Veerapaneni"/>
    <s v="Ram"/>
    <s v="Satish"/>
    <s v="Assistant Professor"/>
    <s v="Fire-Biology"/>
    <x v="1103"/>
    <s v="F"/>
    <m/>
    <m/>
    <s v="F12"/>
    <s v="Academic Year"/>
    <x v="2"/>
  </r>
  <r>
    <s v="Earl"/>
    <s v="Teresa"/>
    <s v="Marie"/>
    <s v="Payroll Specialist"/>
    <s v="Controller's Office"/>
    <x v="1104"/>
    <s v="F"/>
    <m/>
    <m/>
    <s v="A12"/>
    <s v="Fiscal Year"/>
    <x v="0"/>
  </r>
  <r>
    <s v="Chambers"/>
    <s v="Sara"/>
    <s v="Louise"/>
    <s v="Lecturer"/>
    <s v="Theatre and Film"/>
    <x v="1105"/>
    <s v="F"/>
    <m/>
    <m/>
    <s v="F12"/>
    <s v="Academic Year"/>
    <x v="2"/>
  </r>
  <r>
    <s v="Peterson"/>
    <s v="Clayton"/>
    <s v="Grant"/>
    <s v="Art Technician"/>
    <s v="School of Art"/>
    <x v="1106"/>
    <s v="F"/>
    <m/>
    <m/>
    <s v="A12"/>
    <s v="Fiscal Year"/>
    <x v="0"/>
  </r>
  <r>
    <s v="Mitchell"/>
    <s v="Darian"/>
    <s v="Dana'"/>
    <s v="Psychology Resident"/>
    <s v="Counseling Center"/>
    <x v="1107"/>
    <s v="F"/>
    <m/>
    <m/>
    <s v="A12"/>
    <s v="Fiscal Year"/>
    <x v="0"/>
  </r>
  <r>
    <s v="Solomon"/>
    <s v="Nora"/>
    <s v="Basil"/>
    <s v="Coordinator, Education Abroad"/>
    <s v="Edu Abroad &amp; Int'l Programs"/>
    <x v="1107"/>
    <s v="F"/>
    <m/>
    <m/>
    <s v="A12"/>
    <s v="Fiscal Year"/>
    <x v="0"/>
  </r>
  <r>
    <s v="Homan"/>
    <s v="Kathrine"/>
    <s v="M"/>
    <s v="Coordinator,Cabling/Facilities"/>
    <s v="Information Technology Service"/>
    <x v="1107"/>
    <s v="F"/>
    <m/>
    <m/>
    <s v="A12"/>
    <s v="Fiscal Year"/>
    <x v="0"/>
  </r>
  <r>
    <s v="Brock"/>
    <s v="Andrea"/>
    <s v="Denise"/>
    <s v="Marketing Communications Spec"/>
    <s v="Marketing &amp; Communications"/>
    <x v="1107"/>
    <s v="F"/>
    <m/>
    <m/>
    <s v="A12"/>
    <s v="Fiscal Year"/>
    <x v="0"/>
  </r>
  <r>
    <s v="Spears"/>
    <s v="Tobias"/>
    <s v="Lamell"/>
    <s v="Assistant Director, LGBT"/>
    <s v="Office of Multicultural Affrs"/>
    <x v="1107"/>
    <s v="F"/>
    <m/>
    <m/>
    <s v="A12"/>
    <s v="Fiscal Year"/>
    <x v="0"/>
  </r>
  <r>
    <s v="Zollars"/>
    <s v="Lisa"/>
    <s v="Ann"/>
    <s v="Coord, Mrkting/Comm/Recruitmt"/>
    <s v="Office of Residence Life"/>
    <x v="1107"/>
    <s v="F"/>
    <m/>
    <m/>
    <s v="A12"/>
    <s v="Fiscal Year"/>
    <x v="0"/>
  </r>
  <r>
    <s v="Huddleston"/>
    <s v="Jessica"/>
    <s v="Austin"/>
    <s v="Assistant Director"/>
    <s v="Office of Student Retention"/>
    <x v="1107"/>
    <s v="F"/>
    <m/>
    <m/>
    <s v="A12"/>
    <s v="Fiscal Year"/>
    <x v="0"/>
  </r>
  <r>
    <s v="Cogswell"/>
    <s v="Rebecca"/>
    <s v="Jo"/>
    <s v="Business Analyst"/>
    <s v="Registrar"/>
    <x v="1107"/>
    <s v="F"/>
    <m/>
    <m/>
    <s v="A12"/>
    <s v="Fiscal Year"/>
    <x v="0"/>
  </r>
  <r>
    <s v="Wu"/>
    <s v="Hsueh-Sheng"/>
    <m/>
    <s v="Social Science Data Analyst"/>
    <s v="Sociology Department"/>
    <x v="1107"/>
    <s v="F"/>
    <m/>
    <m/>
    <s v="A12"/>
    <s v="Fiscal Year"/>
    <x v="0"/>
  </r>
  <r>
    <s v="Donnelly"/>
    <s v="Patricia"/>
    <s v="M"/>
    <s v="Program Manager, St Money Mgmt"/>
    <s v="Student Money Management"/>
    <x v="1107"/>
    <s v="F"/>
    <m/>
    <m/>
    <s v="A12"/>
    <s v="Fiscal Year"/>
    <x v="0"/>
  </r>
  <r>
    <s v="Harrison"/>
    <s v="Marcus"/>
    <m/>
    <s v="Producer/Director"/>
    <s v="WBGU-TV Television Service"/>
    <x v="1107"/>
    <s v="F"/>
    <m/>
    <m/>
    <s v="A12"/>
    <s v="Fiscal Year"/>
    <x v="0"/>
  </r>
  <r>
    <s v="Muckerheide"/>
    <s v="Ryan"/>
    <s v="Matthew"/>
    <s v="Assistant Professor"/>
    <s v="Fire-Humanities"/>
    <x v="1108"/>
    <s v="F"/>
    <m/>
    <m/>
    <s v="F12"/>
    <s v="Academic Year"/>
    <x v="2"/>
  </r>
  <r>
    <s v="Smola"/>
    <s v="Michelle"/>
    <s v="Elaine"/>
    <s v="Payroll Specialist"/>
    <s v="Controller's Office"/>
    <x v="1109"/>
    <s v="F"/>
    <m/>
    <m/>
    <s v="A12"/>
    <s v="Fiscal Year"/>
    <x v="0"/>
  </r>
  <r>
    <s v="Alt"/>
    <s v="Mi cha"/>
    <s v="L."/>
    <s v="Assistant Director"/>
    <s v="Recreation and Wellness"/>
    <x v="1110"/>
    <s v="F"/>
    <m/>
    <m/>
    <s v="A12"/>
    <s v="Fiscal Year"/>
    <x v="0"/>
  </r>
  <r>
    <s v="Van Wechel"/>
    <s v="Amanda"/>
    <s v="Joy"/>
    <s v="Coordinator - Music Admis"/>
    <s v="Musical Arts Dean"/>
    <x v="1111"/>
    <s v="F"/>
    <m/>
    <m/>
    <s v="A12"/>
    <s v="Fiscal Year"/>
    <x v="0"/>
  </r>
  <r>
    <s v="Shealy"/>
    <s v="Candace"/>
    <s v="Marie"/>
    <s v="Instructor"/>
    <s v="Fire-Applied Science"/>
    <x v="1112"/>
    <s v="F"/>
    <m/>
    <m/>
    <s v="F09"/>
    <s v="Academic Year"/>
    <x v="2"/>
  </r>
  <r>
    <s v="Murphy"/>
    <s v="Colleen"/>
    <s v="Elizabeth"/>
    <s v="Lecturer"/>
    <s v="School of HMSLS"/>
    <x v="1113"/>
    <s v="F"/>
    <m/>
    <m/>
    <s v="F12"/>
    <s v="Academic Year"/>
    <x v="2"/>
  </r>
  <r>
    <s v="Myers"/>
    <s v="Eric"/>
    <s v="David"/>
    <s v="Instructor"/>
    <s v="Leadership and Policy Studies"/>
    <x v="1114"/>
    <s v="F"/>
    <m/>
    <m/>
    <s v="F09"/>
    <s v="Academic Year"/>
    <x v="2"/>
  </r>
  <r>
    <s v="Mandell"/>
    <s v="Eric"/>
    <s v="S"/>
    <s v="Instructor"/>
    <s v="Physics &amp; Astronomy"/>
    <x v="1115"/>
    <s v="F"/>
    <m/>
    <m/>
    <s v="F09"/>
    <s v="Academic Year"/>
    <x v="2"/>
  </r>
  <r>
    <s v="Gardner"/>
    <s v="Seth"/>
    <s v="Edward"/>
    <s v="Assistant Professor"/>
    <s v="Fire-Biology"/>
    <x v="1116"/>
    <s v="F"/>
    <m/>
    <m/>
    <s v="F12"/>
    <s v="Academic Year"/>
    <x v="2"/>
  </r>
  <r>
    <s v="Murphy"/>
    <s v="Meggan"/>
    <s v="M"/>
    <s v="Academic Advisor"/>
    <s v="Fire-Student Services"/>
    <x v="1117"/>
    <s v="F"/>
    <m/>
    <m/>
    <s v="A12"/>
    <s v="Fiscal Year"/>
    <x v="0"/>
  </r>
  <r>
    <s v="Pugh"/>
    <s v="Gregory"/>
    <s v="C"/>
    <s v="Assistant Director, Ceramic3D"/>
    <s v="Research and Economic Develop"/>
    <x v="1117"/>
    <s v="F"/>
    <m/>
    <m/>
    <s v="A12"/>
    <s v="Fiscal Year"/>
    <x v="0"/>
  </r>
  <r>
    <s v="Ostrowski"/>
    <s v="Lucas"/>
    <s v="Kyle"/>
    <s v="Assistant Professor"/>
    <s v="Theatre and Film"/>
    <x v="1117"/>
    <s v="F"/>
    <m/>
    <m/>
    <s v="F12"/>
    <s v="Academic Year"/>
    <x v="2"/>
  </r>
  <r>
    <s v="Coss"/>
    <s v="Teresa"/>
    <s v="Lynn"/>
    <s v="Purchasing Card Administrator"/>
    <s v="Business Operations"/>
    <x v="1118"/>
    <s v="F"/>
    <m/>
    <m/>
    <s v="A12"/>
    <s v="Fiscal Year"/>
    <x v="0"/>
  </r>
  <r>
    <s v="Flick"/>
    <s v="Rachel"/>
    <s v="L"/>
    <s v="Academic Advisor"/>
    <s v="A&amp;S Dean"/>
    <x v="1119"/>
    <s v="F"/>
    <m/>
    <m/>
    <s v="A12"/>
    <s v="Fiscal Year"/>
    <x v="0"/>
  </r>
  <r>
    <s v="Mitchell"/>
    <s v="Christopher"/>
    <s v="L"/>
    <s v="Coordinator, CURS/AIMS"/>
    <s v="AIMS"/>
    <x v="1119"/>
    <s v="F"/>
    <m/>
    <m/>
    <s v="A12"/>
    <s v="Fiscal Year"/>
    <x v="0"/>
  </r>
  <r>
    <s v="Lewandowski"/>
    <s v="Joanna"/>
    <s v="Kathleen"/>
    <s v="Grants Analyst"/>
    <s v="Controller's Office"/>
    <x v="1120"/>
    <s v="F"/>
    <m/>
    <m/>
    <s v="A12"/>
    <s v="Fiscal Year"/>
    <x v="0"/>
  </r>
  <r>
    <s v="Cope"/>
    <s v="Elizabeth"/>
    <s v="B"/>
    <s v="Marketing Communications Spec"/>
    <s v="Marketing &amp; Communications"/>
    <x v="1120"/>
    <s v="F"/>
    <m/>
    <m/>
    <s v="A12"/>
    <s v="Fiscal Year"/>
    <x v="0"/>
  </r>
  <r>
    <s v="Romanowicz"/>
    <s v="Jedrzej"/>
    <m/>
    <s v="Supervisor-Mass Spectrometer F"/>
    <s v="Chemistry Department"/>
    <x v="1121"/>
    <s v="F"/>
    <m/>
    <m/>
    <s v="A12"/>
    <s v="Fiscal Year"/>
    <x v="0"/>
  </r>
  <r>
    <s v="Alday"/>
    <s v="Paul"/>
    <s v="Wesley"/>
    <s v="Instructor"/>
    <s v="Dept of Communication"/>
    <x v="1122"/>
    <s v="F"/>
    <m/>
    <m/>
    <s v="F12"/>
    <s v="Academic Year"/>
    <x v="2"/>
  </r>
  <r>
    <s v="Kessler"/>
    <s v="Lea"/>
    <s v="Anne"/>
    <s v="Asst Director, Disability Srvs"/>
    <s v="Disability Serv. for Students"/>
    <x v="1123"/>
    <s v="F"/>
    <m/>
    <m/>
    <s v="A17"/>
    <s v="Fiscal Year"/>
    <x v="0"/>
  </r>
  <r>
    <s v="Pryor-Kowalski"/>
    <s v="Michelle"/>
    <s v="Marie"/>
    <s v="instructor"/>
    <s v="Sociology Department"/>
    <x v="1124"/>
    <s v="F"/>
    <m/>
    <m/>
    <s v="F12"/>
    <s v="Academic Year"/>
    <x v="2"/>
  </r>
  <r>
    <s v="Longbrake"/>
    <s v="Sansanee"/>
    <s v="Joelene"/>
    <s v="Instructor"/>
    <s v="Educ/Div Tchng &amp; Learning"/>
    <x v="1125"/>
    <s v="F"/>
    <m/>
    <m/>
    <s v="F12"/>
    <s v="Academic Year"/>
    <x v="2"/>
  </r>
  <r>
    <s v="Kratzer"/>
    <s v="Sheila"/>
    <s v="Ann"/>
    <s v="Laboratory Technician"/>
    <s v="Biological Science"/>
    <x v="1126"/>
    <s v="F"/>
    <m/>
    <m/>
    <s v="A12"/>
    <s v="Fiscal Year"/>
    <x v="0"/>
  </r>
  <r>
    <s v="Dobbins"/>
    <s v="Lacrecita"/>
    <s v="Ann"/>
    <s v="Educational Advisor/ETS"/>
    <s v="TRIO Programs"/>
    <x v="1127"/>
    <s v="F"/>
    <m/>
    <m/>
    <s v="A12"/>
    <s v="Fiscal Year"/>
    <x v="0"/>
  </r>
  <r>
    <s v="Black-Postl"/>
    <s v="Constance"/>
    <s v="Evon"/>
    <s v="Grant and Contract Specialist"/>
    <s v="Sponsored Programs &amp; Research"/>
    <x v="1128"/>
    <s v="F"/>
    <m/>
    <m/>
    <s v="A12"/>
    <s v="Fiscal Year"/>
    <x v="0"/>
  </r>
  <r>
    <s v="Arthur"/>
    <s v="Adam"/>
    <s v="L"/>
    <s v="Web Applications Support Dev"/>
    <s v="Information Technology Service"/>
    <x v="1129"/>
    <s v="F"/>
    <m/>
    <m/>
    <s v="A12"/>
    <s v="Fiscal Year"/>
    <x v="0"/>
  </r>
  <r>
    <s v="Han"/>
    <s v="Krishna"/>
    <m/>
    <s v="Asst Dir Multicultural Affairs"/>
    <s v="Office of Multicultural Affrs"/>
    <x v="1130"/>
    <s v="F"/>
    <m/>
    <m/>
    <s v="A12"/>
    <s v="Fiscal Year"/>
    <x v="0"/>
  </r>
  <r>
    <s v="Doust"/>
    <s v="Sherri"/>
    <s v="Renee"/>
    <s v="Instructor"/>
    <s v="General Studies Writing Prog"/>
    <x v="1131"/>
    <s v="F"/>
    <m/>
    <m/>
    <s v="F12"/>
    <s v="Academic Year"/>
    <x v="2"/>
  </r>
  <r>
    <s v="Crouch"/>
    <s v="Heidi"/>
    <s v="B"/>
    <s v="Asst to the Chief Fin Officer"/>
    <s v="Finance &amp; Administration"/>
    <x v="1132"/>
    <s v="F"/>
    <m/>
    <m/>
    <s v="A12"/>
    <s v="Fiscal Year"/>
    <x v="0"/>
  </r>
  <r>
    <s v="Martin"/>
    <s v="Benjamin"/>
    <m/>
    <s v="Acdemic Advisor"/>
    <s v="Student Services EDHD"/>
    <x v="1133"/>
    <s v="F"/>
    <m/>
    <m/>
    <s v="A12"/>
    <s v="Fiscal Year"/>
    <x v="0"/>
  </r>
  <r>
    <s v="Cruea"/>
    <s v="Susan"/>
    <s v="Marie"/>
    <s v="Instructor"/>
    <s v="General Studies Writing Prog"/>
    <x v="1134"/>
    <s v="F"/>
    <m/>
    <m/>
    <s v="F12"/>
    <s v="Academic Year"/>
    <x v="2"/>
  </r>
  <r>
    <s v="Hall"/>
    <s v="Jeffrey"/>
    <s v="L"/>
    <s v="Lecturer"/>
    <s v="VCT-Tech Education"/>
    <x v="1135"/>
    <s v="F"/>
    <m/>
    <m/>
    <s v="F09"/>
    <s v="Academic Year"/>
    <x v="2"/>
  </r>
  <r>
    <s v="Dellenbusch"/>
    <s v="Kate"/>
    <s v="Erika"/>
    <s v="Instructor"/>
    <s v="Physics &amp; Astronomy"/>
    <x v="1136"/>
    <s v="F"/>
    <m/>
    <m/>
    <s v="F12"/>
    <s v="Academic Year"/>
    <x v="2"/>
  </r>
  <r>
    <s v="Blanton"/>
    <s v="Miles"/>
    <s v="Cannon"/>
    <s v="Instructor"/>
    <s v="Physics &amp; Astronomy"/>
    <x v="1137"/>
    <s v="F"/>
    <m/>
    <m/>
    <s v="F12"/>
    <s v="Academic Year"/>
    <x v="2"/>
  </r>
  <r>
    <s v="Bailey"/>
    <s v="Cynthia"/>
    <s v="Marie"/>
    <s v="Lecturer"/>
    <s v="Fire-Applied Science"/>
    <x v="1138"/>
    <s v="F"/>
    <m/>
    <m/>
    <s v="F12"/>
    <s v="Academic Year"/>
    <x v="2"/>
  </r>
  <r>
    <s v="O'Dorisio"/>
    <s v="Joel"/>
    <s v="T"/>
    <s v="Instructor"/>
    <s v="Chapman Learning Community"/>
    <x v="1139"/>
    <s v="F"/>
    <m/>
    <m/>
    <s v="F12"/>
    <s v="Academic Year"/>
    <x v="2"/>
  </r>
  <r>
    <s v="Sennerud"/>
    <s v="David"/>
    <s v="Scott"/>
    <s v="Instructor"/>
    <s v="Department of Journalism &amp; PR"/>
    <x v="1139"/>
    <s v="F"/>
    <m/>
    <m/>
    <s v="F12"/>
    <s v="Academic Year"/>
    <x v="2"/>
  </r>
  <r>
    <s v="Cloud"/>
    <s v="Abigail"/>
    <s v="Anne"/>
    <s v="Instructor/CW &amp; MAR Editor"/>
    <s v="English Department"/>
    <x v="1139"/>
    <s v="F"/>
    <m/>
    <m/>
    <s v="F12"/>
    <s v="Academic Year"/>
    <x v="2"/>
  </r>
  <r>
    <s v="Selders"/>
    <s v="Michael"/>
    <s v="Anthony"/>
    <s v="Technology Support Specialist"/>
    <s v="Information Technology Service"/>
    <x v="1140"/>
    <s v="F"/>
    <m/>
    <m/>
    <s v="A12"/>
    <s v="Fiscal Year"/>
    <x v="0"/>
  </r>
  <r>
    <s v="De Silva"/>
    <s v="Dilum"/>
    <s v="P"/>
    <s v="Assistant Professor"/>
    <s v="Fire-Mathematics"/>
    <x v="1141"/>
    <s v="F"/>
    <m/>
    <m/>
    <s v="F12"/>
    <s v="Academic Year"/>
    <x v="2"/>
  </r>
  <r>
    <s v="Nagarajan"/>
    <s v="Subhalakshmi"/>
    <m/>
    <s v="Instructor"/>
    <s v="Fire-Natural/Social Science"/>
    <x v="1141"/>
    <s v="F"/>
    <m/>
    <m/>
    <s v="F09"/>
    <s v="Academic Year"/>
    <x v="2"/>
  </r>
  <r>
    <s v="Nadolski"/>
    <s v="William"/>
    <s v="R"/>
    <s v="Instructor"/>
    <s v="Economics Dept"/>
    <x v="1142"/>
    <s v="F"/>
    <m/>
    <m/>
    <s v="F12"/>
    <s v="Academic Year"/>
    <x v="2"/>
  </r>
  <r>
    <s v="Goddard"/>
    <s v="Jennifer"/>
    <s v="Judith"/>
    <s v="Coordinator, Leadership/Admin"/>
    <s v="Office of Residence Life"/>
    <x v="1143"/>
    <s v="F"/>
    <m/>
    <m/>
    <s v="A12"/>
    <s v="Fiscal Year"/>
    <x v="0"/>
  </r>
  <r>
    <s v="Solohin"/>
    <s v="Elena"/>
    <m/>
    <s v="Project Manager, Watershed Res"/>
    <s v="Cosmos"/>
    <x v="1144"/>
    <s v="F"/>
    <m/>
    <m/>
    <s v="A12"/>
    <s v="Fiscal Year"/>
    <x v="0"/>
  </r>
  <r>
    <s v="McManus"/>
    <s v="Robert"/>
    <s v="Lowe"/>
    <s v="Instructor"/>
    <s v="General Studies Writing Prog"/>
    <x v="1145"/>
    <s v="F"/>
    <m/>
    <m/>
    <s v="F12"/>
    <s v="Academic Year"/>
    <x v="2"/>
  </r>
  <r>
    <s v="Rancier"/>
    <s v="Megan"/>
    <s v="Margrey"/>
    <s v="Instructor"/>
    <s v="Musicology/Composition/Theory"/>
    <x v="1146"/>
    <s v="F"/>
    <m/>
    <m/>
    <s v="F12"/>
    <s v="Academic Year"/>
    <x v="2"/>
  </r>
  <r>
    <s v="Arbinger"/>
    <s v="Danielle"/>
    <s v="Kendra"/>
    <s v="Web Development Specialist"/>
    <s v="Marketing &amp; Communications"/>
    <x v="1147"/>
    <s v="F"/>
    <m/>
    <m/>
    <s v="A12"/>
    <s v="Fiscal Year"/>
    <x v="0"/>
  </r>
  <r>
    <s v="Burris"/>
    <s v="Chad"/>
    <s v="Anthony"/>
    <s v="Application Specialist"/>
    <s v="Admissions Office"/>
    <x v="1148"/>
    <s v="F"/>
    <m/>
    <m/>
    <s v="A12"/>
    <s v="Fiscal Year"/>
    <x v="0"/>
  </r>
  <r>
    <s v="Chiarelott"/>
    <s v="Erik"/>
    <m/>
    <s v="Instructor"/>
    <s v="Marketing"/>
    <x v="1149"/>
    <s v="F"/>
    <m/>
    <m/>
    <s v="F09"/>
    <s v="Academic Year"/>
    <x v="2"/>
  </r>
  <r>
    <s v="McCarroll"/>
    <s v="Juli"/>
    <s v="Nicole"/>
    <s v="Coordinator, Circulation"/>
    <s v="University Libraries"/>
    <x v="1150"/>
    <s v="F"/>
    <m/>
    <m/>
    <s v="A12"/>
    <s v="Fiscal Year"/>
    <x v="0"/>
  </r>
  <r>
    <s v="Kern-Blystone"/>
    <s v="Dorothy"/>
    <s v="Jean"/>
    <s v="Lecturer"/>
    <s v="Educ/Div Tchng &amp; Learning"/>
    <x v="1151"/>
    <s v="F"/>
    <m/>
    <m/>
    <s v="F12"/>
    <s v="Academic Year"/>
    <x v="2"/>
  </r>
  <r>
    <s v="Darke"/>
    <s v="Ann"/>
    <s v="Marie"/>
    <s v="Instructor"/>
    <s v="Math and Statistics Dept"/>
    <x v="1152"/>
    <s v="F"/>
    <m/>
    <m/>
    <s v="F12"/>
    <s v="Academic Year"/>
    <x v="2"/>
  </r>
  <r>
    <s v="Kern"/>
    <s v="Kirk"/>
    <s v="Dean"/>
    <s v="Int Director, Dallas Hamltn Cr"/>
    <s v="Marketing"/>
    <x v="1153"/>
    <s v="F"/>
    <n v="45833"/>
    <m/>
    <s v="FAD"/>
    <s v="Fiscal Year"/>
    <x v="1"/>
  </r>
  <r>
    <s v="Whitman"/>
    <s v="Tonya"/>
    <s v="L"/>
    <s v="Assistant Director"/>
    <s v="Student Media"/>
    <x v="1154"/>
    <s v="F"/>
    <m/>
    <m/>
    <s v="A12"/>
    <s v="Fiscal Year"/>
    <x v="0"/>
  </r>
  <r>
    <s v="Schulz"/>
    <s v="Michael"/>
    <s v="Adam"/>
    <s v="Instructor"/>
    <s v="General Studies Writing Prog"/>
    <x v="1155"/>
    <s v="F"/>
    <m/>
    <m/>
    <s v="F12"/>
    <s v="Academic Year"/>
    <x v="2"/>
  </r>
  <r>
    <s v="Petrea"/>
    <s v="Adam"/>
    <s v="Matthew"/>
    <s v="Business Analyst"/>
    <s v="Financial Aid"/>
    <x v="1156"/>
    <s v="F"/>
    <m/>
    <m/>
    <s v="A12"/>
    <s v="Fiscal Year"/>
    <x v="0"/>
  </r>
  <r>
    <s v="Brown"/>
    <s v="Diann"/>
    <s v="Ellen"/>
    <s v="Instructor"/>
    <s v="Educ/Div Tchng &amp; Learning"/>
    <x v="1157"/>
    <s v="F"/>
    <m/>
    <m/>
    <s v="F12"/>
    <s v="Academic Year"/>
    <x v="2"/>
  </r>
  <r>
    <s v="Shoemaker"/>
    <s v="Dan"/>
    <s v="C."/>
    <s v="Instructor"/>
    <s v="Popular Culture"/>
    <x v="1158"/>
    <s v="F"/>
    <m/>
    <m/>
    <s v="F12"/>
    <s v="Academic Year"/>
    <x v="2"/>
  </r>
  <r>
    <s v="Fried berg"/>
    <s v="Konra"/>
    <s v="DeChant"/>
    <s v="Instructor"/>
    <s v="Math and Statistics Dept"/>
    <x v="1159"/>
    <s v="F"/>
    <m/>
    <m/>
    <s v="F12"/>
    <s v="Academic Year"/>
    <x v="2"/>
  </r>
  <r>
    <s v="Wagner"/>
    <s v="Amy"/>
    <s v="Kristin"/>
    <s v="Instructor"/>
    <s v="Biological Science"/>
    <x v="1160"/>
    <s v="F"/>
    <m/>
    <m/>
    <s v="F12"/>
    <s v="Academic Year"/>
    <x v="2"/>
  </r>
  <r>
    <s v="Clickner"/>
    <s v="Theresa"/>
    <s v="Louise"/>
    <s v="Box Office Manager"/>
    <s v="Musical Arts Dean"/>
    <x v="1161"/>
    <s v="F"/>
    <m/>
    <m/>
    <s v="A12"/>
    <s v="Fiscal Year"/>
    <x v="0"/>
  </r>
  <r>
    <s v="Bennett"/>
    <s v="Daniel"/>
    <s v="Brian"/>
    <s v="Technology Support Specialist"/>
    <s v="Information Technology Service"/>
    <x v="1162"/>
    <s v="F"/>
    <m/>
    <m/>
    <s v="A12"/>
    <s v="Fiscal Year"/>
    <x v="0"/>
  </r>
  <r>
    <s v="Lachowski"/>
    <s v="Cheryl"/>
    <s v="Schaff"/>
    <s v="Instructor"/>
    <s v="General Studies Writing Prog"/>
    <x v="1163"/>
    <s v="F"/>
    <m/>
    <m/>
    <s v="F09"/>
    <s v="Academic Year"/>
    <x v="2"/>
  </r>
  <r>
    <s v="Koshar"/>
    <s v="Mary"/>
    <s v="Frances"/>
    <s v="Instructor/Course Coordinator"/>
    <s v="Math and Statistics Dept"/>
    <x v="1164"/>
    <s v="F"/>
    <n v="900"/>
    <m/>
    <s v="F12"/>
    <s v="Academic Year"/>
    <x v="2"/>
  </r>
  <r>
    <s v="Cornwell"/>
    <s v="Linda"/>
    <s v="J"/>
    <s v="Instructor"/>
    <s v="Sociology Department"/>
    <x v="1165"/>
    <s v="F"/>
    <m/>
    <m/>
    <s v="F12"/>
    <s v="Academic Year"/>
    <x v="2"/>
  </r>
  <r>
    <s v="Zirkes"/>
    <s v="Sandra"/>
    <s v="L"/>
    <s v="Instructor"/>
    <s v="Math and Statistics Dept"/>
    <x v="1166"/>
    <s v="F"/>
    <n v="1000"/>
    <m/>
    <s v="F12"/>
    <s v="Academic Year"/>
    <x v="2"/>
  </r>
  <r>
    <s v="McGinley"/>
    <s v="Tracy"/>
    <s v="Goss"/>
    <s v="Lecturer"/>
    <s v="Fire-Political Science"/>
    <x v="1167"/>
    <s v="F"/>
    <n v="2000"/>
    <m/>
    <s v="F12"/>
    <s v="Academic Year"/>
    <x v="2"/>
  </r>
  <r>
    <s v="Alvarez"/>
    <s v="Carmen"/>
    <s v="Lizeth"/>
    <s v="Instructor"/>
    <s v="Romance and Classical Studies"/>
    <x v="1168"/>
    <s v="F"/>
    <m/>
    <m/>
    <s v="F12"/>
    <s v="Academic Year"/>
    <x v="2"/>
  </r>
  <r>
    <s v="Young"/>
    <s v="Raymond"/>
    <s v="Arthur"/>
    <s v="Instructor"/>
    <s v="Fire-Human Dev &amp; Family Study"/>
    <x v="1169"/>
    <s v="F"/>
    <m/>
    <m/>
    <s v="F12"/>
    <s v="Academic Year"/>
    <x v="2"/>
  </r>
  <r>
    <s v="Coletta"/>
    <s v="Charles"/>
    <s v="Anthony"/>
    <s v="Instructor"/>
    <s v="Popular Culture"/>
    <x v="1170"/>
    <s v="F"/>
    <m/>
    <m/>
    <s v="F12"/>
    <s v="Academic Year"/>
    <x v="2"/>
  </r>
  <r>
    <s v="Newman"/>
    <s v="Timothy"/>
    <s v="David"/>
    <s v="Instructor"/>
    <s v="Political Science Department"/>
    <x v="1171"/>
    <s v="F"/>
    <m/>
    <m/>
    <s v="F12"/>
    <s v="Academic Year"/>
    <x v="2"/>
  </r>
  <r>
    <s v="Harrison"/>
    <s v="Spintz"/>
    <s v="Stiles"/>
    <s v="Instructor"/>
    <s v="Ethnic Studies"/>
    <x v="1172"/>
    <s v="F"/>
    <m/>
    <m/>
    <s v="F09"/>
    <s v="Academic Year"/>
    <x v="2"/>
  </r>
  <r>
    <s v="Stuart"/>
    <s v="Jamie"/>
    <s v="Leigh"/>
    <s v="Instructor"/>
    <s v="Ethnic Studies"/>
    <x v="1172"/>
    <s v="F"/>
    <m/>
    <m/>
    <s v="F12"/>
    <s v="Academic Year"/>
    <x v="2"/>
  </r>
  <r>
    <s v="Sibielski"/>
    <s v="Rosalind"/>
    <s v="Ann"/>
    <s v="Instructor"/>
    <s v="Theatre and Film"/>
    <x v="1172"/>
    <s v="F"/>
    <m/>
    <m/>
    <s v="F09"/>
    <s v="Academic Year"/>
    <x v="2"/>
  </r>
  <r>
    <s v="Weatherford"/>
    <s v="Michael"/>
    <s v="Brandon"/>
    <s v="Tech, Customer Svc Manager"/>
    <s v="University Bookstore"/>
    <x v="1173"/>
    <s v="F"/>
    <m/>
    <m/>
    <s v="A12"/>
    <s v="Fiscal Year"/>
    <x v="0"/>
  </r>
  <r>
    <s v="Nelson"/>
    <s v="Jacqueline"/>
    <s v="G"/>
    <s v="WBGU-TV Marketing/Comm Spec"/>
    <s v="WBGU-TV Television Service"/>
    <x v="1173"/>
    <s v="F"/>
    <m/>
    <m/>
    <s v="A12"/>
    <s v="Fiscal Year"/>
    <x v="0"/>
  </r>
  <r>
    <s v="Doles"/>
    <s v="Kurt"/>
    <s v="Edward"/>
    <s v="Coordinator of MACCM Operation"/>
    <s v="Musical Arts Dean"/>
    <x v="1174"/>
    <s v="F"/>
    <m/>
    <m/>
    <s v="A12"/>
    <s v="Fiscal Year"/>
    <x v="0"/>
  </r>
  <r>
    <s v="Stasser"/>
    <s v="Jay"/>
    <s v="Paul"/>
    <s v="Instructor"/>
    <s v="Chemistry Department"/>
    <x v="1175"/>
    <s v="F"/>
    <m/>
    <m/>
    <s v="F09"/>
    <s v="Academic Year"/>
    <x v="2"/>
  </r>
  <r>
    <s v="Foust"/>
    <s v="Amy"/>
    <s v="Diane"/>
    <s v="Academic Advisor"/>
    <s v="Advising Services"/>
    <x v="1176"/>
    <s v="F"/>
    <m/>
    <m/>
    <s v="A12"/>
    <s v="Fiscal Year"/>
    <x v="0"/>
  </r>
  <r>
    <s v="Inkrott"/>
    <s v="Mary Kay"/>
    <m/>
    <s v="Academic Advisor"/>
    <s v="Advising Services"/>
    <x v="1176"/>
    <s v="F"/>
    <m/>
    <m/>
    <s v="A12"/>
    <s v="Fiscal Year"/>
    <x v="0"/>
  </r>
  <r>
    <s v="Moore"/>
    <s v="La Donna"/>
    <s v="R"/>
    <s v="Academic Advisor"/>
    <s v="Advising Services"/>
    <x v="1176"/>
    <s v="F"/>
    <m/>
    <m/>
    <s v="A12"/>
    <s v="Fiscal Year"/>
    <x v="0"/>
  </r>
  <r>
    <s v="Spathelf"/>
    <s v="Clare"/>
    <m/>
    <s v="Academic Advisor"/>
    <s v="Advising Services"/>
    <x v="1176"/>
    <s v="F"/>
    <m/>
    <m/>
    <s v="A12"/>
    <s v="Fiscal Year"/>
    <x v="0"/>
  </r>
  <r>
    <s v="Barnett"/>
    <s v="Rachel"/>
    <s v="Elizabeth"/>
    <s v="Instructor/Course Coordinator"/>
    <s v="Math and Statistics Dept"/>
    <x v="1177"/>
    <s v="F"/>
    <n v="900"/>
    <m/>
    <s v="F09"/>
    <s v="Academic Year"/>
    <x v="2"/>
  </r>
  <r>
    <s v="Mitova"/>
    <s v="Mariana"/>
    <s v="A"/>
    <s v="Lecturer"/>
    <s v="Family &amp; Consumer Sciences"/>
    <x v="1178"/>
    <s v="F"/>
    <m/>
    <m/>
    <s v="F12"/>
    <s v="Academic Year"/>
    <x v="2"/>
  </r>
  <r>
    <s v="Miller"/>
    <s v="Christina"/>
    <s v="Marie"/>
    <s v="Instructor"/>
    <s v="Math and Statistics Dept"/>
    <x v="1179"/>
    <s v="F"/>
    <m/>
    <m/>
    <s v="F12"/>
    <s v="Academic Year"/>
    <x v="2"/>
  </r>
  <r>
    <s v="Scheele"/>
    <s v="Christof"/>
    <s v="Andrew"/>
    <s v="Instructor"/>
    <s v="General Studies Writing Prog"/>
    <x v="1180"/>
    <s v="F"/>
    <m/>
    <m/>
    <s v="F12"/>
    <s v="Academic Year"/>
    <x v="2"/>
  </r>
  <r>
    <s v="Stanton"/>
    <s v="David"/>
    <m/>
    <s v="Child Development Specialist"/>
    <s v="Family &amp; Consumer Sciences"/>
    <x v="1181"/>
    <s v="F"/>
    <m/>
    <m/>
    <s v="A09"/>
    <s v="Academic Year"/>
    <x v="0"/>
  </r>
  <r>
    <s v="McLean"/>
    <s v="Jaclyn"/>
    <s v="Elizabeth"/>
    <s v="Instructor"/>
    <s v="Fire-Biology"/>
    <x v="1182"/>
    <s v="F"/>
    <m/>
    <m/>
    <s v="F12"/>
    <s v="Academic Year"/>
    <x v="2"/>
  </r>
  <r>
    <s v="Gabriel"/>
    <s v="Jerome"/>
    <s v="Ward"/>
    <s v="Asst Dir, Rec Well, Outdr Prog"/>
    <s v="Recreation and Wellness"/>
    <x v="1183"/>
    <s v="F"/>
    <m/>
    <m/>
    <s v="A12"/>
    <s v="Fiscal Year"/>
    <x v="0"/>
  </r>
  <r>
    <s v="Sloane"/>
    <s v="Robert"/>
    <s v="John"/>
    <s v="Instructor"/>
    <s v="American Culture Studies"/>
    <x v="1184"/>
    <s v="F"/>
    <m/>
    <m/>
    <s v="F12"/>
    <s v="Academic Year"/>
    <x v="2"/>
  </r>
  <r>
    <s v="Kosakowski"/>
    <s v="Susan"/>
    <s v="Elizabeth"/>
    <s v="Academic Advisor"/>
    <s v="Office of UG Student Develo"/>
    <x v="1185"/>
    <s v="F"/>
    <m/>
    <m/>
    <s v="A12"/>
    <s v="Fiscal Year"/>
    <x v="0"/>
  </r>
  <r>
    <s v="Booth"/>
    <s v="Frank"/>
    <s v="Joseph"/>
    <s v="Senior Graphics Designer"/>
    <s v="Marketing &amp; Communications"/>
    <x v="1186"/>
    <s v="F"/>
    <m/>
    <m/>
    <s v="A12"/>
    <s v="Fiscal Year"/>
    <x v="0"/>
  </r>
  <r>
    <s v="White"/>
    <s v="Ruth"/>
    <s v="C"/>
    <s v="Instructor"/>
    <s v="Marketing"/>
    <x v="1187"/>
    <s v="F"/>
    <m/>
    <m/>
    <s v="F12"/>
    <s v="Academic Year"/>
    <x v="2"/>
  </r>
  <r>
    <s v="Fugett"/>
    <s v="Laney"/>
    <s v="E"/>
    <s v="Lecturer"/>
    <s v="VCT-Tech Education"/>
    <x v="1188"/>
    <s v="F"/>
    <m/>
    <m/>
    <s v="F09"/>
    <s v="Academic Year"/>
    <x v="2"/>
  </r>
  <r>
    <s v="Herrington"/>
    <s v="Dayna"/>
    <s v="Lynn"/>
    <s v="Lecturer"/>
    <s v="English Department"/>
    <x v="1189"/>
    <s v="F"/>
    <m/>
    <m/>
    <s v="F12"/>
    <s v="Academic Year"/>
    <x v="2"/>
  </r>
  <r>
    <s v="Sturm"/>
    <s v="Michael"/>
    <s v="Reid"/>
    <s v="Instructor"/>
    <s v="Family &amp; Consumer Sciences"/>
    <x v="1190"/>
    <s v="F"/>
    <m/>
    <m/>
    <s v="F09"/>
    <s v="Academic Year"/>
    <x v="2"/>
  </r>
  <r>
    <s v="Nusseibeh"/>
    <s v="Sahar"/>
    <s v="R"/>
    <s v="Assistant Womns Bsktball Coach"/>
    <s v="Basketball Women"/>
    <x v="1191"/>
    <s v="F"/>
    <m/>
    <m/>
    <s v="A12"/>
    <s v="Fiscal Year"/>
    <x v="0"/>
  </r>
  <r>
    <s v="Buetikofer"/>
    <s v="Eric"/>
    <s v="James"/>
    <s v="Recruiter/Transfer Advisor"/>
    <s v="Non-Traditional &amp; Transfer Std"/>
    <x v="1192"/>
    <s v="F"/>
    <m/>
    <m/>
    <s v="A12"/>
    <s v="Fiscal Year"/>
    <x v="0"/>
  </r>
  <r>
    <s v="Beaverson"/>
    <s v="Marcy"/>
    <s v="Elaine"/>
    <s v="Instructor"/>
    <s v="Math and Statistics Dept"/>
    <x v="1193"/>
    <s v="F"/>
    <n v="1200"/>
    <m/>
    <s v="F12"/>
    <s v="Academic Year"/>
    <x v="2"/>
  </r>
  <r>
    <s v="Wadsworth"/>
    <s v="Lesley"/>
    <s v="Ann"/>
    <s v="Technical Writer"/>
    <s v="Sociology Department"/>
    <x v="1194"/>
    <s v="P"/>
    <m/>
    <m/>
    <s v="A12"/>
    <s v="Fiscal Year"/>
    <x v="0"/>
  </r>
  <r>
    <s v="Army"/>
    <s v="Tracy"/>
    <s v="Lynn"/>
    <s v="Asst Dir, Annual Giving, Tech/"/>
    <s v="Capital Campaign"/>
    <x v="1195"/>
    <s v="F"/>
    <m/>
    <m/>
    <s v="A12"/>
    <s v="Fiscal Year"/>
    <x v="0"/>
  </r>
  <r>
    <s v="Hamady"/>
    <s v="Carrie"/>
    <s v="Marna"/>
    <s v="Instructor"/>
    <s v="Family &amp; Consumer Sciences"/>
    <x v="1196"/>
    <s v="F"/>
    <m/>
    <m/>
    <s v="F12"/>
    <s v="Academic Year"/>
    <x v="2"/>
  </r>
  <r>
    <s v="Calcamuggio"/>
    <s v="Lisa"/>
    <s v="Marie"/>
    <s v="Business Analyst"/>
    <s v="Controller's Office"/>
    <x v="1197"/>
    <s v="F"/>
    <m/>
    <m/>
    <s v="A12"/>
    <s v="Fiscal Year"/>
    <x v="0"/>
  </r>
  <r>
    <s v="Cromley"/>
    <s v="Ann"/>
    <s v="E"/>
    <s v="Collections Specialist"/>
    <s v="Bursar's Office"/>
    <x v="1198"/>
    <s v="F"/>
    <m/>
    <m/>
    <s v="A12"/>
    <s v="Fiscal Year"/>
    <x v="0"/>
  </r>
  <r>
    <s v="Hendricks"/>
    <s v="Deborah"/>
    <s v="S"/>
    <s v="Academic Advisor"/>
    <s v="HHS Advising Center"/>
    <x v="1198"/>
    <s v="F"/>
    <m/>
    <m/>
    <s v="A12"/>
    <s v="Fiscal Year"/>
    <x v="0"/>
  </r>
  <r>
    <s v="Weaver"/>
    <s v="Connie"/>
    <s v="Lynn"/>
    <s v="Coordinator, Off of Multicltrl"/>
    <s v="Office of Multicultural Affrs"/>
    <x v="1199"/>
    <s v="F"/>
    <m/>
    <m/>
    <s v="A12"/>
    <s v="Fiscal Year"/>
    <x v="0"/>
  </r>
  <r>
    <s v="Williams"/>
    <s v="Jonathan"/>
    <s v="E"/>
    <s v="Instructor"/>
    <s v="Fire-Natural/Social Science"/>
    <x v="1200"/>
    <s v="F"/>
    <m/>
    <m/>
    <s v="F09"/>
    <s v="Academic Year"/>
    <x v="2"/>
  </r>
  <r>
    <s v="Heckman"/>
    <s v="Michelle"/>
    <s v="R"/>
    <s v="Instructor/Course Coordinator"/>
    <s v="Math and Statistics Dept"/>
    <x v="1201"/>
    <s v="F"/>
    <n v="1200"/>
    <m/>
    <s v="F12"/>
    <s v="Academic Year"/>
    <x v="2"/>
  </r>
  <r>
    <s v="Harlan"/>
    <s v="Stephen"/>
    <s v="G"/>
    <s v="Coordinator, Audio Visual Svcs"/>
    <s v="Bowen-Thompson Student Union"/>
    <x v="1202"/>
    <s v="F"/>
    <m/>
    <m/>
    <s v="A12"/>
    <s v="Fiscal Year"/>
    <x v="0"/>
  </r>
  <r>
    <s v="Jones"/>
    <s v="Harland"/>
    <s v="Wilber"/>
    <s v="Instructor"/>
    <s v="General Studies Writing Prog"/>
    <x v="1203"/>
    <s v="F"/>
    <m/>
    <m/>
    <s v="F12"/>
    <s v="Academic Year"/>
    <x v="2"/>
  </r>
  <r>
    <s v="Robinson"/>
    <s v="Amber"/>
    <s v="K"/>
    <s v="Academic Advisor"/>
    <s v="Office of UG Student Develo"/>
    <x v="1204"/>
    <s v="F"/>
    <m/>
    <m/>
    <s v="A12"/>
    <s v="Fiscal Year"/>
    <x v="0"/>
  </r>
  <r>
    <s v="Army"/>
    <s v="Nicholas"/>
    <s v="R"/>
    <s v="Director/Producer/Videographer"/>
    <s v="WBGU-TV Television Service"/>
    <x v="1204"/>
    <s v="F"/>
    <m/>
    <m/>
    <s v="A12"/>
    <s v="Fiscal Year"/>
    <x v="0"/>
  </r>
  <r>
    <s v="Miller"/>
    <s v="Raymond"/>
    <s v="Anthony"/>
    <s v="Director/Producer/Videographer"/>
    <s v="WBGU-TV Television Service"/>
    <x v="1204"/>
    <s v="F"/>
    <m/>
    <m/>
    <s v="A12"/>
    <s v="Fiscal Year"/>
    <x v="0"/>
  </r>
  <r>
    <s v="Marquina Hervias"/>
    <s v="Lesnny"/>
    <s v="Karina"/>
    <s v="Instructor"/>
    <s v="Romance and Classical Studies"/>
    <x v="1205"/>
    <s v="F"/>
    <m/>
    <m/>
    <s v="F09"/>
    <s v="Academic Year"/>
    <x v="2"/>
  </r>
  <r>
    <s v="Vaillancourt"/>
    <s v="Margaret"/>
    <s v="Ann"/>
    <s v="Instructor"/>
    <s v="Romance and Classical Studies"/>
    <x v="1206"/>
    <s v="F"/>
    <m/>
    <m/>
    <s v="F12"/>
    <s v="Academic Year"/>
    <x v="2"/>
  </r>
  <r>
    <s v="Braziunaite"/>
    <s v="Ramune"/>
    <m/>
    <s v="Lecturer"/>
    <s v="Dept of Communication"/>
    <x v="1207"/>
    <s v="F"/>
    <m/>
    <m/>
    <s v="F12"/>
    <s v="Academic Year"/>
    <x v="2"/>
  </r>
  <r>
    <s v="Edge"/>
    <s v="Thomas"/>
    <s v="John"/>
    <s v="Instructor, Dept of Ethnic Std"/>
    <s v="Ethnic Studies"/>
    <x v="1208"/>
    <s v="F"/>
    <m/>
    <m/>
    <s v="F12"/>
    <s v="Academic Year"/>
    <x v="2"/>
  </r>
  <r>
    <s v="MacDonald"/>
    <s v="Megan"/>
    <s v="Lindsay"/>
    <s v="Instructor"/>
    <s v="Ethnic Studies"/>
    <x v="1208"/>
    <s v="F"/>
    <m/>
    <m/>
    <s v="F09"/>
    <s v="Academic Year"/>
    <x v="2"/>
  </r>
  <r>
    <s v="Mitchell"/>
    <s v="Anne"/>
    <s v="Michelle"/>
    <s v="Instructor"/>
    <s v="Ethnic Studies"/>
    <x v="1208"/>
    <s v="F"/>
    <m/>
    <m/>
    <s v="F12"/>
    <s v="Academic Year"/>
    <x v="2"/>
  </r>
  <r>
    <s v="Kimosop"/>
    <s v="Peter"/>
    <s v="Kibowen"/>
    <s v="Instructor"/>
    <s v="Geography Department"/>
    <x v="1208"/>
    <s v="F"/>
    <m/>
    <m/>
    <s v="F12"/>
    <s v="Academic Year"/>
    <x v="2"/>
  </r>
  <r>
    <s v="Erickson"/>
    <s v="David"/>
    <s v="Edwin"/>
    <s v="Instructor"/>
    <s v="Chemistry Department"/>
    <x v="1209"/>
    <s v="F"/>
    <m/>
    <m/>
    <s v="F12"/>
    <s v="Academic Year"/>
    <x v="2"/>
  </r>
  <r>
    <s v="Gardner"/>
    <s v="Randall"/>
    <s v="Lee"/>
    <s v="PLA Seminar Experience Coord"/>
    <s v="President's Leadership Academy"/>
    <x v="1210"/>
    <s v="P"/>
    <m/>
    <m/>
    <s v="A12"/>
    <s v="Fiscal Year"/>
    <x v="0"/>
  </r>
  <r>
    <s v="Wingerter"/>
    <s v="Grechen"/>
    <s v="Lynne"/>
    <s v="Instructor"/>
    <s v="Fire-Humanities"/>
    <x v="1211"/>
    <s v="F"/>
    <m/>
    <m/>
    <s v="F12"/>
    <s v="Academic Year"/>
    <x v="2"/>
  </r>
  <r>
    <s v="Slavens"/>
    <s v="Martin"/>
    <s v="Dennis"/>
    <s v="Instructor"/>
    <s v="Political Science Department"/>
    <x v="1212"/>
    <s v="F"/>
    <m/>
    <m/>
    <s v="F12"/>
    <s v="Academic Year"/>
    <x v="2"/>
  </r>
  <r>
    <s v="Reynolds"/>
    <s v="Marlene"/>
    <s v="Kay"/>
    <s v="Ast Dir, Business and Info Svc"/>
    <s v="Health Services"/>
    <x v="1213"/>
    <s v="F"/>
    <m/>
    <m/>
    <s v="A17"/>
    <s v="Fiscal Year"/>
    <x v="0"/>
  </r>
  <r>
    <s v="Carper"/>
    <s v="Chad"/>
    <s v="R"/>
    <s v="Assistant General Manager"/>
    <s v="Dining Services"/>
    <x v="1214"/>
    <s v="F"/>
    <m/>
    <m/>
    <s v="A12"/>
    <s v="Fiscal Year"/>
    <x v="0"/>
  </r>
  <r>
    <s v="Knudsen"/>
    <s v="Joshua"/>
    <s v="D"/>
    <s v="Assistant General Manager"/>
    <s v="Dining Services"/>
    <x v="1214"/>
    <s v="F"/>
    <m/>
    <m/>
    <s v="A12"/>
    <s v="Fiscal Year"/>
    <x v="0"/>
  </r>
  <r>
    <s v="Collier"/>
    <s v="Shai"/>
    <s v="A"/>
    <s v="Academic Advisor"/>
    <s v="A&amp;S Dean"/>
    <x v="1215"/>
    <s v="F"/>
    <m/>
    <m/>
    <s v="A12"/>
    <s v="Fiscal Year"/>
    <x v="0"/>
  </r>
  <r>
    <s v="Orwick Ogden"/>
    <s v="Sherri"/>
    <s v="L"/>
    <s v="ATE Prog Rep and Recruiter"/>
    <s v="Co-Op Education"/>
    <x v="1215"/>
    <s v="F"/>
    <m/>
    <m/>
    <s v="A12"/>
    <s v="Fiscal Year"/>
    <x v="0"/>
  </r>
  <r>
    <s v="Dieball"/>
    <s v="Allan"/>
    <s v="D"/>
    <s v="Fin Aid Web &amp; Serv Apps Mgr"/>
    <s v="Financial Aid"/>
    <x v="1215"/>
    <s v="F"/>
    <m/>
    <m/>
    <s v="A12"/>
    <s v="Fiscal Year"/>
    <x v="0"/>
  </r>
  <r>
    <s v="Gullufsen"/>
    <s v="Eric"/>
    <s v="Daniel"/>
    <s v="Academic Advisor"/>
    <s v="HHS Advising Center"/>
    <x v="1215"/>
    <s v="F"/>
    <m/>
    <m/>
    <s v="A12"/>
    <s v="Fiscal Year"/>
    <x v="0"/>
  </r>
  <r>
    <s v="Yang"/>
    <s v="Xiangui"/>
    <m/>
    <s v="Coord Language Learning Center"/>
    <s v="Language Learning Center"/>
    <x v="1215"/>
    <s v="F"/>
    <m/>
    <m/>
    <s v="A12"/>
    <s v="Fiscal Year"/>
    <x v="0"/>
  </r>
  <r>
    <s v="Carpenter"/>
    <s v="Andrew"/>
    <s v="D"/>
    <s v="Art Designer"/>
    <s v="WBGU-TV Television Service"/>
    <x v="1215"/>
    <s v="F"/>
    <m/>
    <m/>
    <s v="A12"/>
    <s v="Fiscal Year"/>
    <x v="0"/>
  </r>
  <r>
    <s v="Lee"/>
    <s v="Ian"/>
    <m/>
    <s v="Program Advisor"/>
    <s v="TRIO Programs"/>
    <x v="1216"/>
    <s v="F"/>
    <m/>
    <m/>
    <s v="A12"/>
    <s v="Fiscal Year"/>
    <x v="0"/>
  </r>
  <r>
    <s v="Rzicznek"/>
    <s v="Amanda"/>
    <s v="McGuire"/>
    <s v="Instructor"/>
    <s v="General Studies Writing Prog"/>
    <x v="1217"/>
    <s v="F"/>
    <m/>
    <m/>
    <s v="F12"/>
    <s v="Academic Year"/>
    <x v="2"/>
  </r>
  <r>
    <s v="Sheets"/>
    <s v="Elizabeth"/>
    <s v="Gunther"/>
    <s v="Lecturer"/>
    <s v="School of Art"/>
    <x v="1218"/>
    <s v="F"/>
    <m/>
    <m/>
    <s v="F12"/>
    <s v="Academic Year"/>
    <x v="2"/>
  </r>
  <r>
    <s v="Overton"/>
    <s v="Melissa"/>
    <m/>
    <s v="Information Specialist"/>
    <s v="Registrar"/>
    <x v="1219"/>
    <s v="F"/>
    <m/>
    <m/>
    <s v="A12"/>
    <s v="Fiscal Year"/>
    <x v="0"/>
  </r>
  <r>
    <s v="Gormley"/>
    <s v="Megan"/>
    <s v="E"/>
    <s v="Asst Director, Falcon Club"/>
    <s v="Intercollegiate Athletics"/>
    <x v="1220"/>
    <s v="F"/>
    <m/>
    <m/>
    <s v="A12"/>
    <s v="Fiscal Year"/>
    <x v="0"/>
  </r>
  <r>
    <s v="Heilmeier"/>
    <s v="Erin"/>
    <s v="L"/>
    <s v="Coordinator, Admissions Ops"/>
    <s v="Admissions Office"/>
    <x v="1221"/>
    <s v="F"/>
    <n v="5000"/>
    <m/>
    <s v="A12"/>
    <s v="Fiscal Year"/>
    <x v="0"/>
  </r>
  <r>
    <s v="Smith"/>
    <s v="Karyn"/>
    <s v="Jo"/>
    <s v="Health Educator"/>
    <s v="Recreation and Wellness"/>
    <x v="1222"/>
    <s v="F"/>
    <m/>
    <m/>
    <s v="A12"/>
    <s v="Fiscal Year"/>
    <x v="0"/>
  </r>
  <r>
    <s v="Lyons"/>
    <s v="Rebecca"/>
    <s v="A"/>
    <s v="Coordinator, Housing Operation"/>
    <s v="Office of Residence Life"/>
    <x v="1223"/>
    <s v="F"/>
    <m/>
    <m/>
    <s v="A12"/>
    <s v="Fiscal Year"/>
    <x v="0"/>
  </r>
  <r>
    <s v="Minnick"/>
    <s v="Virginia"/>
    <s v="Martel"/>
    <s v="Instructional Design/Ed Spec"/>
    <s v="On-Line Programs"/>
    <x v="1223"/>
    <s v="F"/>
    <m/>
    <m/>
    <s v="A12"/>
    <s v="Fiscal Year"/>
    <x v="0"/>
  </r>
  <r>
    <s v="Marshall"/>
    <s v="Brian"/>
    <s v="M"/>
    <s v="Artistic And Business Mgr"/>
    <s v="Fire-Children's Theatre Prog"/>
    <x v="1224"/>
    <s v="F"/>
    <m/>
    <m/>
    <s v="A17"/>
    <s v="Fiscal Year"/>
    <x v="0"/>
  </r>
  <r>
    <s v="Spallinger"/>
    <s v="Kimberly"/>
    <s v="Kaye"/>
    <s v="Instructor"/>
    <s v="English Department"/>
    <x v="1225"/>
    <s v="F"/>
    <m/>
    <m/>
    <s v="F12"/>
    <s v="Academic Year"/>
    <x v="2"/>
  </r>
  <r>
    <s v="Warnke"/>
    <s v="Jennifer"/>
    <s v="Kay"/>
    <s v="Instructor"/>
    <s v="English Department"/>
    <x v="1225"/>
    <s v="F"/>
    <m/>
    <m/>
    <s v="F12"/>
    <s v="Academic Year"/>
    <x v="2"/>
  </r>
  <r>
    <s v="Herrington"/>
    <s v="Samuel"/>
    <s v="Mac"/>
    <s v="Instructor"/>
    <s v="English Department"/>
    <x v="1226"/>
    <s v="F"/>
    <m/>
    <m/>
    <s v="F12"/>
    <s v="Academic Year"/>
    <x v="2"/>
  </r>
  <r>
    <s v="Gallagher"/>
    <s v="Debra"/>
    <s v="Kay"/>
    <s v="Int Co-Dir Field Exp/lnstructr"/>
    <s v="Educ/Div Tchng &amp; Learning"/>
    <x v="1227"/>
    <s v="F"/>
    <n v="4500"/>
    <m/>
    <s v="F12"/>
    <s v="Academic Year"/>
    <x v="2"/>
  </r>
  <r>
    <s v="Vrooman"/>
    <s v="Patrick"/>
    <s v="Duane"/>
    <s v="Instructor, PCC"/>
    <s v="Educ/Div Tchng &amp; Learning"/>
    <x v="1228"/>
    <s v="F"/>
    <m/>
    <m/>
    <s v="F12"/>
    <s v="Academic Year"/>
    <x v="2"/>
  </r>
  <r>
    <s v="Twu"/>
    <s v="Lihjen"/>
    <s v="J"/>
    <s v="Math Specialist"/>
    <s v="TRIO Programs"/>
    <x v="1229"/>
    <s v="F"/>
    <m/>
    <m/>
    <s v="A17"/>
    <s v="Fiscal Year"/>
    <x v="0"/>
  </r>
  <r>
    <s v="Baum"/>
    <s v="Cynthia"/>
    <s v="Lee"/>
    <s v="Child Development Specialist"/>
    <s v="Family &amp; Consumer Sciences"/>
    <x v="1230"/>
    <s v="F"/>
    <m/>
    <m/>
    <s v="A09"/>
    <s v="Academic Year"/>
    <x v="0"/>
  </r>
  <r>
    <s v="Spence"/>
    <s v="Benjamin"/>
    <s v="W"/>
    <s v="Stroh Center General Manager"/>
    <s v="Stroh Center"/>
    <x v="1231"/>
    <s v="F"/>
    <m/>
    <m/>
    <s v="A12"/>
    <s v="Fiscal Year"/>
    <x v="0"/>
  </r>
  <r>
    <s v="Veitch"/>
    <s v="Robin"/>
    <s v="Lyn"/>
    <s v="Asst Dir Financial Affairs"/>
    <s v="Intercollegiate Athletics"/>
    <x v="1232"/>
    <s v="F"/>
    <m/>
    <m/>
    <s v="A12"/>
    <s v="Fiscal Year"/>
    <x v="0"/>
  </r>
  <r>
    <s v="Mladjov"/>
    <s v="Ian"/>
    <s v="R"/>
    <s v="Instructor"/>
    <s v="History Department"/>
    <x v="1233"/>
    <s v="F"/>
    <m/>
    <m/>
    <s v="F09"/>
    <s v="Academic Year"/>
    <x v="2"/>
  </r>
  <r>
    <s v="Lomeli"/>
    <s v="Gabriel"/>
    <m/>
    <s v="Sr. Admissions Counselor"/>
    <s v="Admissions Office"/>
    <x v="1234"/>
    <s v="F"/>
    <m/>
    <m/>
    <s v="A12"/>
    <s v="Fiscal Year"/>
    <x v="0"/>
  </r>
  <r>
    <s v="Usner"/>
    <s v="Joy"/>
    <s v="Marie"/>
    <s v="Coord of Student Org &amp; Maj Evt"/>
    <s v="Office of Campus Activities"/>
    <x v="1234"/>
    <s v="F"/>
    <m/>
    <m/>
    <s v="A12"/>
    <s v="Fiscal Year"/>
    <x v="0"/>
  </r>
  <r>
    <s v="DeAnda Martinez"/>
    <s v="Alexis"/>
    <s v="R"/>
    <s v="Program Advisor"/>
    <s v="TRIO Programs"/>
    <x v="1234"/>
    <s v="F"/>
    <m/>
    <m/>
    <s v="A12"/>
    <s v="Fiscal Year"/>
    <x v="0"/>
  </r>
  <r>
    <s v="Snodgrass"/>
    <s v="Cynthia"/>
    <s v="D"/>
    <s v="Program Advisor"/>
    <s v="TRIO Programs"/>
    <x v="1234"/>
    <s v="F"/>
    <m/>
    <m/>
    <s v="A12"/>
    <s v="Fiscal Year"/>
    <x v="0"/>
  </r>
  <r>
    <s v="Freeworth"/>
    <s v="Staci"/>
    <s v="L"/>
    <s v="Instructor"/>
    <s v="Family &amp; Consumer Sciences"/>
    <x v="1235"/>
    <s v="F"/>
    <m/>
    <m/>
    <s v="F12"/>
    <s v="Academic Year"/>
    <x v="2"/>
  </r>
  <r>
    <s v="Colom"/>
    <s v="Patricia"/>
    <s v="Elizabeth"/>
    <s v="Instructor"/>
    <s v="Schl of Intervention Svcs"/>
    <x v="1236"/>
    <s v="F"/>
    <m/>
    <m/>
    <s v="F12"/>
    <s v="Academic Year"/>
    <x v="2"/>
  </r>
  <r>
    <s v="Rzicznek"/>
    <s v="Frank"/>
    <s v="Daniel"/>
    <s v="Instructor"/>
    <s v="General Studies Writing Prog"/>
    <x v="1237"/>
    <s v="F"/>
    <m/>
    <m/>
    <s v="F12"/>
    <s v="Academic Year"/>
    <x v="2"/>
  </r>
  <r>
    <s v="Dunn"/>
    <s v="Laura"/>
    <s v="E"/>
    <s v="Coordinator, Ice Arena"/>
    <s v="Ice Arena"/>
    <x v="1238"/>
    <s v="F"/>
    <m/>
    <m/>
    <s v="A12"/>
    <s v="Fiscal Year"/>
    <x v="0"/>
  </r>
  <r>
    <s v="Anzicek"/>
    <s v="Emily"/>
    <s v="Brooke"/>
    <s v="Instructor"/>
    <s v="Dept of Communication"/>
    <x v="1239"/>
    <s v="F"/>
    <m/>
    <m/>
    <s v="F09"/>
    <s v="Academic Year"/>
    <x v="2"/>
  </r>
  <r>
    <s v="Fox"/>
    <s v="James"/>
    <m/>
    <s v="Menu Mgmt Systems Admin"/>
    <s v="Dining Services"/>
    <x v="1240"/>
    <s v="F"/>
    <m/>
    <m/>
    <s v="A12"/>
    <s v="Fiscal Year"/>
    <x v="0"/>
  </r>
  <r>
    <s v="Zemanski"/>
    <s v="Elizabeth"/>
    <s v="Loo"/>
    <s v="Instructor"/>
    <s v="General Studies Writing Prog"/>
    <x v="1241"/>
    <s v="F"/>
    <m/>
    <m/>
    <s v="F12"/>
    <s v="Academic Year"/>
    <x v="2"/>
  </r>
  <r>
    <s v="Reid"/>
    <s v="Aimee"/>
    <s v="S"/>
    <s v="Instructor"/>
    <s v="Theatre and Film"/>
    <x v="1242"/>
    <s v="F"/>
    <m/>
    <m/>
    <s v="F12"/>
    <s v="Academic Year"/>
    <x v="2"/>
  </r>
  <r>
    <s v="Reuss"/>
    <s v="Thomas"/>
    <s v="H"/>
    <s v="Instructor"/>
    <s v="Schl of Intervention Svcs"/>
    <x v="1243"/>
    <s v="F"/>
    <m/>
    <m/>
    <s v="F12"/>
    <s v="Academic Year"/>
    <x v="2"/>
  </r>
  <r>
    <s v="Dean"/>
    <s v="Jennison"/>
    <s v="Lee"/>
    <s v="Head Women's Tennis Coach"/>
    <s v="Tennis Woman"/>
    <x v="1244"/>
    <s v="F"/>
    <m/>
    <m/>
    <s v="A12"/>
    <s v="Fiscal Year"/>
    <x v="0"/>
  </r>
  <r>
    <s v="Light"/>
    <s v="Ruthy"/>
    <m/>
    <s v="Lecturer"/>
    <s v="School of Art"/>
    <x v="1245"/>
    <s v="F"/>
    <m/>
    <m/>
    <s v="F12"/>
    <s v="Academic Year"/>
    <x v="2"/>
  </r>
  <r>
    <s v="Moreno"/>
    <s v="Louie"/>
    <s v="H"/>
    <s v="Instructor"/>
    <s v="Ethnic Studies"/>
    <x v="1246"/>
    <s v="F"/>
    <m/>
    <m/>
    <s v="F12"/>
    <s v="Academic Year"/>
    <x v="2"/>
  </r>
  <r>
    <s v="Munger"/>
    <s v="Mary"/>
    <s v="Heather"/>
    <s v="Coord, Professional DevZEd Out"/>
    <s v="College of Education Admin"/>
    <x v="1247"/>
    <s v="F"/>
    <m/>
    <m/>
    <s v="A17"/>
    <s v="Fiscal Year"/>
    <x v="0"/>
  </r>
  <r>
    <s v="Hagg"/>
    <s v="Jodi"/>
    <s v="Ann"/>
    <s v="Lecturer"/>
    <s v="VCT-Tech Education"/>
    <x v="1248"/>
    <s v="F"/>
    <m/>
    <m/>
    <s v="F12"/>
    <s v="Academic Year"/>
    <x v="2"/>
  </r>
  <r>
    <s v="Jaynes"/>
    <s v="Rebecca"/>
    <s v="A"/>
    <s v="Technology Store Manager"/>
    <s v="Col of Technology Adm"/>
    <x v="1249"/>
    <s v="F"/>
    <m/>
    <m/>
    <s v="A12"/>
    <s v="Fiscal Year"/>
    <x v="0"/>
  </r>
  <r>
    <s v="Franke"/>
    <s v="Irina"/>
    <s v="Vadimovna"/>
    <s v="InstructorZCourse Coordinator"/>
    <s v="Math and Statistics Dept"/>
    <x v="1250"/>
    <s v="F"/>
    <n v="1200"/>
    <m/>
    <s v="F12"/>
    <s v="Academic Year"/>
    <x v="2"/>
  </r>
  <r>
    <s v="Nardecchia"/>
    <s v="Robb"/>
    <s v="M"/>
    <s v="Web-New Media Develpr-Designer"/>
    <s v="Marketing &amp; Communications"/>
    <x v="1251"/>
    <s v="F"/>
    <m/>
    <m/>
    <s v="A12"/>
    <s v="Fiscal Year"/>
    <x v="0"/>
  </r>
  <r>
    <s v="Pinheiro"/>
    <s v="Beth"/>
    <s v="Ann McBride"/>
    <s v="Instructor"/>
    <s v="Family &amp; Consumer Sciences"/>
    <x v="1252"/>
    <s v="F"/>
    <m/>
    <m/>
    <s v="F12"/>
    <s v="Academic Year"/>
    <x v="2"/>
  </r>
  <r>
    <s v="Bird"/>
    <s v="Holly"/>
    <s v="Marlene"/>
    <s v="Instructor"/>
    <s v="General Studies Writing Prog"/>
    <x v="1252"/>
    <s v="F"/>
    <m/>
    <m/>
    <s v="F12"/>
    <s v="Academic Year"/>
    <x v="2"/>
  </r>
  <r>
    <s v="Gattozzi"/>
    <s v="Bryan"/>
    <s v="Joseph"/>
    <s v="Instructor"/>
    <s v="General Studies Writing Prog"/>
    <x v="1252"/>
    <s v="F"/>
    <m/>
    <m/>
    <s v="F12"/>
    <s v="Academic Year"/>
    <x v="2"/>
  </r>
  <r>
    <s v="Cihon"/>
    <s v="Michael"/>
    <s v="Joseph"/>
    <s v="Asst Dir/Athletic Comm"/>
    <s v="Intercollegiate Athletics"/>
    <x v="1253"/>
    <s v="F"/>
    <m/>
    <m/>
    <s v="A12"/>
    <s v="Fiscal Year"/>
    <x v="0"/>
  </r>
  <r>
    <s v="Moser"/>
    <s v="Elisabeth"/>
    <s v="A"/>
    <s v="Depository Supervisor"/>
    <s v="Regional Book Depository"/>
    <x v="1254"/>
    <s v="F"/>
    <m/>
    <m/>
    <s v="A12"/>
    <s v="Fiscal Year"/>
    <x v="0"/>
  </r>
  <r>
    <s v="Butler"/>
    <s v="Benjamin"/>
    <s v="M"/>
    <s v="Technology Support Specialist"/>
    <s v="Fire-Instructional Media"/>
    <x v="1255"/>
    <s v="F"/>
    <m/>
    <m/>
    <s v="A12"/>
    <s v="Fiscal Year"/>
    <x v="0"/>
  </r>
  <r>
    <s v="Garner"/>
    <s v="Angela"/>
    <s v="Rene"/>
    <s v="Instructor"/>
    <s v="English Department"/>
    <x v="1256"/>
    <s v="F"/>
    <m/>
    <m/>
    <s v="F12"/>
    <s v="Academic Year"/>
    <x v="2"/>
  </r>
  <r>
    <s v="Zuccaro"/>
    <s v="Christopher"/>
    <s v="B"/>
    <s v="Video Coordinator"/>
    <s v="Intercollegiate Athletics"/>
    <x v="1257"/>
    <s v="F"/>
    <m/>
    <m/>
    <s v="A12"/>
    <s v="Fiscal Year"/>
    <x v="0"/>
  </r>
  <r>
    <s v="Merrill"/>
    <s v="Stephen"/>
    <s v="A"/>
    <s v="Instructor"/>
    <s v="Dept of Telecommunications"/>
    <x v="1258"/>
    <s v="F"/>
    <m/>
    <m/>
    <s v="F12"/>
    <s v="Academic Year"/>
    <x v="2"/>
  </r>
  <r>
    <s v="Grunn"/>
    <s v="Holly"/>
    <s v="Elaine"/>
    <s v="Coordinator"/>
    <s v="Fraternity and Sorority Life"/>
    <x v="1259"/>
    <s v="F"/>
    <m/>
    <m/>
    <s v="A12"/>
    <s v="Fiscal Year"/>
    <x v="0"/>
  </r>
  <r>
    <s v="Dunlap"/>
    <s v="Jonathan"/>
    <s v="Ronald"/>
    <s v="Instructor"/>
    <s v="Math and Statistics Dept"/>
    <x v="1260"/>
    <s v="F"/>
    <m/>
    <m/>
    <s v="F09"/>
    <s v="Academic Year"/>
    <x v="2"/>
  </r>
  <r>
    <s v="Garland"/>
    <s v="Kenneth"/>
    <s v="P"/>
    <s v="Instructor"/>
    <s v="School of Media and Comm"/>
    <x v="1261"/>
    <s v="F"/>
    <m/>
    <m/>
    <s v="F12"/>
    <s v="Academic Year"/>
    <x v="2"/>
  </r>
  <r>
    <s v="Darabie"/>
    <s v="Mohammed"/>
    <s v="Y"/>
    <s v="Literacy Coordinator"/>
    <s v="Fire-The Learning Center"/>
    <x v="1262"/>
    <s v="F"/>
    <m/>
    <m/>
    <s v="A17"/>
    <s v="Fiscal Year"/>
    <x v="0"/>
  </r>
  <r>
    <s v="Joseph"/>
    <s v="Brittany"/>
    <s v="Christina"/>
    <s v="Instructor"/>
    <s v="EDHDCo-hort"/>
    <x v="1263"/>
    <s v="F"/>
    <m/>
    <m/>
    <s v="F09"/>
    <s v="Academic Year"/>
    <x v="2"/>
  </r>
  <r>
    <s v="Messenger"/>
    <s v="Steven"/>
    <s v="P"/>
    <s v="Operation Events Coordinator"/>
    <s v="Intercollegiate Athletics"/>
    <x v="1263"/>
    <s v="F"/>
    <m/>
    <m/>
    <s v="A12"/>
    <s v="Fiscal Year"/>
    <x v="0"/>
  </r>
  <r>
    <s v="Miller"/>
    <s v="Jonathan"/>
    <s v="Scott"/>
    <s v="Instructor"/>
    <s v="Philosophy Department"/>
    <x v="1263"/>
    <s v="F"/>
    <m/>
    <m/>
    <s v="F12"/>
    <s v="Academic Year"/>
    <x v="2"/>
  </r>
  <r>
    <s v="Young"/>
    <s v="Kim"/>
    <s v="Turner"/>
    <s v="Instructor"/>
    <s v="School of Art"/>
    <x v="1263"/>
    <s v="F"/>
    <m/>
    <m/>
    <s v="F12"/>
    <s v="Academic Year"/>
    <x v="2"/>
  </r>
  <r>
    <s v="Chase"/>
    <s v="Jennida"/>
    <s v="M"/>
    <s v="Instructor"/>
    <s v="Theatre and Film"/>
    <x v="1263"/>
    <s v="F"/>
    <m/>
    <m/>
    <s v="F09"/>
    <s v="Academic Year"/>
    <x v="2"/>
  </r>
  <r>
    <s v="Dupay"/>
    <s v="Marcelle"/>
    <s v="Marie"/>
    <s v="Instructor"/>
    <s v="School of Art"/>
    <x v="1264"/>
    <s v="F"/>
    <m/>
    <m/>
    <s v="F12"/>
    <s v="Academic Year"/>
    <x v="2"/>
  </r>
  <r>
    <s v="Codding"/>
    <s v="Charles"/>
    <s v="Lee"/>
    <s v="Laboratory Design Engineer"/>
    <s v="Chemistry Department"/>
    <x v="1265"/>
    <s v="F"/>
    <m/>
    <m/>
    <s v="A12"/>
    <s v="Fiscal Year"/>
    <x v="0"/>
  </r>
  <r>
    <s v="Brooks"/>
    <s v="Michael"/>
    <s v="Ernest"/>
    <s v="Instructor"/>
    <s v="History Department"/>
    <x v="1266"/>
    <s v="F"/>
    <m/>
    <m/>
    <s v="F12"/>
    <s v="Academic Year"/>
    <x v="2"/>
  </r>
  <r>
    <s v="Layne"/>
    <s v="Gary"/>
    <m/>
    <s v="Assistant to the Aquatics Dir"/>
    <s v="Recreation and Wellness"/>
    <x v="1267"/>
    <s v="F"/>
    <m/>
    <m/>
    <s v="A12"/>
    <s v="Fiscal Year"/>
    <x v="0"/>
  </r>
  <r>
    <s v="Stevens"/>
    <s v="Mark"/>
    <s v="Allen"/>
    <s v="Instructor"/>
    <s v="Educ/Div Tchng &amp; Learning"/>
    <x v="1268"/>
    <s v="F"/>
    <m/>
    <m/>
    <s v="F12"/>
    <s v="Academic Year"/>
    <x v="2"/>
  </r>
  <r>
    <s v="Cook"/>
    <s v="Amy"/>
    <s v="C"/>
    <s v="Instructor"/>
    <s v="English Department"/>
    <x v="1269"/>
    <s v="F"/>
    <m/>
    <m/>
    <s v="F12"/>
    <s v="Academic Year"/>
    <x v="2"/>
  </r>
  <r>
    <s v="Vollmar"/>
    <s v="Beth"/>
    <s v="A"/>
    <s v="Instructor"/>
    <s v="VCT-Tech Education"/>
    <x v="1270"/>
    <s v="F"/>
    <m/>
    <m/>
    <s v="F12"/>
    <s v="Academic Year"/>
    <x v="2"/>
  </r>
  <r>
    <s v="Cipriani"/>
    <s v="Holly"/>
    <s v="K"/>
    <s v="Outreach Coordinator &amp; Counslr"/>
    <s v="Financial Aid"/>
    <x v="1271"/>
    <s v="F"/>
    <m/>
    <m/>
    <s v="A12"/>
    <s v="Fiscal Year"/>
    <x v="0"/>
  </r>
  <r>
    <s v="H obert"/>
    <s v="Emilie"/>
    <s v="Adele"/>
    <s v="Coord Fine Arts Recrmt and Adm"/>
    <s v="School of Art"/>
    <x v="1272"/>
    <s v="F"/>
    <m/>
    <m/>
    <s v="A12"/>
    <s v="Fiscal Year"/>
    <x v="0"/>
  </r>
  <r>
    <s v="Borcherdt"/>
    <s v="Kristi"/>
    <s v="Kay"/>
    <s v="Instructor"/>
    <s v="Schl of Intervention Svcs"/>
    <x v="1273"/>
    <s v="F"/>
    <m/>
    <m/>
    <s v="F12"/>
    <s v="Academic Year"/>
    <x v="2"/>
  </r>
  <r>
    <s v="Leonard"/>
    <s v="Justin"/>
    <s v="Thomas"/>
    <s v="Instructor"/>
    <s v="School of Art"/>
    <x v="1274"/>
    <s v="F"/>
    <m/>
    <m/>
    <s v="F12"/>
    <s v="Academic Year"/>
    <x v="2"/>
  </r>
  <r>
    <s v="Celizic"/>
    <s v="Joseph"/>
    <s v="Scott"/>
    <s v="Instructor"/>
    <s v="General Studies Writing Prog"/>
    <x v="1275"/>
    <s v="F"/>
    <m/>
    <m/>
    <s v="F12"/>
    <s v="Academic Year"/>
    <x v="2"/>
  </r>
  <r>
    <s v="Felver"/>
    <s v="Bradley"/>
    <s v="Joseph"/>
    <s v="Instructor"/>
    <s v="General Studies Writing Prog"/>
    <x v="1275"/>
    <s v="F"/>
    <m/>
    <m/>
    <s v="F12"/>
    <s v="Academic Year"/>
    <x v="2"/>
  </r>
  <r>
    <s v="Jordan"/>
    <s v="Ethan"/>
    <s v="Timothy"/>
    <s v="Instructor"/>
    <s v="General Studies Writing Prog"/>
    <x v="1275"/>
    <s v="F"/>
    <m/>
    <m/>
    <s v="F12"/>
    <s v="Academic Year"/>
    <x v="2"/>
  </r>
  <r>
    <s v="Jordan"/>
    <s v="Heather"/>
    <s v="Lynn"/>
    <s v="Instructor"/>
    <s v="General Studies Writing Prog"/>
    <x v="1275"/>
    <s v="F"/>
    <m/>
    <m/>
    <s v="F12"/>
    <s v="Academic Year"/>
    <x v="2"/>
  </r>
  <r>
    <s v="Rome"/>
    <s v="Matthew"/>
    <s v="F"/>
    <s v="Instructor"/>
    <s v="General Studies Writing Prog"/>
    <x v="1275"/>
    <s v="F"/>
    <m/>
    <m/>
    <s v="F12"/>
    <s v="Academic Year"/>
    <x v="2"/>
  </r>
  <r>
    <s v="Zinz"/>
    <s v="Jessica"/>
    <s v="Dawn"/>
    <s v="Instructor"/>
    <s v="General Studies Writing Prog"/>
    <x v="1275"/>
    <s v="F"/>
    <m/>
    <m/>
    <s v="F12"/>
    <s v="Academic Year"/>
    <x v="2"/>
  </r>
  <r>
    <s v="Jess"/>
    <s v="Scott"/>
    <s v="Kenneday"/>
    <s v="Athl Equipment Mgr (Ice Arena)"/>
    <s v="Intercollegiate Athletics"/>
    <x v="1276"/>
    <s v="F"/>
    <m/>
    <m/>
    <s v="A12"/>
    <s v="Fiscal Year"/>
    <x v="0"/>
  </r>
  <r>
    <s v="Durham"/>
    <s v="Rachel"/>
    <s v="Kathleen"/>
    <s v="Instructor"/>
    <s v="School of Art"/>
    <x v="1277"/>
    <s v="F"/>
    <m/>
    <m/>
    <s v="F12"/>
    <s v="Academic Year"/>
    <x v="2"/>
  </r>
  <r>
    <s v="Shelley"/>
    <s v="Ryan"/>
    <s v="Alexander"/>
    <s v="Instructor"/>
    <s v="School of Art"/>
    <x v="1278"/>
    <s v="F"/>
    <m/>
    <m/>
    <s v="F09"/>
    <s v="Academic Year"/>
    <x v="2"/>
  </r>
  <r>
    <s v="Shim"/>
    <s v="Cheongmi"/>
    <m/>
    <s v="Instructor"/>
    <s v="Dept of Communication"/>
    <x v="1279"/>
    <s v="F"/>
    <m/>
    <m/>
    <s v="F09"/>
    <s v="Academic Year"/>
    <x v="2"/>
  </r>
  <r>
    <s v="Sparks"/>
    <s v="Jacob"/>
    <s v="David"/>
    <s v="Instructor"/>
    <s v="Philosophy Department"/>
    <x v="1280"/>
    <s v="F"/>
    <m/>
    <m/>
    <s v="F09"/>
    <s v="Academic Year"/>
    <x v="2"/>
  </r>
  <r>
    <s v="Kontos"/>
    <s v="Victoria"/>
    <s v="A"/>
    <s v="Admissions &amp; Fin Aid Counselor"/>
    <s v="Fire-Admissions"/>
    <x v="1281"/>
    <s v="F"/>
    <m/>
    <m/>
    <s v="A12"/>
    <s v="Fiscal Year"/>
    <x v="0"/>
  </r>
  <r>
    <s v="Hunter"/>
    <s v="Lucinda"/>
    <s v="Jean"/>
    <s v="Instructor"/>
    <s v="English Department"/>
    <x v="1282"/>
    <s v="F"/>
    <m/>
    <m/>
    <s v="F12"/>
    <s v="Academic Year"/>
    <x v="2"/>
  </r>
  <r>
    <s v="Lucas"/>
    <s v="Elizabeth"/>
    <s v="Ann"/>
    <s v="PT Staff Pharmacist"/>
    <s v="Health Services"/>
    <x v="1283"/>
    <s v="P"/>
    <m/>
    <m/>
    <s v="A12"/>
    <s v="Fiscal Year"/>
    <x v="0"/>
  </r>
  <r>
    <s v="Grant"/>
    <s v="Cheryl"/>
    <s v="Marie"/>
    <s v="Instructor"/>
    <s v="Math and Statistics Dept"/>
    <x v="1284"/>
    <s v="F"/>
    <m/>
    <m/>
    <s v="F12"/>
    <s v="Academic Year"/>
    <x v="2"/>
  </r>
  <r>
    <s v="Barhite"/>
    <s v="Brandi"/>
    <s v="Michael"/>
    <s v="Assistant Director"/>
    <s v="Student Communication Center"/>
    <x v="1285"/>
    <s v="F"/>
    <m/>
    <m/>
    <s v="A12"/>
    <s v="Fiscal Year"/>
    <x v="0"/>
  </r>
  <r>
    <s v="Blanc"/>
    <s v="Richard"/>
    <m/>
    <s v="Assistant Baseball Coach"/>
    <s v="Baseball Men"/>
    <x v="1286"/>
    <s v="F"/>
    <m/>
    <m/>
    <s v="A12"/>
    <s v="Fiscal Year"/>
    <x v="0"/>
  </r>
  <r>
    <s v="Carter"/>
    <s v="Desmond"/>
    <s v="J"/>
    <s v="Client Svcs Coord/Counselor"/>
    <s v="Financial Aid"/>
    <x v="1287"/>
    <s v="F"/>
    <m/>
    <m/>
    <s v="A12"/>
    <s v="Fiscal Year"/>
    <x v="0"/>
  </r>
  <r>
    <s v="Green-Churchwell"/>
    <s v="Brigitte"/>
    <s v="Lenore"/>
    <s v="Special Needs Assistant"/>
    <s v="Fire-The Learning Center"/>
    <x v="1287"/>
    <s v="F"/>
    <m/>
    <m/>
    <s v="A17"/>
    <s v="Fiscal Year"/>
    <x v="0"/>
  </r>
  <r>
    <s v="Goodrich"/>
    <s v="Kenneth"/>
    <s v="J"/>
    <s v="Assc Dir, Strength &amp; Condition"/>
    <s v="Intercollegiate Athletics"/>
    <x v="1288"/>
    <s v="F"/>
    <m/>
    <m/>
    <s v="A12"/>
    <s v="Fiscal Year"/>
    <x v="0"/>
  </r>
  <r>
    <s v="Fox"/>
    <s v="Brent"/>
    <s v="Martin"/>
    <s v="Mathematics Coordinator"/>
    <s v="Fire-The Learning Center"/>
    <x v="1289"/>
    <s v="F"/>
    <m/>
    <m/>
    <s v="A17"/>
    <s v="Fiscal Year"/>
    <x v="0"/>
  </r>
  <r>
    <s v="Helyer"/>
    <s v="Patricia"/>
    <m/>
    <s v="Stud Assistance&amp; Advocacy Spec"/>
    <s v="Counseling Center"/>
    <x v="1290"/>
    <s v="F"/>
    <m/>
    <m/>
    <s v="A17"/>
    <s v="Fiscal Year"/>
    <x v="0"/>
  </r>
  <r>
    <s v="Leonard"/>
    <s v="Clay"/>
    <s v="Franklin"/>
    <s v="Instructor"/>
    <s v="School of Art"/>
    <x v="1291"/>
    <s v="F"/>
    <m/>
    <m/>
    <s v="F12"/>
    <s v="Academic Year"/>
    <x v="2"/>
  </r>
  <r>
    <s v="Trace"/>
    <s v="Debra"/>
    <s v="L"/>
    <s v="Instructor"/>
    <s v="Math and Statistics Dept"/>
    <x v="1292"/>
    <s v="F"/>
    <n v="900"/>
    <m/>
    <s v="F12"/>
    <s v="Academic Year"/>
    <x v="2"/>
  </r>
  <r>
    <s v="Wilson"/>
    <s v="Heather"/>
    <s v="Renee"/>
    <s v="Financial EducationCoordinator"/>
    <s v="Student Money Management"/>
    <x v="1293"/>
    <s v="P"/>
    <m/>
    <m/>
    <s v="A12"/>
    <s v="Fiscal Year"/>
    <x v="0"/>
  </r>
  <r>
    <s v="Miller"/>
    <s v="Robyn"/>
    <s v="G"/>
    <s v="Instructor"/>
    <s v="School of HMSLS"/>
    <x v="1294"/>
    <s v="F"/>
    <m/>
    <m/>
    <s v="F12"/>
    <s v="Academic Year"/>
    <x v="2"/>
  </r>
  <r>
    <s v="Vanden Eynden"/>
    <s v="Ellen"/>
    <s v="Jane"/>
    <s v="Instructor"/>
    <s v="School of Art"/>
    <x v="1295"/>
    <s v="F"/>
    <m/>
    <m/>
    <s v="F12"/>
    <s v="Academic Year"/>
    <x v="2"/>
  </r>
  <r>
    <s v="Young"/>
    <s v="Stephanie"/>
    <s v="K"/>
    <s v="Head Woman's Golf Coach"/>
    <s v="Golf-Women"/>
    <x v="1296"/>
    <s v="F"/>
    <m/>
    <m/>
    <s v="A12"/>
    <s v="Fiscal Year"/>
    <x v="0"/>
  </r>
  <r>
    <s v="Jurak"/>
    <s v="Matthew"/>
    <s v="V"/>
    <s v="Instructor"/>
    <s v="General Studies Writing Prog"/>
    <x v="1297"/>
    <s v="F"/>
    <m/>
    <m/>
    <s v="F12"/>
    <s v="Academic Year"/>
    <x v="2"/>
  </r>
  <r>
    <s v="Mittman"/>
    <s v="Michael"/>
    <s v="Joseph"/>
    <s v="Instructor"/>
    <s v="General Studies Writing Prog"/>
    <x v="1297"/>
    <s v="F"/>
    <m/>
    <m/>
    <s v="F12"/>
    <s v="Academic Year"/>
    <x v="2"/>
  </r>
  <r>
    <s v="Oesch-Minor"/>
    <s v="Deborah"/>
    <s v="Jayne"/>
    <s v="Instructor"/>
    <s v="General Studies Writing Prog"/>
    <x v="1297"/>
    <s v="F"/>
    <m/>
    <m/>
    <s v="F09"/>
    <s v="Academic Year"/>
    <x v="2"/>
  </r>
  <r>
    <s v="Suver"/>
    <s v="Stacey"/>
    <s v="Andrew"/>
    <s v="Instructor"/>
    <s v="General Studies Writing Prog"/>
    <x v="1297"/>
    <s v="F"/>
    <m/>
    <m/>
    <s v="F12"/>
    <s v="Academic Year"/>
    <x v="2"/>
  </r>
  <r>
    <s v="Van Buskirk"/>
    <s v="Chad"/>
    <s v="Michael"/>
    <s v="Instructor"/>
    <s v="General Studies Writing Prog"/>
    <x v="1297"/>
    <s v="F"/>
    <m/>
    <m/>
    <s v="F12"/>
    <s v="Academic Year"/>
    <x v="2"/>
  </r>
  <r>
    <s v="Farrell"/>
    <s v="Kevin"/>
    <s v="S"/>
    <s v="Head Men's Golf Coach"/>
    <s v="Golf- Men"/>
    <x v="1298"/>
    <s v="F"/>
    <m/>
    <m/>
    <s v="A12"/>
    <s v="Fiscal Year"/>
    <x v="0"/>
  </r>
  <r>
    <s v="Wade-J ones"/>
    <s v="Mary"/>
    <s v="E"/>
    <s v="Instructor"/>
    <s v="Fire-Political Science"/>
    <x v="1299"/>
    <s v="F"/>
    <m/>
    <m/>
    <s v="F12"/>
    <s v="Academic Year"/>
    <x v="2"/>
  </r>
  <r>
    <s v="Carlton"/>
    <s v="Kalee"/>
    <s v="T"/>
    <s v="Counselor"/>
    <s v="Admissions Office"/>
    <x v="1300"/>
    <s v="F"/>
    <m/>
    <m/>
    <s v="A12"/>
    <s v="Fiscal Year"/>
    <x v="0"/>
  </r>
  <r>
    <s v="Crawford"/>
    <s v="Kyle"/>
    <m/>
    <s v="Business Systems Specialist"/>
    <s v="Development Office"/>
    <x v="1301"/>
    <s v="F"/>
    <m/>
    <m/>
    <s v="A12"/>
    <s v="Fiscal Year"/>
    <x v="0"/>
  </r>
  <r>
    <s v="Wott"/>
    <s v="Carissa"/>
    <s v="Beth"/>
    <s v="Instructor/Adjunct Clinical Su"/>
    <s v="Psychology Department"/>
    <x v="1302"/>
    <s v="F"/>
    <m/>
    <m/>
    <s v="F09"/>
    <s v="Academic Year"/>
    <x v="2"/>
  </r>
  <r>
    <s v="Whiteman"/>
    <s v="Betty"/>
    <s v="A"/>
    <s v="Registered Nurse"/>
    <s v="Health Services"/>
    <x v="1303"/>
    <s v="F"/>
    <m/>
    <m/>
    <s v="A17"/>
    <s v="Fiscal Year"/>
    <x v="0"/>
  </r>
  <r>
    <s v="Carver"/>
    <s v="Michael"/>
    <s v="Martin"/>
    <s v="Instructor"/>
    <s v="History Department"/>
    <x v="1304"/>
    <s v="F"/>
    <m/>
    <m/>
    <s v="F12"/>
    <s v="Academic Year"/>
    <x v="2"/>
  </r>
  <r>
    <s v="Kuebeck"/>
    <s v="Andrew"/>
    <s v="L"/>
    <s v="Instructor"/>
    <s v="School of Art"/>
    <x v="1305"/>
    <s v="F"/>
    <m/>
    <m/>
    <s v="F12"/>
    <s v="Academic Year"/>
    <x v="2"/>
  </r>
  <r>
    <s v="Lock"/>
    <s v="Benjamin"/>
    <s v="Christopher"/>
    <s v="Instructor"/>
    <s v="School of Art"/>
    <x v="1306"/>
    <s v="F"/>
    <m/>
    <m/>
    <s v="F12"/>
    <s v="Academic Year"/>
    <x v="2"/>
  </r>
  <r>
    <s v="Fischer"/>
    <s v="Daniel"/>
    <s v="Anthony"/>
    <s v="Assistant Athletic Trainer"/>
    <s v="Intercollegiate Athletics"/>
    <x v="1307"/>
    <s v="F"/>
    <m/>
    <m/>
    <s v="A12"/>
    <s v="Fiscal Year"/>
    <x v="0"/>
  </r>
  <r>
    <s v="Leonard"/>
    <s v="Maggie"/>
    <s v="Mae"/>
    <s v="Instructor"/>
    <s v="VCT-Tech Education"/>
    <x v="1308"/>
    <s v="F"/>
    <m/>
    <m/>
    <s v="F12"/>
    <s v="Academic Year"/>
    <x v="2"/>
  </r>
  <r>
    <s v="Briggs"/>
    <s v="Brandon"/>
    <s v="Matthew"/>
    <s v="Instructor"/>
    <s v="School of Art"/>
    <x v="1309"/>
    <s v="F"/>
    <m/>
    <m/>
    <s v="F12"/>
    <s v="Academic Year"/>
    <x v="2"/>
  </r>
  <r>
    <s v="Beiner"/>
    <s v="Zimra"/>
    <s v="Hamilton"/>
    <s v="Instructor"/>
    <s v="School of Art"/>
    <x v="1310"/>
    <s v="F"/>
    <m/>
    <m/>
    <s v="F12"/>
    <s v="Academic Year"/>
    <x v="2"/>
  </r>
  <r>
    <s v="Smith"/>
    <s v="Michael"/>
    <s v="Anthony"/>
    <s v="Supervising Art Technician"/>
    <s v="School of Art"/>
    <x v="1311"/>
    <s v="F"/>
    <m/>
    <m/>
    <s v="A12"/>
    <s v="Fiscal Year"/>
    <x v="0"/>
  </r>
  <r>
    <s v="Zwayer"/>
    <s v="Irene"/>
    <s v="Sue"/>
    <s v="Basic Writing Specialist"/>
    <s v="TRIO Programs"/>
    <x v="1312"/>
    <s v="F"/>
    <m/>
    <m/>
    <s v="A09"/>
    <s v="Academic Year"/>
    <x v="0"/>
  </r>
  <r>
    <s v="Wetzel"/>
    <s v="Henry"/>
    <m/>
    <s v="Educational Advisor"/>
    <s v="TRIO Programs"/>
    <x v="1313"/>
    <s v="F"/>
    <m/>
    <m/>
    <s v="A12"/>
    <s v="Fiscal Year"/>
    <x v="0"/>
  </r>
  <r>
    <s v="Sanders"/>
    <s v="Blake"/>
    <s v="Anthony"/>
    <s v="Instructor"/>
    <s v="School of Art"/>
    <x v="1314"/>
    <s v="F"/>
    <m/>
    <m/>
    <s v="F12"/>
    <s v="Academic Year"/>
    <x v="2"/>
  </r>
  <r>
    <s v="Sanchez"/>
    <s v="Cristina"/>
    <s v="Cecilia"/>
    <s v="Admissions Counselor"/>
    <s v="Admissions Office"/>
    <x v="1315"/>
    <s v="F"/>
    <m/>
    <m/>
    <s v="A12"/>
    <s v="Fiscal Year"/>
    <x v="0"/>
  </r>
  <r>
    <s v="Saavedra"/>
    <s v="Laura"/>
    <s v="1"/>
    <s v="Counselor"/>
    <s v="Admissions Office"/>
    <x v="1316"/>
    <s v="F"/>
    <m/>
    <m/>
    <s v="A12"/>
    <s v="Fiscal Year"/>
    <x v="0"/>
  </r>
  <r>
    <s v="Harris"/>
    <s v="Christopher"/>
    <s v="Brian"/>
    <s v="Assistant Athletic Trainer"/>
    <s v="Intercollegiate Athletics"/>
    <x v="1316"/>
    <s v="F"/>
    <m/>
    <m/>
    <s v="A12"/>
    <s v="Fiscal Year"/>
    <x v="0"/>
  </r>
  <r>
    <s v="Isaac"/>
    <s v="Gregory"/>
    <s v="D"/>
    <s v="Asst Dir St-Athl Svcs-CHAMPS L"/>
    <s v="Intercollegiate Athletics"/>
    <x v="1316"/>
    <s v="F"/>
    <m/>
    <m/>
    <s v="A12"/>
    <s v="Fiscal Year"/>
    <x v="0"/>
  </r>
  <r>
    <s v="Pechac"/>
    <s v="Michael"/>
    <s v="K"/>
    <s v="Academic Coordinator"/>
    <s v="Intercollegiate Athletics"/>
    <x v="1316"/>
    <s v="F"/>
    <m/>
    <m/>
    <s v="A12"/>
    <s v="Fiscal Year"/>
    <x v="0"/>
  </r>
  <r>
    <s v="Sandlin"/>
    <s v="Craig"/>
    <s v="Alexander"/>
    <s v="Coordinator Promotion/Fan Expr"/>
    <s v="Intercollegiate Athletics"/>
    <x v="1316"/>
    <s v="F"/>
    <m/>
    <m/>
    <s v="A12"/>
    <s v="Fiscal Year"/>
    <x v="0"/>
  </r>
  <r>
    <s v="Pollard"/>
    <s v="Tyree"/>
    <s v="Marquiet"/>
    <s v="Acad Coord/Middle Sch/ETS"/>
    <s v="TRIO Programs"/>
    <x v="1317"/>
    <s v="F"/>
    <m/>
    <m/>
    <s v="A12"/>
    <s v="Fiscal Year"/>
    <x v="0"/>
  </r>
  <r>
    <s v="Gilmore"/>
    <s v="David"/>
    <s v="Lee"/>
    <s v="Audio Visual Theater Tech"/>
    <s v="Fire-Instructional Media"/>
    <x v="1318"/>
    <s v="F"/>
    <n v="5000"/>
    <m/>
    <s v="A10"/>
    <s v="10 Month"/>
    <x v="0"/>
  </r>
  <r>
    <s v="Giannell"/>
    <s v="Anthony"/>
    <s v="W"/>
    <s v="Admissions Counselor"/>
    <s v="Admissions Office"/>
    <x v="1319"/>
    <s v="F"/>
    <m/>
    <m/>
    <s v="A12"/>
    <s v="Fiscal Year"/>
    <x v="0"/>
  </r>
  <r>
    <s v="Dunn-Harris"/>
    <s v="Marie"/>
    <s v="Ann"/>
    <s v="Writer/Social Media Specialist"/>
    <s v="Marketing &amp; Communications"/>
    <x v="1320"/>
    <s v="F"/>
    <m/>
    <m/>
    <s v="A12"/>
    <s v="Fiscal Year"/>
    <x v="0"/>
  </r>
  <r>
    <s v="Laurent"/>
    <s v="Lindsay"/>
    <s v="Renee"/>
    <s v="Coordinator Sales &amp; Spec Evnts"/>
    <s v="Stroh Center"/>
    <x v="1320"/>
    <s v="F"/>
    <m/>
    <m/>
    <s v="A12"/>
    <s v="Fiscal Year"/>
    <x v="0"/>
  </r>
  <r>
    <s v="Lowe"/>
    <s v="Chelsea"/>
    <s v="Sara"/>
    <s v="Assistant Athletic Trainer"/>
    <s v="Intercollegiate Athletics"/>
    <x v="1321"/>
    <s v="F"/>
    <m/>
    <m/>
    <s v="A12"/>
    <s v="Fiscal Year"/>
    <x v="0"/>
  </r>
  <r>
    <s v="Wright"/>
    <s v="Monica"/>
    <s v="Lee"/>
    <s v="Asst Softball Coach"/>
    <s v="Softball Women"/>
    <x v="1322"/>
    <s v="F"/>
    <m/>
    <m/>
    <s v="A12"/>
    <s v="Fiscal Year"/>
    <x v="0"/>
  </r>
  <r>
    <s v="Smith"/>
    <s v="Christofer"/>
    <s v="Troy"/>
    <s v="Asst Producer in Game Entrtmnt"/>
    <s v="Intercollegiate Athletics"/>
    <x v="1323"/>
    <s v="F"/>
    <m/>
    <m/>
    <s v="A12"/>
    <s v="Fiscal Year"/>
    <x v="0"/>
  </r>
  <r>
    <s v="Giese"/>
    <s v="Maribeth"/>
    <s v="Elyse"/>
    <s v="Admissions Counselor"/>
    <s v="Admissions Office"/>
    <x v="1324"/>
    <s v="F"/>
    <m/>
    <m/>
    <s v="A12"/>
    <s v="Fiscal Year"/>
    <x v="0"/>
  </r>
  <r>
    <s v="Gildon"/>
    <s v="James"/>
    <m/>
    <s v="Ast Wms Track and Field Coach"/>
    <s v="Track-Women"/>
    <x v="1325"/>
    <s v="F"/>
    <m/>
    <m/>
    <s v="A12"/>
    <s v="Fiscal Year"/>
    <x v="0"/>
  </r>
  <r>
    <s v="Denison"/>
    <s v="David"/>
    <s v="Mark"/>
    <s v="Admissions Counselor"/>
    <s v="Admissions Office"/>
    <x v="1326"/>
    <s v="F"/>
    <m/>
    <m/>
    <s v="A12"/>
    <s v="Fiscal Year"/>
    <x v="0"/>
  </r>
  <r>
    <s v="Fowler"/>
    <s v="Cerita"/>
    <s v="R"/>
    <s v="Admissions Counselor"/>
    <s v="Admissions Office"/>
    <x v="1326"/>
    <s v="F"/>
    <m/>
    <m/>
    <s v="A12"/>
    <s v="Fiscal Year"/>
    <x v="0"/>
  </r>
  <r>
    <s v="Goldsberry"/>
    <s v="Benjamin"/>
    <s v="T"/>
    <s v="Admissions Counselor"/>
    <s v="Admissions Office"/>
    <x v="1326"/>
    <s v="F"/>
    <m/>
    <m/>
    <s v="A12"/>
    <s v="Fiscal Year"/>
    <x v="0"/>
  </r>
  <r>
    <s v="Wilhelmi"/>
    <s v="Zachary"/>
    <s v="Joseph"/>
    <s v="Admissions Counselor"/>
    <s v="Admissions Office"/>
    <x v="1326"/>
    <s v="F"/>
    <m/>
    <m/>
    <s v="A12"/>
    <s v="Fiscal Year"/>
    <x v="0"/>
  </r>
  <r>
    <s v="Shelby"/>
    <s v="Michael"/>
    <s v="Patrick"/>
    <s v="Assistant Swimming Coach"/>
    <s v="Swimming Women"/>
    <x v="1327"/>
    <s v="F"/>
    <m/>
    <m/>
    <s v="A12"/>
    <s v="Fiscal Year"/>
    <x v="0"/>
  </r>
  <r>
    <s v="Heilmeier"/>
    <s v="Katrina"/>
    <s v="L"/>
    <s v="Admissions Counselor"/>
    <s v="Admissions Office"/>
    <x v="1328"/>
    <s v="F"/>
    <m/>
    <m/>
    <s v="A17"/>
    <s v="Fiscal Year"/>
    <x v="0"/>
  </r>
  <r>
    <s v="King"/>
    <s v="Anne Marie"/>
    <m/>
    <s v="Coordinator of Spirt Programs"/>
    <s v="Office of the Dean of Students"/>
    <x v="1329"/>
    <s v="F"/>
    <m/>
    <m/>
    <s v="A17"/>
    <s v="Fiscal Year"/>
    <x v="0"/>
  </r>
  <r>
    <s v="Hohl"/>
    <s v="Jessica"/>
    <s v="Suzanne"/>
    <s v="2nd Ast Wms Volleyball Coach"/>
    <s v="Intercollegiate Athletics"/>
    <x v="1330"/>
    <s v="F"/>
    <m/>
    <m/>
    <s v="A12"/>
    <s v="Fiscal Year"/>
    <x v="0"/>
  </r>
  <r>
    <s v="Costa dos Santos"/>
    <s v="Rodnei"/>
    <s v="L"/>
    <s v="Assistant Women's Volleyball C"/>
    <s v="Volleyball Women"/>
    <x v="1330"/>
    <s v="F"/>
    <m/>
    <m/>
    <s v="A12"/>
    <s v="Fiscal Year"/>
    <x v="0"/>
  </r>
  <r>
    <s v="Harr"/>
    <s v="Robert"/>
    <s v="R"/>
    <s v="Acting Director of Med Lab Sc"/>
    <s v="Medical Laboratory Science"/>
    <x v="1331"/>
    <s v="F"/>
    <m/>
    <m/>
    <s v="F12"/>
    <s v="Academic Year"/>
    <x v="2"/>
  </r>
  <r>
    <s v="Hartley"/>
    <s v="Stacey"/>
    <s v="Myers"/>
    <s v="College Development Officer"/>
    <s v="Fire-Institutional Research"/>
    <x v="1332"/>
    <s v="P"/>
    <n v="5344"/>
    <m/>
    <s v="A12"/>
    <s v="Fiscal Year"/>
    <x v="0"/>
  </r>
  <r>
    <s v="Conly"/>
    <s v="Matthew"/>
    <s v="Karl"/>
    <s v="Ast Wms Track and Field Coach"/>
    <s v="Track-Women"/>
    <x v="1333"/>
    <s v="F"/>
    <m/>
    <m/>
    <s v="A12"/>
    <s v="Fiscal Year"/>
    <x v="0"/>
  </r>
  <r>
    <s v="Colvin"/>
    <s v="Cynthia"/>
    <s v="C"/>
    <s v="Academic Advisor"/>
    <s v="A&amp;S Dean"/>
    <x v="1334"/>
    <s v="P"/>
    <m/>
    <m/>
    <s v="A12"/>
    <s v="Fiscal Year"/>
    <x v="0"/>
  </r>
  <r>
    <s v="Bari"/>
    <s v="Chad"/>
    <s v="Matthew"/>
    <s v="Asst Director, Strength &amp; Cond"/>
    <s v="Intercollegiate Athletics"/>
    <x v="1335"/>
    <s v="F"/>
    <m/>
    <m/>
    <s v="A12"/>
    <s v="Fiscal Year"/>
    <x v="0"/>
  </r>
  <r>
    <s v="Mulbah"/>
    <s v="Asil"/>
    <s v="Beyan"/>
    <s v="Asst Director, Ftbl Opers"/>
    <s v="Football"/>
    <x v="1336"/>
    <s v="F"/>
    <m/>
    <m/>
    <s v="A12"/>
    <s v="Fiscal Year"/>
    <x v="0"/>
  </r>
  <r>
    <s v="Austin"/>
    <s v="Bryan"/>
    <s v="Thomas"/>
    <s v="Residence Hall Director"/>
    <s v="Office of Residence Life"/>
    <x v="1336"/>
    <s v="F"/>
    <m/>
    <n v="10074"/>
    <s v="A12"/>
    <s v="Fiscal Year"/>
    <x v="0"/>
  </r>
  <r>
    <s v="Boyle"/>
    <s v="Daniel"/>
    <s v="Timothy"/>
    <s v="Residence Hall Director"/>
    <s v="Office of Residence Life"/>
    <x v="1336"/>
    <s v="F"/>
    <m/>
    <n v="10074"/>
    <s v="A12"/>
    <s v="Fiscal Year"/>
    <x v="0"/>
  </r>
  <r>
    <s v="Cooper"/>
    <s v="Rachel"/>
    <s v="Ann"/>
    <s v="Residence Hall Director"/>
    <s v="Office of Residence Life"/>
    <x v="1336"/>
    <s v="F"/>
    <m/>
    <n v="10074"/>
    <s v="A12"/>
    <s v="Fiscal Year"/>
    <x v="0"/>
  </r>
  <r>
    <s v="Gottschalk"/>
    <s v="Rhonda"/>
    <s v="Renee"/>
    <s v="Assistant Women's Soccer Coach"/>
    <s v="Soccer Women"/>
    <x v="1337"/>
    <s v="F"/>
    <m/>
    <m/>
    <s v="A12"/>
    <s v="Fiscal Year"/>
    <x v="0"/>
  </r>
  <r>
    <s v="Jones"/>
    <s v="Taylor"/>
    <s v="Hope"/>
    <s v="Assistant Wms Gymnastics Coach"/>
    <s v="Gymnastic Women"/>
    <x v="1338"/>
    <s v="F"/>
    <m/>
    <m/>
    <s v="A12"/>
    <s v="Fiscal Year"/>
    <x v="0"/>
  </r>
  <r>
    <s v="Banks"/>
    <s v="Pierre"/>
    <s v="W"/>
    <s v="Residence Hall Director"/>
    <s v="Office of Residence Life"/>
    <x v="1338"/>
    <s v="F"/>
    <m/>
    <n v="10074"/>
    <s v="A12"/>
    <s v="Fiscal Year"/>
    <x v="0"/>
  </r>
  <r>
    <s v="Brewer"/>
    <s v="Kristin"/>
    <s v="L"/>
    <s v="Residence Hall Director"/>
    <s v="Office of Residence Life"/>
    <x v="1338"/>
    <s v="F"/>
    <m/>
    <n v="10074"/>
    <s v="A12"/>
    <s v="Fiscal Year"/>
    <x v="0"/>
  </r>
  <r>
    <s v="Emanuel-Parks"/>
    <s v="Evita"/>
    <m/>
    <s v="Residence Hall Director"/>
    <s v="Office of Residence Life"/>
    <x v="1338"/>
    <s v="F"/>
    <m/>
    <n v="10074"/>
    <s v="A12"/>
    <s v="Fiscal Year"/>
    <x v="0"/>
  </r>
  <r>
    <s v="Fernandez"/>
    <s v="Raul"/>
    <s v="R"/>
    <s v="Residence Hall Director"/>
    <s v="Office of Residence Life"/>
    <x v="1338"/>
    <s v="F"/>
    <m/>
    <n v="10074"/>
    <s v="A12"/>
    <s v="Fiscal Year"/>
    <x v="0"/>
  </r>
  <r>
    <s v="Jurden"/>
    <s v="Sarah"/>
    <m/>
    <s v="Hall Director"/>
    <s v="Office of Residence Life"/>
    <x v="1338"/>
    <s v="F"/>
    <m/>
    <n v="10074"/>
    <s v="A12"/>
    <s v="Fiscal Year"/>
    <x v="0"/>
  </r>
  <r>
    <s v="Webb"/>
    <s v="Melissa"/>
    <m/>
    <s v="Residence Hall Director"/>
    <s v="Office of Residence Life"/>
    <x v="1338"/>
    <s v="F"/>
    <m/>
    <n v="10074"/>
    <s v="A12"/>
    <s v="Fiscal Year"/>
    <x v="0"/>
  </r>
  <r>
    <s v="Vining"/>
    <s v="Susan"/>
    <s v="Patricia"/>
    <s v="Clinical Audiologist"/>
    <s v="Comm. Sciences &amp; Disorders"/>
    <x v="1339"/>
    <s v="P"/>
    <m/>
    <m/>
    <s v="A12"/>
    <s v="Fiscal Year"/>
    <x v="0"/>
  </r>
  <r>
    <s v="Westrick-Payne"/>
    <s v="Krista"/>
    <s v="Kay"/>
    <s v="Social Science Data Analyst"/>
    <s v="Sociology Department"/>
    <x v="1340"/>
    <s v="P"/>
    <m/>
    <m/>
    <s v="A12"/>
    <s v="Fiscal Year"/>
    <x v="0"/>
  </r>
  <r>
    <s v="Edwards"/>
    <s v="Charles"/>
    <s v="H"/>
    <s v="Men's Assistant Soccer Coach"/>
    <s v="Soccer - Men"/>
    <x v="1341"/>
    <s v="F"/>
    <m/>
    <m/>
    <s v="A12"/>
    <s v="Fiscal Year"/>
    <x v="0"/>
  </r>
  <r>
    <s v="Rosati"/>
    <s v="Monique"/>
    <s v="Anita"/>
    <s v="Director of Operations"/>
    <s v="Basketball Women"/>
    <x v="1342"/>
    <s v="F"/>
    <m/>
    <m/>
    <s v="A17"/>
    <s v="Fiscal Year"/>
    <x v="0"/>
  </r>
  <r>
    <s v="Wagner"/>
    <s v="Jennifer"/>
    <s v="Ann"/>
    <s v="Continuing Educ Coordinator"/>
    <s v="Col of Health &amp; Human Services"/>
    <x v="1343"/>
    <s v="P"/>
    <m/>
    <m/>
    <s v="A12"/>
    <s v="Fiscal Year"/>
    <x v="0"/>
  </r>
  <r>
    <s v="Centers"/>
    <s v="Megan"/>
    <s v="J"/>
    <s v="Director of Operations"/>
    <s v="Basketball-Men"/>
    <x v="1344"/>
    <s v="F"/>
    <m/>
    <m/>
    <s v="A17"/>
    <s v="Fiscal Year"/>
    <x v="0"/>
  </r>
  <r>
    <s v="Connelly"/>
    <s v="Shane"/>
    <s v="Michael"/>
    <s v="Director of Operations"/>
    <s v="Hockey"/>
    <x v="1344"/>
    <s v="F"/>
    <m/>
    <m/>
    <s v="A17"/>
    <s v="Fiscal Year"/>
    <x v="0"/>
  </r>
  <r>
    <s v="Fuller"/>
    <s v="Cynthia"/>
    <s v="Ellen"/>
    <s v="Communications Coordinator"/>
    <s v="Information Technology Service"/>
    <x v="1345"/>
    <s v="P"/>
    <m/>
    <m/>
    <s v="A12"/>
    <s v="Fiscal Year"/>
    <x v="0"/>
  </r>
  <r>
    <s v="Lesniewski"/>
    <s v="Laura"/>
    <m/>
    <s v="College Alumni Officer"/>
    <s v="Fire-College Relations"/>
    <x v="1346"/>
    <s v="P"/>
    <m/>
    <m/>
    <s v="A12"/>
    <s v="Fiscal Year"/>
    <x v="0"/>
  </r>
  <r>
    <s v="Brackenbury"/>
    <s v="Karen"/>
    <s v="Lee"/>
    <s v="Adjunct Clinical Instructor"/>
    <s v="Speech &amp; Hearing Clinic"/>
    <x v="1347"/>
    <s v="P"/>
    <m/>
    <m/>
    <s v="F09"/>
    <s v="Academic Year"/>
    <x v="2"/>
  </r>
  <r>
    <s v="Kelling"/>
    <s v="Michelle"/>
    <s v="J"/>
    <s v="Academic Advisor"/>
    <s v="Fire-Student Services"/>
    <x v="1348"/>
    <s v="F"/>
    <m/>
    <m/>
    <s v="A12"/>
    <s v="Fiscal Year"/>
    <x v="0"/>
  </r>
  <r>
    <s v="Shaffner"/>
    <s v="Catherine"/>
    <s v="M"/>
    <s v="Instructor"/>
    <s v="Medical Laboratory Science"/>
    <x v="1349"/>
    <s v="P"/>
    <m/>
    <m/>
    <s v="F09"/>
    <s v="Academic Year"/>
    <x v="2"/>
  </r>
  <r>
    <s v="Tussing"/>
    <s v="Joan"/>
    <m/>
    <s v="Academic Advisor"/>
    <s v="Fire-Student Services"/>
    <x v="1350"/>
    <s v="P"/>
    <m/>
    <m/>
    <s v="A12"/>
    <s v="Fiscal Year"/>
    <x v="0"/>
  </r>
  <r>
    <s v="Lange"/>
    <s v="Adrienne"/>
    <s v="Marie"/>
    <s v="Clinical Supervisor"/>
    <s v="Comm. Sciences &amp; Disorders"/>
    <x v="1351"/>
    <s v="P"/>
    <m/>
    <m/>
    <s v="F09"/>
    <s v="Academic Year"/>
    <x v="2"/>
  </r>
  <r>
    <s v="Clinard"/>
    <s v="Jane"/>
    <s v="Dolby"/>
    <s v="Admissions Program Coordinator"/>
    <s v="Admissions Office"/>
    <x v="1352"/>
    <s v="P"/>
    <m/>
    <m/>
    <s v="A12"/>
    <s v="Fiscal Year"/>
    <x v="0"/>
  </r>
  <r>
    <s v="Haist"/>
    <s v="Jennifer"/>
    <s v="M"/>
    <s v="Pre-Doctoral Psychology Intern"/>
    <s v="Counseling Center"/>
    <x v="1353"/>
    <s v="F"/>
    <m/>
    <m/>
    <s v="A12"/>
    <s v="Fiscal Year"/>
    <x v="0"/>
  </r>
  <r>
    <s v="Kelly"/>
    <s v="Sheryl"/>
    <s v="N"/>
    <s v="Pre-Doctoral Psychology Intern"/>
    <s v="Counseling Center"/>
    <x v="1353"/>
    <s v="F"/>
    <m/>
    <m/>
    <s v="A12"/>
    <s v="Fiscal Year"/>
    <x v="0"/>
  </r>
  <r>
    <s v="Oungoulian"/>
    <s v="Anahid"/>
    <s v="L"/>
    <s v="Pre-Doctoral Psychology Intern"/>
    <s v="Counseling Center"/>
    <x v="1353"/>
    <s v="F"/>
    <m/>
    <m/>
    <s v="A12"/>
    <s v="Fiscal Year"/>
    <x v="0"/>
  </r>
  <r>
    <s v="Olivucci"/>
    <s v="Massimo"/>
    <m/>
    <s v="Adjunct Research Professor"/>
    <s v="Chemistry Department"/>
    <x v="1354"/>
    <s v="P"/>
    <m/>
    <m/>
    <s v="F09"/>
    <s v="Academic Year"/>
    <x v="2"/>
  </r>
  <r>
    <s v="Smiczek"/>
    <s v="Cynthia"/>
    <s v="R"/>
    <s v="Adjunct Instructor"/>
    <s v="Speech &amp; Hearing Clinic"/>
    <x v="1355"/>
    <s v="P"/>
    <m/>
    <m/>
    <s v="F09"/>
    <s v="Academic Year"/>
    <x v="2"/>
  </r>
  <r>
    <s v="Scheufler"/>
    <s v="Erika"/>
    <m/>
    <s v="Adjunct Instructor"/>
    <s v="Public &amp; Allied Health"/>
    <x v="1356"/>
    <s v="P"/>
    <n v="3000"/>
    <m/>
    <s v="F09"/>
    <s v="Academic Year"/>
    <x v="2"/>
  </r>
  <r>
    <s v="Calhoun"/>
    <s v="Kelly"/>
    <s v="Miranda"/>
    <s v="Assistant Dance Coach"/>
    <s v="Office of the Dean of Students"/>
    <x v="1357"/>
    <s v="P"/>
    <m/>
    <m/>
    <s v="A12"/>
    <s v="Fiscal Year"/>
    <x v="0"/>
  </r>
  <r>
    <s v="Rankins"/>
    <s v="Jamal"/>
    <m/>
    <s v="Assistant Cheer Coach"/>
    <s v="Office of the Dean of Students"/>
    <x v="1358"/>
    <s v="P"/>
    <m/>
    <m/>
    <s v="A12"/>
    <s v="Fiscal Year"/>
    <x v="0"/>
  </r>
  <r>
    <s v="Suzuki"/>
    <s v="Miho"/>
    <m/>
    <s v="Adjunct Instructor"/>
    <s v="German-Russian Department"/>
    <x v="1359"/>
    <s v="P"/>
    <m/>
    <m/>
    <s v="F09"/>
    <s v="Academic Year"/>
    <x v="2"/>
  </r>
  <r>
    <s v="Paluch"/>
    <s v="Amy"/>
    <s v="Jo"/>
    <s v="Clinical Instructor"/>
    <s v="Comm. Sciences &amp; Disorders"/>
    <x v="1360"/>
    <s v="P"/>
    <m/>
    <m/>
    <s v="F09"/>
    <s v="Academic Year"/>
    <x v="2"/>
  </r>
  <r>
    <s v="Reetz"/>
    <s v="Marlys"/>
    <m/>
    <s v="Adjunct Clinical Supervisor"/>
    <s v="Psychology Department"/>
    <x v="1361"/>
    <s v="P"/>
    <m/>
    <m/>
    <s v="F09"/>
    <s v="Academic Year"/>
    <x v="2"/>
  </r>
  <r>
    <s v="Blass"/>
    <s v="Evamaria"/>
    <s v="Monica"/>
    <s v="Adjunct Clinical Supervisor"/>
    <s v="Psychology Department"/>
    <x v="1362"/>
    <s v="P"/>
    <m/>
    <m/>
    <s v="F09"/>
    <s v="Academic Year"/>
    <x v="2"/>
  </r>
  <r>
    <s v="Donnelly"/>
    <s v="William"/>
    <s v="0"/>
    <s v="Adjunct Clinical Supervisor"/>
    <s v="Psychology Department"/>
    <x v="1362"/>
    <s v="P"/>
    <m/>
    <m/>
    <s v="F09"/>
    <s v="Academic Year"/>
    <x v="2"/>
  </r>
  <r>
    <s v="Bruckner"/>
    <s v="Elaine"/>
    <s v="Joyce"/>
    <s v="Adjunct Clinical Supervisor"/>
    <s v="Psychology Department"/>
    <x v="1363"/>
    <s v="P"/>
    <m/>
    <m/>
    <s v="F09"/>
    <s v="Academic Year"/>
    <x v="2"/>
  </r>
  <r>
    <s v="Smitley"/>
    <s v="Suzanne"/>
    <s v="L"/>
    <s v="Adjunct Clinical Supervisor"/>
    <s v="Psychology Department"/>
    <x v="1364"/>
    <s v="P"/>
    <m/>
    <m/>
    <s v="F09"/>
    <s v="Academic Year"/>
    <x v="2"/>
  </r>
  <r>
    <s v="Wolfe"/>
    <s v="Ralph"/>
    <s v="Haven"/>
    <s v="Emeritus/ Curator Gish Theater"/>
    <s v="V P University Advancement"/>
    <x v="1365"/>
    <s v="P"/>
    <m/>
    <m/>
    <s v="F09"/>
    <s v="Academic Year"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595">
  <r>
    <s v="Mazey"/>
    <s v="Mary"/>
    <s v="President/Professor"/>
    <s v="Office of the President"/>
    <x v="0"/>
    <m/>
    <m/>
    <s v="Fiscal Year"/>
    <x v="0"/>
  </r>
  <r>
    <s v="Rogers"/>
    <s v="Rodney"/>
    <s v="Senior Vice Pres AA/Provost"/>
    <s v="Office of the Provost"/>
    <x v="1"/>
    <m/>
    <m/>
    <s v="Fiscal Year"/>
    <x v="0"/>
  </r>
  <r>
    <s v="Clawson"/>
    <s v="David"/>
    <s v="Head Football Coach"/>
    <s v="Football"/>
    <x v="2"/>
    <n v="7500"/>
    <m/>
    <s v="Fiscal Year"/>
    <x v="1"/>
  </r>
  <r>
    <s v="Braun"/>
    <s v="Raymond"/>
    <s v="Dean, College of Business"/>
    <s v="Dean of Business"/>
    <x v="3"/>
    <m/>
    <m/>
    <s v="Fiscal Year"/>
    <x v="1"/>
  </r>
  <r>
    <s v="Stoll"/>
    <s v="Sherideen"/>
    <s v="Chief Financial Officer"/>
    <s v="Finance &amp; Administration"/>
    <x v="4"/>
    <n v="15000"/>
    <m/>
    <s v="Fiscal Year"/>
    <x v="1"/>
  </r>
  <r>
    <s v="Borland"/>
    <s v="Kenneth"/>
    <s v="Professor"/>
    <s v="Higher Ed and Student Affairs"/>
    <x v="5"/>
    <m/>
    <m/>
    <s v="Academic Year"/>
    <x v="2"/>
  </r>
  <r>
    <s v="Christopher"/>
    <s v="Gregory"/>
    <s v="Director of Athletics"/>
    <s v="Intercollegiate Athletics"/>
    <x v="6"/>
    <m/>
    <m/>
    <s v="Fiscal Year"/>
    <x v="1"/>
  </r>
  <r>
    <s v="Ellinger"/>
    <s v="John"/>
    <s v="Chief Information Officer"/>
    <s v="Information Technology Service"/>
    <x v="7"/>
    <m/>
    <m/>
    <s v="Fiscal Year"/>
    <x v="1"/>
  </r>
  <r>
    <s v="Colom"/>
    <s v="Alberto"/>
    <s v="Vice President Enrollment Mgmt"/>
    <s v="Vice Pres Enrollment Managemen"/>
    <x v="8"/>
    <m/>
    <m/>
    <s v="Fiscal Year"/>
    <x v="1"/>
  </r>
  <r>
    <s v="Morgan-Russell"/>
    <s v="Simon"/>
    <s v="Dean Arts &amp; Sci/Professor"/>
    <s v="A&amp;S Dean"/>
    <x v="9"/>
    <n v="19987"/>
    <m/>
    <s v="Fiscal Year"/>
    <x v="0"/>
  </r>
  <r>
    <s v="FitzGerald"/>
    <s v="Sean"/>
    <s v="General Counsel"/>
    <s v="General Counsel"/>
    <x v="10"/>
    <m/>
    <m/>
    <s v="Fiscal Year"/>
    <x v="1"/>
  </r>
  <r>
    <s v="Malhas"/>
    <s v="Faris"/>
    <s v="Dean, Technology/Professor"/>
    <s v="Col of Technology Adm"/>
    <x v="11"/>
    <m/>
    <m/>
    <s v="Fiscal Year"/>
    <x v="0"/>
  </r>
  <r>
    <s v="Showell"/>
    <s v="Jeffrey"/>
    <s v="Dean/Professor"/>
    <s v="Musical Arts Dean"/>
    <x v="11"/>
    <m/>
    <m/>
    <s v="Fiscal Year"/>
    <x v="0"/>
  </r>
  <r>
    <s v="Miller"/>
    <s v="Fred"/>
    <s v="Executive Director/Professor"/>
    <s v="Social Philosophy &amp; Policy Ctr"/>
    <x v="12"/>
    <m/>
    <m/>
    <s v="Fiscal Year"/>
    <x v="0"/>
  </r>
  <r>
    <s v="Folkins"/>
    <s v="John"/>
    <s v="Professor"/>
    <s v="Comm. Sciences &amp; Disorders"/>
    <x v="13"/>
    <m/>
    <m/>
    <s v="Academic Year"/>
    <x v="2"/>
  </r>
  <r>
    <s v="Krakoff"/>
    <s v="Steven"/>
    <s v="Assc VP, Capital Plan/Camp Ops"/>
    <s v="Capital Planning"/>
    <x v="14"/>
    <m/>
    <m/>
    <s v="Fiscal Year"/>
    <x v="1"/>
  </r>
  <r>
    <s v="Colwell"/>
    <s v="William"/>
    <s v="Dean/Professor"/>
    <s v="College of Education - Admin"/>
    <x v="15"/>
    <m/>
    <m/>
    <s v="Fiscal Year"/>
    <x v="0"/>
  </r>
  <r>
    <s v="Frizado"/>
    <s v="Joseph"/>
    <s v="Vice Provost Acad Ops/Assessmt"/>
    <s v="Office of the Provost"/>
    <x v="15"/>
    <m/>
    <m/>
    <s v="Fiscal Year"/>
    <x v="0"/>
  </r>
  <r>
    <s v="Orr"/>
    <s v="Louis"/>
    <s v="Head Men's Basketball Coach"/>
    <s v="Basketball-Men"/>
    <x v="16"/>
    <m/>
    <m/>
    <s v="Fiscal Year"/>
    <x v="1"/>
  </r>
  <r>
    <s v="Highhouse"/>
    <s v="Scott"/>
    <s v="Professor and Eminent Scholar"/>
    <s v="Psychology Department"/>
    <x v="17"/>
    <m/>
    <m/>
    <s v="Academic Year"/>
    <x v="2"/>
  </r>
  <r>
    <s v="Ogawa"/>
    <s v="Michael"/>
    <s v="VP/Resrh/Econ Dev/lnt Dean"/>
    <s v="Research and Economic Develop"/>
    <x v="18"/>
    <m/>
    <m/>
    <s v="Fiscal Year"/>
    <x v="0"/>
  </r>
  <r>
    <s v="Houston"/>
    <s v="Martha"/>
    <s v="Vice Provost, Undergrad Educ"/>
    <s v="V Prov Undergraduate Programs"/>
    <x v="18"/>
    <m/>
    <m/>
    <s v="Fiscal Year"/>
    <x v="0"/>
  </r>
  <r>
    <s v="Bushong"/>
    <s v="Sara"/>
    <s v="Dean, Univ Libraries/Professor"/>
    <s v="University Libraries"/>
    <x v="19"/>
    <m/>
    <m/>
    <s v="Fiscal Year"/>
    <x v="3"/>
  </r>
  <r>
    <s v="Balzer"/>
    <s v="William"/>
    <s v="Dean/Professor"/>
    <s v="Fire-Institutional Research"/>
    <x v="20"/>
    <n v="13556"/>
    <m/>
    <s v="Fiscal Year"/>
    <x v="0"/>
  </r>
  <r>
    <s v="Paul"/>
    <s v="Jeffrey"/>
    <s v="Associate Director/Professor"/>
    <s v="Social Philosophy &amp; Policy Ctr"/>
    <x v="21"/>
    <m/>
    <m/>
    <s v="Fiscal Year"/>
    <x v="0"/>
  </r>
  <r>
    <s v="Koder"/>
    <s v="Timothy"/>
    <s v="Int V P University Advancement"/>
    <s v="V P University Advancement"/>
    <x v="22"/>
    <m/>
    <m/>
    <s v="Fiscal Year"/>
    <x v="1"/>
  </r>
  <r>
    <s v="Roos"/>
    <s v="Jennifer"/>
    <s v="Head Women’s Basketball Coach"/>
    <s v="Basketball - Women"/>
    <x v="23"/>
    <m/>
    <m/>
    <s v="Fiscal Year"/>
    <x v="1"/>
  </r>
  <r>
    <s v="Lee"/>
    <s v="Gary"/>
    <s v="Chair/Professor"/>
    <s v="Sociology Department"/>
    <x v="24"/>
    <n v="8000"/>
    <m/>
    <s v="Fiscal Year"/>
    <x v="0"/>
  </r>
  <r>
    <s v="Sipp"/>
    <s v="Richard"/>
    <s v="Assc VP for SA/Exec Dir, Cntr"/>
    <s v="VP Student Affairs"/>
    <x v="25"/>
    <m/>
    <m/>
    <s v="Fiscal Year"/>
    <x v="1"/>
  </r>
  <r>
    <s v="Noftz"/>
    <s v="Jeffrey"/>
    <s v="Med Dir/Head Team Phy"/>
    <s v="Health Services"/>
    <x v="26"/>
    <m/>
    <m/>
    <s v="Fiscal Year"/>
    <x v="1"/>
  </r>
  <r>
    <s v="Onasch"/>
    <s v="Charles"/>
    <s v="Professor"/>
    <s v="School of Earth, Environ &amp; Soc"/>
    <x v="27"/>
    <m/>
    <m/>
    <s v="Academic Year"/>
    <x v="2"/>
  </r>
  <r>
    <s v="Min"/>
    <s v="Hokey"/>
    <s v="Professor"/>
    <s v="Management"/>
    <x v="28"/>
    <n v="30000"/>
    <m/>
    <s v="Academic Year"/>
    <x v="2"/>
  </r>
  <r>
    <s v="Bae"/>
    <s v="Sung"/>
    <s v="Chair/Ashel Bryan Hunt Bk/Prof"/>
    <s v="Finance"/>
    <x v="29"/>
    <n v="7500"/>
    <m/>
    <s v="Academic Year"/>
    <x v="2"/>
  </r>
  <r>
    <s v="Stanton Gerrow"/>
    <s v="Robin"/>
    <s v="Chief Communications Officer"/>
    <s v="Marketing &amp; Communications"/>
    <x v="30"/>
    <m/>
    <m/>
    <s v="Fiscal Year"/>
    <x v="1"/>
  </r>
  <r>
    <s v="Carr"/>
    <s v="Amelia"/>
    <s v="Chair/Professor"/>
    <s v="Management"/>
    <x v="31"/>
    <n v="6000"/>
    <m/>
    <s v="Academic Year"/>
    <x v="2"/>
  </r>
  <r>
    <s v="Hartley"/>
    <s v="Janet"/>
    <s v="Dir Supply Chain/Professor"/>
    <s v="Management"/>
    <x v="32"/>
    <m/>
    <m/>
    <s v="Academic Year"/>
    <x v="2"/>
  </r>
  <r>
    <s v="Barnes"/>
    <s v="Julie"/>
    <s v="Assoc Dean/Professor"/>
    <s v="A&amp;S Dean"/>
    <x v="33"/>
    <n v="8000"/>
    <m/>
    <s v="Fiscal Year"/>
    <x v="0"/>
  </r>
  <r>
    <s v="Edwards"/>
    <s v="Bruce"/>
    <s v="Assc Vice Pres Dist Prog/E-Lrn"/>
    <s v="On-Line Programs"/>
    <x v="34"/>
    <n v="11500"/>
    <m/>
    <s v="Fiscal Year"/>
    <x v="0"/>
  </r>
  <r>
    <s v="Bergeron"/>
    <s v="Christopher"/>
    <s v="Head Hockey Coach"/>
    <s v="Hockey"/>
    <x v="35"/>
    <m/>
    <m/>
    <s v="Fiscal Year"/>
    <x v="1"/>
  </r>
  <r>
    <s v="Lu"/>
    <s v="Hong"/>
    <s v="Eminent Scholar/Prof"/>
    <s v="Chemistry Department"/>
    <x v="36"/>
    <n v="15000"/>
    <m/>
    <s v="Academic Year"/>
    <x v="2"/>
  </r>
  <r>
    <s v="Carr"/>
    <s v="Jill"/>
    <s v="Sr Assoc VP/Dean of Students"/>
    <s v="VP Student Affairs"/>
    <x v="37"/>
    <m/>
    <m/>
    <s v="Fiscal Year"/>
    <x v="1"/>
  </r>
  <r>
    <s v="Gupta"/>
    <s v="Arjun"/>
    <s v="Distinguished Univ Professor"/>
    <s v="Math and Statistics Dept"/>
    <x v="38"/>
    <m/>
    <m/>
    <s v="Academic Year"/>
    <x v="2"/>
  </r>
  <r>
    <s v="Ray"/>
    <s v="Katerina"/>
    <s v="Director/Professor"/>
    <s v="School of Art"/>
    <x v="39"/>
    <n v="8000"/>
    <m/>
    <s v="Fiscal Year"/>
    <x v="0"/>
  </r>
  <r>
    <s v="Ruggiero"/>
    <s v="Warren"/>
    <s v="Ast Ftbll Cch/Offensive Coord"/>
    <s v="Football"/>
    <x v="40"/>
    <m/>
    <m/>
    <s v="Fiscal Year"/>
    <x v="1"/>
  </r>
  <r>
    <s v="Zsidisin"/>
    <s v="George"/>
    <s v="Associate Professor"/>
    <s v="Management"/>
    <x v="41"/>
    <m/>
    <m/>
    <s v="Academic Year"/>
    <x v="2"/>
  </r>
  <r>
    <s v="McFillen"/>
    <s v="James"/>
    <s v="Professor"/>
    <s v="Management"/>
    <x v="42"/>
    <m/>
    <m/>
    <s v="Academic Year"/>
    <x v="2"/>
  </r>
  <r>
    <s v="Leigh"/>
    <s v="Bradley"/>
    <s v="Executive Director"/>
    <s v="Business Operations"/>
    <x v="43"/>
    <m/>
    <m/>
    <s v="Fiscal Year"/>
    <x v="1"/>
  </r>
  <r>
    <s v="Waddell"/>
    <s v="Barbara"/>
    <s v="Dir, Equity &amp; Div/Asst to Prov"/>
    <s v="Office of the Provost"/>
    <x v="44"/>
    <m/>
    <m/>
    <s v="Fiscal Year"/>
    <x v="1"/>
  </r>
  <r>
    <s v="Nicolaou"/>
    <s v="Andreas"/>
    <s v="Owens Illinois Professor"/>
    <s v="Accounting/MIS"/>
    <x v="45"/>
    <n v="7000"/>
    <m/>
    <s v="Academic Year"/>
    <x v="2"/>
  </r>
  <r>
    <s v="Unsell"/>
    <s v="Charles"/>
    <s v="Professor"/>
    <s v="Construction Management"/>
    <x v="46"/>
    <m/>
    <m/>
    <s v="Academic Year"/>
    <x v="2"/>
  </r>
  <r>
    <s v="Li"/>
    <s v="Mingsheng"/>
    <s v="Associate Professor"/>
    <s v="Finance"/>
    <x v="47"/>
    <m/>
    <m/>
    <s v="Academic Year"/>
    <x v="2"/>
  </r>
  <r>
    <s v="Wooldridge"/>
    <s v="Deborah"/>
    <s v="Professor/Dir, Sch FCS"/>
    <s v="Family &amp; Consumer Sciences"/>
    <x v="48"/>
    <n v="16000"/>
    <m/>
    <s v="Fiscal Year"/>
    <x v="0"/>
  </r>
  <r>
    <s v="Smith"/>
    <s v="Timothy"/>
    <s v="Associate VP Res &amp; Econ Devel"/>
    <s v="Research and Economic Develop"/>
    <x v="49"/>
    <m/>
    <m/>
    <s v="Fiscal Year"/>
    <x v="1"/>
  </r>
  <r>
    <s v="Klein"/>
    <s v="Daniel"/>
    <s v="Associate Professor"/>
    <s v="Finance"/>
    <x v="50"/>
    <m/>
    <m/>
    <s v="Academic Year"/>
    <x v="2"/>
  </r>
  <r>
    <s v="Kellogg"/>
    <s v="Sheri"/>
    <s v="Director of Applications"/>
    <s v="Information Technology Service"/>
    <x v="51"/>
    <m/>
    <m/>
    <s v="Fiscal Year"/>
    <x v="1"/>
  </r>
  <r>
    <s v="Meyer"/>
    <s v="Bruce"/>
    <s v="Asst VP, Campus Operations"/>
    <s v="Campus Operations"/>
    <x v="52"/>
    <m/>
    <m/>
    <s v="Fiscal Year"/>
    <x v="1"/>
  </r>
  <r>
    <s v="Ferguson"/>
    <s v="Rebecca"/>
    <s v="Chief Human Resources Officer"/>
    <s v="Human Resources"/>
    <x v="53"/>
    <m/>
    <m/>
    <s v="Fiscal Year"/>
    <x v="1"/>
  </r>
  <r>
    <s v="Reid"/>
    <s v="David"/>
    <s v="Associate Professor"/>
    <s v="Marketing"/>
    <x v="54"/>
    <m/>
    <m/>
    <s v="Academic Year"/>
    <x v="2"/>
  </r>
  <r>
    <s v="Moore"/>
    <s v="Paul"/>
    <s v="Professor/Dir Honors Program"/>
    <s v="Honors Program"/>
    <x v="55"/>
    <n v="10000"/>
    <m/>
    <s v="Fiscal Year"/>
    <x v="0"/>
  </r>
  <r>
    <s v="Dunn"/>
    <s v="Christopher"/>
    <s v="Interim Dean"/>
    <s v="Col of Health &amp; Human Services"/>
    <x v="56"/>
    <n v="29126"/>
    <m/>
    <s v="Fiscal Year"/>
    <x v="0"/>
  </r>
  <r>
    <s v="Dasigi"/>
    <s v="Venu"/>
    <s v="Chair/Professor"/>
    <s v="Computer Science"/>
    <x v="57"/>
    <n v="32000"/>
    <m/>
    <s v="Fiscal Year"/>
    <x v="0"/>
  </r>
  <r>
    <s v="Muir"/>
    <s v="Lon"/>
    <s v="Pharmacy Manager"/>
    <s v="Pharmacy"/>
    <x v="58"/>
    <m/>
    <m/>
    <s v="Fiscal Year"/>
    <x v="1"/>
  </r>
  <r>
    <s v="Stott"/>
    <s v="David"/>
    <s v="Chair/Associate Professor"/>
    <s v="Accounting/MIS"/>
    <x v="59"/>
    <n v="6000"/>
    <m/>
    <s v="Academic Year"/>
    <x v="2"/>
  </r>
  <r>
    <s v="Pau ken"/>
    <s v="Patrick"/>
    <s v="Vice Provost, Govern &amp; Fac Rel"/>
    <s v="Office of the Provost"/>
    <x v="60"/>
    <m/>
    <m/>
    <s v="Fiscal Year"/>
    <x v="0"/>
  </r>
  <r>
    <s v="Laird"/>
    <s v="John"/>
    <s v="Chair/Professor"/>
    <s v="Physics &amp; Astronomy"/>
    <x v="61"/>
    <n v="6000"/>
    <m/>
    <s v="Fiscal Year"/>
    <x v="0"/>
  </r>
  <r>
    <s v="Gremler"/>
    <s v="Dwayne"/>
    <s v="Professor"/>
    <s v="Marketing"/>
    <x v="62"/>
    <m/>
    <m/>
    <s v="Academic Year"/>
    <x v="2"/>
  </r>
  <r>
    <s v="Carroll"/>
    <s v="Michael"/>
    <s v="Director/Asc Professor"/>
    <s v="Center for Regional Developmen"/>
    <x v="63"/>
    <n v="5000"/>
    <m/>
    <s v="Fiscal Year"/>
    <x v="0"/>
  </r>
  <r>
    <s v="McKinney"/>
    <s v="Earl"/>
    <s v="Professor"/>
    <s v="Accounting/MIS"/>
    <x v="64"/>
    <m/>
    <m/>
    <s v="Academic Year"/>
    <x v="2"/>
  </r>
  <r>
    <s v="Shinew"/>
    <s v="Dawn"/>
    <s v="Director, Teaching Learning"/>
    <s v="Educ/Div Tchng &amp; Learning"/>
    <x v="65"/>
    <n v="8000"/>
    <m/>
    <s v="Fiscal Year"/>
    <x v="0"/>
  </r>
  <r>
    <s v="Tracy"/>
    <s v="Geofrey"/>
    <s v="Director of Budgeting"/>
    <s v="Finance &amp; Administration"/>
    <x v="66"/>
    <m/>
    <m/>
    <s v="Fiscal Year"/>
    <x v="1"/>
  </r>
  <r>
    <s v="McGrath"/>
    <s v="Richard"/>
    <s v="Associate Dean"/>
    <s v="Dean of Business"/>
    <x v="67"/>
    <n v="8667"/>
    <m/>
    <s v="Fiscal Year"/>
    <x v="0"/>
  </r>
  <r>
    <s v="Manning"/>
    <s v="Wendy"/>
    <s v="Professor/Co-Director"/>
    <s v="Sociology Department"/>
    <x v="68"/>
    <n v="5000"/>
    <m/>
    <s v="Academic Year"/>
    <x v="2"/>
  </r>
  <r>
    <s v="Snead"/>
    <s v="Kenneth"/>
    <s v="Associate Professor"/>
    <s v="Accounting/MIS"/>
    <x v="69"/>
    <m/>
    <m/>
    <s v="Academic Year"/>
    <x v="2"/>
  </r>
  <r>
    <s v="Schauer"/>
    <s v="Paul"/>
    <s v="Associate Professor"/>
    <s v="Accounting/MIS"/>
    <x v="70"/>
    <m/>
    <m/>
    <s v="Academic Year"/>
    <x v="2"/>
  </r>
  <r>
    <s v="Garcia"/>
    <s v="Luis"/>
    <s v="Associate Professor"/>
    <s v="Accounting/MIS"/>
    <x v="71"/>
    <m/>
    <m/>
    <s v="Academic Year"/>
    <x v="2"/>
  </r>
  <r>
    <s v="Sawaya"/>
    <s v="William"/>
    <s v="Assistant Professor"/>
    <s v="Management"/>
    <x v="72"/>
    <m/>
    <m/>
    <s v="Academic Year"/>
    <x v="2"/>
  </r>
  <r>
    <s v="Danziger"/>
    <s v="Edmund"/>
    <s v="Distinguished Teaching Prof"/>
    <s v="History Department"/>
    <x v="73"/>
    <m/>
    <m/>
    <s v="Academic Year"/>
    <x v="2"/>
  </r>
  <r>
    <s v="Sullivan"/>
    <s v="Sherry"/>
    <s v="Professor"/>
    <s v="Management"/>
    <x v="74"/>
    <m/>
    <m/>
    <s v="Academic Year"/>
    <x v="2"/>
  </r>
  <r>
    <s v="Sakthivel"/>
    <s v="Sachidanandam"/>
    <s v="Professor"/>
    <s v="Accounting/MIS"/>
    <x v="75"/>
    <m/>
    <m/>
    <s v="Academic Year"/>
    <x v="2"/>
  </r>
  <r>
    <s v="Kresman"/>
    <s v="Raymon"/>
    <s v="Professor"/>
    <s v="Computer Science"/>
    <x v="76"/>
    <m/>
    <m/>
    <s v="Academic Year"/>
    <x v="2"/>
  </r>
  <r>
    <s v="Bizarro"/>
    <s v="Pascal"/>
    <s v="Assistant Professor"/>
    <s v="Accounting/MIS"/>
    <x v="77"/>
    <m/>
    <m/>
    <s v="Academic Year"/>
    <x v="2"/>
  </r>
  <r>
    <s v="Waddle"/>
    <s v="Robert"/>
    <s v="Assistant Vice President"/>
    <s v="Capital Planning"/>
    <x v="78"/>
    <m/>
    <m/>
    <s v="Fiscal Year"/>
    <x v="1"/>
  </r>
  <r>
    <s v="Lambert"/>
    <s v="James"/>
    <s v="Director of Internal Auditing"/>
    <s v="Internal Auditing"/>
    <x v="79"/>
    <m/>
    <m/>
    <s v="Fiscal Year"/>
    <x v="1"/>
  </r>
  <r>
    <s v="Pargament"/>
    <s v="Kenneth"/>
    <s v="Professor"/>
    <s v="Psychology Department"/>
    <x v="80"/>
    <m/>
    <m/>
    <s v="Academic Year"/>
    <x v="2"/>
  </r>
  <r>
    <s v="Cuckler"/>
    <s v="John"/>
    <s v="Dir Adv Svs/Asc VP Un Adv/Cont"/>
    <s v="Development Office"/>
    <x v="81"/>
    <m/>
    <m/>
    <s v="Fiscal Year"/>
    <x v="1"/>
  </r>
  <r>
    <s v="Swartz"/>
    <s v="Sharon"/>
    <s v="Controller"/>
    <s v="Controller's Office"/>
    <x v="82"/>
    <m/>
    <m/>
    <s v="Fiscal Year"/>
    <x v="1"/>
  </r>
  <r>
    <s v="Kowalski"/>
    <s v="Lawrence"/>
    <s v="Assistant Professor"/>
    <s v="Accounting/MIS"/>
    <x v="83"/>
    <m/>
    <m/>
    <s v="Academic Year"/>
    <x v="2"/>
  </r>
  <r>
    <s v="Woodruff"/>
    <s v="Ronny"/>
    <s v="Distinguished Rsrch Professor"/>
    <s v="Biological Science"/>
    <x v="84"/>
    <m/>
    <m/>
    <s v="Academic Year"/>
    <x v="2"/>
  </r>
  <r>
    <s v="Kubasek"/>
    <s v="Nancy"/>
    <s v="Professor"/>
    <s v="Legal Studies"/>
    <x v="85"/>
    <m/>
    <m/>
    <s v="Academic Year"/>
    <x v="2"/>
  </r>
  <r>
    <s v="Rich"/>
    <s v="Gregory"/>
    <s v="Associate Professor"/>
    <s v="Marketing"/>
    <x v="86"/>
    <m/>
    <m/>
    <s v="Academic Year"/>
    <x v="2"/>
  </r>
  <r>
    <s v="Charville"/>
    <s v="Mark"/>
    <s v="Dir of Branch Camp Financ/Oper"/>
    <s v="Fire-Budget &amp; Operations"/>
    <x v="87"/>
    <m/>
    <m/>
    <s v="Fiscal Year"/>
    <x v="1"/>
  </r>
  <r>
    <s v="Gonzalez"/>
    <s v="Alberto"/>
    <s v="Professor"/>
    <s v="Dept of Communication"/>
    <x v="88"/>
    <m/>
    <m/>
    <s v="Academic Year"/>
    <x v="2"/>
  </r>
  <r>
    <s v="Haschak"/>
    <s v="Matthew"/>
    <s v="Dir, IT Security &amp; Networking"/>
    <s v="Information Technology Service"/>
    <x v="89"/>
    <m/>
    <m/>
    <s v="Fiscal Year"/>
    <x v="1"/>
  </r>
  <r>
    <s v="Midden"/>
    <s v="W"/>
    <s v="Direct,COSMOS/Assoc Prof Chem"/>
    <s v="Cosmos"/>
    <x v="90"/>
    <n v="2500"/>
    <m/>
    <s v="Fiscal Year"/>
    <x v="0"/>
  </r>
  <r>
    <s v="Benedict"/>
    <s v="Mary"/>
    <s v="Chair/Professor"/>
    <s v="Economics Dept"/>
    <x v="91"/>
    <n v="6000"/>
    <m/>
    <s v="Academic Year"/>
    <x v="2"/>
  </r>
  <r>
    <s v="Chibucos"/>
    <s v="Thomas"/>
    <s v="Professor"/>
    <s v="Family &amp; Consumer Sciences"/>
    <x v="92"/>
    <m/>
    <m/>
    <s v="Academic Year"/>
    <x v="2"/>
  </r>
  <r>
    <s v="Kleine"/>
    <s v="Susan"/>
    <s v="Asc Prof/ Dir. Undergrad Crclm"/>
    <s v="Marketing"/>
    <x v="93"/>
    <m/>
    <m/>
    <s v="Academic Year"/>
    <x v="2"/>
  </r>
  <r>
    <s v="Katzner"/>
    <s v="Louis"/>
    <s v="Trustee Professor"/>
    <s v="Philosophy Department"/>
    <x v="94"/>
    <m/>
    <m/>
    <s v="Academic Year"/>
    <x v="2"/>
  </r>
  <r>
    <s v="Zickar"/>
    <s v="Michael"/>
    <s v="Chair/ Professor"/>
    <s v="Psychology Department"/>
    <x v="95"/>
    <n v="8000"/>
    <m/>
    <s v="Fiscal Year"/>
    <x v="0"/>
  </r>
  <r>
    <s v="Elko"/>
    <s v="Michael"/>
    <s v="Asst Ftbll Cch/Def Coord"/>
    <s v="Football"/>
    <x v="96"/>
    <m/>
    <m/>
    <s v="Fiscal Year"/>
    <x v="1"/>
  </r>
  <r>
    <s v="Klopfer"/>
    <s v="Dale"/>
    <s v="Associate Dean/Assoc Professor"/>
    <s v="A&amp;S Dean"/>
    <x v="97"/>
    <n v="8000"/>
    <m/>
    <s v="Fiscal Year"/>
    <x v="0"/>
  </r>
  <r>
    <s v="Mota"/>
    <s v="Sue"/>
    <s v="Professor"/>
    <s v="Legal Studies"/>
    <x v="98"/>
    <m/>
    <m/>
    <s v="Academic Year"/>
    <x v="2"/>
  </r>
  <r>
    <s v="Goza"/>
    <s v="Franklin"/>
    <s v="Associate Dean/Professor"/>
    <s v="A&amp;S Dean"/>
    <x v="99"/>
    <n v="8000"/>
    <m/>
    <s v="Fiscal Year"/>
    <x v="0"/>
  </r>
  <r>
    <s v="Yeh"/>
    <s v="Bai-Yau"/>
    <s v="Chair/Professor"/>
    <s v="Applied Statistics/Oper Res"/>
    <x v="100"/>
    <n v="4000"/>
    <m/>
    <s v="Academic Year"/>
    <x v="2"/>
  </r>
  <r>
    <s v="Berger"/>
    <s v="Bonnie"/>
    <s v="Professor"/>
    <s v="School of HMSLS"/>
    <x v="101"/>
    <m/>
    <m/>
    <s v="Academic Year"/>
    <x v="2"/>
  </r>
  <r>
    <s v="Cady"/>
    <s v="Steven"/>
    <s v="Associate Professor"/>
    <s v="Management"/>
    <x v="102"/>
    <m/>
    <m/>
    <s v="Academic Year"/>
    <x v="2"/>
  </r>
  <r>
    <s v="Salazar-Valentine"/>
    <s v="Marcia"/>
    <s v="Ex Dir, Econ Dev/Cont &amp; Ext Ed"/>
    <s v="University Outreach"/>
    <x v="103"/>
    <m/>
    <m/>
    <s v="Fiscal Year"/>
    <x v="1"/>
  </r>
  <r>
    <s v="Ewing"/>
    <s v="Douglas"/>
    <s v="Assistant Professor"/>
    <s v="Marketing"/>
    <x v="104"/>
    <m/>
    <m/>
    <s v="Academic Year"/>
    <x v="2"/>
  </r>
  <r>
    <s v="Chan"/>
    <s v="Larry"/>
    <s v="Associate General Counsel"/>
    <s v="General Counsel"/>
    <x v="105"/>
    <m/>
    <m/>
    <s v="Fiscal Year"/>
    <x v="1"/>
  </r>
  <r>
    <s v="Swegan"/>
    <s v="Gary"/>
    <s v="Asst Vice Pres/Dir of Admissns"/>
    <s v="Admissions Office"/>
    <x v="106"/>
    <n v="10000"/>
    <m/>
    <s v="Fiscal Year"/>
    <x v="1"/>
  </r>
  <r>
    <s v="Ueltschy"/>
    <s v="Linda"/>
    <s v="Associate Professor"/>
    <s v="Management"/>
    <x v="107"/>
    <m/>
    <m/>
    <s v="Academic Year"/>
    <x v="2"/>
  </r>
  <r>
    <s v="Boyd-Barrett"/>
    <s v="Joseph"/>
    <s v="Professor"/>
    <s v="Department of Journalism &amp; PR"/>
    <x v="108"/>
    <m/>
    <m/>
    <s v="Academic Year"/>
    <x v="2"/>
  </r>
  <r>
    <s v="Castellano"/>
    <s v="Felix"/>
    <s v="Professor"/>
    <s v="Chemistry Department"/>
    <x v="109"/>
    <n v="12000"/>
    <m/>
    <s v="Academic Year"/>
    <x v="2"/>
  </r>
  <r>
    <s v="Wells"/>
    <s v="Debra"/>
    <s v="Director, Client Services"/>
    <s v="Information Technology Service"/>
    <x v="110"/>
    <m/>
    <m/>
    <s v="Fiscal Year"/>
    <x v="1"/>
  </r>
  <r>
    <s v="Martin"/>
    <s v="Scott"/>
    <s v="Chair/Professor"/>
    <s v="History Department"/>
    <x v="111"/>
    <n v="8000"/>
    <m/>
    <s v="Fiscal Year"/>
    <x v="0"/>
  </r>
  <r>
    <s v="Wheeler"/>
    <s v="Jane"/>
    <s v="Associate Professor"/>
    <s v="Management"/>
    <x v="112"/>
    <m/>
    <m/>
    <s v="Academic Year"/>
    <x v="2"/>
  </r>
  <r>
    <s v="Kim"/>
    <s v="Kyoo"/>
    <s v="Professor"/>
    <s v="Economics Dept"/>
    <x v="113"/>
    <m/>
    <m/>
    <s v="Academic Year"/>
    <x v="2"/>
  </r>
  <r>
    <s v="Cable"/>
    <s v="John"/>
    <s v="Chr. Associate Professor"/>
    <s v="Chemistry Department"/>
    <x v="114"/>
    <n v="6000"/>
    <m/>
    <s v="Fiscal Year"/>
    <x v="0"/>
  </r>
  <r>
    <s v="Moll"/>
    <s v="Monica"/>
    <s v="Director of Public Safety"/>
    <s v="Public Safety"/>
    <x v="115"/>
    <m/>
    <m/>
    <s v="Fiscal Year"/>
    <x v="1"/>
  </r>
  <r>
    <s v="Wu"/>
    <s v="Bob"/>
    <s v="Chair/Associate Professor"/>
    <s v="Marketing"/>
    <x v="116"/>
    <n v="8000"/>
    <m/>
    <s v="Academic Year"/>
    <x v="2"/>
  </r>
  <r>
    <s v="McRoberts"/>
    <s v="Conrad"/>
    <s v="Interim Director, Inst Reserch"/>
    <s v="Institutional Research"/>
    <x v="117"/>
    <n v="7000"/>
    <m/>
    <s v="Fiscal Year"/>
    <x v="1"/>
  </r>
  <r>
    <s v="Zhang"/>
    <s v="Man"/>
    <s v="Associate Professor"/>
    <s v="Management"/>
    <x v="118"/>
    <m/>
    <m/>
    <s v="Academic Year"/>
    <x v="2"/>
  </r>
  <r>
    <s v="Cotton Kelly"/>
    <s v="Montique"/>
    <s v="Director, Alumni Affairs"/>
    <s v="Alumni Office"/>
    <x v="119"/>
    <m/>
    <m/>
    <s v="Fiscal Year"/>
    <x v="1"/>
  </r>
  <r>
    <s v="Chan"/>
    <s v="Kit"/>
    <s v="Chair/Professor"/>
    <s v="Math and Statistics Dept"/>
    <x v="120"/>
    <n v="8000"/>
    <m/>
    <s v="Fiscal Year"/>
    <x v="0"/>
  </r>
  <r>
    <s v="Simon"/>
    <s v="Marc"/>
    <s v="ActngChair/Associate Professor"/>
    <s v="Political Science Department"/>
    <x v="121"/>
    <n v="6000"/>
    <m/>
    <s v="Fiscal Year"/>
    <x v="0"/>
  </r>
  <r>
    <s v="Booth"/>
    <s v="Margaret"/>
    <s v="Associate Dean"/>
    <s v="Graduate College"/>
    <x v="122"/>
    <m/>
    <m/>
    <s v="Fiscal Year"/>
    <x v="0"/>
  </r>
  <r>
    <s v="Jamasbi"/>
    <s v="Roudabeh"/>
    <s v="Professor MedTec/Jnt Appt Biol"/>
    <s v="Medical Technology Program"/>
    <x v="123"/>
    <m/>
    <m/>
    <s v="Academic Year"/>
    <x v="2"/>
  </r>
  <r>
    <s v="Kampf"/>
    <s v="Stephen"/>
    <s v="Asst VP,Stu Aff/Dir Rec Well"/>
    <s v="Recreation and Wellness"/>
    <x v="124"/>
    <m/>
    <m/>
    <s v="Fiscal Year"/>
    <x v="1"/>
  </r>
  <r>
    <s v="Hatch"/>
    <s v="Larry"/>
    <s v="Professor"/>
    <s v="VCT-Tech Education"/>
    <x v="125"/>
    <m/>
    <m/>
    <s v="Academic Year"/>
    <x v="2"/>
  </r>
  <r>
    <s v="Meserve"/>
    <s v="Lee"/>
    <s v="Distinguished Teaching Prof"/>
    <s v="Biological Science"/>
    <x v="126"/>
    <m/>
    <m/>
    <s v="Academic Year"/>
    <x v="2"/>
  </r>
  <r>
    <s v="Titus"/>
    <s v="Philip"/>
    <s v="Associate Professor"/>
    <s v="Marketing"/>
    <x v="127"/>
    <m/>
    <m/>
    <s v="Academic Year"/>
    <x v="2"/>
  </r>
  <r>
    <s v="Williford"/>
    <s v="Julian"/>
    <s v="Associate Professor"/>
    <s v="Family &amp; Consumer Sciences"/>
    <x v="128"/>
    <m/>
    <m/>
    <s v="Academic Year"/>
    <x v="2"/>
  </r>
  <r>
    <s v="Meyer"/>
    <s v="Jeffrey"/>
    <s v="Assistant Professor"/>
    <s v="Marketing"/>
    <x v="129"/>
    <m/>
    <m/>
    <s v="Academic Year"/>
    <x v="2"/>
  </r>
  <r>
    <s v="Koppitsch"/>
    <s v="Steven"/>
    <s v="Instructor"/>
    <s v="Marketing"/>
    <x v="130"/>
    <m/>
    <m/>
    <s v="Academic Year"/>
    <x v="2"/>
  </r>
  <r>
    <s v="Blair"/>
    <s v="Kristine"/>
    <s v="Chair/Professor"/>
    <s v="English Department"/>
    <x v="131"/>
    <n v="8000"/>
    <m/>
    <s v="Fiscal Year"/>
    <x v="0"/>
  </r>
  <r>
    <s v="Rentner"/>
    <s v="Terry"/>
    <s v="Director/Professor"/>
    <s v="School of Media and Comm"/>
    <x v="132"/>
    <n v="8000"/>
    <m/>
    <s v="Fiscal Year"/>
    <x v="0"/>
  </r>
  <r>
    <s v="O’Neil"/>
    <s v="Deborah"/>
    <s v="Assistant Professor"/>
    <s v="Management"/>
    <x v="132"/>
    <m/>
    <m/>
    <s v="Academic Year"/>
    <x v="2"/>
  </r>
  <r>
    <s v="Hewitt"/>
    <s v="Lynne"/>
    <s v="Chair/Assoc Professor"/>
    <s v="Comm. Sciences &amp; Disorders"/>
    <x v="133"/>
    <n v="6000"/>
    <m/>
    <s v="Fiscal Year"/>
    <x v="0"/>
  </r>
  <r>
    <s v="Zimmerman"/>
    <s v="Guy"/>
    <s v="Associate Professor"/>
    <s v="Computer Science"/>
    <x v="134"/>
    <m/>
    <m/>
    <s v="Academic Year"/>
    <x v="2"/>
  </r>
  <r>
    <s v="Shields"/>
    <s v="Ronald"/>
    <s v="Professor"/>
    <s v="Theatre and Film"/>
    <x v="135"/>
    <m/>
    <m/>
    <s v="Academic Year"/>
    <x v="2"/>
  </r>
  <r>
    <s v="Muthusamy"/>
    <s v="Senthilkumar"/>
    <s v="Associate Professor"/>
    <s v="Management"/>
    <x v="136"/>
    <m/>
    <m/>
    <s v="Academic Year"/>
    <x v="2"/>
  </r>
  <r>
    <s v="Atalah"/>
    <s v="Alan"/>
    <s v="Assc Prof/Assc Dean Grad Affrs"/>
    <s v="Col of Technology Adm"/>
    <x v="137"/>
    <n v="3000"/>
    <m/>
    <s v="Fiscal Year"/>
    <x v="0"/>
  </r>
  <r>
    <s v="Andrews"/>
    <s v="Lee"/>
    <s v="Professor"/>
    <s v="Dept Engineering Technologies"/>
    <x v="138"/>
    <m/>
    <m/>
    <s v="Academic Year"/>
    <x v="2"/>
  </r>
  <r>
    <s v="Albert"/>
    <s v="James"/>
    <s v="Professor"/>
    <s v="Math and Statistics Dept"/>
    <x v="139"/>
    <m/>
    <m/>
    <s v="Academic Year"/>
    <x v="2"/>
  </r>
  <r>
    <s v="Shemberg"/>
    <s v="Kenneth"/>
    <s v="Professor"/>
    <s v="Psychology Department"/>
    <x v="140"/>
    <m/>
    <m/>
    <s v="Academic Year"/>
    <x v="2"/>
  </r>
  <r>
    <s v="Lab"/>
    <s v="Steven"/>
    <s v="Chair/Dir/Prof"/>
    <s v="Human Services Department"/>
    <x v="141"/>
    <n v="6000"/>
    <m/>
    <s v="Academic Year"/>
    <x v="2"/>
  </r>
  <r>
    <s v="Schurk"/>
    <s v="William"/>
    <s v="Sound Recordings Archvst"/>
    <s v="University Libraries"/>
    <x v="142"/>
    <m/>
    <m/>
    <s v="Fiscal Year"/>
    <x v="3"/>
  </r>
  <r>
    <s v="Webb"/>
    <s v="Jodi"/>
    <s v="Sr Associate Dean of Students"/>
    <s v="Office of Campus Activities"/>
    <x v="143"/>
    <m/>
    <m/>
    <s v="Fiscal Year"/>
    <x v="1"/>
  </r>
  <r>
    <s v="Ross"/>
    <s v="E Kirk"/>
    <s v="Director of Gift Planning"/>
    <s v="Development Office"/>
    <x v="144"/>
    <m/>
    <m/>
    <s v="Fiscal Year"/>
    <x v="1"/>
  </r>
  <r>
    <s v="Scherer"/>
    <s v="Ronald"/>
    <s v="Professor"/>
    <s v="Comm. Sciences &amp; Disorders"/>
    <x v="145"/>
    <m/>
    <m/>
    <s v="Academic Year"/>
    <x v="2"/>
  </r>
  <r>
    <s v="Nelson"/>
    <s v="Jeffrey"/>
    <s v="Director"/>
    <s v="University Bookstore"/>
    <x v="146"/>
    <m/>
    <m/>
    <s v="Fiscal Year"/>
    <x v="1"/>
  </r>
  <r>
    <s v="Pogacar"/>
    <s v="Timothy"/>
    <s v="Chair/Associate Professor"/>
    <s v="German-Russian Department"/>
    <x v="147"/>
    <n v="6000"/>
    <m/>
    <s v="Fiscal Year"/>
    <x v="0"/>
  </r>
  <r>
    <s v="Minier"/>
    <s v="Roger"/>
    <s v="Executive Director, NWOETF"/>
    <s v="NWOE-TV F&amp;A"/>
    <x v="148"/>
    <m/>
    <m/>
    <s v="Fiscal Year"/>
    <x v="1"/>
  </r>
  <r>
    <s v="Henning"/>
    <s v="Martin"/>
    <s v="Associate Professor"/>
    <s v="Fire-Applied Science"/>
    <x v="149"/>
    <m/>
    <m/>
    <s v="Academic Year"/>
    <x v="2"/>
  </r>
  <r>
    <s v="Sinn"/>
    <s v="John"/>
    <s v="Chair, Professor"/>
    <s v="Dept Engineering Technologies"/>
    <x v="150"/>
    <n v="4000"/>
    <m/>
    <s v="Academic Year"/>
    <x v="2"/>
  </r>
  <r>
    <s v="Bradie"/>
    <s v="Michael"/>
    <s v="Professor"/>
    <s v="Philosophy Department"/>
    <x v="151"/>
    <m/>
    <m/>
    <s v="Academic Year"/>
    <x v="2"/>
  </r>
  <r>
    <s v="Rogers"/>
    <s v="Scott"/>
    <s v="Professor"/>
    <s v="Biological Science"/>
    <x v="152"/>
    <m/>
    <m/>
    <s v="Academic Year"/>
    <x v="2"/>
  </r>
  <r>
    <s v="Emch"/>
    <s v="Laura"/>
    <s v="Asst VP Enrollmnt Mgt, Dir SFA"/>
    <s v="Financial Aid"/>
    <x v="153"/>
    <m/>
    <m/>
    <s v="Fiscal Year"/>
    <x v="1"/>
  </r>
  <r>
    <s v="Rajaei"/>
    <s v="Hassan"/>
    <s v="Professor/David &amp; Amy Fulton P"/>
    <s v="Computer Science"/>
    <x v="154"/>
    <m/>
    <m/>
    <s v="Academic Year"/>
    <x v="2"/>
  </r>
  <r>
    <s v="Boudreau"/>
    <s v="Nancy"/>
    <s v="Associate Professor"/>
    <s v="Applied Statistics/Oper Res"/>
    <x v="155"/>
    <m/>
    <m/>
    <s v="Academic Year"/>
    <x v="2"/>
  </r>
  <r>
    <s v="McArthur"/>
    <s v="James"/>
    <s v="Director/University Architect"/>
    <s v="Design &amp; Construction"/>
    <x v="156"/>
    <m/>
    <m/>
    <s v="Fiscal Year"/>
    <x v="1"/>
  </r>
  <r>
    <s v="Khoshneshin"/>
    <s v="Mohammad"/>
    <s v="Assistant Professor"/>
    <s v="Applied Statistics/Oper Res"/>
    <x v="157"/>
    <m/>
    <m/>
    <s v="Academic Year"/>
    <x v="2"/>
  </r>
  <r>
    <s v="Vanderhart"/>
    <s v="Peter"/>
    <s v="Professor"/>
    <s v="Economics Dept"/>
    <x v="158"/>
    <m/>
    <m/>
    <s v="Academic Year"/>
    <x v="2"/>
  </r>
  <r>
    <s v="Witt we r"/>
    <s v="Donna"/>
    <s v="Associate Director"/>
    <s v="Human Resources"/>
    <x v="159"/>
    <m/>
    <m/>
    <s v="Fiscal Year"/>
    <x v="1"/>
  </r>
  <r>
    <s v="Bullerjahn"/>
    <s v="George"/>
    <s v="Professor"/>
    <s v="Biological Science"/>
    <x v="160"/>
    <m/>
    <m/>
    <s v="Academic Year"/>
    <x v="2"/>
  </r>
  <r>
    <s v="Nelson-Beene"/>
    <s v="Donna"/>
    <s v="Director &amp; Provost Office Assc"/>
    <s v="V Prov Undergraduate Programs"/>
    <x v="161"/>
    <n v="12000"/>
    <m/>
    <s v="Fiscal Year"/>
    <x v="0"/>
  </r>
  <r>
    <s v="Chalupa"/>
    <s v="Federico"/>
    <s v="Director/Assoc Prof"/>
    <s v="Romance and Classical Studies"/>
    <x v="162"/>
    <n v="2500"/>
    <m/>
    <s v="Academic Year"/>
    <x v="2"/>
  </r>
  <r>
    <s v="Sampen"/>
    <s v="John"/>
    <s v="Professor"/>
    <s v="Music Performance Studies"/>
    <x v="163"/>
    <m/>
    <m/>
    <s v="Academic Year"/>
    <x v="2"/>
  </r>
  <r>
    <s v="Merritt"/>
    <s v="Myra"/>
    <s v="Professor"/>
    <s v="Music Performance Studies"/>
    <x v="164"/>
    <m/>
    <m/>
    <s v="Academic Year"/>
    <x v="2"/>
  </r>
  <r>
    <s v="Goberman"/>
    <s v="Alexander"/>
    <s v="Intrm Co-Associate Dean"/>
    <s v="Comm. Sciences &amp; Disorders"/>
    <x v="165"/>
    <n v="4500"/>
    <m/>
    <s v="Fiscal Year"/>
    <x v="0"/>
  </r>
  <r>
    <s v="Matuga"/>
    <s v="Julia"/>
    <s v="Spec Assist to Prov/Assessment"/>
    <s v="Office of the Provost"/>
    <x v="166"/>
    <n v="27326"/>
    <m/>
    <s v="Fiscal Year"/>
    <x v="0"/>
  </r>
  <r>
    <s v="Langendorfer"/>
    <s v="Stephen"/>
    <s v="Professor"/>
    <s v="School of HMSLS"/>
    <x v="167"/>
    <m/>
    <m/>
    <s v="Academic Year"/>
    <x v="2"/>
  </r>
  <r>
    <s v="Haney"/>
    <s v="Jodi"/>
    <s v="Professor"/>
    <s v="Educ/Div Tchng &amp; Learning"/>
    <x v="168"/>
    <m/>
    <m/>
    <s v="Academic Year"/>
    <x v="2"/>
  </r>
  <r>
    <s v="Rump"/>
    <s v="Christopher"/>
    <s v="Associate Professor"/>
    <s v="Applied Statistics/Oper Res"/>
    <x v="169"/>
    <m/>
    <m/>
    <s v="Academic Year"/>
    <x v="2"/>
  </r>
  <r>
    <s v="Bowers"/>
    <s v="Calvin"/>
    <s v="Dir, Corporate/Foundation Rel"/>
    <s v="Capital Campaign"/>
    <x v="170"/>
    <m/>
    <m/>
    <s v="Fiscal Year"/>
    <x v="1"/>
  </r>
  <r>
    <s v="Middleton"/>
    <s v="Jeanne"/>
    <s v="Manager, Acad Applications"/>
    <s v="Information Technology Service"/>
    <x v="170"/>
    <m/>
    <m/>
    <s v="Fiscal Year"/>
    <x v="1"/>
  </r>
  <r>
    <s v="Short"/>
    <s v="Phyllis"/>
    <s v="Manager, Appl Support Team"/>
    <s v="Information Technology Service"/>
    <x v="170"/>
    <m/>
    <m/>
    <s v="Fiscal Year"/>
    <x v="1"/>
  </r>
  <r>
    <s v="Simmons"/>
    <s v="Michelle"/>
    <s v="Asst Vice President"/>
    <s v="Vice Pres Enrollment Managemen"/>
    <x v="170"/>
    <m/>
    <m/>
    <s v="Fiscal Year"/>
    <x v="1"/>
  </r>
  <r>
    <s v="Boff"/>
    <s v="Colleen"/>
    <s v="Associate Dean/Professor"/>
    <s v="University Libraries"/>
    <x v="170"/>
    <m/>
    <m/>
    <s v="Fiscal Year"/>
    <x v="3"/>
  </r>
  <r>
    <s v="Miner"/>
    <s v="Jeffrey"/>
    <s v="Chair/Associate Professor"/>
    <s v="Biological Science"/>
    <x v="171"/>
    <n v="8000"/>
    <m/>
    <s v="Fiscal Year"/>
    <x v="0"/>
  </r>
  <r>
    <s v="Brown"/>
    <s v="Emily"/>
    <s v="Professor"/>
    <s v="Music Performance Studies"/>
    <x v="172"/>
    <m/>
    <m/>
    <s v="Academic Year"/>
    <x v="2"/>
  </r>
  <r>
    <s v="Jetley"/>
    <s v="Sudershan"/>
    <s v="Associate Professor"/>
    <s v="Dept Engineering Technologies"/>
    <x v="173"/>
    <m/>
    <m/>
    <s v="Academic Year"/>
    <x v="2"/>
  </r>
  <r>
    <s v="Fulcher"/>
    <s v="Lewis"/>
    <s v="Professor"/>
    <s v="Physics &amp; Astronomy"/>
    <x v="174"/>
    <m/>
    <m/>
    <s v="Academic Year"/>
    <x v="2"/>
  </r>
  <r>
    <s v="Brooks"/>
    <s v="Margaret"/>
    <s v="Associate Professor"/>
    <s v="Management"/>
    <x v="175"/>
    <m/>
    <m/>
    <s v="Academic Year"/>
    <x v="2"/>
  </r>
  <r>
    <s v="Pena"/>
    <s v="Susana"/>
    <s v="Director/Assoc Prof"/>
    <s v="School of Cultural &amp; Critical"/>
    <x v="176"/>
    <n v="8000"/>
    <m/>
    <s v="Fiscal Year"/>
    <x v="0"/>
  </r>
  <r>
    <s v="Leontis"/>
    <s v="Neocles"/>
    <s v="Professor"/>
    <s v="Chemistry Department"/>
    <x v="177"/>
    <m/>
    <m/>
    <s v="Academic Year"/>
    <x v="2"/>
  </r>
  <r>
    <s v="Coombs"/>
    <s v="Sheryl"/>
    <s v="Professor"/>
    <s v="Biological Science"/>
    <x v="178"/>
    <m/>
    <m/>
    <s v="Academic Year"/>
    <x v="2"/>
  </r>
  <r>
    <s v="DeMaris"/>
    <s v="Alfred"/>
    <s v="Professor"/>
    <s v="Sociology Department"/>
    <x v="179"/>
    <m/>
    <m/>
    <s v="Academic Year"/>
    <x v="2"/>
  </r>
  <r>
    <s v="Dubow"/>
    <s v="Eric"/>
    <s v="Professor"/>
    <s v="Psychology Department"/>
    <x v="180"/>
    <m/>
    <m/>
    <s v="Academic Year"/>
    <x v="2"/>
  </r>
  <r>
    <s v="Smith"/>
    <s v="Alan"/>
    <s v="Professor"/>
    <s v="Music Performance Studies"/>
    <x v="181"/>
    <m/>
    <m/>
    <s v="Academic Year"/>
    <x v="2"/>
  </r>
  <r>
    <s v="Muir"/>
    <s v="Thomas"/>
    <s v="Distinguished Professor"/>
    <s v="School of Art"/>
    <x v="182"/>
    <m/>
    <m/>
    <s v="Academic Year"/>
    <x v="2"/>
  </r>
  <r>
    <s v="Rosenberg"/>
    <s v="Harold"/>
    <s v="Professor"/>
    <s v="Psychology Department"/>
    <x v="183"/>
    <m/>
    <m/>
    <s v="Academic Year"/>
    <x v="2"/>
  </r>
  <r>
    <s v="Long mo re"/>
    <s v="Monica"/>
    <s v="Professor"/>
    <s v="Sociology Department"/>
    <x v="184"/>
    <m/>
    <m/>
    <s v="Academic Year"/>
    <x v="2"/>
  </r>
  <r>
    <s v="Smith"/>
    <s v="Dale"/>
    <s v="Professor"/>
    <s v="Physics &amp; Astronomy"/>
    <x v="185"/>
    <m/>
    <m/>
    <s v="Academic Year"/>
    <x v="2"/>
  </r>
  <r>
    <s v="Shrude"/>
    <s v="Marilyn"/>
    <s v="Professor"/>
    <s v="Musicology/Composition/Theory"/>
    <x v="186"/>
    <m/>
    <m/>
    <s v="Academic Year"/>
    <x v="2"/>
  </r>
  <r>
    <s v="Fischer"/>
    <s v="John"/>
    <s v="Assc Dean Admin/Assc Prof"/>
    <s v="College of Education - Admin"/>
    <x v="187"/>
    <n v="8000"/>
    <m/>
    <s v="Fiscal Year"/>
    <x v="0"/>
  </r>
  <r>
    <s v="Chao"/>
    <s v="Joseph"/>
    <s v="Associate Professor"/>
    <s v="Computer Science"/>
    <x v="188"/>
    <m/>
    <m/>
    <s v="Academic Year"/>
    <x v="2"/>
  </r>
  <r>
    <s v="Bennion"/>
    <s v="Mark"/>
    <s v="Associate Professor"/>
    <s v="Marketing"/>
    <x v="189"/>
    <m/>
    <m/>
    <s v="Academic Year"/>
    <x v="2"/>
  </r>
  <r>
    <s v="Krueger"/>
    <s v="Louis"/>
    <s v="Professor"/>
    <s v="School of Art"/>
    <x v="190"/>
    <m/>
    <m/>
    <s v="Academic Year"/>
    <x v="2"/>
  </r>
  <r>
    <s v="Cox"/>
    <s v="Christopher"/>
    <s v="University Registrar"/>
    <s v="Registrar"/>
    <x v="191"/>
    <n v="10000"/>
    <m/>
    <s v="Fiscal Year"/>
    <x v="1"/>
  </r>
  <r>
    <s v="Moss"/>
    <s v="Bruce"/>
    <s v="Professor"/>
    <s v="Bands"/>
    <x v="192"/>
    <n v="8965"/>
    <m/>
    <s v="Academic Year"/>
    <x v="2"/>
  </r>
  <r>
    <s v="Graham"/>
    <s v="John"/>
    <s v="Professor"/>
    <s v="Biological Science"/>
    <x v="193"/>
    <m/>
    <m/>
    <s v="Academic Year"/>
    <x v="2"/>
  </r>
  <r>
    <s v="Jex"/>
    <s v="Steve"/>
    <s v="Professor"/>
    <s v="Psychology Department"/>
    <x v="194"/>
    <m/>
    <m/>
    <s v="Academic Year"/>
    <x v="2"/>
  </r>
  <r>
    <s v="Miko"/>
    <s v="Chris"/>
    <s v="Bibliographer and Ref Librarn"/>
    <s v="University Libraries"/>
    <x v="195"/>
    <m/>
    <m/>
    <s v="Fiscal Year"/>
    <x v="3"/>
  </r>
  <r>
    <s v="Henry"/>
    <s v="Barbara"/>
    <s v="Asst Vice Pres, Non-Trad/Tr St"/>
    <s v="Non-Traditional &amp; Transfer Std"/>
    <x v="196"/>
    <m/>
    <m/>
    <s v="Fiscal Year"/>
    <x v="1"/>
  </r>
  <r>
    <s v="Gebre"/>
    <s v="Daniel"/>
    <s v="Acad Affairs Dir of Budgeting"/>
    <s v="Office of the Provost"/>
    <x v="196"/>
    <m/>
    <m/>
    <s v="Fiscal Year"/>
    <x v="1"/>
  </r>
  <r>
    <s v="Mathis"/>
    <s v="William"/>
    <s v="Chair/Associate Professor"/>
    <s v="Music Performance Studies"/>
    <x v="197"/>
    <n v="8000"/>
    <m/>
    <s v="Fiscal Year"/>
    <x v="0"/>
  </r>
  <r>
    <s v="Roberts"/>
    <s v="Sheila"/>
    <s v="Acting Director/Assc Prof"/>
    <s v="School of Earth, Environ &amp; Soc"/>
    <x v="198"/>
    <n v="7333"/>
    <m/>
    <s v="Fiscal Year"/>
    <x v="0"/>
  </r>
  <r>
    <s v="Joyner"/>
    <s v="Kara"/>
    <s v="Associate Professor"/>
    <s v="Sociology Department"/>
    <x v="199"/>
    <m/>
    <m/>
    <s v="Academic Year"/>
    <x v="2"/>
  </r>
  <r>
    <s v="Connor"/>
    <s v="D"/>
    <s v="Senior Director of Marketing"/>
    <s v="Marketing &amp; Communications"/>
    <x v="200"/>
    <m/>
    <m/>
    <s v="Fiscal Year"/>
    <x v="1"/>
  </r>
  <r>
    <s v="Melkote"/>
    <s v="Srinivas"/>
    <s v="Professor"/>
    <s v="Dept of Telecommunications"/>
    <x v="201"/>
    <m/>
    <m/>
    <s v="Academic Year"/>
    <x v="2"/>
  </r>
  <r>
    <s v="Mason"/>
    <s v="Derek"/>
    <s v="Director/Associate Professor"/>
    <s v="Social Work"/>
    <x v="202"/>
    <m/>
    <m/>
    <s v="Academic Year"/>
    <x v="2"/>
  </r>
  <r>
    <s v="Zeng"/>
    <s v="Zheng"/>
    <s v="Assistant Professor"/>
    <s v="Economics Dept"/>
    <x v="203"/>
    <m/>
    <m/>
    <s v="Academic Year"/>
    <x v="2"/>
  </r>
  <r>
    <s v="Bingman"/>
    <s v="Verner"/>
    <s v="Distinguished Research Prof"/>
    <s v="Psychology Department"/>
    <x v="204"/>
    <m/>
    <m/>
    <s v="Academic Year"/>
    <x v="2"/>
  </r>
  <r>
    <s v="Mattiace"/>
    <s v="Lisa"/>
    <s v="Chief of Staff"/>
    <s v="Office of the President"/>
    <x v="205"/>
    <m/>
    <m/>
    <s v="Fiscal Year"/>
    <x v="1"/>
  </r>
  <r>
    <s v="Kornacki"/>
    <s v="Thomas"/>
    <s v="Director, OSPAR"/>
    <s v="Sponsored Programs &amp; Research"/>
    <x v="206"/>
    <m/>
    <m/>
    <s v="Fiscal Year"/>
    <x v="1"/>
  </r>
  <r>
    <s v="Fallon"/>
    <s v="L Fleming"/>
    <s v="Dist Teaching Prof &amp; Director"/>
    <s v="Public &amp; Allied Health"/>
    <x v="207"/>
    <m/>
    <m/>
    <s v="Academic Year"/>
    <x v="2"/>
  </r>
  <r>
    <s v="Waters"/>
    <s v="Sarah"/>
    <s v="Director of Residence Life"/>
    <s v="Office of Residence Life"/>
    <x v="208"/>
    <m/>
    <m/>
    <s v="Fiscal Year"/>
    <x v="1"/>
  </r>
  <r>
    <s v="Murray"/>
    <s v="Mary"/>
    <s v="Associate Dean Admin/Assc Prof"/>
    <s v="College of Education - Admin"/>
    <x v="209"/>
    <n v="8000"/>
    <m/>
    <s v="Fiscal Year"/>
    <x v="0"/>
  </r>
  <r>
    <s v="Short"/>
    <s v="Anthony"/>
    <s v="Gen Mgr, Prod/Eng/Educ Svcs"/>
    <s v="WBGU-TV Television Service"/>
    <x v="210"/>
    <m/>
    <m/>
    <s v="Fiscal Year"/>
    <x v="1"/>
  </r>
  <r>
    <s v="Messer-Kruse"/>
    <s v="Timothy"/>
    <s v="Chair/Professor"/>
    <s v="Ethnic Studies"/>
    <x v="211"/>
    <m/>
    <m/>
    <s v="Academic Year"/>
    <x v="2"/>
  </r>
  <r>
    <s v="Bragg"/>
    <s v="Daniel"/>
    <s v="Associate Professor"/>
    <s v="Management"/>
    <x v="212"/>
    <m/>
    <m/>
    <s v="Academic Year"/>
    <x v="2"/>
  </r>
  <r>
    <s v="Kielmeyer"/>
    <s v="David"/>
    <s v="Senior Communications Director"/>
    <s v="Marketing &amp; Communications"/>
    <x v="213"/>
    <m/>
    <m/>
    <s v="Fiscal Year"/>
    <x v="1"/>
  </r>
  <r>
    <s v="Berry"/>
    <s v="Ellen"/>
    <s v="Director, Inst Stud Cult/Soc"/>
    <s v="English Department"/>
    <x v="214"/>
    <n v="2500"/>
    <m/>
    <s v="Academic Year"/>
    <x v="2"/>
  </r>
  <r>
    <s v="Trautman"/>
    <s v="Donna"/>
    <s v="Associate Professor"/>
    <s v="VCT-Tech Education"/>
    <x v="215"/>
    <m/>
    <m/>
    <s v="Academic Year"/>
    <x v="2"/>
  </r>
  <r>
    <s v="Simon"/>
    <s v="Tina"/>
    <s v="Gen Mgr, Dev/Finance/Progrmmng"/>
    <s v="WBGU-TV Television Service"/>
    <x v="216"/>
    <m/>
    <m/>
    <s v="Fiscal Year"/>
    <x v="1"/>
  </r>
  <r>
    <s v="Stasa"/>
    <s v="Barbara"/>
    <s v="Sr Proj Management Planner"/>
    <s v="Information Technology Service"/>
    <x v="217"/>
    <m/>
    <m/>
    <s v="Fiscal Year"/>
    <x v="1"/>
  </r>
  <r>
    <s v="Stein"/>
    <s v="Catherine"/>
    <s v="Professor"/>
    <s v="Psychology Department"/>
    <x v="218"/>
    <m/>
    <m/>
    <s v="Academic Year"/>
    <x v="2"/>
  </r>
  <r>
    <s v="Glick"/>
    <s v="Todd"/>
    <s v="Senior Applications Developer"/>
    <s v="Information Technology Service"/>
    <x v="219"/>
    <m/>
    <m/>
    <s v="Fiscal Year"/>
    <x v="1"/>
  </r>
  <r>
    <s v="Ballweg"/>
    <s v="Janet"/>
    <s v="Professor"/>
    <s v="School of Art"/>
    <x v="220"/>
    <m/>
    <m/>
    <s v="Academic Year"/>
    <x v="2"/>
  </r>
  <r>
    <s v="Duntley"/>
    <s v="Madeline"/>
    <s v="Director/Associate Professor"/>
    <s v="Chapman Learning Community"/>
    <x v="221"/>
    <n v="4000"/>
    <m/>
    <s v="Fiscal Year"/>
    <x v="0"/>
  </r>
  <r>
    <s v="Olivucci"/>
    <s v="Massimo"/>
    <s v="Adjunct Research Professor"/>
    <s v="Chemistry Department"/>
    <x v="222"/>
    <m/>
    <m/>
    <s v="Academic Year"/>
    <x v="2"/>
  </r>
  <r>
    <s v="Laflin"/>
    <s v="Molly"/>
    <s v="Professor"/>
    <s v="Family &amp; Consumer Sciences"/>
    <x v="223"/>
    <m/>
    <m/>
    <s v="Academic Year"/>
    <x v="2"/>
  </r>
  <r>
    <s v="Darby"/>
    <s v="Lynn"/>
    <s v="Professor"/>
    <s v="School of HMSLS"/>
    <x v="224"/>
    <m/>
    <m/>
    <s v="Academic Year"/>
    <x v="2"/>
  </r>
  <r>
    <s v="Pissanos"/>
    <s v="Becky"/>
    <s v="Associate Professor"/>
    <s v="School of HMSLS"/>
    <x v="225"/>
    <m/>
    <m/>
    <s v="Academic Year"/>
    <x v="2"/>
  </r>
  <r>
    <s v="Chou"/>
    <s v="So-Hsiang"/>
    <s v="Professor"/>
    <s v="Math and Statistics Dept"/>
    <x v="226"/>
    <m/>
    <m/>
    <s v="Academic Year"/>
    <x v="2"/>
  </r>
  <r>
    <s v="Lengel"/>
    <s v="Laura"/>
    <s v="Professor"/>
    <s v="Dept of Communication"/>
    <x v="227"/>
    <m/>
    <m/>
    <s v="Academic Year"/>
    <x v="2"/>
  </r>
  <r>
    <s v="Chang"/>
    <s v="Jane"/>
    <s v="Associate Professor"/>
    <s v="Applied Statistics/Oper Res"/>
    <x v="228"/>
    <m/>
    <m/>
    <s v="Academic Year"/>
    <x v="2"/>
  </r>
  <r>
    <s v="Skelding"/>
    <s v="Brian"/>
    <s v="Business Systems Manager"/>
    <s v="Controller's Office"/>
    <x v="229"/>
    <m/>
    <m/>
    <s v="Fiscal Year"/>
    <x v="1"/>
  </r>
  <r>
    <s v="Light"/>
    <s v="Ann"/>
    <s v="Assoc Dir, Cont &amp; Extended Edu"/>
    <s v="PACE"/>
    <x v="230"/>
    <m/>
    <m/>
    <s v="Fiscal Year"/>
    <x v="1"/>
  </r>
  <r>
    <s v="Swanson"/>
    <s v="Robert"/>
    <s v="Associate Controller"/>
    <s v="Controller’s Office"/>
    <x v="231"/>
    <m/>
    <m/>
    <s v="Fiscal Year"/>
    <x v="1"/>
  </r>
  <r>
    <s v="Hendricks"/>
    <s v="Cindy"/>
    <s v="Professor/Dir of Reading Centr"/>
    <s v="Educ/Div Tchng &amp; Learning"/>
    <x v="232"/>
    <m/>
    <m/>
    <s v="Academic Year"/>
    <x v="2"/>
  </r>
  <r>
    <s v="Seubert"/>
    <s v="Steven"/>
    <s v="Professor"/>
    <s v="Math and Statistics Dept"/>
    <x v="233"/>
    <m/>
    <m/>
    <s v="Academic Year"/>
    <x v="2"/>
  </r>
  <r>
    <s v="Cuneen"/>
    <s v="Jacquelyn"/>
    <s v="Professor"/>
    <s v="School of HMSLS"/>
    <x v="234"/>
    <m/>
    <m/>
    <s v="Academic Year"/>
    <x v="2"/>
  </r>
  <r>
    <s v="Brown"/>
    <s v="Susan"/>
    <s v="Professor/Co-Director"/>
    <s v="Sociology Department"/>
    <x v="235"/>
    <n v="5000"/>
    <m/>
    <s v="Academic Year"/>
    <x v="2"/>
  </r>
  <r>
    <s v="Dixon"/>
    <s v="Lynda"/>
    <s v="Professor"/>
    <s v="Dept of Communication"/>
    <x v="236"/>
    <m/>
    <m/>
    <s v="Academic Year"/>
    <x v="2"/>
  </r>
  <r>
    <s v="Strange"/>
    <s v="C"/>
    <s v="Professor"/>
    <s v="Higher Ed and Student Affairs"/>
    <x v="237"/>
    <m/>
    <m/>
    <s v="Academic Year"/>
    <x v="2"/>
  </r>
  <r>
    <s v="Hoops"/>
    <s v="David"/>
    <s v="Senior Applications Developer"/>
    <s v="Information Technology Service"/>
    <x v="238"/>
    <m/>
    <m/>
    <s v="Fiscal Year"/>
    <x v="1"/>
  </r>
  <r>
    <s v="Spontelli"/>
    <s v="Charles"/>
    <s v="Associate Professor"/>
    <s v="VCT-Tech Education"/>
    <x v="239"/>
    <m/>
    <m/>
    <s v="Academic Year"/>
    <x v="2"/>
  </r>
  <r>
    <s v="Fink"/>
    <s v="Bonnie"/>
    <s v="Director/Senior Lecturer"/>
    <s v="Center for Teaching &amp; Learning"/>
    <x v="240"/>
    <n v="10000"/>
    <m/>
    <s v="Fiscal Year"/>
    <x v="0"/>
  </r>
  <r>
    <s v="Holderman"/>
    <s v="Brenda"/>
    <s v="Bursar"/>
    <s v="Bursar's Office"/>
    <x v="241"/>
    <m/>
    <m/>
    <s v="Fiscal Year"/>
    <x v="1"/>
  </r>
  <r>
    <s v="Gilmer"/>
    <s v="Garrett"/>
    <s v="Assc Dir Cntr Hlth/Dir, Couns"/>
    <s v="Counseling Center"/>
    <x v="241"/>
    <m/>
    <m/>
    <s v="Fiscal Year"/>
    <x v="1"/>
  </r>
  <r>
    <s v="Hunter"/>
    <s v="John"/>
    <s v="Assistant Football Coach"/>
    <s v="Football"/>
    <x v="242"/>
    <m/>
    <m/>
    <s v="Fiscal Year"/>
    <x v="1"/>
  </r>
  <r>
    <s v="Monroe"/>
    <s v="Nicholas"/>
    <s v="Assistant Football Coach"/>
    <s v="Football"/>
    <x v="242"/>
    <m/>
    <m/>
    <s v="Fiscal Year"/>
    <x v="1"/>
  </r>
  <r>
    <s v="Letzring"/>
    <s v="Steven"/>
    <s v="Special Projects Manager"/>
    <s v="Information Technology Service"/>
    <x v="243"/>
    <m/>
    <m/>
    <s v="Fiscal Year"/>
    <x v="1"/>
  </r>
  <r>
    <s v="Grant"/>
    <s v="Andrew"/>
    <s v="Director, Business Operations"/>
    <s v="Business Operations"/>
    <x v="244"/>
    <m/>
    <m/>
    <s v="Fiscal Year"/>
    <x v="1"/>
  </r>
  <r>
    <s v="Weber"/>
    <s v="Michael"/>
    <s v="Chair/Associate Professor"/>
    <s v="Philosophy Department"/>
    <x v="245"/>
    <n v="6000"/>
    <m/>
    <s v="Fiscal Year"/>
    <x v="0"/>
  </r>
  <r>
    <s v="Mitchell"/>
    <s v="Bonnie"/>
    <s v="Professor"/>
    <s v="School of Art"/>
    <x v="246"/>
    <m/>
    <m/>
    <s v="Academic Year"/>
    <x v="2"/>
  </r>
  <r>
    <s v="Tisak"/>
    <s v="John"/>
    <s v="Professor"/>
    <s v="Psychology Department"/>
    <x v="247"/>
    <m/>
    <m/>
    <s v="Academic Year"/>
    <x v="2"/>
  </r>
  <r>
    <s v="Brecher"/>
    <s v="Arthur"/>
    <s v="Professor"/>
    <s v="Chemistry Department"/>
    <x v="248"/>
    <m/>
    <m/>
    <s v="Academic Year"/>
    <x v="2"/>
  </r>
  <r>
    <s v="Lee"/>
    <s v="Jong Kwan"/>
    <s v="Assistant Professor"/>
    <s v="Computer Science"/>
    <x v="249"/>
    <m/>
    <m/>
    <s v="Academic Year"/>
    <x v="2"/>
  </r>
  <r>
    <s v="Irvine"/>
    <s v="Lesley"/>
    <s v="Assoc Athletic Dir for Sports"/>
    <s v="Intercollegiate Athletics"/>
    <x v="250"/>
    <m/>
    <m/>
    <s v="Fiscal Year"/>
    <x v="1"/>
  </r>
  <r>
    <s v="Nelson"/>
    <s v="Patrick"/>
    <s v="Director, Student Union"/>
    <s v="Bowen-Thompson Student Union"/>
    <x v="251"/>
    <m/>
    <m/>
    <s v="Fiscal Year"/>
    <x v="1"/>
  </r>
  <r>
    <s v="Chen"/>
    <s v="Hanfeng"/>
    <s v="Professor"/>
    <s v="Math and Statistics Dept"/>
    <x v="252"/>
    <m/>
    <m/>
    <s v="Academic Year"/>
    <x v="2"/>
  </r>
  <r>
    <s v="Kolla"/>
    <s v="Sri"/>
    <s v="Professor"/>
    <s v="Dept Engineering Technologies"/>
    <x v="253"/>
    <m/>
    <m/>
    <s v="Academic Year"/>
    <x v="2"/>
  </r>
  <r>
    <s v="Eber"/>
    <s v="Dena"/>
    <s v="Professor"/>
    <s v="School of Art"/>
    <x v="254"/>
    <m/>
    <m/>
    <s v="Academic Year"/>
    <x v="2"/>
  </r>
  <r>
    <s v="Trantham"/>
    <s v="Gene"/>
    <s v="Chair/Assoc Professor"/>
    <s v="Musicology/Composition/Theory"/>
    <x v="255"/>
    <n v="6500"/>
    <m/>
    <s v="Fiscal Year"/>
    <x v="0"/>
  </r>
  <r>
    <s v="Nwauwa"/>
    <s v="Apollos"/>
    <s v="Professor, Dir/Africana Stud"/>
    <s v="History Department"/>
    <x v="256"/>
    <n v="2500"/>
    <m/>
    <s v="Academic Year"/>
    <x v="2"/>
  </r>
  <r>
    <s v="Chapin"/>
    <s v="L"/>
    <s v="Chair/Associate Professor"/>
    <s v="Construction Management"/>
    <x v="257"/>
    <n v="4000"/>
    <m/>
    <s v="Academic Year"/>
    <x v="2"/>
  </r>
  <r>
    <s v="Orel"/>
    <s v="Nancy"/>
    <s v="Intrm Co-Associate Dean"/>
    <s v="Gerontology"/>
    <x v="258"/>
    <n v="4500"/>
    <m/>
    <s v="Fiscal Year"/>
    <x v="0"/>
  </r>
  <r>
    <s v="Coggin"/>
    <s v="Bill"/>
    <s v="Professor"/>
    <s v="English Department"/>
    <x v="259"/>
    <m/>
    <m/>
    <s v="Academic Year"/>
    <x v="2"/>
  </r>
  <r>
    <s v="Tisak"/>
    <s v="Marie"/>
    <s v="Professor"/>
    <s v="Psychology Department"/>
    <x v="260"/>
    <m/>
    <m/>
    <s v="Academic Year"/>
    <x v="2"/>
  </r>
  <r>
    <s v="McDermott"/>
    <s v="Jon"/>
    <s v="Director, Aviation Studies"/>
    <s v="Dept Engineering Technologies"/>
    <x v="261"/>
    <m/>
    <m/>
    <s v="Fiscal Year"/>
    <x v="1"/>
  </r>
  <r>
    <s v="Elwazani"/>
    <s v="Salim"/>
    <s v="Professor"/>
    <s v="Architecture &amp; Envr Design"/>
    <x v="262"/>
    <m/>
    <m/>
    <s v="Academic Year"/>
    <x v="2"/>
  </r>
  <r>
    <s v="Wojtkiewicz"/>
    <s v="Dennis"/>
    <s v="Professor"/>
    <s v="School of Art"/>
    <x v="263"/>
    <m/>
    <m/>
    <s v="Academic Year"/>
    <x v="2"/>
  </r>
  <r>
    <s v="Wood"/>
    <s v="Elizabeth"/>
    <s v="Prof/Ref &amp; Inst Librarian"/>
    <s v="University Libraries"/>
    <x v="264"/>
    <m/>
    <m/>
    <s v="Fiscal Year"/>
    <x v="3"/>
  </r>
  <r>
    <s v="Zachary"/>
    <s v="Mary"/>
    <s v="Head of Access Services"/>
    <s v="University Libraries"/>
    <x v="265"/>
    <n v="4500"/>
    <m/>
    <s v="Fiscal Year"/>
    <x v="1"/>
  </r>
  <r>
    <s v="Gillespie"/>
    <s v="Mary Ellen"/>
    <s v="Asst Athletic Dir/Development"/>
    <s v="Intercollegiate Athletics"/>
    <x v="266"/>
    <m/>
    <m/>
    <s v="Fiscal Year"/>
    <x v="1"/>
  </r>
  <r>
    <s v="Sanchez"/>
    <s v="Laura"/>
    <s v="Professor"/>
    <s v="Sociology Department"/>
    <x v="267"/>
    <m/>
    <m/>
    <s v="Academic Year"/>
    <x v="2"/>
  </r>
  <r>
    <s v="Guidera"/>
    <s v="Stan"/>
    <s v="Chair/Arch Dept"/>
    <s v="Architecture &amp; Envr Design"/>
    <x v="268"/>
    <n v="4000"/>
    <m/>
    <s v="Academic Year"/>
    <x v="2"/>
  </r>
  <r>
    <s v="Waggoner"/>
    <s v="Todd"/>
    <s v="Professor"/>
    <s v="Dept Engineering Technologies"/>
    <x v="269"/>
    <m/>
    <m/>
    <s v="Academic Year"/>
    <x v="2"/>
  </r>
  <r>
    <s v="Campbell"/>
    <s v="Michael"/>
    <s v="Police Captain"/>
    <s v="Public Safety"/>
    <x v="270"/>
    <m/>
    <m/>
    <s v="Fiscal Year"/>
    <x v="1"/>
  </r>
  <r>
    <s v="James"/>
    <s v="Timothy"/>
    <s v="Police Captain"/>
    <s v="Public Safety"/>
    <x v="270"/>
    <m/>
    <m/>
    <s v="Fiscal Year"/>
    <x v="1"/>
  </r>
  <r>
    <s v="Kurtz"/>
    <s v="Andrew"/>
    <s v="Assc Dean/Assc Prof"/>
    <s v="Fire-Institutional Research"/>
    <x v="271"/>
    <n v="21900"/>
    <m/>
    <s v="Fiscal Year"/>
    <x v="0"/>
  </r>
  <r>
    <s v="Evans"/>
    <s v="James"/>
    <s v="Professor"/>
    <s v="Geology Department"/>
    <x v="272"/>
    <m/>
    <m/>
    <s v="Academic Year"/>
    <x v="2"/>
  </r>
  <r>
    <s v="Layden"/>
    <s v="Andrew"/>
    <s v="Professor"/>
    <s v="Physics &amp; Astronomy"/>
    <x v="273"/>
    <m/>
    <m/>
    <s v="Academic Year"/>
    <x v="2"/>
  </r>
  <r>
    <s v="Pogan"/>
    <s v="Brett"/>
    <s v="Senior Capital Planner"/>
    <s v="Capital Planning"/>
    <x v="274"/>
    <m/>
    <m/>
    <s v="Fiscal Year"/>
    <x v="1"/>
  </r>
  <r>
    <s v="Shook"/>
    <s v="Mark"/>
    <s v="Assoc Athl Dir,Comp/St Athl Sv"/>
    <s v="Intercollegiate Athletics"/>
    <x v="275"/>
    <m/>
    <m/>
    <s v="Fiscal Year"/>
    <x v="1"/>
  </r>
  <r>
    <s v="Kamei"/>
    <s v="Kenju"/>
    <s v="Assistant Professor"/>
    <s v="Economics Dept"/>
    <x v="276"/>
    <m/>
    <m/>
    <s v="Academic Year"/>
    <x v="2"/>
  </r>
  <r>
    <s v="McKay"/>
    <s v="Robert"/>
    <s v="Professor"/>
    <s v="Biological Science"/>
    <x v="277"/>
    <n v="5000"/>
    <m/>
    <s v="Academic Year"/>
    <x v="2"/>
  </r>
  <r>
    <s v="Krane"/>
    <s v="Victoria"/>
    <s v="Professor"/>
    <s v="School of HMSLS"/>
    <x v="278"/>
    <m/>
    <m/>
    <s v="Academic Year"/>
    <x v="2"/>
  </r>
  <r>
    <s v="Izzo"/>
    <s v="Alexander"/>
    <s v="Professor"/>
    <s v="Math and Statistics Dept"/>
    <x v="279"/>
    <m/>
    <m/>
    <s v="Academic Year"/>
    <x v="2"/>
  </r>
  <r>
    <s v="Bortel"/>
    <s v="Robert"/>
    <s v="Director"/>
    <s v="Student Media"/>
    <x v="280"/>
    <m/>
    <m/>
    <s v="Fiscal Year"/>
    <x v="1"/>
  </r>
  <r>
    <s v="Chen"/>
    <s v="John"/>
    <s v="Professor"/>
    <s v="Math and Statistics Dept"/>
    <x v="281"/>
    <m/>
    <m/>
    <s v="Academic Year"/>
    <x v="2"/>
  </r>
  <r>
    <s v="Garske"/>
    <s v="Gregory"/>
    <s v="Professor"/>
    <s v="Schl of Intervention Svcs"/>
    <x v="282"/>
    <m/>
    <m/>
    <s v="Academic Year"/>
    <x v="2"/>
  </r>
  <r>
    <s v="Vickio"/>
    <s v="Craig"/>
    <s v="Staff Psychologist"/>
    <s v="Counseling Center"/>
    <x v="283"/>
    <m/>
    <m/>
    <s v="Fiscal Year"/>
    <x v="1"/>
  </r>
  <r>
    <s v="Smith"/>
    <s v="Michael"/>
    <s v="Senior Network Administrator"/>
    <s v="Information Technology Service"/>
    <x v="284"/>
    <m/>
    <m/>
    <s v="Fiscal Year"/>
    <x v="1"/>
  </r>
  <r>
    <s v="Failor"/>
    <s v="Michael"/>
    <s v="Senior Applications Developer"/>
    <s v="Information Technology Service"/>
    <x v="285"/>
    <m/>
    <m/>
    <s v="Fiscal Year"/>
    <x v="1"/>
  </r>
  <r>
    <s v="Alt"/>
    <s v="Andrew"/>
    <s v="Director, New St Orient/FY Prg"/>
    <s v="Office of Student Retention"/>
    <x v="285"/>
    <m/>
    <m/>
    <s v="Fiscal Year"/>
    <x v="1"/>
  </r>
  <r>
    <s v="Colvin"/>
    <s v="Wayne"/>
    <s v="Associate Manager"/>
    <s v="Information Technology Service"/>
    <x v="286"/>
    <m/>
    <m/>
    <s v="Fiscal Year"/>
    <x v="1"/>
  </r>
  <r>
    <s v="Mahoney"/>
    <s v="Annette"/>
    <s v="Professor"/>
    <s v="Psychology Department"/>
    <x v="287"/>
    <m/>
    <m/>
    <s v="Academic Year"/>
    <x v="2"/>
  </r>
  <r>
    <s v="Heckman"/>
    <s v="Carol"/>
    <s v="Professor"/>
    <s v="Biological Science"/>
    <x v="288"/>
    <m/>
    <m/>
    <s v="Academic Year"/>
    <x v="2"/>
  </r>
  <r>
    <s v="Kasch"/>
    <s v="Richard"/>
    <s v="Systems Analyst"/>
    <s v="Information Technology Service"/>
    <x v="289"/>
    <m/>
    <m/>
    <s v="Fiscal Year"/>
    <x v="1"/>
  </r>
  <r>
    <s v="Natvig"/>
    <s v="Mary"/>
    <s v="Asst Dean/Professor"/>
    <s v="Musicology/Composition/Theory"/>
    <x v="290"/>
    <m/>
    <m/>
    <s v="Academic Year"/>
    <x v="2"/>
  </r>
  <r>
    <s v="Sherrell"/>
    <s v="Marcus"/>
    <s v="Assc Dean /Assoc Prof"/>
    <s v="A&amp;S Dean"/>
    <x v="291"/>
    <n v="8000"/>
    <m/>
    <s v="Fiscal Year"/>
    <x v="0"/>
  </r>
  <r>
    <s v="Coomes"/>
    <s v="Michael"/>
    <s v="Associate Professor"/>
    <s v="Higher Ed and Student Affairs"/>
    <x v="292"/>
    <m/>
    <m/>
    <s v="Academic Year"/>
    <x v="2"/>
  </r>
  <r>
    <s v="Brahier"/>
    <s v="Daniel"/>
    <s v="Professor/Director"/>
    <s v="Educ/Div Tchng &amp; Learning"/>
    <x v="293"/>
    <n v="18000"/>
    <m/>
    <s v="Academic Year"/>
    <x v="2"/>
  </r>
  <r>
    <s v="Boucher"/>
    <s v="Robert"/>
    <s v="Sr Proj Mgr - Engineering"/>
    <s v="Design &amp; Construction"/>
    <x v="294"/>
    <m/>
    <m/>
    <s v="Fiscal Year"/>
    <x v="1"/>
  </r>
  <r>
    <s v="Burns"/>
    <s v="Timothy"/>
    <s v="Sr Proj Manager - Construction"/>
    <s v="Design &amp; Construction"/>
    <x v="294"/>
    <m/>
    <m/>
    <s v="Fiscal Year"/>
    <x v="1"/>
  </r>
  <r>
    <s v="Mruk"/>
    <s v="Christopher"/>
    <s v="Professor"/>
    <s v="Fire-Psychology"/>
    <x v="295"/>
    <m/>
    <m/>
    <s v="Academic Year"/>
    <x v="2"/>
  </r>
  <r>
    <s v="Roudebush"/>
    <s v="Wilfred"/>
    <s v="Associate Professor"/>
    <s v="Construction Management"/>
    <x v="296"/>
    <m/>
    <m/>
    <s v="Academic Year"/>
    <x v="2"/>
  </r>
  <r>
    <s v="Kantorski"/>
    <s v="Vincent"/>
    <s v="Professor"/>
    <s v="Music Education"/>
    <x v="297"/>
    <m/>
    <m/>
    <s v="Academic Year"/>
    <x v="2"/>
  </r>
  <r>
    <s v="Roark"/>
    <s v="Roddy"/>
    <s v="Senior Lecturer"/>
    <s v="Fire-Applied Science"/>
    <x v="298"/>
    <n v="2000"/>
    <m/>
    <s v="Academic Year"/>
    <x v="2"/>
  </r>
  <r>
    <s v="Quinn"/>
    <s v="J"/>
    <s v="Associate Professor"/>
    <s v="Economics Dept"/>
    <x v="299"/>
    <m/>
    <m/>
    <s v="Academic Year"/>
    <x v="2"/>
  </r>
  <r>
    <s v="Von Lehmden"/>
    <s v="Joshua"/>
    <s v="Special Project Manager"/>
    <s v="Information Technology Service"/>
    <x v="300"/>
    <m/>
    <m/>
    <s v="Fiscal Year"/>
    <x v="1"/>
  </r>
  <r>
    <s v="Beluska"/>
    <s v="Vasile"/>
    <s v="Professor"/>
    <s v="Music Performance Studies"/>
    <x v="301"/>
    <m/>
    <m/>
    <s v="Academic Year"/>
    <x v="2"/>
  </r>
  <r>
    <s v="Meel"/>
    <s v="David"/>
    <s v="Professor"/>
    <s v="Math and Statistics Dept"/>
    <x v="302"/>
    <m/>
    <m/>
    <s v="Academic Year"/>
    <x v="2"/>
  </r>
  <r>
    <s v="Kulicke"/>
    <s v="Vicky"/>
    <s v="Equity Officer"/>
    <s v="Office of Equity &amp; Diversity"/>
    <x v="303"/>
    <m/>
    <m/>
    <s v="Fiscal Year"/>
    <x v="1"/>
  </r>
  <r>
    <s v="Fasko"/>
    <s v="Daniel"/>
    <s v="Professor"/>
    <s v="Leadership and Policy Studies"/>
    <x v="304"/>
    <m/>
    <m/>
    <s v="Academic Year"/>
    <x v="2"/>
  </r>
  <r>
    <s v="Elsasser"/>
    <s v="James"/>
    <s v="Assoc Athl Dir for Int Aff"/>
    <s v="Intercollegiate Athletics"/>
    <x v="305"/>
    <m/>
    <m/>
    <s v="Fiscal Year"/>
    <x v="1"/>
  </r>
  <r>
    <s v="Durkin"/>
    <s v="William"/>
    <s v="Assistant Football Coach"/>
    <s v="Football"/>
    <x v="306"/>
    <m/>
    <m/>
    <s v="Fiscal Year"/>
    <x v="1"/>
  </r>
  <r>
    <s v="Sharp"/>
    <s v="Patricia"/>
    <s v="Professor"/>
    <s v="Psychology Department"/>
    <x v="307"/>
    <m/>
    <m/>
    <s v="Academic Year"/>
    <x v="2"/>
  </r>
  <r>
    <s v="Gordon"/>
    <s v="Jeffrey"/>
    <s v="Associate Professor"/>
    <s v="Geography Department"/>
    <x v="308"/>
    <m/>
    <m/>
    <s v="Academic Year"/>
    <x v="2"/>
  </r>
  <r>
    <s v="Hamilton"/>
    <s v="Duane"/>
    <s v="Director, Elect &amp; Meeh Systems"/>
    <s v="Electrical / Mechanical"/>
    <x v="309"/>
    <m/>
    <m/>
    <s v="Fiscal Year"/>
    <x v="1"/>
  </r>
  <r>
    <s v="Miller"/>
    <s v="Kimberly"/>
    <s v="Director"/>
    <s v="Risk Management"/>
    <x v="310"/>
    <m/>
    <m/>
    <s v="Fiscal Year"/>
    <x v="1"/>
  </r>
  <r>
    <s v="Hoag"/>
    <s v="John"/>
    <s v="Senior Assoc Dean/Professor"/>
    <s v="Dean of Business"/>
    <x v="311"/>
    <n v="8000"/>
    <m/>
    <s v="Fiscal Year"/>
    <x v="0"/>
  </r>
  <r>
    <s v="Zirbel"/>
    <s v="Craig"/>
    <s v="Professor"/>
    <s v="Math and Statistics Dept"/>
    <x v="312"/>
    <m/>
    <m/>
    <s v="Academic Year"/>
    <x v="2"/>
  </r>
  <r>
    <s v="Jones"/>
    <s v="Carolyn"/>
    <s v="Instructor/Exec in Residence"/>
    <s v="Accounting/MIS"/>
    <x v="313"/>
    <m/>
    <m/>
    <s v="Academic Year"/>
    <x v="2"/>
  </r>
  <r>
    <s v="Depinet"/>
    <s v="Andrea"/>
    <s v="Director of Campus Services"/>
    <s v="Campus Services"/>
    <x v="314"/>
    <m/>
    <m/>
    <s v="Fiscal Year"/>
    <x v="1"/>
  </r>
  <r>
    <s v="Richardson"/>
    <s v="Nathan"/>
    <s v="Chair/Associate Professor"/>
    <s v="Romance and Classical Studies"/>
    <x v="315"/>
    <n v="8000"/>
    <m/>
    <s v="Fiscal Year"/>
    <x v="0"/>
  </r>
  <r>
    <s v="Ginsburg"/>
    <s v="Michael"/>
    <s v="Associate Dean of Students"/>
    <s v="Office of the Dean of Students"/>
    <x v="316"/>
    <m/>
    <m/>
    <s v="Fiscal Year"/>
    <x v="1"/>
  </r>
  <r>
    <s v="Adams"/>
    <s v="Judy"/>
    <s v="Associate Professor"/>
    <s v="Medical Technology Program"/>
    <x v="317"/>
    <m/>
    <m/>
    <s v="Academic Year"/>
    <x v="2"/>
  </r>
  <r>
    <s v="Kane"/>
    <s v="John"/>
    <s v="Licensing Officer"/>
    <s v="Office of Tech Transfer &amp; Serv"/>
    <x v="318"/>
    <m/>
    <m/>
    <s v="Fiscal Year"/>
    <x v="1"/>
  </r>
  <r>
    <s v="Artz"/>
    <s v="Jeffrey"/>
    <s v="Creative Director"/>
    <s v="Marketing &amp; Communications"/>
    <x v="319"/>
    <m/>
    <m/>
    <s v="Fiscal Year"/>
    <x v="1"/>
  </r>
  <r>
    <s v="Brunner"/>
    <s v="Marc"/>
    <s v="Project Architect"/>
    <s v="Design &amp; Construction"/>
    <x v="320"/>
    <m/>
    <m/>
    <s v="Fiscal Year"/>
    <x v="1"/>
  </r>
  <r>
    <s v="Emery"/>
    <s v="Allan"/>
    <s v="Assoc Prof"/>
    <s v="English Department"/>
    <x v="321"/>
    <m/>
    <m/>
    <s v="Academic Year"/>
    <x v="2"/>
  </r>
  <r>
    <s v="Kim"/>
    <s v="Younghee"/>
    <s v="Associate Professor"/>
    <s v="Family &amp; Consumer Sciences"/>
    <x v="322"/>
    <m/>
    <m/>
    <s v="Academic Year"/>
    <x v="2"/>
  </r>
  <r>
    <s v="Cesarini"/>
    <s v="Paul"/>
    <s v="Chair/Associate Professor"/>
    <s v="VCT-Tech Education"/>
    <x v="323"/>
    <n v="6000"/>
    <m/>
    <s v="Academic Year"/>
    <x v="2"/>
  </r>
  <r>
    <s v="Mayo"/>
    <s v="Wendell"/>
    <s v="Professor"/>
    <s v="English Department"/>
    <x v="324"/>
    <m/>
    <m/>
    <s v="Academic Year"/>
    <x v="2"/>
  </r>
  <r>
    <s v="Luescher"/>
    <s v="Andreas"/>
    <s v="Professor"/>
    <s v="Architecture &amp; Envr Design"/>
    <x v="325"/>
    <m/>
    <m/>
    <s v="Academic Year"/>
    <x v="2"/>
  </r>
  <r>
    <s v="Hennessy"/>
    <s v="Nicholas"/>
    <s v="Sustainability Coordinator"/>
    <s v="Sustainability"/>
    <x v="326"/>
    <m/>
    <m/>
    <s v="Fiscal Year"/>
    <x v="1"/>
  </r>
  <r>
    <s v="Chambers"/>
    <s v="Timothy"/>
    <s v="Director Undergrad Studies"/>
    <s v="Office of UG Student Develo"/>
    <x v="327"/>
    <m/>
    <m/>
    <s v="Fiscal Year"/>
    <x v="1"/>
  </r>
  <r>
    <s v="Skinner"/>
    <s v="Ewart"/>
    <s v="Associate Professor"/>
    <s v="Dept of Telecommunications"/>
    <x v="328"/>
    <m/>
    <m/>
    <s v="Academic Year"/>
    <x v="2"/>
  </r>
  <r>
    <s v="Carney"/>
    <s v="Mark"/>
    <s v="Assistant Football Coach"/>
    <s v="Football"/>
    <x v="329"/>
    <m/>
    <m/>
    <s v="Fiscal Year"/>
    <x v="1"/>
  </r>
  <r>
    <s v="McDaniel"/>
    <s v="Lawrence"/>
    <s v="Asst HeadFtbl Coach"/>
    <s v="Football"/>
    <x v="329"/>
    <m/>
    <m/>
    <s v="Fiscal Year"/>
    <x v="1"/>
  </r>
  <r>
    <s v="Scheier"/>
    <s v="Adam"/>
    <s v="Assistant Football Coach"/>
    <s v="Football"/>
    <x v="329"/>
    <m/>
    <m/>
    <s v="Fiscal Year"/>
    <x v="1"/>
  </r>
  <r>
    <s v="Underwood"/>
    <s v="Eileen"/>
    <s v="Associate Professor"/>
    <s v="Biological Science"/>
    <x v="330"/>
    <m/>
    <m/>
    <s v="Academic Year"/>
    <x v="2"/>
  </r>
  <r>
    <s v="Anzenbacher"/>
    <s v="Pavel"/>
    <s v="Associate Professor"/>
    <s v="Chemistry Department"/>
    <x v="331"/>
    <m/>
    <m/>
    <s v="Academic Year"/>
    <x v="2"/>
  </r>
  <r>
    <s v="Nelson"/>
    <s v="Mark"/>
    <s v="Director, Learning Commons"/>
    <s v="Learning Commons"/>
    <x v="332"/>
    <m/>
    <m/>
    <s v="Fiscal Year"/>
    <x v="1"/>
  </r>
  <r>
    <s v="Childs"/>
    <s v="Sidney"/>
    <s v="Exec Director, TRIO Progams"/>
    <s v="TRIO Programs"/>
    <x v="333"/>
    <m/>
    <m/>
    <s v="Fiscal Year"/>
    <x v="1"/>
  </r>
  <r>
    <s v="McRoberts"/>
    <s v="Gail"/>
    <s v="Dir Budgets/Admin Assistant"/>
    <s v="Graduate Operations"/>
    <x v="334"/>
    <m/>
    <m/>
    <s v="Fiscal Year"/>
    <x v="1"/>
  </r>
  <r>
    <s v="Halsey"/>
    <s v="Jeffrey"/>
    <s v="Professor"/>
    <s v="Music Performance Studies"/>
    <x v="335"/>
    <m/>
    <m/>
    <s v="Academic Year"/>
    <x v="2"/>
  </r>
  <r>
    <s v="Zeilstra-Ryalls"/>
    <s v="Jill"/>
    <s v="Professor"/>
    <s v="Biological Science"/>
    <x v="336"/>
    <m/>
    <m/>
    <s v="Academic Year"/>
    <x v="2"/>
  </r>
  <r>
    <s v="Bly"/>
    <s v="George"/>
    <s v="Senior Systems Programmer"/>
    <s v="Information Technology Service"/>
    <x v="337"/>
    <m/>
    <m/>
    <s v="Fiscal Year"/>
    <x v="1"/>
  </r>
  <r>
    <s v="O'Brien"/>
    <s v="William"/>
    <s v="Associate Professor"/>
    <s v="Psychology Department"/>
    <x v="338"/>
    <m/>
    <m/>
    <s v="Academic Year"/>
    <x v="2"/>
  </r>
  <r>
    <s v="Hourigan"/>
    <s v="Brandon"/>
    <s v="Director of Strength and Cond"/>
    <s v="Intercollegiate Athletics"/>
    <x v="339"/>
    <m/>
    <m/>
    <s v="Fiscal Year"/>
    <x v="1"/>
  </r>
  <r>
    <s v="Matthews"/>
    <s v="Russell"/>
    <s v="Assistant Professor"/>
    <s v="Psychology Department"/>
    <x v="340"/>
    <m/>
    <m/>
    <s v="Academic Year"/>
    <x v="2"/>
  </r>
  <r>
    <s v="Diehl"/>
    <s v="Kerry"/>
    <s v="Senior Assc Director Admissns"/>
    <s v="Admissions Office"/>
    <x v="341"/>
    <n v="5000"/>
    <m/>
    <s v="Fiscal Year"/>
    <x v="1"/>
  </r>
  <r>
    <s v="Deters"/>
    <s v="Donald"/>
    <s v="Assistant Professor"/>
    <s v="Biological Science"/>
    <x v="342"/>
    <m/>
    <m/>
    <s v="Academic Year"/>
    <x v="2"/>
  </r>
  <r>
    <s v="Konecny"/>
    <s v="John"/>
    <s v="Applications Developer"/>
    <s v="Information Technology Service"/>
    <x v="343"/>
    <m/>
    <m/>
    <s v="Fiscal Year"/>
    <x v="1"/>
  </r>
  <r>
    <s v="Reinhart"/>
    <s v="Rachel"/>
    <s v="Acting Co-Dir/School of EFLP"/>
    <s v="Leadership and Policy Studies"/>
    <x v="344"/>
    <n v="4000"/>
    <m/>
    <s v="Academic Year"/>
    <x v="2"/>
  </r>
  <r>
    <s v="Molnar"/>
    <s v="Connie"/>
    <s v="Director"/>
    <s v="On-Line Programs"/>
    <x v="345"/>
    <m/>
    <m/>
    <s v="Fiscal Year"/>
    <x v="1"/>
  </r>
  <r>
    <s v="Serio"/>
    <s v="Marsha"/>
    <s v="Manager, Employee Relations"/>
    <s v="Human Resources"/>
    <x v="346"/>
    <m/>
    <m/>
    <s v="Fiscal Year"/>
    <x v="1"/>
  </r>
  <r>
    <s v="Balistreri"/>
    <s v="John"/>
    <s v="Professor"/>
    <s v="School of Art"/>
    <x v="347"/>
    <m/>
    <m/>
    <s v="Academic Year"/>
    <x v="2"/>
  </r>
  <r>
    <s v="Burke"/>
    <s v="Mona"/>
    <s v="Program Director/Sr Lecturer"/>
    <s v="Fire-Applied Science"/>
    <x v="348"/>
    <n v="2000"/>
    <m/>
    <s v="Academic Year"/>
    <x v="2"/>
  </r>
  <r>
    <s v="Ameling"/>
    <s v="Jerome"/>
    <s v="Senior Associate Director, SFA"/>
    <s v="Financial Aid"/>
    <x v="349"/>
    <m/>
    <m/>
    <s v="Fiscal Year"/>
    <x v="1"/>
  </r>
  <r>
    <s v="Miglietti"/>
    <s v="Cynthia"/>
    <s v="Chair/Dir,Program/AssocProf"/>
    <s v="Fire-Applied Science"/>
    <x v="350"/>
    <n v="8000"/>
    <m/>
    <s v="Academic Year"/>
    <x v="2"/>
  </r>
  <r>
    <s v="Odafe"/>
    <s v="Victor"/>
    <s v="Chair/Associate Professor"/>
    <s v="Fire-Natural/Social Science"/>
    <x v="351"/>
    <n v="6000"/>
    <m/>
    <s v="Academic Year"/>
    <x v="2"/>
  </r>
  <r>
    <s v="Huber"/>
    <s v="Robert"/>
    <s v="Professor"/>
    <s v="Biological Science"/>
    <x v="352"/>
    <m/>
    <m/>
    <s v="Academic Year"/>
    <x v="2"/>
  </r>
  <r>
    <s v="Carney"/>
    <s v="Norman"/>
    <s v="Database Administrator"/>
    <s v="Information Technology Service"/>
    <x v="353"/>
    <n v="7233"/>
    <m/>
    <s v="Fiscal Year"/>
    <x v="1"/>
  </r>
  <r>
    <s v="Swinford"/>
    <s v="Susan"/>
    <s v="Assistant Director"/>
    <s v="VP Student Affairs"/>
    <x v="354"/>
    <m/>
    <m/>
    <s v="Fiscal Year"/>
    <x v="1"/>
  </r>
  <r>
    <s v="Oates"/>
    <s v="Gary"/>
    <s v="Associate Professor"/>
    <s v="Sociology Department"/>
    <x v="355"/>
    <m/>
    <m/>
    <s v="Academic Year"/>
    <x v="2"/>
  </r>
  <r>
    <s v="Wade"/>
    <s v="John"/>
    <s v="Associate Professor"/>
    <s v="Math and Statistics Dept"/>
    <x v="356"/>
    <m/>
    <m/>
    <s v="Academic Year"/>
    <x v="2"/>
  </r>
  <r>
    <s v="Ha"/>
    <s v="Louisa"/>
    <s v="Professor"/>
    <s v="Dept of Telecommunications"/>
    <x v="357"/>
    <m/>
    <m/>
    <s v="Academic Year"/>
    <x v="2"/>
  </r>
  <r>
    <s v="White"/>
    <s v="Edward"/>
    <s v="Executive-in-Residence"/>
    <s v="Finance"/>
    <x v="358"/>
    <m/>
    <m/>
    <s v="Academic Year"/>
    <x v="2"/>
  </r>
  <r>
    <s v="Santino"/>
    <s v="John"/>
    <s v="Professor"/>
    <s v="Popular Culture"/>
    <x v="359"/>
    <m/>
    <m/>
    <s v="Academic Year"/>
    <x v="2"/>
  </r>
  <r>
    <s v="Martin"/>
    <s v="Nancy"/>
    <s v="Senior Nurse Practitioner"/>
    <s v="Health Services"/>
    <x v="360"/>
    <m/>
    <m/>
    <s v="Fiscal Year"/>
    <x v="1"/>
  </r>
  <r>
    <s v="Morris"/>
    <s v="Paul"/>
    <s v="Professor"/>
    <s v="Biological Science"/>
    <x v="361"/>
    <m/>
    <m/>
    <s v="Academic Year"/>
    <x v="2"/>
  </r>
  <r>
    <s v="Farver"/>
    <s v="John"/>
    <s v="Associate Professor"/>
    <s v="Geology Department"/>
    <x v="362"/>
    <m/>
    <m/>
    <s v="Academic Year"/>
    <x v="2"/>
  </r>
  <r>
    <s v="Kramer"/>
    <s v="Linda"/>
    <s v="Head Librarian, CRC"/>
    <s v="University Libraries"/>
    <x v="363"/>
    <m/>
    <m/>
    <s v="Fiscal Year"/>
    <x v="3"/>
  </r>
  <r>
    <s v="Meyer"/>
    <s v="Casey"/>
    <s v="Senior Systems Administrator"/>
    <s v="Information Technology Service"/>
    <x v="364"/>
    <n v="7154"/>
    <m/>
    <s v="Fiscal Year"/>
    <x v="1"/>
  </r>
  <r>
    <s v="Rosser"/>
    <s v="Virginia"/>
    <s v="Director Service Learning"/>
    <s v="Office of Service Learning"/>
    <x v="365"/>
    <m/>
    <m/>
    <s v="Fiscal Year"/>
    <x v="1"/>
  </r>
  <r>
    <s v="Nelson"/>
    <s v="Angela"/>
    <s v="Associate Professor"/>
    <s v="Popular Culture"/>
    <x v="366"/>
    <m/>
    <m/>
    <s v="Academic Year"/>
    <x v="2"/>
  </r>
  <r>
    <s v="Munson"/>
    <s v="Mark"/>
    <s v="Professor"/>
    <s v="Music Education"/>
    <x v="367"/>
    <m/>
    <m/>
    <s v="Academic Year"/>
    <x v="2"/>
  </r>
  <r>
    <s v="Howes"/>
    <s v="Geoffrey"/>
    <s v="Professor"/>
    <s v="German-Russian Department"/>
    <x v="368"/>
    <m/>
    <m/>
    <s v="Academic Year"/>
    <x v="2"/>
  </r>
  <r>
    <s v="Fleming"/>
    <s v="Jesse"/>
    <s v="Asst Women's Basketball Coach"/>
    <s v="Basketball - Women"/>
    <x v="369"/>
    <m/>
    <m/>
    <s v="Fiscal Year"/>
    <x v="1"/>
  </r>
  <r>
    <s v="Lea"/>
    <s v="Clark"/>
    <s v="Ast Football Coach"/>
    <s v="Football"/>
    <x v="369"/>
    <m/>
    <m/>
    <s v="Fiscal Year"/>
    <x v="1"/>
  </r>
  <r>
    <s v="Richey"/>
    <s v="Nicholas"/>
    <s v="Asst Athl Dir Sp Perf/Dir Sp M"/>
    <s v="Intercollegiate Athletics"/>
    <x v="369"/>
    <m/>
    <m/>
    <s v="Fiscal Year"/>
    <x v="1"/>
  </r>
  <r>
    <s v="Williamson"/>
    <s v="Richard"/>
    <s v="Enterprise Application Admin"/>
    <s v="Information Technology Service"/>
    <x v="370"/>
    <m/>
    <m/>
    <s v="Fiscal Year"/>
    <x v="1"/>
  </r>
  <r>
    <s v="Kruse"/>
    <s v="Penny"/>
    <s v="Professor"/>
    <s v="Music Performance Studies"/>
    <x v="371"/>
    <m/>
    <m/>
    <s v="Academic Year"/>
    <x v="2"/>
  </r>
  <r>
    <s v="Dunn"/>
    <s v="Susan"/>
    <s v="Director, Informational Svcs"/>
    <s v="Development Office"/>
    <x v="372"/>
    <m/>
    <m/>
    <s v="Fiscal Year"/>
    <x v="1"/>
  </r>
  <r>
    <s v="Motz"/>
    <s v="Marilyn"/>
    <s v="Associate Professor"/>
    <s v="Popular Culture"/>
    <x v="373"/>
    <n v="3000"/>
    <m/>
    <s v="Academic Year"/>
    <x v="2"/>
  </r>
  <r>
    <s v="Morin"/>
    <s v="Shawn"/>
    <s v="Professor"/>
    <s v="School of Art"/>
    <x v="374"/>
    <m/>
    <m/>
    <s v="Academic Year"/>
    <x v="2"/>
  </r>
  <r>
    <s v="Zhou"/>
    <s v="Yu"/>
    <s v="Associate Professor"/>
    <s v="Geography Department"/>
    <x v="375"/>
    <m/>
    <m/>
    <s v="Academic Year"/>
    <x v="2"/>
  </r>
  <r>
    <s v="Nomaguchi"/>
    <s v="Kei"/>
    <s v="Associate Professor"/>
    <s v="Sociology Department"/>
    <x v="376"/>
    <m/>
    <m/>
    <s v="Academic Year"/>
    <x v="2"/>
  </r>
  <r>
    <s v="Schutte"/>
    <s v="Barry"/>
    <s v="Assistant Hockey Coach"/>
    <s v="Hockey"/>
    <x v="377"/>
    <m/>
    <m/>
    <s v="Fiscal Year"/>
    <x v="1"/>
  </r>
  <r>
    <s v="Castellano"/>
    <s v="Cecilia"/>
    <s v="Senior Assc Director Admissns"/>
    <s v="Admissions Office"/>
    <x v="378"/>
    <n v="5000"/>
    <m/>
    <s v="Fiscal Year"/>
    <x v="1"/>
  </r>
  <r>
    <s v="Chatfield"/>
    <s v="David"/>
    <s v="Director, Center for Exec Stud"/>
    <s v="Graduate Studies - Business"/>
    <x v="378"/>
    <m/>
    <m/>
    <s v="Fiscal Year"/>
    <x v="1"/>
  </r>
  <r>
    <s v="Schmitz"/>
    <s v="Daniel"/>
    <s v="Head Baseball Coach"/>
    <s v="Baseball - Men"/>
    <x v="379"/>
    <m/>
    <m/>
    <s v="Fiscal Year"/>
    <x v="1"/>
  </r>
  <r>
    <s v="Kubow"/>
    <s v="Patricia"/>
    <s v="Professor"/>
    <s v="Leadership and Policy Studies"/>
    <x v="380"/>
    <m/>
    <m/>
    <s v="Academic Year"/>
    <x v="2"/>
  </r>
  <r>
    <s v="Hoff"/>
    <s v="Kathryn"/>
    <s v="Associate Professor"/>
    <s v="VCT-Tech Education"/>
    <x v="381"/>
    <m/>
    <m/>
    <s v="Academic Year"/>
    <x v="2"/>
  </r>
  <r>
    <s v="Border"/>
    <s v="David"/>
    <s v="Associate Professor"/>
    <s v="Dept Engineering Technologies"/>
    <x v="382"/>
    <m/>
    <m/>
    <s v="Academic Year"/>
    <x v="2"/>
  </r>
  <r>
    <s v="Colprit"/>
    <s v="Elaine"/>
    <s v="Chair/Associate Professor"/>
    <s v="Music Education"/>
    <x v="383"/>
    <n v="6000"/>
    <m/>
    <s v="Academic Year"/>
    <x v="2"/>
  </r>
  <r>
    <s v="Tomic"/>
    <s v="Danijela"/>
    <s v="Head Coach Women's Volleyball"/>
    <s v="Volleyball - Women"/>
    <x v="384"/>
    <m/>
    <m/>
    <s v="Fiscal Year"/>
    <x v="1"/>
  </r>
  <r>
    <s v="Snyder"/>
    <s v="Julie"/>
    <s v="Assc Dn/Dir SAR Pres LD Acad."/>
    <s v="President’s Leadership Academy"/>
    <x v="385"/>
    <m/>
    <m/>
    <s v="Fiscal Year"/>
    <x v="1"/>
  </r>
  <r>
    <s v="Schnurr"/>
    <s v="Dean"/>
    <s v="Director, Marketing/Public Rel"/>
    <s v="Fire-College Relations"/>
    <x v="386"/>
    <m/>
    <m/>
    <s v="Fiscal Year"/>
    <x v="1"/>
  </r>
  <r>
    <s v="Muir"/>
    <s v="Sharona"/>
    <s v="Professor"/>
    <s v="English Department"/>
    <x v="387"/>
    <m/>
    <m/>
    <s v="Academic Year"/>
    <x v="2"/>
  </r>
  <r>
    <s v="Colcord"/>
    <s v="Donna"/>
    <s v="Clinic Director"/>
    <s v="Comm. Sciences &amp; Disorders"/>
    <x v="388"/>
    <m/>
    <m/>
    <s v="Fiscal Year"/>
    <x v="1"/>
  </r>
  <r>
    <s v="Foust"/>
    <s v="James"/>
    <s v="Associate Professor"/>
    <s v="Department of Journalism &amp; PR"/>
    <x v="389"/>
    <m/>
    <m/>
    <s v="Academic Year"/>
    <x v="2"/>
  </r>
  <r>
    <s v="Morrison"/>
    <s v="Mary"/>
    <s v="Director of Development"/>
    <s v="Development Office *"/>
    <x v="390"/>
    <m/>
    <m/>
    <s v="Fiscal Year"/>
    <x v="1"/>
  </r>
  <r>
    <s v="Samel"/>
    <s v="Arthur"/>
    <s v="Associate Professor"/>
    <s v="Geography Department"/>
    <x v="391"/>
    <m/>
    <m/>
    <s v="Academic Year"/>
    <x v="2"/>
  </r>
  <r>
    <s v="Cleveland"/>
    <s v="Susannah"/>
    <s v="Assoc Prof/Head MLSRA"/>
    <s v="University Libraries"/>
    <x v="392"/>
    <m/>
    <m/>
    <s v="Fiscal Year"/>
    <x v="3"/>
  </r>
  <r>
    <s v="Callen"/>
    <s v="Donald"/>
    <s v="Assistant Professor"/>
    <s v="Philosophy Department"/>
    <x v="393"/>
    <m/>
    <m/>
    <s v="Academic Year"/>
    <x v="2"/>
  </r>
  <r>
    <s v="Celli"/>
    <s v="Carlo"/>
    <s v="Professor"/>
    <s v="Romance and Classical Studies"/>
    <x v="394"/>
    <m/>
    <m/>
    <s v="Academic Year"/>
    <x v="2"/>
  </r>
  <r>
    <s v="Tomor"/>
    <s v="Sue"/>
    <s v="Systems Analyst"/>
    <s v="Information Technology Service"/>
    <x v="395"/>
    <m/>
    <m/>
    <s v="Fiscal Year"/>
    <x v="1"/>
  </r>
  <r>
    <s v="Graham"/>
    <s v="Robert"/>
    <s v="Archivist"/>
    <s v="University Libraries"/>
    <x v="396"/>
    <m/>
    <m/>
    <s v="Fiscal Year"/>
    <x v="1"/>
  </r>
  <r>
    <s v="Hines"/>
    <s v="Jean"/>
    <s v="Associate Professor"/>
    <s v="Family &amp; Consumer Sciences"/>
    <x v="397"/>
    <m/>
    <m/>
    <s v="Academic Year"/>
    <x v="2"/>
  </r>
  <r>
    <s v="Fall"/>
    <s v="Pamela"/>
    <s v="Manager, Accounting Services"/>
    <s v="Alumni Office"/>
    <x v="398"/>
    <m/>
    <m/>
    <s v="Fiscal Year"/>
    <x v="1"/>
  </r>
  <r>
    <s v="Martin"/>
    <s v="Royce"/>
    <s v="Associate Professor"/>
    <s v="Dept Engineering Technologies"/>
    <x v="399"/>
    <m/>
    <m/>
    <s v="Academic Year"/>
    <x v="2"/>
  </r>
  <r>
    <s v="Traver"/>
    <s v="Kimberly"/>
    <s v="Instructor"/>
    <s v="Comm. Sciences &amp; Disorders"/>
    <x v="400"/>
    <m/>
    <m/>
    <s v="Academic Year"/>
    <x v="2"/>
  </r>
  <r>
    <s v="Buzzelli"/>
    <s v="Christopher"/>
    <s v="Professor"/>
    <s v="Music Performance Studies"/>
    <x v="401"/>
    <m/>
    <m/>
    <s v="Academic Year"/>
    <x v="2"/>
  </r>
  <r>
    <s v="Stone"/>
    <s v="Lamonta"/>
    <s v="Ast Men’s Basketball Coach"/>
    <s v="Basketball-Men"/>
    <x v="402"/>
    <m/>
    <m/>
    <s v="Fiscal Year"/>
    <x v="1"/>
  </r>
  <r>
    <s v="Forde"/>
    <s v="Dermot"/>
    <s v="Director of Advising"/>
    <s v="Advising Services"/>
    <x v="403"/>
    <m/>
    <m/>
    <s v="Fiscal Year"/>
    <x v="1"/>
  </r>
  <r>
    <s v="Larkin"/>
    <s v="Linda"/>
    <s v="Enterprise Appl Administrator"/>
    <s v="Information Technology Service"/>
    <x v="403"/>
    <m/>
    <m/>
    <s v="Fiscal Year"/>
    <x v="1"/>
  </r>
  <r>
    <s v="Melton"/>
    <s v="Laura"/>
    <s v="Professor"/>
    <s v="Music Performance Studies"/>
    <x v="404"/>
    <m/>
    <m/>
    <s v="Academic Year"/>
    <x v="2"/>
  </r>
  <r>
    <s v="Brentlinger"/>
    <s v="Terry"/>
    <s v="Applications Developer"/>
    <s v="Information Technology Service"/>
    <x v="405"/>
    <m/>
    <m/>
    <s v="Fiscal Year"/>
    <x v="1"/>
  </r>
  <r>
    <s v="Schneider"/>
    <s v="Raymond"/>
    <s v="Associate Professor"/>
    <s v="School of HMSLS"/>
    <x v="406"/>
    <m/>
    <m/>
    <s v="Academic Year"/>
    <x v="2"/>
  </r>
  <r>
    <s v="Musher-Eizenman"/>
    <s v="Dara"/>
    <s v="Professor"/>
    <s v="Psychology Department"/>
    <x v="407"/>
    <m/>
    <m/>
    <s v="Academic Year"/>
    <x v="2"/>
  </r>
  <r>
    <s v="Sattler"/>
    <s v="Lynn"/>
    <s v="Database Administrator"/>
    <s v="Information Technology Service"/>
    <x v="408"/>
    <m/>
    <m/>
    <s v="Fiscal Year"/>
    <x v="1"/>
  </r>
  <r>
    <s v="Begum"/>
    <s v="Khani"/>
    <s v="Associate Professor"/>
    <s v="English Department"/>
    <x v="409"/>
    <m/>
    <m/>
    <s v="Academic Year"/>
    <x v="2"/>
  </r>
  <r>
    <s v="Gajjala"/>
    <s v="Radhika"/>
    <s v="Professor"/>
    <s v="Dept of Communication"/>
    <x v="410"/>
    <m/>
    <m/>
    <s v="Academic Year"/>
    <x v="2"/>
  </r>
  <r>
    <s v="Long"/>
    <s v="Thaddeus"/>
    <s v="Associate Dir Rec Wellness"/>
    <s v="Recreation and Wellness"/>
    <x v="411"/>
    <m/>
    <m/>
    <s v="Fiscal Year"/>
    <x v="1"/>
  </r>
  <r>
    <s v="Michaels"/>
    <s v="Helen"/>
    <s v="Associate Professor"/>
    <s v="Biological Science"/>
    <x v="412"/>
    <m/>
    <m/>
    <s v="Academic Year"/>
    <x v="2"/>
  </r>
  <r>
    <s v="van Staaden"/>
    <s v="Moira"/>
    <s v="Professor"/>
    <s v="Biological Science"/>
    <x v="413"/>
    <m/>
    <m/>
    <s v="Academic Year"/>
    <x v="2"/>
  </r>
  <r>
    <s v="Chapman"/>
    <s v="Vanessa"/>
    <s v="Director of Development"/>
    <s v="Development Office"/>
    <x v="414"/>
    <m/>
    <m/>
    <s v="Fiscal Year"/>
    <x v="1"/>
  </r>
  <r>
    <s v="Schalk"/>
    <s v="Jaclyn"/>
    <s v="Asst Dir Gift Plan/Dir Develop"/>
    <s v="V P University Advancement"/>
    <x v="414"/>
    <m/>
    <m/>
    <s v="Fiscal Year"/>
    <x v="1"/>
  </r>
  <r>
    <s v="Carle"/>
    <s v="Julia"/>
    <s v="Communications Manager"/>
    <s v="Marketing &amp; Communications"/>
    <x v="415"/>
    <m/>
    <m/>
    <s v="Fiscal Year"/>
    <x v="1"/>
  </r>
  <r>
    <s v="Yacobucci"/>
    <s v="Margaret"/>
    <s v="Associate Professor"/>
    <s v="Geology Department"/>
    <x v="416"/>
    <m/>
    <m/>
    <s v="Academic Year"/>
    <x v="2"/>
  </r>
  <r>
    <s v="Schempf"/>
    <s v="Kevin"/>
    <s v="Associate Professor"/>
    <s v="Music Performance Studies"/>
    <x v="417"/>
    <m/>
    <m/>
    <s v="Academic Year"/>
    <x v="2"/>
  </r>
  <r>
    <s v="Hamann"/>
    <s v="Julie"/>
    <s v="Dir Technology Support Svcs"/>
    <s v="Fire-Instructional Media"/>
    <x v="418"/>
    <m/>
    <m/>
    <s v="Fiscal Year"/>
    <x v="1"/>
  </r>
  <r>
    <s v="Spencer"/>
    <s v="Shannon"/>
    <s v="Director, Annual Giving"/>
    <s v="Development Office"/>
    <x v="419"/>
    <m/>
    <m/>
    <s v="Fiscal Year"/>
    <x v="1"/>
  </r>
  <r>
    <s v="Good"/>
    <s v="Michael"/>
    <s v="Desktop Support Svcs Manager"/>
    <s v="Information Technology Service"/>
    <x v="420"/>
    <m/>
    <m/>
    <s v="Fiscal Year"/>
    <x v="1"/>
  </r>
  <r>
    <s v="Forsyth"/>
    <s v="Douglas"/>
    <s v="Associate Professor"/>
    <s v="History Department"/>
    <x v="421"/>
    <m/>
    <m/>
    <s v="Academic Year"/>
    <x v="2"/>
  </r>
  <r>
    <s v="Shaal"/>
    <s v="Timothy"/>
    <s v="Senior Associate Director"/>
    <s v="Office of Residence Life"/>
    <x v="422"/>
    <m/>
    <m/>
    <s v="Fiscal Year"/>
    <x v="1"/>
  </r>
  <r>
    <s v="Frey"/>
    <s v="Diane"/>
    <s v="Associate Professor"/>
    <s v="Family &amp; Consumer Sciences"/>
    <x v="423"/>
    <m/>
    <m/>
    <s v="Academic Year"/>
    <x v="2"/>
  </r>
  <r>
    <s v="Boone"/>
    <s v="Steven"/>
    <s v="Chair/Assistant Professor"/>
    <s v="Theatre and Film"/>
    <x v="424"/>
    <n v="8000"/>
    <m/>
    <s v="Fiscal Year"/>
    <x v="0"/>
  </r>
  <r>
    <s v="Brown"/>
    <s v="Linda"/>
    <s v="Chair, CATS, Coord Collections"/>
    <s v="University Libraries"/>
    <x v="425"/>
    <n v="6000"/>
    <m/>
    <s v="Fiscal Year"/>
    <x v="3"/>
  </r>
  <r>
    <s v="Janusziewicz"/>
    <s v="Jason"/>
    <s v="Associate Director"/>
    <s v="Office of Residence Life"/>
    <x v="426"/>
    <m/>
    <m/>
    <s v="Fiscal Year"/>
    <x v="1"/>
  </r>
  <r>
    <s v="Wood"/>
    <s v="Sue"/>
    <s v="Associate Professor"/>
    <s v="English Department"/>
    <x v="427"/>
    <m/>
    <m/>
    <s v="Academic Year"/>
    <x v="2"/>
  </r>
  <r>
    <s v="Rodgers"/>
    <s v="Nicholas"/>
    <s v="Applications Developer"/>
    <s v="Information Technology Service"/>
    <x v="428"/>
    <m/>
    <m/>
    <s v="Fiscal Year"/>
    <x v="1"/>
  </r>
  <r>
    <s v="Waggoner"/>
    <s v="Laura"/>
    <s v="Dir Registration &amp; Scheduling"/>
    <s v="Registrar"/>
    <x v="429"/>
    <m/>
    <m/>
    <s v="Fiscal Year"/>
    <x v="1"/>
  </r>
  <r>
    <s v="Brendlinger"/>
    <s v="Nancy"/>
    <s v="Associate Professor"/>
    <s v="Department of Journalism &amp; PR"/>
    <x v="430"/>
    <m/>
    <m/>
    <s v="Academic Year"/>
    <x v="2"/>
  </r>
  <r>
    <s v="Schupp"/>
    <s v="Roger"/>
    <s v="Professor"/>
    <s v="Music Performance Studies"/>
    <x v="431"/>
    <m/>
    <m/>
    <s v="Academic Year"/>
    <x v="2"/>
  </r>
  <r>
    <s v="Turner"/>
    <s v="Adrian"/>
    <s v="Associate Professor"/>
    <s v="School of HMSLS"/>
    <x v="432"/>
    <m/>
    <m/>
    <s v="Academic Year"/>
    <x v="2"/>
  </r>
  <r>
    <s v="Elliott-Famularo"/>
    <s v="Heather"/>
    <s v="Associate Professor"/>
    <s v="School of Art"/>
    <x v="433"/>
    <m/>
    <m/>
    <s v="Academic Year"/>
    <x v="2"/>
  </r>
  <r>
    <s v="Krueger"/>
    <s v="Mary"/>
    <s v="Director of the Women's Center"/>
    <s v="Women's Center"/>
    <x v="434"/>
    <m/>
    <m/>
    <s v="Fiscal Year"/>
    <x v="1"/>
  </r>
  <r>
    <s v="Rizzo"/>
    <s v="Maria"/>
    <s v="Associate Professor"/>
    <s v="Math and Statistics Dept"/>
    <x v="435"/>
    <m/>
    <m/>
    <s v="Academic Year"/>
    <x v="2"/>
  </r>
  <r>
    <s v="Anderson"/>
    <s v="Dawn"/>
    <s v="Associate Professor"/>
    <s v="Family &amp; Consumer Sciences"/>
    <x v="436"/>
    <m/>
    <m/>
    <s v="Academic Year"/>
    <x v="2"/>
  </r>
  <r>
    <s v="Pobocik"/>
    <s v="Rebecca"/>
    <s v="Associate Professor"/>
    <s v="Family &amp; Consumer Sciences"/>
    <x v="437"/>
    <m/>
    <m/>
    <s v="Academic Year"/>
    <x v="2"/>
  </r>
  <r>
    <s v="Carroll"/>
    <s v="Theresa"/>
    <s v="Communications Manager"/>
    <s v="Marketing &amp; Communications"/>
    <x v="438"/>
    <m/>
    <m/>
    <s v="Fiscal Year"/>
    <x v="1"/>
  </r>
  <r>
    <s v="Jesse"/>
    <s v="Neal"/>
    <s v="Professor"/>
    <s v="Political Science Department"/>
    <x v="439"/>
    <m/>
    <m/>
    <s v="Academic Year"/>
    <x v="2"/>
  </r>
  <r>
    <s v="Hermo-Fedro"/>
    <s v="Sylvia"/>
    <s v="Dir Rad Tech Prog/Lecturer"/>
    <s v="Fire-Applied Science"/>
    <x v="440"/>
    <n v="2000"/>
    <m/>
    <s v="Academic Year"/>
    <x v="2"/>
  </r>
  <r>
    <s v="Worley"/>
    <s v="Sara"/>
    <s v="Associate Professor"/>
    <s v="Philosophy Department"/>
    <x v="441"/>
    <m/>
    <m/>
    <s v="Academic Year"/>
    <x v="2"/>
  </r>
  <r>
    <s v="Swisher"/>
    <s v="Raymond"/>
    <s v="Associate Professor"/>
    <s v="Sociology Department"/>
    <x v="442"/>
    <m/>
    <m/>
    <s v="Academic Year"/>
    <x v="2"/>
  </r>
  <r>
    <s v="Schmalzried"/>
    <s v="Hans"/>
    <s v="Chair/Assoc Prof"/>
    <s v="Public &amp; Allied Health"/>
    <x v="443"/>
    <n v="6000"/>
    <m/>
    <s v="Academic Year"/>
    <x v="2"/>
  </r>
  <r>
    <s v="Coleman"/>
    <s v="Priscilla"/>
    <s v="Professor"/>
    <s v="Family &amp; Consumer Sciences"/>
    <x v="444"/>
    <m/>
    <m/>
    <s v="Academic Year"/>
    <x v="2"/>
  </r>
  <r>
    <s v="Satterlee"/>
    <s v="Robert"/>
    <s v="Asst Dean/Associate Professor"/>
    <s v="Music Performance Studies"/>
    <x v="445"/>
    <m/>
    <m/>
    <s v="Academic Year"/>
    <x v="2"/>
  </r>
  <r>
    <s v="Glusac"/>
    <s v="Ksenija"/>
    <s v="Associate Professor"/>
    <s v="Chemistry Department"/>
    <x v="446"/>
    <m/>
    <m/>
    <s v="Academic Year"/>
    <x v="2"/>
  </r>
  <r>
    <s v="Miller"/>
    <s v="Ryan"/>
    <s v="Project Manager"/>
    <s v="Design &amp; Construction"/>
    <x v="447"/>
    <m/>
    <m/>
    <s v="Fiscal Year"/>
    <x v="1"/>
  </r>
  <r>
    <s v="Schuessler"/>
    <s v="Michael"/>
    <s v="Project Manager"/>
    <s v="Design &amp; Construction"/>
    <x v="447"/>
    <m/>
    <m/>
    <s v="Fiscal Year"/>
    <x v="1"/>
  </r>
  <r>
    <s v="McCartney"/>
    <s v="Chasity"/>
    <s v="Manager, Payroll Accounting"/>
    <s v="Controller's Office"/>
    <x v="448"/>
    <m/>
    <m/>
    <s v="Fiscal Year"/>
    <x v="1"/>
  </r>
  <r>
    <s v="Charter"/>
    <s v="Stephen"/>
    <s v="Head, Archival Collections"/>
    <s v="University Libraries"/>
    <x v="449"/>
    <m/>
    <m/>
    <s v="Fiscal Year"/>
    <x v="3"/>
  </r>
  <r>
    <s v="Dzur"/>
    <s v="Albert"/>
    <s v="Professor"/>
    <s v="Political Science Department"/>
    <x v="450"/>
    <m/>
    <m/>
    <s v="Academic Year"/>
    <x v="2"/>
  </r>
  <r>
    <s v="Krebs"/>
    <s v="Ann"/>
    <s v="Director of Marketing &amp; Promot"/>
    <s v="Marketing &amp; Communications"/>
    <x v="451"/>
    <m/>
    <m/>
    <s v="Fiscal Year"/>
    <x v="1"/>
  </r>
  <r>
    <s v="Sun"/>
    <s v="Tong"/>
    <s v="Associate Professor"/>
    <s v="Math and Statistics Dept"/>
    <x v="452"/>
    <m/>
    <m/>
    <s v="Academic Year"/>
    <x v="2"/>
  </r>
  <r>
    <s v="Heider"/>
    <s v="Mark"/>
    <s v="Enterprise Appl Administrator"/>
    <s v="Information Technology Service"/>
    <x v="453"/>
    <m/>
    <m/>
    <s v="Fiscal Year"/>
    <x v="1"/>
  </r>
  <r>
    <s v="Kendall"/>
    <s v="Stephen"/>
    <s v="Dir Media Acquision/Stor/Distr"/>
    <s v="WBGU-TV Television Service"/>
    <x v="453"/>
    <m/>
    <m/>
    <s v="Fiscal Year"/>
    <x v="1"/>
  </r>
  <r>
    <s v="Burns"/>
    <s v="William"/>
    <s v="Assistant Director"/>
    <s v="Center for Regional Developmen"/>
    <x v="454"/>
    <m/>
    <m/>
    <s v="Fiscal Year"/>
    <x v="1"/>
  </r>
  <r>
    <s v="Cassara"/>
    <s v="Catherine"/>
    <s v="Associate Professor"/>
    <s v="Department of Journalism &amp; PR"/>
    <x v="455"/>
    <m/>
    <m/>
    <s v="Academic Year"/>
    <x v="2"/>
  </r>
  <r>
    <s v="Shang"/>
    <s v="Junfeng"/>
    <s v="Associate Professor"/>
    <s v="Math and Statistics Dept"/>
    <x v="456"/>
    <m/>
    <m/>
    <s v="Academic Year"/>
    <x v="2"/>
  </r>
  <r>
    <s v="Messersmith"/>
    <s v="Stephania"/>
    <s v="Lecturer/Coord for STEM"/>
    <s v="Chemistry Department"/>
    <x v="457"/>
    <m/>
    <m/>
    <s v="Academic Year"/>
    <x v="2"/>
  </r>
  <r>
    <s v="Wickiser"/>
    <s v="Andrew"/>
    <s v="Equipment Design Engineer"/>
    <s v="Psychology Department"/>
    <x v="458"/>
    <m/>
    <m/>
    <s v="Fiscal Year"/>
    <x v="1"/>
  </r>
  <r>
    <s v="Singer"/>
    <s v="Carol"/>
    <s v="Reference and Instruction Lib"/>
    <s v="University Libraries"/>
    <x v="459"/>
    <m/>
    <m/>
    <s v="Fiscal Year"/>
    <x v="3"/>
  </r>
  <r>
    <s v="Kanwischer"/>
    <s v="Edmond"/>
    <s v="Professor/Assoc Director"/>
    <s v="School of Art"/>
    <x v="460"/>
    <n v="1000"/>
    <m/>
    <s v="Academic Year"/>
    <x v="2"/>
  </r>
  <r>
    <s v="Lauderman"/>
    <s v="Ellen"/>
    <s v="Sr. Financial Reporting Lead"/>
    <s v="Controller's Office"/>
    <x v="461"/>
    <m/>
    <m/>
    <s v="Fiscal Year"/>
    <x v="1"/>
  </r>
  <r>
    <s v="Webb"/>
    <s v="Matthew"/>
    <s v="Director, Student/Acad Svcs"/>
    <s v="Student Services EDHD"/>
    <x v="462"/>
    <m/>
    <m/>
    <s v="Fiscal Year"/>
    <x v="1"/>
  </r>
  <r>
    <s v="Guenther"/>
    <s v="Beatrice"/>
    <s v="Associate Professor"/>
    <s v="Romance and Classical Studies"/>
    <x v="463"/>
    <m/>
    <m/>
    <s v="Academic Year"/>
    <x v="2"/>
  </r>
  <r>
    <s v="Skinner Green"/>
    <s v="Rebecca"/>
    <s v="Associate Professor"/>
    <s v="School of Art"/>
    <x v="464"/>
    <m/>
    <m/>
    <s v="Academic Year"/>
    <x v="2"/>
  </r>
  <r>
    <s v="Nye"/>
    <s v="Christopher"/>
    <s v="Assistant Professor"/>
    <s v="Psychology Department"/>
    <x v="465"/>
    <m/>
    <m/>
    <s v="Academic Year"/>
    <x v="2"/>
  </r>
  <r>
    <s v="Dworsky"/>
    <s v="Dryw"/>
    <s v="Dir of Psy S/Clinica 1 Ast Prof"/>
    <s v="Psychology Department"/>
    <x v="466"/>
    <n v="2000"/>
    <m/>
    <s v="Academic Year"/>
    <x v="2"/>
  </r>
  <r>
    <s v="Jacobs"/>
    <s v="Kimberly"/>
    <s v="Associate Director-BTSU"/>
    <s v="Bowen-Thompson Student Union"/>
    <x v="467"/>
    <m/>
    <m/>
    <s v="Fiscal Year"/>
    <x v="1"/>
  </r>
  <r>
    <s v="Turos"/>
    <s v="Jessica"/>
    <s v="InterimDirector, Career Center"/>
    <s v="Career Center"/>
    <x v="467"/>
    <m/>
    <m/>
    <s v="Fiscal Year"/>
    <x v="1"/>
  </r>
  <r>
    <s v="Gorman"/>
    <s v="Thomas"/>
    <s v="Asst Dean Dir of Prog Advismnt"/>
    <s v="Col of Health &amp; Human Services"/>
    <x v="467"/>
    <m/>
    <m/>
    <s v="Fiscal Year"/>
    <x v="1"/>
  </r>
  <r>
    <s v="Dennis"/>
    <s v="Peggy"/>
    <s v="Assc Dir, Cntr Health/Dir, DS"/>
    <s v="Disability Serv. for Students"/>
    <x v="467"/>
    <m/>
    <m/>
    <s v="Fiscal Year"/>
    <x v="1"/>
  </r>
  <r>
    <s v="Bucks"/>
    <s v="Eric"/>
    <s v="Assoc Dir Client Svcs/Schlshps"/>
    <s v="Financial Aid"/>
    <x v="467"/>
    <m/>
    <m/>
    <s v="Fiscal Year"/>
    <x v="1"/>
  </r>
  <r>
    <s v="Divers"/>
    <s v="Debralee"/>
    <s v="Dir Enrollment Mgmt &amp; St Reten"/>
    <s v="Fire-Admissions"/>
    <x v="467"/>
    <m/>
    <m/>
    <s v="Fiscal Year"/>
    <x v="1"/>
  </r>
  <r>
    <s v="Bullins"/>
    <s v="Christopher"/>
    <s v="Associate Dean of Students"/>
    <s v="Fraternity and Sorority Life"/>
    <x v="467"/>
    <m/>
    <m/>
    <s v="Fiscal Year"/>
    <x v="1"/>
  </r>
  <r>
    <s v="Monago"/>
    <s v="Emily"/>
    <s v="Director"/>
    <s v="Office of Multicultural Affrs"/>
    <x v="467"/>
    <m/>
    <m/>
    <s v="Fiscal Year"/>
    <x v="1"/>
  </r>
  <r>
    <s v="Nathan"/>
    <s v="Jacqueline"/>
    <s v="Gallery Director/Art"/>
    <s v="School of Art"/>
    <x v="468"/>
    <m/>
    <m/>
    <s v="Fiscal Year"/>
    <x v="1"/>
  </r>
  <r>
    <s v="Johnson-Webb"/>
    <s v="Karen"/>
    <s v="Associate Professor"/>
    <s v="Geography Department"/>
    <x v="469"/>
    <m/>
    <m/>
    <s v="Academic Year"/>
    <x v="2"/>
  </r>
  <r>
    <s v="Heba"/>
    <s v="Gary"/>
    <s v="Associate Professor"/>
    <s v="English Department"/>
    <x v="470"/>
    <m/>
    <m/>
    <s v="Academic Year"/>
    <x v="2"/>
  </r>
  <r>
    <s v="Buerger"/>
    <s v="Michael"/>
    <s v="Associate Professor"/>
    <s v="Human Services Department"/>
    <x v="471"/>
    <m/>
    <m/>
    <s v="Academic Year"/>
    <x v="2"/>
  </r>
  <r>
    <s v="Herndon"/>
    <s v="Ruth"/>
    <s v="Associate Professor"/>
    <s v="History Department"/>
    <x v="472"/>
    <m/>
    <m/>
    <s v="Academic Year"/>
    <x v="2"/>
  </r>
  <r>
    <s v="Sickler"/>
    <s v="Stephanie"/>
    <s v="Manager, Postal and Printing"/>
    <s v="Postal Services"/>
    <x v="473"/>
    <m/>
    <m/>
    <s v="Fiscal Year"/>
    <x v="1"/>
  </r>
  <r>
    <s v="Swanka"/>
    <s v="Gale"/>
    <s v="Senior Associate Director"/>
    <s v="Bowen-Thompson Student Union"/>
    <x v="474"/>
    <m/>
    <m/>
    <s v="Fiscal Year"/>
    <x v="1"/>
  </r>
  <r>
    <s v="Fuller"/>
    <s v="Andrew"/>
    <s v="Systems Programmer"/>
    <s v="Information Technology Service"/>
    <x v="475"/>
    <m/>
    <m/>
    <s v="Fiscal Year"/>
    <x v="1"/>
  </r>
  <r>
    <s v="Wilson"/>
    <s v="Maureen"/>
    <s v="Ch, Div HESA/Grad St Dir/AscPr"/>
    <s v="Higher Ed and Student Affairs"/>
    <x v="476"/>
    <n v="8000"/>
    <m/>
    <s v="Academic Year"/>
    <x v="2"/>
  </r>
  <r>
    <s v="Bechstein"/>
    <s v="Chad"/>
    <s v="Senior Systems Administrator"/>
    <s v="Information Technology Service"/>
    <x v="477"/>
    <n v="6506"/>
    <m/>
    <s v="Fiscal Year"/>
    <x v="1"/>
  </r>
  <r>
    <s v="Bunner"/>
    <s v="Betsy"/>
    <s v="AIDS Ed Dir/Sp Proj Mgr"/>
    <s v="Col of Health &amp; Human Services"/>
    <x v="478"/>
    <m/>
    <m/>
    <s v="Fiscal Year"/>
    <x v="1"/>
  </r>
  <r>
    <s v="Wiegmann"/>
    <s v="Daniel"/>
    <s v="Associate Professor"/>
    <s v="Biological Science"/>
    <x v="479"/>
    <m/>
    <m/>
    <s v="Academic Year"/>
    <x v="2"/>
  </r>
  <r>
    <s v="Snyder"/>
    <s v="Jeffrey"/>
    <s v="Associate Professor"/>
    <s v="Geology Department"/>
    <x v="480"/>
    <m/>
    <m/>
    <s v="Academic Year"/>
    <x v="2"/>
  </r>
  <r>
    <s v="Duran"/>
    <s v="Lena"/>
    <s v="Associate Professor"/>
    <s v="Educ/Div Tchng &amp; Learning"/>
    <x v="481"/>
    <m/>
    <m/>
    <s v="Academic Year"/>
    <x v="2"/>
  </r>
  <r>
    <s v="Smith"/>
    <s v="Larry"/>
    <s v="Manager, Budgets &amp; Operations"/>
    <s v="A&amp;S Dean"/>
    <x v="482"/>
    <m/>
    <m/>
    <s v="Fiscal Year"/>
    <x v="1"/>
  </r>
  <r>
    <s v="Guldbeck"/>
    <s v="Mille"/>
    <s v="Professor"/>
    <s v="School of Art"/>
    <x v="483"/>
    <m/>
    <m/>
    <s v="Academic Year"/>
    <x v="2"/>
  </r>
  <r>
    <s v="Wammes"/>
    <s v="Chris"/>
    <s v="Web Applications Developer"/>
    <s v="Information Technology Service"/>
    <x v="484"/>
    <m/>
    <m/>
    <s v="Fiscal Year"/>
    <x v="1"/>
  </r>
  <r>
    <s v="Anderson"/>
    <s v="Richard"/>
    <s v="Associate Professor"/>
    <s v="Psychology Department"/>
    <x v="484"/>
    <m/>
    <m/>
    <s v="Academic Year"/>
    <x v="2"/>
  </r>
  <r>
    <s v="Duran"/>
    <s v="Emilio"/>
    <s v="Assoc Prof STL/joint in BIOL"/>
    <s v="Educ/Div Tchng &amp; Learning"/>
    <x v="485"/>
    <m/>
    <m/>
    <s v="Academic Year"/>
    <x v="2"/>
  </r>
  <r>
    <s v="Otiso"/>
    <s v="Kefa"/>
    <s v="Director Global Vill/Assc Prof"/>
    <s v="Geography Department"/>
    <x v="486"/>
    <n v="2500"/>
    <m/>
    <s v="Academic Year"/>
    <x v="2"/>
  </r>
  <r>
    <s v="Rybczynski"/>
    <s v="Marcia"/>
    <s v="Assistant Prof"/>
    <s v="Educ/Div Tchng &amp; Learning"/>
    <x v="487"/>
    <m/>
    <m/>
    <s v="Academic Year"/>
    <x v="2"/>
  </r>
  <r>
    <s v="Cochran"/>
    <s v="Lessie"/>
    <s v="Associate Professor"/>
    <s v="Schl of Intervention Svcs"/>
    <x v="488"/>
    <m/>
    <m/>
    <s v="Academic Year"/>
    <x v="2"/>
  </r>
  <r>
    <s v="Kassa"/>
    <s v="Hailu"/>
    <s v="Associate Professor"/>
    <s v="Public &amp; Allied Health"/>
    <x v="489"/>
    <m/>
    <m/>
    <s v="Academic Year"/>
    <x v="2"/>
  </r>
  <r>
    <s v="Carels"/>
    <s v="Robert"/>
    <s v="Associate Professor"/>
    <s v="Psychology Department"/>
    <x v="490"/>
    <m/>
    <m/>
    <s v="Academic Year"/>
    <x v="2"/>
  </r>
  <r>
    <s v="Stewart"/>
    <s v="Dafina"/>
    <s v="Associate Professor"/>
    <s v="Higher Ed and Student Affairs"/>
    <x v="491"/>
    <m/>
    <m/>
    <s v="Academic Year"/>
    <x v="2"/>
  </r>
  <r>
    <s v="Panter"/>
    <s v="Kurt"/>
    <s v="Associate Professor"/>
    <s v="Geology Department"/>
    <x v="492"/>
    <m/>
    <m/>
    <s v="Academic Year"/>
    <x v="2"/>
  </r>
  <r>
    <s v="Burroughs"/>
    <s v="Elizabeth"/>
    <s v="Associate Professor"/>
    <s v="Comm. Sciences &amp; Disorders"/>
    <x v="493"/>
    <m/>
    <m/>
    <s v="Academic Year"/>
    <x v="2"/>
  </r>
  <r>
    <s v="Rinearson"/>
    <s v="Carla"/>
    <s v="Applications Developer"/>
    <s v="Information Technology Service"/>
    <x v="494"/>
    <m/>
    <m/>
    <s v="Fiscal Year"/>
    <x v="1"/>
  </r>
  <r>
    <s v="Ning"/>
    <s v="Wei"/>
    <s v="Associate Professor"/>
    <s v="Math and Statistics Dept"/>
    <x v="495"/>
    <m/>
    <m/>
    <s v="Academic Year"/>
    <x v="2"/>
  </r>
  <r>
    <s v="Xie"/>
    <s v="Philip"/>
    <s v="Director, School HMSLS/AscProf"/>
    <s v="School of HMSLS"/>
    <x v="496"/>
    <n v="8000"/>
    <m/>
    <s v="Academic Year"/>
    <x v="2"/>
  </r>
  <r>
    <s v="Foell"/>
    <s v="Kristie"/>
    <s v="Associate Professor"/>
    <s v="German-Russian Department"/>
    <x v="497"/>
    <m/>
    <m/>
    <s v="Academic Year"/>
    <x v="2"/>
  </r>
  <r>
    <s v="Gross"/>
    <s v="Andrew"/>
    <s v="Senior Systems Administrator"/>
    <s v="Information Technology Service"/>
    <x v="498"/>
    <m/>
    <m/>
    <s v="Fiscal Year"/>
    <x v="1"/>
  </r>
  <r>
    <s v="Fordham"/>
    <s v="Nancy"/>
    <s v="Associate Professor"/>
    <s v="Educ/Div Tchng &amp; Learning"/>
    <x v="499"/>
    <m/>
    <m/>
    <s v="Academic Year"/>
    <x v="2"/>
  </r>
  <r>
    <s v="Deitering"/>
    <s v="Gregory"/>
    <s v="Applications Developer"/>
    <s v="Information Technology Service"/>
    <x v="500"/>
    <m/>
    <m/>
    <s v="Fiscal Year"/>
    <x v="1"/>
  </r>
  <r>
    <s v="Nguyen"/>
    <s v="Diem"/>
    <s v="Associate Professor"/>
    <s v="Math and Statistics Dept"/>
    <x v="501"/>
    <m/>
    <m/>
    <s v="Academic Year"/>
    <x v="2"/>
  </r>
  <r>
    <s v="Vossler"/>
    <s v="Joshua"/>
    <s v="Cord of Library Instruction"/>
    <s v="University Libraries"/>
    <x v="502"/>
    <m/>
    <m/>
    <s v="Fiscal Year"/>
    <x v="3"/>
  </r>
  <r>
    <s v="Matney"/>
    <s v="Gabriel"/>
    <s v="Associate Professor"/>
    <s v="Educ/Div Tchng &amp; Learning"/>
    <x v="502"/>
    <m/>
    <m/>
    <s v="Academic Year"/>
    <x v="2"/>
  </r>
  <r>
    <s v="Geusz"/>
    <s v="Michael"/>
    <s v="Associate Professor"/>
    <s v="Biological Science"/>
    <x v="503"/>
    <m/>
    <m/>
    <s v="Academic Year"/>
    <x v="2"/>
  </r>
  <r>
    <s v="Willford"/>
    <s v="Alan"/>
    <s v="Applications Developer"/>
    <s v="Information Technology Service"/>
    <x v="504"/>
    <m/>
    <m/>
    <s v="Fiscal Year"/>
    <x v="1"/>
  </r>
  <r>
    <s v="Xi"/>
    <s v="Haowen"/>
    <s v="Associate Professor"/>
    <s v="Physics &amp; Astronomy"/>
    <x v="505"/>
    <m/>
    <m/>
    <s v="Academic Year"/>
    <x v="2"/>
  </r>
  <r>
    <s v="Coates"/>
    <s v="Lawrence"/>
    <s v="Professor"/>
    <s v="English Department"/>
    <x v="506"/>
    <m/>
    <m/>
    <s v="Academic Year"/>
    <x v="2"/>
  </r>
  <r>
    <s v="Bechstein"/>
    <s v="Kurt"/>
    <s v="Senior Systems Administrator"/>
    <s v="Information Technology Service"/>
    <x v="507"/>
    <m/>
    <m/>
    <s v="Fiscal Year"/>
    <x v="1"/>
  </r>
  <r>
    <s v="Christman"/>
    <s v="Carol"/>
    <s v="Applications Developer"/>
    <s v="Information Technology Service"/>
    <x v="508"/>
    <m/>
    <m/>
    <s v="Fiscal Year"/>
    <x v="1"/>
  </r>
  <r>
    <s v="Eid"/>
    <s v="Erik"/>
    <s v="Applications Developer"/>
    <s v="Information Technology Service"/>
    <x v="508"/>
    <m/>
    <m/>
    <s v="Fiscal Year"/>
    <x v="1"/>
  </r>
  <r>
    <s v="Guenther"/>
    <s v="Christina"/>
    <s v="Associate Professor"/>
    <s v="German-Russian Department"/>
    <x v="509"/>
    <m/>
    <m/>
    <s v="Academic Year"/>
    <x v="2"/>
  </r>
  <r>
    <s v="Whitney"/>
    <s v="Lynn"/>
    <s v="Associate Professor"/>
    <s v="School of Art"/>
    <x v="510"/>
    <m/>
    <m/>
    <s v="Academic Year"/>
    <x v="2"/>
  </r>
  <r>
    <s v="Clark"/>
    <s v="Bradford"/>
    <s v="Professor"/>
    <s v="Theatre and Film"/>
    <x v="511"/>
    <m/>
    <m/>
    <s v="Academic Year"/>
    <x v="2"/>
  </r>
  <r>
    <s v="Messenheimer"/>
    <s v="Trinka"/>
    <s v="Associate Professor"/>
    <s v="Schl of Intervention Svcs"/>
    <x v="512"/>
    <m/>
    <m/>
    <s v="Academic Year"/>
    <x v="2"/>
  </r>
  <r>
    <s v="Baron"/>
    <s v="Cynthia"/>
    <s v="Associate Professor"/>
    <s v="Theatre and Film"/>
    <x v="513"/>
    <m/>
    <m/>
    <s v="Academic Year"/>
    <x v="2"/>
  </r>
  <r>
    <s v="Cabanillas"/>
    <s v="Francisco"/>
    <s v="Associate Professor"/>
    <s v="Romance and Classical Studies"/>
    <x v="514"/>
    <m/>
    <m/>
    <s v="Academic Year"/>
    <x v="2"/>
  </r>
  <r>
    <s v="Kinnear"/>
    <s v="Shumiala"/>
    <s v="Director of Development"/>
    <s v="Development Office"/>
    <x v="515"/>
    <m/>
    <m/>
    <s v="Fiscal Year"/>
    <x v="1"/>
  </r>
  <r>
    <s v="Chen"/>
    <s v="Deng-Ywan"/>
    <s v="NMR Spectroscopy Supervisor"/>
    <s v="Chemistry Department"/>
    <x v="516"/>
    <m/>
    <m/>
    <s v="10 month"/>
    <x v="1"/>
  </r>
  <r>
    <s v="Spencer"/>
    <s v="Nancy"/>
    <s v="Associate Professor"/>
    <s v="School of HMSLS"/>
    <x v="517"/>
    <m/>
    <m/>
    <s v="Academic Year"/>
    <x v="2"/>
  </r>
  <r>
    <s v="Grunden"/>
    <s v="Walter"/>
    <s v="Associate Professor"/>
    <s v="History Department"/>
    <x v="518"/>
    <m/>
    <m/>
    <s v="Academic Year"/>
    <x v="2"/>
  </r>
  <r>
    <s v="Rich"/>
    <s v="Linda"/>
    <s v="Reference Services Coordinator"/>
    <s v="University Libraries"/>
    <x v="519"/>
    <m/>
    <m/>
    <s v="Fiscal Year"/>
    <x v="3"/>
  </r>
  <r>
    <s v="Morgan"/>
    <s v="Amy"/>
    <s v="Associate Professor"/>
    <s v="School of HMSLS"/>
    <x v="520"/>
    <m/>
    <m/>
    <s v="Academic Year"/>
    <x v="2"/>
  </r>
  <r>
    <s v="Brady"/>
    <s v="Joyce"/>
    <s v="IR Report Developer"/>
    <s v="Institutional Research"/>
    <x v="521"/>
    <m/>
    <m/>
    <s v="Fiscal Year"/>
    <x v="1"/>
  </r>
  <r>
    <s v="Broido"/>
    <s v="Ellen"/>
    <s v="Associate Professor"/>
    <s v="Higher Ed and Student Affairs"/>
    <x v="522"/>
    <m/>
    <m/>
    <s v="Academic Year"/>
    <x v="2"/>
  </r>
  <r>
    <s v="Mascaro"/>
    <s v="Thomas"/>
    <s v="Associate Professor"/>
    <s v="Dept of Telecommunications"/>
    <x v="523"/>
    <m/>
    <m/>
    <s v="Academic Year"/>
    <x v="2"/>
  </r>
  <r>
    <s v="Chavers"/>
    <s v="Lisa"/>
    <s v="Ast Dean,Grad St/Dir Proj Srch"/>
    <s v="Graduate College"/>
    <x v="524"/>
    <m/>
    <m/>
    <s v="Fiscal Year"/>
    <x v="1"/>
  </r>
  <r>
    <s v="Liliios"/>
    <s v="Elainie"/>
    <s v="Associate Professor"/>
    <s v="Musicology/Composition/Theory"/>
    <x v="525"/>
    <m/>
    <m/>
    <s v="Academic Year"/>
    <x v="2"/>
  </r>
  <r>
    <s v="Landry-Meyer"/>
    <s v="Laura"/>
    <s v="Associate Professor"/>
    <s v="Family &amp; Consumer Sciences"/>
    <x v="526"/>
    <m/>
    <m/>
    <s v="Academic Year"/>
    <x v="2"/>
  </r>
  <r>
    <s v="Gad"/>
    <s v="Ghada"/>
    <s v="Assistant Professor"/>
    <s v="Construction Management"/>
    <x v="527"/>
    <m/>
    <m/>
    <s v="Academic Year"/>
    <x v="2"/>
  </r>
  <r>
    <s v="Busselle"/>
    <s v="Frederick"/>
    <s v="Visiting Associate Professor"/>
    <s v="Department of Journalism &amp; PR"/>
    <x v="527"/>
    <m/>
    <m/>
    <s v="Academic Year"/>
    <x v="2"/>
  </r>
  <r>
    <s v="Litterer"/>
    <s v="Denise"/>
    <s v="Asst Director/Training Directr"/>
    <s v="Counseling Center"/>
    <x v="528"/>
    <m/>
    <m/>
    <s v="Fiscal Year"/>
    <x v="1"/>
  </r>
  <r>
    <s v="Lin"/>
    <s v="l-Fen"/>
    <s v="Associate Professor"/>
    <s v="Sociology Department"/>
    <x v="529"/>
    <m/>
    <m/>
    <s v="Academic Year"/>
    <x v="2"/>
  </r>
  <r>
    <s v="Meek"/>
    <s v="Geoffrey"/>
    <s v="Associate Professor"/>
    <s v="School of HMSLS"/>
    <x v="530"/>
    <m/>
    <m/>
    <s v="Academic Year"/>
    <x v="2"/>
  </r>
  <r>
    <s v="Horner"/>
    <s v="Sherri"/>
    <s v="Acting Co-Director/Asc Prof"/>
    <s v="Leadership and Policy Studies"/>
    <x v="531"/>
    <n v="4000"/>
    <m/>
    <s v="Academic Year"/>
    <x v="2"/>
  </r>
  <r>
    <s v="Banister"/>
    <s v="Savilla"/>
    <s v="Assoc Prof/Act Dir, Center Exc"/>
    <s v="Educ/Div Tchng &amp; Learning"/>
    <x v="532"/>
    <n v="4500"/>
    <m/>
    <s v="Academic Year"/>
    <x v="2"/>
  </r>
  <r>
    <s v="Jones"/>
    <s v="Akiko"/>
    <s v="Dir Asian Studies/Sr Lecturer"/>
    <s v="German-Russian Department"/>
    <x v="533"/>
    <n v="3000"/>
    <m/>
    <s v="Academic Year"/>
    <x v="2"/>
  </r>
  <r>
    <s v="Viramontez Anguiano"/>
    <s v="Ruben"/>
    <s v="Associate Professor"/>
    <s v="Family &amp; Consumer Sciences"/>
    <x v="534"/>
    <m/>
    <m/>
    <s v="Academic Year"/>
    <x v="2"/>
  </r>
  <r>
    <s v="Huss"/>
    <s v="Susan"/>
    <s v="Associate Professor"/>
    <s v="Schl of Intervention Svcs"/>
    <x v="535"/>
    <m/>
    <m/>
    <s v="Academic Year"/>
    <x v="2"/>
  </r>
  <r>
    <s v="McIntyre"/>
    <s v="Kenneth"/>
    <s v="Major Gift Officer"/>
    <s v="Development Office"/>
    <x v="536"/>
    <m/>
    <m/>
    <s v="Fiscal Year"/>
    <x v="1"/>
  </r>
  <r>
    <s v="Broman"/>
    <s v="Per"/>
    <s v="Associate Dean/Assoc Professor"/>
    <s v="Musicology/Composition/Theory"/>
    <x v="537"/>
    <n v="3000"/>
    <m/>
    <s v="Academic Year"/>
    <x v="2"/>
  </r>
  <r>
    <s v="Blok"/>
    <s v="Rieuwert"/>
    <s v="Associate Professor"/>
    <s v="Math and Statistics Dept"/>
    <x v="538"/>
    <m/>
    <m/>
    <s v="Academic Year"/>
    <x v="2"/>
  </r>
  <r>
    <s v="Ballard"/>
    <s v="Susan"/>
    <s v="Director of Development"/>
    <s v="V P University Advancement"/>
    <x v="539"/>
    <m/>
    <m/>
    <s v="Fiscal Year"/>
    <x v="1"/>
  </r>
  <r>
    <s v="Gerard"/>
    <s v="Jean"/>
    <s v="Associate Professor"/>
    <s v="Family &amp; Consumer Sciences"/>
    <x v="540"/>
    <m/>
    <m/>
    <s v="Academic Year"/>
    <x v="2"/>
  </r>
  <r>
    <s v="Scholl"/>
    <s v="Christopher"/>
    <s v="Associate Professor"/>
    <s v="Music Performance Studies"/>
    <x v="541"/>
    <m/>
    <m/>
    <s v="Academic Year"/>
    <x v="2"/>
  </r>
  <r>
    <s v="Rabine"/>
    <s v="Julie"/>
    <s v="Acquisitions &amp; CatalogingCoord"/>
    <s v="University Libraries"/>
    <x v="542"/>
    <m/>
    <m/>
    <s v="Fiscal Year"/>
    <x v="3"/>
  </r>
  <r>
    <s v="Zimmerman"/>
    <s v="Judith"/>
    <s v="Associate Professor"/>
    <s v="Leadership and Policy Studies"/>
    <x v="543"/>
    <m/>
    <m/>
    <s v="Academic Year"/>
    <x v="2"/>
  </r>
  <r>
    <s v="Mencer"/>
    <s v="Sandra"/>
    <s v="Dir, St Enroll Comm Center"/>
    <s v="Student Communication Center"/>
    <x v="544"/>
    <m/>
    <m/>
    <s v="Fiscal Year"/>
    <x v="1"/>
  </r>
  <r>
    <s v="Griech-Polelle"/>
    <s v="Beth"/>
    <s v="Associate Professor"/>
    <s v="History Department"/>
    <x v="545"/>
    <m/>
    <m/>
    <s v="Academic Year"/>
    <x v="2"/>
  </r>
  <r>
    <s v="Campbell"/>
    <s v="Brian"/>
    <s v="Asc Dean of Asm nt Rsrch &amp; Tech"/>
    <s v="College of Education - Admin"/>
    <x v="546"/>
    <n v="8000"/>
    <m/>
    <s v="Academic Year"/>
    <x v="2"/>
  </r>
  <r>
    <s v="Root"/>
    <s v="Karen"/>
    <s v="Associate Professor"/>
    <s v="Biological Science"/>
    <x v="547"/>
    <m/>
    <m/>
    <s v="Academic Year"/>
    <x v="2"/>
  </r>
  <r>
    <s v="Zulch-Smith"/>
    <s v="Sara"/>
    <s v="Director of Development"/>
    <s v="Capital Campaign"/>
    <x v="548"/>
    <m/>
    <m/>
    <s v="Fiscal Year"/>
    <x v="1"/>
  </r>
  <r>
    <s v="Pinion"/>
    <s v="Tyson"/>
    <s v="Director of Development"/>
    <s v="Development Office"/>
    <x v="548"/>
    <m/>
    <m/>
    <s v="Fiscal Year"/>
    <x v="1"/>
  </r>
  <r>
    <s v="Kane"/>
    <s v="Aaron"/>
    <s v="Manager, Parking and Shuttle"/>
    <s v="Parking Services"/>
    <x v="548"/>
    <m/>
    <m/>
    <s v="Fiscal Year"/>
    <x v="1"/>
  </r>
  <r>
    <s v="Sapp"/>
    <s v="Daniel"/>
    <s v="Professor"/>
    <s v="Fire-Humanities"/>
    <x v="549"/>
    <m/>
    <m/>
    <s v="Academic Year"/>
    <x v="2"/>
  </r>
  <r>
    <s v="Popov"/>
    <s v="Lubomir"/>
    <s v="Associate Professor"/>
    <s v="Family &amp; Consumer Sciences"/>
    <x v="550"/>
    <m/>
    <m/>
    <s v="Academic Year"/>
    <x v="2"/>
  </r>
  <r>
    <s v="Rodgers"/>
    <s v="Jane"/>
    <s v="Associate Professor"/>
    <s v="Music Performance Studies"/>
    <x v="551"/>
    <m/>
    <m/>
    <s v="Academic Year"/>
    <x v="2"/>
  </r>
  <r>
    <s v="Lau"/>
    <s v="Karen Sue"/>
    <s v="Director of Records"/>
    <s v="Registrar"/>
    <x v="552"/>
    <m/>
    <m/>
    <s v="Fiscal Year"/>
    <x v="1"/>
  </r>
  <r>
    <s v="Roe"/>
    <s v="Jacqueline"/>
    <s v="Assoc Prof/Act Prog Director"/>
    <s v="Family &amp; Consumer Sciences"/>
    <x v="553"/>
    <n v="5500"/>
    <m/>
    <s v="Academic Year"/>
    <x v="2"/>
  </r>
  <r>
    <s v="Bes"/>
    <s v="Juan"/>
    <s v="Associate Professor"/>
    <s v="Math and Statistics Dept"/>
    <x v="554"/>
    <m/>
    <m/>
    <s v="Academic Year"/>
    <x v="2"/>
  </r>
  <r>
    <s v="Stakhanova"/>
    <s v="Irina"/>
    <s v="Associate Professor"/>
    <s v="German-Russian Department"/>
    <x v="555"/>
    <m/>
    <m/>
    <s v="Academic Year"/>
    <x v="2"/>
  </r>
  <r>
    <s v="Young"/>
    <s v="Loraine"/>
    <s v="Associate Professor"/>
    <s v="School of Art"/>
    <x v="556"/>
    <m/>
    <m/>
    <s v="Academic Year"/>
    <x v="2"/>
  </r>
  <r>
    <s v="McCubbin"/>
    <s v="Margaret"/>
    <s v="Associate Professor"/>
    <s v="Theatre and Film"/>
    <x v="557"/>
    <m/>
    <m/>
    <s v="Academic Year"/>
    <x v="2"/>
  </r>
  <r>
    <s v="Bouzat"/>
    <s v="Juan"/>
    <s v="Associate Professor"/>
    <s v="Biological Science"/>
    <x v="558"/>
    <m/>
    <m/>
    <s v="Academic Year"/>
    <x v="2"/>
  </r>
  <r>
    <s v="Morris"/>
    <s v="Jennifer"/>
    <s v="Senior Financial Analyst"/>
    <s v="Controller's Office"/>
    <x v="559"/>
    <m/>
    <m/>
    <s v="Fiscal Year"/>
    <x v="1"/>
  </r>
  <r>
    <s v="Sherwood"/>
    <s v="Theresa"/>
    <s v="Enterprise Syst .Report Writer"/>
    <s v="Information Technology Service"/>
    <x v="560"/>
    <m/>
    <m/>
    <s v="Fiscal Year"/>
    <x v="1"/>
  </r>
  <r>
    <s v="Britton"/>
    <s v="Sharon"/>
    <s v="Library Director/Asst Prof"/>
    <s v="Fire-Library"/>
    <x v="561"/>
    <m/>
    <m/>
    <s v="Fiscal Year"/>
    <x v="3"/>
  </r>
  <r>
    <s v="Blachowski-Dreyer"/>
    <s v="Daria"/>
    <s v="Assc Dir Nutrition Initiatives"/>
    <s v="Dining Services"/>
    <x v="562"/>
    <m/>
    <m/>
    <s v="Fiscal Year"/>
    <x v="1"/>
  </r>
  <r>
    <s v="Eboch"/>
    <s v="Karen"/>
    <s v="Senior Lecturer"/>
    <s v="Management"/>
    <x v="563"/>
    <m/>
    <m/>
    <s v="Academic Year"/>
    <x v="2"/>
  </r>
  <r>
    <s v="Patterson"/>
    <s v="Nancy"/>
    <s v="Associate Professor"/>
    <s v="Educ/Div Tchng &amp; Learning"/>
    <x v="564"/>
    <m/>
    <m/>
    <s v="Academic Year"/>
    <x v="2"/>
  </r>
  <r>
    <s v="Morrison"/>
    <s v="William"/>
    <s v="Associate Professor"/>
    <s v="Schl of Intervention Svcs"/>
    <x v="565"/>
    <m/>
    <m/>
    <s v="Academic Year"/>
    <x v="2"/>
  </r>
  <r>
    <s v="Irmak"/>
    <s v="Elmas"/>
    <s v="Associate Professor"/>
    <s v="Math and Statistics Dept"/>
    <x v="566"/>
    <m/>
    <m/>
    <s v="Academic Year"/>
    <x v="2"/>
  </r>
  <r>
    <s v="Courbat"/>
    <s v="Michael"/>
    <s v="Assistant Professor"/>
    <s v="Dept Engineering Technologies"/>
    <x v="567"/>
    <m/>
    <m/>
    <s v="Academic Year"/>
    <x v="2"/>
  </r>
  <r>
    <s v="Gao"/>
    <s v="Fei"/>
    <s v="Assistant Professor"/>
    <s v="VCT-Tech Education"/>
    <x v="567"/>
    <m/>
    <m/>
    <s v="Academic Year"/>
    <x v="2"/>
  </r>
  <r>
    <s v="Pol its ky"/>
    <s v="Rosalie"/>
    <s v="Associate Professor"/>
    <s v="School of Art"/>
    <x v="568"/>
    <m/>
    <m/>
    <s v="Academic Year"/>
    <x v="2"/>
  </r>
  <r>
    <s v="Falk"/>
    <s v="Patricia"/>
    <s v="Spec Coll Cataloger"/>
    <s v="University Libraries"/>
    <x v="569"/>
    <m/>
    <m/>
    <s v="Fiscal Year"/>
    <x v="3"/>
  </r>
  <r>
    <s v="Vatan Woodhouse"/>
    <s v="Deanna"/>
    <s v="Director, Office of Div/SA"/>
    <s v="VP Student Affairs"/>
    <x v="570"/>
    <m/>
    <m/>
    <s v="Fiscal Year"/>
    <x v="1"/>
  </r>
  <r>
    <s v="Hare"/>
    <s v="Mary"/>
    <s v="Associate Professor"/>
    <s v="Psychology Department"/>
    <x v="571"/>
    <m/>
    <m/>
    <s v="Academic Year"/>
    <x v="2"/>
  </r>
  <r>
    <s v="Chen"/>
    <s v="Yiwei"/>
    <s v="Associate Professor"/>
    <s v="Psychology Department"/>
    <x v="572"/>
    <m/>
    <m/>
    <s v="Academic Year"/>
    <x v="2"/>
  </r>
  <r>
    <s v="Bell"/>
    <s v="Craig"/>
    <s v="Director of Photography"/>
    <s v="Marketing &amp; Communications"/>
    <x v="573"/>
    <m/>
    <m/>
    <s v="Fiscal Year"/>
    <x v="1"/>
  </r>
  <r>
    <s v="Swain"/>
    <s v="Dawn"/>
    <s v="Data Warehouse Analyst"/>
    <s v="Information Technology Service"/>
    <x v="574"/>
    <m/>
    <m/>
    <s v="Fiscal Year"/>
    <x v="1"/>
  </r>
  <r>
    <s v="Tobar"/>
    <s v="David"/>
    <s v="Associate Professor"/>
    <s v="School of HMSLS"/>
    <x v="575"/>
    <m/>
    <m/>
    <s v="Academic Year"/>
    <x v="2"/>
  </r>
  <r>
    <s v="Cromwell"/>
    <s v="Howard"/>
    <s v="Associate Professor"/>
    <s v="Psychology Department"/>
    <x v="576"/>
    <m/>
    <m/>
    <s v="Academic Year"/>
    <x v="2"/>
  </r>
  <r>
    <s v="Joyce"/>
    <s v="Cheryl"/>
    <s v="Coordinator TV Learning Svcs"/>
    <s v="WBGU-TV Television Service"/>
    <x v="577"/>
    <m/>
    <m/>
    <s v="Fiscal Year"/>
    <x v="1"/>
  </r>
  <r>
    <s v="Kuehn"/>
    <s v="Mikel"/>
    <s v="Associate Professor"/>
    <s v="Musicology/Composition/Theory"/>
    <x v="578"/>
    <m/>
    <m/>
    <s v="Academic Year"/>
    <x v="2"/>
  </r>
  <r>
    <s v="Schnepp"/>
    <s v="Jerry"/>
    <s v="Assistant Professor"/>
    <s v="VCT-Tech Education"/>
    <x v="579"/>
    <m/>
    <m/>
    <s v="Academic Year"/>
    <x v="2"/>
  </r>
  <r>
    <s v="Baker"/>
    <s v="Julie"/>
    <s v="Manager, Classroom Technology"/>
    <s v="Information Technology Service"/>
    <x v="580"/>
    <m/>
    <m/>
    <s v="Fiscal Year"/>
    <x v="1"/>
  </r>
  <r>
    <s v="Eigner"/>
    <s v="Ty"/>
    <s v="Asst Men’s Ice Hockey Coach"/>
    <s v="Hockey"/>
    <x v="581"/>
    <m/>
    <m/>
    <s v="Fiscal Year"/>
    <x v="1"/>
  </r>
  <r>
    <s v="Gaskins"/>
    <s v="Brady"/>
    <s v="Coordinator, Graduate Recruitm"/>
    <s v="Admissions Office"/>
    <x v="582"/>
    <m/>
    <m/>
    <s v="Fiscal Year"/>
    <x v="1"/>
  </r>
  <r>
    <s v="Baringer"/>
    <s v="Jamie"/>
    <s v="Director, BGSU Ice Arena"/>
    <s v="Ice Arena"/>
    <x v="582"/>
    <m/>
    <m/>
    <s v="Fiscal Year"/>
    <x v="1"/>
  </r>
  <r>
    <s v="Potthoff"/>
    <s v="Joy"/>
    <s v="Associate Professor"/>
    <s v="Family &amp; Consumer Sciences"/>
    <x v="583"/>
    <m/>
    <m/>
    <s v="Academic Year"/>
    <x v="2"/>
  </r>
  <r>
    <s v="Landgraf"/>
    <s v="Edgar"/>
    <s v="Associate Professor"/>
    <s v="German-Russian Department"/>
    <x v="584"/>
    <m/>
    <m/>
    <s v="Academic Year"/>
    <x v="2"/>
  </r>
  <r>
    <s v="Yingling"/>
    <s v="Faith"/>
    <s v="Director of Wellness"/>
    <s v="Recreation and Wellness"/>
    <x v="585"/>
    <m/>
    <m/>
    <s v="Fiscal Year"/>
    <x v="1"/>
  </r>
  <r>
    <s v="Meyers"/>
    <s v="Karen"/>
    <s v="Assistant Director"/>
    <s v="Center for Teaching &amp; Learning"/>
    <x v="586"/>
    <m/>
    <m/>
    <s v="Fiscal Year"/>
    <x v="1"/>
  </r>
  <r>
    <s v="Bertelsen"/>
    <s v="Cynthia"/>
    <s v="Associate Professor"/>
    <s v="Educ/Div Tchng &amp; Learning"/>
    <x v="587"/>
    <m/>
    <m/>
    <s v="Academic Year"/>
    <x v="2"/>
  </r>
  <r>
    <s v="Subreenduth"/>
    <s v="Solotchnee"/>
    <s v="Associate Professor"/>
    <s v="Educ/Div Tchng &amp; Learning"/>
    <x v="588"/>
    <m/>
    <m/>
    <s v="Academic Year"/>
    <x v="2"/>
  </r>
  <r>
    <s v="Huziak-Clark"/>
    <s v="Tracy"/>
    <s v="Associate Professor"/>
    <s v="Educ/Div Tchng &amp; Learning"/>
    <x v="589"/>
    <m/>
    <m/>
    <s v="Academic Year"/>
    <x v="2"/>
  </r>
  <r>
    <s v="Demuth"/>
    <s v="Stephen"/>
    <s v="Associate Professor"/>
    <s v="Sociology Department"/>
    <x v="590"/>
    <n v="4000"/>
    <m/>
    <s v="Academic Year"/>
    <x v="2"/>
  </r>
  <r>
    <s v="Zongo"/>
    <s v="Opportune"/>
    <s v="Associate Professor"/>
    <s v="Romance and Classical Studies"/>
    <x v="591"/>
    <m/>
    <m/>
    <s v="Academic Year"/>
    <x v="2"/>
  </r>
  <r>
    <s v="Murnen"/>
    <s v="Timothy"/>
    <s v="Associate Professor"/>
    <s v="Educ/Div Tchng &amp; Learning"/>
    <x v="592"/>
    <m/>
    <m/>
    <s v="Academic Year"/>
    <x v="2"/>
  </r>
  <r>
    <s v="May"/>
    <s v="Judith"/>
    <s v="Associate Professor"/>
    <s v="Leadership and Policy Studies"/>
    <x v="593"/>
    <m/>
    <m/>
    <s v="Academic Year"/>
    <x v="2"/>
  </r>
  <r>
    <s v="Lapinski"/>
    <s v="Piya"/>
    <s v="Associate Professor"/>
    <s v="English Department"/>
    <x v="594"/>
    <m/>
    <m/>
    <s v="Academic Year"/>
    <x v="2"/>
  </r>
  <r>
    <s v="Salsburg"/>
    <s v="Shannon"/>
    <s v="Head Women's Softball Coach"/>
    <s v="Softball - Women"/>
    <x v="595"/>
    <m/>
    <m/>
    <s v="Fiscal Year"/>
    <x v="1"/>
  </r>
  <r>
    <s v="Down"/>
    <s v="Nancy"/>
    <s v="Chair, ACB, Head Librn, BPCL"/>
    <s v="University Libraries"/>
    <x v="596"/>
    <n v="6000"/>
    <m/>
    <s v="Fiscal Year"/>
    <x v="3"/>
  </r>
  <r>
    <s v="Arrigo"/>
    <s v="Michael"/>
    <s v="Associate Professor"/>
    <s v="School of Art"/>
    <x v="597"/>
    <m/>
    <m/>
    <s v="Academic Year"/>
    <x v="2"/>
  </r>
  <r>
    <s v="Euler"/>
    <s v="Robin"/>
    <s v="Grant Development Specialist"/>
    <s v="Sponsored Programs &amp; Research"/>
    <x v="598"/>
    <m/>
    <m/>
    <s v="Fiscal Year"/>
    <x v="1"/>
  </r>
  <r>
    <s v="Jurkovac"/>
    <s v="Timothy"/>
    <s v="Associate Professor"/>
    <s v="Fire-Political Science"/>
    <x v="599"/>
    <m/>
    <m/>
    <s v="Academic Year"/>
    <x v="2"/>
  </r>
  <r>
    <s v="Chambers"/>
    <s v="Jonathan"/>
    <s v="Associate Professor"/>
    <s v="Theatre and Film"/>
    <x v="600"/>
    <m/>
    <m/>
    <s v="Academic Year"/>
    <x v="2"/>
  </r>
  <r>
    <s v="Gomezdelcampo"/>
    <s v="Enrique"/>
    <s v="Assc Prof Geology/Envir Progms"/>
    <s v="Dept of Envir. and Sustain."/>
    <x v="601"/>
    <m/>
    <m/>
    <s v="Academic Year"/>
    <x v="2"/>
  </r>
  <r>
    <s v="Fisher"/>
    <s v="Theodore"/>
    <s v="Server Administrator"/>
    <s v="Information Technology Service"/>
    <x v="602"/>
    <m/>
    <m/>
    <s v="Fiscal Year"/>
    <x v="1"/>
  </r>
  <r>
    <s v="Brigadier"/>
    <s v="Sean"/>
    <s v="IR Report Developer"/>
    <s v="Institutional Research"/>
    <x v="602"/>
    <m/>
    <m/>
    <s v="Fiscal Year"/>
    <x v="1"/>
  </r>
  <r>
    <s v="Gunka"/>
    <s v="Danee"/>
    <s v="Manager, Customer Service"/>
    <s v="Information Technology Service"/>
    <x v="603"/>
    <m/>
    <m/>
    <s v="Fiscal Year"/>
    <x v="1"/>
  </r>
  <r>
    <s v="Bradshaw"/>
    <s v="Katherine"/>
    <s v="Associate Professor"/>
    <s v="Department of Journalism &amp; PR"/>
    <x v="604"/>
    <m/>
    <m/>
    <s v="Academic Year"/>
    <x v="2"/>
  </r>
  <r>
    <s v="Evans"/>
    <s v="Erik"/>
    <s v="Information Security Analyst"/>
    <s v="Information Technology Service"/>
    <x v="605"/>
    <m/>
    <m/>
    <s v="Fiscal Year"/>
    <x v="1"/>
  </r>
  <r>
    <s v="Myers"/>
    <s v="Jane"/>
    <s v="Director, Athletic Development"/>
    <s v="Intercollegiate Athletics"/>
    <x v="606"/>
    <m/>
    <m/>
    <s v="Fiscal Year"/>
    <x v="1"/>
  </r>
  <r>
    <s v="Saenz"/>
    <s v="Charles"/>
    <s v="Associate Professor"/>
    <s v="Music Performance Studies"/>
    <x v="607"/>
    <m/>
    <m/>
    <s v="Academic Year"/>
    <x v="2"/>
  </r>
  <r>
    <s v="Schocket"/>
    <s v="Andrew"/>
    <s v="Associate Professor"/>
    <s v="History Department"/>
    <x v="608"/>
    <n v="3000"/>
    <m/>
    <s v="Academic Year"/>
    <x v="2"/>
  </r>
  <r>
    <s v="Wang"/>
    <s v="Peng"/>
    <s v="Assistant Professor"/>
    <s v="Math and Statistics Dept"/>
    <x v="608"/>
    <m/>
    <m/>
    <s v="Academic Year"/>
    <x v="2"/>
  </r>
  <r>
    <s v="Blankinship"/>
    <s v="Bonnie"/>
    <s v="Communications Manager"/>
    <s v="Marketing &amp; Communications"/>
    <x v="609"/>
    <m/>
    <m/>
    <s v="Fiscal Year"/>
    <x v="1"/>
  </r>
  <r>
    <s v="Fairbairn"/>
    <s v="Peter"/>
    <s v="Communications Manager"/>
    <s v="Marketing &amp; Communications"/>
    <x v="609"/>
    <m/>
    <m/>
    <s v="Fiscal Year"/>
    <x v="1"/>
  </r>
  <r>
    <s v="West"/>
    <s v="Amy"/>
    <s v="Communications Manager"/>
    <s v="Marketing &amp; Communications"/>
    <x v="609"/>
    <m/>
    <m/>
    <s v="Fiscal Year"/>
    <x v="1"/>
  </r>
  <r>
    <s v="Larsen"/>
    <s v="Raymond"/>
    <s v="Associate Professor"/>
    <s v="Biological Science"/>
    <x v="610"/>
    <m/>
    <m/>
    <s v="Academic Year"/>
    <x v="2"/>
  </r>
  <r>
    <s v="Hunker"/>
    <s v="Stefa nie"/>
    <s v="Digital Resources Librarian"/>
    <s v="University Libraries"/>
    <x v="611"/>
    <m/>
    <m/>
    <s v="Fiscal Year"/>
    <x v="3"/>
  </r>
  <r>
    <s v="Colcord"/>
    <s v="Roger"/>
    <s v="Associate Professor"/>
    <s v="Comm. Sciences &amp; Disorders"/>
    <x v="612"/>
    <m/>
    <m/>
    <s v="Academic Year"/>
    <x v="2"/>
  </r>
  <r>
    <s v="Ellison"/>
    <s v="Michael"/>
    <s v="Associate Professor"/>
    <s v="Theatre and Film"/>
    <x v="613"/>
    <m/>
    <m/>
    <s v="Academic Year"/>
    <x v="2"/>
  </r>
  <r>
    <s v="Williams"/>
    <s v="Daniel"/>
    <s v="Associate Professor"/>
    <s v="Theatre and Film"/>
    <x v="614"/>
    <m/>
    <m/>
    <s v="Academic Year"/>
    <x v="2"/>
  </r>
  <r>
    <s v="Lockford"/>
    <s v="Lesa"/>
    <s v="Associate Professor"/>
    <s v="Theatre and Film"/>
    <x v="615"/>
    <n v="3000"/>
    <m/>
    <s v="Academic Year"/>
    <x v="2"/>
  </r>
  <r>
    <s v="Rockovich"/>
    <s v="Michael"/>
    <s v="Asst Director for Finance"/>
    <s v="Recreation and Wellness"/>
    <x v="616"/>
    <m/>
    <m/>
    <s v="Fiscal Year"/>
    <x v="1"/>
  </r>
  <r>
    <s v="Gordon"/>
    <s v="Anne"/>
    <s v="Associate Professor"/>
    <s v="Psychology Department"/>
    <x v="617"/>
    <m/>
    <m/>
    <s v="Academic Year"/>
    <x v="2"/>
  </r>
  <r>
    <s v="Mann"/>
    <s v="Alison"/>
    <s v="Asst Women's Basketball Coach"/>
    <s v="Basketball - Women"/>
    <x v="618"/>
    <m/>
    <m/>
    <s v="Fiscal Year"/>
    <x v="1"/>
  </r>
  <r>
    <s v="Hershberger"/>
    <s v="Andrew"/>
    <s v="Associate Professor"/>
    <s v="School of Art"/>
    <x v="619"/>
    <m/>
    <m/>
    <s v="Academic Year"/>
    <x v="2"/>
  </r>
  <r>
    <s v="Montague"/>
    <s v="Rhonda"/>
    <s v="Assistant Bursar Systems/Train"/>
    <s v="Bursar's Office"/>
    <x v="620"/>
    <m/>
    <m/>
    <s v="Fiscal Year"/>
    <x v="1"/>
  </r>
  <r>
    <s v="Fager"/>
    <s v="Jamie"/>
    <s v="Manager, Grants Accounting"/>
    <s v="Controller's Office"/>
    <x v="620"/>
    <m/>
    <m/>
    <s v="Fiscal Year"/>
    <x v="1"/>
  </r>
  <r>
    <s v="Coulter"/>
    <s v="Tina"/>
    <s v="Assc Director, Prog Mgmt/Compl"/>
    <s v="Financial Aid"/>
    <x v="620"/>
    <m/>
    <m/>
    <s v="Fiscal Year"/>
    <x v="1"/>
  </r>
  <r>
    <s v="Schaeffer"/>
    <s v="Rachel"/>
    <s v="Dir of Trans Eval &amp; Grad"/>
    <s v="Registrar"/>
    <x v="620"/>
    <m/>
    <m/>
    <s v="Fiscal Year"/>
    <x v="1"/>
  </r>
  <r>
    <s v="Thomson"/>
    <s v="Amy"/>
    <s v="Assistant Director"/>
    <s v="University Bookstore"/>
    <x v="620"/>
    <m/>
    <m/>
    <s v="Fiscal Year"/>
    <x v="1"/>
  </r>
  <r>
    <s v="Brackenbury"/>
    <s v="Timothy"/>
    <s v="Associate Professor"/>
    <s v="Comm. Sciences &amp; Disorders"/>
    <x v="621"/>
    <m/>
    <m/>
    <s v="Academic Year"/>
    <x v="2"/>
  </r>
  <r>
    <s v="Quattromani"/>
    <s v="Barry"/>
    <s v="Project Manager"/>
    <s v="Design &amp; Construction"/>
    <x v="622"/>
    <m/>
    <m/>
    <s v="Fiscal Year"/>
    <x v="1"/>
  </r>
  <r>
    <s v="Jackson"/>
    <s v="David"/>
    <s v="Associate Professor"/>
    <s v="Political Science Department"/>
    <x v="623"/>
    <m/>
    <m/>
    <s v="Academic Year"/>
    <x v="2"/>
  </r>
  <r>
    <s v="Steen"/>
    <s v="David"/>
    <s v="Manager of Technology Services"/>
    <s v="Information Technology Service"/>
    <x v="624"/>
    <m/>
    <m/>
    <s v="Fiscal Year"/>
    <x v="1"/>
  </r>
  <r>
    <s v="Selzer"/>
    <s v="John"/>
    <s v="Sr Manager, Prospect Research"/>
    <s v="Development Office"/>
    <x v="625"/>
    <m/>
    <m/>
    <s v="Fiscal Year"/>
    <x v="1"/>
  </r>
  <r>
    <s v="Tarnovsky"/>
    <s v="Alexander"/>
    <s v="Associate Professor"/>
    <s v="Chemistry Department"/>
    <x v="626"/>
    <m/>
    <m/>
    <s v="Academic Year"/>
    <x v="2"/>
  </r>
  <r>
    <s v="Lohr"/>
    <s v="Lloyd"/>
    <s v="Sr Manager, Prospect Research"/>
    <s v="Development Office"/>
    <x v="627"/>
    <m/>
    <m/>
    <s v="Fiscal Year"/>
    <x v="1"/>
  </r>
  <r>
    <s v="Pelini"/>
    <s v="Shannon"/>
    <s v="Assistant Professor"/>
    <s v="Biological Science"/>
    <x v="628"/>
    <m/>
    <m/>
    <s v="Academic Year"/>
    <x v="2"/>
  </r>
  <r>
    <s v="Ostrowski"/>
    <s v="Alexis"/>
    <s v="Assistant Professor"/>
    <s v="Chemistry Department"/>
    <x v="628"/>
    <m/>
    <m/>
    <s v="Academic Year"/>
    <x v="2"/>
  </r>
  <r>
    <s v="Fantana"/>
    <s v="Antoniu"/>
    <s v="Assistant Professor"/>
    <s v="Psychology Department"/>
    <x v="628"/>
    <m/>
    <m/>
    <s v="Academic Year"/>
    <x v="2"/>
  </r>
  <r>
    <s v="Vostal"/>
    <s v="Brooks"/>
    <s v="Assistant Professor"/>
    <s v="Schl of Intervention Svcs"/>
    <x v="628"/>
    <m/>
    <m/>
    <s v="Academic Year"/>
    <x v="2"/>
  </r>
  <r>
    <s v="Fullenkamp"/>
    <s v="Adam"/>
    <s v="Assistant Professor"/>
    <s v="School of HMSLS"/>
    <x v="628"/>
    <m/>
    <m/>
    <s v="Academic Year"/>
    <x v="2"/>
  </r>
  <r>
    <s v="Heggie"/>
    <s v="Travis"/>
    <s v="Assistant Professor"/>
    <s v="School of HMSLS"/>
    <x v="628"/>
    <m/>
    <m/>
    <s v="Academic Year"/>
    <x v="2"/>
  </r>
  <r>
    <s v="Lemmerbrock"/>
    <s v="Daniel"/>
    <s v="Data Hub and Resource Ctr Mgr"/>
    <s v="Design &amp; Construction"/>
    <x v="629"/>
    <m/>
    <m/>
    <s v="Fiscal Year"/>
    <x v="1"/>
  </r>
  <r>
    <s v="Novak"/>
    <s v="Jeanne"/>
    <s v="Associate Professor"/>
    <s v="Schl of Intervention Svcs"/>
    <x v="630"/>
    <m/>
    <m/>
    <s v="Academic Year"/>
    <x v="2"/>
  </r>
  <r>
    <s v="Orr"/>
    <s v="Shannon"/>
    <s v="Associate Professor"/>
    <s v="Political Science Department"/>
    <x v="631"/>
    <m/>
    <m/>
    <s v="Academic Year"/>
    <x v="2"/>
  </r>
  <r>
    <s v="Burt"/>
    <s v="Jeffrey"/>
    <s v="Information Security Analyst"/>
    <s v="Information Technology Service"/>
    <x v="632"/>
    <m/>
    <m/>
    <s v="Fiscal Year"/>
    <x v="1"/>
  </r>
  <r>
    <s v="Carpenter"/>
    <s v="Diana"/>
    <s v="Associate Director Student Svc"/>
    <s v="A&amp;S Dean"/>
    <x v="633"/>
    <m/>
    <m/>
    <s v="Fiscal Year"/>
    <x v="1"/>
  </r>
  <r>
    <s v="Kita"/>
    <s v="Bradley"/>
    <s v="Server Administrator"/>
    <s v="Information Technology Service"/>
    <x v="634"/>
    <m/>
    <m/>
    <s v="Fiscal Year"/>
    <x v="1"/>
  </r>
  <r>
    <s v="Tucker"/>
    <s v="Judith"/>
    <s v="Assoc Director for Prof Dev"/>
    <s v="NWOE-TV F&amp;A"/>
    <x v="635"/>
    <m/>
    <m/>
    <s v="Fiscal Year"/>
    <x v="1"/>
  </r>
  <r>
    <s v="Tell"/>
    <s v="Deborah"/>
    <s v="Associate Professor"/>
    <s v="School of HMSLS"/>
    <x v="636"/>
    <m/>
    <m/>
    <s v="Academic Year"/>
    <x v="2"/>
  </r>
  <r>
    <s v="Pozniak"/>
    <s v="Mary"/>
    <s v="Assistant Director"/>
    <s v="Advising Services"/>
    <x v="637"/>
    <m/>
    <m/>
    <s v="Fiscal Year"/>
    <x v="1"/>
  </r>
  <r>
    <s v="Koenig"/>
    <s v="Tonya"/>
    <s v="NWOET Asst Dir Acad Srvs"/>
    <s v="NWOE-TV F&amp;A"/>
    <x v="638"/>
    <m/>
    <m/>
    <s v="Fiscal Year"/>
    <x v="1"/>
  </r>
  <r>
    <s v="Crimmins"/>
    <s v="Eric"/>
    <s v="Technology Support Specialist"/>
    <s v="Information Technology Service"/>
    <x v="639"/>
    <m/>
    <m/>
    <s v="Fiscal Year"/>
    <x v="1"/>
  </r>
  <r>
    <s v="Engebretsen-Broman"/>
    <s v="Nora"/>
    <s v="Associate Professor"/>
    <s v="Musicology/Composition/Theory"/>
    <x v="640"/>
    <m/>
    <m/>
    <s v="Academic Year"/>
    <x v="2"/>
  </r>
  <r>
    <s v="Earley"/>
    <s v="Mark"/>
    <s v="Associate Professor"/>
    <s v="Leadership and Policy Studies"/>
    <x v="641"/>
    <m/>
    <m/>
    <s v="Academic Year"/>
    <x v="2"/>
  </r>
  <r>
    <s v="Menon"/>
    <s v="Sridevi"/>
    <s v="Associate Professor"/>
    <s v="Ethnic Studies"/>
    <x v="642"/>
    <m/>
    <m/>
    <s v="Academic Year"/>
    <x v="2"/>
  </r>
  <r>
    <s v="Rex"/>
    <s v="Winifred"/>
    <s v="Lecturer"/>
    <s v="Computer Science"/>
    <x v="643"/>
    <m/>
    <m/>
    <s v="Academic Year"/>
    <x v="2"/>
  </r>
  <r>
    <s v="Weinsier"/>
    <s v="Philip"/>
    <s v="Associate Professor"/>
    <s v="Fire-Applied Science"/>
    <x v="644"/>
    <n v="2000"/>
    <m/>
    <s v="Academic Year"/>
    <x v="2"/>
  </r>
  <r>
    <s v="Devine"/>
    <s v="Jodi"/>
    <s v="Assc Director of Honors Prog"/>
    <s v="Honors Program"/>
    <x v="645"/>
    <m/>
    <m/>
    <s v="Fiscal Year"/>
    <x v="1"/>
  </r>
  <r>
    <s v="Leser"/>
    <s v="Anne"/>
    <s v="Director, Prog/Assoc Professor"/>
    <s v="Fire-Human Dev &amp; Family Study"/>
    <x v="646"/>
    <n v="2000"/>
    <m/>
    <s v="Academic Year"/>
    <x v="2"/>
  </r>
  <r>
    <s v="Conway"/>
    <s v="Ronald"/>
    <s v="Lecturer"/>
    <s v="Computer Science"/>
    <x v="647"/>
    <m/>
    <m/>
    <s v="Academic Year"/>
    <x v="2"/>
  </r>
  <r>
    <s v="Dubasik"/>
    <s v="Virginia"/>
    <s v="Assistant Professor"/>
    <s v="Comm. Sciences &amp; Disorders"/>
    <x v="648"/>
    <m/>
    <m/>
    <s v="Academic Year"/>
    <x v="2"/>
  </r>
  <r>
    <s v="Riley"/>
    <s v="Ellyn"/>
    <s v="Assistant Professor"/>
    <s v="Comm. Sciences &amp; Disorders"/>
    <x v="648"/>
    <m/>
    <m/>
    <s v="Academic Year"/>
    <x v="2"/>
  </r>
  <r>
    <s v="Polkinghorne"/>
    <s v="Frederick"/>
    <s v="Assistant Professor"/>
    <s v="Educ/Div Tchng &amp; Learning"/>
    <x v="648"/>
    <m/>
    <m/>
    <s v="Academic Year"/>
    <x v="2"/>
  </r>
  <r>
    <s v="Bowman"/>
    <s v="Nicholas"/>
    <s v="Assistant Professor"/>
    <s v="Higher Ed and Student Affairs"/>
    <x v="648"/>
    <n v="6150"/>
    <m/>
    <s v="Academic Year"/>
    <x v="2"/>
  </r>
  <r>
    <s v="Keyes"/>
    <s v="Starr"/>
    <s v="Assistant Professor"/>
    <s v="Schl of Intervention Svcs"/>
    <x v="648"/>
    <m/>
    <m/>
    <s v="Academic Year"/>
    <x v="2"/>
  </r>
  <r>
    <s v="Snider"/>
    <s v="Cheryl"/>
    <s v="University Paralegal"/>
    <s v="General Counsel"/>
    <x v="649"/>
    <m/>
    <m/>
    <s v="Fiscal Year"/>
    <x v="1"/>
  </r>
  <r>
    <s v="Hopson"/>
    <s v="Dennis"/>
    <s v="Asst Men's Bsktball Coach"/>
    <s v="Basketball-Men"/>
    <x v="650"/>
    <m/>
    <m/>
    <s v="Fiscal Year"/>
    <x v="1"/>
  </r>
  <r>
    <s v="Ferguson"/>
    <s v="Susan"/>
    <s v="Financial Analyst"/>
    <s v="Development Office"/>
    <x v="651"/>
    <m/>
    <m/>
    <s v="Fiscal Year"/>
    <x v="1"/>
  </r>
  <r>
    <s v="Bechtel"/>
    <s v="Pamela"/>
    <s v="Associate Professor"/>
    <s v="School of HMSLS"/>
    <x v="652"/>
    <m/>
    <m/>
    <s v="Academic Year"/>
    <x v="2"/>
  </r>
  <r>
    <s v="Brown"/>
    <s v="Jeffrey"/>
    <s v="Associate Professor"/>
    <s v="Popular Culture"/>
    <x v="653"/>
    <m/>
    <m/>
    <s v="Academic Year"/>
    <x v="2"/>
  </r>
  <r>
    <s v="Leek"/>
    <s v="Lona"/>
    <s v="Assistant Director"/>
    <s v="Recreation and Wellness"/>
    <x v="654"/>
    <m/>
    <m/>
    <s v="Fiscal Year"/>
    <x v="1"/>
  </r>
  <r>
    <s v="Nagel"/>
    <s v="Beth"/>
    <s v="Asst Director of Purchasing"/>
    <s v="Business Operations"/>
    <x v="655"/>
    <m/>
    <m/>
    <s v="Fiscal Year"/>
    <x v="1"/>
  </r>
  <r>
    <s v="Laurent"/>
    <s v="Charles"/>
    <s v="Assistant Professor"/>
    <s v="School of HMSLS"/>
    <x v="656"/>
    <m/>
    <m/>
    <s v="Academic Year"/>
    <x v="2"/>
  </r>
  <r>
    <s v="Brodke"/>
    <s v="Michelle"/>
    <s v="Assistant Professor"/>
    <s v="Fire-Applied Science"/>
    <x v="657"/>
    <n v="1000"/>
    <m/>
    <s v="Academic Year"/>
    <x v="2"/>
  </r>
  <r>
    <s v="Genovese"/>
    <s v="Christine"/>
    <s v="Associate Professor"/>
    <s v="Fire-Biology"/>
    <x v="658"/>
    <m/>
    <m/>
    <s v="Academic Year"/>
    <x v="2"/>
  </r>
  <r>
    <s v="Worch"/>
    <s v="Eric"/>
    <s v="Associate Professor"/>
    <s v="Educ/Div Tchng &amp; Learning"/>
    <x v="659"/>
    <m/>
    <m/>
    <s v="Academic Year"/>
    <x v="2"/>
  </r>
  <r>
    <s v="Matthews"/>
    <s v="Barbara"/>
    <s v="Senior Financial Accountant"/>
    <s v="Controller's Office"/>
    <x v="660"/>
    <m/>
    <m/>
    <s v="Fiscal Year"/>
    <x v="1"/>
  </r>
  <r>
    <s v="Hoekstra"/>
    <s v="Susan"/>
    <s v="Director of Public Events"/>
    <s v="Musical Arts Dean"/>
    <x v="660"/>
    <m/>
    <m/>
    <s v="Fiscal Year"/>
    <x v="1"/>
  </r>
  <r>
    <s v="Labbie"/>
    <s v="Erin"/>
    <s v="Associate Professor"/>
    <s v="English Department"/>
    <x v="661"/>
    <m/>
    <m/>
    <s v="Academic Year"/>
    <x v="2"/>
  </r>
  <r>
    <s v="Archer"/>
    <s v="Candace"/>
    <s v="Associate Professor"/>
    <s v="Political Science Department"/>
    <x v="662"/>
    <m/>
    <m/>
    <s v="Academic Year"/>
    <x v="2"/>
  </r>
  <r>
    <s v="Rippey"/>
    <s v="Theodore"/>
    <s v="Associate Professor"/>
    <s v="German-Russian Department"/>
    <x v="663"/>
    <m/>
    <m/>
    <s v="Academic Year"/>
    <x v="2"/>
  </r>
  <r>
    <s v="Sohoni"/>
    <s v="Ashutosh"/>
    <s v="Associate Professor"/>
    <s v="Family &amp; Consumer Sciences"/>
    <x v="664"/>
    <m/>
    <m/>
    <s v="Academic Year"/>
    <x v="2"/>
  </r>
  <r>
    <s v="Hoops"/>
    <s v="Amy"/>
    <s v="Assistant Director"/>
    <s v="Dining Services"/>
    <x v="665"/>
    <m/>
    <m/>
    <s v="Fiscal Year"/>
    <x v="1"/>
  </r>
  <r>
    <s v="Stegman"/>
    <s v="Sandra"/>
    <s v="Associate Professor"/>
    <s v="Music Education"/>
    <x v="666"/>
    <m/>
    <m/>
    <s v="Academic Year"/>
    <x v="2"/>
  </r>
  <r>
    <s v="Klosterman"/>
    <s v="Jeremy"/>
    <s v="Assistant Professor"/>
    <s v="Chemistry Department"/>
    <x v="667"/>
    <m/>
    <m/>
    <s v="Academic Year"/>
    <x v="2"/>
  </r>
  <r>
    <s v="Sondergeld"/>
    <s v="Toni"/>
    <s v="Assistant Professor"/>
    <s v="Leadership and Policy Studies"/>
    <x v="667"/>
    <m/>
    <m/>
    <s v="Academic Year"/>
    <x v="2"/>
  </r>
  <r>
    <s v="Xie"/>
    <s v="Xiangdong"/>
    <s v="Assistant Professor"/>
    <s v="Math and Statistics Dept"/>
    <x v="667"/>
    <m/>
    <m/>
    <s v="Academic Year"/>
    <x v="2"/>
  </r>
  <r>
    <s v="Huang"/>
    <s v="ChaoTung"/>
    <s v="Assistant Professor"/>
    <s v="School of Art"/>
    <x v="667"/>
    <m/>
    <m/>
    <s v="Academic Year"/>
    <x v="2"/>
  </r>
  <r>
    <s v="Choo"/>
    <s v="Hyungsuk"/>
    <s v="Assistant Professor"/>
    <s v="School of HMSLS"/>
    <x v="667"/>
    <m/>
    <m/>
    <s v="Academic Year"/>
    <x v="2"/>
  </r>
  <r>
    <s v="Balistreri"/>
    <s v="Kelly"/>
    <s v="Assistant Professor"/>
    <s v="Sociology Department"/>
    <x v="667"/>
    <m/>
    <m/>
    <s v="Academic Year"/>
    <x v="2"/>
  </r>
  <r>
    <s v="Guzzo"/>
    <s v="Karen"/>
    <s v="Assistant Professor"/>
    <s v="Sociology Department"/>
    <x v="667"/>
    <m/>
    <m/>
    <s v="Academic Year"/>
    <x v="2"/>
  </r>
  <r>
    <s v="VanEseltine"/>
    <s v="Matthew"/>
    <s v="Assistant Professor"/>
    <s v="Sociology Department"/>
    <x v="667"/>
    <m/>
    <m/>
    <s v="Academic Year"/>
    <x v="2"/>
  </r>
  <r>
    <s v="Thompson"/>
    <s v="Kenneth"/>
    <s v="Asst Dean/Associate Professor"/>
    <s v="Music Education"/>
    <x v="668"/>
    <m/>
    <m/>
    <s v="Academic Year"/>
    <x v="2"/>
  </r>
  <r>
    <s v="Widmer"/>
    <s v="Dave"/>
    <s v="Web Applications Developer"/>
    <s v="University Libraries"/>
    <x v="669"/>
    <m/>
    <m/>
    <s v="Fiscal Year"/>
    <x v="1"/>
  </r>
  <r>
    <s v="Miller"/>
    <s v="Melissa"/>
    <s v="Associate Professor"/>
    <s v="Political Science Department"/>
    <x v="670"/>
    <m/>
    <m/>
    <s v="Academic Year"/>
    <x v="2"/>
  </r>
  <r>
    <s v="Zawodny"/>
    <s v="Laurel"/>
    <s v="Ast to President/Budget Admin"/>
    <s v="Office of the President"/>
    <x v="671"/>
    <m/>
    <m/>
    <s v="Fiscal Year"/>
    <x v="1"/>
  </r>
  <r>
    <s v="Raszka"/>
    <s v="David"/>
    <s v="Assessment Officer for Mgmt, s"/>
    <s v="College of Education - Admin"/>
    <x v="672"/>
    <m/>
    <m/>
    <s v="Fiscal Year"/>
    <x v="1"/>
  </r>
  <r>
    <s v="Sad off"/>
    <s v="Susan"/>
    <s v="General Manager"/>
    <s v="Dining Services"/>
    <x v="673"/>
    <m/>
    <m/>
    <s v="Fiscal Year"/>
    <x v="1"/>
  </r>
  <r>
    <s v="Wu"/>
    <s v="Jie"/>
    <s v="Asst Director Inst Research"/>
    <s v="Institutional Research"/>
    <x v="674"/>
    <m/>
    <m/>
    <s v="Fiscal Year"/>
    <x v="1"/>
  </r>
  <r>
    <s v="Hayward"/>
    <s v="Carol"/>
    <s v="Associate Professor"/>
    <s v="Bands"/>
    <x v="675"/>
    <m/>
    <m/>
    <s v="Academic Year"/>
    <x v="2"/>
  </r>
  <r>
    <s v="Liederbach"/>
    <s v="John"/>
    <s v="Associate Professor"/>
    <s v="EMBANET"/>
    <x v="676"/>
    <m/>
    <m/>
    <s v="Academic Year"/>
    <x v="2"/>
  </r>
  <r>
    <s v="Burek"/>
    <s v="Melissa"/>
    <s v="Associate Professor"/>
    <s v="Human Services Department"/>
    <x v="676"/>
    <m/>
    <m/>
    <s v="Academic Year"/>
    <x v="2"/>
  </r>
  <r>
    <s v="Miller"/>
    <s v="Mitchell"/>
    <s v="Coordinator Tech Services"/>
    <s v="College of Education - Admin"/>
    <x v="677"/>
    <m/>
    <m/>
    <s v="Fiscal Year"/>
    <x v="1"/>
  </r>
  <r>
    <s v="Weihl"/>
    <s v="Lisa"/>
    <s v="Systems Adminstrator"/>
    <s v="Computer Science"/>
    <x v="678"/>
    <m/>
    <m/>
    <s v="Fiscal Year"/>
    <x v="1"/>
  </r>
  <r>
    <s v="Berg"/>
    <s v="Robert"/>
    <s v="Associate Professor"/>
    <s v="Romance and Classical Studies"/>
    <x v="679"/>
    <m/>
    <m/>
    <s v="Academic Year"/>
    <x v="2"/>
  </r>
  <r>
    <s v="Levinson"/>
    <s v="Marilyn"/>
    <s v="Curator Manuscripts"/>
    <s v="University Libraries"/>
    <x v="680"/>
    <m/>
    <m/>
    <s v="Fiscal Year"/>
    <x v="1"/>
  </r>
  <r>
    <s v="Kirkum"/>
    <s v="James"/>
    <s v="Server Administrator"/>
    <s v="Information Technology Service"/>
    <x v="681"/>
    <m/>
    <m/>
    <s v="Fiscal Year"/>
    <x v="1"/>
  </r>
  <r>
    <s v="Ducar"/>
    <s v="Cynthia"/>
    <s v="Associate Professor"/>
    <s v="Romance and Classical Studies"/>
    <x v="682"/>
    <m/>
    <m/>
    <s v="Academic Year"/>
    <x v="2"/>
  </r>
  <r>
    <s v="Nemitz"/>
    <s v="Penny"/>
    <s v="Director, St Acad Enhance-Fire"/>
    <s v="Fire-The Learning Center"/>
    <x v="683"/>
    <m/>
    <m/>
    <s v="Fiscal Year"/>
    <x v="1"/>
  </r>
  <r>
    <s v="Panas"/>
    <s v="Ludmyla"/>
    <s v="Director, Prog/Assc Professor"/>
    <s v="Fire-Psychology"/>
    <x v="684"/>
    <n v="2000"/>
    <m/>
    <s v="Academic Year"/>
    <x v="2"/>
  </r>
  <r>
    <s v="Hayes"/>
    <s v="David"/>
    <s v="Information Security Analyst"/>
    <s v="Information Technology Service"/>
    <x v="685"/>
    <m/>
    <m/>
    <s v="Fiscal Year"/>
    <x v="1"/>
  </r>
  <r>
    <s v="Mackay"/>
    <s v="Marilyn"/>
    <s v="Lab Coordinator"/>
    <s v="Health Services"/>
    <x v="686"/>
    <m/>
    <m/>
    <s v="Fiscal Year"/>
    <x v="1"/>
  </r>
  <r>
    <s v="Lab"/>
    <s v="Susan"/>
    <s v="Associate Professor"/>
    <s v="School of Art"/>
    <x v="687"/>
    <m/>
    <m/>
    <s v="Academic Year"/>
    <x v="2"/>
  </r>
  <r>
    <s v="Shammo"/>
    <s v="Susan"/>
    <s v="Applications Developer"/>
    <s v="Information Technology Service"/>
    <x v="688"/>
    <m/>
    <m/>
    <s v="Fiscal Year"/>
    <x v="1"/>
  </r>
  <r>
    <s v="Wildschutte"/>
    <s v="Hans"/>
    <s v="Assistant Professor"/>
    <s v="Biological Science"/>
    <x v="688"/>
    <m/>
    <m/>
    <s v="Academic Year"/>
    <x v="2"/>
  </r>
  <r>
    <s v="Torelli"/>
    <s v="Andrew"/>
    <s v="Assistant Professor"/>
    <s v="Chemistry Department"/>
    <x v="688"/>
    <m/>
    <m/>
    <s v="Academic Year"/>
    <x v="2"/>
  </r>
  <r>
    <s v="Lunceford"/>
    <s v="Christina"/>
    <s v="Assistant Professor"/>
    <s v="Higher Ed and Student Affairs"/>
    <x v="688"/>
    <m/>
    <m/>
    <s v="Academic Year"/>
    <x v="2"/>
  </r>
  <r>
    <s v="Abercrombie"/>
    <s v="Sara"/>
    <s v="Assistant Professor"/>
    <s v="Leadership and Policy Studies"/>
    <x v="688"/>
    <m/>
    <m/>
    <s v="Academic Year"/>
    <x v="2"/>
  </r>
  <r>
    <s v="Rogers"/>
    <s v="Kimberly"/>
    <s v="Assistant Professor"/>
    <s v="Math and Statistics Dept"/>
    <x v="688"/>
    <m/>
    <m/>
    <s v="Academic Year"/>
    <x v="2"/>
  </r>
  <r>
    <s v="Staic"/>
    <s v="Mihai"/>
    <s v="Assistant Professor"/>
    <s v="Math and Statistics Dept"/>
    <x v="688"/>
    <m/>
    <m/>
    <s v="Academic Year"/>
    <x v="2"/>
  </r>
  <r>
    <s v="McBride"/>
    <s v="Matthew"/>
    <s v="Assistant Professor"/>
    <s v="Music Performance Studies"/>
    <x v="688"/>
    <m/>
    <m/>
    <s v="Academic Year"/>
    <x v="2"/>
  </r>
  <r>
    <s v="Kozlowski"/>
    <s v="Kelly"/>
    <s v="Assistant Professor"/>
    <s v="Schl of Intervention Svcs"/>
    <x v="688"/>
    <m/>
    <m/>
    <s v="Academic Year"/>
    <x v="2"/>
  </r>
  <r>
    <s v="Yun"/>
    <s v="Gi Woong"/>
    <s v="Associate Professor"/>
    <s v="Dept of Telecommunications"/>
    <x v="689"/>
    <m/>
    <m/>
    <s v="Academic Year"/>
    <x v="2"/>
  </r>
  <r>
    <s v="Lee"/>
    <s v="Bob"/>
    <s v="Associate Professor"/>
    <s v="School of HMSLS"/>
    <x v="690"/>
    <m/>
    <m/>
    <s v="Academic Year"/>
    <x v="2"/>
  </r>
  <r>
    <s v="Pelletier"/>
    <s v="Andrew"/>
    <s v="Associate Professor"/>
    <s v="Music Performance Studies"/>
    <x v="691"/>
    <m/>
    <m/>
    <s v="Academic Year"/>
    <x v="2"/>
  </r>
  <r>
    <s v="Wells-Jensen"/>
    <s v="Sheri"/>
    <s v="Associate Professor"/>
    <s v="English Department"/>
    <x v="692"/>
    <m/>
    <m/>
    <s v="Academic Year"/>
    <x v="2"/>
  </r>
  <r>
    <s v="Coffield"/>
    <s v="Jean"/>
    <s v="BG1 Card Service Manager"/>
    <s v="BG1 Card"/>
    <x v="693"/>
    <m/>
    <m/>
    <s v="Fiscal Year"/>
    <x v="1"/>
  </r>
  <r>
    <s v="Lierheimer"/>
    <s v="Kristin"/>
    <s v="Instructor"/>
    <s v="Schl of Intervention Svcs"/>
    <x v="694"/>
    <m/>
    <m/>
    <s v="Academic Year"/>
    <x v="2"/>
  </r>
  <r>
    <s v="Brown"/>
    <s v="Sheila"/>
    <s v="Associate Director"/>
    <s v="Office of Multicultural Affrs"/>
    <x v="695"/>
    <m/>
    <m/>
    <s v="Fiscal Year"/>
    <x v="1"/>
  </r>
  <r>
    <s v="Samelak"/>
    <s v="Jonathan"/>
    <s v="Grant and Contract Specialist"/>
    <s v="Sponsored Programs &amp; Research"/>
    <x v="695"/>
    <m/>
    <m/>
    <s v="Fiscal Year"/>
    <x v="1"/>
  </r>
  <r>
    <s v="Terry-Fritsch"/>
    <s v="Allison"/>
    <s v="Associate Professor"/>
    <s v="School of Art"/>
    <x v="696"/>
    <m/>
    <m/>
    <s v="Academic Year"/>
    <x v="2"/>
  </r>
  <r>
    <s v="Hachtel"/>
    <s v="Michael"/>
    <s v="Assistant Director, Res Life"/>
    <s v="Office of Residence Life"/>
    <x v="697"/>
    <n v="2000"/>
    <m/>
    <s v="Fiscal Year"/>
    <x v="1"/>
  </r>
  <r>
    <s v="Ireland"/>
    <s v="Maureen"/>
    <s v="Purchasing Specialist"/>
    <s v="Business Operations"/>
    <x v="698"/>
    <m/>
    <m/>
    <s v="Fiscal Year"/>
    <x v="1"/>
  </r>
  <r>
    <s v="Johnson"/>
    <s v="Paul"/>
    <s v="Associate Professor"/>
    <s v="Leadership and Policy Studies"/>
    <x v="699"/>
    <m/>
    <m/>
    <s v="Academic Year"/>
    <x v="2"/>
  </r>
  <r>
    <s v="Eggenton"/>
    <s v="John"/>
    <s v="Assistant Dir for Systems"/>
    <s v="Financial Aid"/>
    <x v="700"/>
    <m/>
    <m/>
    <s v="Fiscal Year"/>
    <x v="1"/>
  </r>
  <r>
    <s v="Bostic"/>
    <s v="Jonathan"/>
    <s v="Assistant Professor"/>
    <s v="Educ/Div Tchng &amp; Learning"/>
    <x v="701"/>
    <m/>
    <m/>
    <s v="Academic Year"/>
    <x v="2"/>
  </r>
  <r>
    <s v="Soboleski"/>
    <s v="Penny"/>
    <s v="Assistant Professor"/>
    <s v="Educ/Div Tchng &amp; Learning"/>
    <x v="701"/>
    <m/>
    <m/>
    <s v="Academic Year"/>
    <x v="2"/>
  </r>
  <r>
    <s v="Ludy"/>
    <s v="Mary"/>
    <s v="Assistant Professor"/>
    <s v="Family &amp; Consumer Sciences"/>
    <x v="701"/>
    <m/>
    <m/>
    <s v="Academic Year"/>
    <x v="2"/>
  </r>
  <r>
    <s v="Muhammad"/>
    <s v="Amanda"/>
    <s v="Assistant Professor"/>
    <s v="Family &amp; Consumer Sciences"/>
    <x v="701"/>
    <m/>
    <m/>
    <s v="Academic Year"/>
    <x v="2"/>
  </r>
  <r>
    <s v="McCullough"/>
    <s v="Brian"/>
    <s v="Assistant Professor"/>
    <s v="School of HMSLS"/>
    <x v="701"/>
    <m/>
    <m/>
    <s v="Academic Year"/>
    <x v="2"/>
  </r>
  <r>
    <s v="McLean"/>
    <s v="Debra"/>
    <s v="Executive Assistant"/>
    <s v="Biological Science"/>
    <x v="702"/>
    <m/>
    <m/>
    <s v="Fiscal Year"/>
    <x v="1"/>
  </r>
  <r>
    <s v="Hall"/>
    <s v="Lauren"/>
    <s v="Applications Developer"/>
    <s v="Information Technology Service"/>
    <x v="703"/>
    <m/>
    <m/>
    <s v="Fiscal Year"/>
    <x v="1"/>
  </r>
  <r>
    <s v="Reisner"/>
    <s v="Ann"/>
    <s v="Assistant Director"/>
    <s v="Office of Residence Life"/>
    <x v="704"/>
    <m/>
    <m/>
    <s v="Fiscal Year"/>
    <x v="1"/>
  </r>
  <r>
    <s v="Crow"/>
    <s v="Margaret"/>
    <s v="Asst to University Registrar"/>
    <s v="Registrar"/>
    <x v="705"/>
    <m/>
    <m/>
    <s v="Fiscal Year"/>
    <x v="1"/>
  </r>
  <r>
    <s v="Kutz"/>
    <s v="Matthew"/>
    <s v="Assistant Professor"/>
    <s v="School of HMSLS"/>
    <x v="706"/>
    <m/>
    <m/>
    <s v="Academic Year"/>
    <x v="2"/>
  </r>
  <r>
    <s v="Tompsett"/>
    <s v="Carolyn"/>
    <s v="Assistant Professor"/>
    <s v="Psychology Department"/>
    <x v="707"/>
    <m/>
    <m/>
    <s v="Academic Year"/>
    <x v="2"/>
  </r>
  <r>
    <s v="McLaird"/>
    <s v="Lee"/>
    <s v="Curator Rare Books"/>
    <s v="University Libraries"/>
    <x v="708"/>
    <m/>
    <m/>
    <s v="Fiscal Year"/>
    <x v="1"/>
  </r>
  <r>
    <s v="Ye"/>
    <s v="Xinyue"/>
    <s v="Assistant Professor"/>
    <s v="Center for Regional Developmen"/>
    <x v="708"/>
    <m/>
    <m/>
    <s v="Academic Year"/>
    <x v="2"/>
  </r>
  <r>
    <s v="Hathaway"/>
    <s v="Stefa ni"/>
    <s v="Psychologist"/>
    <s v="Counseling Center"/>
    <x v="709"/>
    <m/>
    <m/>
    <s v="Fiscal Year"/>
    <x v="1"/>
  </r>
  <r>
    <s v="Slough"/>
    <s v="Jason"/>
    <s v="Staff Accountant"/>
    <s v="Controller's Office"/>
    <x v="710"/>
    <m/>
    <m/>
    <s v="Fiscal Year"/>
    <x v="1"/>
  </r>
  <r>
    <s v="Bunce"/>
    <s v="Mark"/>
    <s v="Elec Tech/Rec Engnr/lnstr C&amp;H"/>
    <s v="Musical Arts Dean"/>
    <x v="711"/>
    <m/>
    <m/>
    <s v="Fiscal Year"/>
    <x v="1"/>
  </r>
  <r>
    <s v="Cayer"/>
    <s v="Marilyn"/>
    <s v="Tech Dir Ctr/Micros &amp; Microan"/>
    <s v="Biological Science"/>
    <x v="712"/>
    <m/>
    <m/>
    <s v="Fiscal Year"/>
    <x v="1"/>
  </r>
  <r>
    <s v="Schommer"/>
    <s v="Christopher"/>
    <s v="Senior Lecturer"/>
    <s v="School of HMSLS"/>
    <x v="713"/>
    <m/>
    <m/>
    <s v="Academic Year"/>
    <x v="2"/>
  </r>
  <r>
    <s v="Sheaffer"/>
    <s v="Travis"/>
    <s v="Technology Projects Coordinatr"/>
    <s v="A&amp;S Dean"/>
    <x v="714"/>
    <m/>
    <m/>
    <s v="Fiscal Year"/>
    <x v="1"/>
  </r>
  <r>
    <s v="Guy"/>
    <s v="Gary"/>
    <s v="Assistant Bursar, Collections"/>
    <s v="Bursar's Office"/>
    <x v="714"/>
    <m/>
    <m/>
    <s v="Fiscal Year"/>
    <x v="1"/>
  </r>
  <r>
    <s v="Rife"/>
    <s v="Michelle"/>
    <s v="General Manager"/>
    <s v="Dining Services"/>
    <x v="714"/>
    <m/>
    <m/>
    <s v="Fiscal Year"/>
    <x v="1"/>
  </r>
  <r>
    <s v="Grant"/>
    <s v="Roger"/>
    <s v="Assistant Director"/>
    <s v="TRIO Programs"/>
    <x v="714"/>
    <m/>
    <m/>
    <s v="Fiscal Year"/>
    <x v="1"/>
  </r>
  <r>
    <s v="Cummings"/>
    <s v="Thomas"/>
    <s v="Tech Svcs Coord, WBGU-TV Lrn S"/>
    <s v="WBGU-TV Television Service"/>
    <x v="714"/>
    <m/>
    <m/>
    <s v="Fiscal Year"/>
    <x v="1"/>
  </r>
  <r>
    <s v="Kuhl"/>
    <s v="Danielle"/>
    <s v="Assistant Professor"/>
    <s v="Sociology Department"/>
    <x v="715"/>
    <m/>
    <m/>
    <s v="Academic Year"/>
    <x v="2"/>
  </r>
  <r>
    <s v="Garland"/>
    <s v="Robin"/>
    <s v="Instructor"/>
    <s v="Fire-Applied Science"/>
    <x v="716"/>
    <n v="1125"/>
    <m/>
    <s v="Academic Year"/>
    <x v="2"/>
  </r>
  <r>
    <s v="Bhattacharya"/>
    <s v="Tanmoy"/>
    <s v="Instructor"/>
    <s v="Economics Dept"/>
    <x v="717"/>
    <m/>
    <m/>
    <s v="Academic Year"/>
    <x v="2"/>
  </r>
  <r>
    <s v="Mereoiu"/>
    <s v="Mariana"/>
    <s v="Assistant Professor"/>
    <s v="Schl of Intervention Svcs"/>
    <x v="717"/>
    <m/>
    <m/>
    <s v="Academic Year"/>
    <x v="2"/>
  </r>
  <r>
    <s v="Peet"/>
    <s v="Susan"/>
    <s v="Senior Lecturer"/>
    <s v="Family &amp; Consumer Sciences"/>
    <x v="718"/>
    <m/>
    <m/>
    <s v="Academic Year"/>
    <x v="2"/>
  </r>
  <r>
    <s v="Novak"/>
    <s v="Deborah"/>
    <s v="Assistant Dean of Students"/>
    <s v="Office of the Dean of Students"/>
    <x v="719"/>
    <m/>
    <m/>
    <s v="Fiscal Year"/>
    <x v="1"/>
  </r>
  <r>
    <s v="Keylock"/>
    <s v="KTodd"/>
    <s v="Assistant Professor"/>
    <s v="School of HMSLS"/>
    <x v="720"/>
    <m/>
    <m/>
    <s v="Academic Year"/>
    <x v="2"/>
  </r>
  <r>
    <s v="Si rum"/>
    <s v="Karen"/>
    <s v="Associate Professor"/>
    <s v="Biological Science"/>
    <x v="721"/>
    <m/>
    <m/>
    <s v="Academic Year"/>
    <x v="2"/>
  </r>
  <r>
    <s v="Ed minster"/>
    <s v="Judith"/>
    <s v="Associate Professor"/>
    <s v="English Department"/>
    <x v="722"/>
    <m/>
    <m/>
    <s v="Academic Year"/>
    <x v="2"/>
  </r>
  <r>
    <s v="Holloway"/>
    <s v="Kevin"/>
    <s v="Assistant Director Multi Cultu"/>
    <s v="Admissions Office"/>
    <x v="723"/>
    <m/>
    <m/>
    <s v="Fiscal Year"/>
    <x v="1"/>
  </r>
  <r>
    <s v="Wallach"/>
    <s v="Jeremy"/>
    <s v="Associate Professor"/>
    <s v="Popular Culture"/>
    <x v="724"/>
    <m/>
    <m/>
    <s v="Academic Year"/>
    <x v="2"/>
  </r>
  <r>
    <s v="Cherry Chandler"/>
    <s v="Eileen"/>
    <s v="Associate Professor"/>
    <s v="Theatre and Film"/>
    <x v="725"/>
    <m/>
    <m/>
    <s v="Academic Year"/>
    <x v="2"/>
  </r>
  <r>
    <s v="Fisher"/>
    <s v="Michael"/>
    <s v="Piano Technician"/>
    <s v="Musical Arts Dean"/>
    <x v="726"/>
    <m/>
    <m/>
    <s v="Fiscal Year"/>
    <x v="1"/>
  </r>
  <r>
    <s v="AbouZied"/>
    <s v="Magdy"/>
    <s v="General Manager"/>
    <s v="Dining Services"/>
    <x v="727"/>
    <m/>
    <m/>
    <s v="Fiscal Year"/>
    <x v="1"/>
  </r>
  <r>
    <s v="Cho"/>
    <s v="Sungho"/>
    <s v="Assistant Professor"/>
    <s v="School of HMSLS"/>
    <x v="728"/>
    <m/>
    <m/>
    <s v="Academic Year"/>
    <x v="2"/>
  </r>
  <r>
    <s v="Koba"/>
    <s v="Amanda"/>
    <s v="Assistant Professor"/>
    <s v="School of HMSLS"/>
    <x v="728"/>
    <m/>
    <m/>
    <s v="Academic Year"/>
    <x v="2"/>
  </r>
  <r>
    <s v="Bhalla"/>
    <s v="Vibha"/>
    <s v="Associate Professor"/>
    <s v="Ethnic Studies"/>
    <x v="729"/>
    <m/>
    <m/>
    <s v="Academic Year"/>
    <x v="2"/>
  </r>
  <r>
    <s v="Popovitch"/>
    <s v="Heidi"/>
    <s v="Manager, UL Budgets/Facilities"/>
    <s v="University Libraries"/>
    <x v="730"/>
    <m/>
    <m/>
    <s v="Fiscal Year"/>
    <x v="1"/>
  </r>
  <r>
    <s v="Xu"/>
    <s v="Zhaohui"/>
    <s v="Associate Professor"/>
    <s v="Biological Science"/>
    <x v="731"/>
    <m/>
    <m/>
    <s v="Academic Year"/>
    <x v="2"/>
  </r>
  <r>
    <s v="Holmes"/>
    <s v="Courtney"/>
    <s v="Assistant Professor"/>
    <s v="Schl of Intervention Svcs"/>
    <x v="732"/>
    <m/>
    <m/>
    <s v="Academic Year"/>
    <x v="2"/>
  </r>
  <r>
    <s v="Nickoson"/>
    <s v="Lee"/>
    <s v="Associate Professor"/>
    <s v="English Department"/>
    <x v="733"/>
    <m/>
    <m/>
    <s v="Academic Year"/>
    <x v="2"/>
  </r>
  <r>
    <s v="Zamkov"/>
    <s v="Mikhail"/>
    <s v="Assistant Professor"/>
    <s v="Physics &amp; Astronomy"/>
    <x v="734"/>
    <m/>
    <m/>
    <s v="Academic Year"/>
    <x v="2"/>
  </r>
  <r>
    <s v="Cragin"/>
    <s v="Becca"/>
    <s v="Associate Professor"/>
    <s v="Popular Culture"/>
    <x v="735"/>
    <m/>
    <m/>
    <s v="Academic Year"/>
    <x v="2"/>
  </r>
  <r>
    <s v="Parsons"/>
    <s v="Shawn"/>
    <s v="Senior Network Technician"/>
    <s v="Information Technology Service"/>
    <x v="736"/>
    <m/>
    <m/>
    <s v="Fiscal Year"/>
    <x v="1"/>
  </r>
  <r>
    <s v="Toth"/>
    <s v="Christopher"/>
    <s v="Senior Network Technician"/>
    <s v="Information Technology Service"/>
    <x v="736"/>
    <m/>
    <m/>
    <s v="Fiscal Year"/>
    <x v="1"/>
  </r>
  <r>
    <s v="Cannon"/>
    <s v="Matthew"/>
    <s v="Director, Animal Research Fac"/>
    <s v="Animal Facility Operation"/>
    <x v="737"/>
    <m/>
    <m/>
    <s v="Fiscal Year"/>
    <x v="1"/>
  </r>
  <r>
    <s v="Gorsevski"/>
    <s v="Peter"/>
    <s v="Assistant Professor"/>
    <s v="Geology Department"/>
    <x v="738"/>
    <m/>
    <m/>
    <s v="Academic Year"/>
    <x v="2"/>
  </r>
  <r>
    <s v="Mejiritski"/>
    <s v="Ekaterina"/>
    <s v="Mgr Introductory Chem Labs"/>
    <s v="Chemistry Department"/>
    <x v="739"/>
    <m/>
    <m/>
    <s v="Fiscal Year"/>
    <x v="1"/>
  </r>
  <r>
    <s v="Collingwood"/>
    <s v="Haley"/>
    <s v="Assistant Budget Director"/>
    <s v="Finance &amp; Administration"/>
    <x v="740"/>
    <m/>
    <m/>
    <s v="Fiscal Year"/>
    <x v="1"/>
  </r>
  <r>
    <s v="Krause"/>
    <s v="Miriam"/>
    <s v="Assistant Professor"/>
    <s v="Comm. Sciences &amp; Disorders"/>
    <x v="740"/>
    <m/>
    <m/>
    <s v="Academic Year"/>
    <x v="2"/>
  </r>
  <r>
    <s v="Findler"/>
    <s v="Michael"/>
    <s v="Instructor"/>
    <s v="Computer Science"/>
    <x v="740"/>
    <m/>
    <m/>
    <s v="Academic Year"/>
    <x v="2"/>
  </r>
  <r>
    <s v="Nardone"/>
    <s v="Marco"/>
    <s v="Assistant Professor"/>
    <s v="Dept of Envir. and Sustain."/>
    <x v="740"/>
    <m/>
    <m/>
    <s v="Academic Year"/>
    <x v="2"/>
  </r>
  <r>
    <s v="Browne"/>
    <s v="M"/>
    <s v="Adjunct Senior Lecturer"/>
    <s v="Economics Dept"/>
    <x v="740"/>
    <m/>
    <m/>
    <s v="Academic Year"/>
    <x v="2"/>
  </r>
  <r>
    <s v="Basl"/>
    <s v="John"/>
    <s v="Assistant Professor"/>
    <s v="Philosophy Department"/>
    <x v="740"/>
    <m/>
    <m/>
    <s v="Academic Year"/>
    <x v="2"/>
  </r>
  <r>
    <s v="Vallier"/>
    <s v="Kevin"/>
    <s v="Assistant Professor"/>
    <s v="Philosophy Department"/>
    <x v="740"/>
    <m/>
    <m/>
    <s v="Academic Year"/>
    <x v="2"/>
  </r>
  <r>
    <s v="Sun"/>
    <s v="Liangfeng"/>
    <s v="Assistant Professor"/>
    <s v="Physics &amp; Astronomy"/>
    <x v="740"/>
    <m/>
    <m/>
    <s v="Academic Year"/>
    <x v="2"/>
  </r>
  <r>
    <s v="Zayak"/>
    <s v="Alexey"/>
    <s v="Assistant Professor"/>
    <s v="Physics &amp; Astronomy"/>
    <x v="740"/>
    <m/>
    <m/>
    <s v="Academic Year"/>
    <x v="2"/>
  </r>
  <r>
    <s v="Kawar"/>
    <s v="Leila"/>
    <s v="Assistant Professor"/>
    <s v="Political Science Department"/>
    <x v="740"/>
    <m/>
    <m/>
    <s v="Academic Year"/>
    <x v="2"/>
  </r>
  <r>
    <s v="Stucker"/>
    <s v="Jennifer"/>
    <s v="Assistant Professor"/>
    <s v="School of Art"/>
    <x v="740"/>
    <m/>
    <m/>
    <s v="Academic Year"/>
    <x v="2"/>
  </r>
  <r>
    <s v="Young"/>
    <s v="Susan"/>
    <s v="Assistant Director"/>
    <s v="Cooperative Education"/>
    <x v="741"/>
    <m/>
    <m/>
    <s v="Fiscal Year"/>
    <x v="1"/>
  </r>
  <r>
    <s v="Wright"/>
    <s v="Volney"/>
    <s v="Assistant to VP of Enroll Mgmt"/>
    <s v="Vice Pres Enrollment Managemen"/>
    <x v="742"/>
    <m/>
    <m/>
    <s v="Fiscal Year"/>
    <x v="1"/>
  </r>
  <r>
    <s v="Gonzalez"/>
    <s v="Kerry"/>
    <s v="PT Ast Dir/Aca Conf &amp; Prof Ins"/>
    <s v="University Outreach"/>
    <x v="743"/>
    <m/>
    <m/>
    <s v="Fiscal Year"/>
    <x v="1"/>
  </r>
  <r>
    <s v="Mangette"/>
    <s v="Jeffrey"/>
    <s v="Assistant Registrar"/>
    <s v="Registrar"/>
    <x v="744"/>
    <m/>
    <m/>
    <s v="Fiscal Year"/>
    <x v="1"/>
  </r>
  <r>
    <s v="Marano"/>
    <s v="Teresa"/>
    <s v="Assistant Professor"/>
    <s v="Fire-Applied Science"/>
    <x v="745"/>
    <m/>
    <m/>
    <s v="Academic Year"/>
    <x v="2"/>
  </r>
  <r>
    <s v="Julien"/>
    <s v="Jayson"/>
    <s v="Systems Programmer"/>
    <s v="CBA Information Services"/>
    <x v="746"/>
    <m/>
    <m/>
    <s v="Fiscal Year"/>
    <x v="1"/>
  </r>
  <r>
    <s v="Luring"/>
    <s v="Jeremy"/>
    <s v="Server Administrator"/>
    <s v="Information Technology Service"/>
    <x v="746"/>
    <m/>
    <m/>
    <s v="Fiscal Year"/>
    <x v="1"/>
  </r>
  <r>
    <s v="Voorhees"/>
    <s v="Beth"/>
    <s v="Creative Mgr, Web/New Media Ds"/>
    <s v="Marketing &amp; Communications"/>
    <x v="746"/>
    <m/>
    <m/>
    <s v="Fiscal Year"/>
    <x v="1"/>
  </r>
  <r>
    <s v="Harms"/>
    <s v="Hillary"/>
    <s v="Research Compliance Officer"/>
    <s v="Office of Research Compliance"/>
    <x v="746"/>
    <m/>
    <m/>
    <s v="Fiscal Year"/>
    <x v="1"/>
  </r>
  <r>
    <s v="Huyghe"/>
    <s v="Bess"/>
    <s v="Industrial Hygienist"/>
    <s v="Risk Management"/>
    <x v="747"/>
    <m/>
    <m/>
    <s v="Fiscal Year"/>
    <x v="1"/>
  </r>
  <r>
    <s v="Knavel"/>
    <s v="Jason"/>
    <s v="Asst Athl Dir for Athl Comm"/>
    <s v="Intercollegiate Athletics"/>
    <x v="748"/>
    <m/>
    <m/>
    <s v="Fiscal Year"/>
    <x v="1"/>
  </r>
  <r>
    <s v="Chappell"/>
    <s v="Richard"/>
    <s v="Instructor"/>
    <s v="Philosophy Department"/>
    <x v="749"/>
    <m/>
    <m/>
    <s v="Academic Year"/>
    <x v="2"/>
  </r>
  <r>
    <s v="Li"/>
    <s v="Lan"/>
    <s v="Assistant Professor"/>
    <s v="Educ/Div Tchng &amp; Learning"/>
    <x v="750"/>
    <m/>
    <m/>
    <s v="Academic Year"/>
    <x v="2"/>
  </r>
  <r>
    <s v="Kizhakethalackal"/>
    <s v="Elsy"/>
    <s v="Assistant Professor"/>
    <s v="Fire-Applied Science"/>
    <x v="751"/>
    <m/>
    <m/>
    <s v="Academic Year"/>
    <x v="2"/>
  </r>
  <r>
    <s v="Ingle"/>
    <s v="William"/>
    <s v="Assistant Professor"/>
    <s v="Leadership and Policy Studies"/>
    <x v="752"/>
    <m/>
    <m/>
    <s v="Academic Year"/>
    <x v="2"/>
  </r>
  <r>
    <s v="Phillips"/>
    <s v="Pamella"/>
    <s v="Lab Mgr/Educ Coord/lnstructor"/>
    <s v="Medical Laboratory Science"/>
    <x v="753"/>
    <m/>
    <m/>
    <s v="Fiscal Year"/>
    <x v="1"/>
  </r>
  <r>
    <s v="Chavez"/>
    <s v="Jorge"/>
    <s v="Assistant Professor"/>
    <s v="Sociology Department"/>
    <x v="754"/>
    <m/>
    <m/>
    <s v="Academic Year"/>
    <x v="2"/>
  </r>
  <r>
    <s v="Burke"/>
    <s v="Brigid"/>
    <s v="Assistant Professor"/>
    <s v="Educ/Div Tchng &amp; Learning"/>
    <x v="755"/>
    <m/>
    <m/>
    <s v="Academic Year"/>
    <x v="2"/>
  </r>
  <r>
    <s v="Bidart-Bouzat"/>
    <s v="Maria"/>
    <s v="Associate Professor"/>
    <s v="Biological Science"/>
    <x v="756"/>
    <m/>
    <m/>
    <s v="Academic Year"/>
    <x v="2"/>
  </r>
  <r>
    <s v="Novak"/>
    <s v="Jeanine"/>
    <s v="Financial Systems Analyst"/>
    <s v="Controller's Office"/>
    <x v="757"/>
    <m/>
    <m/>
    <s v="Fiscal Year"/>
    <x v="1"/>
  </r>
  <r>
    <s v="Zappitelli"/>
    <s v="Debra"/>
    <s v="Senior Lecturer"/>
    <s v="Family &amp; Consumer Sciences"/>
    <x v="758"/>
    <m/>
    <m/>
    <s v="Academic Year"/>
    <x v="2"/>
  </r>
  <r>
    <s v="Bang"/>
    <s v="Hyeyoung"/>
    <s v="Assistant Professor"/>
    <s v="Leadership and Policy Studies"/>
    <x v="759"/>
    <m/>
    <m/>
    <s v="Academic Year"/>
    <x v="2"/>
  </r>
  <r>
    <s v="Cook"/>
    <s v="Terrie"/>
    <s v="Asst. Dir. TRIO Prog Upwrd Bnd"/>
    <s v="TRIO Programs"/>
    <x v="760"/>
    <m/>
    <m/>
    <s v="Fiscal Year"/>
    <x v="1"/>
  </r>
  <r>
    <s v="Myers"/>
    <s v="Michael"/>
    <s v="Server Manager"/>
    <s v="Fire-Instructional Media"/>
    <x v="761"/>
    <m/>
    <m/>
    <s v="Fiscal Year"/>
    <x v="1"/>
  </r>
  <r>
    <s v="Doyle"/>
    <s v="Patrick"/>
    <s v="Assistant Professor"/>
    <s v="Gerontology"/>
    <x v="762"/>
    <m/>
    <m/>
    <s v="Academic Year"/>
    <x v="2"/>
  </r>
  <r>
    <s v="Watkins"/>
    <s v="Adam"/>
    <s v="Assistant Professor"/>
    <s v="Human Services Department"/>
    <x v="762"/>
    <m/>
    <m/>
    <s v="Academic Year"/>
    <x v="2"/>
  </r>
  <r>
    <s v="Kalaf-Hughes"/>
    <s v="Nicole"/>
    <s v="Assistant Professor"/>
    <s v="Political Science Department"/>
    <x v="762"/>
    <m/>
    <m/>
    <s v="Academic Year"/>
    <x v="2"/>
  </r>
  <r>
    <s v="Mills"/>
    <s v="Russell"/>
    <s v="Assistant Professor"/>
    <s v="Political Science Department"/>
    <x v="762"/>
    <m/>
    <m/>
    <s v="Academic Year"/>
    <x v="2"/>
  </r>
  <r>
    <s v="Magelssen"/>
    <s v="Scott"/>
    <s v="Associate Professor"/>
    <s v="Theatre and Film"/>
    <x v="763"/>
    <m/>
    <m/>
    <s v="Academic Year"/>
    <x v="2"/>
  </r>
  <r>
    <s v="Grinberg Pla"/>
    <s v="Valeria"/>
    <s v="Associate Professor"/>
    <s v="Romance and Classical Studies"/>
    <x v="764"/>
    <m/>
    <m/>
    <s v="Academic Year"/>
    <x v="2"/>
  </r>
  <r>
    <s v="Miller"/>
    <s v="Montana"/>
    <s v="Associate Professor"/>
    <s v="Popular Culture"/>
    <x v="765"/>
    <m/>
    <m/>
    <s v="Academic Year"/>
    <x v="2"/>
  </r>
  <r>
    <s v="McKinley"/>
    <s v="Amy"/>
    <s v="Manager, Academic Advising"/>
    <s v="Fire-Student Services"/>
    <x v="766"/>
    <m/>
    <m/>
    <s v="Fiscal Year"/>
    <x v="1"/>
  </r>
  <r>
    <s v="Wilson"/>
    <s v="Kathy"/>
    <s v="Director of Field Experiences"/>
    <s v="Teacher Education Services"/>
    <x v="766"/>
    <m/>
    <m/>
    <s v="Fiscal Year"/>
    <x v="1"/>
  </r>
  <r>
    <s v="Handyside"/>
    <s v="Lisa"/>
    <s v="Assistant Professor"/>
    <s v="Schl of Intervention Svcs"/>
    <x v="767"/>
    <m/>
    <m/>
    <s v="Academic Year"/>
    <x v="2"/>
  </r>
  <r>
    <s v="Freyaldenhoven"/>
    <s v="Michael"/>
    <s v="Assistant Dean of Students"/>
    <s v="Office of Campus Activities"/>
    <x v="768"/>
    <m/>
    <m/>
    <s v="Fiscal Year"/>
    <x v="1"/>
  </r>
  <r>
    <s v="Armentano"/>
    <s v="Terence"/>
    <s v="Assistant Director"/>
    <s v="On-Line Programs"/>
    <x v="769"/>
    <m/>
    <m/>
    <s v="Fiscal Year"/>
    <x v="1"/>
  </r>
  <r>
    <s v="Robinson"/>
    <s v="Amy"/>
    <s v="Associate Professor"/>
    <s v="Romance and Classical Studies"/>
    <x v="770"/>
    <m/>
    <m/>
    <s v="Academic Year"/>
    <x v="2"/>
  </r>
  <r>
    <s v="Englebrecht"/>
    <s v="Christine"/>
    <s v="Assistant Professor"/>
    <s v="Human Services Department"/>
    <x v="771"/>
    <m/>
    <m/>
    <s v="Academic Year"/>
    <x v="2"/>
  </r>
  <r>
    <s v="Stinson"/>
    <s v="Philip"/>
    <s v="Assistant Professor"/>
    <s v="Human Services Department"/>
    <x v="771"/>
    <m/>
    <m/>
    <s v="Academic Year"/>
    <x v="2"/>
  </r>
  <r>
    <s v="Schocket"/>
    <s v="Deborah"/>
    <s v="Associate Professor"/>
    <s v="Romance and Classical Studies"/>
    <x v="771"/>
    <m/>
    <m/>
    <s v="Academic Year"/>
    <x v="2"/>
  </r>
  <r>
    <s v="Pearson"/>
    <s v="Lynn"/>
    <s v="Associate Professor"/>
    <s v="Romance and Classical Studies"/>
    <x v="772"/>
    <m/>
    <m/>
    <s v="Academic Year"/>
    <x v="2"/>
  </r>
  <r>
    <s v="Good"/>
    <s v="Amy"/>
    <s v="Systems Specialist"/>
    <s v="Campus Operations"/>
    <x v="773"/>
    <m/>
    <m/>
    <s v="Fiscal Year"/>
    <x v="1"/>
  </r>
  <r>
    <s v="Collet"/>
    <s v="Bruce"/>
    <s v="Assistant Professor"/>
    <s v="Leadership and Policy Studies"/>
    <x v="774"/>
    <m/>
    <m/>
    <s v="Academic Year"/>
    <x v="2"/>
  </r>
  <r>
    <s v="Frey"/>
    <s v="Christopher"/>
    <s v="Assistant Professor"/>
    <s v="Leadership and Policy Studies"/>
    <x v="775"/>
    <m/>
    <m/>
    <s v="Academic Year"/>
    <x v="2"/>
  </r>
  <r>
    <s v="Cornell"/>
    <s v="Linda"/>
    <s v="Associate Professor"/>
    <s v="Fire-Chemistry"/>
    <x v="776"/>
    <m/>
    <m/>
    <s v="Academic Year"/>
    <x v="2"/>
  </r>
  <r>
    <s v="Childers"/>
    <s v="Blaine"/>
    <s v="Associate Professor"/>
    <s v="School of Art"/>
    <x v="777"/>
    <m/>
    <m/>
    <s v="Academic Year"/>
    <x v="2"/>
  </r>
  <r>
    <s v="Dailey"/>
    <s v="Katharine"/>
    <s v="Chair/Associate Professor"/>
    <s v="Fire-Humanities"/>
    <x v="778"/>
    <n v="6000"/>
    <m/>
    <s v="Academic Year"/>
    <x v="2"/>
  </r>
  <r>
    <s v="Duda"/>
    <s v="Linda"/>
    <s v="Assistant General Manager"/>
    <s v="Dining Services"/>
    <x v="779"/>
    <m/>
    <m/>
    <s v="Fiscal Year"/>
    <x v="1"/>
  </r>
  <r>
    <s v="Albertini"/>
    <s v="William"/>
    <s v="Associate Professor"/>
    <s v="English Department"/>
    <x v="780"/>
    <m/>
    <m/>
    <s v="Academic Year"/>
    <x v="2"/>
  </r>
  <r>
    <s v="Antonelli"/>
    <s v="Patricia A"/>
    <s v="Lecturer"/>
    <s v="Fire-Library"/>
    <x v="781"/>
    <m/>
    <m/>
    <s v="Fiscal Year"/>
    <x v="3"/>
  </r>
  <r>
    <s v="Teeple"/>
    <s v="Darin"/>
    <s v="Strategic Sourcing Analyst"/>
    <s v="Business Operations"/>
    <x v="782"/>
    <m/>
    <m/>
    <s v="Fiscal Year"/>
    <x v="1"/>
  </r>
  <r>
    <s v="Wiegand"/>
    <s v="Courtney"/>
    <s v="Internal Auditor"/>
    <s v="Internal Auditing"/>
    <x v="782"/>
    <m/>
    <m/>
    <s v="Fiscal Year"/>
    <x v="1"/>
  </r>
  <r>
    <s v="Semer"/>
    <s v="Claire"/>
    <s v="Assistant Director, Res Life"/>
    <s v="Office of Residence Life"/>
    <x v="783"/>
    <m/>
    <m/>
    <s v="Fiscal Year"/>
    <x v="1"/>
  </r>
  <r>
    <s v="Suter"/>
    <s v="Marcia"/>
    <s v="Instruction Coordinator"/>
    <s v="University Libraries"/>
    <x v="783"/>
    <n v="6000"/>
    <m/>
    <s v="Fiscal Year"/>
    <x v="3"/>
  </r>
  <r>
    <s v="Rusnak"/>
    <s v="Emily"/>
    <s v="Assistant Professor"/>
    <s v="Comm. Sciences &amp; Disorders"/>
    <x v="783"/>
    <m/>
    <m/>
    <s v="Academic Year"/>
    <x v="2"/>
  </r>
  <r>
    <s v="Riley-Mukavetz"/>
    <s v="Andrea"/>
    <s v="Assistant Professor"/>
    <s v="English Department"/>
    <x v="783"/>
    <m/>
    <m/>
    <s v="Academic Year"/>
    <x v="2"/>
  </r>
  <r>
    <s v="Nelson"/>
    <s v="Conor"/>
    <s v="Assistant Professor"/>
    <s v="Music Performance Studies"/>
    <x v="783"/>
    <m/>
    <m/>
    <s v="Academic Year"/>
    <x v="2"/>
  </r>
  <r>
    <s v="Meizel"/>
    <s v="Katherine"/>
    <s v="Assistant Professor"/>
    <s v="Musicology/Composition/Theory"/>
    <x v="783"/>
    <m/>
    <m/>
    <s v="Academic Year"/>
    <x v="2"/>
  </r>
  <r>
    <s v="Kear"/>
    <s v="Andrew"/>
    <s v="Assistant Professor"/>
    <s v="Political Science Department"/>
    <x v="783"/>
    <m/>
    <m/>
    <s v="Academic Year"/>
    <x v="2"/>
  </r>
  <r>
    <s v="Adams"/>
    <s v="Margaret"/>
    <s v="Field Coord Social Work/lnst"/>
    <s v="Social Work"/>
    <x v="783"/>
    <m/>
    <m/>
    <s v="Academic Year"/>
    <x v="2"/>
  </r>
  <r>
    <s v="Lee"/>
    <s v="Hee Soon"/>
    <s v="Assistant Professor"/>
    <s v="Social Work"/>
    <x v="783"/>
    <m/>
    <m/>
    <s v="Academic Year"/>
    <x v="2"/>
  </r>
  <r>
    <s v="Ojha"/>
    <s v="Mamta"/>
    <s v="Assistant Professor"/>
    <s v="Social Work"/>
    <x v="783"/>
    <m/>
    <m/>
    <s v="Academic Year"/>
    <x v="2"/>
  </r>
  <r>
    <s v="Langendorfer"/>
    <s v="Jeanne"/>
    <s v="Coordinator of Serials"/>
    <s v="University Libraries"/>
    <x v="784"/>
    <m/>
    <m/>
    <s v="Fiscal Year"/>
    <x v="1"/>
  </r>
  <r>
    <s v="Gharanfoli"/>
    <s v="Hossein"/>
    <s v="Instructor"/>
    <s v="Fire-Applied Science"/>
    <x v="785"/>
    <m/>
    <m/>
    <s v="Academic Year"/>
    <x v="2"/>
  </r>
  <r>
    <s v="Papanikolaou"/>
    <s v="Eftychia"/>
    <s v="Associate Professor"/>
    <s v="Musicology/Composition/Theory"/>
    <x v="786"/>
    <m/>
    <m/>
    <s v="Academic Year"/>
    <x v="2"/>
  </r>
  <r>
    <s v="Winston"/>
    <s v="Craig"/>
    <s v="Assistant Professor"/>
    <s v="Fire-Political Science"/>
    <x v="787"/>
    <n v="1000"/>
    <m/>
    <s v="Academic Year"/>
    <x v="2"/>
  </r>
  <r>
    <s v="Gilbert"/>
    <s v="Gregory"/>
    <s v="Technology Support Specialist"/>
    <s v="Information Technology Service"/>
    <x v="788"/>
    <m/>
    <m/>
    <s v="Fiscal Year"/>
    <x v="1"/>
  </r>
  <r>
    <s v="Coates"/>
    <s v="Kimberly"/>
    <s v="Associate Professor"/>
    <s v="English Department"/>
    <x v="789"/>
    <m/>
    <m/>
    <s v="Academic Year"/>
    <x v="2"/>
  </r>
  <r>
    <s v="Gearhart"/>
    <s v="Stephannie"/>
    <s v="Associate Professor"/>
    <s v="English Department"/>
    <x v="789"/>
    <m/>
    <m/>
    <s v="Academic Year"/>
    <x v="2"/>
  </r>
  <r>
    <s v="Mancuso"/>
    <s v="Rebecca"/>
    <s v="Associate Professor"/>
    <s v="History Department"/>
    <x v="790"/>
    <m/>
    <m/>
    <s v="Academic Year"/>
    <x v="2"/>
  </r>
  <r>
    <s v="Naderer"/>
    <s v="M"/>
    <s v="Program Coordinator"/>
    <s v="Fire-Nursing Program"/>
    <x v="791"/>
    <m/>
    <m/>
    <s v="Fiscal Year"/>
    <x v="1"/>
  </r>
  <r>
    <s v="Bryden"/>
    <s v="Jeffrey"/>
    <s v="Instructor"/>
    <s v="Marketing"/>
    <x v="792"/>
    <m/>
    <m/>
    <s v="Academic Year"/>
    <x v="2"/>
  </r>
  <r>
    <s v="Kegolis"/>
    <s v="Jeffrey"/>
    <s v="Assistant Dean of Students"/>
    <s v="Fraternity and Sorority Life"/>
    <x v="793"/>
    <m/>
    <m/>
    <s v="Fiscal Year"/>
    <x v="1"/>
  </r>
  <r>
    <s v="Zapiecki"/>
    <s v="Thomas"/>
    <s v="Producer/Dir WBGU_TV LearnSvc"/>
    <s v="WBGU-TV Television Service"/>
    <x v="794"/>
    <m/>
    <m/>
    <s v="Fiscal Year"/>
    <x v="1"/>
  </r>
  <r>
    <s v="Bixler"/>
    <s v="David"/>
    <s v="Assistant Professor"/>
    <s v="Music Performance Studies"/>
    <x v="795"/>
    <m/>
    <m/>
    <s v="Academic Year"/>
    <x v="2"/>
  </r>
  <r>
    <s v="Snelling"/>
    <s v="Louis"/>
    <s v="Hd Cch Mns &amp; Wmns CC/Hd Wms TF"/>
    <s v="Track-Women"/>
    <x v="796"/>
    <m/>
    <m/>
    <s v="Fiscal Year"/>
    <x v="1"/>
  </r>
  <r>
    <s v="Butterworth"/>
    <s v="Michael"/>
    <s v="Associate Professor"/>
    <s v="Dept of Communication"/>
    <x v="797"/>
    <m/>
    <m/>
    <s v="Academic Year"/>
    <x v="2"/>
  </r>
  <r>
    <s v="Ash"/>
    <s v="Julie"/>
    <s v="Asistant Director Undrgrd Stds"/>
    <s v="Office of UG Student Develo"/>
    <x v="798"/>
    <m/>
    <m/>
    <s v="Fiscal Year"/>
    <x v="1"/>
  </r>
  <r>
    <s v="Beach"/>
    <s v="Kerrie"/>
    <s v="Head Gymnastics Coach"/>
    <s v="Gymnastic - Women"/>
    <x v="799"/>
    <m/>
    <m/>
    <s v="Fiscal Year"/>
    <x v="1"/>
  </r>
  <r>
    <s v="Rosenkranz"/>
    <s v="Thomas"/>
    <s v="Assistant Professor"/>
    <s v="Music Performance Studies"/>
    <x v="800"/>
    <m/>
    <m/>
    <s v="Academic Year"/>
    <x v="2"/>
  </r>
  <r>
    <s v="Bellfy"/>
    <s v="Joseph"/>
    <s v="Associate Director, Marketing"/>
    <s v="Alumni Office"/>
    <x v="801"/>
    <m/>
    <m/>
    <s v="Fiscal Year"/>
    <x v="1"/>
  </r>
  <r>
    <s v="Valentine"/>
    <s v="Cynthia"/>
    <s v="General Manager"/>
    <s v="Dining Services"/>
    <x v="802"/>
    <m/>
    <m/>
    <s v="Fiscal Year"/>
    <x v="1"/>
  </r>
  <r>
    <s v="Overholt"/>
    <s v="Steven"/>
    <s v="Course Materials Manager"/>
    <s v="University Bookstore"/>
    <x v="803"/>
    <m/>
    <m/>
    <s v="Fiscal Year"/>
    <x v="1"/>
  </r>
  <r>
    <s v="Thomas"/>
    <s v="Angela"/>
    <s v="Assistant Professor"/>
    <s v="Educ/Div Tchng &amp; Learning"/>
    <x v="804"/>
    <m/>
    <m/>
    <s v="Academic Year"/>
    <x v="2"/>
  </r>
  <r>
    <s v="Parish"/>
    <s v="Tim"/>
    <s v="Client Support Supervisor"/>
    <s v="Information Technology Service"/>
    <x v="805"/>
    <m/>
    <m/>
    <s v="Fiscal Year"/>
    <x v="1"/>
  </r>
  <r>
    <s v="Gruenhagen"/>
    <s v="Lisa"/>
    <s v="Assistant Professor"/>
    <s v="Music Education"/>
    <x v="806"/>
    <m/>
    <m/>
    <s v="Academic Year"/>
    <x v="2"/>
  </r>
  <r>
    <s v="Stelle"/>
    <s v="Charles"/>
    <s v="Associate Professor"/>
    <s v="Gerontology"/>
    <x v="807"/>
    <m/>
    <m/>
    <s v="Academic Year"/>
    <x v="2"/>
  </r>
  <r>
    <s v="Klein"/>
    <s v="Rona"/>
    <s v="Senior Lecturer"/>
    <s v="English Department"/>
    <x v="808"/>
    <m/>
    <m/>
    <s v="Academic Year"/>
    <x v="2"/>
  </r>
  <r>
    <s v="Schrock"/>
    <s v="Laura"/>
    <s v="Speech Language Pathologist"/>
    <s v="Comm. Sciences &amp; Disorders"/>
    <x v="809"/>
    <m/>
    <m/>
    <s v="Academic Year"/>
    <x v="2"/>
  </r>
  <r>
    <s v="Chang"/>
    <s v="Jennifer"/>
    <s v="Assistant Professor"/>
    <s v="English Department"/>
    <x v="809"/>
    <m/>
    <m/>
    <s v="Academic Year"/>
    <x v="2"/>
  </r>
  <r>
    <s v="Cloeter"/>
    <s v="Timothy"/>
    <s v="Assistant Professor"/>
    <s v="Music Performance Studies"/>
    <x v="809"/>
    <m/>
    <m/>
    <s v="Academic Year"/>
    <x v="2"/>
  </r>
  <r>
    <s v="Nelson"/>
    <s v="Susan"/>
    <s v="Assistant Professor"/>
    <s v="Music Performance Studies"/>
    <x v="809"/>
    <m/>
    <m/>
    <s v="Academic Year"/>
    <x v="2"/>
  </r>
  <r>
    <s v="Decker"/>
    <s v="Gregory"/>
    <s v="Assistant Professor"/>
    <s v="Musicology/Composition/Theory"/>
    <x v="809"/>
    <m/>
    <m/>
    <s v="Academic Year"/>
    <x v="2"/>
  </r>
  <r>
    <s v="Dietz"/>
    <s v="Christopher"/>
    <s v="Assistant Professor"/>
    <s v="Musicology/Composition/Theory"/>
    <x v="809"/>
    <m/>
    <m/>
    <s v="Academic Year"/>
    <x v="2"/>
  </r>
  <r>
    <s v="Spohr"/>
    <s v="Arne"/>
    <s v="Assistant Professor"/>
    <s v="Musicology/Composition/Theory"/>
    <x v="809"/>
    <m/>
    <m/>
    <s v="Academic Year"/>
    <x v="2"/>
  </r>
  <r>
    <s v="Zagorski"/>
    <s v="Marcus"/>
    <s v="Assistant Professor"/>
    <s v="Musicology/Composition/Theory"/>
    <x v="809"/>
    <m/>
    <m/>
    <s v="Academic Year"/>
    <x v="2"/>
  </r>
  <r>
    <s v="Lynch"/>
    <s v="Andrew"/>
    <s v="Technology Support Specialist"/>
    <s v="Information Technology Service"/>
    <x v="810"/>
    <m/>
    <m/>
    <s v="Fiscal Year"/>
    <x v="1"/>
  </r>
  <r>
    <s v="Anderson"/>
    <s v="Martin"/>
    <s v="Director, Program/Lecturer"/>
    <s v="Fire-Applied Science"/>
    <x v="811"/>
    <n v="2000"/>
    <m/>
    <s v="Academic Year"/>
    <x v="2"/>
  </r>
  <r>
    <s v="Cameron"/>
    <s v="Douglas"/>
    <s v="Corporate Relations Specialist"/>
    <s v="WBGU-TV Television Service"/>
    <x v="812"/>
    <m/>
    <m/>
    <s v="Fiscal Year"/>
    <x v="1"/>
  </r>
  <r>
    <s v="Harbal"/>
    <s v="Julie"/>
    <s v="Coordinator Environ/lnter Des"/>
    <s v="Office of Residence Life"/>
    <x v="813"/>
    <m/>
    <m/>
    <s v="Fiscal Year"/>
    <x v="1"/>
  </r>
  <r>
    <s v="Menard"/>
    <s v="Elizabeth"/>
    <s v="Assistant Professor"/>
    <s v="Music Education"/>
    <x v="814"/>
    <m/>
    <m/>
    <s v="Academic Year"/>
    <x v="2"/>
  </r>
  <r>
    <s v="Hof acker"/>
    <s v="Keith"/>
    <s v="Technical Director/Designer"/>
    <s v="Musical Arts Dean"/>
    <x v="815"/>
    <m/>
    <m/>
    <s v="Fiscal Year"/>
    <x v="1"/>
  </r>
  <r>
    <s v="Cooper"/>
    <s v="Sean"/>
    <s v="Assistant Professor"/>
    <s v="Music Performance Studies"/>
    <x v="816"/>
    <m/>
    <m/>
    <s v="Academic Year"/>
    <x v="2"/>
  </r>
  <r>
    <s v="Park"/>
    <s v="Sung-Yeon"/>
    <s v="Associate Professor"/>
    <s v="Dept of Telecommunications"/>
    <x v="817"/>
    <m/>
    <m/>
    <s v="Academic Year"/>
    <x v="2"/>
  </r>
  <r>
    <s v="Martin"/>
    <s v="Douglas"/>
    <s v="Design Engineer/ElecTech"/>
    <s v="Chemistry Department"/>
    <x v="818"/>
    <m/>
    <m/>
    <s v="Fiscal Year"/>
    <x v="1"/>
  </r>
  <r>
    <s v="Nichols"/>
    <s v="Eric"/>
    <s v="Head Men's Soccer Coach"/>
    <s v="Soccer - Men"/>
    <x v="819"/>
    <m/>
    <m/>
    <s v="Fiscal Year"/>
    <x v="1"/>
  </r>
  <r>
    <s v="Buhrow"/>
    <s v="Jessica"/>
    <s v="Manager"/>
    <s v="Controller's Office"/>
    <x v="820"/>
    <m/>
    <m/>
    <s v="Fiscal Year"/>
    <x v="1"/>
  </r>
  <r>
    <s v="Dowdle"/>
    <s v="Clinton"/>
    <s v="Asst Athletic Director, Fbl 0"/>
    <s v="Football"/>
    <x v="821"/>
    <m/>
    <m/>
    <s v="Fiscal Year"/>
    <x v="1"/>
  </r>
  <r>
    <s v="Myers"/>
    <s v="Holly"/>
    <s v="Lecturer"/>
    <s v="Dept of Envir. and Sustain."/>
    <x v="822"/>
    <m/>
    <m/>
    <s v="Academic Year"/>
    <x v="2"/>
  </r>
  <r>
    <s v="Mbuthia"/>
    <s v="Kamau"/>
    <s v="Lab Coordinator/Lecturer"/>
    <s v="Biological Science"/>
    <x v="823"/>
    <m/>
    <m/>
    <s v="Academic Year"/>
    <x v="2"/>
  </r>
  <r>
    <s v="Brotzki"/>
    <s v="Kristen"/>
    <s v="Instructor"/>
    <s v="Marketing"/>
    <x v="824"/>
    <m/>
    <m/>
    <s v="Academic Year"/>
    <x v="2"/>
  </r>
  <r>
    <s v="Clemens"/>
    <s v="Jacob"/>
    <s v="Asst Dean of Students/Cntr Ldr"/>
    <s v="President’s Leadership Academy"/>
    <x v="825"/>
    <m/>
    <m/>
    <s v="Fiscal Year"/>
    <x v="1"/>
  </r>
  <r>
    <s v="Priehs"/>
    <s v="Abby"/>
    <s v="Assistant Dir, Supervision"/>
    <s v="Office of Residence Life"/>
    <x v="826"/>
    <m/>
    <m/>
    <s v="Fiscal Year"/>
    <x v="1"/>
  </r>
  <r>
    <s v="Rohrs"/>
    <s v="Brian"/>
    <s v="Instructor"/>
    <s v="Accounting/MIS"/>
    <x v="827"/>
    <m/>
    <m/>
    <s v="Academic Year"/>
    <x v="2"/>
  </r>
  <r>
    <s v="Faulkner"/>
    <s v="Sandra"/>
    <s v="Associate Professor"/>
    <s v="Dept of Communication"/>
    <x v="828"/>
    <m/>
    <m/>
    <s v="Academic Year"/>
    <x v="2"/>
  </r>
  <r>
    <s v="Haught"/>
    <s v="Julie"/>
    <s v="Senior Lecturer"/>
    <s v="English Department"/>
    <x v="829"/>
    <m/>
    <m/>
    <s v="Academic Year"/>
    <x v="2"/>
  </r>
  <r>
    <s v="Hamaide"/>
    <s v="Linda"/>
    <s v="Senior Lecturer"/>
    <s v="Fire-Human Dev &amp; Family Study"/>
    <x v="830"/>
    <n v="2000"/>
    <m/>
    <s v="Academic Year"/>
    <x v="2"/>
  </r>
  <r>
    <s v="Liu"/>
    <s v="Solungga"/>
    <s v="Assistant Professor"/>
    <s v="Music Performance Studies"/>
    <x v="831"/>
    <m/>
    <m/>
    <s v="Academic Year"/>
    <x v="2"/>
  </r>
  <r>
    <s v="Rife"/>
    <s v="Beth"/>
    <s v="Business Analyst"/>
    <s v="Human Resources"/>
    <x v="832"/>
    <m/>
    <m/>
    <s v="Fiscal Year"/>
    <x v="1"/>
  </r>
  <r>
    <s v="Weimer"/>
    <s v="David"/>
    <s v="Business Analyst"/>
    <s v="Human Resources"/>
    <x v="832"/>
    <m/>
    <m/>
    <s v="Fiscal Year"/>
    <x v="1"/>
  </r>
  <r>
    <s v="Campbell"/>
    <s v="Lynn"/>
    <s v="Senior Lecturer"/>
    <s v="English Department"/>
    <x v="833"/>
    <m/>
    <m/>
    <s v="Academic Year"/>
    <x v="2"/>
  </r>
  <r>
    <s v="Zeigler"/>
    <s v="James"/>
    <s v="Instructor"/>
    <s v="Accounting/MIS"/>
    <x v="834"/>
    <m/>
    <m/>
    <s v="Academic Year"/>
    <x v="2"/>
  </r>
  <r>
    <s v="Johnson"/>
    <s v="Kari"/>
    <s v="Manager, UL Administr Services"/>
    <s v="University Libraries"/>
    <x v="835"/>
    <m/>
    <m/>
    <s v="Fiscal Year"/>
    <x v="1"/>
  </r>
  <r>
    <s v="Hippier"/>
    <s v="Rachelle"/>
    <s v="Lecturer"/>
    <s v="Fire-Applied Science"/>
    <x v="836"/>
    <m/>
    <m/>
    <s v="Academic Year"/>
    <x v="2"/>
  </r>
  <r>
    <s v="Martin"/>
    <s v="Petra"/>
    <s v="Head Womns Swimming/Diving Cch"/>
    <s v="Swimming - Women"/>
    <x v="837"/>
    <m/>
    <m/>
    <s v="Fiscal Year"/>
    <x v="1"/>
  </r>
  <r>
    <s v="Wicks"/>
    <s v="Bridget"/>
    <s v="Nurse Practitioner"/>
    <s v="Health Services"/>
    <x v="838"/>
    <m/>
    <m/>
    <s v="Fiscal Year"/>
    <x v="1"/>
  </r>
  <r>
    <s v="Gutierrez"/>
    <s v="Andrea"/>
    <s v="Assistant Director Coop Prog"/>
    <s v="Cooperative Education"/>
    <x v="839"/>
    <m/>
    <m/>
    <s v="Fiscal Year"/>
    <x v="1"/>
  </r>
  <r>
    <s v="Bembry"/>
    <s v="Bonita"/>
    <s v="Program Coordinator"/>
    <s v="TRIO Programs"/>
    <x v="840"/>
    <m/>
    <m/>
    <s v="Fiscal Year"/>
    <x v="1"/>
  </r>
  <r>
    <s v="Coons"/>
    <s v="Christian"/>
    <s v="Assistant Professor"/>
    <s v="Philosophy Department"/>
    <x v="841"/>
    <m/>
    <m/>
    <s v="Academic Year"/>
    <x v="2"/>
  </r>
  <r>
    <s v="Horning"/>
    <s v="Michael"/>
    <s v="Assistant Professor"/>
    <s v="Department of Journalism &amp; PR"/>
    <x v="842"/>
    <m/>
    <m/>
    <s v="Academic Year"/>
    <x v="2"/>
  </r>
  <r>
    <s v="Pahapill"/>
    <s v="Leigh-Ann"/>
    <s v="Assistant Professor"/>
    <s v="School of Art"/>
    <x v="842"/>
    <m/>
    <m/>
    <s v="Academic Year"/>
    <x v="2"/>
  </r>
  <r>
    <s v="Williams"/>
    <s v="Theresa"/>
    <s v="Senior Lecturer"/>
    <s v="English Department"/>
    <x v="843"/>
    <m/>
    <m/>
    <s v="Academic Year"/>
    <x v="2"/>
  </r>
  <r>
    <s v="Vanderlugt"/>
    <s v="Nancy"/>
    <s v="Business Mgr, Flight Opertns"/>
    <s v="Flight Instruction"/>
    <x v="844"/>
    <m/>
    <m/>
    <s v="Fiscal Year"/>
    <x v="1"/>
  </r>
  <r>
    <s v="Domachowski"/>
    <s v="Steven"/>
    <s v="Asst Director for Info Svcs"/>
    <s v="Bowen-Thompson Student Union"/>
    <x v="845"/>
    <m/>
    <m/>
    <s v="Fiscal Year"/>
    <x v="1"/>
  </r>
  <r>
    <s v="Kelly"/>
    <s v="Patrick"/>
    <s v="Classification/Compstn Analyst"/>
    <s v="Human Resources"/>
    <x v="846"/>
    <m/>
    <m/>
    <s v="Fiscal Year"/>
    <x v="1"/>
  </r>
  <r>
    <s v="Peek"/>
    <s v="Philip"/>
    <s v="Associate Professor"/>
    <s v="Romance and Classical Studies"/>
    <x v="847"/>
    <m/>
    <m/>
    <s v="Academic Year"/>
    <x v="2"/>
  </r>
  <r>
    <s v="Celestino-Boes"/>
    <s v="Christine"/>
    <s v="Transfer Advisor"/>
    <s v="Non-Traditional &amp; Transfer Std"/>
    <x v="848"/>
    <m/>
    <m/>
    <s v="Fiscal Year"/>
    <x v="1"/>
  </r>
  <r>
    <s v="Dickinson"/>
    <s v="Philip"/>
    <s v="Senior Lecturer"/>
    <s v="English Department"/>
    <x v="849"/>
    <m/>
    <m/>
    <s v="Academic Year"/>
    <x v="2"/>
  </r>
  <r>
    <s v="Rice"/>
    <s v="David"/>
    <s v="Assistant Director"/>
    <s v="Non-Traditional &amp; Transfer Std"/>
    <x v="850"/>
    <m/>
    <m/>
    <s v="Fiscal Year"/>
    <x v="1"/>
  </r>
  <r>
    <s v="Pfundstein"/>
    <s v="James"/>
    <s v="Lecturer"/>
    <s v="Romance and Classical Studies"/>
    <x v="851"/>
    <m/>
    <m/>
    <s v="Academic Year"/>
    <x v="2"/>
  </r>
  <r>
    <s v="Huang"/>
    <s v="Yiju"/>
    <s v="Assistant Professor"/>
    <s v="German-Russian Department"/>
    <x v="852"/>
    <m/>
    <m/>
    <s v="Academic Year"/>
    <x v="2"/>
  </r>
  <r>
    <s v="Beeman"/>
    <s v="Lori"/>
    <s v="HR Training and Doc Specialist"/>
    <s v="Human Resources"/>
    <x v="853"/>
    <m/>
    <m/>
    <s v="Fiscal Year"/>
    <x v="1"/>
  </r>
  <r>
    <s v="Fox"/>
    <s v="Anthony"/>
    <s v="General Manager"/>
    <s v="Dining Services"/>
    <x v="854"/>
    <m/>
    <m/>
    <s v="Fiscal Year"/>
    <x v="1"/>
  </r>
  <r>
    <s v="Delgado"/>
    <s v="Edmundo"/>
    <s v="Associate Professor"/>
    <s v="Romance and Classical Studies"/>
    <x v="855"/>
    <m/>
    <m/>
    <s v="Academic Year"/>
    <x v="2"/>
  </r>
  <r>
    <s v="Kloor"/>
    <s v="John"/>
    <s v="Applications Specialist"/>
    <s v="Admissions Office"/>
    <x v="856"/>
    <n v="5000"/>
    <m/>
    <s v="Fiscal Year"/>
    <x v="1"/>
  </r>
  <r>
    <s v="Theis"/>
    <s v="Robert"/>
    <s v="Application Specialist"/>
    <s v="Admissions Office"/>
    <x v="856"/>
    <n v="5000"/>
    <m/>
    <s v="Fiscal Year"/>
    <x v="1"/>
  </r>
  <r>
    <s v="Gardner"/>
    <s v="Kathleen"/>
    <s v="Micrographics Specialist"/>
    <s v="University Libraries"/>
    <x v="857"/>
    <m/>
    <m/>
    <s v="Fiscal Year"/>
    <x v="1"/>
  </r>
  <r>
    <s v="Kline"/>
    <s v="Robert"/>
    <s v="Academic Advisor"/>
    <s v="A&amp;S Dean"/>
    <x v="858"/>
    <m/>
    <m/>
    <s v="Fiscal Year"/>
    <x v="1"/>
  </r>
  <r>
    <s v="Koenigbauer"/>
    <s v="Lee Ann"/>
    <s v="Academic Advisor"/>
    <s v="A&amp;S Dean"/>
    <x v="858"/>
    <m/>
    <m/>
    <s v="Fiscal Year"/>
    <x v="1"/>
  </r>
  <r>
    <s v="Whipple"/>
    <s v="Cynthia"/>
    <s v="Lecturer"/>
    <s v="Romance and Classical Studies"/>
    <x v="859"/>
    <m/>
    <m/>
    <s v="Academic Year"/>
    <x v="2"/>
  </r>
  <r>
    <s v="Smith"/>
    <s v="Sara"/>
    <s v="PACE Operations Manager"/>
    <s v="University Outreach"/>
    <x v="860"/>
    <m/>
    <m/>
    <s v="Fiscal Year"/>
    <x v="1"/>
  </r>
  <r>
    <s v="Phillips"/>
    <s v="Stacey"/>
    <s v="Coordinator, Business &amp; Operat"/>
    <s v="Chemistry Department"/>
    <x v="861"/>
    <m/>
    <m/>
    <s v="Fiscal Year"/>
    <x v="1"/>
  </r>
  <r>
    <s v="Childs"/>
    <s v="Brian"/>
    <s v="Assistant Director Grad Studie"/>
    <s v="Graduate Studies - Business"/>
    <x v="862"/>
    <m/>
    <m/>
    <s v="Fiscal Year"/>
    <x v="1"/>
  </r>
  <r>
    <s v="Tiede"/>
    <s v="Glenn"/>
    <s v="Lecturer"/>
    <s v="Physics &amp; Astronomy"/>
    <x v="863"/>
    <m/>
    <m/>
    <s v="Academic Year"/>
    <x v="2"/>
  </r>
  <r>
    <s v="Davey"/>
    <s v="Patricia"/>
    <s v="Assistant Dean for Inst Resrch"/>
    <s v="Fire-Institutional Research"/>
    <x v="864"/>
    <m/>
    <m/>
    <s v="Fiscal Year"/>
    <x v="1"/>
  </r>
  <r>
    <s v="Diehl"/>
    <s v="William"/>
    <s v="Instructor"/>
    <s v="AIMS"/>
    <x v="864"/>
    <m/>
    <m/>
    <s v="Academic Year"/>
    <x v="2"/>
  </r>
  <r>
    <s v="Pavuk"/>
    <s v="Daniel"/>
    <s v="Instructor"/>
    <s v="Biological Science"/>
    <x v="864"/>
    <m/>
    <m/>
    <s v="Academic Year"/>
    <x v="2"/>
  </r>
  <r>
    <s v="Jackson"/>
    <s v="Nicole"/>
    <s v="Assistant Professor"/>
    <s v="History Department"/>
    <x v="864"/>
    <m/>
    <m/>
    <s v="Academic Year"/>
    <x v="2"/>
  </r>
  <r>
    <s v="Fritsch"/>
    <s v="Stefan"/>
    <s v="Assistant Professor"/>
    <s v="Political Science Department"/>
    <x v="864"/>
    <n v="3300"/>
    <m/>
    <s v="Academic Year"/>
    <x v="2"/>
  </r>
  <r>
    <s v="Welch"/>
    <s v="Philip"/>
    <s v="Instructor"/>
    <s v="Public &amp; Allied Health"/>
    <x v="864"/>
    <m/>
    <m/>
    <s v="Academic Year"/>
    <x v="2"/>
  </r>
  <r>
    <s v="Rebeiz"/>
    <s v="Mireille"/>
    <s v="Assistant Professor"/>
    <s v="Romance and Classical Studies"/>
    <x v="864"/>
    <m/>
    <m/>
    <s v="Academic Year"/>
    <x v="2"/>
  </r>
  <r>
    <s v="Almakki"/>
    <s v="Osamah"/>
    <s v="IR Report Developer"/>
    <s v="Institutional Research"/>
    <x v="865"/>
    <m/>
    <m/>
    <s v="Fiscal Year"/>
    <x v="1"/>
  </r>
  <r>
    <s v="Sehmann"/>
    <s v="Scott"/>
    <s v="Assistant Director"/>
    <s v="Recreation and Wellness"/>
    <x v="866"/>
    <m/>
    <m/>
    <s v="Fiscal Year"/>
    <x v="1"/>
  </r>
  <r>
    <s v="Phuntumart"/>
    <s v="Vipaporn"/>
    <s v="Assistant Professor"/>
    <s v="Biological Science"/>
    <x v="867"/>
    <m/>
    <m/>
    <s v="Academic Year"/>
    <x v="2"/>
  </r>
  <r>
    <s v="Benjamin"/>
    <s v="Gary"/>
    <s v="Lecturer"/>
    <s v="VCT-Tech Education"/>
    <x v="868"/>
    <m/>
    <m/>
    <s v="Academic Year"/>
    <x v="2"/>
  </r>
  <r>
    <s v="Shilling"/>
    <s v="Burnette"/>
    <s v="Lecturer"/>
    <s v="VCT-Tech Education"/>
    <x v="868"/>
    <m/>
    <m/>
    <s v="Academic Year"/>
    <x v="2"/>
  </r>
  <r>
    <s v="Pheneger"/>
    <s v="Kelly"/>
    <s v="Coordinator of Educ Services"/>
    <s v="WBGU-TV Television Service"/>
    <x v="869"/>
    <m/>
    <m/>
    <s v="Fiscal Year"/>
    <x v="1"/>
  </r>
  <r>
    <s v="Wilson"/>
    <s v="R"/>
    <s v="Research Professor"/>
    <s v="Chemistry Department"/>
    <x v="870"/>
    <m/>
    <m/>
    <s v="Academic Year"/>
    <x v="2"/>
  </r>
  <r>
    <s v="Gordon Schulz"/>
    <s v="Jasmine"/>
    <s v="Exec Ast to Dean/Dev Coord"/>
    <s v="A&amp;S Dean"/>
    <x v="871"/>
    <n v="5000"/>
    <m/>
    <s v="Fiscal Year"/>
    <x v="1"/>
  </r>
  <r>
    <s v="Domachowski"/>
    <s v="Andrea"/>
    <s v="Assistant Director"/>
    <s v="Career Center"/>
    <x v="871"/>
    <m/>
    <m/>
    <s v="Fiscal Year"/>
    <x v="1"/>
  </r>
  <r>
    <s v="Belcher"/>
    <s v="Jessica"/>
    <s v="Assistant Director, COSMOS"/>
    <s v="Cosmos"/>
    <x v="871"/>
    <m/>
    <m/>
    <s v="Fiscal Year"/>
    <x v="1"/>
  </r>
  <r>
    <s v="Hoepf"/>
    <s v="Timothy"/>
    <s v="General Manager"/>
    <s v="Dining Services"/>
    <x v="871"/>
    <m/>
    <m/>
    <s v="Fiscal Year"/>
    <x v="1"/>
  </r>
  <r>
    <s v="Patnode"/>
    <s v="Stacy"/>
    <s v="Coordinator"/>
    <s v="Disability Serv. for Students"/>
    <x v="871"/>
    <m/>
    <m/>
    <s v="Fiscal Year"/>
    <x v="1"/>
  </r>
  <r>
    <s v="Chafee"/>
    <s v="Cheryl"/>
    <s v="Assistant Director"/>
    <s v="Fire-Admissions"/>
    <x v="871"/>
    <m/>
    <m/>
    <s v="Fiscal Year"/>
    <x v="1"/>
  </r>
  <r>
    <s v="Cusack"/>
    <s v="Kelly"/>
    <s v="Asst Director, Educ Outreach"/>
    <s v="Fire-Educational Outreach"/>
    <x v="871"/>
    <m/>
    <m/>
    <s v="Fiscal Year"/>
    <x v="1"/>
  </r>
  <r>
    <s v="Reynolds"/>
    <s v="Marlene"/>
    <s v="Ast Dir, Business and Info Svc"/>
    <s v="Health Services"/>
    <x v="871"/>
    <n v="5000"/>
    <m/>
    <s v="Fiscal Year"/>
    <x v="1"/>
  </r>
  <r>
    <s v="Voogd"/>
    <s v="Andrea"/>
    <s v="Coordinator, Student Immg Svcs"/>
    <s v="International Student Services"/>
    <x v="871"/>
    <m/>
    <m/>
    <s v="Fiscal Year"/>
    <x v="1"/>
  </r>
  <r>
    <s v="Schlarman"/>
    <s v="Kyle"/>
    <s v="Health and Safety Specialist"/>
    <s v="Risk Management"/>
    <x v="871"/>
    <m/>
    <m/>
    <s v="Fiscal Year"/>
    <x v="1"/>
  </r>
  <r>
    <s v="Dickerson"/>
    <s v="Greg"/>
    <s v="Acad Advisor"/>
    <s v="Student Services EDHD"/>
    <x v="872"/>
    <m/>
    <m/>
    <s v="Fiscal Year"/>
    <x v="1"/>
  </r>
  <r>
    <s v="Weis"/>
    <s v="Candace"/>
    <s v="Academic Advisor"/>
    <s v="Student Services EDHD"/>
    <x v="872"/>
    <m/>
    <m/>
    <s v="Fiscal Year"/>
    <x v="1"/>
  </r>
  <r>
    <s v="McManus"/>
    <s v="Ralph"/>
    <s v="Technology Support Specialist"/>
    <s v="Information Technology Service"/>
    <x v="873"/>
    <m/>
    <m/>
    <s v="Fiscal Year"/>
    <x v="1"/>
  </r>
  <r>
    <s v="Daniels"/>
    <s v="Kelli"/>
    <s v="Assistant Director"/>
    <s v="Alumni Office"/>
    <x v="874"/>
    <m/>
    <m/>
    <s v="Fiscal Year"/>
    <x v="1"/>
  </r>
  <r>
    <s v="Fleshman"/>
    <s v="Kimberly"/>
    <s v="Mgr Academic Resource Center"/>
    <s v="Information Technology Service"/>
    <x v="875"/>
    <m/>
    <m/>
    <s v="Fiscal Year"/>
    <x v="1"/>
  </r>
  <r>
    <s v="Komives"/>
    <s v="Alicia"/>
    <s v="Social Worker, Alcoh/drug Spec"/>
    <s v="Counseling Center"/>
    <x v="876"/>
    <m/>
    <m/>
    <s v="Fiscal Year"/>
    <x v="1"/>
  </r>
  <r>
    <s v="Fletcher"/>
    <s v="Chad"/>
    <s v="Technology Support Specialist"/>
    <s v="Information Technology Service"/>
    <x v="877"/>
    <m/>
    <m/>
    <s v="Fiscal Year"/>
    <x v="1"/>
  </r>
  <r>
    <s v="Fern"/>
    <s v="Leslie"/>
    <s v="Employment-Employee Rel Spec"/>
    <s v="Human Resources"/>
    <x v="878"/>
    <m/>
    <m/>
    <s v="Fiscal Year"/>
    <x v="1"/>
  </r>
  <r>
    <s v="Porben"/>
    <s v="Pedro"/>
    <s v="Assistant Professor"/>
    <s v="Romance and Classical Studies"/>
    <x v="879"/>
    <m/>
    <m/>
    <s v="Academic Year"/>
    <x v="2"/>
  </r>
  <r>
    <s v="Cousino"/>
    <s v="Mama"/>
    <s v="Assistant Director"/>
    <s v="Alumni Office"/>
    <x v="880"/>
    <m/>
    <m/>
    <s v="Fiscal Year"/>
    <x v="1"/>
  </r>
  <r>
    <s v="Wester"/>
    <s v="Maisha"/>
    <s v="Assistant Professor"/>
    <s v="English Department"/>
    <x v="881"/>
    <m/>
    <m/>
    <s v="Academic Year"/>
    <x v="2"/>
  </r>
  <r>
    <s v="Carlson"/>
    <s v="Jadwiga"/>
    <s v="Instructor"/>
    <s v="Computer Science"/>
    <x v="882"/>
    <m/>
    <m/>
    <s v="Academic Year"/>
    <x v="2"/>
  </r>
  <r>
    <s v="Dreier"/>
    <s v="Sally"/>
    <s v="Study Skills Center Coord"/>
    <s v="Learning Commons"/>
    <x v="883"/>
    <m/>
    <m/>
    <s v="Fiscal Year"/>
    <x v="1"/>
  </r>
  <r>
    <s v="Walker"/>
    <s v="Sally"/>
    <s v="Academic Recruiter/Advisor"/>
    <s v="Co-Op Education"/>
    <x v="884"/>
    <m/>
    <m/>
    <s v="Fiscal Year"/>
    <x v="1"/>
  </r>
  <r>
    <s v="Hanna-Garlitz"/>
    <s v="Patricia"/>
    <s v="Lecturer"/>
    <s v="Marketing"/>
    <x v="885"/>
    <m/>
    <m/>
    <s v="Academic Year"/>
    <x v="2"/>
  </r>
  <r>
    <s v="Sheffer"/>
    <s v="Jolie"/>
    <s v="Assistant Professor"/>
    <s v="English Department"/>
    <x v="886"/>
    <m/>
    <m/>
    <s v="Academic Year"/>
    <x v="2"/>
  </r>
  <r>
    <s v="Pinkelman"/>
    <s v="Ginny"/>
    <s v="Executive Assistant to CIO"/>
    <s v="Information Technology Service"/>
    <x v="887"/>
    <m/>
    <m/>
    <s v="Fiscal Year"/>
    <x v="1"/>
  </r>
  <r>
    <s v="Puder"/>
    <s v="Carol"/>
    <s v="Dir/Clin Educ for Respir Care"/>
    <s v="Fire-Applied Science"/>
    <x v="888"/>
    <m/>
    <m/>
    <s v="Academic Year"/>
    <x v="1"/>
  </r>
  <r>
    <s v="Kimaid"/>
    <s v="Michael"/>
    <s v="Associate Professor"/>
    <s v="Fire-History"/>
    <x v="889"/>
    <m/>
    <m/>
    <s v="Academic Year"/>
    <x v="2"/>
  </r>
  <r>
    <s v="Tracy"/>
    <s v="Jaclyn"/>
    <s v="Assistant Director"/>
    <s v="Financial Aid"/>
    <x v="890"/>
    <m/>
    <m/>
    <s v="Fiscal Year"/>
    <x v="1"/>
  </r>
  <r>
    <s v="Clark"/>
    <s v="John"/>
    <s v="Coordinator Career Services"/>
    <s v="Fire-Admissions"/>
    <x v="891"/>
    <m/>
    <m/>
    <s v="Fiscal Year"/>
    <x v="1"/>
  </r>
  <r>
    <s v="Moody Rideout"/>
    <s v="Blaire"/>
    <s v="Assistant Director"/>
    <s v="Honors Program"/>
    <x v="892"/>
    <m/>
    <m/>
    <s v="Fiscal Year"/>
    <x v="1"/>
  </r>
  <r>
    <s v="Sears"/>
    <s v="Martha"/>
    <s v="Crd Lit Outrch Pgm"/>
    <s v="College of Education - Admin"/>
    <x v="893"/>
    <m/>
    <m/>
    <s v="Fiscal Year"/>
    <x v="1"/>
  </r>
  <r>
    <s v="Stott"/>
    <s v="Frances"/>
    <s v="Instructor"/>
    <s v="Accounting/MIS"/>
    <x v="894"/>
    <m/>
    <m/>
    <s v="Academic Year"/>
    <x v="2"/>
  </r>
  <r>
    <s v="Atkinson"/>
    <s v="Joshua"/>
    <s v="Assistant Professor"/>
    <s v="Dept of Communication"/>
    <x v="894"/>
    <m/>
    <m/>
    <s v="Academic Year"/>
    <x v="2"/>
  </r>
  <r>
    <s v="Gorsevski"/>
    <s v="Ellen"/>
    <s v="Assistant Professor"/>
    <s v="Dept of Communication"/>
    <x v="894"/>
    <m/>
    <m/>
    <s v="Academic Year"/>
    <x v="2"/>
  </r>
  <r>
    <s v="Magsamen-Conrad"/>
    <s v="Katie"/>
    <s v="Assistant Professor"/>
    <s v="Dept of Communication"/>
    <x v="894"/>
    <m/>
    <m/>
    <s v="Academic Year"/>
    <x v="2"/>
  </r>
  <r>
    <s v="Obringer"/>
    <s v="Paul"/>
    <s v="Creative Manager/Design"/>
    <s v="Student Media"/>
    <x v="895"/>
    <m/>
    <m/>
    <s v="Fiscal Year"/>
    <x v="1"/>
  </r>
  <r>
    <s v="Weilant"/>
    <s v="Edward"/>
    <s v="Ref and Instruction Librarian"/>
    <s v="University Libraries"/>
    <x v="896"/>
    <m/>
    <m/>
    <s v="Fiscal Year"/>
    <x v="3"/>
  </r>
  <r>
    <s v="Brown"/>
    <s v="Ana"/>
    <s v="Coord for Diversity Initiat/Re"/>
    <s v="Office of Residence Life"/>
    <x v="897"/>
    <m/>
    <m/>
    <s v="Fiscal Year"/>
    <x v="1"/>
  </r>
  <r>
    <s v="MacPherson"/>
    <s v="Donald"/>
    <s v="Senior Lecturer"/>
    <s v="Architecture &amp; Envr Design"/>
    <x v="898"/>
    <m/>
    <m/>
    <s v="Academic Year"/>
    <x v="2"/>
  </r>
  <r>
    <s v="Ricketts"/>
    <s v="Gordon"/>
    <s v="Director/Lecturer"/>
    <s v="Arts Village"/>
    <x v="899"/>
    <n v="2500"/>
    <m/>
    <s v="Academic Year"/>
    <x v="2"/>
  </r>
  <r>
    <s v="Vollmar"/>
    <s v="Dawn"/>
    <s v="Assistant Director, Pgrm Mgmt"/>
    <s v="Financial Aid"/>
    <x v="900"/>
    <m/>
    <m/>
    <s v="Fiscal Year"/>
    <x v="1"/>
  </r>
  <r>
    <s v="Ross"/>
    <s v="Cynthia"/>
    <s v="Senior Lecturer"/>
    <s v="Educ/Div Tchng &amp; Learning"/>
    <x v="901"/>
    <m/>
    <m/>
    <s v="Academic Year"/>
    <x v="2"/>
  </r>
  <r>
    <s v="Enright"/>
    <s v="Patrick"/>
    <s v="Technology Support Specialist"/>
    <s v="Information Technology Service"/>
    <x v="902"/>
    <m/>
    <m/>
    <s v="Fiscal Year"/>
    <x v="1"/>
  </r>
  <r>
    <s v="Fry"/>
    <s v="Amy"/>
    <s v="Electronic Resources Coordinat"/>
    <s v="University Libraries"/>
    <x v="903"/>
    <m/>
    <m/>
    <s v="Fiscal Year"/>
    <x v="3"/>
  </r>
  <r>
    <s v="Gebauer"/>
    <s v="Jodi"/>
    <s v="Technology Support Specialist"/>
    <s v="Information Technology Service"/>
    <x v="904"/>
    <m/>
    <m/>
    <s v="Fiscal Year"/>
    <x v="1"/>
  </r>
  <r>
    <s v="Dudley"/>
    <s v="Stacey"/>
    <s v="Senior Lecturer"/>
    <s v="Educ/Div Tchng &amp; Learning"/>
    <x v="905"/>
    <m/>
    <m/>
    <s v="Academic Year"/>
    <x v="2"/>
  </r>
  <r>
    <s v="Saito"/>
    <s v="Satomi"/>
    <s v="Assistant Professor"/>
    <s v="German-Russian Department"/>
    <x v="906"/>
    <m/>
    <m/>
    <s v="Academic Year"/>
    <x v="2"/>
  </r>
  <r>
    <s v="Sicotte"/>
    <s v="Raynae"/>
    <s v="Technology Support Specialist"/>
    <s v="Information Technology Service"/>
    <x v="907"/>
    <m/>
    <m/>
    <s v="Fiscal Year"/>
    <x v="1"/>
  </r>
  <r>
    <s v="Twigg"/>
    <s v="Louis"/>
    <s v="Ast Men's Basketball Coach"/>
    <s v="Basketball-Men"/>
    <x v="908"/>
    <m/>
    <m/>
    <s v="Fiscal Year"/>
    <x v="1"/>
  </r>
  <r>
    <s v="Spoon"/>
    <s v="Adrea"/>
    <s v="Assistant Director"/>
    <s v="Admissions Office"/>
    <x v="909"/>
    <m/>
    <m/>
    <s v="Fiscal Year"/>
    <x v="1"/>
  </r>
  <r>
    <s v="Lisk"/>
    <s v="Patrick"/>
    <s v="Technology Support Specialist"/>
    <s v="Information Technology Service"/>
    <x v="910"/>
    <m/>
    <m/>
    <s v="Fiscal Year"/>
    <x v="1"/>
  </r>
  <r>
    <s v="Dunn"/>
    <s v="Jason"/>
    <s v="Technology Projects Coord"/>
    <s v="Office of Residence Life"/>
    <x v="911"/>
    <m/>
    <m/>
    <s v="Fiscal Year"/>
    <x v="1"/>
  </r>
  <r>
    <s v="Straka"/>
    <s v="Leslie"/>
    <s v="Assistant to the Dean"/>
    <s v="College of Education - Admin"/>
    <x v="912"/>
    <m/>
    <m/>
    <s v="Fiscal Year"/>
    <x v="1"/>
  </r>
  <r>
    <s v="Challu"/>
    <s v="Amilcar"/>
    <s v="Assistant Professor"/>
    <s v="History Department"/>
    <x v="912"/>
    <m/>
    <m/>
    <s v="Academic Year"/>
    <x v="2"/>
  </r>
  <r>
    <s v="Barnes"/>
    <s v="James"/>
    <s v="Technical Support Coordinator"/>
    <s v="School of Media and Comm"/>
    <x v="913"/>
    <m/>
    <m/>
    <s v="Fiscal Year"/>
    <x v="1"/>
  </r>
  <r>
    <s v="Zamudio"/>
    <s v="Marcos"/>
    <s v="Technology Support Specialist"/>
    <s v="Information Technology Service"/>
    <x v="914"/>
    <m/>
    <m/>
    <s v="Fiscal Year"/>
    <x v="1"/>
  </r>
  <r>
    <s v="Schudel"/>
    <s v="Katrina"/>
    <s v="Technology Support Specialist"/>
    <s v="Information Technology Service"/>
    <x v="915"/>
    <m/>
    <m/>
    <s v="Fiscal Year"/>
    <x v="1"/>
  </r>
  <r>
    <s v="Roberts"/>
    <s v="Cynthia"/>
    <s v="Assistant Director, Services"/>
    <s v="Office of Student Retention"/>
    <x v="915"/>
    <m/>
    <m/>
    <s v="Fiscal Year"/>
    <x v="1"/>
  </r>
  <r>
    <s v="Cassidy"/>
    <s v="Nora"/>
    <s v="Graduate Program Advisor"/>
    <s v="Chemistry Department"/>
    <x v="916"/>
    <m/>
    <m/>
    <s v="Fiscal Year"/>
    <x v="1"/>
  </r>
  <r>
    <s v="Schurrer"/>
    <s v="Phillip"/>
    <s v="Instructor"/>
    <s v="Accounting/MIS"/>
    <x v="917"/>
    <m/>
    <m/>
    <s v="Academic Year"/>
    <x v="2"/>
  </r>
  <r>
    <s v="Decker"/>
    <s v="Joseph"/>
    <s v="Technology Support Specialist"/>
    <s v="Information Technology Service"/>
    <x v="918"/>
    <m/>
    <m/>
    <s v="Fiscal Year"/>
    <x v="1"/>
  </r>
  <r>
    <s v="Moor"/>
    <s v="John"/>
    <s v="Senior Lecturer"/>
    <s v="Fire-Humanities"/>
    <x v="919"/>
    <m/>
    <m/>
    <s v="Academic Year"/>
    <x v="2"/>
  </r>
  <r>
    <s v="Juarez"/>
    <s v="Susana"/>
    <s v="Instructor"/>
    <s v="Romance and Classical Studies"/>
    <x v="920"/>
    <m/>
    <m/>
    <s v="Academic Year"/>
    <x v="2"/>
  </r>
  <r>
    <s v="Feasel"/>
    <s v="Allyson"/>
    <s v="Technology Support Specialist"/>
    <s v="Information Technology Service"/>
    <x v="921"/>
    <m/>
    <m/>
    <s v="Fiscal Year"/>
    <x v="1"/>
  </r>
  <r>
    <s v="Shuman"/>
    <s v="Thomas"/>
    <s v="Technology Support Specialist"/>
    <s v="Information Technology Service"/>
    <x v="921"/>
    <m/>
    <m/>
    <s v="Fiscal Year"/>
    <x v="1"/>
  </r>
  <r>
    <s v="Rosati"/>
    <s v="Clayton"/>
    <s v="Assistant Professor"/>
    <s v="Dept of Telecommunications"/>
    <x v="922"/>
    <m/>
    <m/>
    <s v="Academic Year"/>
    <x v="2"/>
  </r>
  <r>
    <s v="Levtov"/>
    <s v="Anat"/>
    <s v="Sr. Coord, Acad and Assessment"/>
    <s v="Office of Residence Life"/>
    <x v="923"/>
    <m/>
    <m/>
    <s v="Fiscal Year"/>
    <x v="1"/>
  </r>
  <r>
    <s v="Spikes"/>
    <s v="Troy"/>
    <s v="Coordinator for Operations"/>
    <s v="Office of Residence Life"/>
    <x v="923"/>
    <n v="3000"/>
    <m/>
    <s v="Fiscal Year"/>
    <x v="1"/>
  </r>
  <r>
    <s v="Brisson"/>
    <s v="Irene"/>
    <s v="Instructor"/>
    <s v="Architecture &amp; Envr Design"/>
    <x v="923"/>
    <m/>
    <m/>
    <s v="Academic Year"/>
    <x v="2"/>
  </r>
  <r>
    <s v="Vickery"/>
    <s v="Cara"/>
    <s v="Instructor/Program Director"/>
    <s v="Fire-Applied Science"/>
    <x v="923"/>
    <m/>
    <m/>
    <s v="Academic Year"/>
    <x v="2"/>
  </r>
  <r>
    <s v="Sobolewski"/>
    <s v="Jennifer"/>
    <s v="Writer/CommunicationSpecialist"/>
    <s v="Marketing &amp; Communications"/>
    <x v="924"/>
    <m/>
    <m/>
    <s v="Fiscal Year"/>
    <x v="1"/>
  </r>
  <r>
    <s v="Queen"/>
    <s v="Steven"/>
    <s v="Instrument &amp; Fabrication Tech"/>
    <s v="Biological Science"/>
    <x v="925"/>
    <m/>
    <m/>
    <s v="Fiscal Year"/>
    <x v="1"/>
  </r>
  <r>
    <s v="Beltano"/>
    <s v="Amy"/>
    <s v="Data Warehouse Analyst"/>
    <s v="Information Technology Service"/>
    <x v="926"/>
    <m/>
    <m/>
    <s v="Fiscal Year"/>
    <x v="1"/>
  </r>
  <r>
    <s v="LaForest"/>
    <s v="Clinton"/>
    <s v="Applications Developer"/>
    <s v="Information Technology Service"/>
    <x v="927"/>
    <m/>
    <m/>
    <s v="Fiscal Year"/>
    <x v="1"/>
  </r>
  <r>
    <s v="Hollinger"/>
    <s v="David"/>
    <s v="Assistant Director Rec Wellnss"/>
    <s v="Recreation and Wellness"/>
    <x v="928"/>
    <m/>
    <m/>
    <s v="Fiscal Year"/>
    <x v="1"/>
  </r>
  <r>
    <s v="Hile"/>
    <s v="Rhonda"/>
    <s v="Creative Graphics Manager"/>
    <s v="Marketing &amp; Communications"/>
    <x v="929"/>
    <m/>
    <m/>
    <s v="Fiscal Year"/>
    <x v="1"/>
  </r>
  <r>
    <s v="Honneffer"/>
    <s v="Frederick"/>
    <s v="Conservator"/>
    <s v="University Libraries"/>
    <x v="930"/>
    <m/>
    <m/>
    <s v="Fiscal Year"/>
    <x v="1"/>
  </r>
  <r>
    <s v="Kraut"/>
    <s v="Carolyn"/>
    <s v="Instr Design/Multimedia Spec"/>
    <s v="On-Line Programs"/>
    <x v="931"/>
    <m/>
    <m/>
    <s v="Fiscal Year"/>
    <x v="1"/>
  </r>
  <r>
    <s v="Haar"/>
    <s v="Christine"/>
    <s v="Coord Clin Site/Dir Diet Int"/>
    <s v="Family &amp; Consumer Sciences"/>
    <x v="932"/>
    <m/>
    <m/>
    <s v="Fiscal Year"/>
    <x v="1"/>
  </r>
  <r>
    <s v="Guzman"/>
    <s v="Raquel"/>
    <s v="Technology Support Specialist"/>
    <s v="Information Technology Service"/>
    <x v="933"/>
    <m/>
    <m/>
    <s v="Fiscal Year"/>
    <x v="1"/>
  </r>
  <r>
    <s v="Rychener"/>
    <s v="Stacey"/>
    <s v="Grant Specialist"/>
    <s v="Schl of Intervention Svcs"/>
    <x v="934"/>
    <m/>
    <m/>
    <s v="Fiscal Year"/>
    <x v="1"/>
  </r>
  <r>
    <s v="Addis"/>
    <s v="Lisa"/>
    <s v="Creative Manager, COSMOS"/>
    <s v="Cosmos"/>
    <x v="935"/>
    <m/>
    <m/>
    <s v="Fiscal Year"/>
    <x v="1"/>
  </r>
  <r>
    <s v="Kasikova"/>
    <s v="Anna"/>
    <s v="Instructor"/>
    <s v="Math and Statistics Dept"/>
    <x v="936"/>
    <m/>
    <m/>
    <s v="Academic Year"/>
    <x v="2"/>
  </r>
  <r>
    <s v="Guardiola"/>
    <s v="Louis"/>
    <s v="Instructor"/>
    <s v="Fire-Psychology"/>
    <x v="937"/>
    <m/>
    <m/>
    <s v="Academic Year"/>
    <x v="2"/>
  </r>
  <r>
    <s v="Kozak"/>
    <s v="Frank"/>
    <s v="Instructor"/>
    <s v="Management"/>
    <x v="937"/>
    <m/>
    <m/>
    <s v="Academic Year"/>
    <x v="2"/>
  </r>
  <r>
    <s v="Justice"/>
    <s v="Jacqueline"/>
    <s v="Associate Professor"/>
    <s v="Fire-Humanities"/>
    <x v="938"/>
    <m/>
    <m/>
    <s v="Academic Year"/>
    <x v="2"/>
  </r>
  <r>
    <s v="Tabaczynski"/>
    <s v="Tracy"/>
    <s v="Assistant Director"/>
    <s v="TRIO Programs"/>
    <x v="939"/>
    <m/>
    <m/>
    <s v="Fiscal Year"/>
    <x v="1"/>
  </r>
  <r>
    <s v="Hoy"/>
    <s v="Cheryl"/>
    <s v="Acting Director/lnstructor"/>
    <s v="General Studies Writing Prog"/>
    <x v="940"/>
    <n v="8000"/>
    <m/>
    <s v="Fiscal Year"/>
    <x v="0"/>
  </r>
  <r>
    <s v="Lavalette"/>
    <s v="Joseph"/>
    <s v="Lecturer"/>
    <s v="Construction Management"/>
    <x v="941"/>
    <n v="10000"/>
    <m/>
    <s v="Academic Year"/>
    <x v="2"/>
  </r>
  <r>
    <s v="Siebenaler"/>
    <s v="Thomas"/>
    <s v="Associate Director"/>
    <s v="Co-Op Education"/>
    <x v="942"/>
    <m/>
    <m/>
    <s v="Fiscal Year"/>
    <x v="1"/>
  </r>
  <r>
    <s v="Kelley"/>
    <s v="Darlene"/>
    <s v="Instructor"/>
    <s v="Educ/Div Tchng &amp; Learning"/>
    <x v="943"/>
    <m/>
    <m/>
    <s v="Academic Year"/>
    <x v="2"/>
  </r>
  <r>
    <s v="Devine"/>
    <s v="Leigh"/>
    <s v="Instructor"/>
    <s v="Applied Statistics/Oper Res"/>
    <x v="944"/>
    <m/>
    <m/>
    <s v="Academic Year"/>
    <x v="2"/>
  </r>
  <r>
    <s v="Taylor"/>
    <s v="Kelly"/>
    <s v="Lecturer"/>
    <s v="Department of Journalism &amp; PR"/>
    <x v="945"/>
    <m/>
    <m/>
    <s v="Academic Year"/>
    <x v="2"/>
  </r>
  <r>
    <s v="Serfozo"/>
    <s v="Lois"/>
    <s v="Asst General Manager"/>
    <s v="Dining Services"/>
    <x v="946"/>
    <m/>
    <m/>
    <s v="Fiscal Year"/>
    <x v="1"/>
  </r>
  <r>
    <s v="Tharp"/>
    <s v="Bridget"/>
    <s v="Communications Speclst/Writer"/>
    <s v="Capital Campaign"/>
    <x v="947"/>
    <m/>
    <m/>
    <s v="Fiscal Year"/>
    <x v="1"/>
  </r>
  <r>
    <s v="Schellhas"/>
    <s v="Daniel"/>
    <s v="Technology Project Specialist"/>
    <s v="Teacher Education Services"/>
    <x v="948"/>
    <m/>
    <m/>
    <s v="Fiscal Year"/>
    <x v="1"/>
  </r>
  <r>
    <s v="Butler"/>
    <s v="Kyle"/>
    <s v="Technology Support Specialist"/>
    <s v="Information Technology Service"/>
    <x v="949"/>
    <m/>
    <m/>
    <s v="Fiscal Year"/>
    <x v="1"/>
  </r>
  <r>
    <s v="Mauter"/>
    <s v="Christopher"/>
    <s v="Technology Support Specialist"/>
    <s v="Information Technology Service"/>
    <x v="949"/>
    <m/>
    <m/>
    <s v="Fiscal Year"/>
    <x v="1"/>
  </r>
  <r>
    <s v="Clevenger"/>
    <s v="Jason"/>
    <s v="Writing Center Coordinator"/>
    <s v="Learning Commons"/>
    <x v="949"/>
    <m/>
    <m/>
    <s v="Fiscal Year"/>
    <x v="1"/>
  </r>
  <r>
    <s v="Dick"/>
    <s v="Donna"/>
    <s v="Tutorial Coordinator"/>
    <s v="Learning Commons"/>
    <x v="949"/>
    <m/>
    <m/>
    <s v="Fiscal Year"/>
    <x v="1"/>
  </r>
  <r>
    <s v="Joseph"/>
    <s v="Jeremy"/>
    <s v="Math&amp;Stats Tutoring Ctr Coord"/>
    <s v="Learning Commons"/>
    <x v="949"/>
    <m/>
    <m/>
    <s v="Fiscal Year"/>
    <x v="1"/>
  </r>
  <r>
    <s v="Hanasono"/>
    <s v="Lisa"/>
    <s v="Assistant Professor"/>
    <s v="Dept of Communication"/>
    <x v="950"/>
    <m/>
    <m/>
    <s v="Academic Year"/>
    <x v="2"/>
  </r>
  <r>
    <s v="Heebsh"/>
    <s v="Karen"/>
    <s v="Instructor"/>
    <s v="Fire-Applied Science"/>
    <x v="950"/>
    <m/>
    <m/>
    <s v="Academic Year"/>
    <x v="2"/>
  </r>
  <r>
    <s v="Geyer"/>
    <s v="Robert"/>
    <s v="Assistant Professor"/>
    <s v="School of Art"/>
    <x v="950"/>
    <m/>
    <m/>
    <s v="Academic Year"/>
    <x v="2"/>
  </r>
  <r>
    <s v="Langin-Hooper"/>
    <s v="Stephanie"/>
    <s v="Assistant Professor"/>
    <s v="School of Art"/>
    <x v="950"/>
    <m/>
    <m/>
    <s v="Academic Year"/>
    <x v="2"/>
  </r>
  <r>
    <s v="Bankston"/>
    <s v="Shay"/>
    <s v="Instructor"/>
    <s v="Social Work"/>
    <x v="950"/>
    <m/>
    <m/>
    <s v="Academic Year"/>
    <x v="2"/>
  </r>
  <r>
    <s v="Dachik"/>
    <s v="James"/>
    <s v="Manager, Theater Bus Operation"/>
    <s v="Theatre and Film"/>
    <x v="951"/>
    <m/>
    <m/>
    <s v="Fiscal Year"/>
    <x v="1"/>
  </r>
  <r>
    <s v="Standinger"/>
    <s v="Wendy"/>
    <s v="Program Manager, SMEA"/>
    <s v="Research and Economic Develop"/>
    <x v="952"/>
    <m/>
    <m/>
    <s v="Fiscal Year"/>
    <x v="1"/>
  </r>
  <r>
    <s v="Watson"/>
    <s v="Wendy"/>
    <s v="Assistant Professor"/>
    <s v="Gerontology"/>
    <x v="953"/>
    <m/>
    <m/>
    <s v="Academic Year"/>
    <x v="2"/>
  </r>
  <r>
    <s v="Crandall"/>
    <s v="Eve"/>
    <s v="Academic Advisor"/>
    <s v="A&amp;S Dean"/>
    <x v="954"/>
    <m/>
    <m/>
    <s v="Fiscal Year"/>
    <x v="1"/>
  </r>
  <r>
    <s v="Snyder"/>
    <s v="Kacee"/>
    <s v="Assistant Director"/>
    <s v="Alumni Office"/>
    <x v="954"/>
    <m/>
    <m/>
    <s v="Fiscal Year"/>
    <x v="1"/>
  </r>
  <r>
    <s v="Place"/>
    <s v="Bridget"/>
    <s v="Technology Support Specialist"/>
    <s v="Information Technology Service"/>
    <x v="954"/>
    <m/>
    <m/>
    <s v="Fiscal Year"/>
    <x v="1"/>
  </r>
  <r>
    <s v="DiCarlo"/>
    <s v="Sandra"/>
    <s v="Coord of Student &amp; Campus Actv"/>
    <s v="Fire-Student Activities"/>
    <x v="955"/>
    <m/>
    <m/>
    <s v="Fiscal Year"/>
    <x v="1"/>
  </r>
  <r>
    <s v="Schroeder"/>
    <s v="Dale"/>
    <s v="Fiscal Administrator"/>
    <s v="Information Technology Service"/>
    <x v="956"/>
    <m/>
    <m/>
    <s v="Fiscal Year"/>
    <x v="1"/>
  </r>
  <r>
    <s v="Schneider"/>
    <s v="Andrea"/>
    <s v="Instructor"/>
    <s v="Economics Dept"/>
    <x v="957"/>
    <m/>
    <m/>
    <s v="Academic Year"/>
    <x v="2"/>
  </r>
  <r>
    <s v="Kudela"/>
    <s v="Michael"/>
    <s v="Instr Des and Multimedia Spec"/>
    <s v="On-Line Programs"/>
    <x v="958"/>
    <m/>
    <m/>
    <s v="Fiscal Year"/>
    <x v="1"/>
  </r>
  <r>
    <s v="Kauffman"/>
    <s v="Donna"/>
    <s v="Lecturer"/>
    <s v="Sociology Department"/>
    <x v="959"/>
    <m/>
    <m/>
    <s v="Academic Year"/>
    <x v="2"/>
  </r>
  <r>
    <s v="Sutton"/>
    <s v="Mearl"/>
    <s v="Instructor"/>
    <s v="Marketing"/>
    <x v="960"/>
    <m/>
    <m/>
    <s v="Academic Year"/>
    <x v="2"/>
  </r>
  <r>
    <s v="Rogel"/>
    <s v="Allen"/>
    <s v="Instructor"/>
    <s v="Physics &amp; Astronomy"/>
    <x v="961"/>
    <m/>
    <m/>
    <s v="Academic Year"/>
    <x v="2"/>
  </r>
  <r>
    <s v="Poor"/>
    <s v="Gene"/>
    <s v="Instructor"/>
    <s v="Marketing"/>
    <x v="962"/>
    <m/>
    <m/>
    <s v="Academic Year"/>
    <x v="2"/>
  </r>
  <r>
    <s v="Henry"/>
    <s v="Phyllis"/>
    <s v="Lecturer"/>
    <s v="Family &amp; Consumer Sciences"/>
    <x v="963"/>
    <m/>
    <m/>
    <s v="Academic Year"/>
    <x v="2"/>
  </r>
  <r>
    <s v="Bateson"/>
    <s v="Doreen"/>
    <s v="Manager, Events"/>
    <s v="Capital Campaign"/>
    <x v="964"/>
    <m/>
    <m/>
    <s v="Fiscal Year"/>
    <x v="1"/>
  </r>
  <r>
    <s v="Daniels"/>
    <s v="Brian"/>
    <s v="HeadAthletic Equipment Manager"/>
    <s v="Intercollegiate Athletics"/>
    <x v="965"/>
    <m/>
    <m/>
    <s v="Fiscal Year"/>
    <x v="1"/>
  </r>
  <r>
    <s v="Feasel"/>
    <s v="Carroll"/>
    <s v="Exec Assistant to the Dean"/>
    <s v="Col of Health &amp; Human Services"/>
    <x v="966"/>
    <m/>
    <m/>
    <s v="Fiscal Year"/>
    <x v="1"/>
  </r>
  <r>
    <s v="Westrick-Payne"/>
    <s v="Krista"/>
    <s v="Social Science Data Analyst"/>
    <s v="Sociology Department"/>
    <x v="967"/>
    <m/>
    <m/>
    <s v="Fiscal Year"/>
    <x v="1"/>
  </r>
  <r>
    <s v="Janik"/>
    <s v="David"/>
    <s v="Manager, College Access Prgms"/>
    <s v="Fire-Student Services"/>
    <x v="968"/>
    <m/>
    <m/>
    <s v="Fiscal Year"/>
    <x v="1"/>
  </r>
  <r>
    <s v="Christensen"/>
    <s v="Kimberly"/>
    <s v="Lecturer"/>
    <s v="Schl of Intervention Svcs"/>
    <x v="969"/>
    <m/>
    <m/>
    <s v="Academic Year"/>
    <x v="2"/>
  </r>
  <r>
    <s v="Hubbell-Staeble"/>
    <s v="Dawn"/>
    <s v="Lecturer"/>
    <s v="General Studies Writing Prog"/>
    <x v="970"/>
    <m/>
    <m/>
    <s v="Academic Year"/>
    <x v="2"/>
  </r>
  <r>
    <s v="Fan"/>
    <s v="Kerry"/>
    <s v="Senior Lecturer"/>
    <s v="Architecture &amp; Envr Design"/>
    <x v="971"/>
    <m/>
    <m/>
    <s v="Academic Year"/>
    <x v="2"/>
  </r>
  <r>
    <s v="Eckmann"/>
    <s v="Ted"/>
    <s v="Instructor"/>
    <s v="Geography Department"/>
    <x v="972"/>
    <m/>
    <m/>
    <s v="Academic Year"/>
    <x v="2"/>
  </r>
  <r>
    <s v="Sorg"/>
    <s v="John"/>
    <s v="Instructor"/>
    <s v="Educ/Div Tchng &amp; Learning"/>
    <x v="973"/>
    <m/>
    <m/>
    <s v="Academic Year"/>
    <x v="2"/>
  </r>
  <r>
    <s v="Smith"/>
    <s v="Catherine"/>
    <s v="Lect/Ast Chief Flight Instr"/>
    <s v="Flight Instruction"/>
    <x v="974"/>
    <m/>
    <m/>
    <s v="Academic Year"/>
    <x v="2"/>
  </r>
  <r>
    <s v="Gilbertson"/>
    <s v="Meredith"/>
    <s v="Lecturer"/>
    <s v="Sociology Department"/>
    <x v="974"/>
    <m/>
    <m/>
    <s v="Academic Year"/>
    <x v="2"/>
  </r>
  <r>
    <s v="Weinberger"/>
    <s v="Margaret"/>
    <s v="Lecturer"/>
    <s v="Sociology Department"/>
    <x v="974"/>
    <m/>
    <m/>
    <s v="Academic Year"/>
    <x v="2"/>
  </r>
  <r>
    <s v="Reing"/>
    <s v="John"/>
    <s v="Instructor"/>
    <s v="Finance"/>
    <x v="975"/>
    <m/>
    <m/>
    <s v="Academic Year"/>
    <x v="2"/>
  </r>
  <r>
    <s v="Smith"/>
    <s v="Thomas"/>
    <s v="Instructor"/>
    <s v="Applied Statistics/Oper Res"/>
    <x v="976"/>
    <m/>
    <m/>
    <s v="Academic Year"/>
    <x v="2"/>
  </r>
  <r>
    <s v="Kelley"/>
    <s v="Daniel"/>
    <s v="Assistant Professor"/>
    <s v="Fire-Geology"/>
    <x v="977"/>
    <m/>
    <m/>
    <s v="Academic Year"/>
    <x v="2"/>
  </r>
  <r>
    <s v="Kinney"/>
    <s v="Rebecca"/>
    <s v="Assistant Professor"/>
    <s v="School of Cultural &amp; Critical"/>
    <x v="977"/>
    <m/>
    <m/>
    <s v="Academic Year"/>
    <x v="2"/>
  </r>
  <r>
    <s v="Rainey"/>
    <s v="Sarah"/>
    <s v="Assistant Professor"/>
    <s v="School of Cultural &amp; Critical"/>
    <x v="977"/>
    <m/>
    <m/>
    <s v="Academic Year"/>
    <x v="2"/>
  </r>
  <r>
    <s v="Garrett-Ruffin"/>
    <s v="Sherona"/>
    <s v="Instructor"/>
    <s v="Chapman Learning Community"/>
    <x v="978"/>
    <m/>
    <m/>
    <s v="Academic Year"/>
    <x v="2"/>
  </r>
  <r>
    <s v="Wensink"/>
    <s v="Jennifer"/>
    <s v="Assistant Director"/>
    <s v="Capital Campaign"/>
    <x v="979"/>
    <m/>
    <m/>
    <s v="Fiscal Year"/>
    <x v="1"/>
  </r>
  <r>
    <s v="Schoenfeld"/>
    <s v="Michelle"/>
    <s v="Financial Accountant"/>
    <s v="Controller's Office"/>
    <x v="979"/>
    <m/>
    <m/>
    <s v="Fiscal Year"/>
    <x v="1"/>
  </r>
  <r>
    <s v="Pawloski"/>
    <s v="Eric"/>
    <s v="Art Technician"/>
    <s v="School of Art"/>
    <x v="980"/>
    <m/>
    <m/>
    <s v="Fiscal Year"/>
    <x v="1"/>
  </r>
  <r>
    <s v="Thomas"/>
    <s v="Kurt"/>
    <s v="Director of Golf"/>
    <s v="Golf Course"/>
    <x v="981"/>
    <m/>
    <m/>
    <s v="Fiscal Year"/>
    <x v="1"/>
  </r>
  <r>
    <s v="Wales"/>
    <s v="Tamera"/>
    <s v="Lecturer"/>
    <s v="Biological Science"/>
    <x v="982"/>
    <m/>
    <m/>
    <s v="Academic Year"/>
    <x v="2"/>
  </r>
  <r>
    <s v="Cardenas"/>
    <s v="Jose"/>
    <s v="Lecturer"/>
    <s v="Dept of Telecommunications"/>
    <x v="983"/>
    <m/>
    <m/>
    <s v="Academic Year"/>
    <x v="2"/>
  </r>
  <r>
    <s v="Shockey"/>
    <s v="Kimberly"/>
    <s v="Instructor"/>
    <s v="Applied Statistics/Oper Res"/>
    <x v="984"/>
    <m/>
    <m/>
    <s v="Academic Year"/>
    <x v="2"/>
  </r>
  <r>
    <s v="Black-Postl"/>
    <s v="Constance"/>
    <s v="Grant and Contract Specialist"/>
    <s v="Sponsored Programs &amp; Research"/>
    <x v="985"/>
    <m/>
    <m/>
    <s v="Fiscal Year"/>
    <x v="1"/>
  </r>
  <r>
    <s v="Fidler"/>
    <s v="Amy"/>
    <s v="Lecturer"/>
    <s v="School of Art"/>
    <x v="986"/>
    <m/>
    <m/>
    <s v="Academic Year"/>
    <x v="2"/>
  </r>
  <r>
    <s v="Earl"/>
    <s v="Teresa"/>
    <s v="Payroll Specialist"/>
    <s v="Controller's Office"/>
    <x v="987"/>
    <m/>
    <m/>
    <s v="Fiscal Year"/>
    <x v="1"/>
  </r>
  <r>
    <s v="Galan"/>
    <s v="Leslie"/>
    <s v="Budget Coordinator"/>
    <s v="Musical Arts Dean"/>
    <x v="987"/>
    <m/>
    <m/>
    <s v="Fiscal Year"/>
    <x v="1"/>
  </r>
  <r>
    <s v="Evans"/>
    <s v="Kellie"/>
    <s v="Interim Head Wmen’s Soccer Coa"/>
    <s v="Soccer - Women"/>
    <x v="988"/>
    <m/>
    <m/>
    <s v="Fiscal Year"/>
    <x v="1"/>
  </r>
  <r>
    <s v="Pargeon"/>
    <s v="Bill"/>
    <s v="Career Systems Admin/Recr Mgr"/>
    <s v="Career Center"/>
    <x v="989"/>
    <m/>
    <m/>
    <s v="Fiscal Year"/>
    <x v="1"/>
  </r>
  <r>
    <s v="Peterson"/>
    <s v="Clayton"/>
    <s v="Art Technician"/>
    <s v="School of Art"/>
    <x v="990"/>
    <m/>
    <m/>
    <s v="Fiscal Year"/>
    <x v="1"/>
  </r>
  <r>
    <s v="Shouse"/>
    <s v="Lesa"/>
    <s v="Assistant Director"/>
    <s v="Career Center"/>
    <x v="991"/>
    <m/>
    <m/>
    <s v="Fiscal Year"/>
    <x v="1"/>
  </r>
  <r>
    <s v="Solomon"/>
    <s v="Nora"/>
    <s v="Coordinator, Education Abroad"/>
    <s v="Center for International Prgms"/>
    <x v="991"/>
    <m/>
    <m/>
    <s v="Fiscal Year"/>
    <x v="1"/>
  </r>
  <r>
    <s v="Mitchell"/>
    <s v="Darian"/>
    <s v="Psychology Resident"/>
    <s v="Counseling Center"/>
    <x v="991"/>
    <m/>
    <m/>
    <s v="Fiscal Year"/>
    <x v="1"/>
  </r>
  <r>
    <s v="Glowacki"/>
    <s v="Valerie"/>
    <s v="Clinical Coord Radiologic Tec"/>
    <s v="Fire-Applied Science"/>
    <x v="991"/>
    <m/>
    <m/>
    <s v="Fiscal Year"/>
    <x v="1"/>
  </r>
  <r>
    <s v="Homan"/>
    <s v="Kathrine"/>
    <s v="Coordinator,Cabling/Facilities"/>
    <s v="Information Technology Service"/>
    <x v="991"/>
    <m/>
    <m/>
    <s v="Fiscal Year"/>
    <x v="1"/>
  </r>
  <r>
    <s v="Brock"/>
    <s v="Andrea"/>
    <s v="Marketing Communications Spec"/>
    <s v="Marketing &amp; Communications"/>
    <x v="991"/>
    <m/>
    <m/>
    <s v="Fiscal Year"/>
    <x v="1"/>
  </r>
  <r>
    <s v="Spears"/>
    <s v="Tobias"/>
    <s v="Assistant Director, LGBT"/>
    <s v="Office of Multicultural Affrs"/>
    <x v="991"/>
    <m/>
    <m/>
    <s v="Fiscal Year"/>
    <x v="1"/>
  </r>
  <r>
    <s v="Ingram"/>
    <s v="Lisa"/>
    <s v="Coord, Mrkting/Comm/Recruitmt"/>
    <s v="Office of Residence Life"/>
    <x v="991"/>
    <m/>
    <m/>
    <s v="Fiscal Year"/>
    <x v="1"/>
  </r>
  <r>
    <s v="Brough"/>
    <s v="Rebecca"/>
    <s v="Business Analyst"/>
    <s v="Registrar"/>
    <x v="991"/>
    <m/>
    <m/>
    <s v="Fiscal Year"/>
    <x v="1"/>
  </r>
  <r>
    <s v="Wu"/>
    <s v="Hsueh-Sheng"/>
    <s v="Social Science Data Analyst"/>
    <s v="Sociology Department"/>
    <x v="991"/>
    <m/>
    <m/>
    <s v="Fiscal Year"/>
    <x v="1"/>
  </r>
  <r>
    <s v="Donnelly"/>
    <s v="Patricia"/>
    <s v="Program Manager, St Money Mgmt"/>
    <s v="Student Money Management"/>
    <x v="991"/>
    <m/>
    <m/>
    <s v="Fiscal Year"/>
    <x v="1"/>
  </r>
  <r>
    <s v="Harrison"/>
    <s v="Marcus"/>
    <s v="Producer/Director"/>
    <s v="WBGU-TV Television Service"/>
    <x v="991"/>
    <m/>
    <m/>
    <s v="Fiscal Year"/>
    <x v="1"/>
  </r>
  <r>
    <s v="Burgoon"/>
    <s v="Jacob"/>
    <s v="Project Evaluator"/>
    <s v="Cosmos"/>
    <x v="992"/>
    <m/>
    <m/>
    <s v="Fiscal Year"/>
    <x v="1"/>
  </r>
  <r>
    <s v="Smola"/>
    <s v="Michelle"/>
    <s v="Payroll Specialist"/>
    <s v="Controller's Office"/>
    <x v="993"/>
    <m/>
    <m/>
    <s v="Fiscal Year"/>
    <x v="1"/>
  </r>
  <r>
    <s v="Alt"/>
    <s v="Micha"/>
    <s v="Assistant Director"/>
    <s v="Recreation and Wellness"/>
    <x v="994"/>
    <m/>
    <m/>
    <s v="Fiscal Year"/>
    <x v="1"/>
  </r>
  <r>
    <s v="Truax"/>
    <s v="Jermaine"/>
    <s v="Asst Athletic Dir, Compliance"/>
    <s v="Intercollegiate Athletics"/>
    <x v="995"/>
    <m/>
    <m/>
    <s v="Fiscal Year"/>
    <x v="1"/>
  </r>
  <r>
    <s v="Filippova"/>
    <s v="Daria"/>
    <s v="Instructor"/>
    <s v="Math and Statistics Dept"/>
    <x v="996"/>
    <m/>
    <m/>
    <s v="Academic Year"/>
    <x v="2"/>
  </r>
  <r>
    <s v="Buehrer"/>
    <s v="Jolene"/>
    <s v="Senior Lecturer"/>
    <s v="Fire-Humanities"/>
    <x v="997"/>
    <m/>
    <m/>
    <s v="Academic Year"/>
    <x v="2"/>
  </r>
  <r>
    <s v="May"/>
    <s v="Tamara"/>
    <s v="Lecturer"/>
    <s v="Fire-Biology"/>
    <x v="998"/>
    <m/>
    <m/>
    <s v="Academic Year"/>
    <x v="2"/>
  </r>
  <r>
    <s v="Graser"/>
    <s v="Larry"/>
    <s v="Instructor"/>
    <s v="Educ/Div Tchng &amp; Learning"/>
    <x v="999"/>
    <m/>
    <m/>
    <s v="Academic Year"/>
    <x v="2"/>
  </r>
  <r>
    <s v="Burroughs"/>
    <s v="Siew"/>
    <s v="Lecturer"/>
    <s v="General Studies Writing Prog"/>
    <x v="1000"/>
    <m/>
    <m/>
    <s v="Academic Year"/>
    <x v="2"/>
  </r>
  <r>
    <s v="Somasa"/>
    <s v="Saritdikhun"/>
    <s v="Instructor"/>
    <s v="School of Art"/>
    <x v="1001"/>
    <m/>
    <m/>
    <s v="Academic Year"/>
    <x v="2"/>
  </r>
  <r>
    <s v="Coss"/>
    <s v="Teresa"/>
    <s v="Purchasing Card Administrator"/>
    <s v="Business Operations"/>
    <x v="1002"/>
    <m/>
    <m/>
    <s v="Fiscal Year"/>
    <x v="1"/>
  </r>
  <r>
    <s v="Flick"/>
    <s v="Rachel"/>
    <s v="Academic Advisor"/>
    <s v="A&amp;S Dean"/>
    <x v="1003"/>
    <m/>
    <m/>
    <s v="Fiscal Year"/>
    <x v="1"/>
  </r>
  <r>
    <s v="Mitchell"/>
    <s v="Christopher"/>
    <s v="Coordinator, CURS/AIMS"/>
    <s v="AIMS"/>
    <x v="1003"/>
    <m/>
    <m/>
    <s v="Fiscal Year"/>
    <x v="1"/>
  </r>
  <r>
    <s v="Van Wechel"/>
    <s v="Amanda"/>
    <s v="Coordinator - Music Admis"/>
    <s v="Musical Arts Dean"/>
    <x v="1004"/>
    <m/>
    <m/>
    <s v="Fiscal Year"/>
    <x v="1"/>
  </r>
  <r>
    <s v="MacPherson"/>
    <s v="Katherine"/>
    <s v="Visiting Instructor"/>
    <s v="Architecture &amp; Envr Design"/>
    <x v="1004"/>
    <m/>
    <m/>
    <s v="Academic Year"/>
    <x v="2"/>
  </r>
  <r>
    <s v="Finerty"/>
    <s v="Shannon"/>
    <s v="Instructor"/>
    <s v="Biological Science"/>
    <x v="1004"/>
    <m/>
    <m/>
    <s v="Academic Year"/>
    <x v="2"/>
  </r>
  <r>
    <s v="Suwansaard"/>
    <s v="Maneewan"/>
    <s v="Instructor"/>
    <s v="Biological Science"/>
    <x v="1004"/>
    <m/>
    <m/>
    <s v="Academic Year"/>
    <x v="2"/>
  </r>
  <r>
    <s v="Veerapaneni"/>
    <s v="Ram"/>
    <s v="Assistant Professor"/>
    <s v="Fire-Biology"/>
    <x v="1004"/>
    <m/>
    <m/>
    <s v="Academic Year"/>
    <x v="2"/>
  </r>
  <r>
    <s v="Bach"/>
    <s v="Theodore"/>
    <s v="Assistant Professor"/>
    <s v="Fire-Humanities"/>
    <x v="1004"/>
    <m/>
    <m/>
    <s v="Academic Year"/>
    <x v="2"/>
  </r>
  <r>
    <s v="Kerecz"/>
    <s v="Daniel"/>
    <s v="Instructor"/>
    <s v="Fire-Mathematics"/>
    <x v="1004"/>
    <m/>
    <m/>
    <s v="Academic Year"/>
    <x v="2"/>
  </r>
  <r>
    <s v="Fluckinger"/>
    <s v="Christopher"/>
    <s v="Instructor"/>
    <s v="Fire-Psychology"/>
    <x v="1004"/>
    <n v="2000"/>
    <m/>
    <s v="Academic Year"/>
    <x v="2"/>
  </r>
  <r>
    <s v="Underwood"/>
    <s v="Blake"/>
    <s v="Instructor"/>
    <s v="Marketing"/>
    <x v="1004"/>
    <m/>
    <m/>
    <s v="Academic Year"/>
    <x v="2"/>
  </r>
  <r>
    <s v="Li"/>
    <s v="Bo"/>
    <s v="Instructor"/>
    <s v="Math and Statistics Dept"/>
    <x v="1004"/>
    <m/>
    <m/>
    <s v="Academic Year"/>
    <x v="2"/>
  </r>
  <r>
    <s v="Burger"/>
    <s v="Cole"/>
    <s v="Instructor"/>
    <s v="Music Education"/>
    <x v="1004"/>
    <m/>
    <m/>
    <s v="Academic Year"/>
    <x v="2"/>
  </r>
  <r>
    <s v="Muir"/>
    <s v="Heather"/>
    <s v="Lecturer"/>
    <s v="School of HMSLS"/>
    <x v="1004"/>
    <m/>
    <m/>
    <s v="Academic Year"/>
    <x v="2"/>
  </r>
  <r>
    <s v="Castillo"/>
    <s v="Thomas"/>
    <s v="Assistant Professor"/>
    <s v="Theatre and Film"/>
    <x v="1004"/>
    <m/>
    <m/>
    <s v="Academic Year"/>
    <x v="2"/>
  </r>
  <r>
    <s v="Romanowicz"/>
    <s v="Jedrzej"/>
    <s v="Supervisor-Mass Spectrometer F"/>
    <s v="Chemistry Department"/>
    <x v="1005"/>
    <m/>
    <m/>
    <s v="Fiscal Year"/>
    <x v="1"/>
  </r>
  <r>
    <s v="Rudisill"/>
    <s v="Kristen"/>
    <s v="Assistant Professor"/>
    <s v="Popular Culture"/>
    <x v="1006"/>
    <m/>
    <m/>
    <s v="Academic Year"/>
    <x v="2"/>
  </r>
  <r>
    <s v="Slates"/>
    <s v="Michael"/>
    <s v="Instructor"/>
    <s v="Finance"/>
    <x v="1007"/>
    <m/>
    <m/>
    <s v="Academic Year"/>
    <x v="2"/>
  </r>
  <r>
    <s v="Goedde"/>
    <s v="Allison"/>
    <s v="Instructor"/>
    <s v="Educ/Div Tchng &amp; Learning"/>
    <x v="1008"/>
    <m/>
    <m/>
    <s v="Academic Year"/>
    <x v="2"/>
  </r>
  <r>
    <s v="Kratzer"/>
    <s v="Sheila"/>
    <s v="Laboratory Technician"/>
    <s v="Biological Science"/>
    <x v="1009"/>
    <m/>
    <m/>
    <s v="Fiscal Year"/>
    <x v="1"/>
  </r>
  <r>
    <s v="Greenwald"/>
    <s v="Donna"/>
    <s v="Instructor"/>
    <s v="Marketing"/>
    <x v="1010"/>
    <m/>
    <m/>
    <s v="Academic Year"/>
    <x v="2"/>
  </r>
  <r>
    <s v="Dobbins"/>
    <s v="Lacrecita"/>
    <s v="Educational Advisor/ETS"/>
    <s v="TRIO Programs"/>
    <x v="1011"/>
    <m/>
    <m/>
    <s v="Fiscal Year"/>
    <x v="1"/>
  </r>
  <r>
    <s v="Kane"/>
    <s v="Kevin"/>
    <s v="Instructor"/>
    <s v="Romance and Classical Studies"/>
    <x v="1012"/>
    <m/>
    <m/>
    <s v="Academic Year"/>
    <x v="2"/>
  </r>
  <r>
    <s v="Jones"/>
    <s v="Dalton"/>
    <s v="Assistant Professor"/>
    <s v="Ethnic Studies"/>
    <x v="1013"/>
    <m/>
    <m/>
    <s v="Academic Year"/>
    <x v="2"/>
  </r>
  <r>
    <s v="Partin"/>
    <s v="Matthew"/>
    <s v="Lecturer"/>
    <s v="Biological Science"/>
    <x v="1014"/>
    <m/>
    <m/>
    <s v="Academic Year"/>
    <x v="2"/>
  </r>
  <r>
    <s v="Han"/>
    <s v="Krishna"/>
    <s v="Asst Dir Multicultural Affairs"/>
    <s v="Office of Multicultural Affrs"/>
    <x v="1015"/>
    <m/>
    <m/>
    <s v="Fiscal Year"/>
    <x v="1"/>
  </r>
  <r>
    <s v="Martin"/>
    <s v="Benjamin"/>
    <s v="Acdemic Advisor"/>
    <s v="Student Services EDHD"/>
    <x v="1016"/>
    <m/>
    <m/>
    <s v="Fiscal Year"/>
    <x v="1"/>
  </r>
  <r>
    <s v="Jones"/>
    <s v="Kerry"/>
    <s v="Director Student Athl Svcs"/>
    <s v="Intercollegiate Athletics"/>
    <x v="1017"/>
    <m/>
    <m/>
    <s v="Fiscal Year"/>
    <x v="1"/>
  </r>
  <r>
    <s v="Huddleston"/>
    <s v="Jessica"/>
    <s v="Assistant Director"/>
    <s v="Office of Student Retention"/>
    <x v="1018"/>
    <m/>
    <m/>
    <s v="Fiscal Year"/>
    <x v="1"/>
  </r>
  <r>
    <s v="Passalacqua"/>
    <s v="Paul"/>
    <s v="Instructor"/>
    <s v="Biological Science"/>
    <x v="1019"/>
    <m/>
    <m/>
    <s v="Academic Year"/>
    <x v="2"/>
  </r>
  <r>
    <s v="Selders"/>
    <s v="Michael"/>
    <s v="Technology Support Specialist"/>
    <s v="Information Technology Service"/>
    <x v="1020"/>
    <m/>
    <m/>
    <s v="Fiscal Year"/>
    <x v="1"/>
  </r>
  <r>
    <s v="Burns"/>
    <s v="Elizabeth"/>
    <s v="Instructor/Asst Coordinator"/>
    <s v="Math and Statistics Dept"/>
    <x v="1021"/>
    <n v="500"/>
    <m/>
    <s v="Academic Year"/>
    <x v="2"/>
  </r>
  <r>
    <s v="Knauerhase"/>
    <s v="Vicki"/>
    <s v="Child Development Specialist"/>
    <s v="Family &amp; Consumer Sciences"/>
    <x v="1022"/>
    <m/>
    <m/>
    <s v="Academic Year"/>
    <x v="1"/>
  </r>
  <r>
    <s v="Goddard"/>
    <s v="Jennifer"/>
    <s v="Coordinator, Leadership/Ad min"/>
    <s v="Office of Residence Life"/>
    <x v="1023"/>
    <m/>
    <m/>
    <s v="Fiscal Year"/>
    <x v="1"/>
  </r>
  <r>
    <s v="Schuck"/>
    <s v="Raymond"/>
    <s v="Assistant Professor"/>
    <s v="Fire-Humanities"/>
    <x v="1023"/>
    <m/>
    <m/>
    <s v="Academic Year"/>
    <x v="2"/>
  </r>
  <r>
    <s v="Attrep"/>
    <s v="Kara"/>
    <s v="Instructor"/>
    <s v="Musicology/Composition/Theory"/>
    <x v="1023"/>
    <m/>
    <m/>
    <s v="Academic Year"/>
    <x v="2"/>
  </r>
  <r>
    <s v="Wo Iter"/>
    <s v="Jennifer"/>
    <s v="Instructor"/>
    <s v="Romance and Classical Studies"/>
    <x v="1023"/>
    <m/>
    <m/>
    <s v="Academic Year"/>
    <x v="2"/>
  </r>
  <r>
    <s v="Arbinger"/>
    <s v="Danielle"/>
    <s v="Web Development Specialist"/>
    <s v="Marketing &amp; Communications"/>
    <x v="1024"/>
    <m/>
    <m/>
    <s v="Fiscal Year"/>
    <x v="1"/>
  </r>
  <r>
    <s v="Burris"/>
    <s v="Chad"/>
    <s v="Application Specialist"/>
    <s v="Admissions Office"/>
    <x v="1025"/>
    <m/>
    <m/>
    <s v="Fiscal Year"/>
    <x v="1"/>
  </r>
  <r>
    <s v="McCarroll"/>
    <s v="Juli"/>
    <s v="Coordinator, Circulation"/>
    <s v="University Libraries"/>
    <x v="1026"/>
    <m/>
    <m/>
    <s v="Fiscal Year"/>
    <x v="1"/>
  </r>
  <r>
    <s v="Mott"/>
    <s v="Diane"/>
    <s v="Instructor/Course Coordinator"/>
    <s v="Math and Statistics Dept"/>
    <x v="1027"/>
    <n v="1000"/>
    <m/>
    <s v="Academic Year"/>
    <x v="2"/>
  </r>
  <r>
    <s v="Whitman"/>
    <s v="Tonya"/>
    <s v="Assistant Director"/>
    <s v="Student Media"/>
    <x v="1028"/>
    <m/>
    <m/>
    <s v="Fiscal Year"/>
    <x v="1"/>
  </r>
  <r>
    <s v="Chung"/>
    <s v="Steven"/>
    <s v="Lecturer"/>
    <s v="Chemistry Department"/>
    <x v="1029"/>
    <m/>
    <m/>
    <s v="Academic Year"/>
    <x v="2"/>
  </r>
  <r>
    <s v="Lee"/>
    <s v="Barry"/>
    <s v="Instructor"/>
    <s v="Fire-Applied Science"/>
    <x v="1030"/>
    <n v="2000"/>
    <m/>
    <s v="Academic Year"/>
    <x v="2"/>
  </r>
  <r>
    <s v="Rybak"/>
    <s v="Amy"/>
    <s v="Instructor"/>
    <s v="General Studies Writing Prog"/>
    <x v="1031"/>
    <m/>
    <m/>
    <s v="Academic Year"/>
    <x v="2"/>
  </r>
  <r>
    <s v="Westrick"/>
    <s v="Ann"/>
    <s v="Instructor"/>
    <s v="General Studies Writing Prog"/>
    <x v="1031"/>
    <m/>
    <m/>
    <s v="Academic Year"/>
    <x v="2"/>
  </r>
  <r>
    <s v="Kontak"/>
    <s v="Katharine"/>
    <s v="Instructor"/>
    <s v="Economics Dept"/>
    <x v="1032"/>
    <m/>
    <m/>
    <s v="Academic Year"/>
    <x v="2"/>
  </r>
  <r>
    <s v="Holden"/>
    <s v="Brett"/>
    <s v="Asst Prof/Dir Gish Film Theatr"/>
    <s v="Theatre and Film"/>
    <x v="1033"/>
    <n v="6000"/>
    <m/>
    <s v="Academic Year"/>
    <x v="2"/>
  </r>
  <r>
    <s v="Snyder"/>
    <s v="Robert"/>
    <s v="Asst Prof/lnt 1st Year Exp Cor"/>
    <s v="University Libraries"/>
    <x v="1034"/>
    <n v="2000"/>
    <m/>
    <s v="Fiscal Year"/>
    <x v="3"/>
  </r>
  <r>
    <s v="Liggett"/>
    <s v="Lori"/>
    <s v="Lecturer"/>
    <s v="Dept of Telecommunications"/>
    <x v="1035"/>
    <m/>
    <m/>
    <s v="Academic Year"/>
    <x v="2"/>
  </r>
  <r>
    <s v="Bylsma"/>
    <s v="Kevin"/>
    <s v="Instructor"/>
    <s v="Music Performance Studies"/>
    <x v="1036"/>
    <m/>
    <m/>
    <s v="Academic Year"/>
    <x v="2"/>
  </r>
  <r>
    <s v="Alamina"/>
    <s v="Abiye"/>
    <s v="Instructor"/>
    <s v="Economics Dept"/>
    <x v="1037"/>
    <m/>
    <m/>
    <s v="Academic Year"/>
    <x v="2"/>
  </r>
  <r>
    <s v="Mangan"/>
    <s v="Kelly"/>
    <s v="Instructor"/>
    <s v="Theatre and Film"/>
    <x v="1038"/>
    <m/>
    <m/>
    <s v="Academic Year"/>
    <x v="2"/>
  </r>
  <r>
    <s v="Bennett"/>
    <s v="Daniel"/>
    <s v="Technology Support Specialist"/>
    <s v="Information Technology Service"/>
    <x v="1039"/>
    <m/>
    <m/>
    <s v="Fiscal Year"/>
    <x v="1"/>
  </r>
  <r>
    <s v="London"/>
    <s v="Emily"/>
    <s v="Assistant Womns Bsktball Coach"/>
    <s v="Basketball - Women"/>
    <x v="1040"/>
    <m/>
    <m/>
    <s v="Fiscal Year"/>
    <x v="1"/>
  </r>
  <r>
    <s v="Gilkey"/>
    <s v="Justin"/>
    <s v="Instructor"/>
    <s v="Computer Science"/>
    <x v="1040"/>
    <m/>
    <m/>
    <s v="Academic Year"/>
    <x v="2"/>
  </r>
  <r>
    <s v="Gardner"/>
    <s v="Seth"/>
    <s v="Assistant Professor"/>
    <s v="Fire-Biology"/>
    <x v="1040"/>
    <m/>
    <m/>
    <s v="Academic Year"/>
    <x v="2"/>
  </r>
  <r>
    <s v="Muckerheide"/>
    <s v="Ryan"/>
    <s v="Assistant Professor"/>
    <s v="Fire-Humanities"/>
    <x v="1040"/>
    <m/>
    <m/>
    <s v="Academic Year"/>
    <x v="2"/>
  </r>
  <r>
    <s v="Clickner"/>
    <s v="Theresa"/>
    <s v="Box Office Manager"/>
    <s v="Musical Arts Dean"/>
    <x v="1041"/>
    <m/>
    <m/>
    <s v="Fiscal Year"/>
    <x v="1"/>
  </r>
  <r>
    <s v="Attygalle"/>
    <s v="Muthuthanthrige Instructor"/>
    <m/>
    <s v="Physics &amp; Astronomy"/>
    <x v="1042"/>
    <m/>
    <m/>
    <s v="Academic Year"/>
    <x v="2"/>
  </r>
  <r>
    <s v="Murrell"/>
    <s v="Dawn"/>
    <s v="Lecturer"/>
    <s v="Family &amp; Consumer Sciences"/>
    <x v="1043"/>
    <m/>
    <m/>
    <s v="Academic Year"/>
    <x v="2"/>
  </r>
  <r>
    <s v="Wilson"/>
    <s v="Alyson"/>
    <s v="Lecturer"/>
    <s v="Fire-Mathematics"/>
    <x v="1044"/>
    <m/>
    <m/>
    <s v="Academic Year"/>
    <x v="2"/>
  </r>
  <r>
    <s v="Stephenson"/>
    <s v="Geoffrey"/>
    <s v="Lecturer"/>
    <s v="Theatre and Film"/>
    <x v="1045"/>
    <m/>
    <m/>
    <s v="Academic Year"/>
    <x v="2"/>
  </r>
  <r>
    <s v="Blass"/>
    <s v="Peter"/>
    <s v="Instructor"/>
    <s v="Chemistry Department"/>
    <x v="1046"/>
    <m/>
    <m/>
    <s v="Academic Year"/>
    <x v="2"/>
  </r>
  <r>
    <s v="Zackel"/>
    <s v="Frederick"/>
    <s v="Instructor"/>
    <s v="English Department"/>
    <x v="1046"/>
    <m/>
    <m/>
    <s v="Academic Year"/>
    <x v="2"/>
  </r>
  <r>
    <s v="Reece"/>
    <s v="Gary"/>
    <s v="Instructor"/>
    <s v="Music Education"/>
    <x v="1047"/>
    <m/>
    <m/>
    <s v="Academic Year"/>
    <x v="2"/>
  </r>
  <r>
    <s v="Carlton"/>
    <s v="Susan"/>
    <s v="Instructor"/>
    <s v="General Studies Writing Prog"/>
    <x v="1048"/>
    <m/>
    <m/>
    <s v="Academic Year"/>
    <x v="2"/>
  </r>
  <r>
    <s v="Vandenbroek"/>
    <s v="Judy"/>
    <s v="Lecturer"/>
    <s v="Schl of Intervention Svcs"/>
    <x v="1049"/>
    <m/>
    <m/>
    <s v="Academic Year"/>
    <x v="2"/>
  </r>
  <r>
    <s v="Gabriel"/>
    <s v="Jerome"/>
    <s v="Asst Dir, Rec Well, Outdr Prog"/>
    <s v="Recreation and Wellness"/>
    <x v="1050"/>
    <m/>
    <m/>
    <s v="Fiscal Year"/>
    <x v="1"/>
  </r>
  <r>
    <s v="Young"/>
    <s v="Ian"/>
    <s v="Senior Lecturer"/>
    <s v="Philosophy Department"/>
    <x v="1051"/>
    <m/>
    <m/>
    <s v="Academic Year"/>
    <x v="2"/>
  </r>
  <r>
    <s v="Gardner"/>
    <s v="Randall"/>
    <s v="PLA Seminar Experience Coord"/>
    <s v="President's Leadership Academy"/>
    <x v="1052"/>
    <m/>
    <m/>
    <s v="Fiscal Year"/>
    <x v="1"/>
  </r>
  <r>
    <s v="Lux"/>
    <s v="Vera"/>
    <s v="Ass Prof/Ref &amp; Instr Librarian"/>
    <s v="University Libraries"/>
    <x v="1053"/>
    <m/>
    <m/>
    <s v="Fiscal Year"/>
    <x v="3"/>
  </r>
  <r>
    <s v="Huepenbecker"/>
    <s v="William"/>
    <s v="Lecturer"/>
    <s v="Fire-Mathematics"/>
    <x v="1054"/>
    <m/>
    <m/>
    <s v="Academic Year"/>
    <x v="2"/>
  </r>
  <r>
    <s v="Piroth"/>
    <s v="Scott"/>
    <s v="Lecturer"/>
    <s v="Political Science Department"/>
    <x v="1055"/>
    <m/>
    <m/>
    <s v="Academic Year"/>
    <x v="2"/>
  </r>
  <r>
    <s v="Kosakowski"/>
    <s v="Susan"/>
    <s v="Academic Advisor"/>
    <s v="Office of UG Student Develo"/>
    <x v="1056"/>
    <m/>
    <m/>
    <s v="Fiscal Year"/>
    <x v="1"/>
  </r>
  <r>
    <s v="Schortgen"/>
    <s v="Wendy"/>
    <s v="Asst Merchandising Manager"/>
    <s v="University Bookstore"/>
    <x v="1056"/>
    <m/>
    <m/>
    <s v="Fiscal Year"/>
    <x v="1"/>
  </r>
  <r>
    <s v="Booth"/>
    <s v="Frank"/>
    <s v="Senior Graphics Designer"/>
    <s v="Marketing &amp; Communications"/>
    <x v="1057"/>
    <m/>
    <m/>
    <s v="Fiscal Year"/>
    <x v="1"/>
  </r>
  <r>
    <s v="Mahaffey"/>
    <s v="Cynthia"/>
    <s v="Instructor"/>
    <s v="General Studies Writing Prog"/>
    <x v="1058"/>
    <m/>
    <m/>
    <s v="Academic Year"/>
    <x v="2"/>
  </r>
  <r>
    <s v="Raney"/>
    <s v="Mitchell"/>
    <s v="Instructor"/>
    <s v="General Studies Writing Prog"/>
    <x v="1058"/>
    <m/>
    <m/>
    <s v="Academic Year"/>
    <x v="2"/>
  </r>
  <r>
    <s v="Kimble"/>
    <s v="James"/>
    <s v="Web Production Manager"/>
    <s v="Fire-Instructional Media"/>
    <x v="1059"/>
    <m/>
    <m/>
    <s v="Fiscal Year"/>
    <x v="1"/>
  </r>
  <r>
    <s v="Buetikofer"/>
    <s v="Eric"/>
    <s v="Academic Advisor"/>
    <s v="Non-Traditional &amp; Transfer Std"/>
    <x v="1060"/>
    <m/>
    <m/>
    <s v="Fiscal Year"/>
    <x v="1"/>
  </r>
  <r>
    <s v="Chambers"/>
    <s v="Sara"/>
    <s v="Lecturer"/>
    <s v="Theatre and Film"/>
    <x v="1061"/>
    <m/>
    <m/>
    <s v="Academic Year"/>
    <x v="2"/>
  </r>
  <r>
    <s v="Doles"/>
    <s v="Kurt"/>
    <s v="Coordinator of MACCM Operation"/>
    <s v="Musical Arts Dean"/>
    <x v="1062"/>
    <m/>
    <m/>
    <s v="Fiscal Year"/>
    <x v="1"/>
  </r>
  <r>
    <s v="Wadsworth"/>
    <s v="Lesley"/>
    <s v="Technical Writer"/>
    <s v="Sociology Department"/>
    <x v="1062"/>
    <m/>
    <m/>
    <s v="Fiscal Year"/>
    <x v="1"/>
  </r>
  <r>
    <s v="Army"/>
    <s v="Tracy"/>
    <s v="Asst Dir, Annual Giving, Tech/"/>
    <s v="Capital Campaign"/>
    <x v="1063"/>
    <m/>
    <m/>
    <s v="Fiscal Year"/>
    <x v="1"/>
  </r>
  <r>
    <s v="Calcamuggio"/>
    <s v="Lisa"/>
    <s v="Business Analyst"/>
    <s v="Bursar's Office"/>
    <x v="1064"/>
    <m/>
    <m/>
    <s v="Fiscal Year"/>
    <x v="1"/>
  </r>
  <r>
    <s v="Jefferson"/>
    <s v="Mallory"/>
    <s v="Post Masters Clinical Follow"/>
    <s v="Counseling Center"/>
    <x v="1065"/>
    <m/>
    <m/>
    <s v="Fiscal Year"/>
    <x v="1"/>
  </r>
  <r>
    <s v="Hendricks"/>
    <s v="Deborah"/>
    <s v="Academic Advisor"/>
    <s v="HHS Advising Center"/>
    <x v="1065"/>
    <m/>
    <m/>
    <s v="Fiscal Year"/>
    <x v="1"/>
  </r>
  <r>
    <s v="Nadolski"/>
    <s v="William"/>
    <s v="Instructor"/>
    <s v="Economics Dept"/>
    <x v="1065"/>
    <m/>
    <m/>
    <s v="Academic Year"/>
    <x v="2"/>
  </r>
  <r>
    <s v="McLean"/>
    <s v="Jaclyn"/>
    <s v="Instructor"/>
    <s v="Fire-Biology"/>
    <x v="1065"/>
    <m/>
    <m/>
    <s v="Academic Year"/>
    <x v="2"/>
  </r>
  <r>
    <s v="Carrillo"/>
    <s v="Leonel"/>
    <s v="Assistant Professor"/>
    <s v="Fire-Humanities"/>
    <x v="1065"/>
    <m/>
    <m/>
    <s v="Academic Year"/>
    <x v="2"/>
  </r>
  <r>
    <s v="Wagner"/>
    <s v="Joseph"/>
    <s v="Assistant Professor"/>
    <s v="Fire-Humanities"/>
    <x v="1065"/>
    <m/>
    <m/>
    <s v="Academic Year"/>
    <x v="2"/>
  </r>
  <r>
    <s v="Walls"/>
    <s v="Stephanie"/>
    <s v="Assistant Professor"/>
    <s v="Fire-Natural/Social Science"/>
    <x v="1065"/>
    <m/>
    <m/>
    <s v="Academic Year"/>
    <x v="2"/>
  </r>
  <r>
    <s v="Rancier"/>
    <s v="Megan"/>
    <s v="Instructor"/>
    <s v="Musicology/Composition/Theory"/>
    <x v="1065"/>
    <m/>
    <m/>
    <s v="Academic Year"/>
    <x v="2"/>
  </r>
  <r>
    <s v="Weaver"/>
    <s v="Connie"/>
    <s v="Coordinator, Off of Multicltrl"/>
    <s v="Office of Multicultural Affrs"/>
    <x v="1066"/>
    <m/>
    <m/>
    <s v="Fiscal Year"/>
    <x v="1"/>
  </r>
  <r>
    <s v="Murphy"/>
    <s v="Colleen"/>
    <s v="Lecturer"/>
    <s v="School of HMSLS"/>
    <x v="1066"/>
    <m/>
    <m/>
    <s v="Academic Year"/>
    <x v="2"/>
  </r>
  <r>
    <s v="Myers"/>
    <s v="Eric"/>
    <s v="Instructor"/>
    <s v="Leadership and Policy Studies"/>
    <x v="1067"/>
    <m/>
    <m/>
    <s v="Academic Year"/>
    <x v="2"/>
  </r>
  <r>
    <s v="Shealy"/>
    <s v="Candace"/>
    <s v="Instructor"/>
    <s v="Fire-Applied Science"/>
    <x v="1068"/>
    <m/>
    <m/>
    <s v="Academic Year"/>
    <x v="2"/>
  </r>
  <r>
    <s v="Harlan"/>
    <s v="Stephen"/>
    <s v="Coordinator, Audio Visual Svcs"/>
    <s v="Bowen-Thompson Student Union"/>
    <x v="1069"/>
    <m/>
    <m/>
    <s v="Fiscal Year"/>
    <x v="1"/>
  </r>
  <r>
    <s v="Robinson"/>
    <s v="Amber"/>
    <s v="Academic Advisor"/>
    <s v="Dean of Business"/>
    <x v="1070"/>
    <m/>
    <m/>
    <s v="Fiscal Year"/>
    <x v="1"/>
  </r>
  <r>
    <s v="Schneider"/>
    <s v="Jennifer"/>
    <s v="Program Advisor"/>
    <s v="TRIO Programs"/>
    <x v="1070"/>
    <m/>
    <m/>
    <s v="Fiscal Year"/>
    <x v="1"/>
  </r>
  <r>
    <s v="Army"/>
    <s v="Nicholas"/>
    <s v="Director/Producer/Videographer"/>
    <s v="WBGU-TV Television Service"/>
    <x v="1070"/>
    <m/>
    <m/>
    <s v="Fiscal Year"/>
    <x v="1"/>
  </r>
  <r>
    <s v="Miller"/>
    <s v="Raymond"/>
    <s v="Director/Producer/Videographer"/>
    <s v="WBGU-TV Television Service"/>
    <x v="1070"/>
    <m/>
    <m/>
    <s v="Fiscal Year"/>
    <x v="1"/>
  </r>
  <r>
    <s v="Yoder"/>
    <s v="Katherine"/>
    <s v="Educational Librarian"/>
    <s v="University Libraries"/>
    <x v="1071"/>
    <m/>
    <m/>
    <s v="Fiscal Year"/>
    <x v="3"/>
  </r>
  <r>
    <s v="Aid ay"/>
    <s v="Paul"/>
    <s v="Instructor"/>
    <s v="Dept of Communication"/>
    <x v="1072"/>
    <m/>
    <m/>
    <s v="Academic Year"/>
    <x v="2"/>
  </r>
  <r>
    <s v="Mandell"/>
    <s v="Eric"/>
    <s v="Instructor"/>
    <s v="Physics &amp; Astronomy"/>
    <x v="1073"/>
    <m/>
    <m/>
    <s v="Academic Year"/>
    <x v="2"/>
  </r>
  <r>
    <s v="McComas"/>
    <s v="Sue"/>
    <s v="Assistant Professor"/>
    <s v="Fire-Humanities"/>
    <x v="1074"/>
    <m/>
    <m/>
    <s v="Academic Year"/>
    <x v="2"/>
  </r>
  <r>
    <s v="Kessler"/>
    <s v="Lea"/>
    <s v="Coordinator"/>
    <s v="Disability Serv. for Students"/>
    <x v="1075"/>
    <m/>
    <m/>
    <s v="Fiscal Year"/>
    <x v="1"/>
  </r>
  <r>
    <s v="Carper"/>
    <s v="Chad"/>
    <s v="Assistant General Manager"/>
    <s v="Dining Services"/>
    <x v="1076"/>
    <m/>
    <m/>
    <s v="Fiscal Year"/>
    <x v="1"/>
  </r>
  <r>
    <s v="Knudsen"/>
    <s v="Joshua"/>
    <s v="Assistant General Manager"/>
    <s v="Dining Services"/>
    <x v="1076"/>
    <m/>
    <m/>
    <s v="Fiscal Year"/>
    <x v="1"/>
  </r>
  <r>
    <s v="Veitch"/>
    <s v="Robin"/>
    <s v="Asst Dir Financial Affairs"/>
    <s v="Intercollegiate Athletics"/>
    <x v="1077"/>
    <m/>
    <m/>
    <s v="Fiscal Year"/>
    <x v="1"/>
  </r>
  <r>
    <s v="Collier"/>
    <s v="Shai"/>
    <s v="Academic Advisor"/>
    <s v="A&amp;S Dean"/>
    <x v="1078"/>
    <m/>
    <m/>
    <s v="Fiscal Year"/>
    <x v="1"/>
  </r>
  <r>
    <s v="Foust"/>
    <s v="Amy"/>
    <s v="Academic Advisor"/>
    <s v="Advising Services"/>
    <x v="1078"/>
    <m/>
    <m/>
    <s v="Fiscal Year"/>
    <x v="1"/>
  </r>
  <r>
    <s v="Inkrott"/>
    <s v="Mary Kay"/>
    <s v="Academic Advisor"/>
    <s v="Advising Services"/>
    <x v="1078"/>
    <m/>
    <m/>
    <s v="Fiscal Year"/>
    <x v="1"/>
  </r>
  <r>
    <s v="Moore"/>
    <s v="La Donna"/>
    <s v="Academic Advisor"/>
    <s v="Advising Services"/>
    <x v="1078"/>
    <m/>
    <m/>
    <s v="Fiscal Year"/>
    <x v="1"/>
  </r>
  <r>
    <s v="Spathelf"/>
    <s v="Clare"/>
    <s v="Academic Advisor"/>
    <s v="Advising Services"/>
    <x v="1078"/>
    <m/>
    <m/>
    <s v="Fiscal Year"/>
    <x v="1"/>
  </r>
  <r>
    <s v="Smith"/>
    <s v="Jeffrey"/>
    <s v="Coordinator of Event Services"/>
    <s v="Bowen-Thompson Student Union"/>
    <x v="1078"/>
    <m/>
    <m/>
    <s v="Fiscal Year"/>
    <x v="1"/>
  </r>
  <r>
    <s v="Kellow"/>
    <s v="Mary"/>
    <s v="Fund Coordinator"/>
    <s v="Capital Campaign"/>
    <x v="1078"/>
    <m/>
    <m/>
    <s v="Fiscal Year"/>
    <x v="1"/>
  </r>
  <r>
    <s v="Orwick Ogden"/>
    <s v="Sherri"/>
    <s v="ATE Prog Rep and Recruiter"/>
    <s v="Co-Op Education"/>
    <x v="1078"/>
    <m/>
    <m/>
    <s v="Fiscal Year"/>
    <x v="1"/>
  </r>
  <r>
    <s v="Drane"/>
    <s v="Michael"/>
    <s v="Assistant General Manager"/>
    <s v="Dining Services"/>
    <x v="1078"/>
    <m/>
    <m/>
    <s v="Fiscal Year"/>
    <x v="1"/>
  </r>
  <r>
    <s v="Dieball"/>
    <s v="Allan"/>
    <s v="Fin Aid Web &amp; Serv Apps Mgr"/>
    <s v="Financial Aid"/>
    <x v="1078"/>
    <m/>
    <m/>
    <s v="Fiscal Year"/>
    <x v="1"/>
  </r>
  <r>
    <s v="Planthaber"/>
    <s v="Amy"/>
    <s v="Academic Advisor"/>
    <s v="Fire-Student Services"/>
    <x v="1078"/>
    <m/>
    <m/>
    <s v="Fiscal Year"/>
    <x v="1"/>
  </r>
  <r>
    <s v="Gullufsen"/>
    <s v="Eric"/>
    <s v="Academic Advisor"/>
    <s v="HHS Advising Center"/>
    <x v="1078"/>
    <m/>
    <m/>
    <s v="Fiscal Year"/>
    <x v="1"/>
  </r>
  <r>
    <s v="Yang"/>
    <s v="Xiangui"/>
    <s v="Coord Language Learning Center"/>
    <s v="Language Learning Center"/>
    <x v="1078"/>
    <m/>
    <m/>
    <s v="Fiscal Year"/>
    <x v="1"/>
  </r>
  <r>
    <s v="Mierzejewski"/>
    <s v="Grant"/>
    <s v="Distance Prog/E-Lrning Coordnt"/>
    <s v="On-Line Programs"/>
    <x v="1078"/>
    <m/>
    <m/>
    <s v="Fiscal Year"/>
    <x v="1"/>
  </r>
  <r>
    <s v="Carpenter"/>
    <s v="Andrew"/>
    <s v="Art Designer"/>
    <s v="WBGU-TV Television Service"/>
    <x v="1078"/>
    <m/>
    <m/>
    <s v="Fiscal Year"/>
    <x v="1"/>
  </r>
  <r>
    <s v="Hertenstein"/>
    <s v="Elizabeth"/>
    <s v="Asst Prof/Cataloger &amp; Metadata"/>
    <s v="University Libraries"/>
    <x v="1079"/>
    <m/>
    <m/>
    <s v="Fiscal Year"/>
    <x v="3"/>
  </r>
  <r>
    <s v="Pryor-Kowalski"/>
    <s v="Michelle"/>
    <s v="Instructor"/>
    <s v="Sociology Department"/>
    <x v="1080"/>
    <m/>
    <m/>
    <s v="Academic Year"/>
    <x v="2"/>
  </r>
  <r>
    <s v="Long brake"/>
    <s v="Sansanee"/>
    <s v="Instructor"/>
    <s v="Educ/Div Tchng &amp; Learning"/>
    <x v="1081"/>
    <m/>
    <m/>
    <s v="Academic Year"/>
    <x v="2"/>
  </r>
  <r>
    <s v="Donahue"/>
    <s v="Matthew"/>
    <s v="Instructor"/>
    <s v="Popular Culture"/>
    <x v="1082"/>
    <m/>
    <m/>
    <s v="Academic Year"/>
    <x v="2"/>
  </r>
  <r>
    <s v="Heilmeier"/>
    <s v="Erin"/>
    <s v="Coordinator, Admissions Ops"/>
    <s v="Admissions Office"/>
    <x v="1083"/>
    <m/>
    <m/>
    <s v="Fiscal Year"/>
    <x v="1"/>
  </r>
  <r>
    <s v="Gormley"/>
    <s v="Megan"/>
    <s v="Asst Director, Falcon Club"/>
    <s v="Intercollegiate Athletics"/>
    <x v="1083"/>
    <m/>
    <m/>
    <s v="Fiscal Year"/>
    <x v="1"/>
  </r>
  <r>
    <s v="Smith"/>
    <s v="Karyn"/>
    <s v="Health Educator"/>
    <s v="Recreation and Wellness"/>
    <x v="1083"/>
    <m/>
    <m/>
    <s v="Fiscal Year"/>
    <x v="1"/>
  </r>
  <r>
    <s v="Thompson"/>
    <s v="Jenny"/>
    <s v="Instructor"/>
    <s v="Educ/Div Tchng &amp; Learning"/>
    <x v="1084"/>
    <m/>
    <m/>
    <s v="Academic Year"/>
    <x v="2"/>
  </r>
  <r>
    <s v="Lyons"/>
    <s v="Rebecca"/>
    <s v="Coordinator, Housing Operation"/>
    <s v="Office of Residence Life"/>
    <x v="1085"/>
    <m/>
    <m/>
    <s v="Fiscal Year"/>
    <x v="1"/>
  </r>
  <r>
    <s v="Minnick"/>
    <s v="Virginia"/>
    <s v="Instructional Design/Ed Spec"/>
    <s v="On-Line Programs"/>
    <x v="1085"/>
    <m/>
    <m/>
    <s v="Fiscal Year"/>
    <x v="1"/>
  </r>
  <r>
    <s v="Hall"/>
    <s v="Jeffrey"/>
    <s v="Lecturer"/>
    <s v="VCT-Tech Education"/>
    <x v="1086"/>
    <m/>
    <m/>
    <s v="Academic Year"/>
    <x v="2"/>
  </r>
  <r>
    <s v="Doust"/>
    <s v="Sherri"/>
    <s v="Instructor"/>
    <s v="General Studies Writing Prog"/>
    <x v="1087"/>
    <m/>
    <m/>
    <s v="Academic Year"/>
    <x v="2"/>
  </r>
  <r>
    <s v="Gallaway"/>
    <s v="Scott"/>
    <s v="Instructor"/>
    <s v="General Studies Writing Prog"/>
    <x v="1087"/>
    <m/>
    <m/>
    <s v="Academic Year"/>
    <x v="2"/>
  </r>
  <r>
    <s v="Cruea"/>
    <s v="Susan"/>
    <s v="Instructor"/>
    <s v="General Studies Writing Prog"/>
    <x v="1088"/>
    <m/>
    <m/>
    <s v="Academic Year"/>
    <x v="2"/>
  </r>
  <r>
    <s v="Didelot"/>
    <s v="Julie"/>
    <s v="Lecturer"/>
    <s v="Fire-Political Science"/>
    <x v="1089"/>
    <m/>
    <m/>
    <s v="Academic Year"/>
    <x v="2"/>
  </r>
  <r>
    <s v="Twu"/>
    <s v="Lihjen"/>
    <s v="Math Specialist"/>
    <s v="TRIO Programs"/>
    <x v="1090"/>
    <m/>
    <m/>
    <s v="Fiscal Year"/>
    <x v="1"/>
  </r>
  <r>
    <s v="Baum"/>
    <s v="Cynthia"/>
    <s v="Child Development Specialist"/>
    <s v="Family &amp; Consumer Sciences"/>
    <x v="1091"/>
    <m/>
    <m/>
    <s v="Academic Year"/>
    <x v="1"/>
  </r>
  <r>
    <s v="Blanton"/>
    <s v="Miles"/>
    <s v="Instructor"/>
    <s v="Physics &amp; Astronomy"/>
    <x v="1092"/>
    <m/>
    <m/>
    <s v="Academic Year"/>
    <x v="2"/>
  </r>
  <r>
    <s v="Dellenbusch"/>
    <s v="Kate"/>
    <s v="Instructor"/>
    <s v="Physics &amp; Astronomy"/>
    <x v="1093"/>
    <m/>
    <m/>
    <s v="Academic Year"/>
    <x v="2"/>
  </r>
  <r>
    <s v="Clark"/>
    <s v="Robert"/>
    <s v="Applications Specialist"/>
    <s v="Admissions Office"/>
    <x v="1094"/>
    <m/>
    <m/>
    <s v="Fiscal Year"/>
    <x v="1"/>
  </r>
  <r>
    <s v="O'Dorisio"/>
    <s v="Joel"/>
    <s v="Instructor"/>
    <s v="Chapman Learning Community"/>
    <x v="1094"/>
    <m/>
    <m/>
    <s v="Academic Year"/>
    <x v="2"/>
  </r>
  <r>
    <s v="Sennerud"/>
    <s v="David"/>
    <s v="Instructor"/>
    <s v="Department of Journalism &amp; PR"/>
    <x v="1094"/>
    <m/>
    <m/>
    <s v="Academic Year"/>
    <x v="2"/>
  </r>
  <r>
    <s v="Cloud"/>
    <s v="Abigail"/>
    <s v="Instructor/CW &amp; MAR Editor"/>
    <s v="English Department"/>
    <x v="1094"/>
    <m/>
    <m/>
    <s v="Academic Year"/>
    <x v="2"/>
  </r>
  <r>
    <s v="Wingerter"/>
    <s v="Grechen"/>
    <s v="Instructor"/>
    <s v="Fire-Humanities"/>
    <x v="1094"/>
    <m/>
    <m/>
    <s v="Academic Year"/>
    <x v="2"/>
  </r>
  <r>
    <s v="Colleoni"/>
    <s v="Federica"/>
    <s v="Instructor"/>
    <s v="Romance and Classical Studies"/>
    <x v="1094"/>
    <m/>
    <m/>
    <s v="Academic Year"/>
    <x v="2"/>
  </r>
  <r>
    <s v="Velasquez Torres"/>
    <s v="Carlos"/>
    <s v="Instructor"/>
    <s v="Romance and Classical Studies"/>
    <x v="1094"/>
    <m/>
    <m/>
    <s v="Academic Year"/>
    <x v="2"/>
  </r>
  <r>
    <s v="Spence"/>
    <s v="Benjamin"/>
    <s v="Stroh Center General Manager"/>
    <s v="Stroh Center"/>
    <x v="1095"/>
    <m/>
    <m/>
    <s v="Fiscal Year"/>
    <x v="1"/>
  </r>
  <r>
    <s v="Bailey"/>
    <s v="Cynthia"/>
    <s v="Lecturer"/>
    <s v="Fire-Applied Science"/>
    <x v="1096"/>
    <m/>
    <m/>
    <s v="Academic Year"/>
    <x v="2"/>
  </r>
  <r>
    <s v="Dunn"/>
    <s v="Laura"/>
    <s v="Coordinator, Ice Arena"/>
    <s v="Ice Arena"/>
    <x v="1097"/>
    <m/>
    <m/>
    <s v="Fiscal Year"/>
    <x v="1"/>
  </r>
  <r>
    <s v="Afroze"/>
    <s v="Salma"/>
    <s v="Information Specialist"/>
    <s v="Registrar"/>
    <x v="1097"/>
    <m/>
    <m/>
    <s v="Fiscal Year"/>
    <x v="1"/>
  </r>
  <r>
    <s v="McManus"/>
    <s v="Robert"/>
    <s v="Instructor"/>
    <s v="General Studies Writing Prog"/>
    <x v="1098"/>
    <m/>
    <m/>
    <s v="Academic Year"/>
    <x v="2"/>
  </r>
  <r>
    <s v="Moser"/>
    <s v="Elisabeth"/>
    <s v="Depository Supervisor"/>
    <s v="Regional Book Depository"/>
    <x v="1099"/>
    <m/>
    <m/>
    <s v="Fiscal Year"/>
    <x v="1"/>
  </r>
  <r>
    <s v="Fox"/>
    <s v="James"/>
    <s v="Menu Mgmt Systems Admin"/>
    <s v="Dining Services"/>
    <x v="1100"/>
    <m/>
    <m/>
    <s v="Fiscal Year"/>
    <x v="1"/>
  </r>
  <r>
    <s v="Kern-Blystone"/>
    <s v="Dorothy"/>
    <s v="Lecturer"/>
    <s v="Educ/Div Tchng &amp; Learning"/>
    <x v="1101"/>
    <m/>
    <m/>
    <s v="Academic Year"/>
    <x v="2"/>
  </r>
  <r>
    <s v="Fyn"/>
    <s v="Amy"/>
    <s v="Ref &amp; Instr Librn"/>
    <s v="University Libraries"/>
    <x v="1102"/>
    <m/>
    <m/>
    <s v="Fiscal Year"/>
    <x v="3"/>
  </r>
  <r>
    <s v="Chiarelott"/>
    <s v="Erik"/>
    <s v="Instructor"/>
    <s v="Marketing"/>
    <x v="1103"/>
    <m/>
    <m/>
    <s v="Academic Year"/>
    <x v="2"/>
  </r>
  <r>
    <s v="Darke"/>
    <s v="Ann"/>
    <s v="Instructor"/>
    <s v="Math and Statistics Dept"/>
    <x v="1104"/>
    <m/>
    <m/>
    <s v="Academic Year"/>
    <x v="2"/>
  </r>
  <r>
    <s v="Sturm"/>
    <s v="Michael"/>
    <s v="Instructor"/>
    <s v="Family &amp; Consumer Sciences"/>
    <x v="1105"/>
    <m/>
    <m/>
    <s v="Academic Year"/>
    <x v="2"/>
  </r>
  <r>
    <s v="Kern"/>
    <s v="Kirk"/>
    <s v="Instructor"/>
    <s v="Marketing"/>
    <x v="1105"/>
    <m/>
    <m/>
    <s v="Academic Year"/>
    <x v="2"/>
  </r>
  <r>
    <s v="White"/>
    <s v="Ruth"/>
    <s v="Instructor"/>
    <s v="Marketing"/>
    <x v="1105"/>
    <m/>
    <m/>
    <s v="Academic Year"/>
    <x v="2"/>
  </r>
  <r>
    <s v="Greer"/>
    <s v="Betsy"/>
    <s v="Instructor"/>
    <s v="Theatre and Film"/>
    <x v="1105"/>
    <m/>
    <m/>
    <s v="Academic Year"/>
    <x v="2"/>
  </r>
  <r>
    <s v="Fried berg"/>
    <s v="Konra"/>
    <s v="Instructor"/>
    <s v="Math and Statistics Dept"/>
    <x v="1106"/>
    <m/>
    <m/>
    <s v="Academic Year"/>
    <x v="2"/>
  </r>
  <r>
    <s v="Schulz"/>
    <s v="Michael"/>
    <s v="Instructor"/>
    <s v="General Studies Writing Prog"/>
    <x v="1107"/>
    <m/>
    <m/>
    <s v="Academic Year"/>
    <x v="2"/>
  </r>
  <r>
    <s v="Jones"/>
    <s v="Derrick"/>
    <s v="Instructor"/>
    <s v="Theatre and Film"/>
    <x v="1108"/>
    <m/>
    <m/>
    <s v="Academic Year"/>
    <x v="2"/>
  </r>
  <r>
    <s v="Cihon"/>
    <s v="Michael"/>
    <s v="Asst Dir/Athletic Comm"/>
    <s v="Intercollegiate Athletics"/>
    <x v="1109"/>
    <m/>
    <m/>
    <s v="Fiscal Year"/>
    <x v="1"/>
  </r>
  <r>
    <s v="Hagenbuch"/>
    <s v="Julie"/>
    <s v="Instructor"/>
    <s v="Department of Journalism &amp; PR"/>
    <x v="1110"/>
    <m/>
    <m/>
    <s v="Academic Year"/>
    <x v="2"/>
  </r>
  <r>
    <s v="Dean"/>
    <s v="Jennison"/>
    <s v="Head Women's Tennis Coach"/>
    <s v="Tennis - Woman"/>
    <x v="1111"/>
    <m/>
    <m/>
    <s v="Fiscal Year"/>
    <x v="1"/>
  </r>
  <r>
    <s v="Jaynes"/>
    <s v="Rebecca"/>
    <s v="Technology Store Manager"/>
    <s v="Col of Technology Adm"/>
    <x v="1112"/>
    <m/>
    <m/>
    <s v="Fiscal Year"/>
    <x v="1"/>
  </r>
  <r>
    <s v="Shoemaker"/>
    <s v="Dan"/>
    <s v="Instructor"/>
    <s v="Popular Culture"/>
    <x v="1113"/>
    <m/>
    <m/>
    <s v="Academic Year"/>
    <x v="2"/>
  </r>
  <r>
    <s v="Brown"/>
    <s v="Diann"/>
    <s v="Instructor"/>
    <s v="Educ/Div Tchng &amp; Learning"/>
    <x v="1114"/>
    <m/>
    <m/>
    <s v="Academic Year"/>
    <x v="2"/>
  </r>
  <r>
    <s v="Lachowski"/>
    <s v="Cheryl"/>
    <s v="Instructor"/>
    <s v="General Studies Writing Prog"/>
    <x v="1115"/>
    <m/>
    <m/>
    <s v="Academic Year"/>
    <x v="2"/>
  </r>
  <r>
    <s v="Cornwell"/>
    <s v="Linda"/>
    <s v="Instructor"/>
    <s v="Sociology Department"/>
    <x v="1116"/>
    <m/>
    <m/>
    <s v="Academic Year"/>
    <x v="2"/>
  </r>
  <r>
    <s v="Koshar"/>
    <s v="Mary"/>
    <s v="Instructor/Course Coordinator"/>
    <s v="Math and Statistics Dept"/>
    <x v="1117"/>
    <n v="900"/>
    <m/>
    <s v="Academic Year"/>
    <x v="2"/>
  </r>
  <r>
    <s v="Zirkes"/>
    <s v="Sandra"/>
    <s v="Instructor"/>
    <s v="Math and Statistics Dept"/>
    <x v="1118"/>
    <m/>
    <m/>
    <s v="Academic Year"/>
    <x v="2"/>
  </r>
  <r>
    <s v="Wagner"/>
    <s v="Amy"/>
    <s v="Instructor"/>
    <s v="Biological Science"/>
    <x v="1119"/>
    <m/>
    <m/>
    <s v="Academic Year"/>
    <x v="2"/>
  </r>
  <r>
    <s v="Erickson"/>
    <s v="David"/>
    <s v="Instructor"/>
    <s v="Chemistry Department"/>
    <x v="1119"/>
    <m/>
    <m/>
    <s v="Academic Year"/>
    <x v="2"/>
  </r>
  <r>
    <s v="Stasser"/>
    <s v="Jay"/>
    <s v="Instructor"/>
    <s v="Chemistry Department"/>
    <x v="1119"/>
    <m/>
    <m/>
    <s v="Academic Year"/>
    <x v="2"/>
  </r>
  <r>
    <s v="Edge"/>
    <s v="Thomas"/>
    <s v="Instructor, Dept of Ethnic Std"/>
    <s v="Ethnic Studies"/>
    <x v="1119"/>
    <m/>
    <m/>
    <s v="Academic Year"/>
    <x v="2"/>
  </r>
  <r>
    <s v="Harrison"/>
    <s v="Spintz"/>
    <s v="Instructor"/>
    <s v="Ethnic Studies"/>
    <x v="1119"/>
    <m/>
    <m/>
    <s v="Academic Year"/>
    <x v="2"/>
  </r>
  <r>
    <s v="MacDonald"/>
    <s v="Megan"/>
    <s v="Instructor"/>
    <s v="Ethnic Studies"/>
    <x v="1119"/>
    <m/>
    <m/>
    <s v="Academic Year"/>
    <x v="2"/>
  </r>
  <r>
    <s v="Mitchell"/>
    <s v="Anne"/>
    <s v="Instructor"/>
    <s v="Ethnic Studies"/>
    <x v="1119"/>
    <m/>
    <m/>
    <s v="Academic Year"/>
    <x v="2"/>
  </r>
  <r>
    <s v="Moreno"/>
    <s v="Louie"/>
    <s v="Instructor"/>
    <s v="Ethnic Studies"/>
    <x v="1119"/>
    <m/>
    <m/>
    <s v="Academic Year"/>
    <x v="2"/>
  </r>
  <r>
    <s v="Stuart"/>
    <s v="Jamie"/>
    <s v="Instructor"/>
    <s v="Ethnic Studies"/>
    <x v="1119"/>
    <m/>
    <m/>
    <s v="Academic Year"/>
    <x v="2"/>
  </r>
  <r>
    <s v="Young"/>
    <s v="Raymond"/>
    <s v="Instructor"/>
    <s v="Fire-Human Dev &amp; Family Study"/>
    <x v="1119"/>
    <m/>
    <m/>
    <s v="Academic Year"/>
    <x v="2"/>
  </r>
  <r>
    <s v="Williams"/>
    <s v="Jonathan"/>
    <s v="Instructor"/>
    <s v="Fire-Natural/Social Science"/>
    <x v="1119"/>
    <m/>
    <m/>
    <s v="Academic Year"/>
    <x v="2"/>
  </r>
  <r>
    <s v="McGinley"/>
    <s v="Tracy"/>
    <s v="Lecturer"/>
    <s v="Fire-Political Science"/>
    <x v="1119"/>
    <n v="1000"/>
    <m/>
    <s v="Academic Year"/>
    <x v="2"/>
  </r>
  <r>
    <s v="Kimosop"/>
    <s v="Peter"/>
    <s v="Instructor"/>
    <s v="Geography Department"/>
    <x v="1119"/>
    <m/>
    <m/>
    <s v="Academic Year"/>
    <x v="2"/>
  </r>
  <r>
    <s v="Fifer"/>
    <s v="Nichole"/>
    <s v="Instructor"/>
    <s v="Political Science Department"/>
    <x v="1119"/>
    <m/>
    <m/>
    <s v="Academic Year"/>
    <x v="2"/>
  </r>
  <r>
    <s v="Newman"/>
    <s v="Timothy"/>
    <s v="Instructor"/>
    <s v="Political Science Department"/>
    <x v="1119"/>
    <m/>
    <m/>
    <s v="Academic Year"/>
    <x v="2"/>
  </r>
  <r>
    <s v="Slave ns"/>
    <s v="Martin"/>
    <s v="Instructor"/>
    <s v="Political Science Department"/>
    <x v="1119"/>
    <m/>
    <m/>
    <s v="Academic Year"/>
    <x v="2"/>
  </r>
  <r>
    <s v="Coletta"/>
    <s v="Charles"/>
    <s v="Instructor"/>
    <s v="Popular Culture"/>
    <x v="1119"/>
    <m/>
    <m/>
    <s v="Academic Year"/>
    <x v="2"/>
  </r>
  <r>
    <s v="Alvarez"/>
    <s v="Carmen"/>
    <s v="Instructor"/>
    <s v="Romance and Classical Studies"/>
    <x v="1119"/>
    <m/>
    <m/>
    <s v="Academic Year"/>
    <x v="2"/>
  </r>
  <r>
    <s v="Marquina Hervias"/>
    <s v="Lesnny"/>
    <s v="Instructor"/>
    <s v="Romance and Classical Studies"/>
    <x v="1119"/>
    <m/>
    <m/>
    <s v="Academic Year"/>
    <x v="2"/>
  </r>
  <r>
    <s v="Vaillancourt"/>
    <s v="Margaret"/>
    <s v="Instructor"/>
    <s v="Romance and Classical Studies"/>
    <x v="1119"/>
    <m/>
    <m/>
    <s v="Academic Year"/>
    <x v="2"/>
  </r>
  <r>
    <s v="Ostrowski"/>
    <s v="Lucas"/>
    <s v="Instructor"/>
    <s v="Theatre and Film"/>
    <x v="1119"/>
    <m/>
    <m/>
    <s v="Academic Year"/>
    <x v="2"/>
  </r>
  <r>
    <s v="Sibielski"/>
    <s v="Rosalind"/>
    <s v="Instructor"/>
    <s v="Theatre and Film"/>
    <x v="1119"/>
    <m/>
    <m/>
    <s v="Academic Year"/>
    <x v="2"/>
  </r>
  <r>
    <s v="Ruby"/>
    <s v="Tabassum"/>
    <s v="Instructor"/>
    <s v="Women's Studies Program"/>
    <x v="1119"/>
    <m/>
    <m/>
    <s v="Academic Year"/>
    <x v="2"/>
  </r>
  <r>
    <s v="Bonner"/>
    <s v="Anthony"/>
    <s v="Technology Support Specialist"/>
    <s v="Fire-Instructional Media"/>
    <x v="1120"/>
    <m/>
    <m/>
    <s v="Fiscal Year"/>
    <x v="1"/>
  </r>
  <r>
    <s v="Butler"/>
    <s v="Benjamin"/>
    <s v="Technology Support Specialist"/>
    <s v="Fire-Instructional Media"/>
    <x v="1120"/>
    <m/>
    <m/>
    <s v="Fiscal Year"/>
    <x v="1"/>
  </r>
  <r>
    <s v="Grunn"/>
    <s v="Holly"/>
    <s v="Coordinator"/>
    <s v="Fraternity and Sorority Life"/>
    <x v="1120"/>
    <m/>
    <m/>
    <s v="Fiscal Year"/>
    <x v="1"/>
  </r>
  <r>
    <s v="Schleicher"/>
    <s v="Sara"/>
    <s v="Coord Fine Arts Adm &amp; Prom"/>
    <s v="School of Art"/>
    <x v="1121"/>
    <m/>
    <m/>
    <s v="Fiscal Year"/>
    <x v="1"/>
  </r>
  <r>
    <s v="Barnett"/>
    <s v="Rachel"/>
    <s v="Instructor/Course Coordinator"/>
    <s v="Math and Statistics Dept"/>
    <x v="1122"/>
    <n v="900"/>
    <m/>
    <s v="Academic Year"/>
    <x v="2"/>
  </r>
  <r>
    <s v="Scheele"/>
    <s v="Christof"/>
    <s v="Instructor"/>
    <s v="General Studies Writing Prog"/>
    <x v="1123"/>
    <m/>
    <m/>
    <s v="Academic Year"/>
    <x v="2"/>
  </r>
  <r>
    <s v="Miller"/>
    <s v="Christina"/>
    <s v="Instructor"/>
    <s v="Math and Statistics Dept"/>
    <x v="1124"/>
    <m/>
    <m/>
    <s v="Academic Year"/>
    <x v="2"/>
  </r>
  <r>
    <s v="Lee"/>
    <s v="Ian"/>
    <s v="Program Advisor"/>
    <s v="TRIO Programs"/>
    <x v="1125"/>
    <m/>
    <m/>
    <s v="Fiscal Year"/>
    <x v="1"/>
  </r>
  <r>
    <s v="Christman"/>
    <s v="Barbara"/>
    <s v="Instructor"/>
    <s v="Math and Statistics Dept"/>
    <x v="1126"/>
    <m/>
    <m/>
    <s v="Academic Year"/>
    <x v="2"/>
  </r>
  <r>
    <s v="Bissa"/>
    <s v="Paul"/>
    <s v="Instructor"/>
    <s v="General Studies Writing Prog"/>
    <x v="1127"/>
    <m/>
    <m/>
    <s v="Academic Year"/>
    <x v="2"/>
  </r>
  <r>
    <s v="Sloane"/>
    <s v="Robert"/>
    <s v="Instructor"/>
    <s v="American Culture Studies"/>
    <x v="1128"/>
    <m/>
    <m/>
    <s v="Academic Year"/>
    <x v="2"/>
  </r>
  <r>
    <s v="Short"/>
    <s v="Tucker"/>
    <s v="Assistant Women's Volleyball C"/>
    <s v="Volleyball - Women"/>
    <x v="1129"/>
    <m/>
    <m/>
    <s v="Fiscal Year"/>
    <x v="1"/>
  </r>
  <r>
    <s v="Giordano"/>
    <s v="Peggy"/>
    <s v="Adjunct Professor Emeritus"/>
    <s v="Sociology Department"/>
    <x v="1130"/>
    <m/>
    <m/>
    <s v="Academic Year"/>
    <x v="2"/>
  </r>
  <r>
    <s v="Herrington"/>
    <s v="Dayna"/>
    <s v="Lecturer"/>
    <s v="English Department"/>
    <x v="1131"/>
    <m/>
    <m/>
    <s v="Academic Year"/>
    <x v="2"/>
  </r>
  <r>
    <s v="Codding"/>
    <s v="Charles"/>
    <s v="Laboratory Design Engineer"/>
    <s v="Chemistry Department"/>
    <x v="1132"/>
    <m/>
    <m/>
    <s v="Fiscal Year"/>
    <x v="1"/>
  </r>
  <r>
    <s v="Fugett"/>
    <s v="Laney"/>
    <s v="Lecturer"/>
    <s v="VCT-Tech Education"/>
    <x v="1133"/>
    <m/>
    <m/>
    <s v="Academic Year"/>
    <x v="2"/>
  </r>
  <r>
    <s v="Darabie"/>
    <s v="Mohammed"/>
    <s v="Literacy Coordinator"/>
    <s v="Fire-The Learning Center"/>
    <x v="1134"/>
    <m/>
    <m/>
    <s v="Fiscal Year"/>
    <x v="1"/>
  </r>
  <r>
    <s v="Layne"/>
    <s v="Gary"/>
    <s v="Assistant to the Aquatics Dir"/>
    <s v="Recreation and Wellness"/>
    <x v="1135"/>
    <m/>
    <m/>
    <s v="Fiscal Year"/>
    <x v="1"/>
  </r>
  <r>
    <s v="Zuccaro"/>
    <s v="Christopher"/>
    <s v="Video Coordinator"/>
    <s v="Intercollegiate Athletics"/>
    <x v="1136"/>
    <m/>
    <m/>
    <s v="Fiscal Year"/>
    <x v="1"/>
  </r>
  <r>
    <s v="Be a verson"/>
    <s v="Marcy"/>
    <s v="Instructor"/>
    <s v="Math and Statistics Dept"/>
    <x v="1136"/>
    <m/>
    <m/>
    <s v="Academic Year"/>
    <x v="2"/>
  </r>
  <r>
    <s v="Heckman"/>
    <s v="Michelle"/>
    <s v="Instructor/Course Coordinator"/>
    <s v="Math and Statistics Dept"/>
    <x v="1136"/>
    <n v="1200"/>
    <m/>
    <s v="Academic Year"/>
    <x v="2"/>
  </r>
  <r>
    <s v="Lafuente-Rodriguez"/>
    <s v="Ramiro"/>
    <s v="Instructor"/>
    <s v="Math and Statistics Dept"/>
    <x v="1136"/>
    <m/>
    <m/>
    <s v="Academic Year"/>
    <x v="2"/>
  </r>
  <r>
    <s v="Boeker"/>
    <s v="Ruth"/>
    <s v="Instructor"/>
    <s v="Philosophy Department"/>
    <x v="1136"/>
    <m/>
    <m/>
    <s v="Academic Year"/>
    <x v="2"/>
  </r>
  <r>
    <s v="Roth"/>
    <s v="Amanda"/>
    <s v="Instructor"/>
    <s v="Philosophy Department"/>
    <x v="1136"/>
    <m/>
    <m/>
    <s v="Academic Year"/>
    <x v="2"/>
  </r>
  <r>
    <s v="Reid"/>
    <s v="Aimee"/>
    <s v="Instructor"/>
    <s v="Theatre and Film"/>
    <x v="1136"/>
    <m/>
    <m/>
    <s v="Academic Year"/>
    <x v="2"/>
  </r>
  <r>
    <s v="Schuett"/>
    <s v="Sharon"/>
    <s v="Instructor"/>
    <s v="Educ/Div Tchng &amp; Learning"/>
    <x v="1137"/>
    <m/>
    <m/>
    <s v="Academic Year"/>
    <x v="2"/>
  </r>
  <r>
    <s v="Hamady"/>
    <s v="Carrie"/>
    <s v="Instructor"/>
    <s v="Family &amp; Consumer Sciences"/>
    <x v="1137"/>
    <m/>
    <m/>
    <s v="Academic Year"/>
    <x v="2"/>
  </r>
  <r>
    <s v="Jess"/>
    <s v="Scott"/>
    <s v="Athl Equipment Mgr (Ice Arena)"/>
    <s v="Intercollegiate Athletics"/>
    <x v="1138"/>
    <m/>
    <m/>
    <s v="Fiscal Year"/>
    <x v="1"/>
  </r>
  <r>
    <s v="Jones"/>
    <s v="Harland"/>
    <s v="Instructor"/>
    <s v="General Studies Writing Prog"/>
    <x v="1139"/>
    <m/>
    <m/>
    <s v="Academic Year"/>
    <x v="2"/>
  </r>
  <r>
    <s v="Cipriani"/>
    <s v="Holly"/>
    <s v="Outreach Coordinator &amp; Counslr"/>
    <s v="Financial Aid"/>
    <x v="1140"/>
    <m/>
    <m/>
    <s v="Fiscal Year"/>
    <x v="1"/>
  </r>
  <r>
    <s v="Braziunaite"/>
    <s v="Ramune"/>
    <s v="Lecturer"/>
    <s v="Dept of Communication"/>
    <x v="1141"/>
    <m/>
    <m/>
    <s v="Academic Year"/>
    <x v="2"/>
  </r>
  <r>
    <s v="Jordan"/>
    <s v="Mya"/>
    <s v="Interim Educational Advisor"/>
    <s v="TRIO Programs"/>
    <x v="1142"/>
    <m/>
    <m/>
    <s v="Fiscal Year"/>
    <x v="1"/>
  </r>
  <r>
    <s v="Granger"/>
    <s v="John"/>
    <s v="Instructor"/>
    <s v="Leadership and Policy Studies"/>
    <x v="1143"/>
    <m/>
    <m/>
    <s v="Academic Year"/>
    <x v="2"/>
  </r>
  <r>
    <s v="Rzicznek"/>
    <s v="Amanda"/>
    <s v="Instructor"/>
    <s v="General Studies Writing Prog"/>
    <x v="1144"/>
    <m/>
    <m/>
    <s v="Academic Year"/>
    <x v="2"/>
  </r>
  <r>
    <s v="Lomeli"/>
    <s v="Gabriel"/>
    <s v="Admissions Counselor"/>
    <s v="Admissions Office"/>
    <x v="1145"/>
    <m/>
    <m/>
    <s v="Fiscal Year"/>
    <x v="1"/>
  </r>
  <r>
    <s v="Spallinger"/>
    <s v="Kimberly"/>
    <s v="Instructor"/>
    <s v="English Department"/>
    <x v="1146"/>
    <m/>
    <m/>
    <s v="Academic Year"/>
    <x v="2"/>
  </r>
  <r>
    <s v="Warnke"/>
    <s v="Jennifer"/>
    <s v="Instructor"/>
    <s v="English Department"/>
    <x v="1146"/>
    <m/>
    <m/>
    <s v="Academic Year"/>
    <x v="2"/>
  </r>
  <r>
    <s v="Herrington"/>
    <s v="Samuel"/>
    <s v="Instructor"/>
    <s v="English Department"/>
    <x v="1147"/>
    <m/>
    <m/>
    <s v="Academic Year"/>
    <x v="2"/>
  </r>
  <r>
    <s v="Lucas"/>
    <s v="Elizabeth"/>
    <s v="PT Staff Pharmacist"/>
    <s v="Health Services"/>
    <x v="1148"/>
    <m/>
    <m/>
    <s v="Fiscal Year"/>
    <x v="1"/>
  </r>
  <r>
    <s v="Kontos"/>
    <s v="Victoria"/>
    <s v="Admissions &amp; Fin Aid Counselor"/>
    <s v="Fire-Admissions"/>
    <x v="1149"/>
    <m/>
    <m/>
    <s v="Fiscal Year"/>
    <x v="1"/>
  </r>
  <r>
    <s v="Barhite"/>
    <s v="Brandi"/>
    <s v="Assistant Director"/>
    <s v="Student Communication Center"/>
    <x v="1150"/>
    <m/>
    <m/>
    <s v="Fiscal Year"/>
    <x v="1"/>
  </r>
  <r>
    <s v="Meyer"/>
    <s v="David"/>
    <s v="Asst Dir of Athl Communication"/>
    <s v="Intercollegiate Athletics"/>
    <x v="1151"/>
    <m/>
    <m/>
    <s v="Fiscal Year"/>
    <x v="1"/>
  </r>
  <r>
    <s v="Mladjov"/>
    <s v="lan"/>
    <s v="Instructor"/>
    <s v="History Department"/>
    <x v="1152"/>
    <m/>
    <m/>
    <s v="Academic Year"/>
    <x v="2"/>
  </r>
  <r>
    <s v="Elkins"/>
    <s v="Nichole"/>
    <s v="Lecturer"/>
    <s v="Geology Department"/>
    <x v="1153"/>
    <m/>
    <m/>
    <s v="Academic Year"/>
    <x v="2"/>
  </r>
  <r>
    <s v="Freeman"/>
    <s v="Klaire"/>
    <s v="Instructor"/>
    <s v="Dept of Envir. and Sustain."/>
    <x v="1154"/>
    <m/>
    <m/>
    <s v="Academic Year"/>
    <x v="2"/>
  </r>
  <r>
    <s v="Kowal"/>
    <s v="Peter"/>
    <s v="Instructor"/>
    <s v="Dept of Envir. and Sustain."/>
    <x v="1154"/>
    <m/>
    <m/>
    <s v="Academic Year"/>
    <x v="2"/>
  </r>
  <r>
    <s v="Davis"/>
    <s v="Gerald"/>
    <s v="Instructor"/>
    <s v="Educ/Div Tchng &amp; Learning"/>
    <x v="1154"/>
    <m/>
    <m/>
    <s v="Academic Year"/>
    <x v="2"/>
  </r>
  <r>
    <s v="Freeworth"/>
    <s v="Staci"/>
    <s v="Instructor"/>
    <s v="Family &amp; Consumer Sciences"/>
    <x v="1154"/>
    <m/>
    <m/>
    <s v="Academic Year"/>
    <x v="2"/>
  </r>
  <r>
    <s v="Dunlap"/>
    <s v="Jonathan"/>
    <s v="Instructor"/>
    <s v="Math and Statistics Dept"/>
    <x v="1154"/>
    <m/>
    <m/>
    <s v="Academic Year"/>
    <x v="2"/>
  </r>
  <r>
    <s v="Wu"/>
    <s v="Yanhong"/>
    <s v="Instructor"/>
    <s v="Math and Statistics Dept"/>
    <x v="1154"/>
    <m/>
    <m/>
    <s v="Academic Year"/>
    <x v="2"/>
  </r>
  <r>
    <s v="Shelley"/>
    <s v="Ryan"/>
    <s v="Instructor"/>
    <s v="School of Art"/>
    <x v="1154"/>
    <m/>
    <m/>
    <s v="Academic Year"/>
    <x v="2"/>
  </r>
  <r>
    <s v="Garland"/>
    <s v="Kenneth"/>
    <s v="Instructor"/>
    <s v="School of Media and Comm"/>
    <x v="1154"/>
    <m/>
    <m/>
    <s v="Academic Year"/>
    <x v="2"/>
  </r>
  <r>
    <s v="Muc"/>
    <s v="Sean"/>
    <s v="Biology Coordinator"/>
    <s v="Fire-Natural/Social Science"/>
    <x v="1155"/>
    <m/>
    <m/>
    <s v="Academic Year"/>
    <x v="1"/>
  </r>
  <r>
    <s v="Pruss"/>
    <s v="Michelle"/>
    <s v="Pt Pharmacist"/>
    <s v="Health Services"/>
    <x v="1156"/>
    <m/>
    <m/>
    <s v="Fiscal Year"/>
    <x v="1"/>
  </r>
  <r>
    <s v="Vrooman"/>
    <s v="Patrick"/>
    <s v="Instructor, PCC"/>
    <s v="Educ/Div Tchng &amp; Learning"/>
    <x v="1157"/>
    <m/>
    <m/>
    <s v="Academic Year"/>
    <x v="2"/>
  </r>
  <r>
    <s v="Branam-Poling"/>
    <s v="Larry"/>
    <s v="Instructor"/>
    <s v="Schl of Intervention Svcs"/>
    <x v="1157"/>
    <m/>
    <m/>
    <s v="Academic Year"/>
    <x v="2"/>
  </r>
  <r>
    <s v="Colom"/>
    <s v="Patricia"/>
    <s v="Instructor"/>
    <s v="Schl of Intervention Svcs"/>
    <x v="1157"/>
    <m/>
    <m/>
    <s v="Academic Year"/>
    <x v="2"/>
  </r>
  <r>
    <s v="Rzicznek"/>
    <s v="Frank"/>
    <s v="Instructor"/>
    <s v="General Studies Writing Prog"/>
    <x v="1158"/>
    <m/>
    <m/>
    <s v="Academic Year"/>
    <x v="2"/>
  </r>
  <r>
    <s v="Green-Churchwell"/>
    <s v="Brigitte"/>
    <s v="Special Needs Assistant"/>
    <s v="Fire-The Learning Center"/>
    <x v="1159"/>
    <m/>
    <m/>
    <s v="Fiscal Year"/>
    <x v="1"/>
  </r>
  <r>
    <s v="Fox"/>
    <s v="Brent"/>
    <s v="Mathematics Coordinator"/>
    <s v="Fire-The Learning Center"/>
    <x v="1160"/>
    <m/>
    <m/>
    <s v="Fiscal Year"/>
    <x v="1"/>
  </r>
  <r>
    <s v="Anzicek"/>
    <s v="Emily"/>
    <s v="Instructor"/>
    <s v="Dept of Communication"/>
    <x v="1161"/>
    <m/>
    <m/>
    <s v="Academic Year"/>
    <x v="2"/>
  </r>
  <r>
    <s v="Blanc"/>
    <s v="Richard"/>
    <s v="Assistant Baseball Coach"/>
    <s v="Baseball - Men"/>
    <x v="1162"/>
    <m/>
    <m/>
    <s v="Fiscal Year"/>
    <x v="1"/>
  </r>
  <r>
    <s v="Goodrich"/>
    <s v="Kenneth"/>
    <s v="Assc Dir, Strength &amp; Condition"/>
    <s v="Intercollegiate Athletics"/>
    <x v="1163"/>
    <m/>
    <m/>
    <s v="Fiscal Year"/>
    <x v="1"/>
  </r>
  <r>
    <s v="Zemanski"/>
    <s v="Elizabeth"/>
    <s v="Instructor"/>
    <s v="General Studies Writing Prog"/>
    <x v="1164"/>
    <m/>
    <m/>
    <s v="Academic Year"/>
    <x v="2"/>
  </r>
  <r>
    <s v="Reuss"/>
    <s v="Thomas"/>
    <s v="Instructor"/>
    <s v="Schl of Intervention Svcs"/>
    <x v="1165"/>
    <m/>
    <m/>
    <s v="Academic Year"/>
    <x v="2"/>
  </r>
  <r>
    <s v="Stevens"/>
    <s v="Mark"/>
    <s v="Instructor"/>
    <s v="Educ/Div Tchng &amp; Learning"/>
    <x v="1166"/>
    <m/>
    <m/>
    <s v="Academic Year"/>
    <x v="2"/>
  </r>
  <r>
    <s v="Zimmann"/>
    <s v="Angela"/>
    <s v="Instructor"/>
    <s v="General Studies Writing Prog"/>
    <x v="1167"/>
    <m/>
    <m/>
    <s v="Academic Year"/>
    <x v="2"/>
  </r>
  <r>
    <s v="Light"/>
    <s v="Ruthy"/>
    <s v="Lecturer"/>
    <s v="School of Art"/>
    <x v="1168"/>
    <m/>
    <m/>
    <s v="Academic Year"/>
    <x v="2"/>
  </r>
  <r>
    <s v="Franke"/>
    <s v="Irina"/>
    <s v="Instructor/Course Coordinator"/>
    <s v="Math and Statistics Dept"/>
    <x v="1169"/>
    <n v="1200"/>
    <m/>
    <s v="Academic Year"/>
    <x v="2"/>
  </r>
  <r>
    <s v="Young"/>
    <s v="Stephanie"/>
    <s v="Head Woman's Golf Coach"/>
    <s v="Golf-Women"/>
    <x v="1170"/>
    <m/>
    <m/>
    <s v="Fiscal Year"/>
    <x v="1"/>
  </r>
  <r>
    <s v="Farrell"/>
    <s v="Kevin"/>
    <s v="Head Men's Golf Coach"/>
    <s v="Golf- Men"/>
    <x v="1171"/>
    <m/>
    <m/>
    <s v="Fiscal Year"/>
    <x v="1"/>
  </r>
  <r>
    <s v="DeAmicis-Silveira"/>
    <s v="Christina"/>
    <s v="Instructor"/>
    <s v="Educ/Div Tchng &amp; Learning"/>
    <x v="1171"/>
    <m/>
    <m/>
    <s v="Academic Year"/>
    <x v="2"/>
  </r>
  <r>
    <s v="Pinheiro"/>
    <s v="Beth"/>
    <s v="Instructor"/>
    <s v="Family &amp; Consumer Sciences"/>
    <x v="1171"/>
    <m/>
    <m/>
    <s v="Academic Year"/>
    <x v="2"/>
  </r>
  <r>
    <s v="Bird"/>
    <s v="Holly"/>
    <s v="Instructor"/>
    <s v="General Studies Writing Prog"/>
    <x v="1171"/>
    <m/>
    <m/>
    <s v="Academic Year"/>
    <x v="2"/>
  </r>
  <r>
    <s v="Celizic"/>
    <s v="Joseph"/>
    <s v="Instructor"/>
    <s v="General Studies Writing Prog"/>
    <x v="1171"/>
    <m/>
    <m/>
    <s v="Academic Year"/>
    <x v="2"/>
  </r>
  <r>
    <s v="Felver"/>
    <s v="Bradley"/>
    <s v="Instructor"/>
    <s v="General Studies Writing Prog"/>
    <x v="1171"/>
    <m/>
    <m/>
    <s v="Academic Year"/>
    <x v="2"/>
  </r>
  <r>
    <s v="Garbett"/>
    <s v="Christine"/>
    <s v="Instructor"/>
    <s v="General Studies Writing Prog"/>
    <x v="1171"/>
    <m/>
    <m/>
    <s v="Academic Year"/>
    <x v="2"/>
  </r>
  <r>
    <s v="Gattozzi"/>
    <s v="Bryan"/>
    <s v="Instructor"/>
    <s v="General Studies Writing Prog"/>
    <x v="1171"/>
    <m/>
    <m/>
    <s v="Academic Year"/>
    <x v="2"/>
  </r>
  <r>
    <s v="Jordan"/>
    <s v="Ethan"/>
    <s v="Instructor"/>
    <s v="General Studies Writing Prog"/>
    <x v="1171"/>
    <m/>
    <m/>
    <s v="Academic Year"/>
    <x v="2"/>
  </r>
  <r>
    <s v="Jordan"/>
    <s v="Heather"/>
    <s v="Instructor"/>
    <s v="General Studies Writing Prog"/>
    <x v="1171"/>
    <m/>
    <m/>
    <s v="Academic Year"/>
    <x v="2"/>
  </r>
  <r>
    <s v="Jurak"/>
    <s v="Matthew"/>
    <s v="Instructor"/>
    <s v="General Studies Writing Prog"/>
    <x v="1171"/>
    <m/>
    <m/>
    <s v="Academic Year"/>
    <x v="2"/>
  </r>
  <r>
    <s v="Kuechenmeister"/>
    <s v="Elizabeth"/>
    <s v="Instructor"/>
    <s v="General Studies Writing Prog"/>
    <x v="1171"/>
    <m/>
    <m/>
    <s v="Academic Year"/>
    <x v="2"/>
  </r>
  <r>
    <s v="Mittman"/>
    <s v="Michael"/>
    <s v="Instructor"/>
    <s v="General Studies Writing Prog"/>
    <x v="1171"/>
    <m/>
    <m/>
    <s v="Academic Year"/>
    <x v="2"/>
  </r>
  <r>
    <s v="Oesch-Minor"/>
    <s v="Deborah"/>
    <s v="Instructor"/>
    <s v="General Studies Writing Prog"/>
    <x v="1171"/>
    <m/>
    <m/>
    <s v="Academic Year"/>
    <x v="2"/>
  </r>
  <r>
    <s v="Rome"/>
    <s v="Matthew"/>
    <s v="Instructor"/>
    <s v="General Studies Writing Prog"/>
    <x v="1171"/>
    <m/>
    <m/>
    <s v="Academic Year"/>
    <x v="2"/>
  </r>
  <r>
    <s v="Suver"/>
    <s v="Stacey"/>
    <s v="Instructor"/>
    <s v="General Studies Writing Prog"/>
    <x v="1171"/>
    <m/>
    <m/>
    <s v="Academic Year"/>
    <x v="2"/>
  </r>
  <r>
    <s v="Van Buskirk"/>
    <s v="Chad"/>
    <s v="Instructor"/>
    <s v="General Studies Writing Prog"/>
    <x v="1171"/>
    <m/>
    <m/>
    <s v="Academic Year"/>
    <x v="2"/>
  </r>
  <r>
    <s v="Zinz"/>
    <s v="Jessica"/>
    <s v="Instructor"/>
    <s v="General Studies Writing Prog"/>
    <x v="1171"/>
    <m/>
    <m/>
    <s v="Academic Year"/>
    <x v="2"/>
  </r>
  <r>
    <s v="Madsen"/>
    <s v="Wayne"/>
    <s v="Instructor"/>
    <s v="School of Art"/>
    <x v="1171"/>
    <m/>
    <m/>
    <s v="Academic Year"/>
    <x v="2"/>
  </r>
  <r>
    <s v="Vanden Eynden"/>
    <s v="Ellen"/>
    <s v="Instructor"/>
    <s v="School of Art"/>
    <x v="1171"/>
    <m/>
    <m/>
    <s v="Academic Year"/>
    <x v="2"/>
  </r>
  <r>
    <s v="Carlton"/>
    <s v="Kalee"/>
    <s v="Counselor"/>
    <s v="Admissions Office"/>
    <x v="1172"/>
    <m/>
    <m/>
    <s v="Fiscal Year"/>
    <x v="1"/>
  </r>
  <r>
    <s v="Garner"/>
    <s v="Angela"/>
    <s v="Instructor"/>
    <s v="English Department"/>
    <x v="1173"/>
    <m/>
    <m/>
    <s v="Academic Year"/>
    <x v="2"/>
  </r>
  <r>
    <s v="Merrill"/>
    <s v="Stephen"/>
    <s v="Instructor"/>
    <s v="Dept of Telecommunications"/>
    <x v="1174"/>
    <m/>
    <m/>
    <s v="Academic Year"/>
    <x v="2"/>
  </r>
  <r>
    <s v="Mitova"/>
    <s v="Mariana"/>
    <s v="Instructor"/>
    <s v="Family &amp; Consumer Sciences"/>
    <x v="1174"/>
    <m/>
    <m/>
    <s v="Academic Year"/>
    <x v="2"/>
  </r>
  <r>
    <s v="Whiteman"/>
    <s v="Betty"/>
    <s v="Registered Nurse"/>
    <s v="Health Services"/>
    <x v="1175"/>
    <m/>
    <m/>
    <s v="Fiscal Year"/>
    <x v="1"/>
  </r>
  <r>
    <s v="Dupay"/>
    <s v="Marcelle"/>
    <s v="Instructor"/>
    <s v="School of Art"/>
    <x v="1176"/>
    <m/>
    <m/>
    <s v="Academic Year"/>
    <x v="2"/>
  </r>
  <r>
    <s v="Doyle"/>
    <s v="Michelle"/>
    <s v="Admissions Counselor"/>
    <s v="Admissions Office"/>
    <x v="1177"/>
    <m/>
    <m/>
    <s v="Fiscal Year"/>
    <x v="1"/>
  </r>
  <r>
    <s v="Fontana"/>
    <s v="Anthony"/>
    <s v="Instructor"/>
    <s v="School of Art"/>
    <x v="1178"/>
    <n v="38000"/>
    <m/>
    <s v="Academic Year"/>
    <x v="2"/>
  </r>
  <r>
    <s v="Fischer"/>
    <s v="Daniel"/>
    <s v="Assistant Athletic Trainer"/>
    <s v="Intercollegiate Athletics"/>
    <x v="1179"/>
    <m/>
    <m/>
    <s v="Fiscal Year"/>
    <x v="1"/>
  </r>
  <r>
    <s v="Brooks"/>
    <s v="Michael"/>
    <s v="Instructor"/>
    <s v="History Department"/>
    <x v="1180"/>
    <m/>
    <m/>
    <s v="Academic Year"/>
    <x v="2"/>
  </r>
  <r>
    <s v="Zwayer"/>
    <s v="Irene"/>
    <s v="Basic Writing Specialist"/>
    <s v="TRIO Programs"/>
    <x v="1181"/>
    <m/>
    <m/>
    <s v="Academic Year"/>
    <x v="1"/>
  </r>
  <r>
    <s v="Burton"/>
    <s v="Aaron"/>
    <s v="Instructor"/>
    <s v="Dept of Communication"/>
    <x v="1182"/>
    <m/>
    <m/>
    <s v="Academic Year"/>
    <x v="2"/>
  </r>
  <r>
    <s v="Cook"/>
    <s v="Amy"/>
    <s v="Instructor"/>
    <s v="English Department"/>
    <x v="1183"/>
    <m/>
    <m/>
    <s v="Academic Year"/>
    <x v="2"/>
  </r>
  <r>
    <s v="Lawrence"/>
    <s v="Jessica"/>
    <s v="Instructor"/>
    <s v="Geology Department"/>
    <x v="1183"/>
    <m/>
    <m/>
    <s v="Academic Year"/>
    <x v="2"/>
  </r>
  <r>
    <s v="Trace"/>
    <s v="Debra"/>
    <s v="Instructor"/>
    <s v="Math and Statistics Dept"/>
    <x v="1183"/>
    <m/>
    <m/>
    <s v="Academic Year"/>
    <x v="2"/>
  </r>
  <r>
    <s v="Wilhelm"/>
    <s v="Andrew"/>
    <s v="Instructor"/>
    <s v="Math and Statistics Dept"/>
    <x v="1183"/>
    <m/>
    <m/>
    <s v="Academic Year"/>
    <x v="2"/>
  </r>
  <r>
    <s v="Gabbard"/>
    <s v="Bradley"/>
    <s v="Instructor"/>
    <s v="Philosophy Department"/>
    <x v="1183"/>
    <m/>
    <m/>
    <s v="Academic Year"/>
    <x v="2"/>
  </r>
  <r>
    <s v="Beiner"/>
    <s v="Zimra"/>
    <s v="Instructor"/>
    <s v="School of Art"/>
    <x v="1183"/>
    <m/>
    <m/>
    <s v="Academic Year"/>
    <x v="2"/>
  </r>
  <r>
    <s v="Kuebeck"/>
    <s v="Andrew"/>
    <s v="Instructor"/>
    <s v="School of Art"/>
    <x v="1183"/>
    <m/>
    <m/>
    <s v="Academic Year"/>
    <x v="2"/>
  </r>
  <r>
    <s v="Leonard"/>
    <s v="Clay"/>
    <s v="Instructor"/>
    <s v="School of Art"/>
    <x v="1183"/>
    <m/>
    <m/>
    <s v="Academic Year"/>
    <x v="2"/>
  </r>
  <r>
    <s v="Leonard"/>
    <s v="Justin"/>
    <s v="Instructor"/>
    <s v="School of Art"/>
    <x v="1183"/>
    <m/>
    <m/>
    <s v="Academic Year"/>
    <x v="2"/>
  </r>
  <r>
    <s v="Lock"/>
    <s v="Benjamin"/>
    <s v="Instructor"/>
    <s v="School of Art"/>
    <x v="1183"/>
    <m/>
    <m/>
    <s v="Academic Year"/>
    <x v="2"/>
  </r>
  <r>
    <s v="Newbold"/>
    <s v="Andrew"/>
    <s v="Instructor"/>
    <s v="School of Art"/>
    <x v="1183"/>
    <m/>
    <m/>
    <s v="Academic Year"/>
    <x v="2"/>
  </r>
  <r>
    <s v="Miller"/>
    <s v="Robyn"/>
    <s v="Instructor"/>
    <s v="School of HMSLS"/>
    <x v="1183"/>
    <m/>
    <m/>
    <s v="Academic Year"/>
    <x v="2"/>
  </r>
  <r>
    <s v="Borcherdt"/>
    <s v="Kristi"/>
    <s v="Instructor"/>
    <s v="Schl of Intervention Svcs"/>
    <x v="1184"/>
    <m/>
    <m/>
    <s v="Academic Year"/>
    <x v="2"/>
  </r>
  <r>
    <s v="Vollmar"/>
    <s v="Beth"/>
    <s v="Instructor"/>
    <s v="VCT-Tech Education"/>
    <x v="1185"/>
    <m/>
    <m/>
    <s v="Academic Year"/>
    <x v="2"/>
  </r>
  <r>
    <s v="Wetzel"/>
    <s v="Henry"/>
    <s v="Educational Advisor"/>
    <s v="TRIO Programs"/>
    <x v="1186"/>
    <m/>
    <m/>
    <s v="Fiscal Year"/>
    <x v="1"/>
  </r>
  <r>
    <s v="Durham"/>
    <s v="Rachel"/>
    <s v="Instructor"/>
    <s v="School of Art"/>
    <x v="1187"/>
    <m/>
    <m/>
    <s v="Academic Year"/>
    <x v="2"/>
  </r>
  <r>
    <s v="Nafziger"/>
    <s v="Heidi"/>
    <s v="Manager, Falcon Team Store"/>
    <s v="Falcon Team Store"/>
    <x v="1188"/>
    <m/>
    <m/>
    <s v="Fiscal Year"/>
    <x v="1"/>
  </r>
  <r>
    <s v="Sheets"/>
    <s v="Elizabeth"/>
    <s v="Instructor"/>
    <s v="School of Art"/>
    <x v="1189"/>
    <m/>
    <m/>
    <s v="Academic Year"/>
    <x v="2"/>
  </r>
  <r>
    <s v="Hagg"/>
    <s v="Jodi"/>
    <s v="Lecturer"/>
    <s v="VCT-Tech Education"/>
    <x v="1190"/>
    <m/>
    <m/>
    <s v="Academic Year"/>
    <x v="2"/>
  </r>
  <r>
    <s v="Cromley"/>
    <s v="Ann"/>
    <s v="Collector"/>
    <s v="Bursar's Office"/>
    <x v="1191"/>
    <m/>
    <m/>
    <s v="Fiscal Year"/>
    <x v="1"/>
  </r>
  <r>
    <s v="Shim"/>
    <s v="Cheongmi"/>
    <s v="Instructor"/>
    <s v="Dept of Communication"/>
    <x v="1192"/>
    <m/>
    <m/>
    <s v="Academic Year"/>
    <x v="2"/>
  </r>
  <r>
    <s v="Crawford"/>
    <s v="Kyle"/>
    <s v="Specialist"/>
    <s v="Development Office"/>
    <x v="1193"/>
    <m/>
    <m/>
    <s v="Fiscal Year"/>
    <x v="1"/>
  </r>
  <r>
    <s v="Hunter"/>
    <s v="Lucinda"/>
    <s v="Instructor"/>
    <s v="English Department"/>
    <x v="1194"/>
    <m/>
    <m/>
    <s v="Academic Year"/>
    <x v="2"/>
  </r>
  <r>
    <s v="Sabo"/>
    <s v="Dustin"/>
    <s v="Admissions Counselor"/>
    <s v="Admissions Office"/>
    <x v="1195"/>
    <m/>
    <m/>
    <s v="Fiscal Year"/>
    <x v="1"/>
  </r>
  <r>
    <s v="Sanchez"/>
    <s v="Cristina"/>
    <s v="Admissions Counselor"/>
    <s v="Admissions Office"/>
    <x v="1195"/>
    <m/>
    <m/>
    <s v="Fiscal Year"/>
    <x v="1"/>
  </r>
  <r>
    <s v="Grant"/>
    <s v="Cheryl"/>
    <s v="Instructor/Course Coordinator"/>
    <s v="Math and Statistics Dept"/>
    <x v="1196"/>
    <n v="1200"/>
    <m/>
    <s v="Academic Year"/>
    <x v="2"/>
  </r>
  <r>
    <s v="Haubert"/>
    <s v="Lindsey"/>
    <s v="Instructor"/>
    <s v="Math and Statistics Dept"/>
    <x v="1197"/>
    <n v="1200"/>
    <m/>
    <s v="Academic Year"/>
    <x v="2"/>
  </r>
  <r>
    <s v="Giannell"/>
    <s v="Anthony"/>
    <s v="Admissions Counselor"/>
    <s v="Admissions Office"/>
    <x v="1198"/>
    <m/>
    <m/>
    <s v="Fiscal Year"/>
    <x v="1"/>
  </r>
  <r>
    <s v="Johnson"/>
    <s v="Terrell"/>
    <s v="Counselor"/>
    <s v="Admissions Office"/>
    <x v="1198"/>
    <m/>
    <m/>
    <s v="Fiscal Year"/>
    <x v="1"/>
  </r>
  <r>
    <s v="Jones"/>
    <s v="Brittany"/>
    <s v="Admissions Counselor"/>
    <s v="Admissions Office"/>
    <x v="1198"/>
    <m/>
    <m/>
    <s v="Fiscal Year"/>
    <x v="1"/>
  </r>
  <r>
    <s v="Ross"/>
    <s v="Elizabeth"/>
    <s v="Program Manager, SETGO"/>
    <s v="Biological Science"/>
    <x v="1198"/>
    <m/>
    <m/>
    <s v="Fiscal Year"/>
    <x v="1"/>
  </r>
  <r>
    <s v="Gilmore"/>
    <s v="David"/>
    <s v="Audio Visual Theater Tech"/>
    <s v="Fire-Instructional Media"/>
    <x v="1199"/>
    <m/>
    <m/>
    <s v="10 month"/>
    <x v="1"/>
  </r>
  <r>
    <s v="Harris"/>
    <s v="Christopher"/>
    <s v="Assistant Athletic Trainer"/>
    <s v="Intercollegiate Athletics"/>
    <x v="1200"/>
    <m/>
    <m/>
    <s v="Fiscal Year"/>
    <x v="1"/>
  </r>
  <r>
    <s v="Lowe"/>
    <s v="Chelsea"/>
    <s v="Assistant Athletic Trainer"/>
    <s v="Intercollegiate Athletics"/>
    <x v="1200"/>
    <m/>
    <m/>
    <s v="Fiscal Year"/>
    <x v="1"/>
  </r>
  <r>
    <s v="Pechac"/>
    <s v="Michael"/>
    <s v="Academic Coordinator"/>
    <s v="Intercollegiate Athletics"/>
    <x v="1200"/>
    <m/>
    <m/>
    <s v="Fiscal Year"/>
    <x v="1"/>
  </r>
  <r>
    <s v="Sandlin"/>
    <s v="Craig"/>
    <s v="Coordinator Promotion/Fan Expr"/>
    <s v="Intercollegiate Athletics"/>
    <x v="1200"/>
    <m/>
    <m/>
    <s v="Fiscal Year"/>
    <x v="1"/>
  </r>
  <r>
    <s v="Amditis"/>
    <s v="Eugenia"/>
    <s v="Instructor"/>
    <s v="German-Russian Department"/>
    <x v="1200"/>
    <m/>
    <m/>
    <s v="Academic Year"/>
    <x v="2"/>
  </r>
  <r>
    <s v="Carver"/>
    <s v="Michael"/>
    <s v="Instructor"/>
    <s v="History Department"/>
    <x v="1200"/>
    <m/>
    <m/>
    <s v="Academic Year"/>
    <x v="2"/>
  </r>
  <r>
    <s v="Lake"/>
    <s v="Christopher"/>
    <s v="Instructor"/>
    <s v="Psychology Department"/>
    <x v="1200"/>
    <m/>
    <m/>
    <s v="Academic Year"/>
    <x v="2"/>
  </r>
  <r>
    <s v="Wott"/>
    <s v="Carissa"/>
    <s v="Instructor"/>
    <s v="Psychology Department"/>
    <x v="1200"/>
    <m/>
    <m/>
    <s v="Academic Year"/>
    <x v="2"/>
  </r>
  <r>
    <s v="Briggs"/>
    <s v="Brandon"/>
    <s v="Instructor"/>
    <s v="School of Art"/>
    <x v="1200"/>
    <m/>
    <m/>
    <s v="Academic Year"/>
    <x v="2"/>
  </r>
  <r>
    <s v="Garber-Pearson"/>
    <s v="Erin"/>
    <s v="Instructor"/>
    <s v="School of Art"/>
    <x v="1200"/>
    <m/>
    <m/>
    <s v="Academic Year"/>
    <x v="2"/>
  </r>
  <r>
    <s v="Smith"/>
    <s v="Casey"/>
    <s v="Instructor"/>
    <s v="School of Art"/>
    <x v="1200"/>
    <m/>
    <m/>
    <s v="Academic Year"/>
    <x v="2"/>
  </r>
  <r>
    <s v="Seifert"/>
    <s v="Morgan"/>
    <s v="Admissions Counselor"/>
    <s v="Admissions Office"/>
    <x v="1201"/>
    <m/>
    <m/>
    <s v="Fiscal Year"/>
    <x v="1"/>
  </r>
  <r>
    <s v="Giese"/>
    <s v="Maribeth"/>
    <s v="Admissions Counselor"/>
    <s v="Admissions Office"/>
    <x v="1202"/>
    <m/>
    <m/>
    <s v="Fiscal Year"/>
    <x v="1"/>
  </r>
  <r>
    <s v="Rogers"/>
    <s v="Christian"/>
    <s v="Lecturer"/>
    <s v="VCT-Tech Education"/>
    <x v="1203"/>
    <m/>
    <m/>
    <s v="Academic Year"/>
    <x v="2"/>
  </r>
  <r>
    <s v="Celli"/>
    <s v="Larissa"/>
    <s v="Associate Professor"/>
    <s v="English Department"/>
    <x v="1204"/>
    <m/>
    <m/>
    <s v="Academic Year"/>
    <x v="2"/>
  </r>
  <r>
    <s v="Smith"/>
    <s v="Christofer"/>
    <s v="Asst Producer in Game Entrtmnt"/>
    <s v="Intercollegiate Athletics"/>
    <x v="1205"/>
    <m/>
    <m/>
    <s v="Fiscal Year"/>
    <x v="1"/>
  </r>
  <r>
    <s v="Marshall"/>
    <s v="Brian"/>
    <s v="Caryl Crane Thtr Artist/BusMgr"/>
    <s v="Fire-Children's Theatre Prog"/>
    <x v="1206"/>
    <m/>
    <m/>
    <s v="Fiscal Year"/>
    <x v="1"/>
  </r>
  <r>
    <s v="Leonard"/>
    <s v="Maggie"/>
    <s v="Instructor"/>
    <s v="VCT-Tech Education"/>
    <x v="1207"/>
    <m/>
    <m/>
    <s v="Academic Year"/>
    <x v="2"/>
  </r>
  <r>
    <s v="Meier"/>
    <s v="Jacqueline"/>
    <s v="Instructor"/>
    <s v="VCT-Tech Education"/>
    <x v="1207"/>
    <m/>
    <m/>
    <s v="Academic Year"/>
    <x v="2"/>
  </r>
  <r>
    <s v="Director"/>
    <s v="Sheana"/>
    <s v="Instructor"/>
    <s v="School of Cultural &amp; Critical"/>
    <x v="1208"/>
    <m/>
    <m/>
    <s v="Academic Year"/>
    <x v="2"/>
  </r>
  <r>
    <s v="Heiss"/>
    <s v="Brandon"/>
    <s v="Instructor"/>
    <s v="VCT-Tech Education"/>
    <x v="1209"/>
    <m/>
    <m/>
    <s v="Academic Year"/>
    <x v="2"/>
  </r>
  <r>
    <s v="Heilmeier"/>
    <s v="Katrina"/>
    <s v="Admissions Counselor"/>
    <s v="Admissions Office"/>
    <x v="1210"/>
    <m/>
    <m/>
    <s v="Fiscal Year"/>
    <x v="1"/>
  </r>
  <r>
    <s v="King"/>
    <s v="Anne Marie"/>
    <s v="Coordinator of Spirt Programs"/>
    <s v="Office of the Dean of Students"/>
    <x v="1211"/>
    <m/>
    <m/>
    <s v="Fiscal Year"/>
    <x v="1"/>
  </r>
  <r>
    <s v="Fuller"/>
    <s v="Cynthia"/>
    <s v="Communications Coordinator"/>
    <s v="Information Technology Service"/>
    <x v="1212"/>
    <m/>
    <m/>
    <s v="Fiscal Year"/>
    <x v="1"/>
  </r>
  <r>
    <s v="Brown"/>
    <s v="Katie"/>
    <s v="Instructor"/>
    <s v="History Department"/>
    <x v="1213"/>
    <m/>
    <m/>
    <s v="Academic Year"/>
    <x v="2"/>
  </r>
  <r>
    <s v="McLochlin"/>
    <s v="Dustin"/>
    <s v="Instructor"/>
    <s v="History Department"/>
    <x v="1213"/>
    <m/>
    <m/>
    <s v="Academic Year"/>
    <x v="2"/>
  </r>
  <r>
    <s v="Lofgren"/>
    <s v="Richard"/>
    <s v="Residence Hall Director"/>
    <s v="Office of Residence Life"/>
    <x v="1214"/>
    <n v="3600"/>
    <n v="9854"/>
    <s v="Fiscal Year"/>
    <x v="1"/>
  </r>
  <r>
    <s v="Poggiali-Buening"/>
    <s v="Jennifer"/>
    <s v="Residence Hall Director"/>
    <s v="Office of Residence Life"/>
    <x v="1214"/>
    <m/>
    <n v="9854"/>
    <s v="Fiscal Year"/>
    <x v="1"/>
  </r>
  <r>
    <s v="Syoen"/>
    <s v="Steven"/>
    <s v="Residence Hall Director"/>
    <s v="Office of Residence Life"/>
    <x v="1214"/>
    <m/>
    <n v="9854"/>
    <s v="Fiscal Year"/>
    <x v="1"/>
  </r>
  <r>
    <s v="Hartley"/>
    <s v="Stacey"/>
    <s v="College Development Officer"/>
    <s v="Fire-Institutional Research"/>
    <x v="1215"/>
    <n v="7779"/>
    <m/>
    <s v="Fiscal Year"/>
    <x v="1"/>
  </r>
  <r>
    <s v="Arthur"/>
    <s v="Adam"/>
    <s v="Web Development Specialist"/>
    <s v="Information Technology Service"/>
    <x v="1216"/>
    <m/>
    <m/>
    <s v="Fiscal Year"/>
    <x v="1"/>
  </r>
  <r>
    <s v="Colvin"/>
    <s v="Cynthia"/>
    <s v="Academic Advisor"/>
    <s v="A&amp;S Dean"/>
    <x v="1217"/>
    <m/>
    <m/>
    <s v="Fiscal Year"/>
    <x v="1"/>
  </r>
  <r>
    <s v="Shelby"/>
    <s v="Michael"/>
    <s v="Assistant Swimming Coach"/>
    <s v="Swimming - Women"/>
    <x v="1218"/>
    <m/>
    <m/>
    <s v="Fiscal Year"/>
    <x v="1"/>
  </r>
  <r>
    <s v="Arthur"/>
    <s v="Annie"/>
    <s v="Residence Hall Director"/>
    <s v="Office of Residence Life"/>
    <x v="1219"/>
    <m/>
    <n v="9854"/>
    <s v="Fiscal Year"/>
    <x v="1"/>
  </r>
  <r>
    <s v="Draper"/>
    <s v="Elise"/>
    <s v="Residence Hall Director"/>
    <s v="Office of Residence Life"/>
    <x v="1219"/>
    <m/>
    <n v="9854"/>
    <s v="Fiscal Year"/>
    <x v="1"/>
  </r>
  <r>
    <s v="Wiest"/>
    <s v="Chad"/>
    <s v="Assistant Wms Gymnastics Coach"/>
    <s v="Gymnastic - Women"/>
    <x v="1220"/>
    <m/>
    <m/>
    <s v="Fiscal Year"/>
    <x v="1"/>
  </r>
  <r>
    <s v="Bari"/>
    <s v="Chad"/>
    <s v="Asst Director, Strength &amp; Cond"/>
    <s v="Intercollegiate Athletics"/>
    <x v="1220"/>
    <m/>
    <m/>
    <s v="Fiscal Year"/>
    <x v="1"/>
  </r>
  <r>
    <s v="Conly"/>
    <s v="Matthew"/>
    <s v="Ast Wms Track and Field Coach"/>
    <s v="Track-Women"/>
    <x v="1220"/>
    <m/>
    <m/>
    <s v="Fiscal Year"/>
    <x v="1"/>
  </r>
  <r>
    <s v="Austin"/>
    <s v="Bryan"/>
    <s v="Residence Hall Director"/>
    <s v="Office of Residence Life"/>
    <x v="1221"/>
    <m/>
    <n v="9854"/>
    <s v="Fiscal Year"/>
    <x v="1"/>
  </r>
  <r>
    <s v="Boyle"/>
    <s v="Daniel"/>
    <s v="Residence Hall Director"/>
    <s v="Office of Residence Life"/>
    <x v="1221"/>
    <m/>
    <n v="9854"/>
    <s v="Fiscal Year"/>
    <x v="1"/>
  </r>
  <r>
    <s v="Cooper"/>
    <s v="Rachel"/>
    <s v="Residence Hall Director"/>
    <s v="Office of Residence Life"/>
    <x v="1221"/>
    <m/>
    <n v="9854"/>
    <s v="Fiscal Year"/>
    <x v="1"/>
  </r>
  <r>
    <s v="DiMuzio"/>
    <s v="Thomas"/>
    <s v="Asst Director, Ftbl Opers"/>
    <s v="Football"/>
    <x v="1222"/>
    <m/>
    <m/>
    <s v="Fiscal Year"/>
    <x v="1"/>
  </r>
  <r>
    <s v="Vining"/>
    <s v="Susan"/>
    <s v="Clinical Audiologist"/>
    <s v="Comm. Sciences &amp; Disorders"/>
    <x v="1223"/>
    <m/>
    <m/>
    <s v="Fiscal Year"/>
    <x v="1"/>
  </r>
  <r>
    <s v="Edwards"/>
    <s v="Charles"/>
    <s v="Men’s Assistant Soccer Coach"/>
    <s v="Soccer - Men"/>
    <x v="1224"/>
    <m/>
    <m/>
    <s v="Fiscal Year"/>
    <x v="1"/>
  </r>
  <r>
    <s v="Rosati"/>
    <s v="Monique"/>
    <s v="Director of Operations"/>
    <s v="Basketball - Women"/>
    <x v="1225"/>
    <m/>
    <m/>
    <s v="Fiscal Year"/>
    <x v="1"/>
  </r>
  <r>
    <s v="Centers"/>
    <s v="Megan"/>
    <s v="Director of Operations"/>
    <s v="Basketball-Men"/>
    <x v="1225"/>
    <m/>
    <m/>
    <s v="Fiscal Year"/>
    <x v="1"/>
  </r>
  <r>
    <s v="Connelly"/>
    <s v="Shane"/>
    <s v="Director of Operations"/>
    <s v="Hockey"/>
    <x v="1225"/>
    <m/>
    <m/>
    <s v="Fiscal Year"/>
    <x v="1"/>
  </r>
  <r>
    <s v="Helyer"/>
    <s v="Patricia"/>
    <s v="Stud Assistance&amp; Advocacy Spec"/>
    <s v="Counseling Center"/>
    <x v="1226"/>
    <n v="8020"/>
    <m/>
    <s v="Fiscal Year"/>
    <x v="1"/>
  </r>
  <r>
    <s v="Hohl"/>
    <s v="Jessica"/>
    <s v="2nd Ast Wms Volleyball Coach"/>
    <s v="Intercollegiate Athletics"/>
    <x v="1227"/>
    <m/>
    <m/>
    <s v="Fiscal Year"/>
    <x v="1"/>
  </r>
  <r>
    <s v="Majewski"/>
    <s v="Donna"/>
    <s v="Staff Pharmacist"/>
    <s v="Health Services"/>
    <x v="1228"/>
    <m/>
    <m/>
    <s v="Fiscal Year"/>
    <x v="1"/>
  </r>
  <r>
    <s v="Brackenbury"/>
    <s v="Karen"/>
    <s v="Speech Language Pathologist"/>
    <s v="Comm. Sciences &amp; Disorders"/>
    <x v="1229"/>
    <m/>
    <m/>
    <s v="Academic Year"/>
    <x v="1"/>
  </r>
  <r>
    <s v="Kelling"/>
    <s v="Michelle"/>
    <s v="Academic Advisor"/>
    <s v="Fire-Student Services"/>
    <x v="1230"/>
    <m/>
    <m/>
    <s v="Fiscal Year"/>
    <x v="1"/>
  </r>
  <r>
    <s v="Murphy"/>
    <s v="Meggan"/>
    <s v="Academic Advisor"/>
    <s v="Fire-Student Services"/>
    <x v="1230"/>
    <m/>
    <m/>
    <s v="Fiscal Year"/>
    <x v="1"/>
  </r>
  <r>
    <s v="Tussing"/>
    <s v="Joan"/>
    <s v="Academic Advisor"/>
    <s v="Fire-Student Services"/>
    <x v="1230"/>
    <m/>
    <m/>
    <s v="Fiscal Year"/>
    <x v="1"/>
  </r>
  <r>
    <s v="Wagner"/>
    <s v="Jennifer"/>
    <s v="Continuing Educ Coordinator"/>
    <s v="Col of Health &amp; Human Services"/>
    <x v="1231"/>
    <m/>
    <m/>
    <s v="Fiscal Year"/>
    <x v="1"/>
  </r>
  <r>
    <s v="Bischoff"/>
    <s v="Scott"/>
    <s v="Pre-Doctoral Psychology Intern"/>
    <s v="Counseling Center"/>
    <x v="1232"/>
    <m/>
    <m/>
    <s v="Fiscal Year"/>
    <x v="1"/>
  </r>
  <r>
    <s v="Briscoe"/>
    <s v="Laura"/>
    <s v="Pre-Doctoral Psychology Intern"/>
    <s v="Counseling Center"/>
    <x v="1232"/>
    <m/>
    <m/>
    <s v="Fiscal Year"/>
    <x v="1"/>
  </r>
  <r>
    <s v="Caplan"/>
    <s v="Steven"/>
    <s v="Pre-Doctoral Psychology Intern"/>
    <s v="Counseling Center"/>
    <x v="1232"/>
    <m/>
    <m/>
    <s v="Fiscal Year"/>
    <x v="1"/>
  </r>
  <r>
    <s v="Wilson"/>
    <s v="Heather"/>
    <s v="Financial EducationCoordinator"/>
    <s v="Student Money Management"/>
    <x v="1233"/>
    <m/>
    <m/>
    <s v="Fiscal Year"/>
    <x v="1"/>
  </r>
  <r>
    <s v="Scheufler"/>
    <s v="Erika"/>
    <s v="Adjunct Instructor"/>
    <s v="Public &amp; Allied Health"/>
    <x v="1234"/>
    <n v="3000"/>
    <m/>
    <s v="Academic Year"/>
    <x v="2"/>
  </r>
  <r>
    <s v="Lange"/>
    <s v="Adrienne"/>
    <s v="Clinical Supervisor"/>
    <s v="Comm. Sciences &amp; Disorders"/>
    <x v="1235"/>
    <m/>
    <m/>
    <s v="Academic Year"/>
    <x v="2"/>
  </r>
  <r>
    <s v="Shaffner"/>
    <s v="Catherine"/>
    <s v="Education coordinator"/>
    <s v="Medical Laboratory Science"/>
    <x v="1236"/>
    <m/>
    <m/>
    <s v="Academic Year"/>
    <x v="1"/>
  </r>
  <r>
    <s v="Smiczek"/>
    <s v="Cynthia"/>
    <s v="Adjunct Clinical Instructor"/>
    <s v="Speech &amp; Hearing Clinic"/>
    <x v="1237"/>
    <m/>
    <m/>
    <s v="Academic Year"/>
    <x v="2"/>
  </r>
  <r>
    <s v="Paluch"/>
    <s v="Amy"/>
    <s v="Clinical Supervisor"/>
    <s v="Comm. Sciences &amp; Disorders"/>
    <x v="1238"/>
    <m/>
    <m/>
    <s v="Academic Year"/>
    <x v="2"/>
  </r>
  <r>
    <s v="Calhoun"/>
    <s v="Kelly"/>
    <s v="Assistant Dance Coach"/>
    <s v="Office of the Dean of Students"/>
    <x v="1239"/>
    <m/>
    <m/>
    <s v="Fiscal Year"/>
    <x v="1"/>
  </r>
  <r>
    <s v="Clemons"/>
    <s v="David"/>
    <s v="Assistant Cheer Coach"/>
    <s v="Office of the Dean of Students"/>
    <x v="1239"/>
    <m/>
    <m/>
    <s v="Fiscal Year"/>
    <x v="1"/>
  </r>
  <r>
    <s v="Miyoshi"/>
    <s v="Hiroko"/>
    <s v="Adjunct Instructor"/>
    <s v="German-Russian Department"/>
    <x v="1240"/>
    <m/>
    <m/>
    <s v="Academic Year"/>
    <x v="2"/>
  </r>
  <r>
    <s v="Englehart"/>
    <s v="Neil"/>
    <s v="Associate Professor"/>
    <s v="Political Science Department"/>
    <x v="1241"/>
    <m/>
    <m/>
    <s v="Academic Year"/>
    <x v="2"/>
  </r>
  <r>
    <s v="Reetz"/>
    <s v="Marlys"/>
    <s v="Adjunct Clinical Supervisor"/>
    <s v="Psychology Department"/>
    <x v="1242"/>
    <m/>
    <m/>
    <s v="Academic Year"/>
    <x v="2"/>
  </r>
  <r>
    <s v="Blass"/>
    <s v="Eva maria"/>
    <s v="Adjunct Clinical Supervisor"/>
    <s v="Psychology Department"/>
    <x v="1243"/>
    <m/>
    <m/>
    <s v="Academic Year"/>
    <x v="2"/>
  </r>
  <r>
    <s v="Donnelly"/>
    <s v="William"/>
    <s v="Adjunct Clinical Supervisor"/>
    <s v="Psychology Department"/>
    <x v="1243"/>
    <m/>
    <m/>
    <s v="Academic Year"/>
    <x v="2"/>
  </r>
  <r>
    <s v="Krautheim"/>
    <s v="Mark"/>
    <s v="Adjunct Clinical Supervisor"/>
    <s v="Psychology Department"/>
    <x v="1243"/>
    <m/>
    <m/>
    <s v="Academic Year"/>
    <x v="2"/>
  </r>
  <r>
    <s v="Bruckner"/>
    <s v="Elaine"/>
    <s v="Adjunct Clinical Supervisor"/>
    <s v="Psychology Department"/>
    <x v="1244"/>
    <m/>
    <m/>
    <s v="Academic Year"/>
    <x v="2"/>
  </r>
  <r>
    <s v="Smitley"/>
    <s v="Suzanne"/>
    <s v="Adjunct Clinical Supervisor"/>
    <s v="Psychology Department"/>
    <x v="1245"/>
    <m/>
    <m/>
    <s v="Academic Year"/>
    <x v="2"/>
  </r>
  <r>
    <s v="Wolfe"/>
    <s v="Ralph"/>
    <s v="Emeritus/ Curator Gish Theater"/>
    <s v="V P University Advancement"/>
    <x v="1246"/>
    <m/>
    <m/>
    <s v="Academic Year"/>
    <x v="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49">
  <r>
    <s v="Mazey"/>
    <s v=" Mary"/>
    <s v="Office of the President"/>
    <x v="0"/>
    <m/>
    <m/>
    <s v="Academic Year"/>
    <x v="0"/>
  </r>
  <r>
    <s v="Clawson"/>
    <s v=" David"/>
    <s v="Football"/>
    <x v="1"/>
    <n v="45000"/>
    <m/>
    <s v="Academic Year"/>
    <x v="0"/>
  </r>
  <r>
    <s v="Hiles"/>
    <s v=" Thomas"/>
    <s v="V P University Advancement"/>
    <x v="2"/>
    <m/>
    <m/>
    <s v="Academic Year"/>
    <x v="0"/>
  </r>
  <r>
    <s v="Borland"/>
    <s v=" Kenneth"/>
    <s v="Higher Ed and Student Affairs"/>
    <x v="3"/>
    <m/>
    <m/>
    <s v="Fiscal Year"/>
    <x v="1"/>
  </r>
  <r>
    <s v="Rogers"/>
    <s v=" Rodney"/>
    <s v="Office of the Provost"/>
    <x v="4"/>
    <m/>
    <m/>
    <s v="Academic Year"/>
    <x v="0"/>
  </r>
  <r>
    <s v="Stoll"/>
    <s v=" Sherideen"/>
    <s v="Finance &amp; Administration"/>
    <x v="5"/>
    <n v="15000"/>
    <m/>
    <s v="Academic Year"/>
    <x v="0"/>
  </r>
  <r>
    <s v="FitzGerald"/>
    <s v=" Sean"/>
    <s v="General Counsel"/>
    <x v="6"/>
    <m/>
    <m/>
    <s v="Academic Year"/>
    <x v="0"/>
  </r>
  <r>
    <s v="Ellinger"/>
    <s v=" John"/>
    <s v="Information Technology Service"/>
    <x v="7"/>
    <m/>
    <m/>
    <s v="Academic Year"/>
    <x v="0"/>
  </r>
  <r>
    <s v="Colom"/>
    <s v=" Alberto"/>
    <s v="Vice Pres Enrollment Managemen"/>
    <x v="8"/>
    <m/>
    <m/>
    <s v="Fiscal Year"/>
    <x v="2"/>
  </r>
  <r>
    <s v="Christopher"/>
    <s v=" Gregory"/>
    <s v="Intercollegiate Athletics"/>
    <x v="9"/>
    <m/>
    <m/>
    <s v="Academic Year"/>
    <x v="0"/>
  </r>
  <r>
    <s v="Morgan-Russell"/>
    <s v=" Simon"/>
    <s v="A&amp;S Dean"/>
    <x v="10"/>
    <m/>
    <m/>
    <s v="Academic Year"/>
    <x v="0"/>
  </r>
  <r>
    <s v="Rao"/>
    <s v=" B"/>
    <s v="Dean of Business"/>
    <x v="11"/>
    <m/>
    <m/>
    <s v="Academic Year"/>
    <x v="0"/>
  </r>
  <r>
    <s v="Folkins"/>
    <s v=" John"/>
    <s v="Comm. Sciences &amp; Disorders"/>
    <x v="12"/>
    <m/>
    <m/>
    <s v="Academic Year"/>
    <x v="0"/>
  </r>
  <r>
    <s v="Malhas"/>
    <s v=" Faris"/>
    <s v="Col of Technology Adm"/>
    <x v="13"/>
    <m/>
    <m/>
    <s v="Fiscal Year"/>
    <x v="3"/>
  </r>
  <r>
    <s v="Showed"/>
    <s v=" Jeffrey"/>
    <s v="Musical Arts Dean"/>
    <x v="13"/>
    <m/>
    <m/>
    <s v="Academic Year"/>
    <x v="0"/>
  </r>
  <r>
    <s v="Miller"/>
    <s v=" Fred"/>
    <s v="Social Philosophy &amp; Policy Ctr"/>
    <x v="14"/>
    <m/>
    <m/>
    <s v="Academic Year"/>
    <x v="0"/>
  </r>
  <r>
    <s v="Krakoff"/>
    <s v=" Steven"/>
    <s v="Capital Planning"/>
    <x v="15"/>
    <m/>
    <m/>
    <s v="Fiscal Year"/>
    <x v="1"/>
  </r>
  <r>
    <s v="Colwell"/>
    <s v=" William"/>
    <s v="College of Education - Admin"/>
    <x v="16"/>
    <m/>
    <m/>
    <s v="Fiscal Year"/>
    <x v="1"/>
  </r>
  <r>
    <s v="Petrosino"/>
    <s v=" Linda"/>
    <s v="Col of Health &amp; Human Services"/>
    <x v="16"/>
    <m/>
    <m/>
    <s v="Academic Year"/>
    <x v="0"/>
  </r>
  <r>
    <s v="Frizado"/>
    <s v=" Joseph"/>
    <s v="Office of the Provost"/>
    <x v="16"/>
    <m/>
    <m/>
    <s v="Academic Year"/>
    <x v="0"/>
  </r>
  <r>
    <s v="Miller"/>
    <s v=" Curt"/>
    <s v="Basketball - Women"/>
    <x v="17"/>
    <m/>
    <m/>
    <s v="Academic Year"/>
    <x v="0"/>
  </r>
  <r>
    <s v="Orr"/>
    <s v=" Louis"/>
    <s v="Basketball-Men"/>
    <x v="18"/>
    <m/>
    <m/>
    <s v="Academic Year"/>
    <x v="0"/>
  </r>
  <r>
    <s v="Highhouse"/>
    <s v=" Scott"/>
    <s v="Psychology Department"/>
    <x v="19"/>
    <m/>
    <m/>
    <s v="Academic Year"/>
    <x v="0"/>
  </r>
  <r>
    <s v="Houston"/>
    <s v=" Martha"/>
    <s v="Office of the Provost"/>
    <x v="20"/>
    <m/>
    <m/>
    <s v="Academic Year"/>
    <x v="0"/>
  </r>
  <r>
    <s v="Ogawa"/>
    <s v=" Michael"/>
    <s v="Research and Economic Develop"/>
    <x v="20"/>
    <m/>
    <m/>
    <s v="Academic Year"/>
    <x v="0"/>
  </r>
  <r>
    <s v="Balzer"/>
    <s v=" William"/>
    <s v="Fire-Institutional Research"/>
    <x v="21"/>
    <m/>
    <m/>
    <s v="Fiscal Year"/>
    <x v="1"/>
  </r>
  <r>
    <s v="Paul"/>
    <s v=" Jeffrey"/>
    <s v="Social Philosophy &amp; Policy Ctr"/>
    <x v="22"/>
    <m/>
    <m/>
    <s v="Academic Year"/>
    <x v="0"/>
  </r>
  <r>
    <s v="Bushong"/>
    <s v=" Sara"/>
    <s v="University Libraries"/>
    <x v="23"/>
    <m/>
    <m/>
    <s v="Academic Year"/>
    <x v="0"/>
  </r>
  <r>
    <s v="Lee"/>
    <s v=" Gary"/>
    <s v="Sociology Department"/>
    <x v="24"/>
    <n v="8000"/>
    <m/>
    <s v="Fiscal Year"/>
    <x v="2"/>
  </r>
  <r>
    <s v="Koder"/>
    <s v=" Timothy"/>
    <s v="Development Office"/>
    <x v="25"/>
    <m/>
    <m/>
    <s v="Fiscal Year"/>
    <x v="1"/>
  </r>
  <r>
    <s v="Onasch"/>
    <s v=" Charles"/>
    <s v="School of Earth, Environ &amp; Soc"/>
    <x v="26"/>
    <n v="8000"/>
    <m/>
    <s v="Academic Year"/>
    <x v="0"/>
  </r>
  <r>
    <s v="Min"/>
    <s v=" Hokey"/>
    <s v="Management"/>
    <x v="27"/>
    <n v="30000"/>
    <m/>
    <s v="Academic Year"/>
    <x v="0"/>
  </r>
  <r>
    <s v="Bae"/>
    <s v=" Sung"/>
    <s v="Finance"/>
    <x v="28"/>
    <n v="4000"/>
    <m/>
    <s v="Fiscal Year"/>
    <x v="1"/>
  </r>
  <r>
    <s v="Sipp"/>
    <s v=" Richard"/>
    <s v="Health Services"/>
    <x v="29"/>
    <m/>
    <m/>
    <s v="Academic Year"/>
    <x v="0"/>
  </r>
  <r>
    <s v="Carr"/>
    <s v=" Amelia"/>
    <s v="Management"/>
    <x v="30"/>
    <n v="6000"/>
    <m/>
    <s v="Academic Year"/>
    <x v="0"/>
  </r>
  <r>
    <s v="Hartley"/>
    <s v=" Janet"/>
    <s v="Management"/>
    <x v="31"/>
    <m/>
    <m/>
    <s v="Fiscal Year"/>
    <x v="1"/>
  </r>
  <r>
    <s v="Noftz"/>
    <s v=" Jeffrey"/>
    <s v="Health Services"/>
    <x v="32"/>
    <m/>
    <m/>
    <s v="Academic Year"/>
    <x v="0"/>
  </r>
  <r>
    <s v="Lu"/>
    <s v=" Hong"/>
    <s v="Chemistry Department"/>
    <x v="33"/>
    <n v="15000"/>
    <m/>
    <s v="Fiscal Year"/>
    <x v="1"/>
  </r>
  <r>
    <s v="Lord"/>
    <s v=" Alan"/>
    <s v="Accounting/MIS"/>
    <x v="34"/>
    <n v="10000"/>
    <m/>
    <s v="Fiscal Year"/>
    <x v="1"/>
  </r>
  <r>
    <s v="Barnes"/>
    <s v=" Julie"/>
    <s v="A&amp;S Dean"/>
    <x v="35"/>
    <n v="8000"/>
    <m/>
    <s v="Fiscal Year"/>
    <x v="1"/>
  </r>
  <r>
    <s v="Edwards"/>
    <s v=" Bruce"/>
    <s v="Assc Vice Provost for Aca Tech"/>
    <x v="36"/>
    <n v="11500"/>
    <m/>
    <s v="Academic Year"/>
    <x v="0"/>
  </r>
  <r>
    <s v="Gupta"/>
    <s v=" Arjun"/>
    <s v="Math and Statistics Dept"/>
    <x v="37"/>
    <m/>
    <m/>
    <s v="Fiscal Year"/>
    <x v="1"/>
  </r>
  <r>
    <s v="Zsidisin"/>
    <s v=" George"/>
    <s v="Management"/>
    <x v="38"/>
    <m/>
    <m/>
    <s v="Fiscal Year"/>
    <x v="1"/>
  </r>
  <r>
    <s v="Bergeron"/>
    <s v=" Christopher"/>
    <s v="Hockey"/>
    <x v="39"/>
    <m/>
    <m/>
    <s v="Fiscal Year"/>
    <x v="1"/>
  </r>
  <r>
    <s v="Maner"/>
    <s v=" Walter"/>
    <s v="Computer Science"/>
    <x v="40"/>
    <n v="8000"/>
    <m/>
    <s v="Fiscal Year"/>
    <x v="1"/>
  </r>
  <r>
    <s v="McFillen"/>
    <s v=" James"/>
    <s v="Management"/>
    <x v="41"/>
    <m/>
    <m/>
    <s v="Academic Year"/>
    <x v="0"/>
  </r>
  <r>
    <s v="Ray"/>
    <s v=" Katerina"/>
    <s v="School of Art"/>
    <x v="42"/>
    <n v="8000"/>
    <m/>
    <s v="Academic Year"/>
    <x v="0"/>
  </r>
  <r>
    <s v="Carr"/>
    <s v=" Jill"/>
    <s v="VP Student Affairs"/>
    <x v="43"/>
    <m/>
    <m/>
    <s v="Academic Year"/>
    <x v="0"/>
  </r>
  <r>
    <s v="Nicolaou"/>
    <s v=" Andreas"/>
    <s v="Accounting/MIS"/>
    <x v="44"/>
    <n v="7000"/>
    <m/>
    <s v="Academic Year"/>
    <x v="0"/>
  </r>
  <r>
    <s v="Unsell"/>
    <s v=" Charles"/>
    <s v="Construction Management"/>
    <x v="45"/>
    <m/>
    <m/>
    <s v="Fiscal Year"/>
    <x v="3"/>
  </r>
  <r>
    <s v="Leigh"/>
    <s v=" Bradley"/>
    <s v="Business Operations"/>
    <x v="46"/>
    <m/>
    <m/>
    <s v="Academic Year"/>
    <x v="0"/>
  </r>
  <r>
    <s v="Li"/>
    <s v=" Mingsheng"/>
    <s v="Finance"/>
    <x v="47"/>
    <m/>
    <m/>
    <s v="Fiscal Year"/>
    <x v="1"/>
  </r>
  <r>
    <s v="Waddell"/>
    <s v=" Barbara"/>
    <s v="Office of the Provost"/>
    <x v="48"/>
    <m/>
    <m/>
    <s v="Fiscal Year"/>
    <x v="1"/>
  </r>
  <r>
    <s v="Klein"/>
    <s v=" Daniel"/>
    <s v="Finance"/>
    <x v="49"/>
    <m/>
    <m/>
    <s v="Fiscal Year"/>
    <x v="2"/>
  </r>
  <r>
    <s v="Hatch"/>
    <s v=" Larry"/>
    <s v="Col of Technology Adm"/>
    <x v="50"/>
    <n v="7000"/>
    <m/>
    <s v="Fiscal Year"/>
    <x v="1"/>
  </r>
  <r>
    <s v="Ruggiero"/>
    <s v=" Warren"/>
    <s v="Football"/>
    <x v="51"/>
    <m/>
    <m/>
    <s v="Academic Year"/>
    <x v="0"/>
  </r>
  <r>
    <s v="Mullins"/>
    <s v=" Penny"/>
    <s v="Health Services"/>
    <x v="52"/>
    <m/>
    <m/>
    <s v="Academic Year"/>
    <x v="0"/>
  </r>
  <r>
    <s v="Reid"/>
    <s v=" David"/>
    <s v="Marketing"/>
    <x v="53"/>
    <m/>
    <m/>
    <s v="Academic Year"/>
    <x v="0"/>
  </r>
  <r>
    <s v="Wooldridge"/>
    <s v=" Deborah"/>
    <s v="Family &amp; Consumer Sciences"/>
    <x v="54"/>
    <n v="8000"/>
    <m/>
    <s v="Fiscal Year"/>
    <x v="1"/>
  </r>
  <r>
    <s v="Hudson-Nowak"/>
    <s v=" Melissa"/>
    <s v="VP Student Affairs"/>
    <x v="55"/>
    <m/>
    <m/>
    <s v="Academic Year"/>
    <x v="1"/>
  </r>
  <r>
    <s v="Smith"/>
    <s v=" Timothy"/>
    <s v="Research and Economic Develop"/>
    <x v="56"/>
    <m/>
    <m/>
    <s v="Academic Year"/>
    <x v="0"/>
  </r>
  <r>
    <s v="Shields"/>
    <s v=" Ronald"/>
    <s v="Theatre and Film"/>
    <x v="57"/>
    <n v="8000"/>
    <m/>
    <s v="Fiscal Year"/>
    <x v="1"/>
  </r>
  <r>
    <s v="Dunn"/>
    <s v=" Christopher"/>
    <s v="Col of Health &amp; Human Services"/>
    <x v="58"/>
    <n v="9000"/>
    <m/>
    <s v="Academic Year"/>
    <x v="0"/>
  </r>
  <r>
    <s v="Ferguson"/>
    <s v=" Rebecca"/>
    <s v="Human Resources"/>
    <x v="59"/>
    <m/>
    <m/>
    <s v="Academic Year"/>
    <x v="0"/>
  </r>
  <r>
    <s v="Moore"/>
    <s v=" Paul"/>
    <s v="Honors Program"/>
    <x v="60"/>
    <n v="20000"/>
    <m/>
    <s v="Academic Year"/>
    <x v="0"/>
  </r>
  <r>
    <s v="Gremler"/>
    <s v=" Dwayne"/>
    <s v="Marketing"/>
    <x v="61"/>
    <m/>
    <m/>
    <s v="Academic Year"/>
    <x v="0"/>
  </r>
  <r>
    <s v="Meyer"/>
    <s v=" Bruce"/>
    <s v="Campus Operations"/>
    <x v="62"/>
    <m/>
    <m/>
    <s v="Academic Year"/>
    <x v="0"/>
  </r>
  <r>
    <s v="McKinney"/>
    <s v=" Earl"/>
    <s v="Accounting/MIS"/>
    <x v="63"/>
    <m/>
    <m/>
    <s v="Academic Year"/>
    <x v="0"/>
  </r>
  <r>
    <s v="Muir"/>
    <s v=" Lon"/>
    <s v="Pharmacy"/>
    <x v="64"/>
    <m/>
    <m/>
    <s v="Academic Year"/>
    <x v="0"/>
  </r>
  <r>
    <s v="Stott"/>
    <s v=" David"/>
    <s v="Accounting/MIS"/>
    <x v="65"/>
    <n v="18000"/>
    <m/>
    <s v="Academic Year"/>
    <x v="0"/>
  </r>
  <r>
    <s v="Chernykh"/>
    <s v=" Lyudmila"/>
    <s v="Finance"/>
    <x v="66"/>
    <m/>
    <m/>
    <s v="Academic Year"/>
    <x v="0"/>
  </r>
  <r>
    <s v="Laird"/>
    <s v=" John"/>
    <s v="Physics &amp; Astronomy"/>
    <x v="67"/>
    <n v="6000"/>
    <m/>
    <s v="Fiscal Year"/>
    <x v="1"/>
  </r>
  <r>
    <s v="Fuerst"/>
    <s v=" Timothy"/>
    <s v="Economics Dept"/>
    <x v="68"/>
    <m/>
    <m/>
    <s v="Academic Year"/>
    <x v="0"/>
  </r>
  <r>
    <s v="Manning"/>
    <s v=" Wendy"/>
    <s v="Sociology Department"/>
    <x v="69"/>
    <n v="5000"/>
    <m/>
    <s v="Fiscal Year"/>
    <x v="1"/>
  </r>
  <r>
    <s v="Carroll"/>
    <s v=" Michael"/>
    <s v="Center for Regional Developmen"/>
    <x v="70"/>
    <n v="5000"/>
    <m/>
    <s v="Academic Year"/>
    <x v="0"/>
  </r>
  <r>
    <s v="Snead"/>
    <s v=" Kenneth"/>
    <s v="Accounting/MIS"/>
    <x v="71"/>
    <m/>
    <m/>
    <s v="Academic Year"/>
    <x v="0"/>
  </r>
  <r>
    <s v="Schauer"/>
    <s v=" Paul"/>
    <s v="Accounting/MIS"/>
    <x v="72"/>
    <m/>
    <m/>
    <s v="Fiscal Year"/>
    <x v="3"/>
  </r>
  <r>
    <s v="Pauken"/>
    <s v=" Patrick"/>
    <s v="Office of the Provost"/>
    <x v="73"/>
    <m/>
    <m/>
    <s v="Academic Year"/>
    <x v="0"/>
  </r>
  <r>
    <s v="Garcia"/>
    <s v=" Luis"/>
    <s v="Accounting/MIS"/>
    <x v="74"/>
    <m/>
    <m/>
    <s v="Academic Year"/>
    <x v="0"/>
  </r>
  <r>
    <s v="Danziger"/>
    <s v=" Edmund"/>
    <s v="History Department"/>
    <x v="75"/>
    <m/>
    <m/>
    <s v="Academic Year"/>
    <x v="0"/>
  </r>
  <r>
    <s v="Bullerjahn"/>
    <s v=" George"/>
    <s v="Graduate College"/>
    <x v="76"/>
    <n v="8000"/>
    <m/>
    <s v="Academic Year"/>
    <x v="0"/>
  </r>
  <r>
    <s v="Sakthivel"/>
    <s v=" Sachidanandam"/>
    <s v="Accounting/MIS"/>
    <x v="77"/>
    <m/>
    <m/>
    <s v="Academic Year"/>
    <x v="0"/>
  </r>
  <r>
    <s v="Kresman"/>
    <s v=" Raymon"/>
    <s v="Computer Science"/>
    <x v="78"/>
    <m/>
    <m/>
    <s v="Fiscal Year"/>
    <x v="1"/>
  </r>
  <r>
    <s v="Tracy"/>
    <s v=" Geofrey"/>
    <s v="Finance &amp; Administration"/>
    <x v="79"/>
    <m/>
    <m/>
    <s v="Fiscal Year"/>
    <x v="1"/>
  </r>
  <r>
    <s v="Bizarro"/>
    <s v=" Pascal"/>
    <s v="Accounting/MIS"/>
    <x v="80"/>
    <m/>
    <m/>
    <s v="Fiscal Year"/>
    <x v="1"/>
  </r>
  <r>
    <s v="Gerwin"/>
    <s v=" William"/>
    <s v="Information Technology Service"/>
    <x v="81"/>
    <m/>
    <m/>
    <s v="Academic Year"/>
    <x v="0"/>
  </r>
  <r>
    <s v="Pargament"/>
    <s v=" Kenneth"/>
    <s v="Psychology Department"/>
    <x v="82"/>
    <m/>
    <m/>
    <s v="Academic Year"/>
    <x v="0"/>
  </r>
  <r>
    <s v="Kowalski"/>
    <s v=" Lawrence"/>
    <s v="Accounting/MIS"/>
    <x v="83"/>
    <m/>
    <m/>
    <s v="Fiscal Year"/>
    <x v="1"/>
  </r>
  <r>
    <s v="Lambert"/>
    <s v=" James"/>
    <s v="Internal Auditing"/>
    <x v="84"/>
    <m/>
    <m/>
    <s v="Academic Year"/>
    <x v="0"/>
  </r>
  <r>
    <s v="Dadfar"/>
    <s v=" Mohammad"/>
    <s v="Computer Science"/>
    <x v="85"/>
    <m/>
    <m/>
    <s v="Academic Year"/>
    <x v="0"/>
  </r>
  <r>
    <s v="Sullivan"/>
    <s v=" Sherry"/>
    <s v="Management"/>
    <x v="85"/>
    <m/>
    <m/>
    <s v="Academic Year"/>
    <x v="0"/>
  </r>
  <r>
    <s v="Woodruff"/>
    <s v=" Ronny"/>
    <s v="Biological Science"/>
    <x v="86"/>
    <m/>
    <m/>
    <s v="Fiscal Year"/>
    <x v="1"/>
  </r>
  <r>
    <s v="Kubasek"/>
    <s v=" Nancy"/>
    <s v="Legal Studies"/>
    <x v="87"/>
    <m/>
    <m/>
    <s v="Fiscal Year"/>
    <x v="1"/>
  </r>
  <r>
    <s v="Waddle"/>
    <s v=" Robert"/>
    <s v="Capital Planning"/>
    <x v="88"/>
    <m/>
    <m/>
    <s v="Fiscal Year"/>
    <x v="1"/>
  </r>
  <r>
    <s v="Rich"/>
    <s v=" Gregory"/>
    <s v="Marketing"/>
    <x v="89"/>
    <m/>
    <m/>
    <s v="Academic Year"/>
    <x v="0"/>
  </r>
  <r>
    <s v="Cuckler"/>
    <s v=" John"/>
    <s v="Development Office"/>
    <x v="90"/>
    <m/>
    <m/>
    <s v="Academic Year"/>
    <x v="0"/>
  </r>
  <r>
    <s v="Gonzalez"/>
    <s v=" Alberto"/>
    <s v="Dept of Communication"/>
    <x v="91"/>
    <m/>
    <m/>
    <s v="Academic Year"/>
    <x v="0"/>
  </r>
  <r>
    <s v="Messer-Kruse"/>
    <s v=" Timothy"/>
    <s v="Ethnic Studies"/>
    <x v="92"/>
    <n v="4000"/>
    <m/>
    <s v="Academic Year"/>
    <x v="0"/>
  </r>
  <r>
    <s v="Chibucos"/>
    <s v=" Thomas"/>
    <s v="Family &amp; Consumer Sciences"/>
    <x v="93"/>
    <m/>
    <m/>
    <s v="Academic Year"/>
    <x v="0"/>
  </r>
  <r>
    <s v="Kleine"/>
    <s v=" Susan"/>
    <s v="Marketing"/>
    <x v="94"/>
    <m/>
    <m/>
    <s v="Fiscal Year"/>
    <x v="1"/>
  </r>
  <r>
    <s v="Katzner"/>
    <s v=" Louis"/>
    <s v="Philosophy Department"/>
    <x v="95"/>
    <m/>
    <m/>
    <s v="Fiscal Year"/>
    <x v="2"/>
  </r>
  <r>
    <s v="Swartz"/>
    <s v=" Sharon"/>
    <s v="Controller's Office"/>
    <x v="96"/>
    <m/>
    <m/>
    <s v="Academic Year"/>
    <x v="0"/>
  </r>
  <r>
    <s v="Charville"/>
    <s v=" Mark"/>
    <s v="Fire-Budget &amp; Operations"/>
    <x v="97"/>
    <m/>
    <m/>
    <s v="Academic Year"/>
    <x v="0"/>
  </r>
  <r>
    <s v="Mota"/>
    <s v=" Sue"/>
    <s v="Legal Studies"/>
    <x v="98"/>
    <m/>
    <m/>
    <s v="Academic Year"/>
    <x v="0"/>
  </r>
  <r>
    <s v="Berger"/>
    <s v=" Bonnie"/>
    <s v="School of HMSLS"/>
    <x v="99"/>
    <m/>
    <m/>
    <s v="Fiscal Year"/>
    <x v="1"/>
  </r>
  <r>
    <s v="Midden"/>
    <s v=" W"/>
    <s v="Cosmos"/>
    <x v="100"/>
    <n v="2500"/>
    <m/>
    <s v="Academic Year"/>
    <x v="0"/>
  </r>
  <r>
    <s v="Benedict"/>
    <s v=" Mary"/>
    <s v="Economics Dept"/>
    <x v="101"/>
    <n v="6000"/>
    <m/>
    <s v="Fiscal Year"/>
    <x v="1"/>
  </r>
  <r>
    <s v="Haschak"/>
    <s v=" Matthew"/>
    <s v="Information Technology Service"/>
    <x v="102"/>
    <m/>
    <m/>
    <s v="Fiscal Year"/>
    <x v="1"/>
  </r>
  <r>
    <s v="Cady"/>
    <s v=" Steven"/>
    <s v="Management"/>
    <x v="103"/>
    <m/>
    <m/>
    <s v="Academic Year"/>
    <x v="0"/>
  </r>
  <r>
    <s v="Zickar"/>
    <s v=" Michael"/>
    <s v="Psychology Department"/>
    <x v="104"/>
    <n v="8000"/>
    <m/>
    <s v="Fiscal Year"/>
    <x v="2"/>
  </r>
  <r>
    <s v="Klopfer"/>
    <s v=" Dale"/>
    <s v="A&amp;S Dean"/>
    <x v="105"/>
    <n v="8000"/>
    <m/>
    <s v="Fiscal Year"/>
    <x v="1"/>
  </r>
  <r>
    <s v="Silverman"/>
    <s v=" Gary"/>
    <s v="Center for Environmental Pgm."/>
    <x v="106"/>
    <m/>
    <m/>
    <s v="Academic Year"/>
    <x v="0"/>
  </r>
  <r>
    <s v="Ueltschy"/>
    <s v=" Linda"/>
    <s v="Management"/>
    <x v="107"/>
    <m/>
    <m/>
    <s v="Fiscal Year"/>
    <x v="1"/>
  </r>
  <r>
    <s v="Boyd-Barrett"/>
    <s v=" Joseph"/>
    <s v="Department of Journalism &amp; PR"/>
    <x v="108"/>
    <m/>
    <m/>
    <s v="Academic Year"/>
    <x v="0"/>
  </r>
  <r>
    <s v="Goza"/>
    <s v=" Franklin"/>
    <s v="A&amp;S Dean"/>
    <x v="109"/>
    <n v="8000"/>
    <m/>
    <s v="Academic Year"/>
    <x v="0"/>
  </r>
  <r>
    <s v="Castellano"/>
    <s v=" Felix"/>
    <s v="Chemistry Department"/>
    <x v="110"/>
    <m/>
    <m/>
    <s v="Academic Year"/>
    <x v="0"/>
  </r>
  <r>
    <s v="Yeh"/>
    <s v=" Bai-Yau"/>
    <s v="Applied Statistics/Oper Res"/>
    <x v="111"/>
    <n v="4000"/>
    <m/>
    <s v="Fiscal Year"/>
    <x v="1"/>
  </r>
  <r>
    <s v="Wheeler"/>
    <s v=" Jane"/>
    <s v="Management"/>
    <x v="112"/>
    <m/>
    <m/>
    <s v="Fiscal Year"/>
    <x v="1"/>
  </r>
  <r>
    <s v="Kim"/>
    <s v=" Kyoo"/>
    <s v="Economics Dept"/>
    <x v="113"/>
    <m/>
    <m/>
    <s v="Fiscal Year"/>
    <x v="2"/>
  </r>
  <r>
    <s v="Salazar-Valentine"/>
    <s v=" Marcia"/>
    <s v="Continuing &amp; Extended Educ"/>
    <x v="114"/>
    <m/>
    <m/>
    <s v="Academic Year"/>
    <x v="0"/>
  </r>
  <r>
    <s v="Vincent"/>
    <s v=" Robert"/>
    <s v="Geology Department"/>
    <x v="115"/>
    <m/>
    <m/>
    <s v="Fiscal Year"/>
    <x v="1"/>
  </r>
  <r>
    <s v="Zhang"/>
    <s v=" Man"/>
    <s v="Management"/>
    <x v="116"/>
    <m/>
    <m/>
    <s v="Fiscal Year"/>
    <x v="1"/>
  </r>
  <r>
    <s v="Chan"/>
    <s v=" Larry"/>
    <s v="General Counsel"/>
    <x v="117"/>
    <m/>
    <m/>
    <s v="Academic Year"/>
    <x v="0"/>
  </r>
  <r>
    <s v="Jamasbi"/>
    <s v=" Roudabeh"/>
    <s v="Medical Technology Program"/>
    <x v="118"/>
    <m/>
    <m/>
    <s v="Fiscal Year"/>
    <x v="1"/>
  </r>
  <r>
    <s v="Swegan"/>
    <s v=" Gary"/>
    <s v="Admissions Office"/>
    <x v="119"/>
    <n v="10000"/>
    <m/>
    <s v="Academic Year"/>
    <x v="0"/>
  </r>
  <r>
    <s v="Meserve"/>
    <s v=" Lee"/>
    <s v="Biological Science"/>
    <x v="120"/>
    <m/>
    <m/>
    <s v="Academic Year"/>
    <x v="0"/>
  </r>
  <r>
    <s v="Martin"/>
    <s v=" Scott"/>
    <s v="History Department"/>
    <x v="121"/>
    <n v="8000"/>
    <m/>
    <s v="Fiscal Year"/>
    <x v="1"/>
  </r>
  <r>
    <s v="Harr"/>
    <s v=" Robert"/>
    <s v="Medical Technology Program"/>
    <x v="122"/>
    <n v="9000"/>
    <m/>
    <s v="Fiscal Year"/>
    <x v="1"/>
  </r>
  <r>
    <s v="Titus"/>
    <s v=" Philip"/>
    <s v="Marketing"/>
    <x v="123"/>
    <m/>
    <m/>
    <s v="Academic Year"/>
    <x v="0"/>
  </r>
  <r>
    <s v="Cable"/>
    <s v=" John"/>
    <s v="Chemistry Department"/>
    <x v="124"/>
    <n v="6000"/>
    <m/>
    <s v="Academic Year"/>
    <x v="0"/>
  </r>
  <r>
    <s v="Williford"/>
    <s v=" Julian"/>
    <s v="Family &amp; Consumer Sciences"/>
    <x v="125"/>
    <m/>
    <m/>
    <s v="Fiscal Year"/>
    <x v="1"/>
  </r>
  <r>
    <s v="Meyer"/>
    <s v=" Jeffrey"/>
    <s v="Marketing"/>
    <x v="126"/>
    <m/>
    <m/>
    <s v="Academic Year"/>
    <x v="0"/>
  </r>
  <r>
    <s v="McRoberts"/>
    <s v=" Conrad"/>
    <s v="Institutional Research"/>
    <x v="127"/>
    <m/>
    <m/>
    <s v="Academic Year"/>
    <x v="0"/>
  </r>
  <r>
    <s v="Wu"/>
    <s v=" Bob"/>
    <s v="Marketing"/>
    <x v="128"/>
    <m/>
    <m/>
    <s v="Fiscal Year"/>
    <x v="1"/>
  </r>
  <r>
    <s v="Cotton Kelly"/>
    <s v=" Montique"/>
    <s v="Alumni Office"/>
    <x v="129"/>
    <m/>
    <m/>
    <s v="Fiscal Year"/>
    <x v="1"/>
  </r>
  <r>
    <s v="Chan"/>
    <s v=" Kit"/>
    <s v="Math and Statistics Dept"/>
    <x v="130"/>
    <n v="8000"/>
    <m/>
    <s v="Academic Year"/>
    <x v="0"/>
  </r>
  <r>
    <s v="O'Neil"/>
    <s v=" Deborah"/>
    <s v="Management"/>
    <x v="131"/>
    <m/>
    <m/>
    <s v="Academic Year"/>
    <x v="0"/>
  </r>
  <r>
    <s v="Zhang"/>
    <s v=" Jingyun"/>
    <s v="Marketing"/>
    <x v="132"/>
    <m/>
    <m/>
    <s v="Fiscal Year"/>
    <x v="1"/>
  </r>
  <r>
    <s v="Zimmerman"/>
    <s v=" Guy"/>
    <s v="Computer Science"/>
    <x v="133"/>
    <m/>
    <m/>
    <s v="Academic Year"/>
    <x v="0"/>
  </r>
  <r>
    <s v="Moll"/>
    <s v=" Monica"/>
    <s v="Public Safety"/>
    <x v="134"/>
    <m/>
    <m/>
    <s v="Academic Year"/>
    <x v="0"/>
  </r>
  <r>
    <s v="Kampf"/>
    <s v=" Stephen"/>
    <s v="Recreation and Wellness"/>
    <x v="135"/>
    <m/>
    <m/>
    <s v="Fiscal Year"/>
    <x v="1"/>
  </r>
  <r>
    <s v="Muthusamy"/>
    <s v=" Senthilkumar"/>
    <s v="Management"/>
    <x v="136"/>
    <m/>
    <m/>
    <s v="Academic Year"/>
    <x v="0"/>
  </r>
  <r>
    <s v="Elko"/>
    <s v=" Michael"/>
    <s v="Football"/>
    <x v="137"/>
    <m/>
    <m/>
    <s v="Academic Year"/>
    <x v="0"/>
  </r>
  <r>
    <s v="Andrews"/>
    <s v=" Lee"/>
    <s v="Dept Engineering Technologies"/>
    <x v="138"/>
    <m/>
    <m/>
    <s v="Fiscal Year"/>
    <x v="3"/>
  </r>
  <r>
    <s v="Albert"/>
    <s v=" James"/>
    <s v="Math and Statistics Dept"/>
    <x v="139"/>
    <m/>
    <m/>
    <s v="Fiscal Year"/>
    <x v="1"/>
  </r>
  <r>
    <s v="Shemberg"/>
    <s v=" Kenneth"/>
    <s v="Psychology Department"/>
    <x v="140"/>
    <m/>
    <m/>
    <s v="Fiscal Year"/>
    <x v="1"/>
  </r>
  <r>
    <s v="Blair"/>
    <s v=" Kristine"/>
    <s v="English Department"/>
    <x v="141"/>
    <n v="8000"/>
    <m/>
    <s v="Fiscal Year"/>
    <x v="1"/>
  </r>
  <r>
    <s v="Schurk"/>
    <s v=" William"/>
    <s v="University Libraries"/>
    <x v="142"/>
    <m/>
    <m/>
    <s v="Fiscal Year"/>
    <x v="1"/>
  </r>
  <r>
    <s v="Hewitt"/>
    <s v=" Lynne"/>
    <s v="Comm. Sciences &amp; Disorders"/>
    <x v="143"/>
    <n v="6000"/>
    <m/>
    <s v="Fiscal Year"/>
    <x v="2"/>
  </r>
  <r>
    <s v="Atalah"/>
    <s v=" Alan"/>
    <s v="Col of Technology Adm"/>
    <x v="144"/>
    <n v="2000"/>
    <m/>
    <s v="Fiscal Year"/>
    <x v="1"/>
  </r>
  <r>
    <s v="Scherer"/>
    <s v=" Ronald"/>
    <s v="Comm. Sciences &amp; Disorders"/>
    <x v="145"/>
    <m/>
    <m/>
    <s v="Fiscal Year"/>
    <x v="1"/>
  </r>
  <r>
    <s v="Lab"/>
    <s v=" Steven"/>
    <s v="Human Services Department"/>
    <x v="146"/>
    <n v="6000"/>
    <m/>
    <s v="Fiscal Year"/>
    <x v="1"/>
  </r>
  <r>
    <s v="Henning"/>
    <s v=" Martin"/>
    <s v="Fire-Applied Science"/>
    <x v="147"/>
    <m/>
    <m/>
    <s v="Fiscal Year"/>
    <x v="1"/>
  </r>
  <r>
    <s v="Bradie"/>
    <s v=" Michael"/>
    <s v="Philosophy Department"/>
    <x v="148"/>
    <m/>
    <m/>
    <s v="Academic Year"/>
    <x v="0"/>
  </r>
  <r>
    <s v="Rogers"/>
    <s v=" Scott"/>
    <s v="Biological Science"/>
    <x v="149"/>
    <m/>
    <m/>
    <s v="Academic Year"/>
    <x v="0"/>
  </r>
  <r>
    <s v="Fioravanti"/>
    <s v=" Carmen"/>
    <s v="Biological Science"/>
    <x v="150"/>
    <m/>
    <m/>
    <s v="Academic Year"/>
    <x v="0"/>
  </r>
  <r>
    <s v="Rajaei"/>
    <s v=" Hassan"/>
    <s v="Computer Science"/>
    <x v="151"/>
    <m/>
    <m/>
    <s v="Academic Year"/>
    <x v="0"/>
  </r>
  <r>
    <s v="Boudreau"/>
    <s v=" Nancy"/>
    <s v="Applied Statistics/Oper Res"/>
    <x v="152"/>
    <m/>
    <m/>
    <s v="Fiscal Year"/>
    <x v="1"/>
  </r>
  <r>
    <s v="McArthur"/>
    <s v=" James"/>
    <s v="Design &amp; Construction"/>
    <x v="153"/>
    <m/>
    <m/>
    <s v="Academic Year"/>
    <x v="0"/>
  </r>
  <r>
    <s v="Vanderhart"/>
    <s v=" Peter"/>
    <s v="Economics Dept"/>
    <x v="154"/>
    <m/>
    <m/>
    <s v="Fiscal Year"/>
    <x v="1"/>
  </r>
  <r>
    <s v="Nelson"/>
    <s v=" Jeffrey"/>
    <s v="University Bookstore"/>
    <x v="155"/>
    <m/>
    <m/>
    <s v="Academic Year"/>
    <x v="0"/>
  </r>
  <r>
    <s v="Pogacar"/>
    <s v=" Timothy"/>
    <s v="German-Russian Department"/>
    <x v="156"/>
    <n v="6000"/>
    <m/>
    <s v="Academic Year"/>
    <x v="0"/>
  </r>
  <r>
    <s v="Minier"/>
    <s v=" Roger"/>
    <s v="NWOE-TV F&amp;A"/>
    <x v="157"/>
    <m/>
    <m/>
    <s v="Academic Year"/>
    <x v="0"/>
  </r>
  <r>
    <s v="Sinn"/>
    <s v=" John"/>
    <s v="Dept Engineering Technologies"/>
    <x v="158"/>
    <n v="4000"/>
    <m/>
    <s v="Academic Year"/>
    <x v="0"/>
  </r>
  <r>
    <s v="Emch"/>
    <s v=" Laura"/>
    <s v="Financial Aid"/>
    <x v="159"/>
    <m/>
    <m/>
    <s v="Academic Year"/>
    <x v="0"/>
  </r>
  <r>
    <s v="Sampen"/>
    <s v=" John"/>
    <s v="Music Performance Studies"/>
    <x v="160"/>
    <m/>
    <m/>
    <s v="Academic Year"/>
    <x v="0"/>
  </r>
  <r>
    <s v="Merritt"/>
    <s v=" Myra"/>
    <s v="Music Performance Studies"/>
    <x v="161"/>
    <m/>
    <m/>
    <s v="Academic Year"/>
    <x v="0"/>
  </r>
  <r>
    <s v="Webb"/>
    <s v=" Jodi"/>
    <s v="Office of Campus Activities"/>
    <x v="162"/>
    <n v="2500"/>
    <m/>
    <s v="Academic Year"/>
    <x v="0"/>
  </r>
  <r>
    <s v="Rentner"/>
    <s v=" Terry"/>
    <s v="School of Media and Comm"/>
    <x v="163"/>
    <n v="8000"/>
    <m/>
    <s v="Academic Year"/>
    <x v="0"/>
  </r>
  <r>
    <s v="McGrath"/>
    <s v=" Richard"/>
    <s v="Applied Statistics/Oper Res"/>
    <x v="164"/>
    <m/>
    <m/>
    <s v="Academic Year"/>
    <x v="0"/>
  </r>
  <r>
    <s v="Haney"/>
    <s v=" Jodi"/>
    <s v="Educ/Div Tchng &amp; Learning"/>
    <x v="165"/>
    <m/>
    <m/>
    <s v="Fiscal Year"/>
    <x v="1"/>
  </r>
  <r>
    <s v="Wittwer"/>
    <s v=" Donna"/>
    <s v="Human Resources"/>
    <x v="166"/>
    <m/>
    <m/>
    <s v="Fiscal Year"/>
    <x v="1"/>
  </r>
  <r>
    <s v="Rump"/>
    <s v=" Christopher"/>
    <s v="Applied Statistics/Oper Res"/>
    <x v="167"/>
    <m/>
    <m/>
    <s v="Academic Year"/>
    <x v="0"/>
  </r>
  <r>
    <s v="Pommersheim"/>
    <s v=" John"/>
    <s v="Fire-Mathematics"/>
    <x v="168"/>
    <m/>
    <m/>
    <s v="Academic Year"/>
    <x v="0"/>
  </r>
  <r>
    <s v="Brown"/>
    <s v=" Emily"/>
    <s v="Music Performance Studies"/>
    <x v="169"/>
    <m/>
    <m/>
    <s v="Academic Year"/>
    <x v="0"/>
  </r>
  <r>
    <s v="Nelson-Beene"/>
    <s v=" Donna"/>
    <s v="General Studies Writing Prog"/>
    <x v="170"/>
    <n v="8000"/>
    <m/>
    <s v="Academic Year"/>
    <x v="0"/>
  </r>
  <r>
    <s v="Jetley"/>
    <s v=" Sudershan"/>
    <s v="Dept Engineering Technologies"/>
    <x v="171"/>
    <m/>
    <m/>
    <s v="Fiscal Year"/>
    <x v="1"/>
  </r>
  <r>
    <s v="Chalupa"/>
    <s v=" Federico"/>
    <s v="Romance and Classical Studies"/>
    <x v="172"/>
    <n v="2500"/>
    <m/>
    <s v="Academic Year"/>
    <x v="0"/>
  </r>
  <r>
    <s v="Fulcher"/>
    <s v=" Lewis"/>
    <s v="Physics &amp; Astronomy"/>
    <x v="173"/>
    <m/>
    <m/>
    <s v="Academic Year"/>
    <x v="0"/>
  </r>
  <r>
    <s v="Wells"/>
    <s v=" Debra"/>
    <s v="Information Technology Service"/>
    <x v="174"/>
    <m/>
    <m/>
    <s v="Fiscal Year"/>
    <x v="1"/>
  </r>
  <r>
    <s v="Leontis"/>
    <s v=" Neocles"/>
    <s v="Chemistry Department"/>
    <x v="175"/>
    <m/>
    <m/>
    <s v="Academic Year"/>
    <x v="0"/>
  </r>
  <r>
    <s v="Coombs"/>
    <s v=" Sheryl"/>
    <s v="Biological Science"/>
    <x v="176"/>
    <m/>
    <m/>
    <s v="Fiscal Year"/>
    <x v="1"/>
  </r>
  <r>
    <s v="DeMaris"/>
    <s v=" Alfred"/>
    <s v="Sociology Department"/>
    <x v="177"/>
    <m/>
    <m/>
    <s v="Academic Year"/>
    <x v="0"/>
  </r>
  <r>
    <s v="Du bow"/>
    <s v=" Eric"/>
    <s v="Psychology Department"/>
    <x v="178"/>
    <m/>
    <m/>
    <s v="Academic Year"/>
    <x v="0"/>
  </r>
  <r>
    <s v="Smith"/>
    <s v=" Alan"/>
    <s v="Music Performance Studies"/>
    <x v="179"/>
    <m/>
    <m/>
    <s v="Academic Year"/>
    <x v="0"/>
  </r>
  <r>
    <s v="Matuga"/>
    <s v=" Julia"/>
    <s v="College of Education - Admin"/>
    <x v="180"/>
    <n v="9000"/>
    <m/>
    <s v="Fiscal Year"/>
    <x v="1"/>
  </r>
  <r>
    <s v="Muir"/>
    <s v=" Thomas"/>
    <s v="School of Art"/>
    <x v="181"/>
    <m/>
    <m/>
    <s v="Academic Year"/>
    <x v="0"/>
  </r>
  <r>
    <s v="Rosenberg"/>
    <s v=" Harold"/>
    <s v="Psychology Department"/>
    <x v="182"/>
    <m/>
    <m/>
    <s v="Academic Year"/>
    <x v="0"/>
  </r>
  <r>
    <s v="Longmore"/>
    <s v=" Monica"/>
    <s v="Sociology Department"/>
    <x v="183"/>
    <m/>
    <m/>
    <s v="Fiscal Year"/>
    <x v="1"/>
  </r>
  <r>
    <s v="Smith"/>
    <s v=" Dale"/>
    <s v="Physics &amp; Astronomy"/>
    <x v="184"/>
    <m/>
    <m/>
    <s v="Academic Year"/>
    <x v="0"/>
  </r>
  <r>
    <s v="Shrude"/>
    <s v=" Marilyn"/>
    <s v="Musicology/Composition/Theory"/>
    <x v="185"/>
    <m/>
    <m/>
    <s v="Academic Year"/>
    <x v="0"/>
  </r>
  <r>
    <s v="Chao"/>
    <s v="Joseph"/>
    <s v="Computer Science"/>
    <x v="186"/>
    <m/>
    <m/>
    <s v="Academic Year"/>
    <x v="0"/>
  </r>
  <r>
    <s v="Bennion"/>
    <s v=" Mark"/>
    <s v="Marketing"/>
    <x v="187"/>
    <m/>
    <m/>
    <s v="Fiscal Year"/>
    <x v="1"/>
  </r>
  <r>
    <s v="Miner"/>
    <s v=" Jeffrey"/>
    <s v="Biological Science"/>
    <x v="188"/>
    <n v="8000"/>
    <m/>
    <s v="Academic Year"/>
    <x v="0"/>
  </r>
  <r>
    <s v="Krueger"/>
    <s v=" Louis"/>
    <s v="School of Art"/>
    <x v="189"/>
    <m/>
    <m/>
    <s v="Fiscal Year"/>
    <x v="1"/>
  </r>
  <r>
    <s v="Moss"/>
    <s v=" Bruce"/>
    <s v="Music Education"/>
    <x v="190"/>
    <n v="9180"/>
    <m/>
    <s v="Academic Year"/>
    <x v="0"/>
  </r>
  <r>
    <s v="Graham"/>
    <s v=" John"/>
    <s v="Biological Science"/>
    <x v="191"/>
    <m/>
    <m/>
    <s v="Academic Year"/>
    <x v="0"/>
  </r>
  <r>
    <s v="Miko"/>
    <s v=" Chris"/>
    <s v="University Libraries"/>
    <x v="192"/>
    <m/>
    <m/>
    <s v="Academic Year"/>
    <x v="0"/>
  </r>
  <r>
    <s v="Motz"/>
    <s v=" Marilyn"/>
    <s v="Popular Culture"/>
    <x v="193"/>
    <n v="4000"/>
    <m/>
    <s v="Academic Year"/>
    <x v="0"/>
  </r>
  <r>
    <s v="Joyner"/>
    <s v=" Kara"/>
    <s v="Sociology Department"/>
    <x v="194"/>
    <m/>
    <m/>
    <s v="Fiscal Year"/>
    <x v="1"/>
  </r>
  <r>
    <s v="Melkote"/>
    <s v=" Srinivas"/>
    <s v="Dept of Telecommunications"/>
    <x v="195"/>
    <m/>
    <m/>
    <s v="Academic Year"/>
    <x v="0"/>
  </r>
  <r>
    <s v="Mason"/>
    <s v=" Derek"/>
    <s v="Social Work"/>
    <x v="196"/>
    <m/>
    <m/>
    <s v="Fiscal Year"/>
    <x v="1"/>
  </r>
  <r>
    <s v="Bingman"/>
    <s v=" Vemer"/>
    <s v="Psychology Department"/>
    <x v="197"/>
    <m/>
    <m/>
    <s v="Fiscal Year"/>
    <x v="1"/>
  </r>
  <r>
    <s v="Fallon"/>
    <s v=" L"/>
    <s v="Public &amp; Allied Health"/>
    <x v="198"/>
    <m/>
    <m/>
    <s v="Academic Year"/>
    <x v="0"/>
  </r>
  <r>
    <s v="Brooks"/>
    <s v=" Margaret"/>
    <s v="Management"/>
    <x v="199"/>
    <m/>
    <m/>
    <s v="Academic Year"/>
    <x v="0"/>
  </r>
  <r>
    <s v="Cox"/>
    <s v=" Christopher"/>
    <s v="Registrar"/>
    <x v="200"/>
    <n v="10000"/>
    <m/>
    <s v="Fiscal Year"/>
    <x v="1"/>
  </r>
  <r>
    <s v="Fischer"/>
    <s v=" John"/>
    <s v="College of Education - Admin"/>
    <x v="201"/>
    <n v="8000"/>
    <m/>
    <s v="Academic Year"/>
    <x v="0"/>
  </r>
  <r>
    <s v="Bragg"/>
    <s v=" Daniel"/>
    <s v="Management"/>
    <x v="202"/>
    <m/>
    <m/>
    <s v="Academic Year"/>
    <x v="0"/>
  </r>
  <r>
    <s v="Henry"/>
    <s v=" Barbara"/>
    <s v="Non-Traditional &amp; Transfer Std"/>
    <x v="203"/>
    <m/>
    <m/>
    <s v="Fiscal Year"/>
    <x v="1"/>
  </r>
  <r>
    <s v="Gebre"/>
    <s v=" Daniel"/>
    <s v="Office of the Provost"/>
    <x v="203"/>
    <m/>
    <m/>
    <s v="Academic Year"/>
    <x v="0"/>
  </r>
  <r>
    <s v="Mathis"/>
    <s v=" William"/>
    <s v="Music Performance Studies"/>
    <x v="204"/>
    <n v="8000"/>
    <m/>
    <s v="Fiscal Year"/>
    <x v="1"/>
  </r>
  <r>
    <s v="Trautman"/>
    <s v=" Donna"/>
    <s v="VCT-Tech Education"/>
    <x v="205"/>
    <m/>
    <m/>
    <s v="Fiscal Year"/>
    <x v="1"/>
  </r>
  <r>
    <s v="Connor"/>
    <s v=" D"/>
    <s v="Marketing &amp; Communications"/>
    <x v="206"/>
    <m/>
    <m/>
    <s v="Fiscal Year"/>
    <x v="1"/>
  </r>
  <r>
    <s v="Stein"/>
    <s v=" Catherine"/>
    <s v="Psychology Department"/>
    <x v="207"/>
    <m/>
    <m/>
    <s v="Academic Year"/>
    <x v="0"/>
  </r>
  <r>
    <s v="Ballweg"/>
    <s v=" Janet"/>
    <s v="School of Art"/>
    <x v="208"/>
    <m/>
    <m/>
    <s v="Fiscal Year"/>
    <x v="1"/>
  </r>
  <r>
    <s v="Zeng"/>
    <s v=" Zheng"/>
    <s v="Economics Dept"/>
    <x v="209"/>
    <m/>
    <m/>
    <s v="Fiscal Year"/>
    <x v="1"/>
  </r>
  <r>
    <s v="Waters"/>
    <s v=" Sarah"/>
    <s v="Office of Residence Life"/>
    <x v="210"/>
    <m/>
    <m/>
    <s v="Academic Year"/>
    <x v="0"/>
  </r>
  <r>
    <s v="Mattiace"/>
    <s v=" Lisa"/>
    <s v="Development Office"/>
    <x v="211"/>
    <m/>
    <m/>
    <s v="Fiscal Year"/>
    <x v="1"/>
  </r>
  <r>
    <s v="Laflin"/>
    <s v=" Molly"/>
    <s v="Family &amp; Consumer Sciences"/>
    <x v="212"/>
    <m/>
    <m/>
    <s v="Fiscal Year"/>
    <x v="1"/>
  </r>
  <r>
    <s v="Darby"/>
    <s v=" Lynn"/>
    <s v="School of HMSLS"/>
    <x v="213"/>
    <m/>
    <m/>
    <s v="Academic Year"/>
    <x v="0"/>
  </r>
  <r>
    <s v="Pissanos"/>
    <s v=" Becky"/>
    <s v="School of HMSLS"/>
    <x v="214"/>
    <m/>
    <m/>
    <s v="Academic Year"/>
    <x v="0"/>
  </r>
  <r>
    <s v="Gajjala"/>
    <s v=" Radhika"/>
    <s v="American Culture Studies"/>
    <x v="215"/>
    <n v="4000"/>
    <m/>
    <s v="Academic Year"/>
    <x v="0"/>
  </r>
  <r>
    <s v="Chou"/>
    <s v=" So-Hsiang"/>
    <s v="Math and Statistics Dept"/>
    <x v="216"/>
    <m/>
    <m/>
    <s v="Academic Year"/>
    <x v="0"/>
  </r>
  <r>
    <s v="Kielmeyer"/>
    <s v=" David"/>
    <s v="Marketing &amp; Communications"/>
    <x v="217"/>
    <n v="10000"/>
    <m/>
    <s v="Fiscal Year"/>
    <x v="2"/>
  </r>
  <r>
    <s v="Lengel"/>
    <s v=" Laura"/>
    <s v="Dept of Communication"/>
    <x v="218"/>
    <m/>
    <m/>
    <s v="Fiscal Year"/>
    <x v="1"/>
  </r>
  <r>
    <s v="Chang"/>
    <s v=" Jane"/>
    <s v="Applied Statistics/Oper Res"/>
    <x v="219"/>
    <m/>
    <m/>
    <s v="Academic Year"/>
    <x v="0"/>
  </r>
  <r>
    <s v="Berry"/>
    <s v=" Ellen"/>
    <s v="English Department"/>
    <x v="220"/>
    <n v="2500"/>
    <m/>
    <s v="Fiscal Year"/>
    <x v="1"/>
  </r>
  <r>
    <s v="Murray"/>
    <s v=" Mary"/>
    <s v="College of Education - Admin"/>
    <x v="221"/>
    <n v="8000"/>
    <m/>
    <s v="Academic Year"/>
    <x v="0"/>
  </r>
  <r>
    <s v="Hendricks"/>
    <s v=" Cindy"/>
    <s v="Educ/Div Tchng &amp; Learning"/>
    <x v="222"/>
    <n v="8000"/>
    <m/>
    <s v="Fiscal Year"/>
    <x v="1"/>
  </r>
  <r>
    <s v="Jex"/>
    <s v=" Steve"/>
    <s v="Psychology Department"/>
    <x v="223"/>
    <m/>
    <m/>
    <s v="Fiscal Year"/>
    <x v="1"/>
  </r>
  <r>
    <s v="Seubert"/>
    <s v=" Steven"/>
    <s v="Math and Statistics Dept"/>
    <x v="224"/>
    <m/>
    <m/>
    <s v="Fiscal Year"/>
    <x v="1"/>
  </r>
  <r>
    <s v="Cuneen"/>
    <s v=" Jacquelyn"/>
    <s v="School of HMSLS"/>
    <x v="225"/>
    <m/>
    <m/>
    <s v="Academic Year"/>
    <x v="0"/>
  </r>
  <r>
    <s v="Brown"/>
    <s v=" Susan"/>
    <s v="Sociology Department"/>
    <x v="226"/>
    <n v="5000"/>
    <m/>
    <s v="Academic Year"/>
    <x v="0"/>
  </r>
  <r>
    <s v="Duntley"/>
    <s v=" Madeline"/>
    <s v="Chapman Learning Community"/>
    <x v="227"/>
    <n v="4000"/>
    <m/>
    <s v="Academic Year"/>
    <x v="0"/>
  </r>
  <r>
    <s v="Dixon"/>
    <s v=" Lynda"/>
    <s v="Dept of Communication"/>
    <x v="228"/>
    <m/>
    <m/>
    <s v="Academic Year"/>
    <x v="0"/>
  </r>
  <r>
    <s v="Strange"/>
    <s v=" C"/>
    <s v="Higher Ed and Student Affairs"/>
    <x v="229"/>
    <m/>
    <m/>
    <s v="Academic Year"/>
    <x v="0"/>
  </r>
  <r>
    <s v="Spontelli"/>
    <s v=" Charles"/>
    <s v="VCT-Tech Education"/>
    <x v="230"/>
    <m/>
    <m/>
    <s v="Academic Year"/>
    <x v="0"/>
  </r>
  <r>
    <s v="Light"/>
    <s v=" Ann"/>
    <s v="PACE"/>
    <x v="231"/>
    <m/>
    <m/>
    <s v="Fiscal Year"/>
    <x v="1"/>
  </r>
  <r>
    <s v="Hoffman"/>
    <s v=" Barbara"/>
    <s v="Health Services"/>
    <x v="231"/>
    <m/>
    <m/>
    <s v="Fiscal Year"/>
    <x v="2"/>
  </r>
  <r>
    <s v="Tisak"/>
    <s v=" John"/>
    <s v="Psychology Department"/>
    <x v="232"/>
    <m/>
    <m/>
    <s v="Academic Year"/>
    <x v="0"/>
  </r>
  <r>
    <s v="Brecher"/>
    <s v=" Arthur"/>
    <s v="Chemistry Department"/>
    <x v="233"/>
    <m/>
    <m/>
    <s v="Academic Year"/>
    <x v="0"/>
  </r>
  <r>
    <s v="Lee"/>
    <s v=" Jong Kwan"/>
    <s v="Computer Science"/>
    <x v="234"/>
    <m/>
    <m/>
    <s v="Academic Year"/>
    <x v="0"/>
  </r>
  <r>
    <s v="Chen"/>
    <s v=" Hanfeng"/>
    <s v="Math and Statistics Dept"/>
    <x v="235"/>
    <m/>
    <m/>
    <s v="Academic Year"/>
    <x v="0"/>
  </r>
  <r>
    <s v="Glick"/>
    <s v=" Todd"/>
    <s v="Information Technology Service"/>
    <x v="236"/>
    <m/>
    <m/>
    <s v="Academic Year"/>
    <x v="0"/>
  </r>
  <r>
    <s v="Kolla"/>
    <s v=" Sri"/>
    <s v="Dept Engineering Technologies"/>
    <x v="237"/>
    <m/>
    <m/>
    <s v="Fiscal Year"/>
    <x v="1"/>
  </r>
  <r>
    <s v="Skelding"/>
    <s v=" Brian"/>
    <s v="Controller's Office"/>
    <x v="238"/>
    <m/>
    <m/>
    <s v="Academic Year"/>
    <x v="0"/>
  </r>
  <r>
    <s v="Hoops"/>
    <s v=" David"/>
    <s v="Information Technology Service"/>
    <x v="239"/>
    <m/>
    <m/>
    <s v="Fiscal Year"/>
    <x v="2"/>
  </r>
  <r>
    <s v="Fink"/>
    <s v=" Bonnie"/>
    <s v="Center for Teaching &amp; Learning"/>
    <x v="240"/>
    <n v="10000"/>
    <m/>
    <s v="Academic Year"/>
    <x v="0"/>
  </r>
  <r>
    <s v="Simon"/>
    <s v=" Marc"/>
    <s v="Political Science Department"/>
    <x v="241"/>
    <m/>
    <m/>
    <s v="Academic Year"/>
    <x v="0"/>
  </r>
  <r>
    <s v="Coggin"/>
    <s v=" Bill"/>
    <s v="English Department"/>
    <x v="242"/>
    <m/>
    <m/>
    <s v="Fiscal Year"/>
    <x v="1"/>
  </r>
  <r>
    <s v="Tisak"/>
    <s v=" Marie"/>
    <s v="Psychology Department"/>
    <x v="243"/>
    <m/>
    <m/>
    <s v="Fiscal Year"/>
    <x v="2"/>
  </r>
  <r>
    <s v="Letzring"/>
    <s v=" Steven"/>
    <s v="Information Technology Service"/>
    <x v="244"/>
    <m/>
    <m/>
    <s v="Fiscal Year"/>
    <x v="1"/>
  </r>
  <r>
    <s v="Elwazani"/>
    <s v=" Salim"/>
    <s v="Architecture &amp; Envr Design"/>
    <x v="245"/>
    <m/>
    <m/>
    <s v="Academic Year"/>
    <x v="0"/>
  </r>
  <r>
    <s v="Wojtkiewicz"/>
    <s v=" Dennis"/>
    <s v="School of Art"/>
    <x v="246"/>
    <m/>
    <m/>
    <s v="Fiscal Year"/>
    <x v="1"/>
  </r>
  <r>
    <s v="Wood"/>
    <s v=" Elizabeth"/>
    <s v="University Libraries"/>
    <x v="247"/>
    <m/>
    <m/>
    <s v="Fiscal Year"/>
    <x v="1"/>
  </r>
  <r>
    <s v="Sanchez"/>
    <s v=" Laura"/>
    <s v="Sociology Department"/>
    <x v="248"/>
    <m/>
    <m/>
    <s v="Academic Year"/>
    <x v="0"/>
  </r>
  <r>
    <s v="Weber"/>
    <s v=" Michael"/>
    <s v="Philosophy Department"/>
    <x v="249"/>
    <n v="6000"/>
    <m/>
    <s v="Academic Year"/>
    <x v="0"/>
  </r>
  <r>
    <s v="Waggoner"/>
    <s v=" Todd"/>
    <s v="Dept Engineering Technologies"/>
    <x v="250"/>
    <m/>
    <m/>
    <s v="Fiscal Year"/>
    <x v="1"/>
  </r>
  <r>
    <s v="Evans"/>
    <s v=" James"/>
    <s v="Geology Department"/>
    <x v="251"/>
    <m/>
    <m/>
    <s v="Academic Year"/>
    <x v="0"/>
  </r>
  <r>
    <s v="Short"/>
    <s v=" Phyllis"/>
    <s v="Information Technology Service"/>
    <x v="252"/>
    <m/>
    <m/>
    <s v="Academic Year"/>
    <x v="0"/>
  </r>
  <r>
    <s v="Hunter"/>
    <s v=" John"/>
    <s v="Football"/>
    <x v="253"/>
    <m/>
    <m/>
    <s v="Fiscal Year"/>
    <x v="1"/>
  </r>
  <r>
    <s v="Monroe"/>
    <s v=" Nicholas"/>
    <s v="Football"/>
    <x v="253"/>
    <m/>
    <m/>
    <s v="Academic Year"/>
    <x v="0"/>
  </r>
  <r>
    <s v="McKay"/>
    <s v=" Robert"/>
    <s v="Biological Science"/>
    <x v="254"/>
    <n v="5000"/>
    <m/>
    <s v="Academic Year"/>
    <x v="0"/>
  </r>
  <r>
    <s v="Krane"/>
    <s v=" Victoria"/>
    <s v="School of HMSLS"/>
    <x v="255"/>
    <m/>
    <m/>
    <s v="Fiscal Year"/>
    <x v="1"/>
  </r>
  <r>
    <s v="Izzo"/>
    <s v=" Alexander"/>
    <s v="Math and Statistics Dept"/>
    <x v="256"/>
    <m/>
    <m/>
    <s v="Fiscal Year"/>
    <x v="1"/>
  </r>
  <r>
    <s v="Bortel"/>
    <s v=" Robert"/>
    <s v="Student Publications"/>
    <x v="257"/>
    <m/>
    <m/>
    <s v="Fiscal Year"/>
    <x v="1"/>
  </r>
  <r>
    <s v="Chen"/>
    <s v=" John"/>
    <s v="Math and Statistics Dept"/>
    <x v="258"/>
    <m/>
    <m/>
    <s v="Academic Year"/>
    <x v="0"/>
  </r>
  <r>
    <s v="Garske"/>
    <s v=" Gregory"/>
    <s v="Schl of Intervention Svcs"/>
    <x v="259"/>
    <m/>
    <m/>
    <s v="Academic Year"/>
    <x v="0"/>
  </r>
  <r>
    <s v="Nwauwa"/>
    <s v=" Apollos"/>
    <s v="History Department"/>
    <x v="260"/>
    <n v="2500"/>
    <m/>
    <s v="Academic Year"/>
    <x v="0"/>
  </r>
  <r>
    <s v="Chapin"/>
    <s v=" L"/>
    <s v="Construction Management"/>
    <x v="261"/>
    <n v="4000"/>
    <m/>
    <s v="Academic Year"/>
    <x v="0"/>
  </r>
  <r>
    <s v="McDermott"/>
    <s v=" Jon"/>
    <s v="Dept Engineering Technologies"/>
    <x v="262"/>
    <m/>
    <m/>
    <s v="Academic Year"/>
    <x v="0"/>
  </r>
  <r>
    <s v="Mahoney"/>
    <s v=" Annette"/>
    <s v="Psychology Department"/>
    <x v="263"/>
    <m/>
    <m/>
    <s v="Fiscal Year"/>
    <x v="1"/>
  </r>
  <r>
    <s v="Heckman"/>
    <s v=" Carol"/>
    <s v="Biological Science"/>
    <x v="264"/>
    <m/>
    <m/>
    <s v="Fiscal Year"/>
    <x v="3"/>
  </r>
  <r>
    <s v="Zachary"/>
    <s v=" Mary"/>
    <s v="University Libraries"/>
    <x v="265"/>
    <n v="4500"/>
    <m/>
    <s v="Fiscal Year"/>
    <x v="1"/>
  </r>
  <r>
    <s v="Guidera"/>
    <s v=" Stan"/>
    <s v="Architecture &amp; Envr Design"/>
    <x v="266"/>
    <n v="4000"/>
    <m/>
    <s v="Fiscal Year"/>
    <x v="1"/>
  </r>
  <r>
    <s v="Kurtz"/>
    <s v=" Andrew"/>
    <s v="Fire-Institutional Research"/>
    <x v="267"/>
    <n v="21900"/>
    <m/>
    <s v="Fiscal Year"/>
    <x v="1"/>
  </r>
  <r>
    <s v="Coomes"/>
    <s v=" Michael"/>
    <s v="Higher Ed and Student Affairs"/>
    <x v="268"/>
    <m/>
    <m/>
    <s v="Fiscal Year"/>
    <x v="1"/>
  </r>
  <r>
    <s v="Hofmann"/>
    <s v=" Paul"/>
    <s v="Center for International Prgms"/>
    <x v="269"/>
    <m/>
    <m/>
    <s v="Fiscal Year"/>
    <x v="2"/>
  </r>
  <r>
    <s v="James"/>
    <s v=" Timothy"/>
    <s v="Public Safety"/>
    <x v="270"/>
    <m/>
    <m/>
    <s v="Fiscal Year"/>
    <x v="1"/>
  </r>
  <r>
    <s v="Brahier"/>
    <s v=" Daniel"/>
    <s v="Educ/Div Tchng &amp; Learning"/>
    <x v="271"/>
    <n v="10000"/>
    <m/>
    <s v="Academic Year"/>
    <x v="0"/>
  </r>
  <r>
    <s v="Langendorfer"/>
    <s v=" Stephen"/>
    <s v="School of HMSLS"/>
    <x v="272"/>
    <m/>
    <m/>
    <s v="Academic Year"/>
    <x v="0"/>
  </r>
  <r>
    <s v="Ryan"/>
    <s v=" Kenneth"/>
    <s v="Applied Statistics/Oper Res"/>
    <x v="273"/>
    <m/>
    <m/>
    <s v="Academic Year"/>
    <x v="0"/>
  </r>
  <r>
    <s v="Mruk"/>
    <s v=" Christopher"/>
    <s v="Fire-Psychology"/>
    <x v="274"/>
    <m/>
    <m/>
    <s v="Academic Year"/>
    <x v="0"/>
  </r>
  <r>
    <s v="Roudebush"/>
    <s v=" Wilfred"/>
    <s v="Construction Management"/>
    <x v="275"/>
    <m/>
    <m/>
    <s v="Academic Year"/>
    <x v="0"/>
  </r>
  <r>
    <s v="Kantorski"/>
    <s v=" Vincent"/>
    <s v="Music Education"/>
    <x v="276"/>
    <m/>
    <m/>
    <s v="Fiscal Year"/>
    <x v="1"/>
  </r>
  <r>
    <s v="Roark"/>
    <s v=" Roddy"/>
    <s v="Fire-Applied Science"/>
    <x v="277"/>
    <n v="2000"/>
    <m/>
    <s v="Fiscal Year"/>
    <x v="1"/>
  </r>
  <r>
    <s v="Vickio"/>
    <s v=" Craig"/>
    <s v="Counseling Center"/>
    <x v="278"/>
    <m/>
    <m/>
    <s v="Fiscal Year"/>
    <x v="1"/>
  </r>
  <r>
    <s v="Badik"/>
    <s v=" Annette"/>
    <s v="Career Center"/>
    <x v="279"/>
    <m/>
    <m/>
    <s v="Fiscal Year"/>
    <x v="1"/>
  </r>
  <r>
    <s v="Quinn"/>
    <s v=" J"/>
    <s v="Economics Dept"/>
    <x v="280"/>
    <m/>
    <m/>
    <s v="Fiscal Year"/>
    <x v="0"/>
  </r>
  <r>
    <s v="Beluska"/>
    <s v=" Vasile"/>
    <s v="Music Performance Studies"/>
    <x v="281"/>
    <m/>
    <m/>
    <s v="Fiscal Year"/>
    <x v="1"/>
  </r>
  <r>
    <s v="Jenkins"/>
    <s v=" George"/>
    <s v="Marketing"/>
    <x v="282"/>
    <m/>
    <m/>
    <s v="Fiscal Year"/>
    <x v="1"/>
  </r>
  <r>
    <s v="Smith"/>
    <s v=" Michael"/>
    <s v="Information Technology Service"/>
    <x v="283"/>
    <m/>
    <m/>
    <s v="Academic Year"/>
    <x v="0"/>
  </r>
  <r>
    <s v="Meel"/>
    <s v=" David"/>
    <s v="Math and Statistics Dept"/>
    <x v="284"/>
    <m/>
    <m/>
    <s v="Academic Year"/>
    <x v="0"/>
  </r>
  <r>
    <s v="Fasko"/>
    <s v=" Daniel"/>
    <s v="Leadership and Policy Studies"/>
    <x v="285"/>
    <m/>
    <m/>
    <s v="Academic Year"/>
    <x v="0"/>
  </r>
  <r>
    <s v="Colvin"/>
    <s v=" Wayne"/>
    <s v="Information Technology Service"/>
    <x v="286"/>
    <m/>
    <m/>
    <s v="Fiscal Year"/>
    <x v="2"/>
  </r>
  <r>
    <s v="Sharp"/>
    <s v=" Patricia"/>
    <s v="Psychology Department"/>
    <x v="287"/>
    <m/>
    <m/>
    <s v="Fiscal Year"/>
    <x v="1"/>
  </r>
  <r>
    <s v="Poor"/>
    <s v=" G"/>
    <s v="Computer Science"/>
    <x v="288"/>
    <m/>
    <m/>
    <s v="Academic Year"/>
    <x v="0"/>
  </r>
  <r>
    <s v="Gordon"/>
    <s v=" Jeffrey"/>
    <s v="Geography Department"/>
    <x v="289"/>
    <m/>
    <m/>
    <s v="Academic Year"/>
    <x v="0"/>
  </r>
  <r>
    <s v="Kasch"/>
    <s v=" Richard"/>
    <s v="Information Technology Service"/>
    <x v="290"/>
    <m/>
    <m/>
    <s v="Fiscal Year"/>
    <x v="1"/>
  </r>
  <r>
    <s v="Natvig"/>
    <s v=" Mary"/>
    <s v="Musicology/Composition/Theory"/>
    <x v="291"/>
    <m/>
    <m/>
    <s v="Academic Year"/>
    <x v="0"/>
  </r>
  <r>
    <s v="Jesse"/>
    <s v=" Neal"/>
    <s v="BGeXperience"/>
    <x v="292"/>
    <n v="20000"/>
    <m/>
    <s v="Fiscal Year"/>
    <x v="1"/>
  </r>
  <r>
    <s v="Swanson"/>
    <s v=" Robert"/>
    <s v="Controller's Office"/>
    <x v="293"/>
    <m/>
    <m/>
    <s v="Academic Year"/>
    <x v="0"/>
  </r>
  <r>
    <s v="Sherrell"/>
    <s v=" Marcus"/>
    <s v="A&amp;S Dean"/>
    <x v="294"/>
    <n v="8000"/>
    <m/>
    <s v="Fiscal Year"/>
    <x v="1"/>
  </r>
  <r>
    <s v="Jones"/>
    <s v=" Carolyn"/>
    <s v="Accounting/MIS"/>
    <x v="295"/>
    <m/>
    <m/>
    <s v="Fiscal Year"/>
    <x v="1"/>
  </r>
  <r>
    <s v="Mitchell"/>
    <s v=" Bonnie"/>
    <s v="School of Art"/>
    <x v="296"/>
    <m/>
    <m/>
    <s v="Academic Year"/>
    <x v="0"/>
  </r>
  <r>
    <s v="Boucher"/>
    <s v=" Robert"/>
    <s v="Design &amp; Construction"/>
    <x v="297"/>
    <m/>
    <m/>
    <s v="Fiscal Year"/>
    <x v="1"/>
  </r>
  <r>
    <s v="Pogan"/>
    <s v=" Brett"/>
    <s v="Capital Planning"/>
    <x v="297"/>
    <m/>
    <m/>
    <s v="Academic Year"/>
    <x v="0"/>
  </r>
  <r>
    <s v="Bums"/>
    <s v=" Timothy"/>
    <s v="Design &amp; Construction"/>
    <x v="297"/>
    <m/>
    <m/>
    <s v="Academic Year"/>
    <x v="0"/>
  </r>
  <r>
    <s v="Grant"/>
    <s v=" Andrew"/>
    <s v="Business Operations"/>
    <x v="298"/>
    <m/>
    <m/>
    <s v="Fiscal Year"/>
    <x v="1"/>
  </r>
  <r>
    <s v="Stasa"/>
    <s v=" Barbara"/>
    <s v="Information Technology Service"/>
    <x v="299"/>
    <m/>
    <m/>
    <s v="Academic Year"/>
    <x v="0"/>
  </r>
  <r>
    <s v="Adams"/>
    <s v=" Judy"/>
    <s v="Medical Technology Program"/>
    <x v="300"/>
    <m/>
    <m/>
    <s v="Fiscal Year"/>
    <x v="1"/>
  </r>
  <r>
    <s v="Von Lehmden"/>
    <s v=" Joshua"/>
    <s v="Information Technology Service"/>
    <x v="301"/>
    <m/>
    <m/>
    <s v="Fiscal Year"/>
    <x v="1"/>
  </r>
  <r>
    <s v="Emery"/>
    <s v=" Allan"/>
    <s v="English Department"/>
    <x v="302"/>
    <m/>
    <m/>
    <s v="Academic Year"/>
    <x v="0"/>
  </r>
  <r>
    <s v="Kim"/>
    <s v=" Younghee"/>
    <s v="Family &amp; Consumer Sciences"/>
    <x v="303"/>
    <m/>
    <m/>
    <s v="Fiscal Year"/>
    <x v="1"/>
  </r>
  <r>
    <s v="Herman"/>
    <s v=" Terry"/>
    <s v="VCT-Tech Education"/>
    <x v="304"/>
    <m/>
    <m/>
    <s v="Fiscal Year"/>
    <x v="2"/>
  </r>
  <r>
    <s v="Eber"/>
    <s v=" Dena"/>
    <s v="School of Art"/>
    <x v="305"/>
    <m/>
    <m/>
    <s v="Academic Year"/>
    <x v="0"/>
  </r>
  <r>
    <s v="Mayo"/>
    <s v=" Wendell"/>
    <s v="English Department"/>
    <x v="306"/>
    <m/>
    <m/>
    <s v="Academic Year"/>
    <x v="0"/>
  </r>
  <r>
    <s v="Hamilton"/>
    <s v=" Duane"/>
    <s v="Campus Services"/>
    <x v="307"/>
    <m/>
    <m/>
    <s v="Fiscal Year"/>
    <x v="3"/>
  </r>
  <r>
    <s v="Cardwell"/>
    <s v=" Catherine"/>
    <s v="University Libraries"/>
    <x v="308"/>
    <m/>
    <m/>
    <s v="Academic Year"/>
    <x v="0"/>
  </r>
  <r>
    <s v="Miller"/>
    <s v=" Kimberly"/>
    <s v="Risk Management"/>
    <x v="309"/>
    <m/>
    <m/>
    <s v="Academic Year"/>
    <x v="0"/>
  </r>
  <r>
    <s v="Hoag"/>
    <s v="John"/>
    <s v="Dean of Business"/>
    <x v="310"/>
    <n v="8000"/>
    <m/>
    <s v="Academic Year"/>
    <x v="0"/>
  </r>
  <r>
    <s v="Luescher"/>
    <s v=" Andreas"/>
    <s v="Architecture &amp; Envr Design"/>
    <x v="311"/>
    <m/>
    <m/>
    <s v="Fiscal Year"/>
    <x v="1"/>
  </r>
  <r>
    <s v="Steams"/>
    <s v=" Beverly"/>
    <s v="University Libraries"/>
    <x v="312"/>
    <m/>
    <m/>
    <s v="Academic Year"/>
    <x v="0"/>
  </r>
  <r>
    <s v="Skinner"/>
    <s v=" Ewart"/>
    <s v="Dept of Telecommunications"/>
    <x v="313"/>
    <m/>
    <m/>
    <s v="Academic Year"/>
    <x v="0"/>
  </r>
  <r>
    <s v="Irvine"/>
    <s v=" Lesley"/>
    <s v="Intercollegiate Athletics"/>
    <x v="314"/>
    <m/>
    <m/>
    <s v="Fiscal Year"/>
    <x v="1"/>
  </r>
  <r>
    <s v="Campbell"/>
    <s v=" Michael"/>
    <s v="Public Safety"/>
    <x v="314"/>
    <m/>
    <m/>
    <s v="Academic Year"/>
    <x v="0"/>
  </r>
  <r>
    <s v="Underwood"/>
    <s v=" Eileen"/>
    <s v="Biological Science"/>
    <x v="315"/>
    <m/>
    <m/>
    <s v="Fiscal Year"/>
    <x v="1"/>
  </r>
  <r>
    <s v="Anzenbacher"/>
    <s v=" Pavel"/>
    <s v="Chemistry Department"/>
    <x v="316"/>
    <m/>
    <m/>
    <s v="Fiscal Year"/>
    <x v="1"/>
  </r>
  <r>
    <s v="Depinet"/>
    <s v=" Andrea"/>
    <s v="Campus Services"/>
    <x v="317"/>
    <m/>
    <m/>
    <s v="Academic Year"/>
    <x v="0"/>
  </r>
  <r>
    <s v="Richardson"/>
    <s v=" Nathan"/>
    <s v="Romance and Classical Studies"/>
    <x v="318"/>
    <n v="8000"/>
    <m/>
    <s v="Fiscal Year"/>
    <x v="3"/>
  </r>
  <r>
    <s v="Boatwright"/>
    <s v=" Earl"/>
    <s v="Marketing"/>
    <x v="319"/>
    <n v="8000"/>
    <m/>
    <s v="Fiscal Year"/>
    <x v="1"/>
  </r>
  <r>
    <s v="Halsey"/>
    <s v=" Jeffrey"/>
    <s v="Music Performance Studies"/>
    <x v="320"/>
    <m/>
    <m/>
    <s v="Fiscal Year"/>
    <x v="1"/>
  </r>
  <r>
    <s v="Zeilstra-Ryalls"/>
    <s v=" Jill"/>
    <s v="Biological Science"/>
    <x v="321"/>
    <m/>
    <m/>
    <s v="Fiscal Year"/>
    <x v="1"/>
  </r>
  <r>
    <s v="Layden"/>
    <s v=" Andrew"/>
    <s v="Physics &amp; Astronomy"/>
    <x v="322"/>
    <m/>
    <m/>
    <s v="Fiscal Year"/>
    <x v="2"/>
  </r>
  <r>
    <s v="O'Brien"/>
    <s v=" William"/>
    <s v="Psychology Department"/>
    <x v="323"/>
    <m/>
    <m/>
    <s v="Academic Year"/>
    <x v="0"/>
  </r>
  <r>
    <s v="Kane"/>
    <s v="John"/>
    <s v="Office of Tech Transfer &amp; Serv"/>
    <x v="324"/>
    <m/>
    <m/>
    <s v="Fiscal Year"/>
    <x v="1"/>
  </r>
  <r>
    <s v="Artz"/>
    <s v=" Jeffrey"/>
    <s v="Marketing &amp; Communications"/>
    <x v="325"/>
    <m/>
    <m/>
    <s v="Fiscal Year"/>
    <x v="1"/>
  </r>
  <r>
    <s v="Brunner"/>
    <s v=" Marc"/>
    <s v="Design &amp; Construction"/>
    <x v="326"/>
    <m/>
    <m/>
    <s v="Academic Year"/>
    <x v="0"/>
  </r>
  <r>
    <s v="Cesarini"/>
    <s v=" Paul"/>
    <s v="VCT-Tech Education"/>
    <x v="327"/>
    <n v="6000"/>
    <m/>
    <s v="Academic Year"/>
    <x v="0"/>
  </r>
  <r>
    <s v="Deters"/>
    <s v=" Donald"/>
    <s v="Biological Science"/>
    <x v="328"/>
    <m/>
    <m/>
    <s v="Academic Year"/>
    <x v="0"/>
  </r>
  <r>
    <s v="Reinhart"/>
    <s v=" Rachel"/>
    <s v="Leadership and Policy Studies"/>
    <x v="329"/>
    <m/>
    <m/>
    <s v="Academic Year"/>
    <x v="0"/>
  </r>
  <r>
    <s v="Molnar"/>
    <s v=" Connie"/>
    <s v="Ctr for Online &amp; Blended Leam"/>
    <x v="330"/>
    <m/>
    <m/>
    <s v="Academic Year"/>
    <x v="0"/>
  </r>
  <r>
    <s v="Hennessy"/>
    <s v=" Nicholas"/>
    <s v="Sustainability"/>
    <x v="331"/>
    <m/>
    <m/>
    <s v="Fiscal Year"/>
    <x v="1"/>
  </r>
  <r>
    <s v="Chambers"/>
    <s v=" Timothy"/>
    <s v="Office of UG Student Develo"/>
    <x v="332"/>
    <m/>
    <m/>
    <s v="Academic Year"/>
    <x v="0"/>
  </r>
  <r>
    <s v="Balistreri"/>
    <s v=" John"/>
    <s v="School of Art"/>
    <x v="333"/>
    <m/>
    <m/>
    <s v="Fiscal Year"/>
    <x v="1"/>
  </r>
  <r>
    <s v="Burke"/>
    <s v=" Mona"/>
    <s v="Fire-Applied Science"/>
    <x v="334"/>
    <n v="2000"/>
    <m/>
    <s v="Academic Year"/>
    <x v="0"/>
  </r>
  <r>
    <s v="Huber"/>
    <s v=" Robert"/>
    <s v="Biological Science"/>
    <x v="335"/>
    <m/>
    <m/>
    <s v="Academic Year"/>
    <x v="1"/>
  </r>
  <r>
    <s v="Gillespie"/>
    <s v=" Mary Ellen"/>
    <s v="Intercollegiate Athletics"/>
    <x v="336"/>
    <m/>
    <m/>
    <s v="Academic Year"/>
    <x v="0"/>
  </r>
  <r>
    <s v="Nelson"/>
    <s v=" Mark"/>
    <s v="Learning Commons"/>
    <x v="337"/>
    <m/>
    <m/>
    <s v="Academic Year"/>
    <x v="0"/>
  </r>
  <r>
    <s v="Childs"/>
    <s v=" Sidney"/>
    <s v="TRIO Programs"/>
    <x v="338"/>
    <m/>
    <m/>
    <s v="Academic Year"/>
    <x v="0"/>
  </r>
  <r>
    <s v="McRoberts"/>
    <s v=" Gail"/>
    <s v="Graduate Operations"/>
    <x v="339"/>
    <m/>
    <m/>
    <s v="Academic Year"/>
    <x v="0"/>
  </r>
  <r>
    <s v="Bly"/>
    <s v=" George"/>
    <s v="Information Technology Service"/>
    <x v="340"/>
    <m/>
    <m/>
    <s v="Fiscal Year"/>
    <x v="1"/>
  </r>
  <r>
    <s v="Carney"/>
    <s v=" Mark"/>
    <s v="Football"/>
    <x v="341"/>
    <m/>
    <m/>
    <s v="Academic Year"/>
    <x v="0"/>
  </r>
  <r>
    <s v="Durkin"/>
    <s v=" William"/>
    <s v="Football"/>
    <x v="341"/>
    <m/>
    <m/>
    <s v="Academic Year"/>
    <x v="0"/>
  </r>
  <r>
    <s v="Short"/>
    <s v=" Anthony"/>
    <s v="WBGU-TV Television Service"/>
    <x v="342"/>
    <n v="8000"/>
    <m/>
    <s v="Academic Year"/>
    <x v="0"/>
  </r>
  <r>
    <s v="Oates"/>
    <s v=" Gary"/>
    <s v="Sociology Department"/>
    <x v="343"/>
    <m/>
    <m/>
    <s v="Academic Year"/>
    <x v="0"/>
  </r>
  <r>
    <s v="Wade"/>
    <s v=" John"/>
    <s v="Math and Statistics Dept"/>
    <x v="344"/>
    <m/>
    <m/>
    <s v="Fiscal Year"/>
    <x v="1"/>
  </r>
  <r>
    <s v="Ha"/>
    <s v=" Louisa"/>
    <s v="Dept of Telecommunications"/>
    <x v="345"/>
    <m/>
    <m/>
    <s v="Fiscal Year"/>
    <x v="1"/>
  </r>
  <r>
    <s v="Shook"/>
    <s v=" Mark"/>
    <s v="Intercollegiate Athletics"/>
    <x v="346"/>
    <m/>
    <m/>
    <s v="Academic Year"/>
    <x v="0"/>
  </r>
  <r>
    <s v="Englehart"/>
    <s v=" Neil"/>
    <s v="Political Science Department"/>
    <x v="347"/>
    <n v="6000"/>
    <m/>
    <s v="Academic Year"/>
    <x v="0"/>
  </r>
  <r>
    <s v="Diehl"/>
    <s v=" Kerry"/>
    <s v="Admissions Office"/>
    <x v="348"/>
    <n v="5000"/>
    <m/>
    <s v="Academic Year"/>
    <x v="0"/>
  </r>
  <r>
    <s v="Santino"/>
    <s v=" John"/>
    <s v="Popular Culture"/>
    <x v="349"/>
    <m/>
    <m/>
    <s v="Academic Year"/>
    <x v="0"/>
  </r>
  <r>
    <s v="Gilmer"/>
    <s v=" Garrett"/>
    <s v="Counseling Center"/>
    <x v="350"/>
    <m/>
    <m/>
    <s v="Academic Year"/>
    <x v="0"/>
  </r>
  <r>
    <s v="Konecny"/>
    <s v=" John"/>
    <s v="Information Technology Service"/>
    <x v="351"/>
    <m/>
    <m/>
    <s v="Fiscal Year"/>
    <x v="1"/>
  </r>
  <r>
    <s v="Farver"/>
    <s v=" John"/>
    <s v="Geology Department"/>
    <x v="352"/>
    <m/>
    <m/>
    <s v="Academic Year"/>
    <x v="0"/>
  </r>
  <r>
    <s v="Serio"/>
    <s v=" Marsha"/>
    <s v="Human Resources"/>
    <x v="353"/>
    <m/>
    <m/>
    <s v="Fiscal Year"/>
    <x v="1"/>
  </r>
  <r>
    <s v="Kramer"/>
    <s v=" Linda"/>
    <s v="University Libraries"/>
    <x v="354"/>
    <m/>
    <m/>
    <s v="Fiscal Year"/>
    <x v="1"/>
  </r>
  <r>
    <s v="Ameling"/>
    <s v=" Jerome"/>
    <s v="Financial Aid"/>
    <x v="355"/>
    <m/>
    <m/>
    <s v="Fiscal Year"/>
    <x v="1"/>
  </r>
  <r>
    <s v="Miglietti"/>
    <s v=" Cynthia"/>
    <s v="Fire-Applied Science"/>
    <x v="356"/>
    <n v="8000"/>
    <m/>
    <s v="Academic Year"/>
    <x v="0"/>
  </r>
  <r>
    <s v="Odafe"/>
    <s v=" Victor"/>
    <s v="Fire-Natural/Social Science"/>
    <x v="357"/>
    <n v="6000"/>
    <m/>
    <s v="Academic Year"/>
    <x v="0"/>
  </r>
  <r>
    <s v="Nelson"/>
    <s v=" Angela"/>
    <s v="Popular Culture"/>
    <x v="358"/>
    <m/>
    <m/>
    <s v="Academic Year"/>
    <x v="0"/>
  </r>
  <r>
    <s v="Munson"/>
    <s v=" Mark"/>
    <s v="Music Education"/>
    <x v="359"/>
    <m/>
    <m/>
    <s v="Academic Year"/>
    <x v="0"/>
  </r>
  <r>
    <s v="Howes"/>
    <s v=" Geoffrey"/>
    <s v="German-Russian Department"/>
    <x v="360"/>
    <m/>
    <m/>
    <s v="Fiscal Year"/>
    <x v="2"/>
  </r>
  <r>
    <s v="Brady"/>
    <s v=" Joyce"/>
    <s v="Information Technology Service"/>
    <x v="361"/>
    <m/>
    <m/>
    <s v="Academic Year"/>
    <x v="0"/>
  </r>
  <r>
    <s v="Roos"/>
    <s v=" Jennifer"/>
    <s v="Basketball - Women"/>
    <x v="362"/>
    <m/>
    <m/>
    <s v="Academic Year"/>
    <x v="0"/>
  </r>
  <r>
    <s v="Morin"/>
    <s v=" Shawn"/>
    <s v="School of Art"/>
    <x v="363"/>
    <m/>
    <m/>
    <s v="Academic Year"/>
    <x v="0"/>
  </r>
  <r>
    <s v="Zirbel"/>
    <s v=" Craig"/>
    <s v="Math and Statistics Dept"/>
    <x v="364"/>
    <m/>
    <m/>
    <s v="Fiscal Year"/>
    <x v="1"/>
  </r>
  <r>
    <s v="Van De Walle"/>
    <s v=" Denise"/>
    <s v="Volleyball - Women"/>
    <x v="365"/>
    <m/>
    <m/>
    <s v="Fiscal Year"/>
    <x v="1"/>
  </r>
  <r>
    <s v="Carney"/>
    <s v=" Norman"/>
    <s v="Information Technology Service"/>
    <x v="366"/>
    <m/>
    <m/>
    <s v="Academic Year"/>
    <x v="0"/>
  </r>
  <r>
    <s v="Zhou"/>
    <s v=" Yu"/>
    <s v="Geography Department"/>
    <x v="367"/>
    <m/>
    <m/>
    <s v="Fiscal Year"/>
    <x v="2"/>
  </r>
  <r>
    <s v="Kubow"/>
    <s v=" Patricia"/>
    <s v="Leadership and Policy Studies"/>
    <x v="368"/>
    <m/>
    <m/>
    <s v="Fiscal Year"/>
    <x v="1"/>
  </r>
  <r>
    <s v="Hoff"/>
    <s v=" Kathryn"/>
    <s v="VCT-Tech Education"/>
    <x v="369"/>
    <m/>
    <m/>
    <s v="Fiscal Year"/>
    <x v="2"/>
  </r>
  <r>
    <s v="Border"/>
    <s v=" David"/>
    <s v="Dept Engineering Technologies"/>
    <x v="370"/>
    <m/>
    <m/>
    <s v="Fiscal Year"/>
    <x v="1"/>
  </r>
  <r>
    <s v="Nomaguchi"/>
    <s v=" Kei"/>
    <s v="Sociology Department"/>
    <x v="371"/>
    <m/>
    <m/>
    <s v="Academic Year"/>
    <x v="0"/>
  </r>
  <r>
    <s v="Muir"/>
    <s v=" Sharona"/>
    <s v="English Department"/>
    <x v="372"/>
    <m/>
    <m/>
    <s v="Academic Year"/>
    <x v="0"/>
  </r>
  <r>
    <s v="Meyer"/>
    <s v=" Casey"/>
    <s v="Information Technology Service"/>
    <x v="373"/>
    <m/>
    <m/>
    <s v="Academic Year"/>
    <x v="0"/>
  </r>
  <r>
    <s v="Schutte"/>
    <s v=" Barry"/>
    <s v="Hockey"/>
    <x v="374"/>
    <m/>
    <m/>
    <s v="Fiscal Year"/>
    <x v="1"/>
  </r>
  <r>
    <s v="Holderman"/>
    <s v=" Brenda"/>
    <s v="Bursar's Office"/>
    <x v="374"/>
    <m/>
    <m/>
    <s v="Academic Year"/>
    <x v="0"/>
  </r>
  <r>
    <s v="Elsasser"/>
    <s v=" James"/>
    <s v="Intercollegiate Athletics"/>
    <x v="374"/>
    <m/>
    <m/>
    <s v="Academic Year"/>
    <x v="0"/>
  </r>
  <r>
    <s v="Foust"/>
    <s v=" James"/>
    <s v="Department of Journalism &amp; PR"/>
    <x v="375"/>
    <m/>
    <m/>
    <s v="Academic Year"/>
    <x v="0"/>
  </r>
  <r>
    <s v="Booth"/>
    <s v=" Margaret"/>
    <s v="Leadership and Policy Studies"/>
    <x v="376"/>
    <n v="8000"/>
    <m/>
    <s v="Fiscal Year"/>
    <x v="1"/>
  </r>
  <r>
    <s v="Schmitz"/>
    <s v=" Daniel"/>
    <s v="Baseball - Men"/>
    <x v="377"/>
    <m/>
    <m/>
    <s v="Fiscal Year"/>
    <x v="1"/>
  </r>
  <r>
    <s v="Samel"/>
    <s v=" Arthur"/>
    <s v="Geography Department"/>
    <x v="378"/>
    <m/>
    <m/>
    <s v="Academic Year"/>
    <x v="0"/>
  </r>
  <r>
    <s v="Komacki"/>
    <s v=" Thomas"/>
    <s v="Sponsored Programs &amp; Research"/>
    <x v="379"/>
    <m/>
    <m/>
    <s v="Fiscal Year"/>
    <x v="1"/>
  </r>
  <r>
    <s v="Callen"/>
    <s v=" Donald"/>
    <s v="Philosophy Department"/>
    <x v="380"/>
    <m/>
    <m/>
    <s v="Academic Year"/>
    <x v="0"/>
  </r>
  <r>
    <s v="Williamson"/>
    <s v=" Richard"/>
    <s v="Information Technology Service"/>
    <x v="381"/>
    <m/>
    <m/>
    <s v="Fiscal Year"/>
    <x v="1"/>
  </r>
  <r>
    <s v="Dunn"/>
    <s v=" Susan"/>
    <s v="Development Office"/>
    <x v="382"/>
    <m/>
    <m/>
    <s v="Academic Year"/>
    <x v="0"/>
  </r>
  <r>
    <s v="Celli"/>
    <s v=" Carlo"/>
    <s v="Romance and Classical Studies"/>
    <x v="383"/>
    <m/>
    <m/>
    <s v="Academic Year"/>
    <x v="0"/>
  </r>
  <r>
    <s v="Castellano"/>
    <s v=" Cecilia"/>
    <s v="Admissions Office"/>
    <x v="384"/>
    <n v="5000"/>
    <m/>
    <s v="Academic Year"/>
    <x v="0"/>
  </r>
  <r>
    <s v="Chatfield"/>
    <s v=" David"/>
    <s v="Graduate Studies - Business"/>
    <x v="384"/>
    <m/>
    <m/>
    <s v="Academic Year"/>
    <x v="0"/>
  </r>
  <r>
    <s v="Keil"/>
    <s v=" Charles"/>
    <s v="Center for Environmental Pgm."/>
    <x v="385"/>
    <m/>
    <m/>
    <s v="Fiscal Year"/>
    <x v="2"/>
  </r>
  <r>
    <s v="Roberts"/>
    <s v=" Sheila"/>
    <s v="Geology Department"/>
    <x v="385"/>
    <m/>
    <m/>
    <s v="Fiscal Year"/>
    <x v="2"/>
  </r>
  <r>
    <s v="Hines"/>
    <s v=" Jean"/>
    <s v="Family &amp; Consumer Sciences"/>
    <x v="386"/>
    <m/>
    <m/>
    <s v="Academic Year"/>
    <x v="0"/>
  </r>
  <r>
    <s v="Colprit"/>
    <s v=" Elaine"/>
    <s v="Music Education"/>
    <x v="387"/>
    <n v="6000"/>
    <m/>
    <s v="Fiscal Year"/>
    <x v="2"/>
  </r>
  <r>
    <s v="Woods"/>
    <s v=" Karen"/>
    <s v="Information Technology Service"/>
    <x v="388"/>
    <m/>
    <m/>
    <s v="Fiscal Year"/>
    <x v="1"/>
  </r>
  <r>
    <s v="Snyder"/>
    <s v=" Julie"/>
    <s v="President's Leadership Academy"/>
    <x v="389"/>
    <m/>
    <m/>
    <s v="Academic Year"/>
    <x v="0"/>
  </r>
  <r>
    <s v="Martin"/>
    <s v=" Royce"/>
    <s v="Dept Engineering Technologies"/>
    <x v="390"/>
    <m/>
    <m/>
    <s v="Fiscal Year"/>
    <x v="1"/>
  </r>
  <r>
    <s v="Failor"/>
    <s v=" Michael"/>
    <s v="Information Technology Service"/>
    <x v="391"/>
    <m/>
    <m/>
    <s v="Academic Year"/>
    <x v="0"/>
  </r>
  <r>
    <s v="Traver"/>
    <s v=" Kimberly"/>
    <s v="Comm. Sciences &amp; Disorders"/>
    <x v="392"/>
    <m/>
    <m/>
    <s v="Fiscal Year"/>
    <x v="1"/>
  </r>
  <r>
    <s v="Buzzelli"/>
    <s v=" Christopher"/>
    <s v="Music Performance Studies"/>
    <x v="393"/>
    <m/>
    <m/>
    <s v="Academic Year"/>
    <x v="0"/>
  </r>
  <r>
    <s v="Scheier"/>
    <s v=" Adam"/>
    <s v="Football"/>
    <x v="394"/>
    <m/>
    <m/>
    <s v="Fiscal Year"/>
    <x v="1"/>
  </r>
  <r>
    <s v="Boersma"/>
    <s v=" Douglas"/>
    <s v="Intercollegiate Athletics"/>
    <x v="394"/>
    <m/>
    <m/>
    <s v="Fiscal Year"/>
    <x v="1"/>
  </r>
  <r>
    <s v="McDaniel"/>
    <s v=" Lawrence"/>
    <s v="Football"/>
    <x v="394"/>
    <m/>
    <m/>
    <s v="Academic Year"/>
    <x v="0"/>
  </r>
  <r>
    <s v="Schneider"/>
    <s v=" Raymond"/>
    <s v="School of HMSLS"/>
    <x v="395"/>
    <m/>
    <m/>
    <s v="Fiscal Year"/>
    <x v="1"/>
  </r>
  <r>
    <s v="Colcord"/>
    <s v=" Donna"/>
    <s v="Comm. Sciences &amp; Disorders"/>
    <x v="396"/>
    <m/>
    <m/>
    <s v="Fiscal Year"/>
    <x v="1"/>
  </r>
  <r>
    <s v="Begum"/>
    <s v=" Khani"/>
    <s v="English Department"/>
    <x v="397"/>
    <m/>
    <m/>
    <s v="Fiscal Year"/>
    <x v="1"/>
  </r>
  <r>
    <s v="Tomor"/>
    <s v=" Sue"/>
    <s v="Information Technology Service"/>
    <x v="398"/>
    <m/>
    <m/>
    <s v="Academic Year"/>
    <x v="0"/>
  </r>
  <r>
    <s v="Michaels"/>
    <s v=" Helen"/>
    <s v="Biological Science"/>
    <x v="399"/>
    <m/>
    <m/>
    <s v="Academic Year"/>
    <x v="0"/>
  </r>
  <r>
    <s v="Graham"/>
    <s v=" Robert"/>
    <s v="University Libraries"/>
    <x v="400"/>
    <m/>
    <m/>
    <s v="Fiscal Year"/>
    <x v="1"/>
  </r>
  <r>
    <s v="Chen"/>
    <s v=" Dong"/>
    <s v="Information Technology Service"/>
    <x v="401"/>
    <m/>
    <m/>
    <s v="Academic Year"/>
    <x v="0"/>
  </r>
  <r>
    <s v="van Staaden"/>
    <s v=" Moira"/>
    <s v="Biological Science"/>
    <x v="402"/>
    <m/>
    <m/>
    <s v="Fiscal Year"/>
    <x v="1"/>
  </r>
  <r>
    <s v="Stone"/>
    <s v=" Lamonta"/>
    <s v="Basketball-Men"/>
    <x v="403"/>
    <m/>
    <m/>
    <s v="Academic Year"/>
    <x v="0"/>
  </r>
  <r>
    <s v="Yacobucci"/>
    <s v=" Margaret"/>
    <s v="Geology Department"/>
    <x v="404"/>
    <m/>
    <m/>
    <s v="Fiscal Year"/>
    <x v="1"/>
  </r>
  <r>
    <s v="Schempf"/>
    <s v=" Kevin"/>
    <s v="Music Performance Studies"/>
    <x v="405"/>
    <m/>
    <m/>
    <s v="Fiscal Year"/>
    <x v="1"/>
  </r>
  <r>
    <s v="Goberman"/>
    <s v=" Alexander"/>
    <s v="Comm. Sciences &amp; Disorders"/>
    <x v="406"/>
    <m/>
    <m/>
    <s v="Academic Year"/>
    <x v="0"/>
  </r>
  <r>
    <s v="Fall"/>
    <s v=" Pamela"/>
    <s v="Alumni Office"/>
    <x v="407"/>
    <m/>
    <m/>
    <s v="Academic Year"/>
    <x v="0"/>
  </r>
  <r>
    <s v="Forsyth"/>
    <s v=" Douglas"/>
    <s v="History Department"/>
    <x v="408"/>
    <m/>
    <m/>
    <s v="Academic Year"/>
    <x v="0"/>
  </r>
  <r>
    <s v="Frey"/>
    <s v=" Diane"/>
    <s v="Family &amp; Consumer Sciences"/>
    <x v="409"/>
    <m/>
    <m/>
    <s v="Academic Year"/>
    <x v="0"/>
  </r>
  <r>
    <s v="Swinford"/>
    <s v=" Susan"/>
    <s v="Office of the Dean of Students"/>
    <x v="410"/>
    <m/>
    <m/>
    <s v="Academic Year"/>
    <x v="0"/>
  </r>
  <r>
    <s v="Wood"/>
    <s v=" Sue"/>
    <s v="English Department"/>
    <x v="411"/>
    <m/>
    <m/>
    <s v="Fiscal Year"/>
    <x v="1"/>
  </r>
  <r>
    <s v="Forde"/>
    <s v=" Dermot"/>
    <s v="Advising Services"/>
    <x v="412"/>
    <m/>
    <m/>
    <s v="Academic Year"/>
    <x v="0"/>
  </r>
  <r>
    <s v="Larkin"/>
    <s v=" Linda"/>
    <s v="Information Technology Service"/>
    <x v="412"/>
    <m/>
    <m/>
    <s v="Academic Year"/>
    <x v="0"/>
  </r>
  <r>
    <s v="Brendlinger"/>
    <s v=" Nancy"/>
    <s v="Department of Journalism &amp; PR"/>
    <x v="413"/>
    <m/>
    <m/>
    <s v="Academic Year"/>
    <x v="0"/>
  </r>
  <r>
    <s v="Schupp"/>
    <s v=" Roger"/>
    <s v="Music Performance Studies"/>
    <x v="414"/>
    <m/>
    <m/>
    <s v="Fiscal Year"/>
    <x v="1"/>
  </r>
  <r>
    <s v="Turner"/>
    <s v=" Adrian"/>
    <s v="School of HMSLS"/>
    <x v="415"/>
    <m/>
    <m/>
    <s v="Fiscal Year"/>
    <x v="1"/>
  </r>
  <r>
    <s v="Brentlinger"/>
    <s v=" Terry"/>
    <s v="Information Technology Service"/>
    <x v="416"/>
    <m/>
    <m/>
    <s v="Academic Year"/>
    <x v="0"/>
  </r>
  <r>
    <s v="Elliott-Famularo"/>
    <s v=" Heather"/>
    <s v="School of Art"/>
    <x v="417"/>
    <m/>
    <m/>
    <s v="Academic Year"/>
    <x v="0"/>
  </r>
  <r>
    <s v="Rizzo"/>
    <s v=" Maria"/>
    <s v="Math and Statistics Dept"/>
    <x v="418"/>
    <m/>
    <m/>
    <s v="Fiscal Year"/>
    <x v="1"/>
  </r>
  <r>
    <s v="Celli"/>
    <s v=" Larissa"/>
    <s v="English Department"/>
    <x v="419"/>
    <m/>
    <m/>
    <s v="Academic Year"/>
    <x v="0"/>
  </r>
  <r>
    <s v="Anderson"/>
    <s v=" Dawn"/>
    <s v="Family &amp; Consumer Sciences"/>
    <x v="420"/>
    <m/>
    <m/>
    <s v="Fiscal Year"/>
    <x v="1"/>
  </r>
  <r>
    <s v="Pobocik"/>
    <s v=" Rebecca"/>
    <s v="Family &amp; Consumer Sciences"/>
    <x v="421"/>
    <m/>
    <m/>
    <s v="Academic Year"/>
    <x v="0"/>
  </r>
  <r>
    <s v="Sattler"/>
    <s v=" Lynn"/>
    <s v="Information Technology Service"/>
    <x v="422"/>
    <m/>
    <m/>
    <s v="Academic Year"/>
    <x v="0"/>
  </r>
  <r>
    <s v="Hermo-Fedro"/>
    <s v=" Sylvia"/>
    <s v="Fire-Applied Science"/>
    <x v="423"/>
    <n v="2000"/>
    <m/>
    <s v="Academic Year"/>
    <x v="0"/>
  </r>
  <r>
    <s v="Davis"/>
    <s v=" Matthew"/>
    <s v="School of Art"/>
    <x v="424"/>
    <m/>
    <m/>
    <s v="Academic Year"/>
    <x v="0"/>
  </r>
  <r>
    <s v="Worley"/>
    <s v=" Sara"/>
    <s v="Philosophy Department"/>
    <x v="425"/>
    <m/>
    <m/>
    <s v="Fiscal Year"/>
    <x v="1"/>
  </r>
  <r>
    <s v="Long"/>
    <s v=" Thaddeus"/>
    <s v="Recreation and Wellness"/>
    <x v="426"/>
    <m/>
    <m/>
    <s v="Fiscal Year"/>
    <x v="1"/>
  </r>
  <r>
    <s v="Swisher"/>
    <s v=" Raymond"/>
    <s v="Sociology Department"/>
    <x v="427"/>
    <m/>
    <m/>
    <s v="Academic Year"/>
    <x v="0"/>
  </r>
  <r>
    <s v="Morris"/>
    <s v=" Paul"/>
    <s v="Biological Science"/>
    <x v="428"/>
    <m/>
    <m/>
    <s v="Academic Year"/>
    <x v="0"/>
  </r>
  <r>
    <s v="Coleman"/>
    <s v=" Priscilla"/>
    <s v="Family &amp; Consumer Sciences"/>
    <x v="429"/>
    <m/>
    <m/>
    <s v="Fiscal Year"/>
    <x v="1"/>
  </r>
  <r>
    <s v="Chapman"/>
    <s v=" Vanessa"/>
    <s v="Development Office"/>
    <x v="430"/>
    <m/>
    <m/>
    <s v="Academic Year"/>
    <x v="0"/>
  </r>
  <r>
    <s v="Schalk"/>
    <s v=" Jaclyn"/>
    <s v="V P University Advancement"/>
    <x v="430"/>
    <m/>
    <m/>
    <s v="Fiscal Year"/>
    <x v="0"/>
  </r>
  <r>
    <s v="Pena"/>
    <s v=" Susana"/>
    <s v="Ethnic Studies"/>
    <x v="431"/>
    <n v="4000"/>
    <m/>
    <s v="Academic Year"/>
    <x v="0"/>
  </r>
  <r>
    <s v="Carle"/>
    <s v=" Julia"/>
    <s v="Marketing &amp; Communications"/>
    <x v="432"/>
    <m/>
    <m/>
    <s v="Academic Year"/>
    <x v="0"/>
  </r>
  <r>
    <s v="Charter"/>
    <s v=" Stephen"/>
    <s v="University Libraries"/>
    <x v="433"/>
    <m/>
    <m/>
    <s v="Academic Year"/>
    <x v="0"/>
  </r>
  <r>
    <s v="Cleveland"/>
    <s v=" Susannah"/>
    <s v="University Libraries"/>
    <x v="434"/>
    <m/>
    <m/>
    <s v="Academic Year"/>
    <x v="0"/>
  </r>
  <r>
    <s v="Hamann"/>
    <s v=" Julie"/>
    <s v="Fire-Instructional Media"/>
    <x v="435"/>
    <m/>
    <m/>
    <s v="Fiscal Year"/>
    <x v="3"/>
  </r>
  <r>
    <s v="Spencer"/>
    <s v=" Shannon"/>
    <s v="Development Office"/>
    <x v="436"/>
    <m/>
    <m/>
    <s v="Academic Year"/>
    <x v="0"/>
  </r>
  <r>
    <s v="Sun"/>
    <s v=" Tong"/>
    <s v="Math and Statistics Dept"/>
    <x v="437"/>
    <m/>
    <m/>
    <s v="Academic Year"/>
    <x v="0"/>
  </r>
  <r>
    <s v="Kruse"/>
    <s v=" Penny"/>
    <s v="Music Performance Studies"/>
    <x v="438"/>
    <m/>
    <m/>
    <s v="Fiscal Year"/>
    <x v="1"/>
  </r>
  <r>
    <s v="Cassara"/>
    <s v=" Catherine"/>
    <s v="Department of Journalism &amp; PR"/>
    <x v="439"/>
    <m/>
    <m/>
    <s v="Academic Year"/>
    <x v="0"/>
  </r>
  <r>
    <s v="Shaal"/>
    <s v=" Timothy"/>
    <s v="Office of Residence Life"/>
    <x v="440"/>
    <m/>
    <m/>
    <s v="Fiscal Year"/>
    <x v="1"/>
  </r>
  <r>
    <s v="Shang"/>
    <s v=" Junfeng"/>
    <s v="Math and Statistics Dept"/>
    <x v="441"/>
    <m/>
    <m/>
    <s v="Fiscal Year"/>
    <x v="1"/>
  </r>
  <r>
    <s v="Brown"/>
    <s v=" Linda"/>
    <s v="University Libraries"/>
    <x v="442"/>
    <n v="6000"/>
    <m/>
    <s v="Academic Year"/>
    <x v="0"/>
  </r>
  <r>
    <s v="Waggoner"/>
    <s v=" Laura"/>
    <s v="Registrar"/>
    <x v="443"/>
    <m/>
    <m/>
    <s v="Fiscal Year"/>
    <x v="1"/>
  </r>
  <r>
    <s v="Messersmith"/>
    <s v=" Stephania"/>
    <s v="Chemistry Department"/>
    <x v="444"/>
    <m/>
    <m/>
    <s v="Academic Year"/>
    <x v="0"/>
  </r>
  <r>
    <s v="Ginsburg"/>
    <s v=" Michael"/>
    <s v="Office of the Dean of Students"/>
    <x v="445"/>
    <n v="2500"/>
    <m/>
    <s v="Academic Year"/>
    <x v="0"/>
  </r>
  <r>
    <s v="Krueger"/>
    <s v=" Mary"/>
    <s v="Women's Center"/>
    <x v="446"/>
    <m/>
    <m/>
    <s v="Academic Year"/>
    <x v="0"/>
  </r>
  <r>
    <s v="Singer"/>
    <s v=" Carol"/>
    <s v="University Libraries"/>
    <x v="447"/>
    <m/>
    <m/>
    <s v="Academic Year"/>
    <x v="0"/>
  </r>
  <r>
    <s v="Kanwischer"/>
    <s v=" Edmond"/>
    <s v="School of Art"/>
    <x v="448"/>
    <n v="1000"/>
    <m/>
    <s v="Fiscal Year"/>
    <x v="1"/>
  </r>
  <r>
    <s v="Carroll"/>
    <s v=" Theresa"/>
    <s v="Marketing &amp; Communications"/>
    <x v="449"/>
    <m/>
    <m/>
    <s v="Academic Year"/>
    <x v="0"/>
  </r>
  <r>
    <s v="Guenther"/>
    <s v=" Beatrice"/>
    <s v="Romance and Classical Studies"/>
    <x v="450"/>
    <m/>
    <m/>
    <s v="Fiscal Year"/>
    <x v="1"/>
  </r>
  <r>
    <s v="Green"/>
    <s v=" Rebecca"/>
    <s v="School of Art"/>
    <x v="451"/>
    <m/>
    <m/>
    <s v="Fiscal Year"/>
    <x v="1"/>
  </r>
  <r>
    <s v="Nye"/>
    <s v=" Christopher"/>
    <s v="Psychology Department"/>
    <x v="452"/>
    <m/>
    <m/>
    <s v="Academic Year"/>
    <x v="0"/>
  </r>
  <r>
    <s v="Dworsky"/>
    <s v=" Dryw"/>
    <s v="Psychology Department"/>
    <x v="453"/>
    <n v="2000"/>
    <m/>
    <s v="Academic Year"/>
    <x v="0"/>
  </r>
  <r>
    <s v="Schmalzried"/>
    <s v=" Hans"/>
    <s v="Public &amp; Allied Health"/>
    <x v="454"/>
    <m/>
    <m/>
    <s v="Fiscal Year"/>
    <x v="1"/>
  </r>
  <r>
    <s v="Johnson-Webb"/>
    <s v=" Karen"/>
    <s v="Geography Department"/>
    <x v="455"/>
    <m/>
    <m/>
    <s v="Fiscal Year"/>
    <x v="1"/>
  </r>
  <r>
    <s v="Heba"/>
    <s v=" Gary"/>
    <s v="English Department"/>
    <x v="456"/>
    <m/>
    <m/>
    <s v="Fiscal Year"/>
    <x v="1"/>
  </r>
  <r>
    <s v="Satterlee"/>
    <s v=" Robert"/>
    <s v="Music Performance Studies"/>
    <x v="457"/>
    <m/>
    <m/>
    <s v="Academic Year"/>
    <x v="0"/>
  </r>
  <r>
    <s v="Buerger"/>
    <s v=" Michael"/>
    <s v="Human Services Department"/>
    <x v="458"/>
    <m/>
    <m/>
    <s v="Academic Year"/>
    <x v="0"/>
  </r>
  <r>
    <s v="Herndon"/>
    <s v=" Ruth"/>
    <s v="History Department"/>
    <x v="459"/>
    <m/>
    <m/>
    <s v="Fiscal Year"/>
    <x v="3"/>
  </r>
  <r>
    <s v="Schuessler"/>
    <s v=" Michael"/>
    <s v="Design &amp; Construction"/>
    <x v="460"/>
    <m/>
    <m/>
    <s v="Fiscal Year"/>
    <x v="1"/>
  </r>
  <r>
    <s v="Miller"/>
    <s v=" Ryan"/>
    <s v="Design &amp; Construction"/>
    <x v="460"/>
    <m/>
    <m/>
    <s v="Academic Year"/>
    <x v="0"/>
  </r>
  <r>
    <s v="Anderson"/>
    <s v=" Mark"/>
    <s v="Logistics"/>
    <x v="461"/>
    <m/>
    <m/>
    <s v="Fiscal Year"/>
    <x v="1"/>
  </r>
  <r>
    <s v="Krebs"/>
    <s v=" Ann"/>
    <s v="Marketing &amp; Communications"/>
    <x v="462"/>
    <m/>
    <m/>
    <s v="Fiscal Year"/>
    <x v="1"/>
  </r>
  <r>
    <s v="Heider"/>
    <s v=" Mark"/>
    <s v="Information Technology Service"/>
    <x v="463"/>
    <m/>
    <m/>
    <s v="Fiscal Year"/>
    <x v="1"/>
  </r>
  <r>
    <s v="Kendall"/>
    <s v=" Stephen"/>
    <s v="WBGU-TV Television Service"/>
    <x v="463"/>
    <m/>
    <m/>
    <s v="Fiscal Year"/>
    <x v="1"/>
  </r>
  <r>
    <s v="Bums"/>
    <s v=" William"/>
    <s v="Center for Regional Developmen"/>
    <x v="464"/>
    <m/>
    <m/>
    <s v="Academic Year"/>
    <x v="0"/>
  </r>
  <r>
    <s v="Wiegmann"/>
    <s v=" Daniel"/>
    <s v="Biological Science"/>
    <x v="465"/>
    <m/>
    <m/>
    <s v="Fiscal Year"/>
    <x v="1"/>
  </r>
  <r>
    <s v="Simon"/>
    <s v=" Tina"/>
    <s v="WBGU-TV Television Service"/>
    <x v="466"/>
    <n v="8000"/>
    <m/>
    <s v="Academic Year"/>
    <x v="0"/>
  </r>
  <r>
    <s v="Snyder"/>
    <s v=" Jeffrey"/>
    <s v="Geology Department"/>
    <x v="467"/>
    <m/>
    <m/>
    <s v="Academic Year"/>
    <x v="0"/>
  </r>
  <r>
    <s v="McCartney"/>
    <s v=" Chasity"/>
    <s v="Controller's Office"/>
    <x v="468"/>
    <m/>
    <m/>
    <s v="Academic Year"/>
    <x v="0"/>
  </r>
  <r>
    <s v="Duran"/>
    <s v=" Lena"/>
    <s v="Educ/Div Tchng &amp; Learning"/>
    <x v="469"/>
    <m/>
    <m/>
    <s v="Academic Year"/>
    <x v="0"/>
  </r>
  <r>
    <s v="Anderson"/>
    <s v=" Richard"/>
    <s v="Psychology Department"/>
    <x v="470"/>
    <m/>
    <m/>
    <s v="Fiscal Year"/>
    <x v="1"/>
  </r>
  <r>
    <s v="Wickiser"/>
    <s v=" Andrew"/>
    <s v="Psychology Department"/>
    <x v="471"/>
    <m/>
    <m/>
    <s v="Fiscal Year"/>
    <x v="3"/>
  </r>
  <r>
    <s v="Duran"/>
    <s v=" Emilio"/>
    <s v="Educ/Div Tchng &amp; Learning"/>
    <x v="472"/>
    <m/>
    <m/>
    <s v="Academic Year"/>
    <x v="0"/>
  </r>
  <r>
    <s v="Otiso"/>
    <s v=" Kefa"/>
    <s v="Geography Department"/>
    <x v="473"/>
    <n v="2500"/>
    <m/>
    <s v="Academic Year"/>
    <x v="0"/>
  </r>
  <r>
    <s v="Rybczynski"/>
    <s v=" Marcia"/>
    <s v="Educ/Div Tchng &amp; Learning"/>
    <x v="474"/>
    <m/>
    <m/>
    <s v="Academic Year"/>
    <x v="0"/>
  </r>
  <r>
    <s v="Cochran"/>
    <s v=" Lessie"/>
    <s v="Schl of Intervention Svcs"/>
    <x v="475"/>
    <m/>
    <m/>
    <s v="Fiscal Year"/>
    <x v="1"/>
  </r>
  <r>
    <s v="Kassa"/>
    <s v=" Hailu"/>
    <s v="Public &amp; Allied Health"/>
    <x v="476"/>
    <m/>
    <m/>
    <s v="Fiscal Year"/>
    <x v="1"/>
  </r>
  <r>
    <s v="Carels"/>
    <s v=" Robert"/>
    <s v="Psychology Department"/>
    <x v="477"/>
    <m/>
    <m/>
    <s v="Academic Year"/>
    <x v="0"/>
  </r>
  <r>
    <s v="Lauderman"/>
    <s v=" Ellen"/>
    <s v="Controller's Office"/>
    <x v="478"/>
    <m/>
    <m/>
    <s v="Fiscal Year"/>
    <x v="2"/>
  </r>
  <r>
    <s v="Stewart"/>
    <s v=" Dafina"/>
    <s v="Higher Ed and Student Affairs"/>
    <x v="479"/>
    <m/>
    <m/>
    <s v="Academic Year"/>
    <x v="0"/>
  </r>
  <r>
    <s v="Panter"/>
    <s v=" Kurt"/>
    <s v="Geology Department"/>
    <x v="480"/>
    <m/>
    <m/>
    <s v="Academic Year"/>
    <x v="0"/>
  </r>
  <r>
    <s v="Simmons"/>
    <s v=" Michelle"/>
    <s v="Student Employment"/>
    <x v="481"/>
    <n v="12000"/>
    <m/>
    <s v="Academic Year"/>
    <x v="0"/>
  </r>
  <r>
    <s v="Kilian"/>
    <s v=" Thomas"/>
    <s v="Development Office"/>
    <x v="482"/>
    <m/>
    <m/>
    <s v="Fiscal Year"/>
    <x v="1"/>
  </r>
  <r>
    <s v="Nathan"/>
    <s v=" Jacqueline"/>
    <s v="School of Art"/>
    <x v="483"/>
    <m/>
    <m/>
    <s v="Academic Year"/>
    <x v="0"/>
  </r>
  <r>
    <s v="Burroughs"/>
    <s v=" Elizabeth"/>
    <s v="Comm. Sciences &amp; Disorders"/>
    <x v="484"/>
    <m/>
    <m/>
    <s v="Academic Year"/>
    <x v="0"/>
  </r>
  <r>
    <s v="Boff"/>
    <s v=" Colleen"/>
    <s v="University Libraries"/>
    <x v="485"/>
    <n v="15198"/>
    <m/>
    <s v="Fiscal Year"/>
    <x v="1"/>
  </r>
  <r>
    <s v="Swanka"/>
    <s v=" Gale"/>
    <s v="Bowen-Thompson Student Union"/>
    <x v="486"/>
    <m/>
    <m/>
    <s v="Academic Year"/>
    <x v="0"/>
  </r>
  <r>
    <s v="Foell"/>
    <s v=" Kristie"/>
    <s v="German-Russian Departmenl"/>
    <x v="487"/>
    <m/>
    <m/>
    <s v="Academic Year"/>
    <x v="0"/>
  </r>
  <r>
    <s v="Trantham"/>
    <s v=" Gene"/>
    <s v="Musicology/Composition/Theory"/>
    <x v="488"/>
    <n v="6000"/>
    <m/>
    <s v="Academic Year"/>
    <x v="0"/>
  </r>
  <r>
    <s v="Fordham"/>
    <s v=" Nancy"/>
    <s v="Educ/Div Tchng &amp; Learning"/>
    <x v="489"/>
    <m/>
    <m/>
    <s v="Academic Year"/>
    <x v="0"/>
  </r>
  <r>
    <s v="Melton"/>
    <s v=" Laura"/>
    <s v="Music Performance Studies"/>
    <x v="490"/>
    <m/>
    <m/>
    <s v="Academic Year"/>
    <x v="0"/>
  </r>
  <r>
    <s v="Fuller"/>
    <s v=" Andrew"/>
    <s v="Information Technology Service"/>
    <x v="491"/>
    <m/>
    <m/>
    <s v="Academic Year"/>
    <x v="0"/>
  </r>
  <r>
    <s v="Wilson"/>
    <s v=" Maureen"/>
    <s v="Higher Ed and Student Affairs"/>
    <x v="492"/>
    <n v="6000"/>
    <m/>
    <s v="Fiscal Year"/>
    <x v="1"/>
  </r>
  <r>
    <s v="Musher-Eizenman"/>
    <s v=" Dara"/>
    <s v="Psychology Department"/>
    <x v="493"/>
    <m/>
    <m/>
    <s v="Academic Year"/>
    <x v="0"/>
  </r>
  <r>
    <s v="Bechstein"/>
    <s v=" Chad"/>
    <s v="Information Technology Service"/>
    <x v="494"/>
    <m/>
    <m/>
    <s v="Fiscal Year"/>
    <x v="1"/>
  </r>
  <r>
    <s v="Nguyen"/>
    <s v=" Diem"/>
    <s v="Math and Statistics Dept"/>
    <x v="495"/>
    <m/>
    <m/>
    <s v="Academic Year"/>
    <x v="0"/>
  </r>
  <r>
    <s v="Bunner"/>
    <s v=" Betsy"/>
    <s v="Col of Health &amp; Human Services"/>
    <x v="496"/>
    <m/>
    <m/>
    <s v="Academic Year"/>
    <x v="0"/>
  </r>
  <r>
    <s v="Matney"/>
    <s v=" Gabriel"/>
    <s v="Educ/Div Tchng &amp; Learning"/>
    <x v="497"/>
    <m/>
    <m/>
    <s v="Fiscal Year"/>
    <x v="1"/>
  </r>
  <r>
    <s v="Orel"/>
    <s v=" Nancy"/>
    <s v="Gerontology"/>
    <x v="498"/>
    <m/>
    <m/>
    <s v="Academic Year"/>
    <x v="0"/>
  </r>
  <r>
    <s v="Geusz"/>
    <s v=" Michael"/>
    <s v="Biological Science"/>
    <x v="499"/>
    <m/>
    <m/>
    <s v="Academic Year"/>
    <x v="0"/>
  </r>
  <r>
    <s v="Xi"/>
    <s v=" Haowen"/>
    <s v="Physics &amp; Astronomy"/>
    <x v="500"/>
    <m/>
    <m/>
    <s v="Fiscal Year"/>
    <x v="1"/>
  </r>
  <r>
    <s v="Jacobs"/>
    <s v=" Kimberly"/>
    <s v="Bowen-Thompson Student Union"/>
    <x v="501"/>
    <m/>
    <m/>
    <s v="Fiscal Year"/>
    <x v="1"/>
  </r>
  <r>
    <s v="Smith"/>
    <s v=" Larry"/>
    <s v="A&amp;S Dean"/>
    <x v="502"/>
    <m/>
    <m/>
    <s v="Academic Year"/>
    <x v="0"/>
  </r>
  <r>
    <s v="Guenther"/>
    <s v=" Christina"/>
    <s v="German-Russian Department"/>
    <x v="503"/>
    <m/>
    <m/>
    <s v="Fiscal Year"/>
    <x v="1"/>
  </r>
  <r>
    <s v="Whitney"/>
    <s v=" Lynn"/>
    <s v="School of Art"/>
    <x v="504"/>
    <m/>
    <m/>
    <s v="Fiscal Year"/>
    <x v="1"/>
  </r>
  <r>
    <s v="Clark"/>
    <s v=" Bradford"/>
    <s v="Theatre and Film"/>
    <x v="505"/>
    <m/>
    <m/>
    <s v="Academic Year"/>
    <x v="0"/>
  </r>
  <r>
    <s v="Messenheimer"/>
    <s v=" Trinka"/>
    <s v="Schl of Intervention Svcs"/>
    <x v="506"/>
    <n v="8000"/>
    <m/>
    <s v="Academic Year"/>
    <x v="0"/>
  </r>
  <r>
    <s v="Baron"/>
    <s v=" Cynthia"/>
    <s v="Theatre and Film"/>
    <x v="507"/>
    <m/>
    <m/>
    <s v="Fiscal Year"/>
    <x v="2"/>
  </r>
  <r>
    <s v="Cabanillas"/>
    <s v=" Francisco"/>
    <s v="Romance and Classical Studies"/>
    <x v="508"/>
    <m/>
    <m/>
    <s v="Academic Year"/>
    <x v="0"/>
  </r>
  <r>
    <s v="Rinearson"/>
    <s v=" Carla"/>
    <s v="Information Technology Service"/>
    <x v="509"/>
    <m/>
    <m/>
    <s v="Fiscal Year"/>
    <x v="3"/>
  </r>
  <r>
    <s v="Spencer"/>
    <s v=" Nancy"/>
    <s v="School of HMSLS"/>
    <x v="510"/>
    <m/>
    <m/>
    <s v="Academic Year"/>
    <x v="0"/>
  </r>
  <r>
    <s v="Grunden"/>
    <s v=" Walter"/>
    <s v="History Department"/>
    <x v="511"/>
    <m/>
    <m/>
    <s v="Fiscal Year"/>
    <x v="1"/>
  </r>
  <r>
    <s v="Rich"/>
    <s v=" Linda"/>
    <s v="University Libraries"/>
    <x v="512"/>
    <m/>
    <m/>
    <s v="Fiscal Year"/>
    <x v="1"/>
  </r>
  <r>
    <s v="Morgan"/>
    <s v=" Amy"/>
    <s v="School of HMSLS"/>
    <x v="513"/>
    <n v="5500"/>
    <m/>
    <s v="Academic Year"/>
    <x v="0"/>
  </r>
  <r>
    <s v="Kakas"/>
    <s v=" Karen"/>
    <s v="School of Art"/>
    <x v="514"/>
    <m/>
    <m/>
    <s v="Fiscal Year"/>
    <x v="1"/>
  </r>
  <r>
    <s v="Pomales"/>
    <s v=" Manuel"/>
    <s v="Office of Multicultural Affrs"/>
    <x v="515"/>
    <m/>
    <m/>
    <s v="Academic Year"/>
    <x v="0"/>
  </r>
  <r>
    <s v="Broido"/>
    <s v=" Ellen"/>
    <s v="Higher Ed and Student Affairs"/>
    <x v="516"/>
    <m/>
    <m/>
    <s v="Academic Year"/>
    <x v="0"/>
  </r>
  <r>
    <s v="Xie"/>
    <s v=" Philip"/>
    <s v="School of HMSLS"/>
    <x v="517"/>
    <n v="8000"/>
    <m/>
    <s v="Fiscal Year"/>
    <x v="1"/>
  </r>
  <r>
    <s v="Mascara"/>
    <s v=" Thomas"/>
    <s v="Dept of Telecommunications"/>
    <x v="518"/>
    <m/>
    <m/>
    <s v="Fiscal Year"/>
    <x v="1"/>
  </r>
  <r>
    <s v="Gross"/>
    <s v=" Andrew"/>
    <s v="Information Technology Service"/>
    <x v="519"/>
    <m/>
    <m/>
    <s v="Fiscal Year"/>
    <x v="1"/>
  </r>
  <r>
    <s v="Lillios"/>
    <s v=" Elainie"/>
    <s v="Musicology/Composition/Theory"/>
    <x v="520"/>
    <m/>
    <m/>
    <s v="Fiscal Year"/>
    <x v="1"/>
  </r>
  <r>
    <s v="Landry-Meyer"/>
    <s v=" Laura"/>
    <s v="Family &amp; Consumer Sciences"/>
    <x v="521"/>
    <m/>
    <m/>
    <s v="Fiscal Year"/>
    <x v="1"/>
  </r>
  <r>
    <s v="Lin"/>
    <s v=" l-Fen"/>
    <s v="Sociology Department"/>
    <x v="522"/>
    <m/>
    <m/>
    <s v="Fiscal Year"/>
    <x v="1"/>
  </r>
  <r>
    <s v="Deitering"/>
    <s v=" Gregory"/>
    <s v="Information Technology Service"/>
    <x v="523"/>
    <m/>
    <m/>
    <s v="Academic Year"/>
    <x v="0"/>
  </r>
  <r>
    <s v="Meek"/>
    <s v=" Geoffrey"/>
    <s v="School of HMSLS"/>
    <x v="524"/>
    <m/>
    <m/>
    <s v="Academic Year"/>
    <x v="0"/>
  </r>
  <r>
    <s v="Homer"/>
    <s v=" Sherri"/>
    <s v="Leadership and Policy Studies"/>
    <x v="525"/>
    <m/>
    <m/>
    <s v="Fiscal Year"/>
    <x v="2"/>
  </r>
  <r>
    <s v="Banister"/>
    <s v=" Savilla"/>
    <s v="Educ/DivTchng &amp; Learning"/>
    <x v="526"/>
    <m/>
    <m/>
    <s v="Fiscal Year"/>
    <x v="1"/>
  </r>
  <r>
    <s v="Bullins"/>
    <s v=" Christopher"/>
    <s v="Fraternity and Sorority Life"/>
    <x v="527"/>
    <m/>
    <m/>
    <s v="Academic Year"/>
    <x v="0"/>
  </r>
  <r>
    <s v="Viramontez Anguiano"/>
    <s v=" Ruben"/>
    <s v="Family &amp; Consumer Sciences"/>
    <x v="528"/>
    <m/>
    <m/>
    <s v="Fiscal Year"/>
    <x v="1"/>
  </r>
  <r>
    <s v="Huss"/>
    <s v=" Susan"/>
    <s v="Schl of Intervention Svcs"/>
    <x v="529"/>
    <m/>
    <m/>
    <s v="Academic Year"/>
    <x v="1"/>
  </r>
  <r>
    <s v="Willford"/>
    <s v=" Alan"/>
    <s v="Information Technology Service"/>
    <x v="530"/>
    <m/>
    <m/>
    <s v="Fiscal Year"/>
    <x v="1"/>
  </r>
  <r>
    <s v="Blok"/>
    <s v=" Rieuwert"/>
    <s v="Math and Statistics Dept"/>
    <x v="531"/>
    <m/>
    <m/>
    <s v="Fiscal Year"/>
    <x v="1"/>
  </r>
  <r>
    <s v="Gerard"/>
    <s v=" Jean"/>
    <s v="Family &amp; Consumer Sciences"/>
    <x v="532"/>
    <m/>
    <m/>
    <s v="Academic Year"/>
    <x v="0"/>
  </r>
  <r>
    <s v="Scholl"/>
    <s v=" Christopher"/>
    <s v="Music Performance Studies"/>
    <x v="533"/>
    <m/>
    <m/>
    <s v="Fiscal Year"/>
    <x v="1"/>
  </r>
  <r>
    <s v="Rabine"/>
    <s v=" Julie"/>
    <s v="University Libraries"/>
    <x v="534"/>
    <m/>
    <m/>
    <s v="Academic Year"/>
    <x v="0"/>
  </r>
  <r>
    <s v="Grilliot"/>
    <s v=" Jeffrey"/>
    <s v="V P University Advancement"/>
    <x v="535"/>
    <m/>
    <m/>
    <s v="Academic Year"/>
    <x v="0"/>
  </r>
  <r>
    <s v="Griech-Polelle"/>
    <s v=" Beth"/>
    <s v="History Department"/>
    <x v="536"/>
    <m/>
    <m/>
    <s v="Academic Year"/>
    <x v="0"/>
  </r>
  <r>
    <s v="Campbell"/>
    <s v=" Brian"/>
    <s v="School of HMSLS"/>
    <x v="537"/>
    <m/>
    <m/>
    <s v="Academic Year"/>
    <x v="0"/>
  </r>
  <r>
    <s v="Root"/>
    <s v=" Karen"/>
    <s v="Biological Science"/>
    <x v="538"/>
    <m/>
    <m/>
    <s v="Academic Year"/>
    <x v="0"/>
  </r>
  <r>
    <s v="Sapp"/>
    <s v=" Daniel"/>
    <s v="Fire-Humanities"/>
    <x v="539"/>
    <m/>
    <m/>
    <s v="Academic Year"/>
    <x v="0"/>
  </r>
  <r>
    <s v="Popov"/>
    <s v=" Lubomir"/>
    <s v="Family &amp; Consumer Sciences"/>
    <x v="540"/>
    <m/>
    <m/>
    <s v="Academic Year"/>
    <x v="0"/>
  </r>
  <r>
    <s v="Kinnear"/>
    <s v=" Shumiala"/>
    <s v="Development Office"/>
    <x v="541"/>
    <m/>
    <m/>
    <s v="Fiscal Year"/>
    <x v="1"/>
  </r>
  <r>
    <s v="Rodgers"/>
    <s v=" Jane"/>
    <s v="Music Performance Studies"/>
    <x v="542"/>
    <m/>
    <m/>
    <s v="Fiscal Year"/>
    <x v="1"/>
  </r>
  <r>
    <s v="Chen"/>
    <s v=" Deng-Ywan"/>
    <s v="Chemistry Department"/>
    <x v="543"/>
    <m/>
    <m/>
    <s v="Academic Year"/>
    <x v="0"/>
  </r>
  <r>
    <s v="Roe"/>
    <s v=" Jacqueline"/>
    <s v="Family &amp; Consumer Sciences"/>
    <x v="544"/>
    <m/>
    <m/>
    <s v="Academic Year"/>
    <x v="0"/>
  </r>
  <r>
    <s v="Bes"/>
    <s v=" Juan"/>
    <s v="Math and Statistics Dept"/>
    <x v="545"/>
    <m/>
    <m/>
    <s v="Fiscal Year"/>
    <x v="1"/>
  </r>
  <r>
    <s v="Stakhanova"/>
    <s v=" Irina"/>
    <s v="German-Russian Department"/>
    <x v="546"/>
    <m/>
    <m/>
    <s v="Academic Year"/>
    <x v="0"/>
  </r>
  <r>
    <s v="Young"/>
    <s v=" Loraine"/>
    <s v="School of Art"/>
    <x v="547"/>
    <m/>
    <m/>
    <s v="Fiscal Year"/>
    <x v="1"/>
  </r>
  <r>
    <s v="McCubbin"/>
    <s v=" Margaret"/>
    <s v="Theatre and Film"/>
    <x v="548"/>
    <m/>
    <m/>
    <s v="Academic Year"/>
    <x v="0"/>
  </r>
  <r>
    <s v="Bouzat"/>
    <s v=" Juan"/>
    <s v="Biological Science"/>
    <x v="549"/>
    <m/>
    <m/>
    <s v="Fiscal Year"/>
    <x v="1"/>
  </r>
  <r>
    <s v="Dzur"/>
    <s v=" Albert"/>
    <s v="Political Science Department"/>
    <x v="550"/>
    <m/>
    <m/>
    <s v="Academic Year"/>
    <x v="0"/>
  </r>
  <r>
    <s v="Webb"/>
    <s v=" Matthew"/>
    <s v="Student Services EDHD"/>
    <x v="551"/>
    <m/>
    <m/>
    <s v="Academic Year"/>
    <x v="0"/>
  </r>
  <r>
    <s v="Chavers"/>
    <s v=" Lisa"/>
    <s v="Graduate College"/>
    <x v="552"/>
    <m/>
    <m/>
    <s v="Academic Year"/>
    <x v="0"/>
  </r>
  <r>
    <s v="Litterer"/>
    <s v=" Denise"/>
    <s v="Counseling Center"/>
    <x v="553"/>
    <m/>
    <m/>
    <s v="Fiscal Year"/>
    <x v="1"/>
  </r>
  <r>
    <s v="Eboch"/>
    <s v=" Karen"/>
    <s v="Management"/>
    <x v="554"/>
    <m/>
    <m/>
    <s v="Academic Year"/>
    <x v="0"/>
  </r>
  <r>
    <s v="Zimmerman"/>
    <s v=" Judith"/>
    <s v="Leadership and Policy Studies"/>
    <x v="555"/>
    <m/>
    <m/>
    <s v="Academic Year"/>
    <x v="0"/>
  </r>
  <r>
    <s v="Patterson"/>
    <s v=" Nancy"/>
    <s v="Educ/DivTchng &amp; Learning"/>
    <x v="556"/>
    <m/>
    <m/>
    <s v="Academic Year"/>
    <x v="0"/>
  </r>
  <r>
    <s v="Morrison"/>
    <s v=" William"/>
    <s v="Schl of Intervention Svcs"/>
    <x v="557"/>
    <m/>
    <m/>
    <s v="Academic Year"/>
    <x v="0"/>
  </r>
  <r>
    <s v="Courbat"/>
    <s v=" Michael"/>
    <s v="Dept Engineering Technologies"/>
    <x v="558"/>
    <m/>
    <m/>
    <s v="Fiscal Year"/>
    <x v="1"/>
  </r>
  <r>
    <s v="Gao"/>
    <s v=" Fei"/>
    <s v="VCT-Tech Education"/>
    <x v="558"/>
    <m/>
    <m/>
    <s v="Academic Year"/>
    <x v="0"/>
  </r>
  <r>
    <s v="Politsky"/>
    <s v=" Rosalie"/>
    <s v="School of Art"/>
    <x v="559"/>
    <m/>
    <m/>
    <s v="Academic Year"/>
    <x v="0"/>
  </r>
  <r>
    <s v="Jones"/>
    <s v=" Akiko"/>
    <s v="German-Russian Department"/>
    <x v="560"/>
    <n v="3000"/>
    <m/>
    <s v="Fiscal Year"/>
    <x v="1"/>
  </r>
  <r>
    <s v="Hare"/>
    <s v=" Mary"/>
    <s v="Psychology Department"/>
    <x v="561"/>
    <m/>
    <m/>
    <s v="Fiscal Year"/>
    <x v="1"/>
  </r>
  <r>
    <s v="Mirchandani"/>
    <s v=" Rekha"/>
    <s v="Sociology Department"/>
    <x v="562"/>
    <m/>
    <m/>
    <s v="Academic Year"/>
    <x v="0"/>
  </r>
  <r>
    <s v="Chen"/>
    <s v=" Yiwei"/>
    <s v="Psychology Department"/>
    <x v="563"/>
    <m/>
    <m/>
    <s v="Academic Year"/>
    <x v="0"/>
  </r>
  <r>
    <s v="Divers"/>
    <s v=" Debralee"/>
    <s v="Fire-Admissions"/>
    <x v="564"/>
    <m/>
    <m/>
    <s v="Academic Year"/>
    <x v="0"/>
  </r>
  <r>
    <s v="McIntyre"/>
    <s v=" Kenneth"/>
    <s v="Development Office"/>
    <x v="565"/>
    <m/>
    <m/>
    <s v="Academic Year"/>
    <x v="0"/>
  </r>
  <r>
    <s v="Broman"/>
    <s v=" Per"/>
    <s v="Musicology/Composition/Theory"/>
    <x v="566"/>
    <n v="3000"/>
    <m/>
    <s v="Academic Year"/>
    <x v="0"/>
  </r>
  <r>
    <s v="Ballard"/>
    <s v=" Susan"/>
    <s v="V P University Advancement"/>
    <x v="567"/>
    <m/>
    <m/>
    <s v="Fiscal Year"/>
    <x v="1"/>
  </r>
  <r>
    <s v="Evans"/>
    <s v=" Gwen"/>
    <s v="University Libraries"/>
    <x v="568"/>
    <m/>
    <m/>
    <s v="Academic Year"/>
    <x v="0"/>
  </r>
  <r>
    <s v="Mencer"/>
    <s v=" Sandra"/>
    <s v="Student Communication Center"/>
    <x v="569"/>
    <m/>
    <m/>
    <s v="Academic Year"/>
    <x v="0"/>
  </r>
  <r>
    <s v="Tobar"/>
    <s v=" David"/>
    <s v="School of HMSLS"/>
    <x v="570"/>
    <n v="5500"/>
    <m/>
    <s v="Fiscal Year"/>
    <x v="2"/>
  </r>
  <r>
    <s v="Cromwell"/>
    <s v=" Howard"/>
    <s v="Psychology Department"/>
    <x v="571"/>
    <m/>
    <m/>
    <s v="Fiscal Year"/>
    <x v="1"/>
  </r>
  <r>
    <s v="Kuehn"/>
    <s v=" Mikel"/>
    <s v="Musicology/Composition/Theory"/>
    <x v="572"/>
    <m/>
    <m/>
    <s v="Fiscal Year"/>
    <x v="1"/>
  </r>
  <r>
    <s v="Kane"/>
    <s v=" Aaron"/>
    <s v="Parking Services"/>
    <x v="573"/>
    <m/>
    <m/>
    <s v="Fiscal Year"/>
    <x v="1"/>
  </r>
  <r>
    <s v="Ning"/>
    <s v=" Wei"/>
    <s v="Math and Statistics Dept"/>
    <x v="574"/>
    <m/>
    <m/>
    <s v="Academic Year"/>
    <x v="0"/>
  </r>
  <r>
    <s v="Potthoff"/>
    <s v=" Joy"/>
    <s v="Family &amp; Consumer Sciences"/>
    <x v="575"/>
    <m/>
    <m/>
    <s v="Academic Year"/>
    <x v="0"/>
  </r>
  <r>
    <s v="Landgraf"/>
    <s v=" Edgar"/>
    <s v="German-Russian Department"/>
    <x v="576"/>
    <m/>
    <m/>
    <s v="Fiscal Year"/>
    <x v="1"/>
  </r>
  <r>
    <s v="Lau"/>
    <s v=" Karen Sue"/>
    <s v="Registrar"/>
    <x v="577"/>
    <m/>
    <m/>
    <s v="Academic Year"/>
    <x v="0"/>
  </r>
  <r>
    <s v="Bertelsen"/>
    <s v=" Cynthia"/>
    <s v="Educ/Div Tchng &amp; Learning"/>
    <x v="578"/>
    <m/>
    <m/>
    <s v="Fiscal Year"/>
    <x v="1"/>
  </r>
  <r>
    <s v="Subreenduth"/>
    <s v=" Solotchnee"/>
    <s v="Educ/Div Tchng &amp; Learning"/>
    <x v="579"/>
    <m/>
    <m/>
    <s v="Academic Year"/>
    <x v="0"/>
  </r>
  <r>
    <s v="Huziak-Clark"/>
    <s v=" Tracy"/>
    <s v="Educ/DivTchng &amp; Learning"/>
    <x v="580"/>
    <m/>
    <m/>
    <s v="Fiscal Year"/>
    <x v="1"/>
  </r>
  <r>
    <s v="Mandlebaum"/>
    <s v=" Linda"/>
    <s v="Schl of Intervention Svcs"/>
    <x v="581"/>
    <m/>
    <m/>
    <s v="Fiscal Year"/>
    <x v="1"/>
  </r>
  <r>
    <s v="Demuth"/>
    <s v=" Stephen"/>
    <s v="Sociology Department"/>
    <x v="582"/>
    <n v="4000"/>
    <m/>
    <s v="Academic Year"/>
    <x v="0"/>
  </r>
  <r>
    <s v="Zongo"/>
    <s v=" Opportune"/>
    <s v="Romance and Classical Studies"/>
    <x v="583"/>
    <m/>
    <m/>
    <s v="Fiscal Year"/>
    <x v="1"/>
  </r>
  <r>
    <s v="Britton"/>
    <s v=" Sharon"/>
    <s v="Fire-Library"/>
    <x v="584"/>
    <m/>
    <m/>
    <s v="Academic Year"/>
    <x v="0"/>
  </r>
  <r>
    <s v="Mumen"/>
    <s v=" Timothy"/>
    <s v="Educ/Div Tchng &amp; Learning"/>
    <x v="585"/>
    <m/>
    <m/>
    <s v="Academic Year"/>
    <x v="0"/>
  </r>
  <r>
    <s v="May"/>
    <s v=" Judith"/>
    <s v="Leadership and Policy Studies"/>
    <x v="586"/>
    <m/>
    <m/>
    <s v="Academic Year"/>
    <x v="0"/>
  </r>
  <r>
    <s v="Morris"/>
    <s v=" Jennifer"/>
    <s v="Controller's Office"/>
    <x v="587"/>
    <m/>
    <m/>
    <s v="Academic Year"/>
    <x v="0"/>
  </r>
  <r>
    <s v="Sherwood"/>
    <s v=" Theresa"/>
    <s v="Information Technology Service"/>
    <x v="588"/>
    <m/>
    <m/>
    <s v="Fiscal Year"/>
    <x v="2"/>
  </r>
  <r>
    <s v="Lapinski"/>
    <s v=" Piya"/>
    <s v="English Department"/>
    <x v="589"/>
    <m/>
    <m/>
    <s v="Academic Year"/>
    <x v="0"/>
  </r>
  <r>
    <s v="Arrigo"/>
    <s v=" Michael"/>
    <s v="School of Art"/>
    <x v="590"/>
    <m/>
    <m/>
    <s v="Fiscal Year"/>
    <x v="1"/>
  </r>
  <r>
    <s v="Jurkovac"/>
    <s v=" Timothy"/>
    <s v="Fire-Political Science"/>
    <x v="591"/>
    <m/>
    <m/>
    <s v="Fiscal Year"/>
    <x v="1"/>
  </r>
  <r>
    <s v="Chambers"/>
    <s v=" Jonathan"/>
    <s v="Theatre and Film"/>
    <x v="592"/>
    <m/>
    <m/>
    <s v="Academic Year"/>
    <x v="0"/>
  </r>
  <r>
    <s v="Eigner"/>
    <s v=" Ty"/>
    <s v="Hockey"/>
    <x v="593"/>
    <m/>
    <m/>
    <s v="Academic Year"/>
    <x v="0"/>
  </r>
  <r>
    <s v="Monago"/>
    <s v=" Emily"/>
    <s v="Office of Multicultural Affrs"/>
    <x v="594"/>
    <m/>
    <m/>
    <s v="Academic Year"/>
    <x v="0"/>
  </r>
  <r>
    <s v="Gomezdelcampo"/>
    <s v=" Enrique"/>
    <s v="Dept of Envir. and Sustain."/>
    <x v="595"/>
    <m/>
    <m/>
    <s v="Academic Year"/>
    <x v="0"/>
  </r>
  <r>
    <s v="Bradshaw"/>
    <s v=" Katherine"/>
    <s v="Department of Journalism &amp; PR"/>
    <x v="596"/>
    <m/>
    <m/>
    <s v="Academic Year"/>
    <x v="0"/>
  </r>
  <r>
    <s v="Guldbeck"/>
    <s v=" Mille"/>
    <s v="School of Art"/>
    <x v="597"/>
    <m/>
    <m/>
    <s v="Fiscal Year"/>
    <x v="1"/>
  </r>
  <r>
    <s v="Bell"/>
    <s v=" Craig"/>
    <s v="Marketing &amp; Communications"/>
    <x v="598"/>
    <m/>
    <m/>
    <s v="Fiscal Year"/>
    <x v="1"/>
  </r>
  <r>
    <s v="Saenz"/>
    <s v=" Charles"/>
    <s v="Music Performance Studies"/>
    <x v="599"/>
    <m/>
    <m/>
    <s v="Academic Year"/>
    <x v="0"/>
  </r>
  <r>
    <s v="Schocket"/>
    <s v=" Andrew"/>
    <s v="History Department"/>
    <x v="600"/>
    <m/>
    <m/>
    <s v="Fiscal Year"/>
    <x v="1"/>
  </r>
  <r>
    <s v="Wang"/>
    <s v=" Peng"/>
    <s v="Math and Statistics Dept"/>
    <x v="600"/>
    <m/>
    <m/>
    <s v="Academic Year"/>
    <x v="0"/>
  </r>
  <r>
    <s v="Swain"/>
    <s v=" Dawn"/>
    <s v="Information Technology Service"/>
    <x v="601"/>
    <m/>
    <m/>
    <s v="Academic Year"/>
    <x v="0"/>
  </r>
  <r>
    <s v="Salsburg"/>
    <s v=" Shannon"/>
    <s v="Softball - Women"/>
    <x v="602"/>
    <m/>
    <m/>
    <s v="Academic Year"/>
    <x v="0"/>
  </r>
  <r>
    <s v="Joyce"/>
    <s v=" Cheryl"/>
    <s v="WBGU-TV Television Service"/>
    <x v="603"/>
    <m/>
    <m/>
    <s v="Fiscal Year"/>
    <x v="1"/>
  </r>
  <r>
    <s v="Tracy"/>
    <s v=" Anne"/>
    <s v="Office of the President"/>
    <x v="604"/>
    <m/>
    <m/>
    <s v="Fiscal Year"/>
    <x v="1"/>
  </r>
  <r>
    <s v="Larsen"/>
    <s v=" Raymond"/>
    <s v="Biological Science"/>
    <x v="605"/>
    <m/>
    <m/>
    <s v="Fiscal Year"/>
    <x v="1"/>
  </r>
  <r>
    <s v="Baker"/>
    <s v=" Julie"/>
    <s v="Information Technology Service"/>
    <x v="606"/>
    <m/>
    <m/>
    <s v="Fiscal Year"/>
    <x v="1"/>
  </r>
  <r>
    <s v="Colcord"/>
    <s v=" Roger"/>
    <s v="Comm. Sciences &amp; Disorders"/>
    <x v="607"/>
    <m/>
    <m/>
    <s v="Fiscal Year"/>
    <x v="1"/>
  </r>
  <r>
    <s v="Ellison"/>
    <s v=" Michael"/>
    <s v="Theatre and Film"/>
    <x v="608"/>
    <m/>
    <m/>
    <s v="Academic Year"/>
    <x v="0"/>
  </r>
  <r>
    <s v="Baringer"/>
    <s v=" Jamie"/>
    <s v="Ice Arena"/>
    <x v="609"/>
    <m/>
    <m/>
    <s v="Fiscal Year"/>
    <x v="1"/>
  </r>
  <r>
    <s v="Gaskins"/>
    <s v=" Brady"/>
    <s v="Admissions Office"/>
    <x v="609"/>
    <m/>
    <m/>
    <s v="Academic Year"/>
    <x v="0"/>
  </r>
  <r>
    <s v="Gorman"/>
    <s v=" Thomas"/>
    <s v="Col of Health &amp; Human Services"/>
    <x v="609"/>
    <m/>
    <m/>
    <s v="Academic Year"/>
    <x v="0"/>
  </r>
  <r>
    <s v="Dennis"/>
    <s v=" Peggy"/>
    <s v="Disability Serv. for Students"/>
    <x v="609"/>
    <m/>
    <m/>
    <s v="Academic Year"/>
    <x v="0"/>
  </r>
  <r>
    <s v="Good"/>
    <s v=" Michael"/>
    <s v="Information Technology Service"/>
    <x v="609"/>
    <m/>
    <m/>
    <s v="Academic Year"/>
    <x v="0"/>
  </r>
  <r>
    <s v="Williams"/>
    <s v=" Daniel"/>
    <s v="Theatre and Film"/>
    <x v="610"/>
    <m/>
    <m/>
    <s v="Fiscal Year"/>
    <x v="1"/>
  </r>
  <r>
    <s v="Yingling"/>
    <s v=" Faith"/>
    <s v="Recreation and Wellness"/>
    <x v="611"/>
    <m/>
    <m/>
    <s v="Fiscal Year"/>
    <x v="1"/>
  </r>
  <r>
    <s v="Lockford"/>
    <s v=" Lesa"/>
    <s v="Theatre and Film"/>
    <x v="612"/>
    <m/>
    <m/>
    <s v="Fiscal Year"/>
    <x v="1"/>
  </r>
  <r>
    <s v="Meyers"/>
    <s v=" Karen"/>
    <s v="Center for Teaching &amp; Learning"/>
    <x v="613"/>
    <m/>
    <m/>
    <s v="Academic Year"/>
    <x v="0"/>
  </r>
  <r>
    <s v="Ekstrand"/>
    <s v=" Victoria"/>
    <s v="Department of Journalism &amp; PR"/>
    <x v="614"/>
    <m/>
    <m/>
    <s v="Academic Year"/>
    <x v="0"/>
  </r>
  <r>
    <s v="Gordon"/>
    <s v=" Anne"/>
    <s v="Psychology Department"/>
    <x v="615"/>
    <m/>
    <m/>
    <s v="Academic Year"/>
    <x v="0"/>
  </r>
  <r>
    <s v="Schnurr"/>
    <s v=" Dean"/>
    <s v="Fire-College Relations"/>
    <x v="616"/>
    <m/>
    <m/>
    <s v="Fiscal Year"/>
    <x v="1"/>
  </r>
  <r>
    <s v="Hershberger"/>
    <s v=" Andrew"/>
    <s v="School of Art"/>
    <x v="617"/>
    <m/>
    <m/>
    <s v="Fiscal Year"/>
    <x v="3"/>
  </r>
  <r>
    <s v="Katz"/>
    <s v=" Lauren"/>
    <s v="Comm. Sciences &amp; Disorders"/>
    <x v="618"/>
    <m/>
    <m/>
    <s v="Fiscal Year"/>
    <x v="1"/>
  </r>
  <r>
    <s v="Brackenbury"/>
    <s v=" Timothy"/>
    <s v="Comm. Sciences &amp; Disorders"/>
    <x v="619"/>
    <n v="9200"/>
    <m/>
    <s v="Fiscal Year"/>
    <x v="3"/>
  </r>
  <r>
    <s v="Myers"/>
    <s v=" Jane"/>
    <s v="Intercollegiate Athletics"/>
    <x v="620"/>
    <m/>
    <m/>
    <s v="Academic Year"/>
    <x v="0"/>
  </r>
  <r>
    <s v="Jackson"/>
    <s v=" David"/>
    <s v="Political Science Department"/>
    <x v="621"/>
    <m/>
    <m/>
    <s v="Fiscal Year"/>
    <x v="1"/>
  </r>
  <r>
    <s v="Down"/>
    <s v=" Nancy"/>
    <s v="University Libraries"/>
    <x v="622"/>
    <n v="6000"/>
    <m/>
    <s v="Academic Year"/>
    <x v="0"/>
  </r>
  <r>
    <s v="Tamovsky"/>
    <s v=" Alexander"/>
    <s v="Chemistry Department"/>
    <x v="623"/>
    <m/>
    <m/>
    <s v="Academic Year"/>
    <x v="0"/>
  </r>
  <r>
    <s v="Euler"/>
    <s v=" Robin"/>
    <s v="Sponsored Programs &amp; Research"/>
    <x v="624"/>
    <m/>
    <m/>
    <s v="Academic Year"/>
    <x v="0"/>
  </r>
  <r>
    <s v="Vostal"/>
    <s v=" Brooks"/>
    <s v="Schl of Intervention Svcs"/>
    <x v="625"/>
    <m/>
    <m/>
    <s v="Fiscal Year"/>
    <x v="1"/>
  </r>
  <r>
    <s v="Heggie"/>
    <s v=" Travis"/>
    <s v="School of HMSLS"/>
    <x v="625"/>
    <m/>
    <m/>
    <s v="Academic Year"/>
    <x v="1"/>
  </r>
  <r>
    <s v="Fantana"/>
    <s v=" Antoniu"/>
    <s v="Psychology Department"/>
    <x v="625"/>
    <m/>
    <m/>
    <s v="Academic Year"/>
    <x v="0"/>
  </r>
  <r>
    <s v="Fullenkamp"/>
    <s v=" Adam"/>
    <s v="School of HMSLS"/>
    <x v="625"/>
    <m/>
    <m/>
    <s v="Academic Year"/>
    <x v="0"/>
  </r>
  <r>
    <s v="Novak"/>
    <s v=" Jeanne"/>
    <s v="Schl of Intervention Svcs"/>
    <x v="626"/>
    <m/>
    <m/>
    <s v="Academic Year"/>
    <x v="0"/>
  </r>
  <r>
    <s v="Orr"/>
    <s v=" Shannon"/>
    <s v="Political Science Department"/>
    <x v="627"/>
    <m/>
    <m/>
    <s v="Academic Year"/>
    <x v="0"/>
  </r>
  <r>
    <s v="Coates"/>
    <s v=" Lawrence"/>
    <s v="English Department"/>
    <x v="628"/>
    <m/>
    <m/>
    <s v="Fiscal Year"/>
    <x v="1"/>
  </r>
  <r>
    <s v="Tell"/>
    <s v=" Deborah"/>
    <s v="School of HMSLS"/>
    <x v="629"/>
    <m/>
    <m/>
    <s v="Academic Year"/>
    <x v="0"/>
  </r>
  <r>
    <s v="Blankinship"/>
    <s v=" Bonnie"/>
    <s v="Marketing &amp; Communications"/>
    <x v="630"/>
    <m/>
    <m/>
    <s v="Fiscal Year"/>
    <x v="1"/>
  </r>
  <r>
    <s v="West"/>
    <s v=" Amy"/>
    <s v="Marketing &amp; Communications"/>
    <x v="630"/>
    <m/>
    <m/>
    <s v="Fiscal Year"/>
    <x v="1"/>
  </r>
  <r>
    <s v="Fairbaim"/>
    <s v=" Peter"/>
    <s v="Marketing &amp; Communications"/>
    <x v="630"/>
    <m/>
    <m/>
    <s v="Academic Year"/>
    <x v="0"/>
  </r>
  <r>
    <s v="Engebretsen-Broman"/>
    <s v=" Nora"/>
    <s v="Musicology/Composition/Theory"/>
    <x v="631"/>
    <m/>
    <m/>
    <s v="Academic Year"/>
    <x v="0"/>
  </r>
  <r>
    <s v="Earley"/>
    <s v=" Mark"/>
    <s v="Leadership and Policy Studies"/>
    <x v="632"/>
    <m/>
    <m/>
    <s v="Academic Year"/>
    <x v="0"/>
  </r>
  <r>
    <s v="Menon"/>
    <s v=" Sridevi"/>
    <s v="Ethnic Studies"/>
    <x v="633"/>
    <m/>
    <m/>
    <s v="Academic Year"/>
    <x v="0"/>
  </r>
  <r>
    <s v="Steinbrunner"/>
    <s v=" Ruthann"/>
    <s v="Fire-Human Dev &amp; Family Study"/>
    <x v="634"/>
    <m/>
    <m/>
    <s v="Academic Year"/>
    <x v="0"/>
  </r>
  <r>
    <s v="Quattromani"/>
    <s v=" Barry"/>
    <s v="Design &amp; Construction"/>
    <x v="635"/>
    <m/>
    <m/>
    <s v="Academic Year"/>
    <x v="0"/>
  </r>
  <r>
    <s v="Rex"/>
    <s v=" Winifred"/>
    <s v="Computer Science"/>
    <x v="636"/>
    <m/>
    <m/>
    <s v="Academic Year"/>
    <x v="0"/>
  </r>
  <r>
    <s v="Steen"/>
    <s v=" David"/>
    <s v="Information Technology Service"/>
    <x v="637"/>
    <m/>
    <m/>
    <s v="Academic Year"/>
    <x v="0"/>
  </r>
  <r>
    <s v="Weinsier"/>
    <s v=" Philip"/>
    <s v="Fire-Applied Science"/>
    <x v="638"/>
    <n v="2000"/>
    <m/>
    <s v="Fiscal Year"/>
    <x v="1"/>
  </r>
  <r>
    <s v="Leser"/>
    <s v=" Anne"/>
    <s v="Fire-Human Dev &amp; Family Study"/>
    <x v="639"/>
    <n v="2000"/>
    <m/>
    <s v="Fiscal Year"/>
    <x v="1"/>
  </r>
  <r>
    <s v="Conway"/>
    <s v=" Ronald"/>
    <s v="Computer Science"/>
    <x v="640"/>
    <m/>
    <m/>
    <s v="Academic Year"/>
    <x v="0"/>
  </r>
  <r>
    <s v="Irmak"/>
    <s v=" Elmas"/>
    <s v="Math and Statistics Dept"/>
    <x v="641"/>
    <m/>
    <m/>
    <s v="Fiscal Year"/>
    <x v="1"/>
  </r>
  <r>
    <s v="Lohr"/>
    <s v=" Lloyd"/>
    <s v="Development Office"/>
    <x v="642"/>
    <m/>
    <m/>
    <s v="Fiscal Year"/>
    <x v="1"/>
  </r>
  <r>
    <s v="Bowman"/>
    <s v=" Nicholas"/>
    <s v="Higher Ed and Student Affairs"/>
    <x v="642"/>
    <m/>
    <m/>
    <s v="Fiscal Year"/>
    <x v="1"/>
  </r>
  <r>
    <s v="Polkinghome"/>
    <s v=" Frederick"/>
    <s v="Educ/Div Tchng &amp; Learning"/>
    <x v="642"/>
    <m/>
    <m/>
    <s v="Academic Year"/>
    <x v="0"/>
  </r>
  <r>
    <s v="Devine"/>
    <s v=" Jodi"/>
    <s v="Honors Program"/>
    <x v="643"/>
    <m/>
    <m/>
    <s v="Academic Year"/>
    <x v="0"/>
  </r>
  <r>
    <s v="Rosser"/>
    <s v=" Virginia"/>
    <s v="Office of Service Learning"/>
    <x v="644"/>
    <m/>
    <m/>
    <s v="Academic Year"/>
    <x v="0"/>
  </r>
  <r>
    <s v="Bechtel"/>
    <s v=" Pamela"/>
    <s v="School of HMSLS"/>
    <x v="645"/>
    <m/>
    <m/>
    <s v="Academic Year"/>
    <x v="0"/>
  </r>
  <r>
    <s v="Brown"/>
    <s v=" Jeffrey"/>
    <s v="Popular Culture"/>
    <x v="646"/>
    <m/>
    <m/>
    <s v="Academic Year"/>
    <x v="0"/>
  </r>
  <r>
    <s v="Burt"/>
    <s v=" Jeffrey"/>
    <s v="Information Technology Service"/>
    <x v="647"/>
    <m/>
    <m/>
    <s v="Academic Year"/>
    <x v="0"/>
  </r>
  <r>
    <s v="Sickler"/>
    <s v=" Stephanie"/>
    <s v="Postal Services"/>
    <x v="648"/>
    <m/>
    <m/>
    <s v="Academic Year"/>
    <x v="0"/>
  </r>
  <r>
    <s v="Carpenter"/>
    <s v=" Diana"/>
    <s v="A&amp;S Dean"/>
    <x v="649"/>
    <m/>
    <m/>
    <s v="Academic Year"/>
    <x v="0"/>
  </r>
  <r>
    <s v="Kita"/>
    <s v=" Bradley"/>
    <s v="Information Technology Service"/>
    <x v="650"/>
    <m/>
    <m/>
    <s v="Academic Year"/>
    <x v="1"/>
  </r>
  <r>
    <s v="Tucker"/>
    <s v=" Judith"/>
    <s v="NWOE-TV F&amp;A"/>
    <x v="651"/>
    <m/>
    <m/>
    <s v="Fiscal Year"/>
    <x v="1"/>
  </r>
  <r>
    <s v="Coulter"/>
    <s v=" Tina"/>
    <s v="Financial Aid"/>
    <x v="652"/>
    <m/>
    <m/>
    <s v="Fiscal Year"/>
    <x v="1"/>
  </r>
  <r>
    <s v="Bucks"/>
    <s v=" Eric"/>
    <s v="Financial Aid"/>
    <x v="652"/>
    <m/>
    <m/>
    <s v="Academic Year"/>
    <x v="0"/>
  </r>
  <r>
    <s v="Laurent"/>
    <s v=" Charles"/>
    <s v="School of HMSLS"/>
    <x v="653"/>
    <m/>
    <m/>
    <s v="Academic Year"/>
    <x v="0"/>
  </r>
  <r>
    <s v="Pozniak"/>
    <s v=" Mary"/>
    <s v="Advising Services"/>
    <x v="654"/>
    <m/>
    <m/>
    <s v="Academic Year"/>
    <x v="0"/>
  </r>
  <r>
    <s v="Brodke"/>
    <s v=" Michelle"/>
    <s v="Fire-Applied Science"/>
    <x v="655"/>
    <m/>
    <m/>
    <s v="Academic Year"/>
    <x v="0"/>
  </r>
  <r>
    <s v="Genovese"/>
    <s v=" Christine"/>
    <s v="Fire-Biology"/>
    <x v="656"/>
    <m/>
    <m/>
    <s v="Academic Year"/>
    <x v="0"/>
  </r>
  <r>
    <s v="Labbie"/>
    <s v=" Erin"/>
    <s v="English Department"/>
    <x v="657"/>
    <m/>
    <m/>
    <s v="Fiscal Year"/>
    <x v="1"/>
  </r>
  <r>
    <s v="Archer"/>
    <s v=" Candace"/>
    <s v="Political Science Department"/>
    <x v="658"/>
    <m/>
    <m/>
    <s v="Fiscal Year"/>
    <x v="1"/>
  </r>
  <r>
    <s v="Koenig"/>
    <s v=" Tonya"/>
    <s v="NWOE-TV F&amp;A"/>
    <x v="659"/>
    <m/>
    <m/>
    <s v="Fiscal Year"/>
    <x v="1"/>
  </r>
  <r>
    <s v="Rippey"/>
    <s v=" Theodore"/>
    <s v="German-Russian Department"/>
    <x v="660"/>
    <m/>
    <m/>
    <s v="Fiscal Year"/>
    <x v="1"/>
  </r>
  <r>
    <s v="Hopson"/>
    <s v=" Dennis"/>
    <s v="Basketball-Men"/>
    <x v="661"/>
    <m/>
    <m/>
    <s v="Academic Year"/>
    <x v="0"/>
  </r>
  <r>
    <s v="Crimmins"/>
    <s v=" Eric"/>
    <s v="CBA Information Services"/>
    <x v="662"/>
    <m/>
    <m/>
    <s v="Fiscal Year"/>
    <x v="2"/>
  </r>
  <r>
    <s v="Schaeffer"/>
    <s v=" Rachel"/>
    <s v="Registrar"/>
    <x v="663"/>
    <m/>
    <m/>
    <s v="Academic Year"/>
    <x v="0"/>
  </r>
  <r>
    <s v="Dailey"/>
    <s v=" Katharine"/>
    <s v="Fire-Humanities"/>
    <x v="664"/>
    <n v="6000"/>
    <m/>
    <s v="Academic Year"/>
    <x v="0"/>
  </r>
  <r>
    <s v="Stegman"/>
    <s v=" Sandra"/>
    <s v="Music Education"/>
    <x v="665"/>
    <m/>
    <m/>
    <s v="Academic Year"/>
    <x v="0"/>
  </r>
  <r>
    <s v="Rockovich"/>
    <s v=" Michael"/>
    <s v="Recreation and Wellness"/>
    <x v="666"/>
    <m/>
    <m/>
    <s v="Fiscal Year"/>
    <x v="1"/>
  </r>
  <r>
    <s v="Klosterman"/>
    <s v=" Jeremy"/>
    <s v="Chemistry Department"/>
    <x v="667"/>
    <m/>
    <m/>
    <s v="Fiscal Year"/>
    <x v="1"/>
  </r>
  <r>
    <s v="Guzzo"/>
    <s v=" Karen"/>
    <s v="Sociology Department"/>
    <x v="667"/>
    <m/>
    <m/>
    <s v="Fiscal Year"/>
    <x v="1"/>
  </r>
  <r>
    <s v="Sondergeld"/>
    <s v=" Toni"/>
    <s v="Leadership and Policy Studies"/>
    <x v="667"/>
    <m/>
    <m/>
    <s v="Academic Year"/>
    <x v="0"/>
  </r>
  <r>
    <s v="Hampton"/>
    <s v=" David"/>
    <s v="Schl of Intervention Svcs"/>
    <x v="667"/>
    <m/>
    <m/>
    <s v="Academic Year"/>
    <x v="0"/>
  </r>
  <r>
    <s v="Choo"/>
    <s v=" Hyungsuk"/>
    <s v="School of HMSLS"/>
    <x v="667"/>
    <m/>
    <m/>
    <s v="Academic Year"/>
    <x v="0"/>
  </r>
  <r>
    <s v="Roberts"/>
    <s v=" Thomas"/>
    <s v="Information Technology Service"/>
    <x v="668"/>
    <m/>
    <m/>
    <s v="Fiscal Year"/>
    <x v="1"/>
  </r>
  <r>
    <s v="Miller"/>
    <s v=" Melissa"/>
    <s v="Political Science Department"/>
    <x v="669"/>
    <m/>
    <m/>
    <s v="Academic Year"/>
    <x v="0"/>
  </r>
  <r>
    <s v="Blachowski-Dreyer"/>
    <s v=" Daria"/>
    <s v="Dining Services"/>
    <x v="670"/>
    <m/>
    <m/>
    <s v="Fiscal Year"/>
    <x v="1"/>
  </r>
  <r>
    <s v="Snider"/>
    <s v=" Cheryl"/>
    <s v="General Counsel"/>
    <x v="670"/>
    <n v="4166.66"/>
    <m/>
    <s v="Academic Year"/>
    <x v="0"/>
  </r>
  <r>
    <s v="Montague"/>
    <s v=" Rhonda"/>
    <s v="Bursar's Office"/>
    <x v="671"/>
    <m/>
    <m/>
    <s v="Academic Year"/>
    <x v="0"/>
  </r>
  <r>
    <s v="Ferguson"/>
    <s v=" Susan"/>
    <s v="Development Office"/>
    <x v="671"/>
    <m/>
    <m/>
    <s v="Academic Year"/>
    <x v="0"/>
  </r>
  <r>
    <s v="Leek"/>
    <s v=" Lona"/>
    <s v="Recreation and Wellness"/>
    <x v="672"/>
    <m/>
    <m/>
    <s v="Fiscal Year"/>
    <x v="2"/>
  </r>
  <r>
    <s v="Hayward"/>
    <s v=" Carol"/>
    <s v="Music Education"/>
    <x v="673"/>
    <m/>
    <m/>
    <s v="Academic Year"/>
    <x v="1"/>
  </r>
  <r>
    <s v="Eid"/>
    <s v=" Erik"/>
    <s v="Information Technology Service"/>
    <x v="674"/>
    <m/>
    <m/>
    <s v="Academic Year"/>
    <x v="0"/>
  </r>
  <r>
    <s v="Liederbach"/>
    <s v=" John"/>
    <s v="EMBANET"/>
    <x v="675"/>
    <m/>
    <m/>
    <s v="Fiscal Year"/>
    <x v="1"/>
  </r>
  <r>
    <s v="Burek"/>
    <s v=" Melissa"/>
    <s v="Human Services Department"/>
    <x v="675"/>
    <m/>
    <m/>
    <s v="Academic Year"/>
    <x v="0"/>
  </r>
  <r>
    <s v="Falk"/>
    <s v=" Patricia"/>
    <s v="University Libraries"/>
    <x v="675"/>
    <m/>
    <m/>
    <s v="Academic Year"/>
    <x v="0"/>
  </r>
  <r>
    <s v="Nagel"/>
    <s v=" Beth"/>
    <s v="Business Operations"/>
    <x v="676"/>
    <m/>
    <m/>
    <s v="Academic Year"/>
    <x v="0"/>
  </r>
  <r>
    <s v="Berg"/>
    <s v=" Robert"/>
    <s v="Romance and Classical Studies"/>
    <x v="677"/>
    <m/>
    <m/>
    <s v="Fiscal Year"/>
    <x v="1"/>
  </r>
  <r>
    <s v="Poole"/>
    <s v=" Brandi"/>
    <s v="Basketball - Women"/>
    <x v="678"/>
    <m/>
    <m/>
    <s v="Academic Year"/>
    <x v="0"/>
  </r>
  <r>
    <s v="Glusac"/>
    <s v=" Ksenija"/>
    <s v="Chemistry Department"/>
    <x v="679"/>
    <m/>
    <m/>
    <s v="Academic Year"/>
    <x v="0"/>
  </r>
  <r>
    <s v="Matthews"/>
    <s v=" Barbara"/>
    <s v="Controller's Office"/>
    <x v="680"/>
    <m/>
    <m/>
    <s v="Fiscal Year"/>
    <x v="1"/>
  </r>
  <r>
    <s v="Hoekstra"/>
    <s v=" Susan"/>
    <s v="Musical Arts Dean"/>
    <x v="680"/>
    <m/>
    <m/>
    <s v="Fiscal Year"/>
    <x v="2"/>
  </r>
  <r>
    <s v="Panas"/>
    <s v=" Ludmyla"/>
    <s v="Fire-Psychology"/>
    <x v="681"/>
    <n v="2000"/>
    <m/>
    <s v="Academic Year"/>
    <x v="0"/>
  </r>
  <r>
    <s v="Lab"/>
    <s v=" Susan"/>
    <s v="School of Art"/>
    <x v="682"/>
    <m/>
    <m/>
    <s v="Fiscal Year"/>
    <x v="1"/>
  </r>
  <r>
    <s v="Hoops"/>
    <s v=" Amy"/>
    <s v="Dining Services"/>
    <x v="683"/>
    <m/>
    <m/>
    <s v="Fiscal Year"/>
    <x v="2"/>
  </r>
  <r>
    <s v="Wildschutte"/>
    <s v=" Hans"/>
    <s v="Biological Science"/>
    <x v="684"/>
    <m/>
    <m/>
    <s v="Fiscal Year"/>
    <x v="1"/>
  </r>
  <r>
    <s v="Torelli"/>
    <s v=" Andrew"/>
    <s v="Chemistry Department"/>
    <x v="684"/>
    <m/>
    <m/>
    <s v="Fiscal Year"/>
    <x v="1"/>
  </r>
  <r>
    <s v="Lunceford"/>
    <s v=" Christina"/>
    <s v="Higher Ed and Student Affairs"/>
    <x v="684"/>
    <m/>
    <m/>
    <s v="Fiscal Year"/>
    <x v="1"/>
  </r>
  <r>
    <s v="Abercrombie"/>
    <s v=" Sara"/>
    <s v="Leadership and Policy Studies"/>
    <x v="684"/>
    <m/>
    <m/>
    <s v="Fiscal Year"/>
    <x v="1"/>
  </r>
  <r>
    <s v="Kozlowski"/>
    <s v=" Kelly"/>
    <s v="Schl of Intervention Svcs"/>
    <x v="684"/>
    <m/>
    <m/>
    <s v="Fiscal Year"/>
    <x v="1"/>
  </r>
  <r>
    <s v="Staic"/>
    <s v=" Mihai"/>
    <s v="Math and Statistics Dept"/>
    <x v="684"/>
    <m/>
    <m/>
    <s v="Academic Year"/>
    <x v="0"/>
  </r>
  <r>
    <s v="McBride"/>
    <s v=" Matthew"/>
    <s v="Music Performance Studies"/>
    <x v="684"/>
    <m/>
    <m/>
    <s v="Academic Year"/>
    <x v="0"/>
  </r>
  <r>
    <s v="Yun"/>
    <s v=" Gi Woong"/>
    <s v="Dept of Telecommunications"/>
    <x v="685"/>
    <m/>
    <m/>
    <s v="Fiscal Year"/>
    <x v="1"/>
  </r>
  <r>
    <s v="Lee"/>
    <s v=" Bob"/>
    <s v="School of HMSLS"/>
    <x v="686"/>
    <m/>
    <m/>
    <s v="Fiscal Year"/>
    <x v="2"/>
  </r>
  <r>
    <s v="Pelletier"/>
    <s v=" Andrew"/>
    <s v="Music Performance Studies"/>
    <x v="687"/>
    <m/>
    <m/>
    <s v="Academic Year"/>
    <x v="0"/>
  </r>
  <r>
    <s v="Wells-Jensen"/>
    <s v=" Sheri"/>
    <s v="English Department"/>
    <x v="688"/>
    <m/>
    <m/>
    <s v="Fiscal Year"/>
    <x v="1"/>
  </r>
  <r>
    <s v="Thompson"/>
    <s v=" Kenneth"/>
    <s v="Music Education"/>
    <x v="689"/>
    <m/>
    <m/>
    <s v="Academic Year"/>
    <x v="0"/>
  </r>
  <r>
    <s v="VanEseltine"/>
    <s v=" Matthew"/>
    <s v="Sociology Department"/>
    <x v="690"/>
    <m/>
    <m/>
    <s v="Fiscal Year"/>
    <x v="1"/>
  </r>
  <r>
    <s v="LaVine"/>
    <s v=" Mary"/>
    <s v="School of HMSLS"/>
    <x v="690"/>
    <m/>
    <m/>
    <s v="Fiscal Year"/>
    <x v="2"/>
  </r>
  <r>
    <s v="Widmer"/>
    <s v=" Dave"/>
    <s v="University Libraries"/>
    <x v="691"/>
    <m/>
    <m/>
    <s v="Fiscal Year"/>
    <x v="1"/>
  </r>
  <r>
    <s v="Terry-Fritsch"/>
    <s v=" Allison"/>
    <s v="School of Art"/>
    <x v="692"/>
    <m/>
    <m/>
    <s v="Academic Year"/>
    <x v="0"/>
  </r>
  <r>
    <s v="Zawodny"/>
    <s v=" Laurel"/>
    <s v="Office of the President"/>
    <x v="693"/>
    <m/>
    <m/>
    <s v="Fiscal Year"/>
    <x v="1"/>
  </r>
  <r>
    <s v="Sadoff"/>
    <s v=" Susan"/>
    <s v="Dining Services"/>
    <x v="694"/>
    <m/>
    <m/>
    <s v="Academic Year"/>
    <x v="0"/>
  </r>
  <r>
    <s v="Wu"/>
    <s v=" Jie"/>
    <s v="Institutional Research"/>
    <x v="695"/>
    <m/>
    <m/>
    <s v="Fiscal Year"/>
    <x v="1"/>
  </r>
  <r>
    <s v="Bostic"/>
    <s v=" Jonathan"/>
    <s v="Educ/Div Tchng &amp; Learning"/>
    <x v="696"/>
    <m/>
    <m/>
    <s v="Fiscal Year"/>
    <x v="1"/>
  </r>
  <r>
    <s v="Ludy"/>
    <s v=" Mary"/>
    <s v="Family &amp; Consumer Sciences"/>
    <x v="696"/>
    <m/>
    <m/>
    <s v="Fiscal Year"/>
    <x v="1"/>
  </r>
  <r>
    <s v="Soboleski"/>
    <s v=" Penny"/>
    <s v="Educ/Div Tchng &amp; Learning"/>
    <x v="696"/>
    <m/>
    <m/>
    <s v="Academic Year"/>
    <x v="0"/>
  </r>
  <r>
    <s v="Muhammad"/>
    <s v=" Amanda"/>
    <s v="Family &amp; Consumer Sciences"/>
    <x v="696"/>
    <m/>
    <m/>
    <s v="Academic Year"/>
    <x v="0"/>
  </r>
  <r>
    <s v="McCullough"/>
    <s v=" Brian"/>
    <s v="School of HMSLS"/>
    <x v="696"/>
    <m/>
    <m/>
    <s v="Academic Year"/>
    <x v="0"/>
  </r>
  <r>
    <s v="Raszka"/>
    <s v=" David"/>
    <s v="College of Education - Admin"/>
    <x v="697"/>
    <m/>
    <m/>
    <s v="Fiscal Year"/>
    <x v="0"/>
  </r>
  <r>
    <s v="Kutz"/>
    <s v=" Matthew"/>
    <s v="School of HMSLS"/>
    <x v="698"/>
    <m/>
    <m/>
    <s v="Fiscal Year"/>
    <x v="1"/>
  </r>
  <r>
    <s v="Tompsett"/>
    <s v=" Carolyn"/>
    <s v="Psychology Department"/>
    <x v="699"/>
    <m/>
    <m/>
    <s v="Fiscal Year"/>
    <x v="1"/>
  </r>
  <r>
    <s v="Ye"/>
    <s v=" Xinyue"/>
    <s v="Center for Regional Developmen"/>
    <x v="700"/>
    <m/>
    <m/>
    <s v="Fiscal Year"/>
    <x v="1"/>
  </r>
  <r>
    <s v="Weihl"/>
    <s v=" Lisa"/>
    <s v="Computer Science"/>
    <x v="701"/>
    <m/>
    <m/>
    <s v="Academic Year"/>
    <x v="0"/>
  </r>
  <r>
    <s v="Fuller"/>
    <s v=" Cynthia"/>
    <s v="Information Technology Service"/>
    <x v="702"/>
    <m/>
    <m/>
    <s v="Academic Year"/>
    <x v="0"/>
  </r>
  <r>
    <s v="Miller"/>
    <s v=" Mitchell"/>
    <s v="College of Education - Admin"/>
    <x v="703"/>
    <m/>
    <m/>
    <s v="Academic Year"/>
    <x v="0"/>
  </r>
  <r>
    <s v="Levinson"/>
    <s v=" Marilyn"/>
    <s v="University Libraries"/>
    <x v="704"/>
    <m/>
    <m/>
    <s v="Fiscal Year"/>
    <x v="1"/>
  </r>
  <r>
    <s v="Schommer"/>
    <s v=" Christopher"/>
    <s v="School of HMSLS"/>
    <x v="705"/>
    <m/>
    <m/>
    <s v="Fiscal Year"/>
    <x v="1"/>
  </r>
  <r>
    <s v="Selzer"/>
    <s v=" John"/>
    <s v="Development Office"/>
    <x v="706"/>
    <m/>
    <m/>
    <s v="Fiscal Year"/>
    <x v="1"/>
  </r>
  <r>
    <s v="Nemitz"/>
    <s v=" Penny"/>
    <s v="Fire-The Learning Center"/>
    <x v="707"/>
    <m/>
    <m/>
    <s v="Academic Year"/>
    <x v="0"/>
  </r>
  <r>
    <s v="Kuhl"/>
    <s v=" Danielle"/>
    <s v="Sociology Department"/>
    <x v="708"/>
    <m/>
    <m/>
    <s v="Fiscal Year"/>
    <x v="1"/>
  </r>
  <r>
    <s v="Mackay"/>
    <s v=" Marilyn"/>
    <s v="Health Services"/>
    <x v="709"/>
    <m/>
    <m/>
    <s v="Fiscal Year"/>
    <x v="1"/>
  </r>
  <r>
    <s v="Garland"/>
    <s v=" Robin"/>
    <s v="Fire-Applied Science"/>
    <x v="710"/>
    <n v="1125"/>
    <m/>
    <s v="Academic Year"/>
    <x v="0"/>
  </r>
  <r>
    <s v="Mereoiu"/>
    <s v=" Mariana"/>
    <s v="Schl of Intervention Svcs"/>
    <x v="711"/>
    <m/>
    <m/>
    <s v="Academic Year"/>
    <x v="0"/>
  </r>
  <r>
    <s v="Peet"/>
    <s v=" Susan"/>
    <s v="Family &amp; Consumer Sciences"/>
    <x v="712"/>
    <m/>
    <m/>
    <s v="Academic Year"/>
    <x v="0"/>
  </r>
  <r>
    <s v="Christman"/>
    <s v=" Carol"/>
    <s v="Information Technology Service"/>
    <x v="713"/>
    <m/>
    <m/>
    <s v="Academic Year"/>
    <x v="0"/>
  </r>
  <r>
    <s v="Keylock"/>
    <s v=" K Todd"/>
    <s v="School of HMSLS"/>
    <x v="714"/>
    <m/>
    <m/>
    <s v="Academic Year"/>
    <x v="0"/>
  </r>
  <r>
    <s v="Sirum"/>
    <s v=" Karen"/>
    <s v="Biological Science"/>
    <x v="715"/>
    <m/>
    <m/>
    <s v="Academic Year"/>
    <x v="0"/>
  </r>
  <r>
    <s v="Edminster"/>
    <s v=" Judith"/>
    <s v="English Department"/>
    <x v="716"/>
    <m/>
    <m/>
    <s v="Academic Year"/>
    <x v="0"/>
  </r>
  <r>
    <s v="Hunker"/>
    <s v=" Stefanie"/>
    <s v="University Libraries"/>
    <x v="717"/>
    <m/>
    <m/>
    <s v="Fiscal Year"/>
    <x v="1"/>
  </r>
  <r>
    <s v="Wallach"/>
    <s v=" Jeremy"/>
    <s v="Popular Culture"/>
    <x v="718"/>
    <m/>
    <m/>
    <s v="Academic Year"/>
    <x v="0"/>
  </r>
  <r>
    <s v="Cherry Chandler"/>
    <s v=" Eileen"/>
    <s v="Theatre and Film"/>
    <x v="719"/>
    <m/>
    <m/>
    <s v="Academic Year"/>
    <x v="0"/>
  </r>
  <r>
    <s v="Cho"/>
    <s v=" Sungho"/>
    <s v="School of H MS LS"/>
    <x v="720"/>
    <m/>
    <m/>
    <s v="Academic Year"/>
    <x v="0"/>
  </r>
  <r>
    <s v="Paule"/>
    <s v=" Amanda"/>
    <s v="School of HMSLS"/>
    <x v="720"/>
    <m/>
    <m/>
    <s v="Academic Year"/>
    <x v="0"/>
  </r>
  <r>
    <s v="Vatan Woodhouse"/>
    <s v=" Deanna"/>
    <s v="VP Student Affairs"/>
    <x v="721"/>
    <m/>
    <m/>
    <s v="Fiscal Year"/>
    <x v="1"/>
  </r>
  <r>
    <s v="Coffield"/>
    <s v=" Jean"/>
    <s v="BG1 Card"/>
    <x v="722"/>
    <m/>
    <m/>
    <s v="Fiscal Year"/>
    <x v="1"/>
  </r>
  <r>
    <s v="Bhalla"/>
    <s v=" Vibha"/>
    <s v="Ethnic Studies"/>
    <x v="723"/>
    <m/>
    <m/>
    <s v="Fiscal Year"/>
    <x v="1"/>
  </r>
  <r>
    <s v="Brown"/>
    <s v=" Sheila"/>
    <s v="Office of Multicultural Affrs"/>
    <x v="724"/>
    <m/>
    <m/>
    <s v="Academic Year"/>
    <x v="0"/>
  </r>
  <r>
    <s v="Samelak"/>
    <s v=" Jonathan"/>
    <s v="Sponsored Programs &amp; Research"/>
    <x v="724"/>
    <m/>
    <m/>
    <s v="Academic Year"/>
    <x v="0"/>
  </r>
  <r>
    <s v="Holmes"/>
    <s v=" Courtney"/>
    <s v="Schl of Intervention Svcs"/>
    <x v="725"/>
    <m/>
    <m/>
    <s v="Academic Year"/>
    <x v="0"/>
  </r>
  <r>
    <s v="Ireland"/>
    <s v=" Maureen"/>
    <s v="Business Operations"/>
    <x v="726"/>
    <m/>
    <m/>
    <s v="Fiscal Year"/>
    <x v="1"/>
  </r>
  <r>
    <s v="Zamkov"/>
    <s v=" Mikhail"/>
    <s v="Physics &amp; Astronomy"/>
    <x v="727"/>
    <m/>
    <m/>
    <s v="Fiscal Year"/>
    <x v="1"/>
  </r>
  <r>
    <s v="Eggenton"/>
    <s v=" John"/>
    <s v="Financial Aid"/>
    <x v="728"/>
    <m/>
    <m/>
    <s v="Academic Year"/>
    <x v="0"/>
  </r>
  <r>
    <s v="McLean"/>
    <s v=" Debra"/>
    <s v="Biological Science"/>
    <x v="729"/>
    <m/>
    <m/>
    <s v="Academic Year"/>
    <x v="0"/>
  </r>
  <r>
    <s v="Cragin"/>
    <s v=" Becca"/>
    <s v="Popular Culture"/>
    <x v="730"/>
    <m/>
    <m/>
    <s v="Fiscal Year"/>
    <x v="1"/>
  </r>
  <r>
    <s v="Hall"/>
    <s v=" Lauren"/>
    <s v="Information Technology Service"/>
    <x v="731"/>
    <m/>
    <m/>
    <s v="Fiscal Year"/>
    <x v="1"/>
  </r>
  <r>
    <s v="Reisner"/>
    <s v=" Ann"/>
    <s v="Office of Residence Life"/>
    <x v="732"/>
    <m/>
    <m/>
    <s v="Academic Year"/>
    <x v="0"/>
  </r>
  <r>
    <s v="Hashizume"/>
    <s v=" John"/>
    <s v="Office of Residence Life"/>
    <x v="733"/>
    <m/>
    <m/>
    <s v="Fiscal Year"/>
    <x v="1"/>
  </r>
  <r>
    <s v="Crow"/>
    <s v=" Margaret"/>
    <s v="Registrar"/>
    <x v="734"/>
    <m/>
    <m/>
    <s v="Fiscal Year"/>
    <x v="1"/>
  </r>
  <r>
    <s v="Gorsevski"/>
    <s v=" Peter"/>
    <s v="Geology Department"/>
    <x v="735"/>
    <m/>
    <m/>
    <s v="Academic Year"/>
    <x v="0"/>
  </r>
  <r>
    <s v="McLaird"/>
    <s v=" Lee"/>
    <s v="University Libraries"/>
    <x v="736"/>
    <m/>
    <m/>
    <s v="Academic Year"/>
    <x v="0"/>
  </r>
  <r>
    <s v="Boone"/>
    <s v=" Steven"/>
    <s v="Theatre and Film"/>
    <x v="737"/>
    <m/>
    <m/>
    <s v="Fiscal Year"/>
    <x v="1"/>
  </r>
  <r>
    <s v="Bunce"/>
    <s v=" Mark"/>
    <s v="Musical Arts Dean"/>
    <x v="738"/>
    <m/>
    <m/>
    <s v="Academic Year"/>
    <x v="0"/>
  </r>
  <r>
    <s v="Pereira de Almeida"/>
    <s v=" Jose"/>
    <s v="Information Technology Service"/>
    <x v="739"/>
    <m/>
    <m/>
    <s v="Academic Year"/>
    <x v="0"/>
  </r>
  <r>
    <s v="Cayer"/>
    <s v=" Marilyn"/>
    <s v="Biological Science"/>
    <x v="740"/>
    <m/>
    <m/>
    <s v="Academic Year"/>
    <x v="0"/>
  </r>
  <r>
    <s v="Williams"/>
    <s v=" Kristen"/>
    <s v="Information Technology Service"/>
    <x v="741"/>
    <m/>
    <m/>
    <s v="Fiscal Year"/>
    <x v="1"/>
  </r>
  <r>
    <s v="Krause"/>
    <s v=" Miriam"/>
    <s v="Comm. Sciences &amp; Disorders"/>
    <x v="742"/>
    <m/>
    <m/>
    <s v="Fiscal Year"/>
    <x v="1"/>
  </r>
  <r>
    <s v="Basl"/>
    <s v=" John"/>
    <s v="Philosophy Department"/>
    <x v="742"/>
    <m/>
    <m/>
    <s v="Fiscal Year"/>
    <x v="2"/>
  </r>
  <r>
    <s v="Kawar"/>
    <s v=" Leila"/>
    <s v="Political Science Department"/>
    <x v="742"/>
    <m/>
    <m/>
    <s v="Fiscal Year"/>
    <x v="2"/>
  </r>
  <r>
    <s v="Vallier"/>
    <s v=" Kevin"/>
    <s v="Philosophy Department"/>
    <x v="742"/>
    <m/>
    <m/>
    <s v="Fiscal Year"/>
    <x v="3"/>
  </r>
  <r>
    <s v="Nardone"/>
    <s v=" Marco"/>
    <s v="Dept of Envir. and Sustain."/>
    <x v="742"/>
    <m/>
    <m/>
    <s v="Academic Year"/>
    <x v="0"/>
  </r>
  <r>
    <s v="Sun"/>
    <s v=" Liangfeng"/>
    <s v="Physics &amp; Astronomy"/>
    <x v="742"/>
    <m/>
    <m/>
    <s v="Academic Year"/>
    <x v="0"/>
  </r>
  <r>
    <s v="Stucker"/>
    <s v=" Jennifer"/>
    <s v="School of Art"/>
    <x v="742"/>
    <m/>
    <m/>
    <s v="Academic Year"/>
    <x v="0"/>
  </r>
  <r>
    <s v="Alt"/>
    <s v=" Andrew"/>
    <s v="Office of Campus Activities"/>
    <x v="743"/>
    <m/>
    <m/>
    <s v="Fiscal Year"/>
    <x v="1"/>
  </r>
  <r>
    <s v="Worch"/>
    <s v=" Eric"/>
    <s v="Educ/DivTchng &amp; Learning"/>
    <x v="744"/>
    <m/>
    <m/>
    <s v="Fiscal Year"/>
    <x v="1"/>
  </r>
  <r>
    <s v="Marano"/>
    <s v=" Teresa"/>
    <s v="Fire-Applied Science"/>
    <x v="745"/>
    <m/>
    <m/>
    <s v="Fiscal Year"/>
    <x v="1"/>
  </r>
  <r>
    <s v="Novak"/>
    <s v=" Deborah"/>
    <s v="Office of the Dean of Students"/>
    <x v="746"/>
    <m/>
    <m/>
    <s v="Academic Year"/>
    <x v="0"/>
  </r>
  <r>
    <s v="Sohoni"/>
    <s v=" Ashutosh"/>
    <s v="Family &amp; Consumer Sciences"/>
    <x v="747"/>
    <m/>
    <m/>
    <s v="Academic Year"/>
    <x v="0"/>
  </r>
  <r>
    <s v="Richards"/>
    <s v=" Andrew"/>
    <s v="Soccer - Women"/>
    <x v="748"/>
    <m/>
    <m/>
    <s v="Fiscal Year"/>
    <x v="1"/>
  </r>
  <r>
    <s v="Holloway"/>
    <s v=" Kevin"/>
    <s v="Admissions Office"/>
    <x v="749"/>
    <m/>
    <m/>
    <s v="Academic Year"/>
    <x v="0"/>
  </r>
  <r>
    <s v="Fisher"/>
    <s v=" Michael"/>
    <s v="Musical Arts Dean"/>
    <x v="750"/>
    <m/>
    <m/>
    <s v="Academic Year"/>
    <x v="0"/>
  </r>
  <r>
    <s v="Li"/>
    <s v=" Lan"/>
    <s v="Educ/Div Tchng &amp; Learning"/>
    <x v="751"/>
    <m/>
    <m/>
    <s v="Fiscal Year"/>
    <x v="1"/>
  </r>
  <r>
    <s v="Kizhakethalackal"/>
    <s v=" Elsy"/>
    <s v="Fire-Applied Science"/>
    <x v="752"/>
    <m/>
    <m/>
    <s v="Fiscal Year"/>
    <x v="1"/>
  </r>
  <r>
    <s v="Ingle"/>
    <s v=" William"/>
    <s v="Leadership and Policy Studies"/>
    <x v="753"/>
    <m/>
    <m/>
    <s v="Fiscal Year"/>
    <x v="1"/>
  </r>
  <r>
    <s v="Chavez"/>
    <s v=" Jorge"/>
    <s v="Sociology Department"/>
    <x v="754"/>
    <m/>
    <m/>
    <s v="Academic Year"/>
    <x v="0"/>
  </r>
  <r>
    <s v="Burke"/>
    <s v=" Brigid"/>
    <s v="Educ/DivTchng &amp; Learning"/>
    <x v="755"/>
    <m/>
    <m/>
    <s v="Academic Year"/>
    <x v="0"/>
  </r>
  <r>
    <s v="Bigelow"/>
    <s v=" William"/>
    <s v="Information Technology Service"/>
    <x v="756"/>
    <m/>
    <m/>
    <s v="Fiscal Year"/>
    <x v="1"/>
  </r>
  <r>
    <s v="Toth"/>
    <s v=" Christopher"/>
    <s v="Information Technology Service"/>
    <x v="756"/>
    <m/>
    <m/>
    <s v="Fiscal Year"/>
    <x v="1"/>
  </r>
  <r>
    <s v="Parsons"/>
    <s v=" Shawn"/>
    <s v="Information Technology Service"/>
    <x v="756"/>
    <m/>
    <m/>
    <s v="Academic Year"/>
    <x v="0"/>
  </r>
  <r>
    <s v="Slough"/>
    <s v=" Jason"/>
    <s v="Controller's Office"/>
    <x v="757"/>
    <m/>
    <m/>
    <s v="Academic Year"/>
    <x v="0"/>
  </r>
  <r>
    <s v="Cannon"/>
    <s v=" Matthew"/>
    <s v="Animal Facility Operation"/>
    <x v="758"/>
    <m/>
    <m/>
    <s v="Academic Year"/>
    <x v="0"/>
  </r>
  <r>
    <s v="Knavel"/>
    <s v=" Jason"/>
    <s v="Intercollegiate Athletics"/>
    <x v="759"/>
    <m/>
    <m/>
    <s v="Fiscal Year"/>
    <x v="1"/>
  </r>
  <r>
    <s v="Zappitelli"/>
    <s v=" Debra"/>
    <s v="Family &amp; Consumer Sciences"/>
    <x v="760"/>
    <m/>
    <m/>
    <s v="Fiscal Year"/>
    <x v="1"/>
  </r>
  <r>
    <s v="Bang"/>
    <s v=" Hyeyoung"/>
    <s v="Leadership and Policy Studies"/>
    <x v="761"/>
    <m/>
    <m/>
    <s v="Fiscal Year"/>
    <x v="1"/>
  </r>
  <r>
    <s v="Wammes"/>
    <s v=" Chris"/>
    <s v="Information Technology Service"/>
    <x v="762"/>
    <m/>
    <m/>
    <s v="Academic Year"/>
    <x v="0"/>
  </r>
  <r>
    <s v="Mejiritski"/>
    <s v=" Ekaterina"/>
    <s v="Chemistry Department"/>
    <x v="763"/>
    <m/>
    <m/>
    <s v="Academic Year"/>
    <x v="0"/>
  </r>
  <r>
    <s v="Watkins"/>
    <s v=" Adam"/>
    <s v="Human Services Department"/>
    <x v="764"/>
    <m/>
    <m/>
    <s v="Academic Year"/>
    <x v="0"/>
  </r>
  <r>
    <s v="Magelssen"/>
    <s v=" Scott"/>
    <s v="Theatre and Film"/>
    <x v="765"/>
    <m/>
    <m/>
    <s v="Fiscal Year"/>
    <x v="1"/>
  </r>
  <r>
    <s v="Young"/>
    <s v=" Susan"/>
    <s v="Cooperative Education"/>
    <x v="766"/>
    <m/>
    <m/>
    <s v="Fiscal Year"/>
    <x v="1"/>
  </r>
  <r>
    <s v="Wright"/>
    <s v=" Volney"/>
    <s v="Vice Pres Enrollment Managemen"/>
    <x v="767"/>
    <m/>
    <m/>
    <s v="Fiscal Year"/>
    <x v="1"/>
  </r>
  <r>
    <s v="Rice"/>
    <s v=" Deborah"/>
    <s v="TRIO Programs"/>
    <x v="768"/>
    <m/>
    <m/>
    <s v="Academic Year"/>
    <x v="0"/>
  </r>
  <r>
    <s v="Evans"/>
    <s v=" Erik"/>
    <s v="Information Technology Service"/>
    <x v="769"/>
    <m/>
    <m/>
    <s v="Academic Year"/>
    <x v="0"/>
  </r>
  <r>
    <s v="Ducar"/>
    <s v=" Cynthia"/>
    <s v="Romance and Classical Studies"/>
    <x v="770"/>
    <m/>
    <m/>
    <s v="Academic Year"/>
    <x v="0"/>
  </r>
  <r>
    <s v="Dimling"/>
    <s v=" Lisa"/>
    <s v="Schl of Intervention Svcs"/>
    <x v="771"/>
    <m/>
    <m/>
    <s v="Academic Year"/>
    <x v="0"/>
  </r>
  <r>
    <s v="Huyghe"/>
    <s v=" Bess"/>
    <s v="Risk Management"/>
    <x v="772"/>
    <m/>
    <m/>
    <s v="Fiscal Year"/>
    <x v="1"/>
  </r>
  <r>
    <s v="Robinson"/>
    <s v=" Amy"/>
    <s v="Romance and Classical Studies"/>
    <x v="773"/>
    <m/>
    <m/>
    <s v="Fiscal Year"/>
    <x v="1"/>
  </r>
  <r>
    <s v="Schocket"/>
    <s v=" Deborah"/>
    <s v="Romance and Classical Studies"/>
    <x v="774"/>
    <m/>
    <m/>
    <s v="Fiscal Year"/>
    <x v="1"/>
  </r>
  <r>
    <s v="Englebrecht"/>
    <s v=" Christine"/>
    <s v="Human Services Department"/>
    <x v="774"/>
    <m/>
    <m/>
    <s v="Academic Year"/>
    <x v="0"/>
  </r>
  <r>
    <s v="Stinson"/>
    <s v=" Philip"/>
    <s v="Human Services Department"/>
    <x v="774"/>
    <m/>
    <m/>
    <s v="Academic Year"/>
    <x v="0"/>
  </r>
  <r>
    <s v="Pearson"/>
    <s v=" Lynn"/>
    <s v="Romance and Classical Studies"/>
    <x v="775"/>
    <m/>
    <m/>
    <s v="Academic Year"/>
    <x v="0"/>
  </r>
  <r>
    <s v="Collet"/>
    <s v=" Bruce"/>
    <s v="Leadership and Policy Studies"/>
    <x v="776"/>
    <m/>
    <m/>
    <s v="Fiscal Year"/>
    <x v="1"/>
  </r>
  <r>
    <s v="Bechstein"/>
    <s v=" Kurt"/>
    <s v="Information Technology Service"/>
    <x v="777"/>
    <m/>
    <m/>
    <s v="Fiscal Year"/>
    <x v="1"/>
  </r>
  <r>
    <s v="Frey"/>
    <s v=" Christopher"/>
    <s v="Leadership and Policy Studies"/>
    <x v="778"/>
    <m/>
    <m/>
    <s v="Academic Year"/>
    <x v="0"/>
  </r>
  <r>
    <s v="Thomson"/>
    <s v=" Amy"/>
    <s v="University Bookstore"/>
    <x v="779"/>
    <m/>
    <m/>
    <s v="Academic Year"/>
    <x v="0"/>
  </r>
  <r>
    <s v="Cornell"/>
    <s v=" Linda"/>
    <s v="Fire-Chemistry"/>
    <x v="780"/>
    <m/>
    <m/>
    <s v="Academic Year"/>
    <x v="0"/>
  </r>
  <r>
    <s v="Childers"/>
    <s v=" Blaine"/>
    <s v="School of Art"/>
    <x v="781"/>
    <m/>
    <m/>
    <s v="Academic Year"/>
    <x v="0"/>
  </r>
  <r>
    <s v="Phillips"/>
    <s v=" Pamella"/>
    <s v="Medical Technology Program"/>
    <x v="782"/>
    <m/>
    <m/>
    <s v="Academic Year"/>
    <x v="0"/>
  </r>
  <r>
    <s v="Albertini"/>
    <s v=" William"/>
    <s v="English Department"/>
    <x v="783"/>
    <m/>
    <m/>
    <s v="Fiscal Year"/>
    <x v="1"/>
  </r>
  <r>
    <s v="Liu"/>
    <s v=" Nga Wai"/>
    <s v="Fire-Mathematics"/>
    <x v="784"/>
    <m/>
    <m/>
    <s v="Fiscal Year"/>
    <x v="2"/>
  </r>
  <r>
    <s v="Johnson"/>
    <s v=" Paul"/>
    <s v="Leadership and Policy Studies"/>
    <x v="785"/>
    <m/>
    <m/>
    <s v="Fiscal Year"/>
    <x v="1"/>
  </r>
  <r>
    <s v="Antonelli"/>
    <s v=" Patricia A"/>
    <s v="Fire-Library"/>
    <x v="786"/>
    <m/>
    <m/>
    <s v="Academic Year"/>
    <x v="0"/>
  </r>
  <r>
    <s v="Lee"/>
    <s v=" Hee Soon"/>
    <s v="Social Work"/>
    <x v="787"/>
    <m/>
    <m/>
    <s v="Fiscal Year"/>
    <x v="1"/>
  </r>
  <r>
    <s v="Kear"/>
    <s v=" Andrew"/>
    <s v="Political Science Department"/>
    <x v="787"/>
    <m/>
    <m/>
    <s v="Fiscal Year"/>
    <x v="3"/>
  </r>
  <r>
    <s v="Rusnak"/>
    <s v=" Emily"/>
    <s v="Comm. Sciences &amp; Disorders"/>
    <x v="787"/>
    <m/>
    <m/>
    <s v="Academic Year"/>
    <x v="0"/>
  </r>
  <r>
    <s v="Nelson"/>
    <s v=" Conor"/>
    <s v="Music Performance Studies"/>
    <x v="787"/>
    <m/>
    <m/>
    <s v="Academic Year"/>
    <x v="0"/>
  </r>
  <r>
    <s v="Meizel"/>
    <s v=" Katherine"/>
    <s v="Musicology/Composition/Theory"/>
    <x v="787"/>
    <m/>
    <m/>
    <s v="Academic Year"/>
    <x v="0"/>
  </r>
  <r>
    <s v="Ojha"/>
    <s v=" Mamta"/>
    <s v="Social Work"/>
    <x v="787"/>
    <m/>
    <m/>
    <s v="Academic Year"/>
    <x v="0"/>
  </r>
  <r>
    <s v="Julien"/>
    <s v=" Jayson"/>
    <s v="CBA Information Services"/>
    <x v="788"/>
    <m/>
    <m/>
    <s v="Fiscal Year"/>
    <x v="1"/>
  </r>
  <r>
    <s v="Gharanfoli"/>
    <s v=" Hossein"/>
    <s v="Fire-Applied Science"/>
    <x v="789"/>
    <m/>
    <m/>
    <s v="Academic Year"/>
    <x v="0"/>
  </r>
  <r>
    <s v="Winston"/>
    <s v=" Craig"/>
    <s v="Fire-Political Science"/>
    <x v="790"/>
    <n v="1000"/>
    <m/>
    <s v="Fiscal Year"/>
    <x v="1"/>
  </r>
  <r>
    <s v="Gunka"/>
    <s v=" Danee"/>
    <s v="Information Technology Service"/>
    <x v="791"/>
    <n v="7689"/>
    <m/>
    <s v="Fiscal Year"/>
    <x v="1"/>
  </r>
  <r>
    <s v="Bryden"/>
    <s v=" Jeffrey"/>
    <s v="Marketing"/>
    <x v="792"/>
    <m/>
    <m/>
    <s v="Academic Year"/>
    <x v="0"/>
  </r>
  <r>
    <s v="Mangette"/>
    <s v=" Jeffrey"/>
    <s v="Registrar"/>
    <x v="793"/>
    <m/>
    <m/>
    <s v="Fiscal Year"/>
    <x v="1"/>
  </r>
  <r>
    <s v="Novak"/>
    <s v=" Jeanine"/>
    <s v="Controller's Office"/>
    <x v="793"/>
    <m/>
    <m/>
    <s v="Academic Year"/>
    <x v="0"/>
  </r>
  <r>
    <s v="Freyaldenhoven"/>
    <s v=" Michael"/>
    <s v="Office of Campus Activities"/>
    <x v="793"/>
    <m/>
    <m/>
    <s v="Academic Year"/>
    <x v="0"/>
  </r>
  <r>
    <s v="Armentano"/>
    <s v=" Terence"/>
    <s v="Ctr for Online &amp; Blended Learn"/>
    <x v="794"/>
    <m/>
    <m/>
    <s v="Fiscal Year"/>
    <x v="1"/>
  </r>
  <r>
    <s v="Good"/>
    <s v=" Amy"/>
    <s v="Campus Operations"/>
    <x v="795"/>
    <m/>
    <m/>
    <s v="Academic Year"/>
    <x v="0"/>
  </r>
  <r>
    <s v="Bixler"/>
    <s v=" David"/>
    <s v="Music Performance Studies"/>
    <x v="796"/>
    <m/>
    <m/>
    <s v="Fiscal Year"/>
    <x v="1"/>
  </r>
  <r>
    <s v="Yang"/>
    <s v=" Weidong"/>
    <s v="Biological Science"/>
    <x v="797"/>
    <m/>
    <m/>
    <s v="Fiscal Year"/>
    <x v="1"/>
  </r>
  <r>
    <s v="Butterworth"/>
    <s v=" Michael"/>
    <s v="Dept of Communication"/>
    <x v="798"/>
    <m/>
    <m/>
    <s v="Academic Year"/>
    <x v="0"/>
  </r>
  <r>
    <s v="Myers"/>
    <s v=" Michael"/>
    <s v="Fire-Instructional Media"/>
    <x v="798"/>
    <m/>
    <m/>
    <s v="Academic Year"/>
    <x v="0"/>
  </r>
  <r>
    <s v="Hachtel"/>
    <s v=" Michael"/>
    <s v="Office of Residence Life"/>
    <x v="799"/>
    <m/>
    <m/>
    <s v="Fiscal Year"/>
    <x v="1"/>
  </r>
  <r>
    <s v="Rosenkranz"/>
    <s v=" Thomas"/>
    <s v="Music Performance Studies"/>
    <x v="800"/>
    <m/>
    <m/>
    <s v="Academic Year"/>
    <x v="0"/>
  </r>
  <r>
    <s v="Thomas"/>
    <s v=" Angela"/>
    <s v="Educ/DivTchng &amp; Learning"/>
    <x v="801"/>
    <m/>
    <m/>
    <s v="Academic Year"/>
    <x v="0"/>
  </r>
  <r>
    <s v="Gruenhagen"/>
    <s v=" Lisa"/>
    <s v="Music Education"/>
    <x v="802"/>
    <m/>
    <m/>
    <s v="Fiscal Year"/>
    <x v="1"/>
  </r>
  <r>
    <s v="Stelle"/>
    <s v=" Charles"/>
    <s v="Gerontology"/>
    <x v="803"/>
    <m/>
    <m/>
    <s v="Academic Year"/>
    <x v="0"/>
  </r>
  <r>
    <s v="Klein"/>
    <s v=" Rona"/>
    <s v="English Department"/>
    <x v="804"/>
    <m/>
    <m/>
    <s v="Fiscal Year"/>
    <x v="1"/>
  </r>
  <r>
    <s v="Xu"/>
    <s v=" Zhaohui"/>
    <s v="Biological Science"/>
    <x v="805"/>
    <m/>
    <m/>
    <s v="Fiscal Year"/>
    <x v="1"/>
  </r>
  <r>
    <s v="Cloeter"/>
    <s v=" Timothy"/>
    <s v="Music Performance Studies"/>
    <x v="806"/>
    <m/>
    <m/>
    <s v="Fiscal Year"/>
    <x v="1"/>
  </r>
  <r>
    <s v="Zagorski"/>
    <s v=" Marcus"/>
    <s v="Musicology/Composition/Theory"/>
    <x v="806"/>
    <m/>
    <m/>
    <s v="Fiscal Year"/>
    <x v="1"/>
  </r>
  <r>
    <s v="Chang"/>
    <s v=" Jennifer"/>
    <s v="English Department"/>
    <x v="806"/>
    <m/>
    <m/>
    <s v="Academic Year"/>
    <x v="0"/>
  </r>
  <r>
    <s v="Decker"/>
    <s v=" Gregory"/>
    <s v="Musicology/Composition/Theory"/>
    <x v="806"/>
    <m/>
    <m/>
    <s v="Academic Year"/>
    <x v="0"/>
  </r>
  <r>
    <s v="Dietz"/>
    <s v=" Christopher"/>
    <s v="Musicology/Composition/Theory"/>
    <x v="806"/>
    <m/>
    <m/>
    <s v="Academic Year"/>
    <x v="0"/>
  </r>
  <r>
    <s v="Spohr"/>
    <s v=" Ame"/>
    <s v="Musicology/Composition/Theory"/>
    <x v="806"/>
    <m/>
    <m/>
    <s v="Academic Year"/>
    <x v="0"/>
  </r>
  <r>
    <s v="Snelling"/>
    <s v=" Louis"/>
    <s v="Track-Women"/>
    <x v="806"/>
    <m/>
    <m/>
    <s v="Academic Year"/>
    <x v="0"/>
  </r>
  <r>
    <s v="Popovitch"/>
    <s v=" Heidi"/>
    <s v="University Libraries"/>
    <x v="807"/>
    <m/>
    <m/>
    <s v="Academic Year"/>
    <x v="0"/>
  </r>
  <r>
    <s v="Nickoson"/>
    <s v=" Lee"/>
    <s v="English Department"/>
    <x v="808"/>
    <m/>
    <m/>
    <s v="Academic Year"/>
    <x v="0"/>
  </r>
  <r>
    <s v="Anderson"/>
    <s v=" Martin"/>
    <s v="Fire-Applied Science"/>
    <x v="809"/>
    <n v="2000"/>
    <m/>
    <s v="Fiscal Year"/>
    <x v="1"/>
  </r>
  <r>
    <s v="Beach"/>
    <s v=" Kerrie"/>
    <s v="Gymnastic - Women"/>
    <x v="810"/>
    <m/>
    <m/>
    <s v="Fiscal Year"/>
    <x v="1"/>
  </r>
  <r>
    <s v="Menard"/>
    <s v=" Elizabeth"/>
    <s v="Music Education"/>
    <x v="811"/>
    <m/>
    <m/>
    <s v="Academic Year"/>
    <x v="0"/>
  </r>
  <r>
    <s v="Langendorfer"/>
    <s v=" Jeanne"/>
    <s v="University Libraries"/>
    <x v="812"/>
    <m/>
    <m/>
    <s v="Fiscal Year"/>
    <x v="1"/>
  </r>
  <r>
    <s v="Cooper"/>
    <s v=" Sean"/>
    <s v="Music Performance Studies"/>
    <x v="813"/>
    <m/>
    <m/>
    <s v="Fiscal Year"/>
    <x v="1"/>
  </r>
  <r>
    <s v="Park"/>
    <s v=" Sung-Yeon"/>
    <s v="Dept of Telecommunications"/>
    <x v="814"/>
    <m/>
    <m/>
    <s v="Academic Year"/>
    <x v="0"/>
  </r>
  <r>
    <s v="Gilbert"/>
    <s v=" Gregory"/>
    <s v="Information Technology Service"/>
    <x v="815"/>
    <m/>
    <m/>
    <s v="Academic Year"/>
    <x v="0"/>
  </r>
  <r>
    <s v="Naderer"/>
    <s v=" M"/>
    <s v="Fire-Nursing Program"/>
    <x v="816"/>
    <m/>
    <m/>
    <s v="Academic Year"/>
    <x v="0"/>
  </r>
  <r>
    <s v="Kegolis"/>
    <s v=" Jeffrey"/>
    <s v="Fraternity and Sorority Life"/>
    <x v="817"/>
    <m/>
    <m/>
    <s v="Fiscal Year"/>
    <x v="2"/>
  </r>
  <r>
    <s v="Myers"/>
    <s v=" Holly"/>
    <s v="Dept of Envir. and Sustain."/>
    <x v="818"/>
    <m/>
    <m/>
    <s v="Academic Year"/>
    <x v="0"/>
  </r>
  <r>
    <s v="Brotzki"/>
    <s v=" Kristen"/>
    <s v="Marketing"/>
    <x v="819"/>
    <m/>
    <m/>
    <s v="Academic Year"/>
    <x v="0"/>
  </r>
  <r>
    <s v="Kirkum"/>
    <s v=" James"/>
    <s v="Information Technology Service"/>
    <x v="820"/>
    <m/>
    <m/>
    <s v="Fiscal Year"/>
    <x v="1"/>
  </r>
  <r>
    <s v="Rohrs"/>
    <s v=" Brian"/>
    <s v="Accounting/MIS"/>
    <x v="821"/>
    <m/>
    <m/>
    <s v="Academic Year"/>
    <x v="0"/>
  </r>
  <r>
    <s v="Faulkner"/>
    <s v=" Sandra"/>
    <s v="Dept of Communication"/>
    <x v="822"/>
    <m/>
    <m/>
    <s v="Academic Year"/>
    <x v="0"/>
  </r>
  <r>
    <s v="Ash"/>
    <s v=" Julie"/>
    <s v="Office of UG Student Develo"/>
    <x v="823"/>
    <m/>
    <m/>
    <s v="Fiscal Year"/>
    <x v="1"/>
  </r>
  <r>
    <s v="Haught"/>
    <s v=" Julie"/>
    <s v="English Department"/>
    <x v="824"/>
    <m/>
    <m/>
    <s v="Fiscal Year"/>
    <x v="1"/>
  </r>
  <r>
    <s v="Hamaide"/>
    <s v=" Linda"/>
    <s v="Fire-Human Dev &amp; Family Study"/>
    <x v="825"/>
    <n v="2000"/>
    <m/>
    <s v="Fiscal Year"/>
    <x v="1"/>
  </r>
  <r>
    <s v="Liu"/>
    <s v=" Solungga"/>
    <s v="Music Performance Studies"/>
    <x v="826"/>
    <m/>
    <m/>
    <s v="Academic Year"/>
    <x v="0"/>
  </r>
  <r>
    <s v="Bellfy"/>
    <s v=" Joseph"/>
    <s v="Alumni Office"/>
    <x v="827"/>
    <m/>
    <m/>
    <s v="Fiscal Year"/>
    <x v="1"/>
  </r>
  <r>
    <s v="Overholt"/>
    <s v=" Steven"/>
    <s v="University Bookstore"/>
    <x v="828"/>
    <m/>
    <m/>
    <s v="Academic Year"/>
    <x v="0"/>
  </r>
  <r>
    <s v="AbouZied"/>
    <s v=" Magdy"/>
    <s v="Dining Services"/>
    <x v="829"/>
    <m/>
    <m/>
    <s v="Fiscal Year"/>
    <x v="1"/>
  </r>
  <r>
    <s v="Oyer"/>
    <s v=" Seth"/>
    <s v="Department of Journalism &amp; PR"/>
    <x v="830"/>
    <m/>
    <m/>
    <s v="Academic Year"/>
    <x v="0"/>
  </r>
  <r>
    <s v="Campbell"/>
    <s v=" Lynn"/>
    <s v="English Department"/>
    <x v="831"/>
    <m/>
    <m/>
    <s v="Academic Year"/>
    <x v="0"/>
  </r>
  <r>
    <s v="Parish"/>
    <s v=" Tim"/>
    <s v="Information Technology Service"/>
    <x v="832"/>
    <m/>
    <m/>
    <s v="Academic Year"/>
    <x v="0"/>
  </r>
  <r>
    <s v="Zeigler"/>
    <s v=" James"/>
    <s v="Accounting/MIS"/>
    <x v="833"/>
    <m/>
    <m/>
    <s v="Academic Year"/>
    <x v="0"/>
  </r>
  <r>
    <s v="Hippier"/>
    <s v=" Rachelle"/>
    <s v="Fire-Applied Science"/>
    <x v="834"/>
    <m/>
    <m/>
    <s v="Academic Year"/>
    <x v="0"/>
  </r>
  <r>
    <s v="Semer"/>
    <s v=" Haley"/>
    <s v="Finance &amp; Administration"/>
    <x v="835"/>
    <m/>
    <m/>
    <s v="Fiscal Year"/>
    <x v="1"/>
  </r>
  <r>
    <s v="Wilson"/>
    <s v=" Kathy"/>
    <s v="Teacher Education Services"/>
    <x v="835"/>
    <m/>
    <m/>
    <s v="Fiscal Year"/>
    <x v="1"/>
  </r>
  <r>
    <s v="Nichols"/>
    <s v=" Eric"/>
    <s v="Soccer - Men"/>
    <x v="835"/>
    <m/>
    <m/>
    <s v="Academic Year"/>
    <x v="0"/>
  </r>
  <r>
    <s v="Dowdle"/>
    <s v=" Clinton"/>
    <s v="Football"/>
    <x v="836"/>
    <m/>
    <m/>
    <s v="Academic Year"/>
    <x v="0"/>
  </r>
  <r>
    <s v="Bembry"/>
    <s v=" Bonita"/>
    <s v="TRIO Programs"/>
    <x v="837"/>
    <m/>
    <m/>
    <s v="Fiscal Year"/>
    <x v="1"/>
  </r>
  <r>
    <s v="Coons"/>
    <s v=" Christian"/>
    <s v="Philosophy Department"/>
    <x v="838"/>
    <m/>
    <m/>
    <s v="Fiscal Year"/>
    <x v="2"/>
  </r>
  <r>
    <s v="Biggs"/>
    <s v=" Nicole"/>
    <s v="Music Education"/>
    <x v="839"/>
    <m/>
    <m/>
    <s v="Fiscal Year"/>
    <x v="1"/>
  </r>
  <r>
    <s v="Williams"/>
    <s v=" Theresa"/>
    <s v="English Department"/>
    <x v="840"/>
    <m/>
    <m/>
    <s v="Fiscal Year"/>
    <x v="1"/>
  </r>
  <r>
    <s v="Lynch"/>
    <s v=" Andrew"/>
    <s v="Information Technology Service"/>
    <x v="841"/>
    <m/>
    <m/>
    <s v="Fiscal Year"/>
    <x v="1"/>
  </r>
  <r>
    <s v="Harbal"/>
    <s v=" Julie"/>
    <s v="Office of Residence Life"/>
    <x v="842"/>
    <m/>
    <m/>
    <s v="Fiscal Year"/>
    <x v="1"/>
  </r>
  <r>
    <s v="Hofacker"/>
    <s v=" Keith"/>
    <s v="Musical Arts Dean"/>
    <x v="843"/>
    <m/>
    <m/>
    <s v="Fiscal Year"/>
    <x v="2"/>
  </r>
  <r>
    <s v="Peek"/>
    <s v=" Philip"/>
    <s v="Romance and Classical Studies"/>
    <x v="844"/>
    <m/>
    <m/>
    <s v="Academic Year"/>
    <x v="0"/>
  </r>
  <r>
    <s v="Bidart-Bouzat"/>
    <s v=" Maria"/>
    <s v="Biological Science"/>
    <x v="845"/>
    <m/>
    <m/>
    <s v="Fiscal Year"/>
    <x v="1"/>
  </r>
  <r>
    <s v="Martin"/>
    <s v=" Douglas"/>
    <s v="Chemistry Department"/>
    <x v="846"/>
    <m/>
    <m/>
    <s v="Fiscal Year"/>
    <x v="3"/>
  </r>
  <r>
    <s v="Luring"/>
    <s v=" Jeremy"/>
    <s v="Information Technology Service"/>
    <x v="847"/>
    <m/>
    <m/>
    <s v="Fiscal Year"/>
    <x v="1"/>
  </r>
  <r>
    <s v="Martin"/>
    <s v=" Petra"/>
    <s v="Swimming - Women"/>
    <x v="847"/>
    <m/>
    <m/>
    <s v="Fiscal Year"/>
    <x v="1"/>
  </r>
  <r>
    <s v="Buhrow"/>
    <s v=" Jessica"/>
    <s v="Controller's Office"/>
    <x v="847"/>
    <m/>
    <m/>
    <s v="Academic Year"/>
    <x v="0"/>
  </r>
  <r>
    <s v="Dickinson"/>
    <s v=" Philip"/>
    <s v="English Department"/>
    <x v="848"/>
    <m/>
    <m/>
    <s v="Academic Year"/>
    <x v="0"/>
  </r>
  <r>
    <s v="Mbuthia"/>
    <s v=" Kamau"/>
    <s v="Biological Science"/>
    <x v="849"/>
    <m/>
    <m/>
    <s v="Academic Year"/>
    <x v="0"/>
  </r>
  <r>
    <s v="Cook"/>
    <s v=" Terrie"/>
    <s v="TRIO Programs"/>
    <x v="850"/>
    <m/>
    <m/>
    <s v="Academic Year"/>
    <x v="0"/>
  </r>
  <r>
    <s v="Pfundstein"/>
    <s v=" James"/>
    <s v="Romance and Classical Studies"/>
    <x v="851"/>
    <m/>
    <m/>
    <s v="Academic Year"/>
    <x v="0"/>
  </r>
  <r>
    <s v="Huang"/>
    <s v=" Yiju"/>
    <s v="German-Russian Department"/>
    <x v="852"/>
    <m/>
    <m/>
    <s v="Fiscal Year"/>
    <x v="1"/>
  </r>
  <r>
    <s v="Klinger"/>
    <s v=" Michelle"/>
    <s v="Cosmos"/>
    <x v="853"/>
    <m/>
    <m/>
    <s v="Fiscal Year"/>
    <x v="1"/>
  </r>
  <r>
    <s v="Delgado"/>
    <s v=" Edmundo"/>
    <s v="Romance and Classical Studies"/>
    <x v="854"/>
    <m/>
    <m/>
    <s v="Academic Year"/>
    <x v="0"/>
  </r>
  <r>
    <s v="Grinberg Pla"/>
    <s v=" Valeria"/>
    <s v="Romance and Classical Studies"/>
    <x v="855"/>
    <m/>
    <m/>
    <s v="Fiscal Year"/>
    <x v="1"/>
  </r>
  <r>
    <s v="Rife"/>
    <s v=" Beth"/>
    <s v="Human Resources"/>
    <x v="856"/>
    <m/>
    <m/>
    <s v="Fiscal Year"/>
    <x v="1"/>
  </r>
  <r>
    <s v="Weimer"/>
    <s v=" David"/>
    <s v="Human Resources"/>
    <x v="856"/>
    <m/>
    <m/>
    <s v="Academic Year"/>
    <x v="0"/>
  </r>
  <r>
    <s v="Miller"/>
    <s v=" Montana"/>
    <s v="Popular Culture"/>
    <x v="857"/>
    <m/>
    <m/>
    <s v="Academic Year"/>
    <x v="0"/>
  </r>
  <r>
    <s v="Watson"/>
    <s v=" Stanley"/>
    <s v="Football"/>
    <x v="858"/>
    <m/>
    <m/>
    <s v="Academic Year"/>
    <x v="0"/>
  </r>
  <r>
    <s v="Martin"/>
    <s v=" Nancy"/>
    <s v="Health Services"/>
    <x v="859"/>
    <m/>
    <m/>
    <s v="Fiscal Year"/>
    <x v="1"/>
  </r>
  <r>
    <s v="Hayes"/>
    <s v=" David"/>
    <s v="Information Technology Service"/>
    <x v="859"/>
    <m/>
    <m/>
    <s v="10 month"/>
    <x v="1"/>
  </r>
  <r>
    <s v="Wicks"/>
    <s v=" Bridget"/>
    <s v="Health Services"/>
    <x v="859"/>
    <m/>
    <m/>
    <s v="Fiscal Year"/>
    <x v="3"/>
  </r>
  <r>
    <s v="Whipple"/>
    <s v=" Cynthia"/>
    <s v="Romance and Classical Studies"/>
    <x v="860"/>
    <m/>
    <m/>
    <s v="Fiscal Year"/>
    <x v="1"/>
  </r>
  <r>
    <s v="Gutierrez"/>
    <s v=" Andrea"/>
    <s v="Cooperative Education"/>
    <x v="861"/>
    <m/>
    <m/>
    <s v="Fiscal Year"/>
    <x v="1"/>
  </r>
  <r>
    <s v="Tiede"/>
    <s v=" Glenn"/>
    <s v="Physics &amp; Astronomy"/>
    <x v="862"/>
    <m/>
    <m/>
    <s v="Academic Year"/>
    <x v="0"/>
  </r>
  <r>
    <s v="Diehl"/>
    <s v=" William"/>
    <s v="AIMS"/>
    <x v="863"/>
    <m/>
    <m/>
    <s v="Academic Year"/>
    <x v="0"/>
  </r>
  <r>
    <s v="Pavuk"/>
    <s v=" Daniel"/>
    <s v="Biological Science"/>
    <x v="863"/>
    <m/>
    <m/>
    <s v="Academic Year"/>
    <x v="0"/>
  </r>
  <r>
    <s v="Stone"/>
    <s v=" Maya"/>
    <s v="Music Performance Studies"/>
    <x v="863"/>
    <m/>
    <m/>
    <s v="Academic Year"/>
    <x v="0"/>
  </r>
  <r>
    <s v="Fritsch"/>
    <s v=" Stefan"/>
    <s v="Political Science Departmenl"/>
    <x v="863"/>
    <m/>
    <m/>
    <s v="Academic Year"/>
    <x v="0"/>
  </r>
  <r>
    <s v="Quadri"/>
    <s v=" S"/>
    <s v="School of Art"/>
    <x v="863"/>
    <m/>
    <m/>
    <s v="Academic Year"/>
    <x v="0"/>
  </r>
  <r>
    <s v="Turos"/>
    <s v=" Jessica"/>
    <s v="Career Center"/>
    <x v="864"/>
    <m/>
    <m/>
    <s v="Fiscal Year"/>
    <x v="1"/>
  </r>
  <r>
    <s v="Vanderlugt"/>
    <s v=" Nancy"/>
    <s v="Flight Instruction"/>
    <x v="865"/>
    <m/>
    <m/>
    <s v="Fiscal Year"/>
    <x v="1"/>
  </r>
  <r>
    <s v="Domachowski"/>
    <s v=" Steven"/>
    <s v="Bowen-Thompson Student Union"/>
    <x v="866"/>
    <m/>
    <m/>
    <s v="Academic Year"/>
    <x v="0"/>
  </r>
  <r>
    <s v="Phuntumart"/>
    <s v=" Vipapom"/>
    <s v="Biological Science"/>
    <x v="867"/>
    <m/>
    <m/>
    <s v="Academic Year"/>
    <x v="0"/>
  </r>
  <r>
    <s v="Massey"/>
    <s v=" Lance"/>
    <s v="English Department"/>
    <x v="868"/>
    <m/>
    <m/>
    <s v="Fiscal Year"/>
    <x v="1"/>
  </r>
  <r>
    <s v="Benjamin"/>
    <s v=" Gary"/>
    <s v="VCT-Tech Education"/>
    <x v="869"/>
    <m/>
    <m/>
    <s v="Fiscal Year"/>
    <x v="1"/>
  </r>
  <r>
    <s v="Shilling"/>
    <s v=" Burnette"/>
    <s v="VCT-Tech Education"/>
    <x v="869"/>
    <m/>
    <m/>
    <s v="Fiscal Year"/>
    <x v="1"/>
  </r>
  <r>
    <s v="Kelly"/>
    <s v=" Patrick"/>
    <s v="Human Resources"/>
    <x v="870"/>
    <m/>
    <m/>
    <s v="Fiscal Year"/>
    <x v="1"/>
  </r>
  <r>
    <s v="Wilson"/>
    <s v=" R"/>
    <s v="Chemistry Department"/>
    <x v="871"/>
    <m/>
    <m/>
    <s v="Fiscal Year"/>
    <x v="1"/>
  </r>
  <r>
    <s v="Celestino-Boes"/>
    <s v=" Christine"/>
    <s v="Advising Services"/>
    <x v="872"/>
    <m/>
    <m/>
    <s v="Academic Year"/>
    <x v="0"/>
  </r>
  <r>
    <s v="Homing. Michael"/>
    <m/>
    <s v="Department of Journalism &amp; PR"/>
    <x v="873"/>
    <m/>
    <m/>
    <s v="Fiscal Year"/>
    <x v="2"/>
  </r>
  <r>
    <s v="Flynn"/>
    <s v=" Meredith"/>
    <s v="Information Technology Service"/>
    <x v="874"/>
    <m/>
    <m/>
    <s v="Academic Year"/>
    <x v="0"/>
  </r>
  <r>
    <s v="Bems"/>
    <s v=" Robert"/>
    <s v="Educ/Div Tchng &amp; Learning"/>
    <x v="875"/>
    <m/>
    <m/>
    <s v="Fiscal Year"/>
    <x v="1"/>
  </r>
  <r>
    <s v="Rice"/>
    <s v=" David"/>
    <s v="Admissions Office"/>
    <x v="876"/>
    <m/>
    <m/>
    <s v="Academic Year"/>
    <x v="0"/>
  </r>
  <r>
    <s v="Porben"/>
    <s v=" Pedro"/>
    <s v="Romance and Classical Studies"/>
    <x v="877"/>
    <m/>
    <m/>
    <s v="Academic Year"/>
    <x v="0"/>
  </r>
  <r>
    <s v="Beeman"/>
    <s v=" Lori"/>
    <s v="Human Resources"/>
    <x v="878"/>
    <m/>
    <m/>
    <s v="Fiscal Year"/>
    <x v="2"/>
  </r>
  <r>
    <s v="Wester"/>
    <s v=" Maisha"/>
    <s v="English Department"/>
    <x v="879"/>
    <m/>
    <m/>
    <s v="Fiscal Year"/>
    <x v="1"/>
  </r>
  <r>
    <s v="Carlson"/>
    <s v=" Jadwiga"/>
    <s v="Computer Science"/>
    <x v="880"/>
    <m/>
    <m/>
    <s v="Academic Year"/>
    <x v="0"/>
  </r>
  <r>
    <s v="Oldrieve"/>
    <s v=" Richard"/>
    <s v="Educ/Div Tchng &amp; Learning"/>
    <x v="881"/>
    <m/>
    <m/>
    <s v="Academic Year"/>
    <x v="0"/>
  </r>
  <r>
    <s v="Fox"/>
    <s v=" Anthony"/>
    <s v="Dining Services"/>
    <x v="882"/>
    <m/>
    <m/>
    <s v="Academic Year"/>
    <x v="0"/>
  </r>
  <r>
    <s v="Leclair"/>
    <s v=" Jacqueline"/>
    <s v="Music Performance Studies"/>
    <x v="883"/>
    <n v="3000"/>
    <m/>
    <s v="Academic Year"/>
    <x v="0"/>
  </r>
  <r>
    <s v="Hanna-Garlitz"/>
    <s v=" Patricia"/>
    <s v="Marketing"/>
    <x v="884"/>
    <m/>
    <m/>
    <s v="Fiscal Year"/>
    <x v="1"/>
  </r>
  <r>
    <s v="Papanikolaou"/>
    <s v=" Eftychia"/>
    <s v="Musicology/Composition/Theory"/>
    <x v="885"/>
    <m/>
    <m/>
    <s v="Academic Year"/>
    <x v="0"/>
  </r>
  <r>
    <s v="Lemmerbrock"/>
    <s v=" Daniel"/>
    <s v="Design &amp; Construction"/>
    <x v="886"/>
    <m/>
    <m/>
    <s v="Academic Year"/>
    <x v="0"/>
  </r>
  <r>
    <s v="Coates"/>
    <s v=" Kimberly"/>
    <s v="English Department"/>
    <x v="887"/>
    <m/>
    <m/>
    <s v="Fiscal Year"/>
    <x v="1"/>
  </r>
  <r>
    <s v="Sheffer"/>
    <s v=" Jolie"/>
    <s v="English Department"/>
    <x v="887"/>
    <m/>
    <m/>
    <s v="Fiscal Year"/>
    <x v="1"/>
  </r>
  <r>
    <s v="Gearhart"/>
    <s v=" Stephannie"/>
    <s v="English Department"/>
    <x v="887"/>
    <m/>
    <m/>
    <s v="Academic Year"/>
    <x v="0"/>
  </r>
  <r>
    <s v="Kloor"/>
    <s v=" John"/>
    <s v="Admissions Office"/>
    <x v="888"/>
    <m/>
    <m/>
    <s v="Fiscal Year"/>
    <x v="1"/>
  </r>
  <r>
    <s v="Theis"/>
    <s v=" Robert"/>
    <s v="Admissions Office"/>
    <x v="888"/>
    <m/>
    <m/>
    <s v="Academic Year"/>
    <x v="0"/>
  </r>
  <r>
    <s v="Mancuso"/>
    <s v=" Rebecca"/>
    <s v="History Department"/>
    <x v="889"/>
    <m/>
    <m/>
    <s v="Fiscal Year"/>
    <x v="1"/>
  </r>
  <r>
    <s v="Gardner"/>
    <s v=" Kathleen"/>
    <s v="University Libraries"/>
    <x v="890"/>
    <m/>
    <m/>
    <s v="Academic Year"/>
    <x v="0"/>
  </r>
  <r>
    <s v="Zapiecki"/>
    <s v=" Thomas"/>
    <s v="WBGU-TV Television Service"/>
    <x v="891"/>
    <m/>
    <m/>
    <s v="Fiscal Year"/>
    <x v="1"/>
  </r>
  <r>
    <s v="Kimaid"/>
    <s v=" Michael"/>
    <s v="Fire-History"/>
    <x v="892"/>
    <m/>
    <m/>
    <s v="Academic Year"/>
    <x v="0"/>
  </r>
  <r>
    <s v="Kline"/>
    <s v=" Robert"/>
    <s v="A&amp;S Dean"/>
    <x v="893"/>
    <m/>
    <m/>
    <s v="Fiscal Year"/>
    <x v="1"/>
  </r>
  <r>
    <s v="Koenigbauer"/>
    <s v=" Lee Ann"/>
    <s v="A&amp;S Dean"/>
    <x v="893"/>
    <m/>
    <m/>
    <s v="Fiscal Year"/>
    <x v="1"/>
  </r>
  <r>
    <s v="Zulch-Smith"/>
    <s v=" Sara"/>
    <s v="College of Education - Admin"/>
    <x v="894"/>
    <m/>
    <m/>
    <s v="Fiscal Year"/>
    <x v="1"/>
  </r>
  <r>
    <s v="Childs"/>
    <s v=" Brian"/>
    <s v="Management"/>
    <x v="895"/>
    <m/>
    <m/>
    <s v="Academic Year"/>
    <x v="0"/>
  </r>
  <r>
    <s v="Atkinson"/>
    <s v=" Joshua"/>
    <s v="Dept of Communication"/>
    <x v="896"/>
    <m/>
    <m/>
    <s v="Fiscal Year"/>
    <x v="1"/>
  </r>
  <r>
    <s v="Gorsevski"/>
    <s v=" Ellen"/>
    <s v="Dept of Communication"/>
    <x v="896"/>
    <m/>
    <m/>
    <s v="Academic Year"/>
    <x v="0"/>
  </r>
  <r>
    <s v="Weilant"/>
    <s v=" Edward"/>
    <s v="University Libraries"/>
    <x v="897"/>
    <m/>
    <m/>
    <s v="Academic Year"/>
    <x v="0"/>
  </r>
  <r>
    <s v="Cummings"/>
    <s v=" Thomas"/>
    <s v="WBGU-TV Television Service"/>
    <x v="898"/>
    <m/>
    <m/>
    <s v="Academic Year"/>
    <x v="0"/>
  </r>
  <r>
    <s v="McManus"/>
    <s v=" Ralph"/>
    <s v="Information Technology Service"/>
    <x v="899"/>
    <m/>
    <m/>
    <s v="Academic Year"/>
    <x v="0"/>
  </r>
  <r>
    <s v="Daniels"/>
    <s v=" Kelli"/>
    <s v="Alumni Office"/>
    <x v="900"/>
    <m/>
    <m/>
    <s v="Academic Year"/>
    <x v="0"/>
  </r>
  <r>
    <s v="Domachowski"/>
    <s v=" Andrea"/>
    <s v="Career Center"/>
    <x v="901"/>
    <m/>
    <m/>
    <s v="Academic Year"/>
    <x v="0"/>
  </r>
  <r>
    <s v="Ross"/>
    <s v=" Cynthia"/>
    <s v="Educ/Div Tchng &amp; Learning"/>
    <x v="902"/>
    <m/>
    <m/>
    <s v="Academic Year"/>
    <x v="0"/>
  </r>
  <r>
    <s v="Weis"/>
    <s v=" Candace"/>
    <s v="Student Services EDHD"/>
    <x v="903"/>
    <m/>
    <m/>
    <s v="Fiscal Year"/>
    <x v="1"/>
  </r>
  <r>
    <s v="Dickerson"/>
    <s v=" Greg"/>
    <s v="Student Services EDHD"/>
    <x v="903"/>
    <m/>
    <m/>
    <s v="Academic Year"/>
    <x v="0"/>
  </r>
  <r>
    <s v="Fry"/>
    <s v=" Amy"/>
    <s v="University Libraries"/>
    <x v="904"/>
    <m/>
    <m/>
    <s v="Academic Year"/>
    <x v="0"/>
  </r>
  <r>
    <s v="Fleshman"/>
    <s v=" Kimberly"/>
    <s v="Information Technology Service"/>
    <x v="905"/>
    <m/>
    <m/>
    <s v="Academic Year"/>
    <x v="0"/>
  </r>
  <r>
    <s v="Young"/>
    <s v="Joshua"/>
    <s v="Information Technology Service"/>
    <x v="906"/>
    <m/>
    <m/>
    <s v="Fiscal Year"/>
    <x v="1"/>
  </r>
  <r>
    <s v="Fletcher"/>
    <s v=" Chad"/>
    <s v="Information Technology Service"/>
    <x v="906"/>
    <m/>
    <m/>
    <s v="Academic Year"/>
    <x v="0"/>
  </r>
  <r>
    <s v="Fem"/>
    <s v=" Leslie"/>
    <s v="Human Resources"/>
    <x v="907"/>
    <m/>
    <m/>
    <s v="Academic Year"/>
    <x v="0"/>
  </r>
  <r>
    <s v="Dudley"/>
    <s v=" Stacey"/>
    <s v="Educ/Div Tchng &amp; Learning"/>
    <x v="908"/>
    <m/>
    <m/>
    <s v="Academic Year"/>
    <x v="0"/>
  </r>
  <r>
    <s v="Saito"/>
    <s v=" Satomi"/>
    <s v="German-Russian Department"/>
    <x v="909"/>
    <m/>
    <m/>
    <s v="Academic Year"/>
    <x v="0"/>
  </r>
  <r>
    <s v="Cousino"/>
    <s v=" Mama"/>
    <s v="Alumni Office"/>
    <x v="910"/>
    <m/>
    <m/>
    <s v="Fiscal Year"/>
    <x v="1"/>
  </r>
  <r>
    <s v="Challu"/>
    <s v=" Amilcar"/>
    <s v="History Department"/>
    <x v="910"/>
    <m/>
    <m/>
    <s v="Academic Year"/>
    <x v="0"/>
  </r>
  <r>
    <s v="Schurrer"/>
    <s v=" Phillip"/>
    <s v="Accounting/MIS"/>
    <x v="911"/>
    <m/>
    <m/>
    <s v="Fiscal Year"/>
    <x v="1"/>
  </r>
  <r>
    <s v="Dreier"/>
    <s v=" Sally"/>
    <s v="Learning Commons"/>
    <x v="912"/>
    <m/>
    <m/>
    <s v="Academic Year"/>
    <x v="0"/>
  </r>
  <r>
    <s v="Walker"/>
    <s v=" Sally"/>
    <s v="Co-Op Education"/>
    <x v="913"/>
    <m/>
    <m/>
    <s v="Academic Year"/>
    <x v="0"/>
  </r>
  <r>
    <s v="Moor"/>
    <s v=" John"/>
    <s v="Fire-Humanities"/>
    <x v="914"/>
    <m/>
    <m/>
    <s v="Academic Year"/>
    <x v="0"/>
  </r>
  <r>
    <s v="Juarez"/>
    <s v=" Susana"/>
    <s v="Romance and Classical Studies"/>
    <x v="915"/>
    <m/>
    <m/>
    <s v="Fiscal Year"/>
    <x v="1"/>
  </r>
  <r>
    <s v="Rosati"/>
    <s v=" Clayton"/>
    <s v="Dept of Telecommunications"/>
    <x v="916"/>
    <m/>
    <m/>
    <s v="Academic Year"/>
    <x v="0"/>
  </r>
  <r>
    <s v="Puder"/>
    <s v=" Carol"/>
    <s v="Fire-Applied Science"/>
    <x v="917"/>
    <m/>
    <m/>
    <s v="Academic Year"/>
    <x v="0"/>
  </r>
  <r>
    <s v="Tracy"/>
    <s v=" Jaclyn"/>
    <s v="Financial Aid"/>
    <x v="918"/>
    <m/>
    <m/>
    <s v="Fiscal Year"/>
    <x v="1"/>
  </r>
  <r>
    <s v="Clark"/>
    <s v=" John"/>
    <s v="Fire-Admissions"/>
    <x v="919"/>
    <m/>
    <m/>
    <s v="Academic Year"/>
    <x v="0"/>
  </r>
  <r>
    <s v="Moody Rideout"/>
    <s v=" Blaire"/>
    <s v="Honors Program"/>
    <x v="920"/>
    <m/>
    <m/>
    <s v="Academic Year"/>
    <x v="0"/>
  </r>
  <r>
    <s v="Twigg"/>
    <s v=" Louis"/>
    <s v="Basketball-Men"/>
    <x v="921"/>
    <m/>
    <m/>
    <s v="Fiscal Year"/>
    <x v="1"/>
  </r>
  <r>
    <s v="Davis"/>
    <s v=" Ellen"/>
    <s v="Fire-Natural/Social Science"/>
    <x v="922"/>
    <m/>
    <m/>
    <s v="Academic Year"/>
    <x v="0"/>
  </r>
  <r>
    <s v="Obringer"/>
    <s v=" Paul"/>
    <s v="Student Publications"/>
    <x v="923"/>
    <m/>
    <m/>
    <s v="Academic Year"/>
    <x v="0"/>
  </r>
  <r>
    <s v="Valentine"/>
    <s v=" Cynthia"/>
    <s v="Dining Services"/>
    <x v="924"/>
    <m/>
    <m/>
    <s v="Fiscal Year"/>
    <x v="3"/>
  </r>
  <r>
    <s v="Sears"/>
    <s v=" Martha"/>
    <s v="College of Education - Admin"/>
    <x v="925"/>
    <m/>
    <m/>
    <s v="Fiscal Year"/>
    <x v="1"/>
  </r>
  <r>
    <s v="Ricketts"/>
    <s v=" Gordon"/>
    <s v="Arts Village"/>
    <x v="926"/>
    <n v="2500"/>
    <m/>
    <s v="Fiscal Year"/>
    <x v="1"/>
  </r>
  <r>
    <s v="Vollmar"/>
    <s v=" Dawn"/>
    <s v="Financial Aid"/>
    <x v="927"/>
    <m/>
    <m/>
    <s v="Fiscal Year"/>
    <x v="1"/>
  </r>
  <r>
    <s v="Enright"/>
    <s v=" Patrick"/>
    <s v="Information Technology Service"/>
    <x v="928"/>
    <m/>
    <m/>
    <s v="Academic Year"/>
    <x v="0"/>
  </r>
  <r>
    <s v="Gordon Schulz"/>
    <s v=" Jasmine"/>
    <s v="A&amp;S Dean"/>
    <x v="929"/>
    <n v="5000"/>
    <m/>
    <s v="Academic Year"/>
    <x v="0"/>
  </r>
  <r>
    <s v="Eckert"/>
    <s v=" Kevin"/>
    <s v="Basketball - Women"/>
    <x v="929"/>
    <m/>
    <m/>
    <s v="Academic Year"/>
    <x v="0"/>
  </r>
  <r>
    <s v="Sulken"/>
    <s v=" Victoria"/>
    <s v="Bursaris Office"/>
    <x v="929"/>
    <m/>
    <m/>
    <s v="Academic Year"/>
    <x v="0"/>
  </r>
  <r>
    <s v="Barnes"/>
    <s v=" Jodi"/>
    <s v="Information Technology Service"/>
    <x v="930"/>
    <m/>
    <m/>
    <s v="Academic Year"/>
    <x v="0"/>
  </r>
  <r>
    <s v="Dowlen"/>
    <s v=" Lakeshia"/>
    <s v="Office of Residence Life"/>
    <x v="931"/>
    <m/>
    <m/>
    <s v="Academic Year"/>
    <x v="0"/>
  </r>
  <r>
    <s v="Sicotte"/>
    <s v=" Raynae"/>
    <s v="Information Technology Service"/>
    <x v="932"/>
    <m/>
    <m/>
    <s v="Academic Year"/>
    <x v="0"/>
  </r>
  <r>
    <s v="Trimmer"/>
    <s v=" Tiffany"/>
    <s v="History Department"/>
    <x v="933"/>
    <m/>
    <m/>
    <s v="Fiscal Year"/>
    <x v="1"/>
  </r>
  <r>
    <s v="Spoon"/>
    <s v=" Adrea"/>
    <s v="Admissions Office"/>
    <x v="934"/>
    <m/>
    <m/>
    <s v="Academic Year"/>
    <x v="0"/>
  </r>
  <r>
    <s v="Kasikova"/>
    <s v=" Anna"/>
    <s v="Math and Statistics Dept"/>
    <x v="935"/>
    <m/>
    <m/>
    <s v="Fiscal Year"/>
    <x v="1"/>
  </r>
  <r>
    <s v="Lisk"/>
    <s v=" Patrick"/>
    <s v="Information Technology Service"/>
    <x v="936"/>
    <m/>
    <m/>
    <s v="Fiscal Year"/>
    <x v="1"/>
  </r>
  <r>
    <s v="Dunn"/>
    <s v="Jason"/>
    <s v="Office of Residence Life"/>
    <x v="937"/>
    <m/>
    <m/>
    <s v="Academic Year"/>
    <x v="0"/>
  </r>
  <r>
    <s v="Barnes"/>
    <s v=" James"/>
    <s v="School of Media and Comm"/>
    <x v="938"/>
    <m/>
    <m/>
    <s v="Fiscal Year"/>
    <x v="2"/>
  </r>
  <r>
    <s v="Zamudio"/>
    <s v=" Marcos"/>
    <s v="Information Technology Service"/>
    <x v="939"/>
    <m/>
    <m/>
    <s v="Fiscal Year"/>
    <x v="1"/>
  </r>
  <r>
    <s v="Cassidy"/>
    <s v=" Nora"/>
    <s v="Chemistry Department"/>
    <x v="940"/>
    <m/>
    <m/>
    <s v="Academic Year"/>
    <x v="0"/>
  </r>
  <r>
    <s v="Decker"/>
    <s v=" Joseph"/>
    <s v="Information Technology Service"/>
    <x v="941"/>
    <m/>
    <m/>
    <s v="Academic Year"/>
    <x v="0"/>
  </r>
  <r>
    <s v="Feasel"/>
    <s v=" Allyson"/>
    <s v="Information Technology Service"/>
    <x v="942"/>
    <m/>
    <m/>
    <s v="Academic Year"/>
    <x v="0"/>
  </r>
  <r>
    <s v="Shuman"/>
    <s v=" Thomas"/>
    <s v="Information Technology Service"/>
    <x v="942"/>
    <m/>
    <m/>
    <s v="Academic Year"/>
    <x v="0"/>
  </r>
  <r>
    <s v="Lavalette"/>
    <s v=" Joseph"/>
    <s v="Construction Management"/>
    <x v="943"/>
    <n v="10000"/>
    <m/>
    <s v="Academic Year"/>
    <x v="0"/>
  </r>
  <r>
    <s v="Gallant"/>
    <s v=" Heather"/>
    <s v="Alumni Office"/>
    <x v="944"/>
    <m/>
    <m/>
    <s v="Academic Year"/>
    <x v="0"/>
  </r>
  <r>
    <s v="Kelley"/>
    <s v=" Darlene"/>
    <s v="Educ/Div Tchng &amp; Learning"/>
    <x v="945"/>
    <m/>
    <m/>
    <s v="Fiscal Year"/>
    <x v="2"/>
  </r>
  <r>
    <s v="Devine"/>
    <s v=" Leigh"/>
    <s v="Applied Statistics/Oper Res"/>
    <x v="946"/>
    <m/>
    <m/>
    <s v="Academic Year"/>
    <x v="0"/>
  </r>
  <r>
    <s v="Taylor"/>
    <s v=" Kelly"/>
    <s v="Department of Journalism &amp; PR"/>
    <x v="947"/>
    <m/>
    <m/>
    <s v="Academic Year"/>
    <x v="0"/>
  </r>
  <r>
    <s v="Sobolewski"/>
    <s v=" Jennifer"/>
    <s v="Marketing &amp; Communications"/>
    <x v="948"/>
    <m/>
    <m/>
    <s v="Academic Year"/>
    <x v="0"/>
  </r>
  <r>
    <s v="Queen"/>
    <s v=" Steven"/>
    <s v="Biological Science"/>
    <x v="949"/>
    <m/>
    <m/>
    <s v="Academic Year"/>
    <x v="0"/>
  </r>
  <r>
    <s v="Beltano"/>
    <s v=" Amy"/>
    <s v="Information Technology Service"/>
    <x v="950"/>
    <m/>
    <m/>
    <s v="Fiscal Year"/>
    <x v="1"/>
  </r>
  <r>
    <s v="Geyer"/>
    <s v=" Robert"/>
    <s v="School of Art"/>
    <x v="951"/>
    <m/>
    <m/>
    <s v="Academic Year"/>
    <x v="0"/>
  </r>
  <r>
    <s v="Langin-Hooper"/>
    <s v=" Stephanie"/>
    <s v="School of Art"/>
    <x v="951"/>
    <m/>
    <m/>
    <s v="Academic Year"/>
    <x v="0"/>
  </r>
  <r>
    <s v="Watson"/>
    <s v=" Wendy"/>
    <s v="Gerontology"/>
    <x v="952"/>
    <m/>
    <m/>
    <s v="Academic Year"/>
    <x v="0"/>
  </r>
  <r>
    <s v="Hile"/>
    <s v=" Rhonda"/>
    <s v="Marketing &amp; Communications"/>
    <x v="953"/>
    <m/>
    <m/>
    <s v="Fiscal Year"/>
    <x v="2"/>
  </r>
  <r>
    <s v="MacPherson"/>
    <s v=" Donald"/>
    <s v="Architecture &amp; Envr Design"/>
    <x v="954"/>
    <m/>
    <m/>
    <s v="Fiscal Year"/>
    <x v="1"/>
  </r>
  <r>
    <s v="Honneffer"/>
    <s v=" Frederick"/>
    <s v="University Libraries"/>
    <x v="955"/>
    <m/>
    <m/>
    <s v="Fiscal Year"/>
    <x v="2"/>
  </r>
  <r>
    <s v="Schneider"/>
    <s v=" Andrea"/>
    <s v="Economics Dept"/>
    <x v="956"/>
    <m/>
    <m/>
    <s v="Fiscal Year"/>
    <x v="1"/>
  </r>
  <r>
    <s v="Kraut"/>
    <s v=" Carolyn"/>
    <s v="Ctr for Online &amp; Blended Leam"/>
    <x v="957"/>
    <m/>
    <m/>
    <s v="Fiscal Year"/>
    <x v="1"/>
  </r>
  <r>
    <s v="Kudela"/>
    <s v=" Michael"/>
    <s v="Ctr for Online &amp; Blended Leam"/>
    <x v="957"/>
    <m/>
    <m/>
    <s v="Fiscal Year"/>
    <x v="1"/>
  </r>
  <r>
    <s v="Guzman"/>
    <s v=" Raquel"/>
    <s v="Information Technology Service"/>
    <x v="958"/>
    <m/>
    <m/>
    <s v="Fiscal Year"/>
    <x v="1"/>
  </r>
  <r>
    <s v="Rychener"/>
    <s v=" Stacey"/>
    <s v="Schl of Intervention Svcs"/>
    <x v="959"/>
    <m/>
    <m/>
    <s v="Academic Year"/>
    <x v="0"/>
  </r>
  <r>
    <s v="Kauffman"/>
    <s v=" Donna"/>
    <s v="Sociology Department"/>
    <x v="960"/>
    <m/>
    <m/>
    <s v="Fiscal Year"/>
    <x v="2"/>
  </r>
  <r>
    <s v="Addis"/>
    <s v=" Lisa"/>
    <s v="Cosmos"/>
    <x v="961"/>
    <m/>
    <m/>
    <s v="Fiscal Year"/>
    <x v="1"/>
  </r>
  <r>
    <s v="Hoepf"/>
    <s v=" Timothy"/>
    <s v="Dining Services"/>
    <x v="961"/>
    <m/>
    <m/>
    <s v="Academic Year"/>
    <x v="0"/>
  </r>
  <r>
    <s v="Sutton"/>
    <s v=" Meari"/>
    <s v="Marketing"/>
    <x v="962"/>
    <m/>
    <m/>
    <s v="Academic Year"/>
    <x v="0"/>
  </r>
  <r>
    <s v="Rogel"/>
    <s v=" Allen"/>
    <s v="Physics &amp; Astronomy"/>
    <x v="963"/>
    <m/>
    <m/>
    <s v="Fiscal Year"/>
    <x v="3"/>
  </r>
  <r>
    <s v="Sehmann"/>
    <s v=" Scott"/>
    <s v="Recreation and Wellness"/>
    <x v="964"/>
    <m/>
    <m/>
    <s v="Fiscal Year"/>
    <x v="1"/>
  </r>
  <r>
    <s v="Haar"/>
    <s v=" Christine"/>
    <s v="Family &amp; Consumer Sciences"/>
    <x v="965"/>
    <m/>
    <m/>
    <s v="Fiscal Year"/>
    <x v="1"/>
  </r>
  <r>
    <s v="Poor"/>
    <s v=" Gene"/>
    <s v="Marketing"/>
    <x v="966"/>
    <n v="20000"/>
    <m/>
    <s v="Academic Year"/>
    <x v="0"/>
  </r>
  <r>
    <s v="Phillips"/>
    <s v=" Stacey"/>
    <s v="Chemistry Department"/>
    <x v="967"/>
    <m/>
    <m/>
    <s v="Academic Year"/>
    <x v="0"/>
  </r>
  <r>
    <s v="Kessler"/>
    <s v=" Lea"/>
    <s v="Disability Serv. for Students"/>
    <x v="968"/>
    <m/>
    <m/>
    <s v="Fiscal Year"/>
    <x v="1"/>
  </r>
  <r>
    <s v="Henry"/>
    <s v=" Phyllis"/>
    <s v="Family &amp; Consumer Sciences"/>
    <x v="968"/>
    <m/>
    <m/>
    <s v="Academic Year"/>
    <x v="0"/>
  </r>
  <r>
    <s v="Twork"/>
    <s v=" Janice"/>
    <s v="Office of Multicultural Affrs"/>
    <x v="969"/>
    <m/>
    <m/>
    <s v="Fiscal Year"/>
    <x v="1"/>
  </r>
  <r>
    <s v="Tabaczynski"/>
    <s v=" Tracy"/>
    <s v="TRIO Programs"/>
    <x v="970"/>
    <m/>
    <m/>
    <s v="Academic Year"/>
    <x v="0"/>
  </r>
  <r>
    <s v="McKinley"/>
    <s v=" Amy"/>
    <s v="Fire-Student Services"/>
    <x v="971"/>
    <m/>
    <m/>
    <s v="Academic Year"/>
    <x v="0"/>
  </r>
  <r>
    <s v="Siebenaler"/>
    <s v=" Thomas"/>
    <s v="Co-Op Education"/>
    <x v="972"/>
    <m/>
    <m/>
    <s v="Academic Year"/>
    <x v="0"/>
  </r>
  <r>
    <s v="Christensen"/>
    <s v=" Kimberly"/>
    <s v="Schl of Intervention Svcs"/>
    <x v="973"/>
    <m/>
    <m/>
    <s v="Academic Year"/>
    <x v="0"/>
  </r>
  <r>
    <s v="Hubbell-Staeble"/>
    <s v=" Dawn"/>
    <s v="General Studies Writing Prog"/>
    <x v="974"/>
    <m/>
    <m/>
    <s v="Fiscal Year"/>
    <x v="1"/>
  </r>
  <r>
    <s v="Fan"/>
    <s v=" Kerry"/>
    <s v="Architecture &amp; Envr Design"/>
    <x v="975"/>
    <m/>
    <m/>
    <s v="Academic Year"/>
    <x v="0"/>
  </r>
  <r>
    <s v="Serfozo"/>
    <s v=" Lois"/>
    <s v="Dining Services"/>
    <x v="976"/>
    <m/>
    <m/>
    <s v="10 month"/>
    <x v="1"/>
  </r>
  <r>
    <s v="Rife"/>
    <s v=" Michelle"/>
    <s v="Dining Services"/>
    <x v="976"/>
    <m/>
    <m/>
    <s v="Fiscal Year"/>
    <x v="2"/>
  </r>
  <r>
    <s v="Tharp"/>
    <s v=" Bridget"/>
    <s v="Development Office"/>
    <x v="977"/>
    <m/>
    <m/>
    <s v="Academic Year"/>
    <x v="0"/>
  </r>
  <r>
    <s v="Eckmann"/>
    <s v=" Ted"/>
    <s v="Geography Department"/>
    <x v="978"/>
    <m/>
    <m/>
    <s v="Academic Year"/>
    <x v="0"/>
  </r>
  <r>
    <s v="Joseph"/>
    <s v=" Jeremy"/>
    <s v="Learning Commons"/>
    <x v="979"/>
    <m/>
    <m/>
    <s v="Fiscal Year"/>
    <x v="1"/>
  </r>
  <r>
    <s v="Dick"/>
    <s v=" Donna"/>
    <s v="Advising Services"/>
    <x v="979"/>
    <m/>
    <m/>
    <s v="Academic Year"/>
    <x v="0"/>
  </r>
  <r>
    <s v="Butler"/>
    <s v=" Kyle"/>
    <s v="Information Technology Service"/>
    <x v="979"/>
    <m/>
    <m/>
    <s v="Academic Year"/>
    <x v="0"/>
  </r>
  <r>
    <s v="Mauter"/>
    <s v=" Christopher"/>
    <s v="Information Technology Service"/>
    <x v="979"/>
    <m/>
    <m/>
    <s v="Academic Year"/>
    <x v="0"/>
  </r>
  <r>
    <s v="Clevenger"/>
    <s v=" Jason"/>
    <s v="Learning Commons"/>
    <x v="979"/>
    <m/>
    <m/>
    <s v="Academic Year"/>
    <x v="0"/>
  </r>
  <r>
    <s v="Sorg"/>
    <s v=" John"/>
    <s v="Educ/Div Tchng &amp; Learning"/>
    <x v="980"/>
    <m/>
    <m/>
    <s v="Academic Year"/>
    <x v="0"/>
  </r>
  <r>
    <s v="Weinberger"/>
    <s v=" Margaret"/>
    <s v="Sociology Department"/>
    <x v="981"/>
    <m/>
    <m/>
    <s v="Fiscal Year"/>
    <x v="1"/>
  </r>
  <r>
    <s v="Smith"/>
    <s v=" Catherine"/>
    <s v="Flight Instruction"/>
    <x v="981"/>
    <m/>
    <m/>
    <s v="Academic Year"/>
    <x v="0"/>
  </r>
  <r>
    <s v="Hathaway"/>
    <s v=" Stefani"/>
    <s v="Counseling Center"/>
    <x v="982"/>
    <m/>
    <m/>
    <s v="Fiscal Year"/>
    <x v="1"/>
  </r>
  <r>
    <s v="Reing"/>
    <s v=" John"/>
    <s v="Finance"/>
    <x v="983"/>
    <m/>
    <m/>
    <s v="Academic Year"/>
    <x v="0"/>
  </r>
  <r>
    <s v="Dachik"/>
    <s v=" James"/>
    <s v="Theatre and Film"/>
    <x v="984"/>
    <m/>
    <m/>
    <s v="Academic Year"/>
    <x v="0"/>
  </r>
  <r>
    <s v="Schellhas"/>
    <s v=" Daniel"/>
    <s v="College of Education - Admin"/>
    <x v="985"/>
    <m/>
    <m/>
    <s v="Fiscal Year"/>
    <x v="1"/>
  </r>
  <r>
    <s v="Kilian"/>
    <s v=" Jennifer"/>
    <s v="Office of Residence Life"/>
    <x v="985"/>
    <n v="10000"/>
    <m/>
    <s v="Fiscal Year"/>
    <x v="1"/>
  </r>
  <r>
    <s v="Standinger"/>
    <s v=" Wendy"/>
    <s v="Research and Economic Develop"/>
    <x v="985"/>
    <m/>
    <m/>
    <s v="Academic Year"/>
    <x v="0"/>
  </r>
  <r>
    <s v="Smith"/>
    <s v=" Thomas"/>
    <s v="Applied Statistics/Oper Res"/>
    <x v="986"/>
    <m/>
    <m/>
    <s v="Academic Year"/>
    <x v="0"/>
  </r>
  <r>
    <s v="Crandall"/>
    <s v=" Eve"/>
    <s v="A&amp;S Dean"/>
    <x v="987"/>
    <m/>
    <m/>
    <s v="Fiscal Year"/>
    <x v="1"/>
  </r>
  <r>
    <s v="Snyder"/>
    <s v=" Kacee"/>
    <s v="Alumni Office"/>
    <x v="987"/>
    <m/>
    <m/>
    <s v="Academic Year"/>
    <x v="0"/>
  </r>
  <r>
    <s v="DiCarlo"/>
    <s v=" Sandra"/>
    <s v="Fire-Student Activities"/>
    <x v="988"/>
    <m/>
    <m/>
    <s v="Academic Year"/>
    <x v="0"/>
  </r>
  <r>
    <s v="Garrett-Ruffin"/>
    <s v=" Sherona"/>
    <s v="Chapman Learning Community"/>
    <x v="989"/>
    <m/>
    <m/>
    <s v="Academic Year"/>
    <x v="0"/>
  </r>
  <r>
    <s v="Conway"/>
    <s v=" Diane"/>
    <s v="Applied Statistics/Oper Res"/>
    <x v="990"/>
    <m/>
    <m/>
    <s v="Academic Year"/>
    <x v="0"/>
  </r>
  <r>
    <s v="Dunson"/>
    <s v=" Mary"/>
    <s v="TRIO Programs"/>
    <x v="991"/>
    <m/>
    <m/>
    <s v="Academic Year"/>
    <x v="0"/>
  </r>
  <r>
    <s v="Adams"/>
    <s v=" Margaret"/>
    <s v="Social Work"/>
    <x v="992"/>
    <m/>
    <m/>
    <s v="Fiscal Year"/>
    <x v="1"/>
  </r>
  <r>
    <s v="Hanasono. Lisa"/>
    <m/>
    <s v="Dept of Communication"/>
    <x v="993"/>
    <m/>
    <m/>
    <s v="Fiscal Year"/>
    <x v="3"/>
  </r>
  <r>
    <s v="Schrock"/>
    <s v=" Laura"/>
    <s v="Comm. Sciences &amp; Disorders"/>
    <x v="994"/>
    <m/>
    <m/>
    <s v="Fiscal Year"/>
    <x v="1"/>
  </r>
  <r>
    <s v="Belcher"/>
    <s v=" Jessica"/>
    <s v="Cosmos"/>
    <x v="995"/>
    <m/>
    <m/>
    <s v="Fiscal Year"/>
    <x v="1"/>
  </r>
  <r>
    <s v="Cardenas"/>
    <s v=" Jose"/>
    <s v="Dept of Telecommunications"/>
    <x v="996"/>
    <m/>
    <m/>
    <s v="Academic Year"/>
    <x v="0"/>
  </r>
  <r>
    <s v="Bateson"/>
    <s v=" Doreen"/>
    <s v="Development Office"/>
    <x v="997"/>
    <m/>
    <m/>
    <s v="Fiscal Year"/>
    <x v="2"/>
  </r>
  <r>
    <s v="Feasel"/>
    <s v=" Carroll"/>
    <s v="Col of Health &amp; Human Services"/>
    <x v="998"/>
    <m/>
    <m/>
    <s v="Academic Year"/>
    <x v="0"/>
  </r>
  <r>
    <s v="Hartwell-Lein"/>
    <s v=" Joy"/>
    <s v="Office of Multicultural Affrs"/>
    <x v="999"/>
    <m/>
    <m/>
    <s v="Fiscal Year"/>
    <x v="1"/>
  </r>
  <r>
    <s v="Janik"/>
    <s v=" David"/>
    <s v="Fire-Student Services"/>
    <x v="1000"/>
    <m/>
    <m/>
    <s v="Fiscal Year"/>
    <x v="1"/>
  </r>
  <r>
    <s v="Filippova"/>
    <s v=" Daria"/>
    <s v="Math and Statistics Dept"/>
    <x v="1001"/>
    <m/>
    <m/>
    <s v="Academic Year"/>
    <x v="0"/>
  </r>
  <r>
    <s v="Buehrer"/>
    <s v=" Jolene"/>
    <s v="Fire-Humanities"/>
    <x v="1002"/>
    <m/>
    <m/>
    <s v="Academic Year"/>
    <x v="0"/>
  </r>
  <r>
    <s v="May"/>
    <s v=" Tamara"/>
    <s v="Fire-Biology"/>
    <x v="1003"/>
    <m/>
    <m/>
    <s v="Academic Year"/>
    <x v="0"/>
  </r>
  <r>
    <s v="Graser"/>
    <s v=" Larry"/>
    <s v="Educ/Div Tchng &amp; Learning"/>
    <x v="1004"/>
    <m/>
    <m/>
    <s v="Fiscal Year"/>
    <x v="1"/>
  </r>
  <r>
    <s v="Burroughs"/>
    <s v=" Siew"/>
    <s v="General Studies Writing Prog"/>
    <x v="1005"/>
    <m/>
    <m/>
    <s v="Academic Year"/>
    <x v="0"/>
  </r>
  <r>
    <s v="Daniels"/>
    <s v=" Brian"/>
    <s v="Intercollegiate Athletics"/>
    <x v="1006"/>
    <m/>
    <m/>
    <s v="Academic Year"/>
    <x v="0"/>
  </r>
  <r>
    <s v="Somasa"/>
    <s v=" Saritdikhun"/>
    <s v="School of Art"/>
    <x v="1006"/>
    <m/>
    <m/>
    <s v="Academic Year"/>
    <x v="0"/>
  </r>
  <r>
    <s v="Gilbertson"/>
    <s v=" Meredith"/>
    <s v="Sociology Department"/>
    <x v="1007"/>
    <m/>
    <m/>
    <s v="Academic Year"/>
    <x v="0"/>
  </r>
  <r>
    <s v="Moss"/>
    <s v=" Kathleen"/>
    <s v="Musical Arts Dean"/>
    <x v="1008"/>
    <m/>
    <m/>
    <s v="Academic Year"/>
    <x v="0"/>
  </r>
  <r>
    <s v="Winslow"/>
    <s v=" Christopher"/>
    <s v="Biological Science"/>
    <x v="1009"/>
    <m/>
    <m/>
    <s v="Fiscal Year"/>
    <x v="1"/>
  </r>
  <r>
    <s v="Bainter"/>
    <s v=" Caitlin"/>
    <s v="Controller's Office"/>
    <x v="1009"/>
    <m/>
    <m/>
    <s v="Fiscal Year"/>
    <x v="1"/>
  </r>
  <r>
    <s v="Bach"/>
    <s v=" Theodore"/>
    <s v="Fire-Humanities"/>
    <x v="1009"/>
    <m/>
    <m/>
    <s v="Fiscal Year"/>
    <x v="1"/>
  </r>
  <r>
    <s v="Underwood"/>
    <s v=" Blake"/>
    <s v="Marketing"/>
    <x v="1009"/>
    <m/>
    <m/>
    <s v="Fiscal Year"/>
    <x v="1"/>
  </r>
  <r>
    <s v="Li"/>
    <s v=" Bo"/>
    <s v="Math and Statistics Dept"/>
    <x v="1009"/>
    <m/>
    <m/>
    <s v="Fiscal Year"/>
    <x v="1"/>
  </r>
  <r>
    <s v="Fluckinger"/>
    <s v=" Christopher"/>
    <s v="Fire-Psychology"/>
    <x v="1009"/>
    <n v="2000"/>
    <m/>
    <s v="Academic Year"/>
    <x v="0"/>
  </r>
  <r>
    <s v="Muir"/>
    <s v=" Heather"/>
    <s v="School of HMSLS"/>
    <x v="1009"/>
    <m/>
    <m/>
    <s v="Academic Year"/>
    <x v="0"/>
  </r>
  <r>
    <s v="Castillo"/>
    <s v=" Thomas"/>
    <s v="Theatre and Film"/>
    <x v="1009"/>
    <m/>
    <m/>
    <s v="Academic Year"/>
    <x v="0"/>
  </r>
  <r>
    <s v="Rudisill"/>
    <s v=" Kristen"/>
    <s v="Popular Culture"/>
    <x v="1010"/>
    <m/>
    <m/>
    <s v="Academic Year"/>
    <x v="0"/>
  </r>
  <r>
    <s v="Slates"/>
    <s v=" Michael"/>
    <s v="Finance"/>
    <x v="1011"/>
    <m/>
    <m/>
    <s v="Academic Year"/>
    <x v="0"/>
  </r>
  <r>
    <s v="Belleville"/>
    <s v=" Robin"/>
    <s v="Financial Aid"/>
    <x v="1012"/>
    <m/>
    <m/>
    <s v="Fiscal Year"/>
    <x v="1"/>
  </r>
  <r>
    <s v="Goedde"/>
    <s v=" Allison"/>
    <s v="Educ/DivTchng &amp; Learning"/>
    <x v="1013"/>
    <m/>
    <m/>
    <s v="Academic Year"/>
    <x v="0"/>
  </r>
  <r>
    <s v="Pawloski"/>
    <s v=" Eric"/>
    <s v="School of Art"/>
    <x v="1014"/>
    <m/>
    <m/>
    <s v="Academic Year"/>
    <x v="0"/>
  </r>
  <r>
    <s v="Thomas"/>
    <s v=" Kurt"/>
    <s v="Golf Course"/>
    <x v="1015"/>
    <m/>
    <m/>
    <s v="Academic Year"/>
    <x v="0"/>
  </r>
  <r>
    <s v="Greenwald"/>
    <s v=" Donna"/>
    <s v="Marketing"/>
    <x v="1016"/>
    <m/>
    <m/>
    <s v="Academic Year"/>
    <x v="0"/>
  </r>
  <r>
    <s v="Wales"/>
    <s v=" Tamera"/>
    <s v="Biological Science"/>
    <x v="1017"/>
    <m/>
    <m/>
    <s v="Fiscal Year"/>
    <x v="1"/>
  </r>
  <r>
    <s v="Kane"/>
    <s v=" Kevin"/>
    <s v="Romance and Classical Studies"/>
    <x v="1018"/>
    <m/>
    <m/>
    <s v="Fiscal Year"/>
    <x v="1"/>
  </r>
  <r>
    <s v="Jacobi"/>
    <s v=" Tara"/>
    <s v="Information Technology Service"/>
    <x v="1019"/>
    <m/>
    <m/>
    <s v="Fiscal Year"/>
    <x v="1"/>
  </r>
  <r>
    <s v="Semer"/>
    <s v=" Claire"/>
    <s v="Office of Residence Life"/>
    <x v="1020"/>
    <n v="5000"/>
    <m/>
    <s v="Fiscal Year"/>
    <x v="1"/>
  </r>
  <r>
    <s v="Black-Postl"/>
    <s v=" Constance"/>
    <s v="Sponsored Programs &amp; Research"/>
    <x v="1020"/>
    <m/>
    <m/>
    <s v="Fiscal Year"/>
    <x v="1"/>
  </r>
  <r>
    <s v="Earl"/>
    <s v=" Teresa"/>
    <s v="Controller's Office"/>
    <x v="1021"/>
    <m/>
    <m/>
    <s v="Academic Year"/>
    <x v="0"/>
  </r>
  <r>
    <s v="Galan"/>
    <s v=" Leslie"/>
    <s v="Musical Arts Dean"/>
    <x v="1021"/>
    <m/>
    <m/>
    <s v="Academic Year"/>
    <x v="0"/>
  </r>
  <r>
    <s v="Jones"/>
    <s v=" Dalton"/>
    <s v="Ethnic Studies"/>
    <x v="1022"/>
    <m/>
    <m/>
    <s v="Fiscal Year"/>
    <x v="1"/>
  </r>
  <r>
    <s v="Duda"/>
    <s v=" Linda"/>
    <s v="Dining Services"/>
    <x v="1023"/>
    <m/>
    <m/>
    <s v="Academic Year"/>
    <x v="0"/>
  </r>
  <r>
    <s v="Pargeon"/>
    <s v=" Bill"/>
    <s v="Career Center"/>
    <x v="1024"/>
    <m/>
    <m/>
    <s v="Academic Year"/>
    <x v="0"/>
  </r>
  <r>
    <s v="Peterson"/>
    <s v=" Clayton"/>
    <s v="School of Art"/>
    <x v="1025"/>
    <m/>
    <m/>
    <s v="Academic Year"/>
    <x v="0"/>
  </r>
  <r>
    <s v="Spears"/>
    <s v=" Tobias"/>
    <s v="Office of Multicultural Affrs"/>
    <x v="1026"/>
    <m/>
    <m/>
    <s v="Academic Year"/>
    <x v="0"/>
  </r>
  <r>
    <s v="Priehs"/>
    <s v=" Abby"/>
    <s v="Office of Residence Life"/>
    <x v="1026"/>
    <m/>
    <m/>
    <s v="Academic Year"/>
    <x v="0"/>
  </r>
  <r>
    <s v="Larsen"/>
    <s v=" Kelly Jo"/>
    <s v="Office of Campus Activities"/>
    <x v="1027"/>
    <m/>
    <m/>
    <s v="Fiscal Year"/>
    <x v="1"/>
  </r>
  <r>
    <s v="Gates"/>
    <s v=" Kevin"/>
    <s v="Office of Residence Life"/>
    <x v="1027"/>
    <m/>
    <m/>
    <s v="Academic Year"/>
    <x v="0"/>
  </r>
  <r>
    <s v="Fidler"/>
    <s v=" Amy"/>
    <s v="School of Art"/>
    <x v="1028"/>
    <m/>
    <m/>
    <s v="Academic Year"/>
    <x v="0"/>
  </r>
  <r>
    <s v="Alt"/>
    <s v=" Micha"/>
    <s v="Recreation and Wellness"/>
    <x v="1029"/>
    <m/>
    <m/>
    <s v="Fiscal Year"/>
    <x v="1"/>
  </r>
  <r>
    <s v="Glowacki"/>
    <s v=" Valerie"/>
    <s v="Fire-Applied Science"/>
    <x v="1030"/>
    <m/>
    <m/>
    <s v="Academic Year"/>
    <x v="0"/>
  </r>
  <r>
    <s v="Passalacqua"/>
    <s v=" Paul"/>
    <s v="Biological Science"/>
    <x v="1031"/>
    <m/>
    <m/>
    <s v="Academic Year"/>
    <x v="0"/>
  </r>
  <r>
    <s v="Bums"/>
    <s v=" Elizabeth"/>
    <s v="Math and Statistics Dept"/>
    <x v="1032"/>
    <n v="500"/>
    <m/>
    <s v="Academic Year"/>
    <x v="0"/>
  </r>
  <r>
    <s v="Mitchell"/>
    <s v=" Christopher"/>
    <s v="AIMS"/>
    <x v="1033"/>
    <m/>
    <m/>
    <s v="Academic Year"/>
    <x v="0"/>
  </r>
  <r>
    <s v="Mitchell"/>
    <s v=" Darian"/>
    <s v="Counseling Center"/>
    <x v="1033"/>
    <m/>
    <m/>
    <s v="Academic Year"/>
    <x v="0"/>
  </r>
  <r>
    <s v="Romanowicz"/>
    <s v=" Jedrzej"/>
    <s v="Chemistry Department"/>
    <x v="1034"/>
    <m/>
    <m/>
    <s v="Academic Year"/>
    <x v="0"/>
  </r>
  <r>
    <s v="Attrep"/>
    <s v=" Kara"/>
    <s v="Musicology/CompositionZTheory"/>
    <x v="1035"/>
    <m/>
    <m/>
    <s v="Fiscal Year"/>
    <x v="1"/>
  </r>
  <r>
    <s v="Punches"/>
    <s v=" Rachel"/>
    <s v="A&amp;S Dean"/>
    <x v="1035"/>
    <m/>
    <m/>
    <s v="Academic Year"/>
    <x v="0"/>
  </r>
  <r>
    <s v="Justice"/>
    <s v=" Jacqueline"/>
    <s v="Fire-Humanities"/>
    <x v="1036"/>
    <m/>
    <m/>
    <s v="Fiscal Year"/>
    <x v="1"/>
  </r>
  <r>
    <s v="Cusack"/>
    <s v=" Kelly"/>
    <s v="Fire-Educational Outreach"/>
    <x v="1037"/>
    <m/>
    <m/>
    <s v="Academic Year"/>
    <x v="0"/>
  </r>
  <r>
    <s v="Kratzer"/>
    <s v=" Sheila"/>
    <s v="Biological Science"/>
    <x v="1038"/>
    <m/>
    <m/>
    <s v="Fiscal Year"/>
    <x v="1"/>
  </r>
  <r>
    <s v="Mott"/>
    <s v=" Diane"/>
    <s v="Math and Statistics Dept"/>
    <x v="1039"/>
    <n v="1000"/>
    <m/>
    <s v="Academic Year"/>
    <x v="0"/>
  </r>
  <r>
    <s v="Dobbins"/>
    <s v=" Lacrecita"/>
    <s v="TRIO Programs"/>
    <x v="1040"/>
    <m/>
    <m/>
    <s v="Academic Year"/>
    <x v="0"/>
  </r>
  <r>
    <s v="Chung"/>
    <s v=" Steven"/>
    <s v="Chemistry Department"/>
    <x v="1041"/>
    <m/>
    <m/>
    <s v="Academic Year"/>
    <x v="0"/>
  </r>
  <r>
    <s v="Lee"/>
    <s v=" Barry"/>
    <s v="Fire-Applied Science"/>
    <x v="1042"/>
    <n v="2000"/>
    <m/>
    <s v="Academic Year"/>
    <x v="0"/>
  </r>
  <r>
    <s v="Westrick"/>
    <s v=" Ann"/>
    <s v="General Studies Writing Prog"/>
    <x v="1043"/>
    <m/>
    <m/>
    <s v="Fiscal Year"/>
    <x v="1"/>
  </r>
  <r>
    <s v="Czyzniejewski"/>
    <s v=" Michael"/>
    <s v="General Studies Writing Prog"/>
    <x v="1043"/>
    <m/>
    <m/>
    <s v="Academic Year"/>
    <x v="0"/>
  </r>
  <r>
    <s v="Rybak"/>
    <s v=" Amy"/>
    <s v="General Studies Writing Prog"/>
    <x v="1043"/>
    <m/>
    <m/>
    <s v="Academic Year"/>
    <x v="0"/>
  </r>
  <r>
    <s v="Kontak"/>
    <s v=" Katharine"/>
    <s v="Economics Dept"/>
    <x v="1044"/>
    <m/>
    <m/>
    <s v="Fiscal Year"/>
    <x v="1"/>
  </r>
  <r>
    <s v="Partin"/>
    <s v=" Matthew"/>
    <s v="Biological Science"/>
    <x v="1045"/>
    <m/>
    <m/>
    <s v="Academic Year"/>
    <x v="0"/>
  </r>
  <r>
    <s v="Holden"/>
    <s v=" Brett"/>
    <s v="Theatre and Film"/>
    <x v="1046"/>
    <n v="6000"/>
    <m/>
    <s v="Academic Year"/>
    <x v="0"/>
  </r>
  <r>
    <s v="Snyder"/>
    <s v=" Robert"/>
    <s v="University Libraries"/>
    <x v="1047"/>
    <m/>
    <m/>
    <s v="Academic Year"/>
    <x v="0"/>
  </r>
  <r>
    <s v="Martin"/>
    <s v=" Benjamin"/>
    <s v="Student Services EDHD"/>
    <x v="1048"/>
    <m/>
    <m/>
    <s v="Fiscal Year"/>
    <x v="1"/>
  </r>
  <r>
    <s v="Johnson"/>
    <s v=" Kari"/>
    <s v="University Libraries"/>
    <x v="1049"/>
    <m/>
    <m/>
    <s v="Fiscal Year"/>
    <x v="1"/>
  </r>
  <r>
    <s v="Liggett"/>
    <s v=" Lori"/>
    <s v="Dept of Telecommunications"/>
    <x v="1050"/>
    <m/>
    <m/>
    <s v="Fiscal Year"/>
    <x v="1"/>
  </r>
  <r>
    <s v="Bylsma"/>
    <s v=" Kevin"/>
    <s v="Music Performance Studies"/>
    <x v="1051"/>
    <m/>
    <m/>
    <s v="Academic Year"/>
    <x v="0"/>
  </r>
  <r>
    <s v="Selders"/>
    <s v=" Michael"/>
    <s v="Information Technology Service"/>
    <x v="1052"/>
    <m/>
    <m/>
    <s v="Fiscal Year"/>
    <x v="1"/>
  </r>
  <r>
    <s v="Alamina"/>
    <s v=" Abiye"/>
    <s v="Economics Dept"/>
    <x v="1053"/>
    <m/>
    <m/>
    <s v="Fiscal Year"/>
    <x v="1"/>
  </r>
  <r>
    <s v="Homan"/>
    <s v=" Kathrine"/>
    <s v="Information Technology Service"/>
    <x v="1054"/>
    <m/>
    <m/>
    <s v="Academic Year"/>
    <x v="0"/>
  </r>
  <r>
    <s v="Mangan"/>
    <s v=" Kelly"/>
    <s v="Theatre and Film"/>
    <x v="1055"/>
    <m/>
    <m/>
    <s v="Fiscal Year"/>
    <x v="1"/>
  </r>
  <r>
    <s v="Knauerhase"/>
    <s v=" Vicki"/>
    <s v="Family &amp; Consumer Sciences"/>
    <x v="1056"/>
    <m/>
    <m/>
    <s v="Academic Year"/>
    <x v="0"/>
  </r>
  <r>
    <s v="Arbinger"/>
    <s v=" Danielle"/>
    <s v="Maiketing &amp; Communications"/>
    <x v="1057"/>
    <m/>
    <m/>
    <s v="Fiscal Year"/>
    <x v="1"/>
  </r>
  <r>
    <s v="Schlarman"/>
    <s v=" Kyle"/>
    <s v="Risk Management"/>
    <x v="1058"/>
    <m/>
    <m/>
    <s v="Fiscal Year"/>
    <x v="1"/>
  </r>
  <r>
    <s v="Burris"/>
    <s v=" Chad"/>
    <s v="Admissions Office"/>
    <x v="1058"/>
    <m/>
    <m/>
    <s v="Academic Year"/>
    <x v="0"/>
  </r>
  <r>
    <s v="Gilkey"/>
    <s v=" Justin"/>
    <s v="Computer Science"/>
    <x v="1058"/>
    <m/>
    <m/>
    <s v="Academic Year"/>
    <x v="0"/>
  </r>
  <r>
    <s v="Gardner"/>
    <s v=" Seth"/>
    <s v="Fire-Biology"/>
    <x v="1058"/>
    <m/>
    <m/>
    <s v="Academic Year"/>
    <x v="0"/>
  </r>
  <r>
    <s v="Muckerheide"/>
    <s v=" Ryan"/>
    <s v="Fire-Humanities"/>
    <x v="1058"/>
    <m/>
    <m/>
    <s v="Academic Year"/>
    <x v="0"/>
  </r>
  <r>
    <s v="Vrooman"/>
    <s v=" Amanda"/>
    <s v="Educ/Div Tchng &amp; Learning"/>
    <x v="1059"/>
    <m/>
    <m/>
    <s v="Fiscal Year"/>
    <x v="1"/>
  </r>
  <r>
    <s v="Westrick-Payne"/>
    <s v=" Krista"/>
    <s v="Sociology Department"/>
    <x v="1059"/>
    <m/>
    <m/>
    <s v="Fiscal Year"/>
    <x v="1"/>
  </r>
  <r>
    <s v="Donnelly"/>
    <s v=" Patricia"/>
    <s v="Student Money Managemenl"/>
    <x v="1059"/>
    <m/>
    <m/>
    <s v="Academic Year"/>
    <x v="0"/>
  </r>
  <r>
    <s v="McCarroll"/>
    <s v=" Juli"/>
    <s v="University Libraries"/>
    <x v="1059"/>
    <m/>
    <m/>
    <s v="Academic Year"/>
    <x v="0"/>
  </r>
  <r>
    <s v="Attygalle"/>
    <s v=" Muthuthanthrige"/>
    <s v="Physics &amp; Astronomy"/>
    <x v="1060"/>
    <m/>
    <m/>
    <s v="Fiscal Year"/>
    <x v="1"/>
  </r>
  <r>
    <s v="Hollinger"/>
    <s v=" David"/>
    <s v="Recreation and Wellness"/>
    <x v="1061"/>
    <m/>
    <m/>
    <s v="Academic Year"/>
    <x v="0"/>
  </r>
  <r>
    <s v="Murrell"/>
    <s v=" Dawn"/>
    <s v="Family &amp; Consumer Sciences"/>
    <x v="1062"/>
    <m/>
    <m/>
    <s v="Academic Year"/>
    <x v="0"/>
  </r>
  <r>
    <s v="Whitman"/>
    <s v=" Tonya"/>
    <s v="Student Publications"/>
    <x v="1063"/>
    <m/>
    <m/>
    <s v="Fiscal Year"/>
    <x v="1"/>
  </r>
  <r>
    <s v="Wilson"/>
    <s v=" Alyson"/>
    <s v="Fire-Mathematics"/>
    <x v="1064"/>
    <m/>
    <m/>
    <s v="Fiscal Year"/>
    <x v="1"/>
  </r>
  <r>
    <s v="Stephenson"/>
    <s v=" Geoffrey"/>
    <s v="Theatre and Film"/>
    <x v="1065"/>
    <m/>
    <m/>
    <s v="Academic Year"/>
    <x v="0"/>
  </r>
  <r>
    <s v="Blass"/>
    <s v=" Peter"/>
    <s v="Chemistry Department"/>
    <x v="1066"/>
    <m/>
    <m/>
    <s v="Fiscal Year"/>
    <x v="1"/>
  </r>
  <r>
    <s v="Zackel"/>
    <s v=" Frederick"/>
    <s v="English Department"/>
    <x v="1066"/>
    <m/>
    <m/>
    <s v="Fiscal Year"/>
    <x v="1"/>
  </r>
  <r>
    <s v="Reece"/>
    <s v=" Gary"/>
    <s v="Music Education"/>
    <x v="1067"/>
    <m/>
    <m/>
    <s v="Academic Year"/>
    <x v="0"/>
  </r>
  <r>
    <s v="Carlton"/>
    <s v=" Susan"/>
    <s v="General Studies Writing Prog"/>
    <x v="1068"/>
    <m/>
    <m/>
    <s v="Academic Year"/>
    <x v="0"/>
  </r>
  <r>
    <s v="Vandenbroek"/>
    <s v=" Judy"/>
    <s v="Schl of Intervention Svcs"/>
    <x v="1069"/>
    <m/>
    <m/>
    <s v="Academic Year"/>
    <x v="0"/>
  </r>
  <r>
    <s v="Reynolds"/>
    <s v=" Marlene"/>
    <s v="Health Services"/>
    <x v="1070"/>
    <m/>
    <m/>
    <s v="Academic Year"/>
    <x v="0"/>
  </r>
  <r>
    <s v="Souleyman"/>
    <s v=" Hassan"/>
    <s v="Romance and Classical Studies"/>
    <x v="1071"/>
    <m/>
    <m/>
    <s v="Academic Year"/>
    <x v="0"/>
  </r>
  <r>
    <s v="Lux"/>
    <s v=" Vera"/>
    <s v="University Libraries"/>
    <x v="1072"/>
    <m/>
    <m/>
    <s v="Fiscal Year"/>
    <x v="1"/>
  </r>
  <r>
    <s v="Huepenbecker"/>
    <s v=" William"/>
    <s v="Fire-Mathematics"/>
    <x v="1073"/>
    <m/>
    <m/>
    <s v="Fiscal Year"/>
    <x v="2"/>
  </r>
  <r>
    <s v="Foran"/>
    <s v=" Sean"/>
    <s v="Philosophy Department"/>
    <x v="1074"/>
    <m/>
    <m/>
    <s v="Academic Year"/>
    <x v="0"/>
  </r>
  <r>
    <s v="Piroth"/>
    <s v=" Scott"/>
    <s v="Political Science Department"/>
    <x v="1075"/>
    <m/>
    <m/>
    <s v="Academic Year"/>
    <x v="0"/>
  </r>
  <r>
    <s v="Chafee"/>
    <s v=" Cheryl"/>
    <s v="Fire-Admissions"/>
    <x v="1076"/>
    <m/>
    <m/>
    <s v="Academic Year"/>
    <x v="0"/>
  </r>
  <r>
    <s v="Mahaffey"/>
    <s v=" Cynthia"/>
    <s v="General Studies Writing Prog"/>
    <x v="1077"/>
    <m/>
    <m/>
    <s v="Fiscal Year"/>
    <x v="1"/>
  </r>
  <r>
    <s v="Raney"/>
    <s v=" Mitchell"/>
    <s v="General Studies Writing Prog"/>
    <x v="1077"/>
    <m/>
    <m/>
    <s v="Academic Year"/>
    <x v="0"/>
  </r>
  <r>
    <s v="Bennett"/>
    <s v=" Daniel"/>
    <s v="Information Technology Service"/>
    <x v="1078"/>
    <m/>
    <m/>
    <s v="Fiscal Year"/>
    <x v="1"/>
  </r>
  <r>
    <s v="Chambers"/>
    <s v=" Sara"/>
    <s v="Theatre and Film"/>
    <x v="1079"/>
    <m/>
    <m/>
    <s v="Academic Year"/>
    <x v="0"/>
  </r>
  <r>
    <s v="Winger"/>
    <s v=" Garry"/>
    <s v="Golf- Men"/>
    <x v="1080"/>
    <m/>
    <m/>
    <s v="Fiscal Year"/>
    <x v="1"/>
  </r>
  <r>
    <s v="Wagner"/>
    <s v=" Joseph"/>
    <s v="Fire-Humanities"/>
    <x v="1081"/>
    <m/>
    <m/>
    <s v="Fiscal Year"/>
    <x v="1"/>
  </r>
  <r>
    <s v="Lawrence"/>
    <s v=" Sidra"/>
    <s v="Musicology/Composition/Theory"/>
    <x v="1081"/>
    <m/>
    <m/>
    <s v="Fiscal Year"/>
    <x v="2"/>
  </r>
  <r>
    <s v="Nadolski"/>
    <s v=" William"/>
    <s v="Economics Dept"/>
    <x v="1081"/>
    <m/>
    <m/>
    <s v="Academic Year"/>
    <x v="0"/>
  </r>
  <r>
    <s v="Carrillo"/>
    <s v=" Leonel"/>
    <s v="Fire-Humanities"/>
    <x v="1081"/>
    <m/>
    <m/>
    <s v="Academic Year"/>
    <x v="0"/>
  </r>
  <r>
    <s v="Walls"/>
    <s v=" Stephanie"/>
    <s v="Fire-Natural/Social Science"/>
    <x v="1081"/>
    <m/>
    <m/>
    <s v="Academic Year"/>
    <x v="0"/>
  </r>
  <r>
    <s v="Rancier"/>
    <s v=" Megan"/>
    <s v="Musicology/Composition/Theory"/>
    <x v="1081"/>
    <m/>
    <m/>
    <s v="Academic Year"/>
    <x v="0"/>
  </r>
  <r>
    <s v="Nicolas"/>
    <s v=" Anne-Sabine"/>
    <s v="Romance and Classical Studies"/>
    <x v="1081"/>
    <m/>
    <m/>
    <s v="Academic Year"/>
    <x v="0"/>
  </r>
  <r>
    <s v="Brown"/>
    <s v=" Angelo"/>
    <s v="VCT-Tech Education"/>
    <x v="1081"/>
    <m/>
    <m/>
    <s v="Academic Year"/>
    <x v="0"/>
  </r>
  <r>
    <s v="Murphy"/>
    <s v=" Colleen"/>
    <s v="School of HMSLS"/>
    <x v="1082"/>
    <m/>
    <m/>
    <s v="Academic Year"/>
    <x v="0"/>
  </r>
  <r>
    <s v="Baker"/>
    <s v=" Ashley"/>
    <s v="Intercollegiate Athletics"/>
    <x v="1083"/>
    <m/>
    <m/>
    <s v="Fiscal Year"/>
    <x v="1"/>
  </r>
  <r>
    <s v="Burgoon"/>
    <s v=" Jacob"/>
    <s v="Cosmos"/>
    <x v="1083"/>
    <m/>
    <m/>
    <s v="Academic Year"/>
    <x v="0"/>
  </r>
  <r>
    <s v="Myers"/>
    <s v=" Eric"/>
    <s v="Leadership and Policy Studies"/>
    <x v="1084"/>
    <m/>
    <m/>
    <s v="Academic Year"/>
    <x v="0"/>
  </r>
  <r>
    <s v="Shealy"/>
    <s v=" Candace"/>
    <s v="Fire-Applied Science"/>
    <x v="1085"/>
    <m/>
    <m/>
    <s v="Fiscal Year"/>
    <x v="1"/>
  </r>
  <r>
    <s v="Yoder"/>
    <s v=" Katherine"/>
    <s v="University Libraries"/>
    <x v="1086"/>
    <m/>
    <m/>
    <s v="Fiscal Year"/>
    <x v="1"/>
  </r>
  <r>
    <s v="Young"/>
    <s v=" Chad"/>
    <s v="Intercollegiate Athletics"/>
    <x v="1087"/>
    <m/>
    <m/>
    <s v="Fiscal Year"/>
    <x v="1"/>
  </r>
  <r>
    <s v="Alday"/>
    <s v=" Paul"/>
    <s v="Dept of Communication"/>
    <x v="1088"/>
    <m/>
    <m/>
    <s v="Fiscal Year"/>
    <x v="1"/>
  </r>
  <r>
    <s v="Mandell"/>
    <s v=" Eric"/>
    <s v="Physics &amp; Astronomy"/>
    <x v="1089"/>
    <m/>
    <m/>
    <s v="Fiscal Year"/>
    <x v="1"/>
  </r>
  <r>
    <s v="McComas"/>
    <s v=" Sue"/>
    <s v="Fire-Humanities"/>
    <x v="1090"/>
    <m/>
    <m/>
    <s v="Academic Year"/>
    <x v="0"/>
  </r>
  <r>
    <s v="Kaiser"/>
    <s v=" John"/>
    <s v="Ethnic Studies"/>
    <x v="1091"/>
    <m/>
    <m/>
    <s v="Fiscal Year"/>
    <x v="1"/>
  </r>
  <r>
    <s v="Schortgen"/>
    <s v=" Wendy"/>
    <s v="University Bookstore"/>
    <x v="1092"/>
    <m/>
    <m/>
    <s v="Fiscal Year"/>
    <x v="1"/>
  </r>
  <r>
    <s v="Kosakowski"/>
    <s v=" Susan"/>
    <s v="Office of UG Student Develo"/>
    <x v="1092"/>
    <m/>
    <m/>
    <s v="Academic Year"/>
    <x v="0"/>
  </r>
  <r>
    <s v="Booth"/>
    <s v=" Frank"/>
    <s v="Marketing &amp; Communications"/>
    <x v="1093"/>
    <m/>
    <m/>
    <s v="Fiscal Year"/>
    <x v="1"/>
  </r>
  <r>
    <s v="Hertenstein"/>
    <s v=" Elizabeth"/>
    <s v="University Libraries"/>
    <x v="1093"/>
    <m/>
    <m/>
    <s v="Academic Year"/>
    <x v="0"/>
  </r>
  <r>
    <s v="Pryor-Kowalski"/>
    <s v=" Michelle"/>
    <s v="Sociology Department"/>
    <x v="1094"/>
    <m/>
    <m/>
    <s v="Academic Year"/>
    <x v="0"/>
  </r>
  <r>
    <s v="Longbrake"/>
    <s v=" Sansanee"/>
    <s v="Educ/Div Tchng &amp; Learning"/>
    <x v="1095"/>
    <m/>
    <m/>
    <s v="Fiscal Year"/>
    <x v="2"/>
  </r>
  <r>
    <s v="Donahue"/>
    <s v=" Matthew"/>
    <s v="Popular Culture"/>
    <x v="1096"/>
    <m/>
    <m/>
    <s v="Academic Year"/>
    <x v="0"/>
  </r>
  <r>
    <s v="Kimble"/>
    <s v=" James"/>
    <s v="Fire-Instructional Media"/>
    <x v="1097"/>
    <m/>
    <m/>
    <s v="Fiscal Year"/>
    <x v="1"/>
  </r>
  <r>
    <s v="Thompson"/>
    <s v=" Jenny"/>
    <s v="Educ/Div Tchng &amp; Learning"/>
    <x v="1098"/>
    <m/>
    <m/>
    <s v="Fiscal Year"/>
    <x v="0"/>
  </r>
  <r>
    <s v="Buetikofer"/>
    <s v=" Eric"/>
    <s v="Non-Traditional &amp; Transfer Std"/>
    <x v="1099"/>
    <m/>
    <m/>
    <s v="Academic Year"/>
    <x v="0"/>
  </r>
  <r>
    <s v="Hall"/>
    <s v=" Jeffrey"/>
    <s v="VCT-Tech Education"/>
    <x v="1100"/>
    <m/>
    <m/>
    <s v="Fiscal Year"/>
    <x v="1"/>
  </r>
  <r>
    <s v="Wadsworth"/>
    <s v=" Lesley"/>
    <s v="Sociology Department"/>
    <x v="1101"/>
    <m/>
    <m/>
    <s v="Fiscal Year"/>
    <x v="1"/>
  </r>
  <r>
    <s v="Spikes"/>
    <s v=" Troy"/>
    <s v="General Conference"/>
    <x v="1101"/>
    <m/>
    <m/>
    <s v="Academic Year"/>
    <x v="0"/>
  </r>
  <r>
    <s v="Doles"/>
    <s v=" Kurt"/>
    <s v="Musical Arts Dean"/>
    <x v="1101"/>
    <m/>
    <m/>
    <s v="Academic Year"/>
    <x v="0"/>
  </r>
  <r>
    <s v="Smith"/>
    <s v=" Sara"/>
    <s v="PACE"/>
    <x v="1101"/>
    <m/>
    <m/>
    <s v="Academic Year"/>
    <x v="0"/>
  </r>
  <r>
    <s v="Craigo"/>
    <s v=" Karen"/>
    <s v="General Studies Writing Prog"/>
    <x v="1102"/>
    <m/>
    <m/>
    <s v="Fiscal Year"/>
    <x v="1"/>
  </r>
  <r>
    <s v="Doust"/>
    <s v=" Sherri"/>
    <s v="General Studies Writing Prog"/>
    <x v="1102"/>
    <m/>
    <m/>
    <s v="Academic Year"/>
    <x v="0"/>
  </r>
  <r>
    <s v="Gallaway"/>
    <s v=" Scott"/>
    <s v="General Studies Writing Prog"/>
    <x v="1102"/>
    <m/>
    <m/>
    <s v="Academic Year"/>
    <x v="0"/>
  </r>
  <r>
    <s v="Cruea"/>
    <s v=" Susan"/>
    <s v="General Studies Writing Prog"/>
    <x v="1103"/>
    <m/>
    <m/>
    <s v="Fisal year"/>
    <x v="0"/>
  </r>
  <r>
    <s v="Weaver"/>
    <s v=" Connie"/>
    <s v="Financial Aid"/>
    <x v="1104"/>
    <m/>
    <m/>
    <s v="Academic Year"/>
    <x v="0"/>
  </r>
  <r>
    <s v="Veitch"/>
    <s v=" Robin"/>
    <s v="Intercollegiate Athletics"/>
    <x v="1105"/>
    <m/>
    <m/>
    <s v="Fiscal Year"/>
    <x v="1"/>
  </r>
  <r>
    <s v="Blanton"/>
    <s v=" Miles"/>
    <s v="Physics &amp; Astronomy"/>
    <x v="1106"/>
    <m/>
    <m/>
    <s v="Fiscal Year"/>
    <x v="1"/>
  </r>
  <r>
    <s v="Dellenbusch"/>
    <s v=" Kate"/>
    <s v="Physics &amp; Astronomy"/>
    <x v="1107"/>
    <m/>
    <m/>
    <s v="Academic Year"/>
    <x v="0"/>
  </r>
  <r>
    <s v="Harlan"/>
    <s v=" Stephen"/>
    <s v="Bowen-Thompson Student Union"/>
    <x v="1108"/>
    <m/>
    <m/>
    <s v="Fiscal Year"/>
    <x v="1"/>
  </r>
  <r>
    <s v="Sennerud"/>
    <s v=" David"/>
    <s v="Department of Journalism &amp; PR"/>
    <x v="1109"/>
    <m/>
    <m/>
    <s v="Fiscal Year"/>
    <x v="1"/>
  </r>
  <r>
    <s v="Schneider"/>
    <s v=" Jennifer"/>
    <s v="Office of Multicultural Affrs"/>
    <x v="1109"/>
    <m/>
    <m/>
    <s v="Fiscal Year"/>
    <x v="1"/>
  </r>
  <r>
    <s v="Velasquez Torres"/>
    <s v=" Carlos"/>
    <s v="Romance and Classical Studies"/>
    <x v="1109"/>
    <m/>
    <m/>
    <s v="Fiscal Year"/>
    <x v="1"/>
  </r>
  <r>
    <s v="O'Dorisio"/>
    <s v=" Joel"/>
    <s v="Chapman Learning Community"/>
    <x v="1109"/>
    <m/>
    <m/>
    <s v="Academic Year"/>
    <x v="0"/>
  </r>
  <r>
    <s v="Rainey"/>
    <s v=" Sarah"/>
    <s v="Women's Studies Program"/>
    <x v="1109"/>
    <m/>
    <m/>
    <s v="Academic Year"/>
    <x v="0"/>
  </r>
  <r>
    <s v="Harms"/>
    <s v=" Hillary"/>
    <s v="Office of Research Compliance"/>
    <x v="1110"/>
    <m/>
    <m/>
    <s v="Fiscal Year"/>
    <x v="1"/>
  </r>
  <r>
    <s v="Wu"/>
    <s v=" Hsueh-Sheng"/>
    <s v="Sociology Department"/>
    <x v="1110"/>
    <m/>
    <m/>
    <s v="Fiscal Year"/>
    <x v="1"/>
  </r>
  <r>
    <s v="Coss"/>
    <s v=" Teresa"/>
    <s v="Business Operations"/>
    <x v="1110"/>
    <m/>
    <m/>
    <s v="Fiscal Year"/>
    <x v="2"/>
  </r>
  <r>
    <s v="Gabriel"/>
    <s v=" Jerome"/>
    <s v="Recreation and Wellness"/>
    <x v="1110"/>
    <m/>
    <m/>
    <s v="Academic Year"/>
    <x v="0"/>
  </r>
  <r>
    <s v="Bailey"/>
    <s v=" Cynthia"/>
    <s v="Fire-Applied Science"/>
    <x v="1111"/>
    <m/>
    <m/>
    <s v="Fiscal Year"/>
    <x v="1"/>
  </r>
  <r>
    <s v="McManus"/>
    <s v=" Robert"/>
    <s v="General Studies Writing Prog"/>
    <x v="1112"/>
    <m/>
    <m/>
    <s v="Academic Year"/>
    <x v="0"/>
  </r>
  <r>
    <s v="Cloud"/>
    <s v=" Abigail"/>
    <s v="General Studies Writing Prog"/>
    <x v="1113"/>
    <m/>
    <m/>
    <s v="Fiscal Year"/>
    <x v="1"/>
  </r>
  <r>
    <s v="Kem-Blystone"/>
    <s v=" Dorothy"/>
    <s v="Educ/Div Tchng &amp; Learning"/>
    <x v="1114"/>
    <m/>
    <m/>
    <s v="Fiscal Year"/>
    <x v="1"/>
  </r>
  <r>
    <s v="Gullufsen"/>
    <s v=" Eric"/>
    <s v="HHS Advising Center"/>
    <x v="1115"/>
    <m/>
    <m/>
    <s v="Fiscal Year"/>
    <x v="1"/>
  </r>
  <r>
    <s v="Fyn"/>
    <s v=" Amy"/>
    <s v="University Libraries"/>
    <x v="1116"/>
    <m/>
    <m/>
    <s v="Academic Year"/>
    <x v="0"/>
  </r>
  <r>
    <s v="Chiarelott"/>
    <s v=" Erik"/>
    <s v="Marketing"/>
    <x v="1117"/>
    <m/>
    <m/>
    <s v="Academic Year"/>
    <x v="0"/>
  </r>
  <r>
    <s v="Jager"/>
    <s v=" Barbara"/>
    <s v="TRIO Programs"/>
    <x v="1118"/>
    <m/>
    <m/>
    <s v="Fiscal Year"/>
    <x v="1"/>
  </r>
  <r>
    <s v="Young"/>
    <s v=" Ian"/>
    <s v="Philosophy Department"/>
    <x v="1119"/>
    <m/>
    <m/>
    <s v="Fiscal Year"/>
    <x v="1"/>
  </r>
  <r>
    <s v="Planthaber"/>
    <s v=" Amy"/>
    <s v="Fire-Student Services"/>
    <x v="1120"/>
    <m/>
    <m/>
    <s v="Academic Year"/>
    <x v="0"/>
  </r>
  <r>
    <s v="Darke"/>
    <s v=" Ann"/>
    <s v="Math and Statistics Dept"/>
    <x v="1121"/>
    <m/>
    <m/>
    <s v="Academic Year"/>
    <x v="0"/>
  </r>
  <r>
    <s v="Heilmeier"/>
    <s v=" Erin"/>
    <s v="Admissions Office"/>
    <x v="1122"/>
    <m/>
    <m/>
    <s v="Fiscal Year"/>
    <x v="1"/>
  </r>
  <r>
    <s v="Inkrott"/>
    <s v=" Mary Kay"/>
    <s v="Advising Services"/>
    <x v="1122"/>
    <m/>
    <m/>
    <s v="Fiscal Year"/>
    <x v="1"/>
  </r>
  <r>
    <s v="Foust"/>
    <s v=" Amy"/>
    <s v="Advising Services"/>
    <x v="1122"/>
    <m/>
    <m/>
    <s v="Academic Year"/>
    <x v="0"/>
  </r>
  <r>
    <s v="Moore"/>
    <s v=" LaDonna"/>
    <s v="Advising Services"/>
    <x v="1122"/>
    <m/>
    <m/>
    <s v="Academic Year"/>
    <x v="0"/>
  </r>
  <r>
    <s v="Spathelf"/>
    <s v=" Clare"/>
    <s v="Advising Services"/>
    <x v="1122"/>
    <m/>
    <m/>
    <s v="Academic Year"/>
    <x v="0"/>
  </r>
  <r>
    <s v="Calcamuggio"/>
    <s v=" Lisa"/>
    <s v="Bursaris Office"/>
    <x v="1122"/>
    <m/>
    <m/>
    <s v="Academic Year"/>
    <x v="0"/>
  </r>
  <r>
    <s v="Gormley"/>
    <s v=" Megan"/>
    <s v="Intercollegiate Athletics"/>
    <x v="1122"/>
    <m/>
    <m/>
    <s v="Academic Year"/>
    <x v="0"/>
  </r>
  <r>
    <s v="Smith"/>
    <s v=" Karyn"/>
    <s v="Recreation and Wellness"/>
    <x v="1122"/>
    <m/>
    <m/>
    <s v="Academic Year"/>
    <x v="0"/>
  </r>
  <r>
    <s v="Mierzejewski"/>
    <s v=" Grant"/>
    <s v="Vice Pres Enrollment Managemen"/>
    <x v="1122"/>
    <m/>
    <m/>
    <s v="Academic Year"/>
    <x v="0"/>
  </r>
  <r>
    <s v="White"/>
    <s v=" Ruth"/>
    <s v="Marketing"/>
    <x v="1123"/>
    <m/>
    <m/>
    <s v="Fiscal Year"/>
    <x v="1"/>
  </r>
  <r>
    <s v="Kem"/>
    <s v=" Kirk"/>
    <s v="Marketing"/>
    <x v="1123"/>
    <m/>
    <m/>
    <s v="Fiscal Year"/>
    <x v="3"/>
  </r>
  <r>
    <s v="Minnick"/>
    <s v=" Virginia"/>
    <s v="Ctr for Online &amp; Blended Leam"/>
    <x v="1123"/>
    <m/>
    <m/>
    <s v="Academic Year"/>
    <x v="0"/>
  </r>
  <r>
    <s v="Romstadt"/>
    <s v=" Renee"/>
    <s v="Educ/Div Tchng &amp; Learning"/>
    <x v="1123"/>
    <m/>
    <m/>
    <s v="Academic Year"/>
    <x v="0"/>
  </r>
  <r>
    <s v="Sturm"/>
    <s v=" Michael"/>
    <s v="Family &amp; Consumer Sciences"/>
    <x v="1123"/>
    <m/>
    <m/>
    <s v="Academic Year"/>
    <x v="0"/>
  </r>
  <r>
    <s v="Friedberg"/>
    <s v=" Konra"/>
    <s v="Math and Statistics Dept"/>
    <x v="1124"/>
    <m/>
    <m/>
    <s v="Academic Year"/>
    <x v="0"/>
  </r>
  <r>
    <s v="Schulz"/>
    <s v=" Michael"/>
    <s v="General Studies Writing Prog"/>
    <x v="1125"/>
    <m/>
    <m/>
    <s v="Fiscal Year"/>
    <x v="1"/>
  </r>
  <r>
    <s v="Jones"/>
    <s v=" Derrick"/>
    <s v="Theatre and Film"/>
    <x v="1126"/>
    <m/>
    <m/>
    <s v="Fiscal Year"/>
    <x v="1"/>
  </r>
  <r>
    <s v="Twu"/>
    <s v=" Lihjen"/>
    <s v="TRIO Programs"/>
    <x v="1127"/>
    <m/>
    <m/>
    <s v="Fiscal Year"/>
    <x v="1"/>
  </r>
  <r>
    <s v="Harrison"/>
    <s v=" Marcus"/>
    <s v="WBGU-TV Television Service"/>
    <x v="1128"/>
    <m/>
    <m/>
    <s v="Fiscal Year"/>
    <x v="1"/>
  </r>
  <r>
    <s v="Hagenbuch"/>
    <s v=" Julie"/>
    <s v="Department of Journalism &amp; PR"/>
    <x v="1129"/>
    <m/>
    <m/>
    <s v="Fiscal Year"/>
    <x v="1"/>
  </r>
  <r>
    <s v="Shoemaker"/>
    <s v=" Dan"/>
    <s v="Popular Culture"/>
    <x v="1130"/>
    <m/>
    <m/>
    <s v="Academic Year"/>
    <x v="0"/>
  </r>
  <r>
    <s v="Baum"/>
    <s v=" Cynthia"/>
    <s v="Family &amp; Consumer Sciences"/>
    <x v="1131"/>
    <m/>
    <m/>
    <s v="Fiscal Year"/>
    <x v="1"/>
  </r>
  <r>
    <s v="Didelot"/>
    <s v=" Julie"/>
    <s v="Fire-Political Science"/>
    <x v="1132"/>
    <m/>
    <m/>
    <s v="Academic Year"/>
    <x v="0"/>
  </r>
  <r>
    <s v="Brown"/>
    <s v=" Diann"/>
    <s v="Educ/Div Tchng &amp; Learning"/>
    <x v="1133"/>
    <m/>
    <m/>
    <s v="Academic Year"/>
    <x v="0"/>
  </r>
  <r>
    <s v="Lachowski"/>
    <s v=" Cheryl"/>
    <s v="General Studies Writing Prog"/>
    <x v="1134"/>
    <m/>
    <m/>
    <s v="Fiscal Year"/>
    <x v="1"/>
  </r>
  <r>
    <s v="Spence"/>
    <s v=" Benjamin"/>
    <s v="Stroh Center"/>
    <x v="1135"/>
    <m/>
    <m/>
    <s v="Academic Year"/>
    <x v="0"/>
  </r>
  <r>
    <s v="Cornwell"/>
    <s v=" Linda"/>
    <s v="Sociology Department"/>
    <x v="1136"/>
    <m/>
    <m/>
    <s v="Fiscal Year"/>
    <x v="2"/>
  </r>
  <r>
    <s v="Koshar"/>
    <s v=" Mary"/>
    <s v="Math and Statistics Dept"/>
    <x v="1137"/>
    <n v="1200"/>
    <m/>
    <s v="Fiscal Year"/>
    <x v="1"/>
  </r>
  <r>
    <s v="Zirkes"/>
    <s v=" Sandra"/>
    <s v="Math and Statistics Dept"/>
    <x v="1138"/>
    <n v="1200"/>
    <m/>
    <s v="Fiscal Year"/>
    <x v="1"/>
  </r>
  <r>
    <s v="Wagner"/>
    <s v=" Amy"/>
    <s v="Biological Science"/>
    <x v="1139"/>
    <m/>
    <m/>
    <s v="Fiscal Year"/>
    <x v="1"/>
  </r>
  <r>
    <s v="Krishnankuttyrema"/>
    <s v=" Resmi"/>
    <s v="Dept Engineering Technologies"/>
    <x v="1139"/>
    <m/>
    <m/>
    <s v="Fiscal Year"/>
    <x v="1"/>
  </r>
  <r>
    <s v="Kellow"/>
    <s v=" Mary"/>
    <s v="Development Office"/>
    <x v="1139"/>
    <m/>
    <m/>
    <s v="Fiscal Year"/>
    <x v="1"/>
  </r>
  <r>
    <s v="Harrison"/>
    <s v=" Spintz"/>
    <s v="Ethnic Studies"/>
    <x v="1139"/>
    <m/>
    <m/>
    <s v="Fiscal Year"/>
    <x v="1"/>
  </r>
  <r>
    <s v="MacDonald"/>
    <s v=" Megan"/>
    <s v="Ethnic Studies"/>
    <x v="1139"/>
    <m/>
    <m/>
    <s v="Fiscal Year"/>
    <x v="1"/>
  </r>
  <r>
    <s v="Young"/>
    <s v=" Raymond"/>
    <s v="Fire-Human Dev &amp; Family Study"/>
    <x v="1139"/>
    <m/>
    <m/>
    <s v="Fiscal Year"/>
    <x v="1"/>
  </r>
  <r>
    <s v="Williams"/>
    <s v=" Jonathan"/>
    <s v="Fire-Natural/Social Science"/>
    <x v="1139"/>
    <m/>
    <m/>
    <s v="Fiscal Year"/>
    <x v="1"/>
  </r>
  <r>
    <s v="Coletta"/>
    <s v=" Charles"/>
    <s v="Popular Culture"/>
    <x v="1139"/>
    <m/>
    <m/>
    <s v="Fiscal Year"/>
    <x v="1"/>
  </r>
  <r>
    <s v="Alvarez"/>
    <s v=" Carmen"/>
    <s v="Romance and Classical Studies"/>
    <x v="1139"/>
    <m/>
    <m/>
    <s v="Fiscal Year"/>
    <x v="1"/>
  </r>
  <r>
    <s v="Hayatou"/>
    <s v=" Guedeyi"/>
    <s v="Romance and Classical Studies"/>
    <x v="1139"/>
    <m/>
    <m/>
    <s v="Fiscal Year"/>
    <x v="1"/>
  </r>
  <r>
    <s v="Marquina Hervias"/>
    <s v=" Lesnny"/>
    <s v="Romance and Classical Studies"/>
    <x v="1139"/>
    <m/>
    <m/>
    <s v="Fiscal Year"/>
    <x v="1"/>
  </r>
  <r>
    <s v="Bernard"/>
    <s v=" Hope"/>
    <s v="Theatre and Film"/>
    <x v="1139"/>
    <m/>
    <m/>
    <s v="Fiscal Year"/>
    <x v="1"/>
  </r>
  <r>
    <s v="Hiles"/>
    <s v=" Sara"/>
    <s v="Department of Journalism &amp; PR"/>
    <x v="1139"/>
    <m/>
    <m/>
    <s v="Fiscal Year"/>
    <x v="2"/>
  </r>
  <r>
    <s v="Vaillancourt"/>
    <s v=" Margaret"/>
    <s v="Romance and Classical Studies"/>
    <x v="1139"/>
    <m/>
    <m/>
    <s v="Fiscal Year"/>
    <x v="3"/>
  </r>
  <r>
    <s v="Erickson"/>
    <s v=" David"/>
    <s v="Chemistry Department"/>
    <x v="1139"/>
    <m/>
    <m/>
    <s v="Academic Year"/>
    <x v="0"/>
  </r>
  <r>
    <s v="Stasser"/>
    <s v=" Jay"/>
    <s v="Chemistry Department"/>
    <x v="1139"/>
    <m/>
    <m/>
    <s v="Academic Year"/>
    <x v="0"/>
  </r>
  <r>
    <s v="Edge"/>
    <s v=" Thomas"/>
    <s v="Ethnic Studies"/>
    <x v="1139"/>
    <m/>
    <m/>
    <s v="Academic Year"/>
    <x v="0"/>
  </r>
  <r>
    <s v="Mitchell"/>
    <s v=" Anne"/>
    <s v="Ethnic Studies"/>
    <x v="1139"/>
    <m/>
    <m/>
    <s v="Academic Year"/>
    <x v="0"/>
  </r>
  <r>
    <s v="Stuart"/>
    <s v=" Jamie"/>
    <s v="Ethnic Studies"/>
    <x v="1139"/>
    <m/>
    <m/>
    <s v="Academic Year"/>
    <x v="0"/>
  </r>
  <r>
    <s v="McGinley"/>
    <s v=" Tracy"/>
    <s v="Fire-Political Science"/>
    <x v="1139"/>
    <n v="1000"/>
    <m/>
    <s v="Academic Year"/>
    <x v="0"/>
  </r>
  <r>
    <s v="Kimosop"/>
    <s v=" Peter"/>
    <s v="Geography Department"/>
    <x v="1139"/>
    <m/>
    <m/>
    <s v="Academic Year"/>
    <x v="0"/>
  </r>
  <r>
    <s v="Dunn"/>
    <s v=" Laura"/>
    <s v="Ice Arena"/>
    <x v="1139"/>
    <m/>
    <m/>
    <s v="Academic Year"/>
    <x v="0"/>
  </r>
  <r>
    <s v="Fifer"/>
    <s v=" Nichole"/>
    <s v="Political Science Departmenl"/>
    <x v="1139"/>
    <m/>
    <m/>
    <s v="Academic Year"/>
    <x v="0"/>
  </r>
  <r>
    <s v="Newman"/>
    <s v=" Timothy"/>
    <s v="Political Science Department"/>
    <x v="1139"/>
    <m/>
    <m/>
    <s v="Academic Year"/>
    <x v="0"/>
  </r>
  <r>
    <s v="Slavens"/>
    <s v=" Martin"/>
    <s v="Political Science Department"/>
    <x v="1139"/>
    <m/>
    <m/>
    <s v="Academic Year"/>
    <x v="0"/>
  </r>
  <r>
    <s v="Swartley"/>
    <s v=" Kate"/>
    <s v="Romance and Classical Studies"/>
    <x v="1139"/>
    <m/>
    <m/>
    <s v="Academic Year"/>
    <x v="0"/>
  </r>
  <r>
    <s v="Ostrowski"/>
    <s v=" Lucas"/>
    <s v="Theatre and Film"/>
    <x v="1139"/>
    <m/>
    <m/>
    <s v="Academic Year"/>
    <x v="0"/>
  </r>
  <r>
    <s v="Sibielski"/>
    <s v=" Rosalind"/>
    <s v="Theatre and Film"/>
    <x v="1139"/>
    <m/>
    <m/>
    <s v="Academic Year"/>
    <x v="0"/>
  </r>
  <r>
    <s v="Ruby"/>
    <s v=" Tabassum"/>
    <s v="Women's Studies Program"/>
    <x v="1139"/>
    <m/>
    <m/>
    <s v="Academic Year"/>
    <x v="0"/>
  </r>
  <r>
    <s v="Voogd"/>
    <s v=" Andrea"/>
    <s v="Center for International Prgms"/>
    <x v="1140"/>
    <m/>
    <m/>
    <s v="Fiscal Year"/>
    <x v="1"/>
  </r>
  <r>
    <s v="Brown"/>
    <s v=" Ana"/>
    <s v="Office of Residence Life"/>
    <x v="1141"/>
    <m/>
    <m/>
    <s v="Academic Year"/>
    <x v="0"/>
  </r>
  <r>
    <s v="Ingram"/>
    <s v=" Lisa"/>
    <s v="Office of Residence Life"/>
    <x v="1142"/>
    <m/>
    <m/>
    <s v="Fiscal Year"/>
    <x v="1"/>
  </r>
  <r>
    <s v="Smith"/>
    <s v=" Jeffrey"/>
    <s v="Bowen-Thompson Student Union"/>
    <x v="1142"/>
    <m/>
    <m/>
    <s v="Academic Year"/>
    <x v="0"/>
  </r>
  <r>
    <s v="Cihon"/>
    <s v=" Michael"/>
    <s v="Intercollegiate Athletics"/>
    <x v="1142"/>
    <m/>
    <m/>
    <s v="Academic Year"/>
    <x v="0"/>
  </r>
  <r>
    <s v="Moser"/>
    <s v=" Elisabeth"/>
    <s v="Regional Book Depository"/>
    <x v="1142"/>
    <m/>
    <m/>
    <s v="Academic Year"/>
    <x v="0"/>
  </r>
  <r>
    <s v="Dean"/>
    <s v=" Jennison"/>
    <s v="Tennis - Woman"/>
    <x v="1143"/>
    <m/>
    <m/>
    <s v="Academic Year"/>
    <x v="0"/>
  </r>
  <r>
    <s v="Heitger"/>
    <s v=" Raymond"/>
    <s v="Math and Statistics Dept"/>
    <x v="1144"/>
    <m/>
    <m/>
    <s v="Fiscal Year"/>
    <x v="1"/>
  </r>
  <r>
    <s v="Barnett"/>
    <s v=" Rachel"/>
    <s v="Math and Statistics Dept"/>
    <x v="1145"/>
    <n v="1200"/>
    <m/>
    <s v="Fiscal Year"/>
    <x v="3"/>
  </r>
  <r>
    <s v="Yang"/>
    <s v=" Xiangui"/>
    <s v="Language Learning Center"/>
    <x v="1146"/>
    <m/>
    <m/>
    <s v="Fiscal Year"/>
    <x v="1"/>
  </r>
  <r>
    <s v="Brough"/>
    <s v=" Rebecca"/>
    <s v="Registrar"/>
    <x v="1146"/>
    <m/>
    <m/>
    <s v="Academic Year"/>
    <x v="0"/>
  </r>
  <r>
    <s v="Scheele"/>
    <s v=" Christof"/>
    <s v="General Studies Writing Prog"/>
    <x v="1147"/>
    <m/>
    <m/>
    <s v="Fiscal Year"/>
    <x v="1"/>
  </r>
  <r>
    <s v="Miller"/>
    <s v=" Christina"/>
    <s v="Math and Statistics Dept"/>
    <x v="1148"/>
    <m/>
    <m/>
    <s v="Academic Year"/>
    <x v="0"/>
  </r>
  <r>
    <s v="Tippey"/>
    <s v=" Brett"/>
    <s v="Architecture &amp; Envr Design"/>
    <x v="1149"/>
    <m/>
    <m/>
    <s v="Academic Year"/>
    <x v="0"/>
  </r>
  <r>
    <s v="Christman"/>
    <s v=" Barbara"/>
    <s v="Math and Statistics Dept"/>
    <x v="1150"/>
    <m/>
    <m/>
    <s v="Academic Year"/>
    <x v="0"/>
  </r>
  <r>
    <s v="Bissa"/>
    <s v=" Paul"/>
    <s v="General Studies Writing Prog"/>
    <x v="1151"/>
    <m/>
    <m/>
    <s v="Fiscal Year"/>
    <x v="1"/>
  </r>
  <r>
    <s v="Jaynes"/>
    <s v=" Rebecca"/>
    <s v="Col of Technology Adm"/>
    <x v="1152"/>
    <m/>
    <m/>
    <s v="Fiscal Year"/>
    <x v="1"/>
  </r>
  <r>
    <s v="Pflum"/>
    <s v=" Robert"/>
    <s v="Office of Residence Life"/>
    <x v="1153"/>
    <n v="5000"/>
    <m/>
    <s v="Academic Year"/>
    <x v="0"/>
  </r>
  <r>
    <s v="Sloane"/>
    <s v=" Robert"/>
    <s v="American Culture Studies"/>
    <x v="1154"/>
    <m/>
    <m/>
    <s v="Academic Year"/>
    <x v="0"/>
  </r>
  <r>
    <s v="Herrington"/>
    <s v=" Dayna"/>
    <s v="English Department"/>
    <x v="1155"/>
    <m/>
    <m/>
    <s v="Fiscal Year"/>
    <x v="3"/>
  </r>
  <r>
    <s v="Solomon"/>
    <s v=" Nora"/>
    <s v="Center for International Prgms"/>
    <x v="1156"/>
    <m/>
    <m/>
    <s v="Academic Year"/>
    <x v="0"/>
  </r>
  <r>
    <s v="Fugett"/>
    <s v=" Laney"/>
    <s v="VCT-Tech Education"/>
    <x v="1157"/>
    <m/>
    <m/>
    <s v="Academic Year"/>
    <x v="0"/>
  </r>
  <r>
    <s v="Beaston"/>
    <s v=" Virginia"/>
    <s v="Educ/Div Tchng &amp; Learning"/>
    <x v="1158"/>
    <m/>
    <m/>
    <s v="Fiscal Year"/>
    <x v="1"/>
  </r>
  <r>
    <s v="Beaverson"/>
    <s v=" Marcy"/>
    <s v="Math and Statistics Dept"/>
    <x v="1158"/>
    <m/>
    <m/>
    <s v="Fiscal Year"/>
    <x v="1"/>
  </r>
  <r>
    <s v="Heckman"/>
    <s v=" Michelle"/>
    <s v="Math and Statistics Dept"/>
    <x v="1158"/>
    <n v="1200"/>
    <m/>
    <s v="Academic Year"/>
    <x v="1"/>
  </r>
  <r>
    <s v="Bernard"/>
    <s v=" Mark"/>
    <s v="Theatre and Film"/>
    <x v="1158"/>
    <m/>
    <m/>
    <s v="Fiscal Year"/>
    <x v="1"/>
  </r>
  <r>
    <s v="Reid"/>
    <s v=" Aimee"/>
    <s v="Theatre and Film"/>
    <x v="1158"/>
    <m/>
    <m/>
    <s v="Academic Year"/>
    <x v="0"/>
  </r>
  <r>
    <s v="Schuett"/>
    <s v=" Sharon"/>
    <s v="Educ/DivTchng &amp; Learning"/>
    <x v="1159"/>
    <m/>
    <m/>
    <s v="Fiscal Year"/>
    <x v="1"/>
  </r>
  <r>
    <s v="Hamady"/>
    <s v=" Carrie"/>
    <s v="Family &amp; Consumer Sciences"/>
    <x v="1159"/>
    <m/>
    <m/>
    <s v="Fiscal Year"/>
    <x v="1"/>
  </r>
  <r>
    <s v="Schleicher"/>
    <s v=" Sara"/>
    <s v="School of Art"/>
    <x v="1160"/>
    <m/>
    <m/>
    <s v="Fiscal Year"/>
    <x v="1"/>
  </r>
  <r>
    <s v="Jones"/>
    <s v=" Harland"/>
    <s v="General Studies Writing Prog"/>
    <x v="1161"/>
    <m/>
    <m/>
    <s v="Fiscal Year"/>
    <x v="1"/>
  </r>
  <r>
    <s v="Lee"/>
    <s v=" Ian"/>
    <s v="TRIO Programs"/>
    <x v="1162"/>
    <m/>
    <m/>
    <s v="Academic Year"/>
    <x v="0"/>
  </r>
  <r>
    <s v="Braziunaite"/>
    <s v=" Ramune"/>
    <s v="Dept of Communication"/>
    <x v="1163"/>
    <m/>
    <m/>
    <s v="Academic Year"/>
    <x v="0"/>
  </r>
  <r>
    <s v="Jess"/>
    <s v=" Scott"/>
    <s v="Intercollegiate Athletics"/>
    <x v="1164"/>
    <m/>
    <m/>
    <s v="Fiscal Year"/>
    <x v="1"/>
  </r>
  <r>
    <s v="Granger"/>
    <s v=" John"/>
    <s v="Leadership and Policy Studies"/>
    <x v="1165"/>
    <m/>
    <m/>
    <s v="Fiscal Year"/>
    <x v="1"/>
  </r>
  <r>
    <s v="Lesniewicz"/>
    <s v=" Peggy"/>
    <s v="Schl of Intervention Svcs"/>
    <x v="1165"/>
    <m/>
    <m/>
    <s v="Fiscal Year"/>
    <x v="1"/>
  </r>
  <r>
    <s v="Rzicznek"/>
    <s v=" Amanda"/>
    <s v="General Studies Writing Prog"/>
    <x v="1166"/>
    <m/>
    <m/>
    <s v="Academic Year"/>
    <x v="0"/>
  </r>
  <r>
    <s v="Darabie"/>
    <s v=" Mohammed"/>
    <s v="Fire-The Learning Center"/>
    <x v="1167"/>
    <m/>
    <m/>
    <s v="Academic Year"/>
    <x v="0"/>
  </r>
  <r>
    <s v="Fisher"/>
    <s v=" Daisy"/>
    <s v="TRIO Programs"/>
    <x v="1168"/>
    <m/>
    <m/>
    <s v="Academic Year"/>
    <x v="0"/>
  </r>
  <r>
    <s v="Layne"/>
    <s v=" Gary"/>
    <s v="Recreation and Wellness"/>
    <x v="1169"/>
    <m/>
    <m/>
    <s v="Academic Year"/>
    <x v="0"/>
  </r>
  <r>
    <s v="Brown"/>
    <s v=" Jennifer"/>
    <s v="English Department"/>
    <x v="1170"/>
    <m/>
    <m/>
    <s v="Academic Year"/>
    <x v="0"/>
  </r>
  <r>
    <s v="Spallinger"/>
    <s v=" Kimberly"/>
    <s v="English Department"/>
    <x v="1170"/>
    <m/>
    <m/>
    <s v="Academic Year"/>
    <x v="0"/>
  </r>
  <r>
    <s v="Herrington"/>
    <s v=" Samuel"/>
    <s v="English Department"/>
    <x v="1171"/>
    <m/>
    <m/>
    <s v="Academic Year"/>
    <x v="0"/>
  </r>
  <r>
    <s v="Orwick Ogden"/>
    <s v=" Sherri"/>
    <s v="Co-Op Education"/>
    <x v="1172"/>
    <m/>
    <m/>
    <s v="Academic Year"/>
    <x v="0"/>
  </r>
  <r>
    <s v="Mladjov"/>
    <s v=" lan"/>
    <s v="History Department"/>
    <x v="1173"/>
    <m/>
    <m/>
    <s v="Academic Year"/>
    <x v="0"/>
  </r>
  <r>
    <s v="Elkins"/>
    <s v=" Nichole"/>
    <s v="Geology Department"/>
    <x v="1174"/>
    <m/>
    <m/>
    <s v="Academic Year"/>
    <x v="0"/>
  </r>
  <r>
    <s v="Jones"/>
    <s v=" Kaitlin"/>
    <s v="Math and Statistics Dept"/>
    <x v="1175"/>
    <m/>
    <m/>
    <s v="Fiscal Year"/>
    <x v="1"/>
  </r>
  <r>
    <s v="Davis"/>
    <s v=" Gerald"/>
    <s v="Educ/Div Tchng &amp; Learning"/>
    <x v="1175"/>
    <m/>
    <m/>
    <s v="Academic Year"/>
    <x v="0"/>
  </r>
  <r>
    <s v="Freeworth"/>
    <s v=" Staci"/>
    <s v="Family &amp; Consumer Sciences"/>
    <x v="1175"/>
    <m/>
    <m/>
    <s v="Academic Year"/>
    <x v="0"/>
  </r>
  <r>
    <s v="Cipriani"/>
    <s v=" Holly"/>
    <s v="Financial Aid"/>
    <x v="1175"/>
    <m/>
    <m/>
    <s v="Academic Year"/>
    <x v="0"/>
  </r>
  <r>
    <s v="Dunlap"/>
    <s v=" Jonathan"/>
    <s v="Math and Statistics Dept"/>
    <x v="1175"/>
    <m/>
    <m/>
    <s v="Academic Year"/>
    <x v="0"/>
  </r>
  <r>
    <s v="McFall"/>
    <s v=" Michael"/>
    <s v="Philosophy Department"/>
    <x v="1175"/>
    <m/>
    <m/>
    <s v="Academic Year"/>
    <x v="0"/>
  </r>
  <r>
    <s v="Garland"/>
    <s v=" Kenneth"/>
    <s v="School of Media and Comm"/>
    <x v="1175"/>
    <m/>
    <m/>
    <s v="Academic Year"/>
    <x v="0"/>
  </r>
  <r>
    <s v="Vrooman"/>
    <s v=" Patrick"/>
    <s v="Educ/Div Tchng &amp; Learning"/>
    <x v="1176"/>
    <m/>
    <m/>
    <s v="Fiscal Year"/>
    <x v="1"/>
  </r>
  <r>
    <s v="Colom"/>
    <s v=" Patricia"/>
    <s v="Schl of Intervention Svcs"/>
    <x v="1176"/>
    <m/>
    <m/>
    <s v="Fiscal Year"/>
    <x v="2"/>
  </r>
  <r>
    <s v="Branam-Poling"/>
    <s v=" Larry"/>
    <s v="Schl of Intervention Svcs"/>
    <x v="1176"/>
    <m/>
    <m/>
    <s v="Academic Year"/>
    <x v="0"/>
  </r>
  <r>
    <s v="Leitch"/>
    <s v=" David"/>
    <s v="Schl of Intervention Svcs"/>
    <x v="1176"/>
    <m/>
    <m/>
    <s v="Academic Year"/>
    <x v="0"/>
  </r>
  <r>
    <s v="Hoy"/>
    <s v=" Cheryl"/>
    <s v="General Studies Writing Prog"/>
    <x v="1177"/>
    <m/>
    <m/>
    <s v="Fiscal Year"/>
    <x v="2"/>
  </r>
  <r>
    <s v="Rzicznek"/>
    <s v=" Frank"/>
    <s v="General Studies Writing Prog"/>
    <x v="1177"/>
    <m/>
    <m/>
    <s v="Academic Year"/>
    <x v="0"/>
  </r>
  <r>
    <s v="Zuccaro"/>
    <s v=" Christopher"/>
    <s v="Intercollegiate Athletics"/>
    <x v="1178"/>
    <m/>
    <m/>
    <s v="Fiscal Year"/>
    <x v="1"/>
  </r>
  <r>
    <s v="Anzicek"/>
    <s v=" Emily"/>
    <s v="Dept of Communication"/>
    <x v="1179"/>
    <m/>
    <m/>
    <s v="Fiscal Year"/>
    <x v="1"/>
  </r>
  <r>
    <s v="Zemanski"/>
    <s v=" Elizabeth"/>
    <s v="General Studies Writing Prog"/>
    <x v="1180"/>
    <m/>
    <m/>
    <s v="Fiscal Year"/>
    <x v="1"/>
  </r>
  <r>
    <s v="Reuss"/>
    <s v=" Thomas"/>
    <s v="Schl of Intervention Svcs"/>
    <x v="1181"/>
    <m/>
    <m/>
    <s v="Academic Year"/>
    <x v="0"/>
  </r>
  <r>
    <s v="Stevens"/>
    <s v=" Mark"/>
    <s v="Educ/Div Tchng &amp; Learning"/>
    <x v="1182"/>
    <m/>
    <m/>
    <s v="Academic Year"/>
    <x v="0"/>
  </r>
  <r>
    <s v="Schuck"/>
    <s v=" Raymond"/>
    <s v="Dept of Communication"/>
    <x v="1183"/>
    <m/>
    <m/>
    <s v="Fiscal Year"/>
    <x v="1"/>
  </r>
  <r>
    <s v="Lomeli"/>
    <s v=" Gabriel"/>
    <s v="Admissions Office"/>
    <x v="1184"/>
    <m/>
    <m/>
    <s v="Fiscal Year"/>
    <x v="1"/>
  </r>
  <r>
    <s v="Hofmeister"/>
    <s v=" Kurt"/>
    <s v="Construction Management"/>
    <x v="1185"/>
    <m/>
    <m/>
    <s v="Fiscal Year"/>
    <x v="2"/>
  </r>
  <r>
    <s v="Michalak"/>
    <s v=" William"/>
    <s v="Construction Management"/>
    <x v="1185"/>
    <m/>
    <m/>
    <s v="Academic Year"/>
    <x v="0"/>
  </r>
  <r>
    <s v="Zimmann"/>
    <s v=" Angela"/>
    <s v="General Studies Writing Prog"/>
    <x v="1186"/>
    <m/>
    <m/>
    <s v="Fiscal Year"/>
    <x v="1"/>
  </r>
  <r>
    <s v="Blanc"/>
    <s v=" Richard"/>
    <s v="Baseball - Men"/>
    <x v="1187"/>
    <m/>
    <m/>
    <s v="Fiscal Year"/>
    <x v="1"/>
  </r>
  <r>
    <s v="Bohland"/>
    <s v=" Adam"/>
    <s v="Dining Services"/>
    <x v="1187"/>
    <m/>
    <m/>
    <s v="Fiscal Year"/>
    <x v="1"/>
  </r>
  <r>
    <s v="Carper"/>
    <s v=" Chad"/>
    <s v="Dining Services"/>
    <x v="1187"/>
    <m/>
    <m/>
    <s v="Academic Year"/>
    <x v="0"/>
  </r>
  <r>
    <s v="Drane"/>
    <s v=" Michael"/>
    <s v="Dining Services"/>
    <x v="1187"/>
    <m/>
    <m/>
    <s v="Academic Year"/>
    <x v="0"/>
  </r>
  <r>
    <s v="Fox"/>
    <s v=" James"/>
    <s v="Dining Services"/>
    <x v="1187"/>
    <m/>
    <m/>
    <s v="Academic Year"/>
    <x v="0"/>
  </r>
  <r>
    <s v="Kontos"/>
    <s v=" Victoria"/>
    <s v="Fire-Admissions"/>
    <x v="1188"/>
    <m/>
    <m/>
    <s v="Fiscal Year"/>
    <x v="1"/>
  </r>
  <r>
    <s v="Barhite"/>
    <s v=" Brandi"/>
    <s v="Student Communication Center"/>
    <x v="1189"/>
    <m/>
    <m/>
    <s v="Fiscal Year"/>
    <x v="1"/>
  </r>
  <r>
    <s v="Light"/>
    <s v=" Ruthy"/>
    <s v="School of Art"/>
    <x v="1190"/>
    <m/>
    <m/>
    <s v="Fiscal Year"/>
    <x v="1"/>
  </r>
  <r>
    <s v="Muc"/>
    <s v=" Sean"/>
    <s v="Fire-Natural/Social Science"/>
    <x v="1191"/>
    <m/>
    <m/>
    <s v="Academic Year"/>
    <x v="0"/>
  </r>
  <r>
    <s v="Franke"/>
    <s v=" Irina"/>
    <s v="Math and Statistics Dept"/>
    <x v="1192"/>
    <n v="1200"/>
    <m/>
    <s v="Academic Year"/>
    <x v="0"/>
  </r>
  <r>
    <s v="Fox"/>
    <s v=" Brent"/>
    <s v="Fire-Mathematics"/>
    <x v="1193"/>
    <m/>
    <m/>
    <s v="Academic Year"/>
    <x v="0"/>
  </r>
  <r>
    <s v="Bird"/>
    <s v=" Holly"/>
    <s v="General Studies Writing Prog"/>
    <x v="1194"/>
    <m/>
    <m/>
    <s v="Fiscal Year"/>
    <x v="1"/>
  </r>
  <r>
    <s v="Jordan"/>
    <s v=" Ethan"/>
    <s v="General Studies Writing Prog"/>
    <x v="1194"/>
    <m/>
    <m/>
    <s v="Fiscal Year"/>
    <x v="1"/>
  </r>
  <r>
    <s v="Jordan"/>
    <s v=" Heather"/>
    <s v="General Studies Writing Prog"/>
    <x v="1194"/>
    <m/>
    <m/>
    <s v="Fiscal Year"/>
    <x v="1"/>
  </r>
  <r>
    <s v="Komura"/>
    <s v=" Toshiaki"/>
    <s v="General Studies Writing Prog"/>
    <x v="1194"/>
    <m/>
    <m/>
    <s v="Fiscal Year"/>
    <x v="1"/>
  </r>
  <r>
    <s v="Kuechenmeister"/>
    <s v=" Elizabeth"/>
    <s v="General Studies Writing Prog"/>
    <x v="1194"/>
    <m/>
    <m/>
    <s v="Fiscal Year"/>
    <x v="1"/>
  </r>
  <r>
    <s v="Lenz"/>
    <s v=" Sarah"/>
    <s v="General Studies Writing Prog"/>
    <x v="1194"/>
    <m/>
    <m/>
    <s v="Fiscal Year"/>
    <x v="1"/>
  </r>
  <r>
    <s v="Sharp"/>
    <s v=" Kellie"/>
    <s v="General Studies Writing Prog"/>
    <x v="1194"/>
    <m/>
    <m/>
    <s v="Fiscal Year"/>
    <x v="1"/>
  </r>
  <r>
    <s v="Vogtsberger"/>
    <s v=" Elizabeth"/>
    <s v="General Studies Writing Prog"/>
    <x v="1194"/>
    <m/>
    <m/>
    <s v="Fiscal Year"/>
    <x v="1"/>
  </r>
  <r>
    <s v="Zeh"/>
    <s v="Jason"/>
    <s v="General Studies Writing Prog"/>
    <x v="1194"/>
    <m/>
    <m/>
    <s v="Fiscal Year"/>
    <x v="1"/>
  </r>
  <r>
    <s v="Zinz"/>
    <s v=" Jessica"/>
    <s v="General Studies Writing Prog"/>
    <x v="1194"/>
    <m/>
    <m/>
    <s v="Fiscal Year"/>
    <x v="1"/>
  </r>
  <r>
    <s v="Madsen"/>
    <s v=" Wayne"/>
    <s v="School of Art"/>
    <x v="1194"/>
    <m/>
    <m/>
    <s v="Fiscal Year"/>
    <x v="1"/>
  </r>
  <r>
    <s v="DeAmicis-Silveira"/>
    <s v=" Christina"/>
    <s v="Educ/Div Tchng &amp; Learning"/>
    <x v="1194"/>
    <m/>
    <m/>
    <s v="Academic Year"/>
    <x v="0"/>
  </r>
  <r>
    <s v="Pinheiro"/>
    <s v=" Beth"/>
    <s v="Family &amp; Consumer Sciences"/>
    <x v="1194"/>
    <m/>
    <m/>
    <s v="Academic Year"/>
    <x v="0"/>
  </r>
  <r>
    <s v="Celizic"/>
    <s v=" Joseph"/>
    <s v="General Studies Writing Prog"/>
    <x v="1194"/>
    <m/>
    <m/>
    <s v="Academic Year"/>
    <x v="0"/>
  </r>
  <r>
    <s v="Felver"/>
    <s v=" Bradley"/>
    <s v="General Studies Writing Prog"/>
    <x v="1194"/>
    <m/>
    <m/>
    <s v="Academic Year"/>
    <x v="0"/>
  </r>
  <r>
    <s v="Garbett"/>
    <s v=" Christine"/>
    <s v="General Studies Writing Prog"/>
    <x v="1194"/>
    <m/>
    <m/>
    <s v="Academic Year"/>
    <x v="0"/>
  </r>
  <r>
    <s v="Gattozzi"/>
    <s v=" Bryan"/>
    <s v="General Studies Writing Prog"/>
    <x v="1194"/>
    <m/>
    <m/>
    <s v="Academic Year"/>
    <x v="0"/>
  </r>
  <r>
    <s v="Obemesser"/>
    <s v=" Scott"/>
    <s v="General Studies Writing Prog"/>
    <x v="1194"/>
    <m/>
    <m/>
    <s v="Academic Year"/>
    <x v="0"/>
  </r>
  <r>
    <s v="Rome"/>
    <s v=" Matthew"/>
    <s v="General Studies Writing Prog"/>
    <x v="1194"/>
    <m/>
    <m/>
    <s v="Academic Year"/>
    <x v="0"/>
  </r>
  <r>
    <s v="Gamer"/>
    <s v=" Angela"/>
    <s v="English Department"/>
    <x v="1195"/>
    <m/>
    <m/>
    <s v="Academic Year"/>
    <x v="0"/>
  </r>
  <r>
    <s v="Merrill"/>
    <s v=" Stephen"/>
    <s v="Dept of Telecommunications"/>
    <x v="1196"/>
    <m/>
    <m/>
    <s v="Academic Year"/>
    <x v="0"/>
  </r>
  <r>
    <s v="Mitova"/>
    <s v=" Mariana"/>
    <s v="Family &amp; Consumer Sciences"/>
    <x v="1196"/>
    <m/>
    <m/>
    <s v="Academic Year"/>
    <x v="0"/>
  </r>
  <r>
    <s v="Dieball"/>
    <s v=" Allan"/>
    <s v="Financial Aid"/>
    <x v="1197"/>
    <m/>
    <m/>
    <s v="Academic Year"/>
    <x v="0"/>
  </r>
  <r>
    <s v="Meyer"/>
    <s v=" David"/>
    <s v="Intercollegiate Athletics"/>
    <x v="1198"/>
    <m/>
    <m/>
    <s v="Academic Year"/>
    <x v="0"/>
  </r>
  <r>
    <s v="Hill"/>
    <s v=" Genevieve"/>
    <s v="School of Art"/>
    <x v="1199"/>
    <m/>
    <m/>
    <s v="Fiscal Year"/>
    <x v="2"/>
  </r>
  <r>
    <s v="Truax"/>
    <s v=" Jermaine"/>
    <s v="Intercollegiate Athletics"/>
    <x v="1200"/>
    <m/>
    <m/>
    <s v="Fiscal Year"/>
    <x v="1"/>
  </r>
  <r>
    <s v="Daman"/>
    <s v=" Laurel"/>
    <s v="Theatre and Film"/>
    <x v="1201"/>
    <m/>
    <m/>
    <s v="Academic Year"/>
    <x v="0"/>
  </r>
  <r>
    <s v="Hardaway"/>
    <s v=" Mark"/>
    <s v="Volleyball - Women"/>
    <x v="1202"/>
    <m/>
    <m/>
    <s v="Fiscal Year"/>
    <x v="1"/>
  </r>
  <r>
    <s v="Saylor"/>
    <s v=" Nadine"/>
    <s v="School of Art"/>
    <x v="1203"/>
    <m/>
    <m/>
    <s v="Academic Year"/>
    <x v="0"/>
  </r>
  <r>
    <s v="Carlton"/>
    <s v=" Kalee"/>
    <s v="Admissions Office"/>
    <x v="1204"/>
    <m/>
    <m/>
    <s v="Academic Year"/>
    <x v="0"/>
  </r>
  <r>
    <s v="Dupay"/>
    <s v=" Marcelle"/>
    <s v="School of Art"/>
    <x v="1205"/>
    <m/>
    <m/>
    <s v="Academic Year"/>
    <x v="0"/>
  </r>
  <r>
    <s v="Fontana"/>
    <s v=" Anthony"/>
    <s v="School of Art"/>
    <x v="1206"/>
    <n v="36000"/>
    <m/>
    <s v="Academic Year"/>
    <x v="0"/>
  </r>
  <r>
    <s v="Brooks"/>
    <s v=" Michael"/>
    <s v="Ctrfor Online &amp; Blended Learn"/>
    <x v="1207"/>
    <m/>
    <m/>
    <s v="Academic Year"/>
    <x v="0"/>
  </r>
  <r>
    <s v="Whiteman"/>
    <s v=" Betty"/>
    <s v="Health Services"/>
    <x v="1208"/>
    <m/>
    <m/>
    <s v="Fiscal Year"/>
    <x v="1"/>
  </r>
  <r>
    <s v="Burton"/>
    <s v=" Aaron"/>
    <s v="Dept of Communication"/>
    <x v="1209"/>
    <m/>
    <m/>
    <s v="Academic Year"/>
    <x v="0"/>
  </r>
  <r>
    <s v="Onodera"/>
    <s v=" Masako"/>
    <s v="School of Art"/>
    <x v="1210"/>
    <m/>
    <m/>
    <s v="Academic Year"/>
    <x v="0"/>
  </r>
  <r>
    <s v="Kretschmer"/>
    <s v=" Heather"/>
    <s v="English Department"/>
    <x v="1211"/>
    <m/>
    <m/>
    <s v="Fiscal Year"/>
    <x v="1"/>
  </r>
  <r>
    <s v="Trace"/>
    <s v=" Debra"/>
    <s v="Math and Statistics Dept"/>
    <x v="1211"/>
    <m/>
    <m/>
    <s v="Fiscal Year"/>
    <x v="1"/>
  </r>
  <r>
    <s v="Wilhelm"/>
    <s v=" Andrew"/>
    <s v="Math and Statistics Dept"/>
    <x v="1211"/>
    <m/>
    <m/>
    <s v="Fiscal Year"/>
    <x v="1"/>
  </r>
  <r>
    <s v="Jaworski"/>
    <s v=" Peter"/>
    <s v="Philosophy Department"/>
    <x v="1211"/>
    <m/>
    <m/>
    <s v="Fiscal Year"/>
    <x v="1"/>
  </r>
  <r>
    <s v="Allen"/>
    <s v=" Jennifer"/>
    <s v="School of Art"/>
    <x v="1211"/>
    <m/>
    <m/>
    <s v="Fiscal Year"/>
    <x v="1"/>
  </r>
  <r>
    <s v="Kenar"/>
    <s v=" Anna"/>
    <s v="School of Art"/>
    <x v="1211"/>
    <m/>
    <m/>
    <s v="Fiscal Year"/>
    <x v="1"/>
  </r>
  <r>
    <s v="Leonard"/>
    <s v=" Clay"/>
    <s v="School of Art"/>
    <x v="1211"/>
    <m/>
    <m/>
    <s v="Fiscal Year"/>
    <x v="1"/>
  </r>
  <r>
    <s v="Leonard"/>
    <s v=" Justin"/>
    <s v="School of Art"/>
    <x v="1211"/>
    <m/>
    <m/>
    <s v="Fiscal Year"/>
    <x v="1"/>
  </r>
  <r>
    <s v="Westbrook"/>
    <s v=" Casey"/>
    <s v="School of Art"/>
    <x v="1211"/>
    <m/>
    <m/>
    <s v="Fiscal Year"/>
    <x v="1"/>
  </r>
  <r>
    <s v="Cook"/>
    <s v=" Amy"/>
    <s v="English Department"/>
    <x v="1211"/>
    <m/>
    <m/>
    <s v="Academic Year"/>
    <x v="0"/>
  </r>
  <r>
    <s v="Lawrence"/>
    <s v=" Jessica"/>
    <s v="Geology Department"/>
    <x v="1211"/>
    <m/>
    <m/>
    <s v="Academic Year"/>
    <x v="0"/>
  </r>
  <r>
    <s v="Gabbard"/>
    <s v=" Bradley"/>
    <s v="Philosophy Department"/>
    <x v="1211"/>
    <m/>
    <m/>
    <s v="Academic Year"/>
    <x v="0"/>
  </r>
  <r>
    <s v="Miller"/>
    <s v=" Robyn"/>
    <s v="School of HMSLS"/>
    <x v="1211"/>
    <m/>
    <m/>
    <s v="Academic Year"/>
    <x v="0"/>
  </r>
  <r>
    <s v="Young"/>
    <s v=" Stephanie"/>
    <s v="Golf-Women"/>
    <x v="1212"/>
    <m/>
    <m/>
    <s v="Fiscal Year"/>
    <x v="1"/>
  </r>
  <r>
    <s v="Borcherdt"/>
    <s v=" Kristi"/>
    <s v="Schl of Intervention Svcs"/>
    <x v="1213"/>
    <m/>
    <m/>
    <s v="Fiscal Year"/>
    <x v="1"/>
  </r>
  <r>
    <s v="Vollmar"/>
    <s v=" Beth"/>
    <s v="VCT-Tech Education"/>
    <x v="1214"/>
    <m/>
    <m/>
    <s v="Fiscal Year"/>
    <x v="1"/>
  </r>
  <r>
    <s v="Fischer"/>
    <s v=" Daniel"/>
    <s v="Intercollegiate Athletics"/>
    <x v="1215"/>
    <m/>
    <m/>
    <s v="Academic Year"/>
    <x v="0"/>
  </r>
  <r>
    <s v="Knudsen"/>
    <s v=" Joshua"/>
    <s v="Dining Services"/>
    <x v="1216"/>
    <m/>
    <m/>
    <s v="Fiscal Year"/>
    <x v="1"/>
  </r>
  <r>
    <s v="Durham"/>
    <s v=" Rachel"/>
    <s v="School of Art"/>
    <x v="1217"/>
    <m/>
    <m/>
    <s v="Academic Year"/>
    <x v="0"/>
  </r>
  <r>
    <s v="Green-Churchwell"/>
    <s v=" Brigitte"/>
    <s v="Fire-The Learning Center"/>
    <x v="1218"/>
    <m/>
    <m/>
    <s v="Fiscal Year"/>
    <x v="1"/>
  </r>
  <r>
    <s v="Sheets"/>
    <s v=" Elizabeth"/>
    <s v="School of Art"/>
    <x v="1219"/>
    <m/>
    <m/>
    <s v="Fiscal Year"/>
    <x v="1"/>
  </r>
  <r>
    <s v="Hagg"/>
    <s v=" Jodi"/>
    <s v="VCT-Tech Education"/>
    <x v="1220"/>
    <m/>
    <m/>
    <s v="Fiscal Year"/>
    <x v="1"/>
  </r>
  <r>
    <s v="Shim"/>
    <s v=" Cheongmi"/>
    <s v="Dept of Communication"/>
    <x v="1221"/>
    <m/>
    <m/>
    <s v="Fiscal Year"/>
    <x v="3"/>
  </r>
  <r>
    <s v="Doyle"/>
    <s v=" Michelle"/>
    <s v="Admissions Office"/>
    <x v="1222"/>
    <m/>
    <m/>
    <s v="Academic Year"/>
    <x v="0"/>
  </r>
  <r>
    <s v="Marcum"/>
    <s v=" Christopher"/>
    <s v="Intercollegiate Athletics"/>
    <x v="1223"/>
    <m/>
    <m/>
    <s v="Fiscal Year"/>
    <x v="1"/>
  </r>
  <r>
    <s v="Zwayer"/>
    <s v=" Irene"/>
    <s v="TRIO Programs"/>
    <x v="1224"/>
    <m/>
    <m/>
    <s v="Fiscal Year"/>
    <x v="1"/>
  </r>
  <r>
    <s v="Hunter"/>
    <s v=" Lucinda"/>
    <s v="English Department"/>
    <x v="1225"/>
    <m/>
    <m/>
    <s v="Fiscal Year"/>
    <x v="1"/>
  </r>
  <r>
    <s v="Stevens"/>
    <s v=" Jon"/>
    <s v="Architecture &amp; Envr Design"/>
    <x v="1225"/>
    <m/>
    <m/>
    <s v="Academic Year"/>
    <x v="0"/>
  </r>
  <r>
    <s v="Shaffer"/>
    <s v=" Lani"/>
    <s v="Softball - Women"/>
    <x v="1226"/>
    <m/>
    <m/>
    <s v="Fiscal Year"/>
    <x v="1"/>
  </r>
  <r>
    <s v="Grant"/>
    <s v=" Cheryl"/>
    <s v="Math and Statistics Dept"/>
    <x v="1227"/>
    <n v="900"/>
    <m/>
    <s v="Fiscal Year"/>
    <x v="1"/>
  </r>
  <r>
    <s v="Wetzel"/>
    <s v=" Henry"/>
    <s v="TRIO Programs"/>
    <x v="1228"/>
    <m/>
    <m/>
    <s v="Fiscal Year"/>
    <x v="1"/>
  </r>
  <r>
    <s v="Haubert"/>
    <s v=" Lindsey"/>
    <s v="Math and Statistics Dept"/>
    <x v="1229"/>
    <m/>
    <m/>
    <s v="Fiscal Year"/>
    <x v="1"/>
  </r>
  <r>
    <s v="Amditis"/>
    <s v=" Eugenia"/>
    <s v="German-Russian Department"/>
    <x v="1230"/>
    <m/>
    <m/>
    <s v="Fiscal Year"/>
    <x v="1"/>
  </r>
  <r>
    <s v="Wott"/>
    <s v=" Carissa"/>
    <s v="Psychology Department"/>
    <x v="1230"/>
    <m/>
    <m/>
    <s v="Fiscal Year"/>
    <x v="1"/>
  </r>
  <r>
    <s v="Hourigan"/>
    <s v=" Brandon"/>
    <s v="Intercollegiate Athletics"/>
    <x v="1230"/>
    <m/>
    <m/>
    <s v="Fiscal Year"/>
    <x v="2"/>
  </r>
  <r>
    <s v="Dowd"/>
    <s v=" John"/>
    <s v="Dept of Communication"/>
    <x v="1230"/>
    <m/>
    <m/>
    <s v="Academic Year"/>
    <x v="0"/>
  </r>
  <r>
    <s v="Carver"/>
    <s v=" Michael"/>
    <s v="History Department"/>
    <x v="1230"/>
    <m/>
    <m/>
    <s v="Academic Year"/>
    <x v="0"/>
  </r>
  <r>
    <s v="Dyer"/>
    <s v=" Stephanie"/>
    <s v="Intercollegiate Athletics"/>
    <x v="1230"/>
    <m/>
    <m/>
    <s v="Academic Year"/>
    <x v="0"/>
  </r>
  <r>
    <s v="Dalai"/>
    <s v=" Dev"/>
    <s v="Psychology Department"/>
    <x v="1230"/>
    <m/>
    <m/>
    <s v="Academic Year"/>
    <x v="0"/>
  </r>
  <r>
    <s v="Briggs"/>
    <s v=" Brandon"/>
    <s v="School of Art"/>
    <x v="1230"/>
    <m/>
    <m/>
    <s v="Academic Year"/>
    <x v="0"/>
  </r>
  <r>
    <s v="Garber-Pearson"/>
    <s v=" Erin"/>
    <s v="School of Art"/>
    <x v="1230"/>
    <m/>
    <m/>
    <s v="Academic Year"/>
    <x v="0"/>
  </r>
  <r>
    <s v="Maw"/>
    <s v=" Daniel"/>
    <s v="School of Art"/>
    <x v="1230"/>
    <m/>
    <m/>
    <s v="Academic Year"/>
    <x v="0"/>
  </r>
  <r>
    <s v="Nafziger"/>
    <s v=" Heidi"/>
    <s v="University Bookstore"/>
    <x v="1230"/>
    <m/>
    <m/>
    <s v="Academic Year"/>
    <x v="0"/>
  </r>
  <r>
    <s v="Crawford"/>
    <s v=" Kyle"/>
    <s v="Development Office"/>
    <x v="1231"/>
    <m/>
    <m/>
    <s v="Fiscal Year"/>
    <x v="1"/>
  </r>
  <r>
    <s v="Sabo"/>
    <s v=" Dustin"/>
    <s v="Admissions Office"/>
    <x v="1232"/>
    <m/>
    <m/>
    <s v="Academic Year"/>
    <x v="0"/>
  </r>
  <r>
    <s v="Sanchez"/>
    <s v=" Cristina"/>
    <s v="Admissions Office"/>
    <x v="1232"/>
    <m/>
    <m/>
    <s v="Academic Year"/>
    <x v="0"/>
  </r>
  <r>
    <s v="Gilmore"/>
    <s v=" David"/>
    <s v="Fire-Humanities"/>
    <x v="1233"/>
    <m/>
    <m/>
    <s v="Academic Year"/>
    <x v="0"/>
  </r>
  <r>
    <s v="Ross"/>
    <s v=" Elizabeth"/>
    <s v="Biological Science"/>
    <x v="1234"/>
    <m/>
    <m/>
    <s v="Academic Year"/>
    <x v="0"/>
  </r>
  <r>
    <s v="Johnson"/>
    <s v=" Terrell"/>
    <s v="Admissions Office"/>
    <x v="1235"/>
    <m/>
    <m/>
    <s v="Fiscal Year"/>
    <x v="1"/>
  </r>
  <r>
    <s v="Casey"/>
    <s v=" Krista"/>
    <s v="Admissions Office"/>
    <x v="1235"/>
    <m/>
    <m/>
    <s v="Academic Year"/>
    <x v="0"/>
  </r>
  <r>
    <s v="Leonard"/>
    <s v=" Maggie"/>
    <s v="VCT-Tech Education"/>
    <x v="1236"/>
    <m/>
    <m/>
    <s v="Fiscal Year"/>
    <x v="3"/>
  </r>
  <r>
    <s v="Meier"/>
    <s v=" Jacqueline"/>
    <s v="VCT-Tech Education"/>
    <x v="1236"/>
    <m/>
    <m/>
    <s v="Academic Year"/>
    <x v="0"/>
  </r>
  <r>
    <s v="Jones"/>
    <s v=" Brittany"/>
    <s v="Admissions Office"/>
    <x v="1237"/>
    <m/>
    <m/>
    <s v="Fiscal Year"/>
    <x v="1"/>
  </r>
  <r>
    <s v="Giannell"/>
    <s v=" Anthony"/>
    <s v="Admissions Office"/>
    <x v="1237"/>
    <m/>
    <m/>
    <s v="Academic Year"/>
    <x v="0"/>
  </r>
  <r>
    <s v="Miller"/>
    <s v=" Jared"/>
    <s v="Admissions Office"/>
    <x v="1237"/>
    <m/>
    <m/>
    <s v="Academic Year"/>
    <x v="0"/>
  </r>
  <r>
    <s v="Rogers"/>
    <s v=" Christian"/>
    <s v="VCT-Tech Education"/>
    <x v="1238"/>
    <m/>
    <m/>
    <s v="Academic Year"/>
    <x v="0"/>
  </r>
  <r>
    <s v="Cromley"/>
    <s v=" Ann"/>
    <s v="Bursar's Office"/>
    <x v="1239"/>
    <m/>
    <m/>
    <s v="Fiscal Year"/>
    <x v="1"/>
  </r>
  <r>
    <s v="Fitzpatrick"/>
    <s v=" Angela"/>
    <s v="American Culture Studies"/>
    <x v="1239"/>
    <m/>
    <m/>
    <s v="Academic Year"/>
    <x v="0"/>
  </r>
  <r>
    <s v="Heiss"/>
    <s v=" Brandon"/>
    <s v="VCT-Tech Education"/>
    <x v="1240"/>
    <m/>
    <m/>
    <s v="Fiscal Year"/>
    <x v="1"/>
  </r>
  <r>
    <s v="Jones"/>
    <s v=" Kerry"/>
    <s v="Intercollegiate Athletics"/>
    <x v="1241"/>
    <m/>
    <m/>
    <s v="Fiscal Year"/>
    <x v="1"/>
  </r>
  <r>
    <s v="Goodrich"/>
    <s v=" Kenneth"/>
    <s v="Intercollegiate Athletics"/>
    <x v="1241"/>
    <m/>
    <m/>
    <s v="Academic Year"/>
    <x v="0"/>
  </r>
  <r>
    <s v="Cameron"/>
    <s v=" Douglas"/>
    <s v="WBGU-TV Television Service"/>
    <x v="1242"/>
    <m/>
    <m/>
    <s v="Academic Year"/>
    <x v="0"/>
  </r>
  <r>
    <s v="Beggs"/>
    <s v=" Alvin"/>
    <s v="History Department"/>
    <x v="1243"/>
    <m/>
    <m/>
    <s v="Fiscal Year"/>
    <x v="2"/>
  </r>
  <r>
    <s v="Brown"/>
    <s v=" Katie"/>
    <s v="History Department"/>
    <x v="1243"/>
    <m/>
    <m/>
    <s v="Academic Year"/>
    <x v="0"/>
  </r>
  <r>
    <s v="Partin-Harding"/>
    <s v=" Melissa"/>
    <s v="VCT-Tech Education"/>
    <x v="1243"/>
    <m/>
    <m/>
    <s v="Academic Year"/>
    <x v="0"/>
  </r>
  <r>
    <s v="Heilmeier"/>
    <s v=" Katrina"/>
    <s v="Admissions Office"/>
    <x v="1244"/>
    <m/>
    <m/>
    <s v="Fiscal Year"/>
    <x v="1"/>
  </r>
  <r>
    <s v="King"/>
    <s v=" Anne Marie"/>
    <s v="Office of the Dean of Students"/>
    <x v="1245"/>
    <m/>
    <m/>
    <s v="Fiscal Year"/>
    <x v="1"/>
  </r>
  <r>
    <s v="Clickner"/>
    <s v=" Theresa"/>
    <s v="Musical Arts Dean"/>
    <x v="1246"/>
    <m/>
    <m/>
    <s v="Academic Year"/>
    <x v="0"/>
  </r>
  <r>
    <s v="Zenz"/>
    <s v=" Justin"/>
    <s v="Intercollegiate Athletics"/>
    <x v="1247"/>
    <m/>
    <m/>
    <s v="Fiscal Year"/>
    <x v="1"/>
  </r>
  <r>
    <s v="Collier"/>
    <s v=" Shai"/>
    <s v="Office of Residence Life"/>
    <x v="1248"/>
    <m/>
    <n v="9724"/>
    <s v="Fiscal Year"/>
    <x v="1"/>
  </r>
  <r>
    <s v="Lofgren"/>
    <s v=" Richard"/>
    <s v="Office of Residence Life"/>
    <x v="1248"/>
    <m/>
    <n v="9724"/>
    <s v="Fiscal Year"/>
    <x v="1"/>
  </r>
  <r>
    <s v="Poggiali"/>
    <s v=" Jennifer"/>
    <s v="Office of Residence Life"/>
    <x v="1248"/>
    <m/>
    <n v="9724"/>
    <s v="Academic Year"/>
    <x v="0"/>
  </r>
  <r>
    <s v="Syoen"/>
    <s v=" Steven"/>
    <s v="Office of Residence Life"/>
    <x v="1248"/>
    <m/>
    <n v="9724"/>
    <s v="Academic Year"/>
    <x v="0"/>
  </r>
  <r>
    <s v="Bloomingdale"/>
    <s v=" Carly"/>
    <s v="Office of Residence Life"/>
    <x v="1249"/>
    <m/>
    <n v="9724"/>
    <s v="Fiscal Year"/>
    <x v="1"/>
  </r>
  <r>
    <s v="Bloomingdale"/>
    <s v=" Matthew"/>
    <s v="Office of Residence Life"/>
    <x v="1249"/>
    <m/>
    <n v="9724"/>
    <s v="Fiscal Year"/>
    <x v="1"/>
  </r>
  <r>
    <s v="Shelby"/>
    <s v=" Michael"/>
    <s v="Swimming - Women"/>
    <x v="1249"/>
    <m/>
    <m/>
    <s v="Fiscal Year"/>
    <x v="1"/>
  </r>
  <r>
    <s v="Friswold"/>
    <s v=" Sarah"/>
    <s v="Office of Residence Life"/>
    <x v="1249"/>
    <m/>
    <n v="9724"/>
    <s v="Academic Year"/>
    <x v="0"/>
  </r>
  <r>
    <s v="Conly"/>
    <s v=" Matthew"/>
    <s v="Track-Women"/>
    <x v="1250"/>
    <m/>
    <m/>
    <s v="Fiscal Year"/>
    <x v="1"/>
  </r>
  <r>
    <s v="Kehoe"/>
    <s v=" Annie"/>
    <s v="Office of Residence Life"/>
    <x v="1250"/>
    <m/>
    <n v="9724"/>
    <s v="Fiscal Year"/>
    <x v="2"/>
  </r>
  <r>
    <s v="Zichi"/>
    <s v=" Joseph"/>
    <s v="Office of Residence Life"/>
    <x v="1250"/>
    <m/>
    <n v="9724"/>
    <s v="Fiscal Year"/>
    <x v="2"/>
  </r>
  <r>
    <s v="Draper"/>
    <s v=" Elise"/>
    <s v="Office of Residence Life"/>
    <x v="1250"/>
    <m/>
    <n v="9724"/>
    <s v="Academic Year"/>
    <x v="0"/>
  </r>
  <r>
    <s v="DiMuzio"/>
    <s v=" Thomas"/>
    <s v="Football"/>
    <x v="1251"/>
    <m/>
    <m/>
    <s v="Academic Year"/>
    <x v="0"/>
  </r>
  <r>
    <s v="Evans"/>
    <s v=" Kellie"/>
    <s v="Soccer - Women"/>
    <x v="1252"/>
    <m/>
    <m/>
    <s v="Academic Year"/>
    <x v="0"/>
  </r>
  <r>
    <s v="Edwards"/>
    <s v=" Charles"/>
    <s v="Soccer - Men"/>
    <x v="1253"/>
    <m/>
    <m/>
    <s v="Academic Year"/>
    <x v="0"/>
  </r>
  <r>
    <s v="Zavertnik"/>
    <s v=" Ashley"/>
    <s v="Counseling Center"/>
    <x v="1254"/>
    <m/>
    <m/>
    <s v="Fiscal Year"/>
    <x v="1"/>
  </r>
  <r>
    <s v="Calvert"/>
    <s v=" Barbara"/>
    <s v="Counseling Center"/>
    <x v="1254"/>
    <m/>
    <m/>
    <s v="Academic Year"/>
    <x v="0"/>
  </r>
  <r>
    <s v="Lee"/>
    <s v=" Jung-Eun (Jenny)"/>
    <s v="Counseling Center"/>
    <x v="1254"/>
    <m/>
    <m/>
    <s v="Academic Year"/>
    <x v="0"/>
  </r>
  <r>
    <s v="Deschryver"/>
    <s v=" Michael"/>
    <s v="Educ/Div Tchng &amp; Learning"/>
    <x v="1255"/>
    <m/>
    <m/>
    <s v="Academic Year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490">
  <r>
    <x v="0"/>
    <x v="0"/>
    <x v="0"/>
    <x v="0"/>
    <x v="0"/>
    <x v="0"/>
    <x v="0"/>
  </r>
  <r>
    <x v="1"/>
    <x v="1"/>
    <x v="1"/>
    <x v="1"/>
    <x v="1"/>
    <x v="0"/>
    <x v="0"/>
  </r>
  <r>
    <x v="2"/>
    <x v="2"/>
    <x v="2"/>
    <x v="2"/>
    <x v="2"/>
    <x v="0"/>
    <x v="0"/>
  </r>
  <r>
    <x v="3"/>
    <x v="3"/>
    <x v="3"/>
    <x v="3"/>
    <x v="3"/>
    <x v="1"/>
    <x v="0"/>
  </r>
  <r>
    <x v="4"/>
    <x v="4"/>
    <x v="4"/>
    <x v="4"/>
    <x v="4"/>
    <x v="0"/>
    <x v="0"/>
  </r>
  <r>
    <x v="5"/>
    <x v="5"/>
    <x v="5"/>
    <x v="5"/>
    <x v="5"/>
    <x v="0"/>
    <x v="0"/>
  </r>
  <r>
    <x v="6"/>
    <x v="6"/>
    <x v="6"/>
    <x v="6"/>
    <x v="6"/>
    <x v="0"/>
    <x v="0"/>
  </r>
  <r>
    <x v="7"/>
    <x v="7"/>
    <x v="7"/>
    <x v="7"/>
    <x v="7"/>
    <x v="0"/>
    <x v="0"/>
  </r>
  <r>
    <x v="8"/>
    <x v="8"/>
    <x v="8"/>
    <x v="2"/>
    <x v="8"/>
    <x v="0"/>
    <x v="0"/>
  </r>
  <r>
    <x v="9"/>
    <x v="9"/>
    <x v="9"/>
    <x v="8"/>
    <x v="9"/>
    <x v="0"/>
    <x v="1"/>
  </r>
  <r>
    <x v="10"/>
    <x v="10"/>
    <x v="10"/>
    <x v="9"/>
    <x v="10"/>
    <x v="0"/>
    <x v="0"/>
  </r>
  <r>
    <x v="11"/>
    <x v="11"/>
    <x v="11"/>
    <x v="10"/>
    <x v="11"/>
    <x v="0"/>
    <x v="0"/>
  </r>
  <r>
    <x v="12"/>
    <x v="12"/>
    <x v="12"/>
    <x v="11"/>
    <x v="12"/>
    <x v="0"/>
    <x v="0"/>
  </r>
  <r>
    <x v="13"/>
    <x v="13"/>
    <x v="13"/>
    <x v="12"/>
    <x v="13"/>
    <x v="0"/>
    <x v="0"/>
  </r>
  <r>
    <x v="14"/>
    <x v="14"/>
    <x v="13"/>
    <x v="13"/>
    <x v="13"/>
    <x v="0"/>
    <x v="0"/>
  </r>
  <r>
    <x v="15"/>
    <x v="15"/>
    <x v="13"/>
    <x v="14"/>
    <x v="13"/>
    <x v="0"/>
    <x v="0"/>
  </r>
  <r>
    <x v="16"/>
    <x v="16"/>
    <x v="14"/>
    <x v="10"/>
    <x v="14"/>
    <x v="0"/>
    <x v="0"/>
  </r>
  <r>
    <x v="11"/>
    <x v="17"/>
    <x v="15"/>
    <x v="4"/>
    <x v="15"/>
    <x v="0"/>
    <x v="0"/>
  </r>
  <r>
    <x v="17"/>
    <x v="18"/>
    <x v="16"/>
    <x v="4"/>
    <x v="16"/>
    <x v="0"/>
    <x v="0"/>
  </r>
  <r>
    <x v="18"/>
    <x v="19"/>
    <x v="17"/>
    <x v="15"/>
    <x v="17"/>
    <x v="0"/>
    <x v="1"/>
  </r>
  <r>
    <x v="19"/>
    <x v="20"/>
    <x v="18"/>
    <x v="4"/>
    <x v="18"/>
    <x v="0"/>
    <x v="0"/>
  </r>
  <r>
    <x v="20"/>
    <x v="21"/>
    <x v="19"/>
    <x v="16"/>
    <x v="19"/>
    <x v="0"/>
    <x v="1"/>
  </r>
  <r>
    <x v="21"/>
    <x v="22"/>
    <x v="20"/>
    <x v="17"/>
    <x v="20"/>
    <x v="0"/>
    <x v="0"/>
  </r>
  <r>
    <x v="22"/>
    <x v="23"/>
    <x v="21"/>
    <x v="18"/>
    <x v="21"/>
    <x v="0"/>
    <x v="0"/>
  </r>
  <r>
    <x v="16"/>
    <x v="24"/>
    <x v="22"/>
    <x v="10"/>
    <x v="22"/>
    <x v="0"/>
    <x v="0"/>
  </r>
  <r>
    <x v="23"/>
    <x v="25"/>
    <x v="13"/>
    <x v="19"/>
    <x v="23"/>
    <x v="0"/>
    <x v="0"/>
  </r>
  <r>
    <x v="24"/>
    <x v="26"/>
    <x v="23"/>
    <x v="6"/>
    <x v="24"/>
    <x v="2"/>
    <x v="0"/>
  </r>
  <r>
    <x v="25"/>
    <x v="27"/>
    <x v="24"/>
    <x v="20"/>
    <x v="25"/>
    <x v="0"/>
    <x v="0"/>
  </r>
  <r>
    <x v="26"/>
    <x v="28"/>
    <x v="25"/>
    <x v="21"/>
    <x v="26"/>
    <x v="3"/>
    <x v="0"/>
  </r>
  <r>
    <x v="27"/>
    <x v="29"/>
    <x v="9"/>
    <x v="22"/>
    <x v="27"/>
    <x v="4"/>
    <x v="1"/>
  </r>
  <r>
    <x v="28"/>
    <x v="30"/>
    <x v="25"/>
    <x v="23"/>
    <x v="28"/>
    <x v="3"/>
    <x v="0"/>
  </r>
  <r>
    <x v="29"/>
    <x v="31"/>
    <x v="25"/>
    <x v="16"/>
    <x v="29"/>
    <x v="5"/>
    <x v="1"/>
  </r>
  <r>
    <x v="30"/>
    <x v="32"/>
    <x v="26"/>
    <x v="24"/>
    <x v="30"/>
    <x v="0"/>
    <x v="0"/>
  </r>
  <r>
    <x v="31"/>
    <x v="33"/>
    <x v="9"/>
    <x v="25"/>
    <x v="31"/>
    <x v="0"/>
    <x v="1"/>
  </r>
  <r>
    <x v="32"/>
    <x v="34"/>
    <x v="27"/>
    <x v="9"/>
    <x v="32"/>
    <x v="0"/>
    <x v="0"/>
  </r>
  <r>
    <x v="33"/>
    <x v="35"/>
    <x v="28"/>
    <x v="22"/>
    <x v="33"/>
    <x v="0"/>
    <x v="1"/>
  </r>
  <r>
    <x v="34"/>
    <x v="36"/>
    <x v="25"/>
    <x v="22"/>
    <x v="34"/>
    <x v="6"/>
    <x v="1"/>
  </r>
  <r>
    <x v="35"/>
    <x v="37"/>
    <x v="29"/>
    <x v="26"/>
    <x v="35"/>
    <x v="7"/>
    <x v="1"/>
  </r>
  <r>
    <x v="36"/>
    <x v="38"/>
    <x v="9"/>
    <x v="27"/>
    <x v="36"/>
    <x v="0"/>
    <x v="1"/>
  </r>
  <r>
    <x v="37"/>
    <x v="39"/>
    <x v="30"/>
    <x v="24"/>
    <x v="37"/>
    <x v="0"/>
    <x v="0"/>
  </r>
  <r>
    <x v="38"/>
    <x v="40"/>
    <x v="31"/>
    <x v="28"/>
    <x v="38"/>
    <x v="0"/>
    <x v="0"/>
  </r>
  <r>
    <x v="39"/>
    <x v="41"/>
    <x v="32"/>
    <x v="9"/>
    <x v="39"/>
    <x v="3"/>
    <x v="0"/>
  </r>
  <r>
    <x v="40"/>
    <x v="42"/>
    <x v="33"/>
    <x v="29"/>
    <x v="40"/>
    <x v="8"/>
    <x v="0"/>
  </r>
  <r>
    <x v="41"/>
    <x v="43"/>
    <x v="34"/>
    <x v="30"/>
    <x v="41"/>
    <x v="0"/>
    <x v="1"/>
  </r>
  <r>
    <x v="42"/>
    <x v="44"/>
    <x v="35"/>
    <x v="22"/>
    <x v="42"/>
    <x v="0"/>
    <x v="1"/>
  </r>
  <r>
    <x v="43"/>
    <x v="45"/>
    <x v="36"/>
    <x v="25"/>
    <x v="43"/>
    <x v="6"/>
    <x v="0"/>
  </r>
  <r>
    <x v="44"/>
    <x v="46"/>
    <x v="37"/>
    <x v="31"/>
    <x v="44"/>
    <x v="3"/>
    <x v="0"/>
  </r>
  <r>
    <x v="45"/>
    <x v="47"/>
    <x v="9"/>
    <x v="22"/>
    <x v="45"/>
    <x v="0"/>
    <x v="1"/>
  </r>
  <r>
    <x v="46"/>
    <x v="48"/>
    <x v="13"/>
    <x v="32"/>
    <x v="46"/>
    <x v="9"/>
    <x v="0"/>
  </r>
  <r>
    <x v="47"/>
    <x v="49"/>
    <x v="38"/>
    <x v="33"/>
    <x v="47"/>
    <x v="3"/>
    <x v="0"/>
  </r>
  <r>
    <x v="48"/>
    <x v="50"/>
    <x v="9"/>
    <x v="27"/>
    <x v="48"/>
    <x v="0"/>
    <x v="1"/>
  </r>
  <r>
    <x v="49"/>
    <x v="51"/>
    <x v="9"/>
    <x v="34"/>
    <x v="49"/>
    <x v="0"/>
    <x v="1"/>
  </r>
  <r>
    <x v="50"/>
    <x v="52"/>
    <x v="35"/>
    <x v="16"/>
    <x v="50"/>
    <x v="0"/>
    <x v="1"/>
  </r>
  <r>
    <x v="51"/>
    <x v="53"/>
    <x v="39"/>
    <x v="4"/>
    <x v="51"/>
    <x v="0"/>
    <x v="0"/>
  </r>
  <r>
    <x v="52"/>
    <x v="54"/>
    <x v="25"/>
    <x v="35"/>
    <x v="52"/>
    <x v="10"/>
    <x v="0"/>
  </r>
  <r>
    <x v="53"/>
    <x v="55"/>
    <x v="40"/>
    <x v="36"/>
    <x v="53"/>
    <x v="11"/>
    <x v="0"/>
  </r>
  <r>
    <x v="54"/>
    <x v="56"/>
    <x v="41"/>
    <x v="26"/>
    <x v="54"/>
    <x v="0"/>
    <x v="1"/>
  </r>
  <r>
    <x v="55"/>
    <x v="57"/>
    <x v="35"/>
    <x v="16"/>
    <x v="55"/>
    <x v="0"/>
    <x v="1"/>
  </r>
  <r>
    <x v="56"/>
    <x v="58"/>
    <x v="42"/>
    <x v="2"/>
    <x v="56"/>
    <x v="0"/>
    <x v="0"/>
  </r>
  <r>
    <x v="57"/>
    <x v="59"/>
    <x v="35"/>
    <x v="37"/>
    <x v="57"/>
    <x v="0"/>
    <x v="1"/>
  </r>
  <r>
    <x v="58"/>
    <x v="60"/>
    <x v="43"/>
    <x v="4"/>
    <x v="58"/>
    <x v="0"/>
    <x v="0"/>
  </r>
  <r>
    <x v="59"/>
    <x v="61"/>
    <x v="44"/>
    <x v="38"/>
    <x v="59"/>
    <x v="12"/>
    <x v="0"/>
  </r>
  <r>
    <x v="60"/>
    <x v="62"/>
    <x v="45"/>
    <x v="39"/>
    <x v="60"/>
    <x v="0"/>
    <x v="0"/>
  </r>
  <r>
    <x v="61"/>
    <x v="63"/>
    <x v="46"/>
    <x v="11"/>
    <x v="60"/>
    <x v="0"/>
    <x v="0"/>
  </r>
  <r>
    <x v="62"/>
    <x v="64"/>
    <x v="25"/>
    <x v="40"/>
    <x v="61"/>
    <x v="6"/>
    <x v="1"/>
  </r>
  <r>
    <x v="63"/>
    <x v="65"/>
    <x v="25"/>
    <x v="41"/>
    <x v="62"/>
    <x v="6"/>
    <x v="0"/>
  </r>
  <r>
    <x v="64"/>
    <x v="66"/>
    <x v="47"/>
    <x v="12"/>
    <x v="63"/>
    <x v="13"/>
    <x v="0"/>
  </r>
  <r>
    <x v="65"/>
    <x v="67"/>
    <x v="9"/>
    <x v="37"/>
    <x v="64"/>
    <x v="0"/>
    <x v="1"/>
  </r>
  <r>
    <x v="66"/>
    <x v="68"/>
    <x v="48"/>
    <x v="42"/>
    <x v="65"/>
    <x v="0"/>
    <x v="0"/>
  </r>
  <r>
    <x v="67"/>
    <x v="69"/>
    <x v="49"/>
    <x v="43"/>
    <x v="66"/>
    <x v="3"/>
    <x v="0"/>
  </r>
  <r>
    <x v="68"/>
    <x v="70"/>
    <x v="9"/>
    <x v="40"/>
    <x v="67"/>
    <x v="0"/>
    <x v="1"/>
  </r>
  <r>
    <x v="69"/>
    <x v="71"/>
    <x v="9"/>
    <x v="21"/>
    <x v="68"/>
    <x v="0"/>
    <x v="1"/>
  </r>
  <r>
    <x v="70"/>
    <x v="72"/>
    <x v="9"/>
    <x v="31"/>
    <x v="69"/>
    <x v="0"/>
    <x v="1"/>
  </r>
  <r>
    <x v="71"/>
    <x v="73"/>
    <x v="50"/>
    <x v="24"/>
    <x v="70"/>
    <x v="0"/>
    <x v="0"/>
  </r>
  <r>
    <x v="72"/>
    <x v="74"/>
    <x v="35"/>
    <x v="27"/>
    <x v="71"/>
    <x v="0"/>
    <x v="1"/>
  </r>
  <r>
    <x v="73"/>
    <x v="75"/>
    <x v="35"/>
    <x v="27"/>
    <x v="72"/>
    <x v="0"/>
    <x v="1"/>
  </r>
  <r>
    <x v="74"/>
    <x v="76"/>
    <x v="51"/>
    <x v="27"/>
    <x v="73"/>
    <x v="6"/>
    <x v="1"/>
  </r>
  <r>
    <x v="75"/>
    <x v="77"/>
    <x v="52"/>
    <x v="44"/>
    <x v="74"/>
    <x v="14"/>
    <x v="0"/>
  </r>
  <r>
    <x v="76"/>
    <x v="78"/>
    <x v="53"/>
    <x v="45"/>
    <x v="75"/>
    <x v="0"/>
    <x v="0"/>
  </r>
  <r>
    <x v="77"/>
    <x v="79"/>
    <x v="54"/>
    <x v="46"/>
    <x v="76"/>
    <x v="0"/>
    <x v="1"/>
  </r>
  <r>
    <x v="78"/>
    <x v="80"/>
    <x v="9"/>
    <x v="22"/>
    <x v="77"/>
    <x v="0"/>
    <x v="1"/>
  </r>
  <r>
    <x v="79"/>
    <x v="81"/>
    <x v="55"/>
    <x v="16"/>
    <x v="78"/>
    <x v="0"/>
    <x v="1"/>
  </r>
  <r>
    <x v="80"/>
    <x v="82"/>
    <x v="9"/>
    <x v="31"/>
    <x v="79"/>
    <x v="0"/>
    <x v="1"/>
  </r>
  <r>
    <x v="81"/>
    <x v="83"/>
    <x v="35"/>
    <x v="27"/>
    <x v="80"/>
    <x v="0"/>
    <x v="1"/>
  </r>
  <r>
    <x v="82"/>
    <x v="84"/>
    <x v="55"/>
    <x v="27"/>
    <x v="81"/>
    <x v="0"/>
    <x v="1"/>
  </r>
  <r>
    <x v="83"/>
    <x v="85"/>
    <x v="35"/>
    <x v="47"/>
    <x v="82"/>
    <x v="0"/>
    <x v="1"/>
  </r>
  <r>
    <x v="84"/>
    <x v="86"/>
    <x v="56"/>
    <x v="3"/>
    <x v="83"/>
    <x v="0"/>
    <x v="0"/>
  </r>
  <r>
    <x v="85"/>
    <x v="87"/>
    <x v="55"/>
    <x v="27"/>
    <x v="84"/>
    <x v="15"/>
    <x v="1"/>
  </r>
  <r>
    <x v="86"/>
    <x v="88"/>
    <x v="57"/>
    <x v="48"/>
    <x v="85"/>
    <x v="0"/>
    <x v="0"/>
  </r>
  <r>
    <x v="87"/>
    <x v="89"/>
    <x v="58"/>
    <x v="49"/>
    <x v="86"/>
    <x v="0"/>
    <x v="0"/>
  </r>
  <r>
    <x v="88"/>
    <x v="90"/>
    <x v="59"/>
    <x v="7"/>
    <x v="87"/>
    <x v="0"/>
    <x v="0"/>
  </r>
  <r>
    <x v="89"/>
    <x v="91"/>
    <x v="25"/>
    <x v="50"/>
    <x v="88"/>
    <x v="6"/>
    <x v="0"/>
  </r>
  <r>
    <x v="90"/>
    <x v="92"/>
    <x v="9"/>
    <x v="15"/>
    <x v="89"/>
    <x v="0"/>
    <x v="1"/>
  </r>
  <r>
    <x v="91"/>
    <x v="93"/>
    <x v="55"/>
    <x v="27"/>
    <x v="90"/>
    <x v="0"/>
    <x v="1"/>
  </r>
  <r>
    <x v="92"/>
    <x v="94"/>
    <x v="35"/>
    <x v="31"/>
    <x v="91"/>
    <x v="0"/>
    <x v="1"/>
  </r>
  <r>
    <x v="93"/>
    <x v="95"/>
    <x v="35"/>
    <x v="22"/>
    <x v="91"/>
    <x v="0"/>
    <x v="1"/>
  </r>
  <r>
    <x v="94"/>
    <x v="96"/>
    <x v="35"/>
    <x v="27"/>
    <x v="92"/>
    <x v="0"/>
    <x v="1"/>
  </r>
  <r>
    <x v="95"/>
    <x v="97"/>
    <x v="60"/>
    <x v="51"/>
    <x v="93"/>
    <x v="0"/>
    <x v="1"/>
  </r>
  <r>
    <x v="96"/>
    <x v="98"/>
    <x v="9"/>
    <x v="52"/>
    <x v="94"/>
    <x v="0"/>
    <x v="1"/>
  </r>
  <r>
    <x v="97"/>
    <x v="20"/>
    <x v="51"/>
    <x v="37"/>
    <x v="95"/>
    <x v="6"/>
    <x v="1"/>
  </r>
  <r>
    <x v="98"/>
    <x v="99"/>
    <x v="9"/>
    <x v="53"/>
    <x v="96"/>
    <x v="0"/>
    <x v="1"/>
  </r>
  <r>
    <x v="99"/>
    <x v="100"/>
    <x v="61"/>
    <x v="54"/>
    <x v="97"/>
    <x v="0"/>
    <x v="0"/>
  </r>
  <r>
    <x v="100"/>
    <x v="101"/>
    <x v="9"/>
    <x v="38"/>
    <x v="98"/>
    <x v="0"/>
    <x v="1"/>
  </r>
  <r>
    <x v="101"/>
    <x v="102"/>
    <x v="62"/>
    <x v="37"/>
    <x v="99"/>
    <x v="0"/>
    <x v="1"/>
  </r>
  <r>
    <x v="102"/>
    <x v="103"/>
    <x v="63"/>
    <x v="18"/>
    <x v="100"/>
    <x v="0"/>
    <x v="0"/>
  </r>
  <r>
    <x v="103"/>
    <x v="104"/>
    <x v="64"/>
    <x v="32"/>
    <x v="101"/>
    <x v="0"/>
    <x v="0"/>
  </r>
  <r>
    <x v="104"/>
    <x v="62"/>
    <x v="65"/>
    <x v="2"/>
    <x v="102"/>
    <x v="11"/>
    <x v="0"/>
  </r>
  <r>
    <x v="105"/>
    <x v="105"/>
    <x v="66"/>
    <x v="52"/>
    <x v="103"/>
    <x v="15"/>
    <x v="1"/>
  </r>
  <r>
    <x v="106"/>
    <x v="106"/>
    <x v="9"/>
    <x v="48"/>
    <x v="104"/>
    <x v="0"/>
    <x v="1"/>
  </r>
  <r>
    <x v="107"/>
    <x v="107"/>
    <x v="67"/>
    <x v="18"/>
    <x v="105"/>
    <x v="0"/>
    <x v="0"/>
  </r>
  <r>
    <x v="108"/>
    <x v="108"/>
    <x v="68"/>
    <x v="55"/>
    <x v="106"/>
    <x v="0"/>
    <x v="0"/>
  </r>
  <r>
    <x v="109"/>
    <x v="109"/>
    <x v="35"/>
    <x v="22"/>
    <x v="107"/>
    <x v="0"/>
    <x v="1"/>
  </r>
  <r>
    <x v="110"/>
    <x v="110"/>
    <x v="69"/>
    <x v="36"/>
    <x v="108"/>
    <x v="16"/>
    <x v="0"/>
  </r>
  <r>
    <x v="111"/>
    <x v="111"/>
    <x v="9"/>
    <x v="40"/>
    <x v="109"/>
    <x v="0"/>
    <x v="1"/>
  </r>
  <r>
    <x v="112"/>
    <x v="112"/>
    <x v="70"/>
    <x v="9"/>
    <x v="110"/>
    <x v="17"/>
    <x v="0"/>
  </r>
  <r>
    <x v="113"/>
    <x v="113"/>
    <x v="35"/>
    <x v="22"/>
    <x v="111"/>
    <x v="0"/>
    <x v="1"/>
  </r>
  <r>
    <x v="114"/>
    <x v="114"/>
    <x v="9"/>
    <x v="56"/>
    <x v="112"/>
    <x v="0"/>
    <x v="1"/>
  </r>
  <r>
    <x v="115"/>
    <x v="115"/>
    <x v="71"/>
    <x v="24"/>
    <x v="113"/>
    <x v="18"/>
    <x v="2"/>
  </r>
  <r>
    <x v="116"/>
    <x v="116"/>
    <x v="9"/>
    <x v="26"/>
    <x v="114"/>
    <x v="0"/>
    <x v="1"/>
  </r>
  <r>
    <x v="34"/>
    <x v="117"/>
    <x v="72"/>
    <x v="57"/>
    <x v="115"/>
    <x v="0"/>
    <x v="0"/>
  </r>
  <r>
    <x v="117"/>
    <x v="118"/>
    <x v="73"/>
    <x v="7"/>
    <x v="116"/>
    <x v="0"/>
    <x v="0"/>
  </r>
  <r>
    <x v="118"/>
    <x v="119"/>
    <x v="74"/>
    <x v="58"/>
    <x v="117"/>
    <x v="3"/>
    <x v="0"/>
  </r>
  <r>
    <x v="119"/>
    <x v="120"/>
    <x v="35"/>
    <x v="22"/>
    <x v="118"/>
    <x v="15"/>
    <x v="1"/>
  </r>
  <r>
    <x v="120"/>
    <x v="121"/>
    <x v="9"/>
    <x v="40"/>
    <x v="119"/>
    <x v="0"/>
    <x v="1"/>
  </r>
  <r>
    <x v="121"/>
    <x v="122"/>
    <x v="38"/>
    <x v="59"/>
    <x v="120"/>
    <x v="0"/>
    <x v="1"/>
  </r>
  <r>
    <x v="122"/>
    <x v="123"/>
    <x v="9"/>
    <x v="23"/>
    <x v="121"/>
    <x v="0"/>
    <x v="1"/>
  </r>
  <r>
    <x v="123"/>
    <x v="124"/>
    <x v="75"/>
    <x v="9"/>
    <x v="122"/>
    <x v="3"/>
    <x v="0"/>
  </r>
  <r>
    <x v="124"/>
    <x v="125"/>
    <x v="76"/>
    <x v="17"/>
    <x v="123"/>
    <x v="0"/>
    <x v="0"/>
  </r>
  <r>
    <x v="125"/>
    <x v="126"/>
    <x v="25"/>
    <x v="60"/>
    <x v="124"/>
    <x v="5"/>
    <x v="1"/>
  </r>
  <r>
    <x v="126"/>
    <x v="127"/>
    <x v="77"/>
    <x v="61"/>
    <x v="125"/>
    <x v="0"/>
    <x v="0"/>
  </r>
  <r>
    <x v="127"/>
    <x v="128"/>
    <x v="78"/>
    <x v="62"/>
    <x v="126"/>
    <x v="0"/>
    <x v="0"/>
  </r>
  <r>
    <x v="128"/>
    <x v="129"/>
    <x v="79"/>
    <x v="11"/>
    <x v="127"/>
    <x v="0"/>
    <x v="0"/>
  </r>
  <r>
    <x v="129"/>
    <x v="130"/>
    <x v="54"/>
    <x v="51"/>
    <x v="128"/>
    <x v="0"/>
    <x v="1"/>
  </r>
  <r>
    <x v="130"/>
    <x v="32"/>
    <x v="9"/>
    <x v="63"/>
    <x v="129"/>
    <x v="0"/>
    <x v="1"/>
  </r>
  <r>
    <x v="131"/>
    <x v="131"/>
    <x v="80"/>
    <x v="5"/>
    <x v="130"/>
    <x v="0"/>
    <x v="0"/>
  </r>
  <r>
    <x v="132"/>
    <x v="132"/>
    <x v="35"/>
    <x v="37"/>
    <x v="131"/>
    <x v="0"/>
    <x v="1"/>
  </r>
  <r>
    <x v="133"/>
    <x v="133"/>
    <x v="81"/>
    <x v="64"/>
    <x v="132"/>
    <x v="19"/>
    <x v="0"/>
  </r>
  <r>
    <x v="134"/>
    <x v="134"/>
    <x v="35"/>
    <x v="38"/>
    <x v="133"/>
    <x v="0"/>
    <x v="1"/>
  </r>
  <r>
    <x v="87"/>
    <x v="135"/>
    <x v="55"/>
    <x v="37"/>
    <x v="134"/>
    <x v="0"/>
    <x v="1"/>
  </r>
  <r>
    <x v="135"/>
    <x v="136"/>
    <x v="35"/>
    <x v="37"/>
    <x v="135"/>
    <x v="0"/>
    <x v="1"/>
  </r>
  <r>
    <x v="136"/>
    <x v="137"/>
    <x v="82"/>
    <x v="32"/>
    <x v="136"/>
    <x v="14"/>
    <x v="1"/>
  </r>
  <r>
    <x v="137"/>
    <x v="138"/>
    <x v="25"/>
    <x v="46"/>
    <x v="137"/>
    <x v="3"/>
    <x v="0"/>
  </r>
  <r>
    <x v="138"/>
    <x v="139"/>
    <x v="55"/>
    <x v="22"/>
    <x v="138"/>
    <x v="0"/>
    <x v="1"/>
  </r>
  <r>
    <x v="139"/>
    <x v="140"/>
    <x v="83"/>
    <x v="61"/>
    <x v="139"/>
    <x v="20"/>
    <x v="0"/>
  </r>
  <r>
    <x v="140"/>
    <x v="141"/>
    <x v="55"/>
    <x v="37"/>
    <x v="140"/>
    <x v="0"/>
    <x v="1"/>
  </r>
  <r>
    <x v="141"/>
    <x v="142"/>
    <x v="35"/>
    <x v="31"/>
    <x v="141"/>
    <x v="0"/>
    <x v="1"/>
  </r>
  <r>
    <x v="142"/>
    <x v="143"/>
    <x v="84"/>
    <x v="45"/>
    <x v="142"/>
    <x v="0"/>
    <x v="0"/>
  </r>
  <r>
    <x v="143"/>
    <x v="144"/>
    <x v="35"/>
    <x v="22"/>
    <x v="143"/>
    <x v="0"/>
    <x v="1"/>
  </r>
  <r>
    <x v="144"/>
    <x v="145"/>
    <x v="9"/>
    <x v="65"/>
    <x v="144"/>
    <x v="0"/>
    <x v="1"/>
  </r>
  <r>
    <x v="145"/>
    <x v="146"/>
    <x v="85"/>
    <x v="66"/>
    <x v="145"/>
    <x v="0"/>
    <x v="0"/>
  </r>
  <r>
    <x v="131"/>
    <x v="147"/>
    <x v="25"/>
    <x v="30"/>
    <x v="146"/>
    <x v="3"/>
    <x v="0"/>
  </r>
  <r>
    <x v="146"/>
    <x v="148"/>
    <x v="9"/>
    <x v="67"/>
    <x v="147"/>
    <x v="21"/>
    <x v="1"/>
  </r>
  <r>
    <x v="147"/>
    <x v="149"/>
    <x v="9"/>
    <x v="30"/>
    <x v="148"/>
    <x v="0"/>
    <x v="1"/>
  </r>
  <r>
    <x v="140"/>
    <x v="150"/>
    <x v="55"/>
    <x v="22"/>
    <x v="149"/>
    <x v="0"/>
    <x v="1"/>
  </r>
  <r>
    <x v="148"/>
    <x v="151"/>
    <x v="51"/>
    <x v="15"/>
    <x v="150"/>
    <x v="3"/>
    <x v="0"/>
  </r>
  <r>
    <x v="149"/>
    <x v="152"/>
    <x v="86"/>
    <x v="68"/>
    <x v="151"/>
    <x v="0"/>
    <x v="0"/>
  </r>
  <r>
    <x v="150"/>
    <x v="153"/>
    <x v="9"/>
    <x v="15"/>
    <x v="152"/>
    <x v="0"/>
    <x v="1"/>
  </r>
  <r>
    <x v="151"/>
    <x v="154"/>
    <x v="87"/>
    <x v="20"/>
    <x v="153"/>
    <x v="0"/>
    <x v="0"/>
  </r>
  <r>
    <x v="152"/>
    <x v="155"/>
    <x v="88"/>
    <x v="4"/>
    <x v="154"/>
    <x v="0"/>
    <x v="0"/>
  </r>
  <r>
    <x v="153"/>
    <x v="156"/>
    <x v="89"/>
    <x v="69"/>
    <x v="155"/>
    <x v="0"/>
    <x v="0"/>
  </r>
  <r>
    <x v="154"/>
    <x v="157"/>
    <x v="25"/>
    <x v="63"/>
    <x v="156"/>
    <x v="3"/>
    <x v="0"/>
  </r>
  <r>
    <x v="155"/>
    <x v="158"/>
    <x v="37"/>
    <x v="8"/>
    <x v="157"/>
    <x v="6"/>
    <x v="0"/>
  </r>
  <r>
    <x v="156"/>
    <x v="159"/>
    <x v="90"/>
    <x v="66"/>
    <x v="158"/>
    <x v="0"/>
    <x v="0"/>
  </r>
  <r>
    <x v="157"/>
    <x v="160"/>
    <x v="9"/>
    <x v="8"/>
    <x v="159"/>
    <x v="0"/>
    <x v="1"/>
  </r>
  <r>
    <x v="158"/>
    <x v="161"/>
    <x v="91"/>
    <x v="70"/>
    <x v="160"/>
    <x v="0"/>
    <x v="1"/>
  </r>
  <r>
    <x v="159"/>
    <x v="162"/>
    <x v="35"/>
    <x v="71"/>
    <x v="161"/>
    <x v="0"/>
    <x v="1"/>
  </r>
  <r>
    <x v="160"/>
    <x v="163"/>
    <x v="9"/>
    <x v="25"/>
    <x v="162"/>
    <x v="0"/>
    <x v="1"/>
  </r>
  <r>
    <x v="161"/>
    <x v="164"/>
    <x v="9"/>
    <x v="51"/>
    <x v="163"/>
    <x v="0"/>
    <x v="1"/>
  </r>
  <r>
    <x v="162"/>
    <x v="165"/>
    <x v="9"/>
    <x v="31"/>
    <x v="164"/>
    <x v="0"/>
    <x v="1"/>
  </r>
  <r>
    <x v="163"/>
    <x v="22"/>
    <x v="92"/>
    <x v="72"/>
    <x v="165"/>
    <x v="6"/>
    <x v="1"/>
  </r>
  <r>
    <x v="164"/>
    <x v="166"/>
    <x v="9"/>
    <x v="35"/>
    <x v="166"/>
    <x v="0"/>
    <x v="1"/>
  </r>
  <r>
    <x v="165"/>
    <x v="167"/>
    <x v="35"/>
    <x v="60"/>
    <x v="167"/>
    <x v="0"/>
    <x v="1"/>
  </r>
  <r>
    <x v="166"/>
    <x v="168"/>
    <x v="9"/>
    <x v="40"/>
    <x v="168"/>
    <x v="15"/>
    <x v="1"/>
  </r>
  <r>
    <x v="167"/>
    <x v="169"/>
    <x v="93"/>
    <x v="30"/>
    <x v="169"/>
    <x v="0"/>
    <x v="1"/>
  </r>
  <r>
    <x v="168"/>
    <x v="170"/>
    <x v="51"/>
    <x v="73"/>
    <x v="170"/>
    <x v="5"/>
    <x v="0"/>
  </r>
  <r>
    <x v="169"/>
    <x v="135"/>
    <x v="61"/>
    <x v="74"/>
    <x v="170"/>
    <x v="0"/>
    <x v="0"/>
  </r>
  <r>
    <x v="170"/>
    <x v="9"/>
    <x v="9"/>
    <x v="75"/>
    <x v="171"/>
    <x v="0"/>
    <x v="1"/>
  </r>
  <r>
    <x v="171"/>
    <x v="171"/>
    <x v="9"/>
    <x v="75"/>
    <x v="172"/>
    <x v="0"/>
    <x v="1"/>
  </r>
  <r>
    <x v="172"/>
    <x v="172"/>
    <x v="94"/>
    <x v="76"/>
    <x v="173"/>
    <x v="0"/>
    <x v="0"/>
  </r>
  <r>
    <x v="173"/>
    <x v="9"/>
    <x v="95"/>
    <x v="65"/>
    <x v="174"/>
    <x v="5"/>
    <x v="1"/>
  </r>
  <r>
    <x v="174"/>
    <x v="173"/>
    <x v="35"/>
    <x v="27"/>
    <x v="175"/>
    <x v="0"/>
    <x v="1"/>
  </r>
  <r>
    <x v="175"/>
    <x v="174"/>
    <x v="55"/>
    <x v="22"/>
    <x v="176"/>
    <x v="0"/>
    <x v="1"/>
  </r>
  <r>
    <x v="176"/>
    <x v="175"/>
    <x v="9"/>
    <x v="51"/>
    <x v="177"/>
    <x v="0"/>
    <x v="1"/>
  </r>
  <r>
    <x v="177"/>
    <x v="176"/>
    <x v="96"/>
    <x v="77"/>
    <x v="178"/>
    <x v="0"/>
    <x v="0"/>
  </r>
  <r>
    <x v="178"/>
    <x v="177"/>
    <x v="61"/>
    <x v="78"/>
    <x v="179"/>
    <x v="0"/>
    <x v="0"/>
  </r>
  <r>
    <x v="179"/>
    <x v="178"/>
    <x v="9"/>
    <x v="79"/>
    <x v="180"/>
    <x v="0"/>
    <x v="1"/>
  </r>
  <r>
    <x v="180"/>
    <x v="179"/>
    <x v="35"/>
    <x v="60"/>
    <x v="181"/>
    <x v="0"/>
    <x v="1"/>
  </r>
  <r>
    <x v="181"/>
    <x v="180"/>
    <x v="35"/>
    <x v="80"/>
    <x v="182"/>
    <x v="0"/>
    <x v="1"/>
  </r>
  <r>
    <x v="182"/>
    <x v="181"/>
    <x v="9"/>
    <x v="75"/>
    <x v="183"/>
    <x v="0"/>
    <x v="1"/>
  </r>
  <r>
    <x v="183"/>
    <x v="182"/>
    <x v="97"/>
    <x v="56"/>
    <x v="184"/>
    <x v="22"/>
    <x v="0"/>
  </r>
  <r>
    <x v="184"/>
    <x v="183"/>
    <x v="9"/>
    <x v="30"/>
    <x v="185"/>
    <x v="0"/>
    <x v="1"/>
  </r>
  <r>
    <x v="185"/>
    <x v="184"/>
    <x v="35"/>
    <x v="65"/>
    <x v="186"/>
    <x v="0"/>
    <x v="1"/>
  </r>
  <r>
    <x v="186"/>
    <x v="185"/>
    <x v="9"/>
    <x v="35"/>
    <x v="187"/>
    <x v="0"/>
    <x v="1"/>
  </r>
  <r>
    <x v="187"/>
    <x v="186"/>
    <x v="9"/>
    <x v="26"/>
    <x v="188"/>
    <x v="0"/>
    <x v="1"/>
  </r>
  <r>
    <x v="188"/>
    <x v="187"/>
    <x v="9"/>
    <x v="51"/>
    <x v="189"/>
    <x v="0"/>
    <x v="1"/>
  </r>
  <r>
    <x v="189"/>
    <x v="188"/>
    <x v="9"/>
    <x v="21"/>
    <x v="190"/>
    <x v="0"/>
    <x v="1"/>
  </r>
  <r>
    <x v="190"/>
    <x v="189"/>
    <x v="98"/>
    <x v="42"/>
    <x v="191"/>
    <x v="0"/>
    <x v="0"/>
  </r>
  <r>
    <x v="191"/>
    <x v="190"/>
    <x v="9"/>
    <x v="15"/>
    <x v="192"/>
    <x v="0"/>
    <x v="1"/>
  </r>
  <r>
    <x v="60"/>
    <x v="191"/>
    <x v="9"/>
    <x v="75"/>
    <x v="193"/>
    <x v="0"/>
    <x v="1"/>
  </r>
  <r>
    <x v="71"/>
    <x v="192"/>
    <x v="99"/>
    <x v="33"/>
    <x v="194"/>
    <x v="0"/>
    <x v="1"/>
  </r>
  <r>
    <x v="192"/>
    <x v="193"/>
    <x v="9"/>
    <x v="15"/>
    <x v="195"/>
    <x v="0"/>
    <x v="1"/>
  </r>
  <r>
    <x v="193"/>
    <x v="194"/>
    <x v="9"/>
    <x v="21"/>
    <x v="196"/>
    <x v="0"/>
    <x v="1"/>
  </r>
  <r>
    <x v="194"/>
    <x v="195"/>
    <x v="97"/>
    <x v="81"/>
    <x v="197"/>
    <x v="3"/>
    <x v="0"/>
  </r>
  <r>
    <x v="60"/>
    <x v="196"/>
    <x v="9"/>
    <x v="35"/>
    <x v="198"/>
    <x v="0"/>
    <x v="1"/>
  </r>
  <r>
    <x v="195"/>
    <x v="197"/>
    <x v="100"/>
    <x v="82"/>
    <x v="199"/>
    <x v="23"/>
    <x v="1"/>
  </r>
  <r>
    <x v="196"/>
    <x v="198"/>
    <x v="35"/>
    <x v="31"/>
    <x v="200"/>
    <x v="0"/>
    <x v="1"/>
  </r>
  <r>
    <x v="197"/>
    <x v="199"/>
    <x v="35"/>
    <x v="37"/>
    <x v="201"/>
    <x v="0"/>
    <x v="1"/>
  </r>
  <r>
    <x v="198"/>
    <x v="200"/>
    <x v="9"/>
    <x v="33"/>
    <x v="202"/>
    <x v="0"/>
    <x v="1"/>
  </r>
  <r>
    <x v="199"/>
    <x v="201"/>
    <x v="101"/>
    <x v="7"/>
    <x v="203"/>
    <x v="0"/>
    <x v="0"/>
  </r>
  <r>
    <x v="200"/>
    <x v="202"/>
    <x v="9"/>
    <x v="63"/>
    <x v="204"/>
    <x v="7"/>
    <x v="1"/>
  </r>
  <r>
    <x v="201"/>
    <x v="203"/>
    <x v="9"/>
    <x v="51"/>
    <x v="205"/>
    <x v="0"/>
    <x v="1"/>
  </r>
  <r>
    <x v="202"/>
    <x v="204"/>
    <x v="102"/>
    <x v="20"/>
    <x v="206"/>
    <x v="0"/>
    <x v="0"/>
  </r>
  <r>
    <x v="203"/>
    <x v="205"/>
    <x v="103"/>
    <x v="13"/>
    <x v="207"/>
    <x v="24"/>
    <x v="0"/>
  </r>
  <r>
    <x v="204"/>
    <x v="206"/>
    <x v="104"/>
    <x v="51"/>
    <x v="208"/>
    <x v="3"/>
    <x v="0"/>
  </r>
  <r>
    <x v="169"/>
    <x v="207"/>
    <x v="104"/>
    <x v="83"/>
    <x v="209"/>
    <x v="0"/>
    <x v="0"/>
  </r>
  <r>
    <x v="205"/>
    <x v="208"/>
    <x v="105"/>
    <x v="20"/>
    <x v="210"/>
    <x v="0"/>
    <x v="0"/>
  </r>
  <r>
    <x v="206"/>
    <x v="209"/>
    <x v="35"/>
    <x v="21"/>
    <x v="211"/>
    <x v="0"/>
    <x v="1"/>
  </r>
  <r>
    <x v="207"/>
    <x v="210"/>
    <x v="9"/>
    <x v="84"/>
    <x v="212"/>
    <x v="0"/>
    <x v="1"/>
  </r>
  <r>
    <x v="208"/>
    <x v="211"/>
    <x v="97"/>
    <x v="85"/>
    <x v="213"/>
    <x v="0"/>
    <x v="1"/>
  </r>
  <r>
    <x v="209"/>
    <x v="212"/>
    <x v="106"/>
    <x v="15"/>
    <x v="214"/>
    <x v="0"/>
    <x v="1"/>
  </r>
  <r>
    <x v="210"/>
    <x v="213"/>
    <x v="38"/>
    <x v="86"/>
    <x v="215"/>
    <x v="0"/>
    <x v="1"/>
  </r>
  <r>
    <x v="211"/>
    <x v="214"/>
    <x v="55"/>
    <x v="22"/>
    <x v="216"/>
    <x v="0"/>
    <x v="1"/>
  </r>
  <r>
    <x v="212"/>
    <x v="215"/>
    <x v="51"/>
    <x v="87"/>
    <x v="217"/>
    <x v="5"/>
    <x v="0"/>
  </r>
  <r>
    <x v="213"/>
    <x v="216"/>
    <x v="35"/>
    <x v="60"/>
    <x v="218"/>
    <x v="0"/>
    <x v="1"/>
  </r>
  <r>
    <x v="214"/>
    <x v="217"/>
    <x v="35"/>
    <x v="22"/>
    <x v="219"/>
    <x v="0"/>
    <x v="1"/>
  </r>
  <r>
    <x v="215"/>
    <x v="218"/>
    <x v="35"/>
    <x v="34"/>
    <x v="220"/>
    <x v="0"/>
    <x v="1"/>
  </r>
  <r>
    <x v="216"/>
    <x v="219"/>
    <x v="107"/>
    <x v="88"/>
    <x v="221"/>
    <x v="19"/>
    <x v="0"/>
  </r>
  <r>
    <x v="217"/>
    <x v="220"/>
    <x v="9"/>
    <x v="15"/>
    <x v="222"/>
    <x v="0"/>
    <x v="1"/>
  </r>
  <r>
    <x v="218"/>
    <x v="221"/>
    <x v="9"/>
    <x v="33"/>
    <x v="223"/>
    <x v="0"/>
    <x v="1"/>
  </r>
  <r>
    <x v="219"/>
    <x v="222"/>
    <x v="55"/>
    <x v="40"/>
    <x v="224"/>
    <x v="0"/>
    <x v="1"/>
  </r>
  <r>
    <x v="220"/>
    <x v="223"/>
    <x v="108"/>
    <x v="2"/>
    <x v="225"/>
    <x v="0"/>
    <x v="0"/>
  </r>
  <r>
    <x v="221"/>
    <x v="58"/>
    <x v="109"/>
    <x v="29"/>
    <x v="225"/>
    <x v="0"/>
    <x v="0"/>
  </r>
  <r>
    <x v="222"/>
    <x v="14"/>
    <x v="51"/>
    <x v="75"/>
    <x v="226"/>
    <x v="3"/>
    <x v="0"/>
  </r>
  <r>
    <x v="223"/>
    <x v="224"/>
    <x v="9"/>
    <x v="38"/>
    <x v="227"/>
    <x v="0"/>
    <x v="1"/>
  </r>
  <r>
    <x v="224"/>
    <x v="225"/>
    <x v="110"/>
    <x v="28"/>
    <x v="228"/>
    <x v="0"/>
    <x v="0"/>
  </r>
  <r>
    <x v="225"/>
    <x v="226"/>
    <x v="111"/>
    <x v="48"/>
    <x v="229"/>
    <x v="25"/>
    <x v="1"/>
  </r>
  <r>
    <x v="226"/>
    <x v="227"/>
    <x v="112"/>
    <x v="48"/>
    <x v="230"/>
    <x v="26"/>
    <x v="1"/>
  </r>
  <r>
    <x v="227"/>
    <x v="228"/>
    <x v="113"/>
    <x v="29"/>
    <x v="231"/>
    <x v="0"/>
    <x v="0"/>
  </r>
  <r>
    <x v="228"/>
    <x v="229"/>
    <x v="114"/>
    <x v="18"/>
    <x v="232"/>
    <x v="0"/>
    <x v="0"/>
  </r>
  <r>
    <x v="229"/>
    <x v="230"/>
    <x v="9"/>
    <x v="30"/>
    <x v="233"/>
    <x v="0"/>
    <x v="1"/>
  </r>
  <r>
    <x v="230"/>
    <x v="231"/>
    <x v="38"/>
    <x v="89"/>
    <x v="234"/>
    <x v="5"/>
    <x v="0"/>
  </r>
  <r>
    <x v="231"/>
    <x v="232"/>
    <x v="9"/>
    <x v="53"/>
    <x v="235"/>
    <x v="0"/>
    <x v="1"/>
  </r>
  <r>
    <x v="232"/>
    <x v="233"/>
    <x v="115"/>
    <x v="90"/>
    <x v="236"/>
    <x v="0"/>
    <x v="0"/>
  </r>
  <r>
    <x v="233"/>
    <x v="234"/>
    <x v="35"/>
    <x v="60"/>
    <x v="237"/>
    <x v="0"/>
    <x v="1"/>
  </r>
  <r>
    <x v="234"/>
    <x v="235"/>
    <x v="35"/>
    <x v="15"/>
    <x v="238"/>
    <x v="0"/>
    <x v="1"/>
  </r>
  <r>
    <x v="235"/>
    <x v="236"/>
    <x v="9"/>
    <x v="30"/>
    <x v="239"/>
    <x v="0"/>
    <x v="1"/>
  </r>
  <r>
    <x v="236"/>
    <x v="237"/>
    <x v="9"/>
    <x v="48"/>
    <x v="240"/>
    <x v="0"/>
    <x v="1"/>
  </r>
  <r>
    <x v="182"/>
    <x v="238"/>
    <x v="9"/>
    <x v="21"/>
    <x v="241"/>
    <x v="14"/>
    <x v="1"/>
  </r>
  <r>
    <x v="237"/>
    <x v="239"/>
    <x v="116"/>
    <x v="28"/>
    <x v="242"/>
    <x v="0"/>
    <x v="0"/>
  </r>
  <r>
    <x v="238"/>
    <x v="240"/>
    <x v="9"/>
    <x v="63"/>
    <x v="243"/>
    <x v="0"/>
    <x v="1"/>
  </r>
  <r>
    <x v="239"/>
    <x v="241"/>
    <x v="9"/>
    <x v="53"/>
    <x v="244"/>
    <x v="0"/>
    <x v="1"/>
  </r>
  <r>
    <x v="240"/>
    <x v="242"/>
    <x v="117"/>
    <x v="91"/>
    <x v="245"/>
    <x v="3"/>
    <x v="1"/>
  </r>
  <r>
    <x v="241"/>
    <x v="243"/>
    <x v="9"/>
    <x v="47"/>
    <x v="246"/>
    <x v="0"/>
    <x v="1"/>
  </r>
  <r>
    <x v="242"/>
    <x v="244"/>
    <x v="35"/>
    <x v="34"/>
    <x v="247"/>
    <x v="0"/>
    <x v="1"/>
  </r>
  <r>
    <x v="243"/>
    <x v="245"/>
    <x v="118"/>
    <x v="11"/>
    <x v="248"/>
    <x v="0"/>
    <x v="0"/>
  </r>
  <r>
    <x v="244"/>
    <x v="246"/>
    <x v="97"/>
    <x v="92"/>
    <x v="249"/>
    <x v="5"/>
    <x v="0"/>
  </r>
  <r>
    <x v="245"/>
    <x v="247"/>
    <x v="61"/>
    <x v="93"/>
    <x v="250"/>
    <x v="0"/>
    <x v="0"/>
  </r>
  <r>
    <x v="246"/>
    <x v="248"/>
    <x v="102"/>
    <x v="13"/>
    <x v="251"/>
    <x v="27"/>
    <x v="0"/>
  </r>
  <r>
    <x v="247"/>
    <x v="249"/>
    <x v="9"/>
    <x v="15"/>
    <x v="252"/>
    <x v="0"/>
    <x v="1"/>
  </r>
  <r>
    <x v="248"/>
    <x v="250"/>
    <x v="9"/>
    <x v="26"/>
    <x v="253"/>
    <x v="0"/>
    <x v="1"/>
  </r>
  <r>
    <x v="26"/>
    <x v="251"/>
    <x v="55"/>
    <x v="31"/>
    <x v="254"/>
    <x v="0"/>
    <x v="1"/>
  </r>
  <r>
    <x v="249"/>
    <x v="252"/>
    <x v="119"/>
    <x v="62"/>
    <x v="255"/>
    <x v="0"/>
    <x v="0"/>
  </r>
  <r>
    <x v="250"/>
    <x v="253"/>
    <x v="120"/>
    <x v="24"/>
    <x v="255"/>
    <x v="0"/>
    <x v="0"/>
  </r>
  <r>
    <x v="182"/>
    <x v="254"/>
    <x v="121"/>
    <x v="94"/>
    <x v="256"/>
    <x v="0"/>
    <x v="0"/>
  </r>
  <r>
    <x v="251"/>
    <x v="255"/>
    <x v="9"/>
    <x v="30"/>
    <x v="257"/>
    <x v="0"/>
    <x v="1"/>
  </r>
  <r>
    <x v="252"/>
    <x v="256"/>
    <x v="9"/>
    <x v="65"/>
    <x v="258"/>
    <x v="0"/>
    <x v="1"/>
  </r>
  <r>
    <x v="253"/>
    <x v="257"/>
    <x v="35"/>
    <x v="95"/>
    <x v="259"/>
    <x v="0"/>
    <x v="1"/>
  </r>
  <r>
    <x v="254"/>
    <x v="258"/>
    <x v="9"/>
    <x v="63"/>
    <x v="260"/>
    <x v="0"/>
    <x v="1"/>
  </r>
  <r>
    <x v="247"/>
    <x v="259"/>
    <x v="9"/>
    <x v="15"/>
    <x v="261"/>
    <x v="0"/>
    <x v="1"/>
  </r>
  <r>
    <x v="255"/>
    <x v="260"/>
    <x v="9"/>
    <x v="34"/>
    <x v="262"/>
    <x v="0"/>
    <x v="1"/>
  </r>
  <r>
    <x v="256"/>
    <x v="261"/>
    <x v="9"/>
    <x v="33"/>
    <x v="263"/>
    <x v="0"/>
    <x v="1"/>
  </r>
  <r>
    <x v="257"/>
    <x v="262"/>
    <x v="122"/>
    <x v="20"/>
    <x v="264"/>
    <x v="0"/>
    <x v="0"/>
  </r>
  <r>
    <x v="258"/>
    <x v="263"/>
    <x v="123"/>
    <x v="69"/>
    <x v="265"/>
    <x v="0"/>
    <x v="0"/>
  </r>
  <r>
    <x v="259"/>
    <x v="264"/>
    <x v="124"/>
    <x v="7"/>
    <x v="266"/>
    <x v="0"/>
    <x v="0"/>
  </r>
  <r>
    <x v="260"/>
    <x v="265"/>
    <x v="124"/>
    <x v="7"/>
    <x v="266"/>
    <x v="0"/>
    <x v="0"/>
  </r>
  <r>
    <x v="261"/>
    <x v="266"/>
    <x v="124"/>
    <x v="7"/>
    <x v="266"/>
    <x v="0"/>
    <x v="0"/>
  </r>
  <r>
    <x v="262"/>
    <x v="267"/>
    <x v="125"/>
    <x v="96"/>
    <x v="267"/>
    <x v="28"/>
    <x v="0"/>
  </r>
  <r>
    <x v="263"/>
    <x v="268"/>
    <x v="9"/>
    <x v="21"/>
    <x v="268"/>
    <x v="0"/>
    <x v="1"/>
  </r>
  <r>
    <x v="264"/>
    <x v="269"/>
    <x v="9"/>
    <x v="65"/>
    <x v="269"/>
    <x v="0"/>
    <x v="1"/>
  </r>
  <r>
    <x v="265"/>
    <x v="270"/>
    <x v="9"/>
    <x v="23"/>
    <x v="270"/>
    <x v="0"/>
    <x v="1"/>
  </r>
  <r>
    <x v="266"/>
    <x v="271"/>
    <x v="9"/>
    <x v="51"/>
    <x v="271"/>
    <x v="14"/>
    <x v="1"/>
  </r>
  <r>
    <x v="267"/>
    <x v="272"/>
    <x v="35"/>
    <x v="97"/>
    <x v="272"/>
    <x v="0"/>
    <x v="1"/>
  </r>
  <r>
    <x v="268"/>
    <x v="273"/>
    <x v="9"/>
    <x v="48"/>
    <x v="273"/>
    <x v="0"/>
    <x v="1"/>
  </r>
  <r>
    <x v="269"/>
    <x v="274"/>
    <x v="9"/>
    <x v="30"/>
    <x v="274"/>
    <x v="0"/>
    <x v="1"/>
  </r>
  <r>
    <x v="251"/>
    <x v="103"/>
    <x v="9"/>
    <x v="30"/>
    <x v="275"/>
    <x v="0"/>
    <x v="1"/>
  </r>
  <r>
    <x v="270"/>
    <x v="275"/>
    <x v="9"/>
    <x v="98"/>
    <x v="276"/>
    <x v="0"/>
    <x v="1"/>
  </r>
  <r>
    <x v="271"/>
    <x v="276"/>
    <x v="9"/>
    <x v="15"/>
    <x v="277"/>
    <x v="0"/>
    <x v="1"/>
  </r>
  <r>
    <x v="272"/>
    <x v="277"/>
    <x v="9"/>
    <x v="51"/>
    <x v="278"/>
    <x v="0"/>
    <x v="1"/>
  </r>
  <r>
    <x v="273"/>
    <x v="278"/>
    <x v="126"/>
    <x v="7"/>
    <x v="279"/>
    <x v="0"/>
    <x v="0"/>
  </r>
  <r>
    <x v="274"/>
    <x v="155"/>
    <x v="127"/>
    <x v="47"/>
    <x v="280"/>
    <x v="0"/>
    <x v="1"/>
  </r>
  <r>
    <x v="275"/>
    <x v="279"/>
    <x v="61"/>
    <x v="99"/>
    <x v="281"/>
    <x v="0"/>
    <x v="0"/>
  </r>
  <r>
    <x v="276"/>
    <x v="217"/>
    <x v="9"/>
    <x v="91"/>
    <x v="282"/>
    <x v="0"/>
    <x v="1"/>
  </r>
  <r>
    <x v="277"/>
    <x v="280"/>
    <x v="128"/>
    <x v="4"/>
    <x v="283"/>
    <x v="0"/>
    <x v="0"/>
  </r>
  <r>
    <x v="278"/>
    <x v="281"/>
    <x v="9"/>
    <x v="59"/>
    <x v="284"/>
    <x v="0"/>
    <x v="1"/>
  </r>
  <r>
    <x v="279"/>
    <x v="282"/>
    <x v="35"/>
    <x v="60"/>
    <x v="285"/>
    <x v="0"/>
    <x v="1"/>
  </r>
  <r>
    <x v="280"/>
    <x v="283"/>
    <x v="35"/>
    <x v="65"/>
    <x v="286"/>
    <x v="5"/>
    <x v="1"/>
  </r>
  <r>
    <x v="281"/>
    <x v="53"/>
    <x v="9"/>
    <x v="80"/>
    <x v="287"/>
    <x v="0"/>
    <x v="1"/>
  </r>
  <r>
    <x v="282"/>
    <x v="284"/>
    <x v="35"/>
    <x v="65"/>
    <x v="288"/>
    <x v="0"/>
    <x v="1"/>
  </r>
  <r>
    <x v="283"/>
    <x v="285"/>
    <x v="129"/>
    <x v="65"/>
    <x v="289"/>
    <x v="0"/>
    <x v="0"/>
  </r>
  <r>
    <x v="284"/>
    <x v="286"/>
    <x v="9"/>
    <x v="67"/>
    <x v="290"/>
    <x v="0"/>
    <x v="1"/>
  </r>
  <r>
    <x v="285"/>
    <x v="111"/>
    <x v="130"/>
    <x v="20"/>
    <x v="291"/>
    <x v="6"/>
    <x v="0"/>
  </r>
  <r>
    <x v="286"/>
    <x v="287"/>
    <x v="131"/>
    <x v="71"/>
    <x v="292"/>
    <x v="23"/>
    <x v="1"/>
  </r>
  <r>
    <x v="287"/>
    <x v="288"/>
    <x v="35"/>
    <x v="40"/>
    <x v="293"/>
    <x v="0"/>
    <x v="1"/>
  </r>
  <r>
    <x v="288"/>
    <x v="289"/>
    <x v="9"/>
    <x v="75"/>
    <x v="294"/>
    <x v="0"/>
    <x v="1"/>
  </r>
  <r>
    <x v="289"/>
    <x v="290"/>
    <x v="132"/>
    <x v="37"/>
    <x v="295"/>
    <x v="0"/>
    <x v="1"/>
  </r>
  <r>
    <x v="290"/>
    <x v="291"/>
    <x v="133"/>
    <x v="100"/>
    <x v="296"/>
    <x v="0"/>
    <x v="0"/>
  </r>
  <r>
    <x v="291"/>
    <x v="292"/>
    <x v="9"/>
    <x v="101"/>
    <x v="297"/>
    <x v="0"/>
    <x v="1"/>
  </r>
  <r>
    <x v="292"/>
    <x v="293"/>
    <x v="134"/>
    <x v="46"/>
    <x v="298"/>
    <x v="29"/>
    <x v="1"/>
  </r>
  <r>
    <x v="293"/>
    <x v="294"/>
    <x v="9"/>
    <x v="15"/>
    <x v="299"/>
    <x v="0"/>
    <x v="1"/>
  </r>
  <r>
    <x v="294"/>
    <x v="295"/>
    <x v="135"/>
    <x v="31"/>
    <x v="300"/>
    <x v="0"/>
    <x v="1"/>
  </r>
  <r>
    <x v="295"/>
    <x v="296"/>
    <x v="35"/>
    <x v="80"/>
    <x v="301"/>
    <x v="0"/>
    <x v="1"/>
  </r>
  <r>
    <x v="296"/>
    <x v="297"/>
    <x v="35"/>
    <x v="102"/>
    <x v="302"/>
    <x v="0"/>
    <x v="1"/>
  </r>
  <r>
    <x v="297"/>
    <x v="298"/>
    <x v="136"/>
    <x v="103"/>
    <x v="303"/>
    <x v="0"/>
    <x v="0"/>
  </r>
  <r>
    <x v="298"/>
    <x v="299"/>
    <x v="137"/>
    <x v="27"/>
    <x v="304"/>
    <x v="0"/>
    <x v="1"/>
  </r>
  <r>
    <x v="299"/>
    <x v="267"/>
    <x v="35"/>
    <x v="33"/>
    <x v="305"/>
    <x v="0"/>
    <x v="1"/>
  </r>
  <r>
    <x v="300"/>
    <x v="300"/>
    <x v="138"/>
    <x v="7"/>
    <x v="306"/>
    <x v="0"/>
    <x v="0"/>
  </r>
  <r>
    <x v="301"/>
    <x v="301"/>
    <x v="35"/>
    <x v="61"/>
    <x v="307"/>
    <x v="0"/>
    <x v="0"/>
  </r>
  <r>
    <x v="302"/>
    <x v="302"/>
    <x v="139"/>
    <x v="7"/>
    <x v="308"/>
    <x v="0"/>
    <x v="0"/>
  </r>
  <r>
    <x v="303"/>
    <x v="303"/>
    <x v="9"/>
    <x v="50"/>
    <x v="309"/>
    <x v="0"/>
    <x v="1"/>
  </r>
  <r>
    <x v="304"/>
    <x v="304"/>
    <x v="140"/>
    <x v="2"/>
    <x v="310"/>
    <x v="30"/>
    <x v="0"/>
  </r>
  <r>
    <x v="305"/>
    <x v="305"/>
    <x v="141"/>
    <x v="9"/>
    <x v="311"/>
    <x v="3"/>
    <x v="0"/>
  </r>
  <r>
    <x v="306"/>
    <x v="306"/>
    <x v="142"/>
    <x v="54"/>
    <x v="312"/>
    <x v="0"/>
    <x v="0"/>
  </r>
  <r>
    <x v="307"/>
    <x v="307"/>
    <x v="35"/>
    <x v="63"/>
    <x v="313"/>
    <x v="0"/>
    <x v="1"/>
  </r>
  <r>
    <x v="120"/>
    <x v="308"/>
    <x v="35"/>
    <x v="38"/>
    <x v="314"/>
    <x v="0"/>
    <x v="1"/>
  </r>
  <r>
    <x v="308"/>
    <x v="309"/>
    <x v="35"/>
    <x v="33"/>
    <x v="315"/>
    <x v="0"/>
    <x v="1"/>
  </r>
  <r>
    <x v="309"/>
    <x v="310"/>
    <x v="9"/>
    <x v="63"/>
    <x v="316"/>
    <x v="0"/>
    <x v="1"/>
  </r>
  <r>
    <x v="310"/>
    <x v="311"/>
    <x v="35"/>
    <x v="84"/>
    <x v="317"/>
    <x v="0"/>
    <x v="1"/>
  </r>
  <r>
    <x v="311"/>
    <x v="312"/>
    <x v="143"/>
    <x v="7"/>
    <x v="318"/>
    <x v="0"/>
    <x v="0"/>
  </r>
  <r>
    <x v="312"/>
    <x v="313"/>
    <x v="35"/>
    <x v="51"/>
    <x v="319"/>
    <x v="0"/>
    <x v="1"/>
  </r>
  <r>
    <x v="313"/>
    <x v="314"/>
    <x v="35"/>
    <x v="26"/>
    <x v="320"/>
    <x v="0"/>
    <x v="1"/>
  </r>
  <r>
    <x v="314"/>
    <x v="315"/>
    <x v="9"/>
    <x v="75"/>
    <x v="321"/>
    <x v="0"/>
    <x v="1"/>
  </r>
  <r>
    <x v="315"/>
    <x v="316"/>
    <x v="9"/>
    <x v="51"/>
    <x v="322"/>
    <x v="0"/>
    <x v="1"/>
  </r>
  <r>
    <x v="316"/>
    <x v="317"/>
    <x v="35"/>
    <x v="35"/>
    <x v="323"/>
    <x v="0"/>
    <x v="1"/>
  </r>
  <r>
    <x v="317"/>
    <x v="318"/>
    <x v="144"/>
    <x v="20"/>
    <x v="324"/>
    <x v="0"/>
    <x v="0"/>
  </r>
  <r>
    <x v="318"/>
    <x v="319"/>
    <x v="145"/>
    <x v="77"/>
    <x v="325"/>
    <x v="0"/>
    <x v="0"/>
  </r>
  <r>
    <x v="11"/>
    <x v="320"/>
    <x v="61"/>
    <x v="104"/>
    <x v="326"/>
    <x v="0"/>
    <x v="0"/>
  </r>
  <r>
    <x v="319"/>
    <x v="90"/>
    <x v="35"/>
    <x v="15"/>
    <x v="327"/>
    <x v="0"/>
    <x v="1"/>
  </r>
  <r>
    <x v="320"/>
    <x v="321"/>
    <x v="146"/>
    <x v="95"/>
    <x v="328"/>
    <x v="6"/>
    <x v="0"/>
  </r>
  <r>
    <x v="321"/>
    <x v="322"/>
    <x v="147"/>
    <x v="20"/>
    <x v="329"/>
    <x v="0"/>
    <x v="0"/>
  </r>
  <r>
    <x v="322"/>
    <x v="323"/>
    <x v="148"/>
    <x v="4"/>
    <x v="330"/>
    <x v="0"/>
    <x v="0"/>
  </r>
  <r>
    <x v="323"/>
    <x v="324"/>
    <x v="55"/>
    <x v="51"/>
    <x v="331"/>
    <x v="0"/>
    <x v="1"/>
  </r>
  <r>
    <x v="324"/>
    <x v="325"/>
    <x v="51"/>
    <x v="82"/>
    <x v="332"/>
    <x v="3"/>
    <x v="0"/>
  </r>
  <r>
    <x v="325"/>
    <x v="326"/>
    <x v="149"/>
    <x v="1"/>
    <x v="333"/>
    <x v="0"/>
    <x v="0"/>
  </r>
  <r>
    <x v="326"/>
    <x v="327"/>
    <x v="9"/>
    <x v="101"/>
    <x v="334"/>
    <x v="0"/>
    <x v="1"/>
  </r>
  <r>
    <x v="327"/>
    <x v="328"/>
    <x v="9"/>
    <x v="33"/>
    <x v="335"/>
    <x v="0"/>
    <x v="1"/>
  </r>
  <r>
    <x v="328"/>
    <x v="329"/>
    <x v="150"/>
    <x v="71"/>
    <x v="336"/>
    <x v="23"/>
    <x v="1"/>
  </r>
  <r>
    <x v="329"/>
    <x v="7"/>
    <x v="151"/>
    <x v="36"/>
    <x v="337"/>
    <x v="0"/>
    <x v="0"/>
  </r>
  <r>
    <x v="330"/>
    <x v="330"/>
    <x v="152"/>
    <x v="28"/>
    <x v="338"/>
    <x v="0"/>
    <x v="0"/>
  </r>
  <r>
    <x v="331"/>
    <x v="331"/>
    <x v="9"/>
    <x v="51"/>
    <x v="339"/>
    <x v="0"/>
    <x v="1"/>
  </r>
  <r>
    <x v="332"/>
    <x v="332"/>
    <x v="153"/>
    <x v="58"/>
    <x v="340"/>
    <x v="0"/>
    <x v="0"/>
  </r>
  <r>
    <x v="333"/>
    <x v="333"/>
    <x v="35"/>
    <x v="21"/>
    <x v="341"/>
    <x v="0"/>
    <x v="1"/>
  </r>
  <r>
    <x v="334"/>
    <x v="334"/>
    <x v="35"/>
    <x v="30"/>
    <x v="342"/>
    <x v="0"/>
    <x v="1"/>
  </r>
  <r>
    <x v="335"/>
    <x v="335"/>
    <x v="9"/>
    <x v="84"/>
    <x v="343"/>
    <x v="0"/>
    <x v="1"/>
  </r>
  <r>
    <x v="336"/>
    <x v="336"/>
    <x v="61"/>
    <x v="105"/>
    <x v="344"/>
    <x v="0"/>
    <x v="0"/>
  </r>
  <r>
    <x v="337"/>
    <x v="337"/>
    <x v="154"/>
    <x v="106"/>
    <x v="345"/>
    <x v="0"/>
    <x v="0"/>
  </r>
  <r>
    <x v="338"/>
    <x v="338"/>
    <x v="155"/>
    <x v="6"/>
    <x v="346"/>
    <x v="0"/>
    <x v="0"/>
  </r>
  <r>
    <x v="339"/>
    <x v="339"/>
    <x v="9"/>
    <x v="87"/>
    <x v="347"/>
    <x v="0"/>
    <x v="1"/>
  </r>
  <r>
    <x v="340"/>
    <x v="340"/>
    <x v="156"/>
    <x v="4"/>
    <x v="348"/>
    <x v="0"/>
    <x v="0"/>
  </r>
  <r>
    <x v="341"/>
    <x v="341"/>
    <x v="157"/>
    <x v="107"/>
    <x v="349"/>
    <x v="0"/>
    <x v="0"/>
  </r>
  <r>
    <x v="342"/>
    <x v="342"/>
    <x v="35"/>
    <x v="34"/>
    <x v="350"/>
    <x v="5"/>
    <x v="1"/>
  </r>
  <r>
    <x v="343"/>
    <x v="343"/>
    <x v="158"/>
    <x v="77"/>
    <x v="351"/>
    <x v="0"/>
    <x v="0"/>
  </r>
  <r>
    <x v="142"/>
    <x v="344"/>
    <x v="159"/>
    <x v="36"/>
    <x v="352"/>
    <x v="0"/>
    <x v="0"/>
  </r>
  <r>
    <x v="344"/>
    <x v="345"/>
    <x v="35"/>
    <x v="23"/>
    <x v="353"/>
    <x v="0"/>
    <x v="1"/>
  </r>
  <r>
    <x v="345"/>
    <x v="346"/>
    <x v="35"/>
    <x v="30"/>
    <x v="354"/>
    <x v="0"/>
    <x v="1"/>
  </r>
  <r>
    <x v="346"/>
    <x v="347"/>
    <x v="160"/>
    <x v="20"/>
    <x v="355"/>
    <x v="0"/>
    <x v="0"/>
  </r>
  <r>
    <x v="347"/>
    <x v="44"/>
    <x v="161"/>
    <x v="7"/>
    <x v="356"/>
    <x v="0"/>
    <x v="0"/>
  </r>
  <r>
    <x v="273"/>
    <x v="348"/>
    <x v="162"/>
    <x v="108"/>
    <x v="357"/>
    <x v="0"/>
    <x v="0"/>
  </r>
  <r>
    <x v="348"/>
    <x v="182"/>
    <x v="55"/>
    <x v="34"/>
    <x v="358"/>
    <x v="0"/>
    <x v="1"/>
  </r>
  <r>
    <x v="349"/>
    <x v="349"/>
    <x v="9"/>
    <x v="73"/>
    <x v="359"/>
    <x v="0"/>
    <x v="1"/>
  </r>
  <r>
    <x v="350"/>
    <x v="350"/>
    <x v="128"/>
    <x v="4"/>
    <x v="360"/>
    <x v="0"/>
    <x v="0"/>
  </r>
  <r>
    <x v="351"/>
    <x v="351"/>
    <x v="128"/>
    <x v="4"/>
    <x v="360"/>
    <x v="0"/>
    <x v="0"/>
  </r>
  <r>
    <x v="352"/>
    <x v="337"/>
    <x v="128"/>
    <x v="4"/>
    <x v="360"/>
    <x v="0"/>
    <x v="0"/>
  </r>
  <r>
    <x v="353"/>
    <x v="350"/>
    <x v="163"/>
    <x v="4"/>
    <x v="360"/>
    <x v="0"/>
    <x v="0"/>
  </r>
  <r>
    <x v="354"/>
    <x v="352"/>
    <x v="164"/>
    <x v="4"/>
    <x v="360"/>
    <x v="0"/>
    <x v="0"/>
  </r>
  <r>
    <x v="355"/>
    <x v="353"/>
    <x v="98"/>
    <x v="90"/>
    <x v="360"/>
    <x v="0"/>
    <x v="0"/>
  </r>
  <r>
    <x v="356"/>
    <x v="354"/>
    <x v="139"/>
    <x v="7"/>
    <x v="361"/>
    <x v="0"/>
    <x v="0"/>
  </r>
  <r>
    <x v="357"/>
    <x v="355"/>
    <x v="98"/>
    <x v="103"/>
    <x v="362"/>
    <x v="0"/>
    <x v="0"/>
  </r>
  <r>
    <x v="358"/>
    <x v="356"/>
    <x v="9"/>
    <x v="33"/>
    <x v="363"/>
    <x v="0"/>
    <x v="1"/>
  </r>
  <r>
    <x v="359"/>
    <x v="357"/>
    <x v="35"/>
    <x v="30"/>
    <x v="364"/>
    <x v="0"/>
    <x v="1"/>
  </r>
  <r>
    <x v="360"/>
    <x v="9"/>
    <x v="165"/>
    <x v="7"/>
    <x v="365"/>
    <x v="0"/>
    <x v="0"/>
  </r>
  <r>
    <x v="361"/>
    <x v="358"/>
    <x v="35"/>
    <x v="102"/>
    <x v="366"/>
    <x v="0"/>
    <x v="1"/>
  </r>
  <r>
    <x v="362"/>
    <x v="359"/>
    <x v="166"/>
    <x v="42"/>
    <x v="367"/>
    <x v="0"/>
    <x v="0"/>
  </r>
  <r>
    <x v="363"/>
    <x v="360"/>
    <x v="9"/>
    <x v="101"/>
    <x v="368"/>
    <x v="0"/>
    <x v="1"/>
  </r>
  <r>
    <x v="364"/>
    <x v="361"/>
    <x v="167"/>
    <x v="71"/>
    <x v="369"/>
    <x v="31"/>
    <x v="1"/>
  </r>
  <r>
    <x v="365"/>
    <x v="362"/>
    <x v="51"/>
    <x v="80"/>
    <x v="370"/>
    <x v="32"/>
    <x v="1"/>
  </r>
  <r>
    <x v="366"/>
    <x v="363"/>
    <x v="35"/>
    <x v="34"/>
    <x v="371"/>
    <x v="0"/>
    <x v="1"/>
  </r>
  <r>
    <x v="367"/>
    <x v="239"/>
    <x v="35"/>
    <x v="65"/>
    <x v="372"/>
    <x v="0"/>
    <x v="1"/>
  </r>
  <r>
    <x v="368"/>
    <x v="364"/>
    <x v="35"/>
    <x v="8"/>
    <x v="373"/>
    <x v="0"/>
    <x v="1"/>
  </r>
  <r>
    <x v="369"/>
    <x v="365"/>
    <x v="168"/>
    <x v="4"/>
    <x v="374"/>
    <x v="0"/>
    <x v="0"/>
  </r>
  <r>
    <x v="370"/>
    <x v="366"/>
    <x v="132"/>
    <x v="21"/>
    <x v="375"/>
    <x v="0"/>
    <x v="1"/>
  </r>
  <r>
    <x v="71"/>
    <x v="367"/>
    <x v="9"/>
    <x v="63"/>
    <x v="376"/>
    <x v="0"/>
    <x v="1"/>
  </r>
  <r>
    <x v="371"/>
    <x v="368"/>
    <x v="169"/>
    <x v="3"/>
    <x v="377"/>
    <x v="0"/>
    <x v="0"/>
  </r>
  <r>
    <x v="372"/>
    <x v="369"/>
    <x v="170"/>
    <x v="4"/>
    <x v="378"/>
    <x v="0"/>
    <x v="0"/>
  </r>
  <r>
    <x v="373"/>
    <x v="370"/>
    <x v="35"/>
    <x v="56"/>
    <x v="379"/>
    <x v="0"/>
    <x v="1"/>
  </r>
  <r>
    <x v="374"/>
    <x v="371"/>
    <x v="171"/>
    <x v="57"/>
    <x v="380"/>
    <x v="33"/>
    <x v="0"/>
  </r>
  <r>
    <x v="375"/>
    <x v="372"/>
    <x v="35"/>
    <x v="102"/>
    <x v="381"/>
    <x v="0"/>
    <x v="1"/>
  </r>
  <r>
    <x v="376"/>
    <x v="373"/>
    <x v="172"/>
    <x v="109"/>
    <x v="382"/>
    <x v="0"/>
    <x v="0"/>
  </r>
  <r>
    <x v="377"/>
    <x v="374"/>
    <x v="55"/>
    <x v="25"/>
    <x v="383"/>
    <x v="0"/>
    <x v="1"/>
  </r>
  <r>
    <x v="350"/>
    <x v="375"/>
    <x v="173"/>
    <x v="7"/>
    <x v="384"/>
    <x v="0"/>
    <x v="0"/>
  </r>
  <r>
    <x v="378"/>
    <x v="376"/>
    <x v="174"/>
    <x v="50"/>
    <x v="385"/>
    <x v="0"/>
    <x v="1"/>
  </r>
  <r>
    <x v="379"/>
    <x v="377"/>
    <x v="9"/>
    <x v="82"/>
    <x v="386"/>
    <x v="0"/>
    <x v="1"/>
  </r>
  <r>
    <x v="380"/>
    <x v="378"/>
    <x v="35"/>
    <x v="34"/>
    <x v="387"/>
    <x v="0"/>
    <x v="1"/>
  </r>
  <r>
    <x v="381"/>
    <x v="379"/>
    <x v="139"/>
    <x v="7"/>
    <x v="388"/>
    <x v="0"/>
    <x v="0"/>
  </r>
  <r>
    <x v="382"/>
    <x v="380"/>
    <x v="35"/>
    <x v="101"/>
    <x v="389"/>
    <x v="34"/>
    <x v="1"/>
  </r>
  <r>
    <x v="383"/>
    <x v="381"/>
    <x v="35"/>
    <x v="23"/>
    <x v="390"/>
    <x v="0"/>
    <x v="1"/>
  </r>
  <r>
    <x v="87"/>
    <x v="382"/>
    <x v="175"/>
    <x v="7"/>
    <x v="391"/>
    <x v="0"/>
    <x v="0"/>
  </r>
  <r>
    <x v="384"/>
    <x v="383"/>
    <x v="176"/>
    <x v="110"/>
    <x v="392"/>
    <x v="0"/>
    <x v="0"/>
  </r>
  <r>
    <x v="385"/>
    <x v="176"/>
    <x v="177"/>
    <x v="4"/>
    <x v="392"/>
    <x v="0"/>
    <x v="0"/>
  </r>
  <r>
    <x v="386"/>
    <x v="384"/>
    <x v="178"/>
    <x v="4"/>
    <x v="392"/>
    <x v="0"/>
    <x v="0"/>
  </r>
  <r>
    <x v="387"/>
    <x v="385"/>
    <x v="143"/>
    <x v="7"/>
    <x v="392"/>
    <x v="0"/>
    <x v="0"/>
  </r>
  <r>
    <x v="388"/>
    <x v="386"/>
    <x v="35"/>
    <x v="38"/>
    <x v="393"/>
    <x v="0"/>
    <x v="1"/>
  </r>
  <r>
    <x v="389"/>
    <x v="387"/>
    <x v="9"/>
    <x v="101"/>
    <x v="394"/>
    <x v="0"/>
    <x v="1"/>
  </r>
  <r>
    <x v="390"/>
    <x v="217"/>
    <x v="179"/>
    <x v="4"/>
    <x v="395"/>
    <x v="0"/>
    <x v="0"/>
  </r>
  <r>
    <x v="64"/>
    <x v="388"/>
    <x v="180"/>
    <x v="18"/>
    <x v="396"/>
    <x v="0"/>
    <x v="0"/>
  </r>
  <r>
    <x v="137"/>
    <x v="389"/>
    <x v="35"/>
    <x v="65"/>
    <x v="397"/>
    <x v="0"/>
    <x v="1"/>
  </r>
  <r>
    <x v="391"/>
    <x v="318"/>
    <x v="98"/>
    <x v="68"/>
    <x v="398"/>
    <x v="0"/>
    <x v="0"/>
  </r>
  <r>
    <x v="392"/>
    <x v="390"/>
    <x v="132"/>
    <x v="8"/>
    <x v="399"/>
    <x v="0"/>
    <x v="0"/>
  </r>
  <r>
    <x v="393"/>
    <x v="391"/>
    <x v="9"/>
    <x v="75"/>
    <x v="400"/>
    <x v="0"/>
    <x v="1"/>
  </r>
  <r>
    <x v="394"/>
    <x v="392"/>
    <x v="181"/>
    <x v="7"/>
    <x v="401"/>
    <x v="0"/>
    <x v="0"/>
  </r>
  <r>
    <x v="140"/>
    <x v="279"/>
    <x v="182"/>
    <x v="45"/>
    <x v="402"/>
    <x v="0"/>
    <x v="0"/>
  </r>
  <r>
    <x v="60"/>
    <x v="155"/>
    <x v="183"/>
    <x v="7"/>
    <x v="403"/>
    <x v="0"/>
    <x v="0"/>
  </r>
  <r>
    <x v="395"/>
    <x v="393"/>
    <x v="35"/>
    <x v="48"/>
    <x v="404"/>
    <x v="0"/>
    <x v="1"/>
  </r>
  <r>
    <x v="396"/>
    <x v="394"/>
    <x v="35"/>
    <x v="63"/>
    <x v="405"/>
    <x v="0"/>
    <x v="1"/>
  </r>
  <r>
    <x v="397"/>
    <x v="395"/>
    <x v="35"/>
    <x v="67"/>
    <x v="405"/>
    <x v="6"/>
    <x v="1"/>
  </r>
  <r>
    <x v="398"/>
    <x v="396"/>
    <x v="184"/>
    <x v="98"/>
    <x v="406"/>
    <x v="0"/>
    <x v="1"/>
  </r>
  <r>
    <x v="399"/>
    <x v="397"/>
    <x v="165"/>
    <x v="7"/>
    <x v="407"/>
    <x v="0"/>
    <x v="0"/>
  </r>
  <r>
    <x v="400"/>
    <x v="398"/>
    <x v="165"/>
    <x v="7"/>
    <x v="408"/>
    <x v="0"/>
    <x v="0"/>
  </r>
  <r>
    <x v="401"/>
    <x v="399"/>
    <x v="35"/>
    <x v="51"/>
    <x v="409"/>
    <x v="0"/>
    <x v="1"/>
  </r>
  <r>
    <x v="402"/>
    <x v="400"/>
    <x v="9"/>
    <x v="51"/>
    <x v="410"/>
    <x v="0"/>
    <x v="1"/>
  </r>
  <r>
    <x v="251"/>
    <x v="401"/>
    <x v="185"/>
    <x v="7"/>
    <x v="411"/>
    <x v="0"/>
    <x v="0"/>
  </r>
  <r>
    <x v="403"/>
    <x v="402"/>
    <x v="35"/>
    <x v="23"/>
    <x v="412"/>
    <x v="0"/>
    <x v="1"/>
  </r>
  <r>
    <x v="404"/>
    <x v="403"/>
    <x v="35"/>
    <x v="75"/>
    <x v="413"/>
    <x v="0"/>
    <x v="1"/>
  </r>
  <r>
    <x v="405"/>
    <x v="189"/>
    <x v="186"/>
    <x v="8"/>
    <x v="414"/>
    <x v="0"/>
    <x v="0"/>
  </r>
  <r>
    <x v="406"/>
    <x v="404"/>
    <x v="187"/>
    <x v="64"/>
    <x v="415"/>
    <x v="14"/>
    <x v="0"/>
  </r>
  <r>
    <x v="407"/>
    <x v="151"/>
    <x v="139"/>
    <x v="7"/>
    <x v="416"/>
    <x v="0"/>
    <x v="0"/>
  </r>
  <r>
    <x v="408"/>
    <x v="405"/>
    <x v="35"/>
    <x v="8"/>
    <x v="417"/>
    <x v="0"/>
    <x v="1"/>
  </r>
  <r>
    <x v="409"/>
    <x v="406"/>
    <x v="35"/>
    <x v="46"/>
    <x v="418"/>
    <x v="0"/>
    <x v="1"/>
  </r>
  <r>
    <x v="410"/>
    <x v="407"/>
    <x v="35"/>
    <x v="38"/>
    <x v="419"/>
    <x v="0"/>
    <x v="1"/>
  </r>
  <r>
    <x v="411"/>
    <x v="105"/>
    <x v="139"/>
    <x v="7"/>
    <x v="420"/>
    <x v="0"/>
    <x v="0"/>
  </r>
  <r>
    <x v="257"/>
    <x v="408"/>
    <x v="35"/>
    <x v="63"/>
    <x v="421"/>
    <x v="0"/>
    <x v="1"/>
  </r>
  <r>
    <x v="412"/>
    <x v="409"/>
    <x v="35"/>
    <x v="56"/>
    <x v="422"/>
    <x v="0"/>
    <x v="1"/>
  </r>
  <r>
    <x v="413"/>
    <x v="410"/>
    <x v="9"/>
    <x v="75"/>
    <x v="423"/>
    <x v="0"/>
    <x v="1"/>
  </r>
  <r>
    <x v="201"/>
    <x v="279"/>
    <x v="188"/>
    <x v="20"/>
    <x v="424"/>
    <x v="0"/>
    <x v="0"/>
  </r>
  <r>
    <x v="414"/>
    <x v="7"/>
    <x v="189"/>
    <x v="95"/>
    <x v="425"/>
    <x v="0"/>
    <x v="0"/>
  </r>
  <r>
    <x v="415"/>
    <x v="411"/>
    <x v="35"/>
    <x v="48"/>
    <x v="426"/>
    <x v="0"/>
    <x v="1"/>
  </r>
  <r>
    <x v="416"/>
    <x v="412"/>
    <x v="190"/>
    <x v="17"/>
    <x v="427"/>
    <x v="0"/>
    <x v="0"/>
  </r>
  <r>
    <x v="417"/>
    <x v="57"/>
    <x v="191"/>
    <x v="18"/>
    <x v="427"/>
    <x v="0"/>
    <x v="0"/>
  </r>
  <r>
    <x v="418"/>
    <x v="413"/>
    <x v="192"/>
    <x v="4"/>
    <x v="427"/>
    <x v="0"/>
    <x v="0"/>
  </r>
  <r>
    <x v="141"/>
    <x v="414"/>
    <x v="193"/>
    <x v="101"/>
    <x v="428"/>
    <x v="0"/>
    <x v="1"/>
  </r>
  <r>
    <x v="419"/>
    <x v="415"/>
    <x v="35"/>
    <x v="30"/>
    <x v="429"/>
    <x v="0"/>
    <x v="1"/>
  </r>
  <r>
    <x v="379"/>
    <x v="416"/>
    <x v="35"/>
    <x v="63"/>
    <x v="430"/>
    <x v="0"/>
    <x v="1"/>
  </r>
  <r>
    <x v="420"/>
    <x v="417"/>
    <x v="35"/>
    <x v="38"/>
    <x v="431"/>
    <x v="0"/>
    <x v="1"/>
  </r>
  <r>
    <x v="421"/>
    <x v="418"/>
    <x v="35"/>
    <x v="38"/>
    <x v="432"/>
    <x v="0"/>
    <x v="1"/>
  </r>
  <r>
    <x v="422"/>
    <x v="419"/>
    <x v="194"/>
    <x v="71"/>
    <x v="433"/>
    <x v="23"/>
    <x v="1"/>
  </r>
  <r>
    <x v="423"/>
    <x v="420"/>
    <x v="35"/>
    <x v="33"/>
    <x v="434"/>
    <x v="0"/>
    <x v="1"/>
  </r>
  <r>
    <x v="424"/>
    <x v="421"/>
    <x v="35"/>
    <x v="25"/>
    <x v="435"/>
    <x v="0"/>
    <x v="1"/>
  </r>
  <r>
    <x v="425"/>
    <x v="422"/>
    <x v="35"/>
    <x v="21"/>
    <x v="436"/>
    <x v="0"/>
    <x v="1"/>
  </r>
  <r>
    <x v="426"/>
    <x v="423"/>
    <x v="195"/>
    <x v="66"/>
    <x v="437"/>
    <x v="0"/>
    <x v="0"/>
  </r>
  <r>
    <x v="427"/>
    <x v="424"/>
    <x v="35"/>
    <x v="51"/>
    <x v="437"/>
    <x v="0"/>
    <x v="1"/>
  </r>
  <r>
    <x v="428"/>
    <x v="425"/>
    <x v="9"/>
    <x v="38"/>
    <x v="438"/>
    <x v="0"/>
    <x v="1"/>
  </r>
  <r>
    <x v="429"/>
    <x v="426"/>
    <x v="196"/>
    <x v="57"/>
    <x v="439"/>
    <x v="0"/>
    <x v="0"/>
  </r>
  <r>
    <x v="60"/>
    <x v="427"/>
    <x v="197"/>
    <x v="69"/>
    <x v="440"/>
    <x v="0"/>
    <x v="0"/>
  </r>
  <r>
    <x v="430"/>
    <x v="428"/>
    <x v="198"/>
    <x v="111"/>
    <x v="441"/>
    <x v="0"/>
    <x v="0"/>
  </r>
  <r>
    <x v="431"/>
    <x v="429"/>
    <x v="199"/>
    <x v="20"/>
    <x v="442"/>
    <x v="0"/>
    <x v="0"/>
  </r>
  <r>
    <x v="432"/>
    <x v="430"/>
    <x v="200"/>
    <x v="20"/>
    <x v="443"/>
    <x v="0"/>
    <x v="0"/>
  </r>
  <r>
    <x v="433"/>
    <x v="431"/>
    <x v="35"/>
    <x v="33"/>
    <x v="444"/>
    <x v="0"/>
    <x v="1"/>
  </r>
  <r>
    <x v="434"/>
    <x v="432"/>
    <x v="35"/>
    <x v="67"/>
    <x v="445"/>
    <x v="0"/>
    <x v="1"/>
  </r>
  <r>
    <x v="435"/>
    <x v="433"/>
    <x v="35"/>
    <x v="30"/>
    <x v="446"/>
    <x v="0"/>
    <x v="1"/>
  </r>
  <r>
    <x v="436"/>
    <x v="434"/>
    <x v="35"/>
    <x v="75"/>
    <x v="447"/>
    <x v="0"/>
    <x v="1"/>
  </r>
  <r>
    <x v="437"/>
    <x v="435"/>
    <x v="165"/>
    <x v="7"/>
    <x v="448"/>
    <x v="0"/>
    <x v="0"/>
  </r>
  <r>
    <x v="438"/>
    <x v="436"/>
    <x v="173"/>
    <x v="7"/>
    <x v="448"/>
    <x v="0"/>
    <x v="0"/>
  </r>
  <r>
    <x v="439"/>
    <x v="437"/>
    <x v="35"/>
    <x v="56"/>
    <x v="449"/>
    <x v="0"/>
    <x v="1"/>
  </r>
  <r>
    <x v="440"/>
    <x v="438"/>
    <x v="201"/>
    <x v="112"/>
    <x v="450"/>
    <x v="0"/>
    <x v="0"/>
  </r>
  <r>
    <x v="441"/>
    <x v="439"/>
    <x v="202"/>
    <x v="26"/>
    <x v="451"/>
    <x v="0"/>
    <x v="0"/>
  </r>
  <r>
    <x v="442"/>
    <x v="440"/>
    <x v="97"/>
    <x v="113"/>
    <x v="452"/>
    <x v="5"/>
    <x v="1"/>
  </r>
  <r>
    <x v="443"/>
    <x v="441"/>
    <x v="203"/>
    <x v="28"/>
    <x v="453"/>
    <x v="0"/>
    <x v="0"/>
  </r>
  <r>
    <x v="444"/>
    <x v="0"/>
    <x v="204"/>
    <x v="20"/>
    <x v="454"/>
    <x v="0"/>
    <x v="0"/>
  </r>
  <r>
    <x v="445"/>
    <x v="442"/>
    <x v="98"/>
    <x v="39"/>
    <x v="455"/>
    <x v="0"/>
    <x v="0"/>
  </r>
  <r>
    <x v="446"/>
    <x v="41"/>
    <x v="205"/>
    <x v="114"/>
    <x v="456"/>
    <x v="0"/>
    <x v="0"/>
  </r>
  <r>
    <x v="447"/>
    <x v="443"/>
    <x v="35"/>
    <x v="82"/>
    <x v="457"/>
    <x v="0"/>
    <x v="1"/>
  </r>
  <r>
    <x v="448"/>
    <x v="444"/>
    <x v="35"/>
    <x v="33"/>
    <x v="458"/>
    <x v="0"/>
    <x v="1"/>
  </r>
  <r>
    <x v="449"/>
    <x v="445"/>
    <x v="35"/>
    <x v="30"/>
    <x v="459"/>
    <x v="0"/>
    <x v="1"/>
  </r>
  <r>
    <x v="450"/>
    <x v="446"/>
    <x v="206"/>
    <x v="86"/>
    <x v="460"/>
    <x v="0"/>
    <x v="1"/>
  </r>
  <r>
    <x v="451"/>
    <x v="447"/>
    <x v="35"/>
    <x v="102"/>
    <x v="461"/>
    <x v="0"/>
    <x v="1"/>
  </r>
  <r>
    <x v="452"/>
    <x v="448"/>
    <x v="35"/>
    <x v="63"/>
    <x v="462"/>
    <x v="0"/>
    <x v="1"/>
  </r>
  <r>
    <x v="453"/>
    <x v="449"/>
    <x v="35"/>
    <x v="72"/>
    <x v="463"/>
    <x v="0"/>
    <x v="1"/>
  </r>
  <r>
    <x v="454"/>
    <x v="450"/>
    <x v="35"/>
    <x v="46"/>
    <x v="464"/>
    <x v="0"/>
    <x v="1"/>
  </r>
  <r>
    <x v="182"/>
    <x v="451"/>
    <x v="207"/>
    <x v="20"/>
    <x v="465"/>
    <x v="6"/>
    <x v="0"/>
  </r>
  <r>
    <x v="264"/>
    <x v="452"/>
    <x v="208"/>
    <x v="88"/>
    <x v="466"/>
    <x v="0"/>
    <x v="0"/>
  </r>
  <r>
    <x v="455"/>
    <x v="151"/>
    <x v="209"/>
    <x v="57"/>
    <x v="467"/>
    <x v="0"/>
    <x v="0"/>
  </r>
  <r>
    <x v="198"/>
    <x v="453"/>
    <x v="210"/>
    <x v="115"/>
    <x v="468"/>
    <x v="0"/>
    <x v="0"/>
  </r>
  <r>
    <x v="456"/>
    <x v="41"/>
    <x v="211"/>
    <x v="116"/>
    <x v="469"/>
    <x v="0"/>
    <x v="0"/>
  </r>
  <r>
    <x v="457"/>
    <x v="454"/>
    <x v="35"/>
    <x v="51"/>
    <x v="470"/>
    <x v="0"/>
    <x v="1"/>
  </r>
  <r>
    <x v="116"/>
    <x v="455"/>
    <x v="98"/>
    <x v="64"/>
    <x v="471"/>
    <x v="14"/>
    <x v="0"/>
  </r>
  <r>
    <x v="458"/>
    <x v="456"/>
    <x v="212"/>
    <x v="4"/>
    <x v="472"/>
    <x v="0"/>
    <x v="0"/>
  </r>
  <r>
    <x v="456"/>
    <x v="457"/>
    <x v="35"/>
    <x v="23"/>
    <x v="473"/>
    <x v="0"/>
    <x v="1"/>
  </r>
  <r>
    <x v="459"/>
    <x v="458"/>
    <x v="35"/>
    <x v="91"/>
    <x v="474"/>
    <x v="0"/>
    <x v="1"/>
  </r>
  <r>
    <x v="420"/>
    <x v="459"/>
    <x v="35"/>
    <x v="15"/>
    <x v="475"/>
    <x v="0"/>
    <x v="1"/>
  </r>
  <r>
    <x v="460"/>
    <x v="460"/>
    <x v="35"/>
    <x v="75"/>
    <x v="476"/>
    <x v="0"/>
    <x v="1"/>
  </r>
  <r>
    <x v="461"/>
    <x v="461"/>
    <x v="213"/>
    <x v="91"/>
    <x v="477"/>
    <x v="0"/>
    <x v="1"/>
  </r>
  <r>
    <x v="462"/>
    <x v="462"/>
    <x v="35"/>
    <x v="98"/>
    <x v="478"/>
    <x v="0"/>
    <x v="1"/>
  </r>
  <r>
    <x v="463"/>
    <x v="463"/>
    <x v="35"/>
    <x v="86"/>
    <x v="479"/>
    <x v="0"/>
    <x v="1"/>
  </r>
  <r>
    <x v="420"/>
    <x v="464"/>
    <x v="214"/>
    <x v="117"/>
    <x v="480"/>
    <x v="0"/>
    <x v="0"/>
  </r>
  <r>
    <x v="464"/>
    <x v="465"/>
    <x v="35"/>
    <x v="15"/>
    <x v="481"/>
    <x v="0"/>
    <x v="1"/>
  </r>
  <r>
    <x v="465"/>
    <x v="466"/>
    <x v="215"/>
    <x v="62"/>
    <x v="482"/>
    <x v="0"/>
    <x v="0"/>
  </r>
  <r>
    <x v="466"/>
    <x v="467"/>
    <x v="35"/>
    <x v="47"/>
    <x v="483"/>
    <x v="0"/>
    <x v="1"/>
  </r>
  <r>
    <x v="467"/>
    <x v="468"/>
    <x v="35"/>
    <x v="23"/>
    <x v="484"/>
    <x v="0"/>
    <x v="1"/>
  </r>
  <r>
    <x v="468"/>
    <x v="469"/>
    <x v="216"/>
    <x v="90"/>
    <x v="485"/>
    <x v="0"/>
    <x v="0"/>
  </r>
  <r>
    <x v="469"/>
    <x v="470"/>
    <x v="217"/>
    <x v="7"/>
    <x v="486"/>
    <x v="0"/>
    <x v="0"/>
  </r>
  <r>
    <x v="470"/>
    <x v="471"/>
    <x v="218"/>
    <x v="11"/>
    <x v="486"/>
    <x v="0"/>
    <x v="0"/>
  </r>
  <r>
    <x v="471"/>
    <x v="472"/>
    <x v="219"/>
    <x v="108"/>
    <x v="486"/>
    <x v="0"/>
    <x v="0"/>
  </r>
  <r>
    <x v="472"/>
    <x v="473"/>
    <x v="35"/>
    <x v="8"/>
    <x v="487"/>
    <x v="0"/>
    <x v="1"/>
  </r>
  <r>
    <x v="318"/>
    <x v="474"/>
    <x v="196"/>
    <x v="44"/>
    <x v="488"/>
    <x v="0"/>
    <x v="0"/>
  </r>
  <r>
    <x v="473"/>
    <x v="475"/>
    <x v="220"/>
    <x v="15"/>
    <x v="489"/>
    <x v="23"/>
    <x v="0"/>
  </r>
  <r>
    <x v="253"/>
    <x v="476"/>
    <x v="221"/>
    <x v="108"/>
    <x v="490"/>
    <x v="0"/>
    <x v="0"/>
  </r>
  <r>
    <x v="474"/>
    <x v="477"/>
    <x v="222"/>
    <x v="73"/>
    <x v="491"/>
    <x v="35"/>
    <x v="1"/>
  </r>
  <r>
    <x v="475"/>
    <x v="478"/>
    <x v="35"/>
    <x v="91"/>
    <x v="492"/>
    <x v="0"/>
    <x v="1"/>
  </r>
  <r>
    <x v="476"/>
    <x v="479"/>
    <x v="223"/>
    <x v="15"/>
    <x v="493"/>
    <x v="0"/>
    <x v="0"/>
  </r>
  <r>
    <x v="477"/>
    <x v="232"/>
    <x v="35"/>
    <x v="75"/>
    <x v="494"/>
    <x v="0"/>
    <x v="1"/>
  </r>
  <r>
    <x v="478"/>
    <x v="480"/>
    <x v="224"/>
    <x v="102"/>
    <x v="495"/>
    <x v="23"/>
    <x v="1"/>
  </r>
  <r>
    <x v="479"/>
    <x v="481"/>
    <x v="35"/>
    <x v="15"/>
    <x v="496"/>
    <x v="0"/>
    <x v="1"/>
  </r>
  <r>
    <x v="480"/>
    <x v="482"/>
    <x v="35"/>
    <x v="30"/>
    <x v="497"/>
    <x v="0"/>
    <x v="1"/>
  </r>
  <r>
    <x v="481"/>
    <x v="483"/>
    <x v="225"/>
    <x v="4"/>
    <x v="498"/>
    <x v="0"/>
    <x v="0"/>
  </r>
  <r>
    <x v="482"/>
    <x v="484"/>
    <x v="226"/>
    <x v="118"/>
    <x v="499"/>
    <x v="0"/>
    <x v="1"/>
  </r>
  <r>
    <x v="483"/>
    <x v="485"/>
    <x v="35"/>
    <x v="51"/>
    <x v="500"/>
    <x v="0"/>
    <x v="1"/>
  </r>
  <r>
    <x v="484"/>
    <x v="486"/>
    <x v="227"/>
    <x v="119"/>
    <x v="501"/>
    <x v="36"/>
    <x v="0"/>
  </r>
  <r>
    <x v="485"/>
    <x v="487"/>
    <x v="132"/>
    <x v="67"/>
    <x v="502"/>
    <x v="0"/>
    <x v="1"/>
  </r>
  <r>
    <x v="486"/>
    <x v="488"/>
    <x v="35"/>
    <x v="35"/>
    <x v="503"/>
    <x v="0"/>
    <x v="1"/>
  </r>
  <r>
    <x v="487"/>
    <x v="489"/>
    <x v="228"/>
    <x v="33"/>
    <x v="504"/>
    <x v="0"/>
    <x v="0"/>
  </r>
  <r>
    <x v="488"/>
    <x v="490"/>
    <x v="229"/>
    <x v="20"/>
    <x v="505"/>
    <x v="31"/>
    <x v="0"/>
  </r>
  <r>
    <x v="489"/>
    <x v="7"/>
    <x v="35"/>
    <x v="91"/>
    <x v="506"/>
    <x v="0"/>
    <x v="1"/>
  </r>
  <r>
    <x v="447"/>
    <x v="491"/>
    <x v="35"/>
    <x v="73"/>
    <x v="507"/>
    <x v="0"/>
    <x v="1"/>
  </r>
  <r>
    <x v="490"/>
    <x v="492"/>
    <x v="230"/>
    <x v="77"/>
    <x v="508"/>
    <x v="0"/>
    <x v="0"/>
  </r>
  <r>
    <x v="491"/>
    <x v="493"/>
    <x v="227"/>
    <x v="120"/>
    <x v="509"/>
    <x v="37"/>
    <x v="0"/>
  </r>
  <r>
    <x v="492"/>
    <x v="494"/>
    <x v="35"/>
    <x v="33"/>
    <x v="510"/>
    <x v="0"/>
    <x v="1"/>
  </r>
  <r>
    <x v="493"/>
    <x v="495"/>
    <x v="9"/>
    <x v="41"/>
    <x v="511"/>
    <x v="0"/>
    <x v="1"/>
  </r>
  <r>
    <x v="494"/>
    <x v="496"/>
    <x v="35"/>
    <x v="50"/>
    <x v="512"/>
    <x v="0"/>
    <x v="1"/>
  </r>
  <r>
    <x v="495"/>
    <x v="487"/>
    <x v="35"/>
    <x v="41"/>
    <x v="513"/>
    <x v="0"/>
    <x v="1"/>
  </r>
  <r>
    <x v="496"/>
    <x v="497"/>
    <x v="35"/>
    <x v="82"/>
    <x v="514"/>
    <x v="0"/>
    <x v="1"/>
  </r>
  <r>
    <x v="497"/>
    <x v="498"/>
    <x v="231"/>
    <x v="101"/>
    <x v="515"/>
    <x v="5"/>
    <x v="1"/>
  </r>
  <r>
    <x v="498"/>
    <x v="499"/>
    <x v="175"/>
    <x v="7"/>
    <x v="516"/>
    <x v="0"/>
    <x v="0"/>
  </r>
  <r>
    <x v="499"/>
    <x v="500"/>
    <x v="232"/>
    <x v="12"/>
    <x v="517"/>
    <x v="0"/>
    <x v="0"/>
  </r>
  <r>
    <x v="354"/>
    <x v="501"/>
    <x v="35"/>
    <x v="48"/>
    <x v="518"/>
    <x v="0"/>
    <x v="1"/>
  </r>
  <r>
    <x v="500"/>
    <x v="502"/>
    <x v="35"/>
    <x v="46"/>
    <x v="519"/>
    <x v="0"/>
    <x v="1"/>
  </r>
  <r>
    <x v="97"/>
    <x v="451"/>
    <x v="233"/>
    <x v="20"/>
    <x v="520"/>
    <x v="0"/>
    <x v="0"/>
  </r>
  <r>
    <x v="501"/>
    <x v="503"/>
    <x v="234"/>
    <x v="108"/>
    <x v="521"/>
    <x v="0"/>
    <x v="0"/>
  </r>
  <r>
    <x v="502"/>
    <x v="504"/>
    <x v="35"/>
    <x v="33"/>
    <x v="522"/>
    <x v="0"/>
    <x v="1"/>
  </r>
  <r>
    <x v="503"/>
    <x v="505"/>
    <x v="235"/>
    <x v="7"/>
    <x v="523"/>
    <x v="0"/>
    <x v="0"/>
  </r>
  <r>
    <x v="504"/>
    <x v="506"/>
    <x v="55"/>
    <x v="30"/>
    <x v="524"/>
    <x v="0"/>
    <x v="1"/>
  </r>
  <r>
    <x v="505"/>
    <x v="507"/>
    <x v="236"/>
    <x v="120"/>
    <x v="525"/>
    <x v="38"/>
    <x v="0"/>
  </r>
  <r>
    <x v="506"/>
    <x v="508"/>
    <x v="35"/>
    <x v="47"/>
    <x v="526"/>
    <x v="0"/>
    <x v="1"/>
  </r>
  <r>
    <x v="507"/>
    <x v="509"/>
    <x v="35"/>
    <x v="84"/>
    <x v="527"/>
    <x v="0"/>
    <x v="1"/>
  </r>
  <r>
    <x v="508"/>
    <x v="510"/>
    <x v="35"/>
    <x v="50"/>
    <x v="528"/>
    <x v="0"/>
    <x v="1"/>
  </r>
  <r>
    <x v="509"/>
    <x v="268"/>
    <x v="35"/>
    <x v="38"/>
    <x v="529"/>
    <x v="0"/>
    <x v="1"/>
  </r>
  <r>
    <x v="510"/>
    <x v="78"/>
    <x v="35"/>
    <x v="50"/>
    <x v="530"/>
    <x v="0"/>
    <x v="1"/>
  </r>
  <r>
    <x v="511"/>
    <x v="505"/>
    <x v="237"/>
    <x v="97"/>
    <x v="531"/>
    <x v="0"/>
    <x v="0"/>
  </r>
  <r>
    <x v="512"/>
    <x v="511"/>
    <x v="238"/>
    <x v="69"/>
    <x v="532"/>
    <x v="0"/>
    <x v="0"/>
  </r>
  <r>
    <x v="513"/>
    <x v="512"/>
    <x v="35"/>
    <x v="21"/>
    <x v="533"/>
    <x v="0"/>
    <x v="1"/>
  </r>
  <r>
    <x v="514"/>
    <x v="513"/>
    <x v="35"/>
    <x v="48"/>
    <x v="534"/>
    <x v="0"/>
    <x v="1"/>
  </r>
  <r>
    <x v="515"/>
    <x v="514"/>
    <x v="35"/>
    <x v="101"/>
    <x v="535"/>
    <x v="0"/>
    <x v="1"/>
  </r>
  <r>
    <x v="516"/>
    <x v="515"/>
    <x v="35"/>
    <x v="91"/>
    <x v="536"/>
    <x v="0"/>
    <x v="1"/>
  </r>
  <r>
    <x v="517"/>
    <x v="516"/>
    <x v="35"/>
    <x v="38"/>
    <x v="537"/>
    <x v="0"/>
    <x v="1"/>
  </r>
  <r>
    <x v="518"/>
    <x v="517"/>
    <x v="35"/>
    <x v="98"/>
    <x v="538"/>
    <x v="0"/>
    <x v="1"/>
  </r>
  <r>
    <x v="519"/>
    <x v="518"/>
    <x v="165"/>
    <x v="7"/>
    <x v="539"/>
    <x v="0"/>
    <x v="0"/>
  </r>
  <r>
    <x v="520"/>
    <x v="519"/>
    <x v="35"/>
    <x v="38"/>
    <x v="540"/>
    <x v="0"/>
    <x v="1"/>
  </r>
  <r>
    <x v="521"/>
    <x v="520"/>
    <x v="239"/>
    <x v="48"/>
    <x v="541"/>
    <x v="6"/>
    <x v="1"/>
  </r>
  <r>
    <x v="522"/>
    <x v="521"/>
    <x v="35"/>
    <x v="75"/>
    <x v="542"/>
    <x v="0"/>
    <x v="1"/>
  </r>
  <r>
    <x v="523"/>
    <x v="522"/>
    <x v="240"/>
    <x v="20"/>
    <x v="543"/>
    <x v="0"/>
    <x v="0"/>
  </r>
  <r>
    <x v="524"/>
    <x v="523"/>
    <x v="35"/>
    <x v="46"/>
    <x v="544"/>
    <x v="0"/>
    <x v="1"/>
  </r>
  <r>
    <x v="525"/>
    <x v="524"/>
    <x v="165"/>
    <x v="7"/>
    <x v="545"/>
    <x v="0"/>
    <x v="0"/>
  </r>
  <r>
    <x v="526"/>
    <x v="525"/>
    <x v="227"/>
    <x v="107"/>
    <x v="545"/>
    <x v="0"/>
    <x v="0"/>
  </r>
  <r>
    <x v="527"/>
    <x v="526"/>
    <x v="241"/>
    <x v="48"/>
    <x v="546"/>
    <x v="3"/>
    <x v="1"/>
  </r>
  <r>
    <x v="528"/>
    <x v="527"/>
    <x v="242"/>
    <x v="36"/>
    <x v="547"/>
    <x v="0"/>
    <x v="0"/>
  </r>
  <r>
    <x v="529"/>
    <x v="528"/>
    <x v="35"/>
    <x v="51"/>
    <x v="548"/>
    <x v="0"/>
    <x v="1"/>
  </r>
  <r>
    <x v="530"/>
    <x v="454"/>
    <x v="9"/>
    <x v="97"/>
    <x v="549"/>
    <x v="0"/>
    <x v="1"/>
  </r>
  <r>
    <x v="531"/>
    <x v="529"/>
    <x v="35"/>
    <x v="38"/>
    <x v="550"/>
    <x v="0"/>
    <x v="1"/>
  </r>
  <r>
    <x v="532"/>
    <x v="530"/>
    <x v="35"/>
    <x v="75"/>
    <x v="551"/>
    <x v="0"/>
    <x v="1"/>
  </r>
  <r>
    <x v="533"/>
    <x v="531"/>
    <x v="165"/>
    <x v="7"/>
    <x v="552"/>
    <x v="0"/>
    <x v="0"/>
  </r>
  <r>
    <x v="534"/>
    <x v="532"/>
    <x v="35"/>
    <x v="38"/>
    <x v="553"/>
    <x v="0"/>
    <x v="1"/>
  </r>
  <r>
    <x v="535"/>
    <x v="533"/>
    <x v="35"/>
    <x v="30"/>
    <x v="554"/>
    <x v="0"/>
    <x v="1"/>
  </r>
  <r>
    <x v="536"/>
    <x v="534"/>
    <x v="35"/>
    <x v="73"/>
    <x v="555"/>
    <x v="0"/>
    <x v="1"/>
  </r>
  <r>
    <x v="537"/>
    <x v="535"/>
    <x v="35"/>
    <x v="33"/>
    <x v="556"/>
    <x v="0"/>
    <x v="1"/>
  </r>
  <r>
    <x v="538"/>
    <x v="536"/>
    <x v="165"/>
    <x v="7"/>
    <x v="557"/>
    <x v="0"/>
    <x v="0"/>
  </r>
  <r>
    <x v="539"/>
    <x v="537"/>
    <x v="35"/>
    <x v="41"/>
    <x v="558"/>
    <x v="0"/>
    <x v="1"/>
  </r>
  <r>
    <x v="540"/>
    <x v="538"/>
    <x v="35"/>
    <x v="51"/>
    <x v="559"/>
    <x v="0"/>
    <x v="1"/>
  </r>
  <r>
    <x v="541"/>
    <x v="539"/>
    <x v="35"/>
    <x v="95"/>
    <x v="560"/>
    <x v="0"/>
    <x v="1"/>
  </r>
  <r>
    <x v="542"/>
    <x v="540"/>
    <x v="35"/>
    <x v="35"/>
    <x v="561"/>
    <x v="0"/>
    <x v="1"/>
  </r>
  <r>
    <x v="543"/>
    <x v="541"/>
    <x v="35"/>
    <x v="98"/>
    <x v="562"/>
    <x v="0"/>
    <x v="1"/>
  </r>
  <r>
    <x v="544"/>
    <x v="542"/>
    <x v="243"/>
    <x v="18"/>
    <x v="563"/>
    <x v="0"/>
    <x v="0"/>
  </r>
  <r>
    <x v="545"/>
    <x v="543"/>
    <x v="131"/>
    <x v="22"/>
    <x v="564"/>
    <x v="0"/>
    <x v="1"/>
  </r>
  <r>
    <x v="546"/>
    <x v="544"/>
    <x v="35"/>
    <x v="47"/>
    <x v="565"/>
    <x v="0"/>
    <x v="1"/>
  </r>
  <r>
    <x v="547"/>
    <x v="545"/>
    <x v="244"/>
    <x v="18"/>
    <x v="566"/>
    <x v="0"/>
    <x v="0"/>
  </r>
  <r>
    <x v="548"/>
    <x v="546"/>
    <x v="128"/>
    <x v="4"/>
    <x v="566"/>
    <x v="0"/>
    <x v="0"/>
  </r>
  <r>
    <x v="549"/>
    <x v="547"/>
    <x v="35"/>
    <x v="91"/>
    <x v="567"/>
    <x v="0"/>
    <x v="1"/>
  </r>
  <r>
    <x v="550"/>
    <x v="548"/>
    <x v="35"/>
    <x v="98"/>
    <x v="568"/>
    <x v="0"/>
    <x v="1"/>
  </r>
  <r>
    <x v="551"/>
    <x v="549"/>
    <x v="35"/>
    <x v="33"/>
    <x v="569"/>
    <x v="0"/>
    <x v="1"/>
  </r>
  <r>
    <x v="552"/>
    <x v="550"/>
    <x v="35"/>
    <x v="15"/>
    <x v="570"/>
    <x v="0"/>
    <x v="1"/>
  </r>
  <r>
    <x v="553"/>
    <x v="551"/>
    <x v="35"/>
    <x v="21"/>
    <x v="571"/>
    <x v="0"/>
    <x v="1"/>
  </r>
  <r>
    <x v="459"/>
    <x v="552"/>
    <x v="245"/>
    <x v="91"/>
    <x v="572"/>
    <x v="0"/>
    <x v="1"/>
  </r>
  <r>
    <x v="251"/>
    <x v="553"/>
    <x v="35"/>
    <x v="15"/>
    <x v="573"/>
    <x v="0"/>
    <x v="1"/>
  </r>
  <r>
    <x v="251"/>
    <x v="554"/>
    <x v="246"/>
    <x v="26"/>
    <x v="574"/>
    <x v="0"/>
    <x v="3"/>
  </r>
  <r>
    <x v="265"/>
    <x v="555"/>
    <x v="247"/>
    <x v="20"/>
    <x v="575"/>
    <x v="0"/>
    <x v="0"/>
  </r>
  <r>
    <x v="554"/>
    <x v="556"/>
    <x v="35"/>
    <x v="33"/>
    <x v="576"/>
    <x v="29"/>
    <x v="1"/>
  </r>
  <r>
    <x v="555"/>
    <x v="557"/>
    <x v="35"/>
    <x v="15"/>
    <x v="577"/>
    <x v="0"/>
    <x v="1"/>
  </r>
  <r>
    <x v="374"/>
    <x v="558"/>
    <x v="248"/>
    <x v="121"/>
    <x v="578"/>
    <x v="0"/>
    <x v="0"/>
  </r>
  <r>
    <x v="556"/>
    <x v="559"/>
    <x v="51"/>
    <x v="97"/>
    <x v="579"/>
    <x v="0"/>
    <x v="1"/>
  </r>
  <r>
    <x v="557"/>
    <x v="326"/>
    <x v="249"/>
    <x v="36"/>
    <x v="580"/>
    <x v="0"/>
    <x v="0"/>
  </r>
  <r>
    <x v="558"/>
    <x v="560"/>
    <x v="250"/>
    <x v="50"/>
    <x v="581"/>
    <x v="0"/>
    <x v="1"/>
  </r>
  <r>
    <x v="559"/>
    <x v="561"/>
    <x v="55"/>
    <x v="30"/>
    <x v="582"/>
    <x v="0"/>
    <x v="1"/>
  </r>
  <r>
    <x v="560"/>
    <x v="562"/>
    <x v="35"/>
    <x v="38"/>
    <x v="583"/>
    <x v="0"/>
    <x v="1"/>
  </r>
  <r>
    <x v="561"/>
    <x v="563"/>
    <x v="35"/>
    <x v="73"/>
    <x v="584"/>
    <x v="0"/>
    <x v="1"/>
  </r>
  <r>
    <x v="562"/>
    <x v="564"/>
    <x v="35"/>
    <x v="91"/>
    <x v="585"/>
    <x v="0"/>
    <x v="1"/>
  </r>
  <r>
    <x v="563"/>
    <x v="565"/>
    <x v="35"/>
    <x v="91"/>
    <x v="586"/>
    <x v="0"/>
    <x v="1"/>
  </r>
  <r>
    <x v="564"/>
    <x v="449"/>
    <x v="55"/>
    <x v="25"/>
    <x v="587"/>
    <x v="0"/>
    <x v="1"/>
  </r>
  <r>
    <x v="565"/>
    <x v="566"/>
    <x v="35"/>
    <x v="98"/>
    <x v="588"/>
    <x v="0"/>
    <x v="1"/>
  </r>
  <r>
    <x v="566"/>
    <x v="567"/>
    <x v="35"/>
    <x v="91"/>
    <x v="589"/>
    <x v="0"/>
    <x v="1"/>
  </r>
  <r>
    <x v="567"/>
    <x v="568"/>
    <x v="251"/>
    <x v="122"/>
    <x v="590"/>
    <x v="0"/>
    <x v="0"/>
  </r>
  <r>
    <x v="298"/>
    <x v="569"/>
    <x v="131"/>
    <x v="73"/>
    <x v="591"/>
    <x v="5"/>
    <x v="1"/>
  </r>
  <r>
    <x v="568"/>
    <x v="570"/>
    <x v="35"/>
    <x v="21"/>
    <x v="592"/>
    <x v="39"/>
    <x v="1"/>
  </r>
  <r>
    <x v="569"/>
    <x v="571"/>
    <x v="35"/>
    <x v="82"/>
    <x v="593"/>
    <x v="0"/>
    <x v="1"/>
  </r>
  <r>
    <x v="570"/>
    <x v="107"/>
    <x v="35"/>
    <x v="91"/>
    <x v="594"/>
    <x v="0"/>
    <x v="1"/>
  </r>
  <r>
    <x v="571"/>
    <x v="572"/>
    <x v="35"/>
    <x v="101"/>
    <x v="595"/>
    <x v="0"/>
    <x v="1"/>
  </r>
  <r>
    <x v="572"/>
    <x v="573"/>
    <x v="218"/>
    <x v="18"/>
    <x v="596"/>
    <x v="0"/>
    <x v="0"/>
  </r>
  <r>
    <x v="573"/>
    <x v="574"/>
    <x v="35"/>
    <x v="63"/>
    <x v="597"/>
    <x v="0"/>
    <x v="1"/>
  </r>
  <r>
    <x v="574"/>
    <x v="130"/>
    <x v="252"/>
    <x v="69"/>
    <x v="598"/>
    <x v="0"/>
    <x v="0"/>
  </r>
  <r>
    <x v="575"/>
    <x v="575"/>
    <x v="175"/>
    <x v="7"/>
    <x v="598"/>
    <x v="0"/>
    <x v="0"/>
  </r>
  <r>
    <x v="576"/>
    <x v="576"/>
    <x v="35"/>
    <x v="33"/>
    <x v="599"/>
    <x v="0"/>
    <x v="1"/>
  </r>
  <r>
    <x v="577"/>
    <x v="577"/>
    <x v="253"/>
    <x v="64"/>
    <x v="600"/>
    <x v="0"/>
    <x v="0"/>
  </r>
  <r>
    <x v="578"/>
    <x v="59"/>
    <x v="241"/>
    <x v="48"/>
    <x v="601"/>
    <x v="6"/>
    <x v="1"/>
  </r>
  <r>
    <x v="579"/>
    <x v="107"/>
    <x v="254"/>
    <x v="80"/>
    <x v="602"/>
    <x v="0"/>
    <x v="1"/>
  </r>
  <r>
    <x v="338"/>
    <x v="578"/>
    <x v="35"/>
    <x v="41"/>
    <x v="603"/>
    <x v="0"/>
    <x v="1"/>
  </r>
  <r>
    <x v="580"/>
    <x v="579"/>
    <x v="255"/>
    <x v="123"/>
    <x v="604"/>
    <x v="40"/>
    <x v="0"/>
  </r>
  <r>
    <x v="340"/>
    <x v="580"/>
    <x v="55"/>
    <x v="15"/>
    <x v="605"/>
    <x v="0"/>
    <x v="1"/>
  </r>
  <r>
    <x v="581"/>
    <x v="581"/>
    <x v="256"/>
    <x v="124"/>
    <x v="606"/>
    <x v="0"/>
    <x v="1"/>
  </r>
  <r>
    <x v="582"/>
    <x v="582"/>
    <x v="35"/>
    <x v="56"/>
    <x v="607"/>
    <x v="0"/>
    <x v="1"/>
  </r>
  <r>
    <x v="583"/>
    <x v="583"/>
    <x v="257"/>
    <x v="88"/>
    <x v="608"/>
    <x v="0"/>
    <x v="0"/>
  </r>
  <r>
    <x v="584"/>
    <x v="584"/>
    <x v="35"/>
    <x v="33"/>
    <x v="609"/>
    <x v="0"/>
    <x v="1"/>
  </r>
  <r>
    <x v="585"/>
    <x v="30"/>
    <x v="35"/>
    <x v="75"/>
    <x v="610"/>
    <x v="0"/>
    <x v="1"/>
  </r>
  <r>
    <x v="586"/>
    <x v="585"/>
    <x v="35"/>
    <x v="46"/>
    <x v="611"/>
    <x v="0"/>
    <x v="1"/>
  </r>
  <r>
    <x v="587"/>
    <x v="586"/>
    <x v="258"/>
    <x v="97"/>
    <x v="612"/>
    <x v="0"/>
    <x v="0"/>
  </r>
  <r>
    <x v="588"/>
    <x v="587"/>
    <x v="35"/>
    <x v="51"/>
    <x v="613"/>
    <x v="0"/>
    <x v="1"/>
  </r>
  <r>
    <x v="405"/>
    <x v="588"/>
    <x v="35"/>
    <x v="8"/>
    <x v="614"/>
    <x v="0"/>
    <x v="1"/>
  </r>
  <r>
    <x v="589"/>
    <x v="589"/>
    <x v="35"/>
    <x v="41"/>
    <x v="615"/>
    <x v="0"/>
    <x v="1"/>
  </r>
  <r>
    <x v="590"/>
    <x v="590"/>
    <x v="35"/>
    <x v="41"/>
    <x v="616"/>
    <x v="0"/>
    <x v="1"/>
  </r>
  <r>
    <x v="591"/>
    <x v="591"/>
    <x v="35"/>
    <x v="41"/>
    <x v="617"/>
    <x v="0"/>
    <x v="1"/>
  </r>
  <r>
    <x v="592"/>
    <x v="592"/>
    <x v="35"/>
    <x v="56"/>
    <x v="618"/>
    <x v="0"/>
    <x v="1"/>
  </r>
  <r>
    <x v="296"/>
    <x v="593"/>
    <x v="35"/>
    <x v="15"/>
    <x v="619"/>
    <x v="0"/>
    <x v="1"/>
  </r>
  <r>
    <x v="593"/>
    <x v="594"/>
    <x v="259"/>
    <x v="58"/>
    <x v="620"/>
    <x v="0"/>
    <x v="0"/>
  </r>
  <r>
    <x v="594"/>
    <x v="595"/>
    <x v="260"/>
    <x v="18"/>
    <x v="620"/>
    <x v="0"/>
    <x v="0"/>
  </r>
  <r>
    <x v="595"/>
    <x v="596"/>
    <x v="261"/>
    <x v="4"/>
    <x v="620"/>
    <x v="0"/>
    <x v="0"/>
  </r>
  <r>
    <x v="596"/>
    <x v="597"/>
    <x v="262"/>
    <x v="7"/>
    <x v="620"/>
    <x v="0"/>
    <x v="0"/>
  </r>
  <r>
    <x v="597"/>
    <x v="598"/>
    <x v="35"/>
    <x v="48"/>
    <x v="621"/>
    <x v="0"/>
    <x v="1"/>
  </r>
  <r>
    <x v="598"/>
    <x v="599"/>
    <x v="35"/>
    <x v="33"/>
    <x v="622"/>
    <x v="0"/>
    <x v="1"/>
  </r>
  <r>
    <x v="599"/>
    <x v="600"/>
    <x v="61"/>
    <x v="107"/>
    <x v="623"/>
    <x v="0"/>
    <x v="0"/>
  </r>
  <r>
    <x v="600"/>
    <x v="601"/>
    <x v="35"/>
    <x v="8"/>
    <x v="624"/>
    <x v="0"/>
    <x v="1"/>
  </r>
  <r>
    <x v="601"/>
    <x v="602"/>
    <x v="35"/>
    <x v="95"/>
    <x v="625"/>
    <x v="0"/>
    <x v="1"/>
  </r>
  <r>
    <x v="602"/>
    <x v="298"/>
    <x v="263"/>
    <x v="28"/>
    <x v="626"/>
    <x v="0"/>
    <x v="0"/>
  </r>
  <r>
    <x v="603"/>
    <x v="603"/>
    <x v="264"/>
    <x v="7"/>
    <x v="627"/>
    <x v="0"/>
    <x v="0"/>
  </r>
  <r>
    <x v="604"/>
    <x v="604"/>
    <x v="265"/>
    <x v="4"/>
    <x v="628"/>
    <x v="0"/>
    <x v="0"/>
  </r>
  <r>
    <x v="605"/>
    <x v="605"/>
    <x v="266"/>
    <x v="108"/>
    <x v="629"/>
    <x v="0"/>
    <x v="0"/>
  </r>
  <r>
    <x v="84"/>
    <x v="606"/>
    <x v="267"/>
    <x v="125"/>
    <x v="630"/>
    <x v="0"/>
    <x v="0"/>
  </r>
  <r>
    <x v="606"/>
    <x v="607"/>
    <x v="268"/>
    <x v="7"/>
    <x v="631"/>
    <x v="0"/>
    <x v="0"/>
  </r>
  <r>
    <x v="607"/>
    <x v="608"/>
    <x v="55"/>
    <x v="30"/>
    <x v="632"/>
    <x v="0"/>
    <x v="1"/>
  </r>
  <r>
    <x v="608"/>
    <x v="609"/>
    <x v="269"/>
    <x v="12"/>
    <x v="633"/>
    <x v="0"/>
    <x v="0"/>
  </r>
  <r>
    <x v="609"/>
    <x v="610"/>
    <x v="270"/>
    <x v="126"/>
    <x v="633"/>
    <x v="0"/>
    <x v="0"/>
  </r>
  <r>
    <x v="610"/>
    <x v="611"/>
    <x v="271"/>
    <x v="24"/>
    <x v="634"/>
    <x v="0"/>
    <x v="0"/>
  </r>
  <r>
    <x v="611"/>
    <x v="612"/>
    <x v="196"/>
    <x v="96"/>
    <x v="635"/>
    <x v="0"/>
    <x v="0"/>
  </r>
  <r>
    <x v="612"/>
    <x v="613"/>
    <x v="35"/>
    <x v="98"/>
    <x v="636"/>
    <x v="0"/>
    <x v="1"/>
  </r>
  <r>
    <x v="613"/>
    <x v="93"/>
    <x v="35"/>
    <x v="63"/>
    <x v="637"/>
    <x v="0"/>
    <x v="1"/>
  </r>
  <r>
    <x v="614"/>
    <x v="139"/>
    <x v="35"/>
    <x v="48"/>
    <x v="638"/>
    <x v="0"/>
    <x v="1"/>
  </r>
  <r>
    <x v="615"/>
    <x v="614"/>
    <x v="272"/>
    <x v="4"/>
    <x v="639"/>
    <x v="0"/>
    <x v="0"/>
  </r>
  <r>
    <x v="616"/>
    <x v="615"/>
    <x v="218"/>
    <x v="18"/>
    <x v="640"/>
    <x v="0"/>
    <x v="0"/>
  </r>
  <r>
    <x v="75"/>
    <x v="616"/>
    <x v="273"/>
    <x v="28"/>
    <x v="640"/>
    <x v="0"/>
    <x v="0"/>
  </r>
  <r>
    <x v="617"/>
    <x v="617"/>
    <x v="274"/>
    <x v="20"/>
    <x v="641"/>
    <x v="6"/>
    <x v="0"/>
  </r>
  <r>
    <x v="618"/>
    <x v="618"/>
    <x v="275"/>
    <x v="39"/>
    <x v="642"/>
    <x v="0"/>
    <x v="0"/>
  </r>
  <r>
    <x v="619"/>
    <x v="619"/>
    <x v="35"/>
    <x v="95"/>
    <x v="643"/>
    <x v="0"/>
    <x v="1"/>
  </r>
  <r>
    <x v="620"/>
    <x v="350"/>
    <x v="35"/>
    <x v="101"/>
    <x v="644"/>
    <x v="0"/>
    <x v="1"/>
  </r>
  <r>
    <x v="621"/>
    <x v="620"/>
    <x v="35"/>
    <x v="83"/>
    <x v="645"/>
    <x v="0"/>
    <x v="1"/>
  </r>
  <r>
    <x v="622"/>
    <x v="621"/>
    <x v="35"/>
    <x v="97"/>
    <x v="646"/>
    <x v="41"/>
    <x v="1"/>
  </r>
  <r>
    <x v="623"/>
    <x v="622"/>
    <x v="276"/>
    <x v="31"/>
    <x v="647"/>
    <x v="0"/>
    <x v="1"/>
  </r>
  <r>
    <x v="624"/>
    <x v="623"/>
    <x v="35"/>
    <x v="71"/>
    <x v="648"/>
    <x v="23"/>
    <x v="1"/>
  </r>
  <r>
    <x v="625"/>
    <x v="624"/>
    <x v="277"/>
    <x v="97"/>
    <x v="649"/>
    <x v="23"/>
    <x v="1"/>
  </r>
  <r>
    <x v="626"/>
    <x v="65"/>
    <x v="276"/>
    <x v="31"/>
    <x v="650"/>
    <x v="0"/>
    <x v="1"/>
  </r>
  <r>
    <x v="627"/>
    <x v="625"/>
    <x v="55"/>
    <x v="30"/>
    <x v="651"/>
    <x v="0"/>
    <x v="1"/>
  </r>
  <r>
    <x v="628"/>
    <x v="626"/>
    <x v="273"/>
    <x v="28"/>
    <x v="652"/>
    <x v="0"/>
    <x v="0"/>
  </r>
  <r>
    <x v="629"/>
    <x v="627"/>
    <x v="278"/>
    <x v="57"/>
    <x v="653"/>
    <x v="0"/>
    <x v="0"/>
  </r>
  <r>
    <x v="630"/>
    <x v="628"/>
    <x v="279"/>
    <x v="7"/>
    <x v="654"/>
    <x v="0"/>
    <x v="0"/>
  </r>
  <r>
    <x v="182"/>
    <x v="457"/>
    <x v="35"/>
    <x v="87"/>
    <x v="655"/>
    <x v="0"/>
    <x v="1"/>
  </r>
  <r>
    <x v="631"/>
    <x v="629"/>
    <x v="35"/>
    <x v="50"/>
    <x v="656"/>
    <x v="0"/>
    <x v="1"/>
  </r>
  <r>
    <x v="632"/>
    <x v="630"/>
    <x v="280"/>
    <x v="62"/>
    <x v="657"/>
    <x v="0"/>
    <x v="0"/>
  </r>
  <r>
    <x v="633"/>
    <x v="631"/>
    <x v="281"/>
    <x v="77"/>
    <x v="657"/>
    <x v="0"/>
    <x v="0"/>
  </r>
  <r>
    <x v="634"/>
    <x v="632"/>
    <x v="282"/>
    <x v="50"/>
    <x v="658"/>
    <x v="0"/>
    <x v="1"/>
  </r>
  <r>
    <x v="635"/>
    <x v="633"/>
    <x v="283"/>
    <x v="90"/>
    <x v="659"/>
    <x v="0"/>
    <x v="0"/>
  </r>
  <r>
    <x v="636"/>
    <x v="602"/>
    <x v="284"/>
    <x v="7"/>
    <x v="660"/>
    <x v="0"/>
    <x v="0"/>
  </r>
  <r>
    <x v="637"/>
    <x v="634"/>
    <x v="55"/>
    <x v="71"/>
    <x v="661"/>
    <x v="0"/>
    <x v="1"/>
  </r>
  <r>
    <x v="638"/>
    <x v="635"/>
    <x v="35"/>
    <x v="80"/>
    <x v="662"/>
    <x v="0"/>
    <x v="1"/>
  </r>
  <r>
    <x v="67"/>
    <x v="636"/>
    <x v="165"/>
    <x v="7"/>
    <x v="663"/>
    <x v="0"/>
    <x v="0"/>
  </r>
  <r>
    <x v="639"/>
    <x v="637"/>
    <x v="35"/>
    <x v="63"/>
    <x v="664"/>
    <x v="0"/>
    <x v="1"/>
  </r>
  <r>
    <x v="640"/>
    <x v="638"/>
    <x v="35"/>
    <x v="95"/>
    <x v="665"/>
    <x v="0"/>
    <x v="1"/>
  </r>
  <r>
    <x v="641"/>
    <x v="639"/>
    <x v="35"/>
    <x v="73"/>
    <x v="666"/>
    <x v="0"/>
    <x v="1"/>
  </r>
  <r>
    <x v="642"/>
    <x v="640"/>
    <x v="285"/>
    <x v="69"/>
    <x v="667"/>
    <x v="0"/>
    <x v="0"/>
  </r>
  <r>
    <x v="643"/>
    <x v="641"/>
    <x v="35"/>
    <x v="67"/>
    <x v="668"/>
    <x v="0"/>
    <x v="1"/>
  </r>
  <r>
    <x v="644"/>
    <x v="642"/>
    <x v="286"/>
    <x v="9"/>
    <x v="669"/>
    <x v="14"/>
    <x v="0"/>
  </r>
  <r>
    <x v="645"/>
    <x v="643"/>
    <x v="287"/>
    <x v="43"/>
    <x v="670"/>
    <x v="0"/>
    <x v="0"/>
  </r>
  <r>
    <x v="646"/>
    <x v="644"/>
    <x v="288"/>
    <x v="2"/>
    <x v="671"/>
    <x v="0"/>
    <x v="0"/>
  </r>
  <r>
    <x v="647"/>
    <x v="151"/>
    <x v="289"/>
    <x v="127"/>
    <x v="672"/>
    <x v="0"/>
    <x v="0"/>
  </r>
  <r>
    <x v="648"/>
    <x v="645"/>
    <x v="290"/>
    <x v="9"/>
    <x v="673"/>
    <x v="0"/>
    <x v="0"/>
  </r>
  <r>
    <x v="649"/>
    <x v="646"/>
    <x v="281"/>
    <x v="77"/>
    <x v="674"/>
    <x v="0"/>
    <x v="0"/>
  </r>
  <r>
    <x v="650"/>
    <x v="647"/>
    <x v="291"/>
    <x v="76"/>
    <x v="675"/>
    <x v="0"/>
    <x v="0"/>
  </r>
  <r>
    <x v="651"/>
    <x v="648"/>
    <x v="292"/>
    <x v="78"/>
    <x v="676"/>
    <x v="0"/>
    <x v="0"/>
  </r>
  <r>
    <x v="652"/>
    <x v="649"/>
    <x v="293"/>
    <x v="78"/>
    <x v="676"/>
    <x v="0"/>
    <x v="0"/>
  </r>
  <r>
    <x v="653"/>
    <x v="550"/>
    <x v="196"/>
    <x v="111"/>
    <x v="677"/>
    <x v="0"/>
    <x v="0"/>
  </r>
  <r>
    <x v="383"/>
    <x v="650"/>
    <x v="294"/>
    <x v="7"/>
    <x v="678"/>
    <x v="0"/>
    <x v="0"/>
  </r>
  <r>
    <x v="654"/>
    <x v="651"/>
    <x v="295"/>
    <x v="76"/>
    <x v="679"/>
    <x v="0"/>
    <x v="0"/>
  </r>
  <r>
    <x v="655"/>
    <x v="652"/>
    <x v="192"/>
    <x v="4"/>
    <x v="680"/>
    <x v="0"/>
    <x v="0"/>
  </r>
  <r>
    <x v="656"/>
    <x v="653"/>
    <x v="296"/>
    <x v="6"/>
    <x v="681"/>
    <x v="0"/>
    <x v="0"/>
  </r>
  <r>
    <x v="657"/>
    <x v="654"/>
    <x v="35"/>
    <x v="67"/>
    <x v="682"/>
    <x v="0"/>
    <x v="1"/>
  </r>
  <r>
    <x v="658"/>
    <x v="655"/>
    <x v="297"/>
    <x v="88"/>
    <x v="683"/>
    <x v="0"/>
    <x v="0"/>
  </r>
  <r>
    <x v="659"/>
    <x v="656"/>
    <x v="35"/>
    <x v="72"/>
    <x v="684"/>
    <x v="0"/>
    <x v="1"/>
  </r>
  <r>
    <x v="660"/>
    <x v="657"/>
    <x v="35"/>
    <x v="72"/>
    <x v="684"/>
    <x v="0"/>
    <x v="1"/>
  </r>
  <r>
    <x v="661"/>
    <x v="360"/>
    <x v="298"/>
    <x v="20"/>
    <x v="684"/>
    <x v="0"/>
    <x v="0"/>
  </r>
  <r>
    <x v="662"/>
    <x v="658"/>
    <x v="165"/>
    <x v="7"/>
    <x v="685"/>
    <x v="0"/>
    <x v="0"/>
  </r>
  <r>
    <x v="663"/>
    <x v="343"/>
    <x v="35"/>
    <x v="82"/>
    <x v="686"/>
    <x v="0"/>
    <x v="1"/>
  </r>
  <r>
    <x v="664"/>
    <x v="659"/>
    <x v="55"/>
    <x v="26"/>
    <x v="687"/>
    <x v="0"/>
    <x v="1"/>
  </r>
  <r>
    <x v="665"/>
    <x v="660"/>
    <x v="98"/>
    <x v="128"/>
    <x v="688"/>
    <x v="0"/>
    <x v="0"/>
  </r>
  <r>
    <x v="666"/>
    <x v="661"/>
    <x v="277"/>
    <x v="80"/>
    <x v="689"/>
    <x v="23"/>
    <x v="1"/>
  </r>
  <r>
    <x v="163"/>
    <x v="662"/>
    <x v="35"/>
    <x v="33"/>
    <x v="690"/>
    <x v="0"/>
    <x v="1"/>
  </r>
  <r>
    <x v="667"/>
    <x v="663"/>
    <x v="299"/>
    <x v="129"/>
    <x v="691"/>
    <x v="0"/>
    <x v="0"/>
  </r>
  <r>
    <x v="668"/>
    <x v="664"/>
    <x v="300"/>
    <x v="5"/>
    <x v="691"/>
    <x v="0"/>
    <x v="0"/>
  </r>
  <r>
    <x v="669"/>
    <x v="665"/>
    <x v="55"/>
    <x v="8"/>
    <x v="692"/>
    <x v="0"/>
    <x v="1"/>
  </r>
  <r>
    <x v="670"/>
    <x v="666"/>
    <x v="35"/>
    <x v="84"/>
    <x v="693"/>
    <x v="0"/>
    <x v="1"/>
  </r>
  <r>
    <x v="671"/>
    <x v="667"/>
    <x v="132"/>
    <x v="37"/>
    <x v="694"/>
    <x v="0"/>
    <x v="1"/>
  </r>
  <r>
    <x v="672"/>
    <x v="668"/>
    <x v="196"/>
    <x v="68"/>
    <x v="695"/>
    <x v="0"/>
    <x v="0"/>
  </r>
  <r>
    <x v="11"/>
    <x v="669"/>
    <x v="281"/>
    <x v="77"/>
    <x v="696"/>
    <x v="0"/>
    <x v="0"/>
  </r>
  <r>
    <x v="673"/>
    <x v="670"/>
    <x v="55"/>
    <x v="26"/>
    <x v="697"/>
    <x v="0"/>
    <x v="1"/>
  </r>
  <r>
    <x v="674"/>
    <x v="671"/>
    <x v="35"/>
    <x v="63"/>
    <x v="698"/>
    <x v="0"/>
    <x v="1"/>
  </r>
  <r>
    <x v="675"/>
    <x v="523"/>
    <x v="301"/>
    <x v="58"/>
    <x v="699"/>
    <x v="0"/>
    <x v="0"/>
  </r>
  <r>
    <x v="676"/>
    <x v="111"/>
    <x v="55"/>
    <x v="48"/>
    <x v="700"/>
    <x v="0"/>
    <x v="1"/>
  </r>
  <r>
    <x v="677"/>
    <x v="672"/>
    <x v="302"/>
    <x v="4"/>
    <x v="701"/>
    <x v="0"/>
    <x v="0"/>
  </r>
  <r>
    <x v="678"/>
    <x v="673"/>
    <x v="303"/>
    <x v="69"/>
    <x v="702"/>
    <x v="0"/>
    <x v="0"/>
  </r>
  <r>
    <x v="679"/>
    <x v="674"/>
    <x v="304"/>
    <x v="103"/>
    <x v="702"/>
    <x v="0"/>
    <x v="0"/>
  </r>
  <r>
    <x v="680"/>
    <x v="675"/>
    <x v="165"/>
    <x v="7"/>
    <x v="702"/>
    <x v="0"/>
    <x v="0"/>
  </r>
  <r>
    <x v="681"/>
    <x v="517"/>
    <x v="305"/>
    <x v="14"/>
    <x v="702"/>
    <x v="0"/>
    <x v="0"/>
  </r>
  <r>
    <x v="340"/>
    <x v="676"/>
    <x v="55"/>
    <x v="101"/>
    <x v="703"/>
    <x v="0"/>
    <x v="1"/>
  </r>
  <r>
    <x v="682"/>
    <x v="677"/>
    <x v="306"/>
    <x v="108"/>
    <x v="704"/>
    <x v="0"/>
    <x v="0"/>
  </r>
  <r>
    <x v="261"/>
    <x v="678"/>
    <x v="196"/>
    <x v="129"/>
    <x v="705"/>
    <x v="0"/>
    <x v="0"/>
  </r>
  <r>
    <x v="17"/>
    <x v="679"/>
    <x v="55"/>
    <x v="95"/>
    <x v="706"/>
    <x v="0"/>
    <x v="1"/>
  </r>
  <r>
    <x v="683"/>
    <x v="680"/>
    <x v="55"/>
    <x v="48"/>
    <x v="707"/>
    <x v="0"/>
    <x v="1"/>
  </r>
  <r>
    <x v="684"/>
    <x v="544"/>
    <x v="55"/>
    <x v="15"/>
    <x v="708"/>
    <x v="0"/>
    <x v="1"/>
  </r>
  <r>
    <x v="685"/>
    <x v="681"/>
    <x v="132"/>
    <x v="130"/>
    <x v="709"/>
    <x v="0"/>
    <x v="1"/>
  </r>
  <r>
    <x v="686"/>
    <x v="682"/>
    <x v="55"/>
    <x v="21"/>
    <x v="710"/>
    <x v="0"/>
    <x v="1"/>
  </r>
  <r>
    <x v="687"/>
    <x v="2"/>
    <x v="35"/>
    <x v="67"/>
    <x v="711"/>
    <x v="0"/>
    <x v="1"/>
  </r>
  <r>
    <x v="688"/>
    <x v="683"/>
    <x v="132"/>
    <x v="71"/>
    <x v="712"/>
    <x v="41"/>
    <x v="1"/>
  </r>
  <r>
    <x v="689"/>
    <x v="684"/>
    <x v="55"/>
    <x v="48"/>
    <x v="713"/>
    <x v="0"/>
    <x v="1"/>
  </r>
  <r>
    <x v="690"/>
    <x v="685"/>
    <x v="307"/>
    <x v="125"/>
    <x v="714"/>
    <x v="0"/>
    <x v="0"/>
  </r>
  <r>
    <x v="691"/>
    <x v="686"/>
    <x v="308"/>
    <x v="129"/>
    <x v="715"/>
    <x v="0"/>
    <x v="0"/>
  </r>
  <r>
    <x v="135"/>
    <x v="687"/>
    <x v="309"/>
    <x v="45"/>
    <x v="716"/>
    <x v="0"/>
    <x v="0"/>
  </r>
  <r>
    <x v="692"/>
    <x v="688"/>
    <x v="35"/>
    <x v="63"/>
    <x v="717"/>
    <x v="0"/>
    <x v="1"/>
  </r>
  <r>
    <x v="693"/>
    <x v="689"/>
    <x v="310"/>
    <x v="20"/>
    <x v="718"/>
    <x v="0"/>
    <x v="0"/>
  </r>
  <r>
    <x v="694"/>
    <x v="690"/>
    <x v="35"/>
    <x v="87"/>
    <x v="719"/>
    <x v="0"/>
    <x v="1"/>
  </r>
  <r>
    <x v="695"/>
    <x v="602"/>
    <x v="311"/>
    <x v="121"/>
    <x v="720"/>
    <x v="0"/>
    <x v="0"/>
  </r>
  <r>
    <x v="696"/>
    <x v="691"/>
    <x v="55"/>
    <x v="48"/>
    <x v="721"/>
    <x v="0"/>
    <x v="1"/>
  </r>
  <r>
    <x v="697"/>
    <x v="692"/>
    <x v="55"/>
    <x v="48"/>
    <x v="721"/>
    <x v="0"/>
    <x v="1"/>
  </r>
  <r>
    <x v="698"/>
    <x v="693"/>
    <x v="312"/>
    <x v="31"/>
    <x v="722"/>
    <x v="0"/>
    <x v="0"/>
  </r>
  <r>
    <x v="503"/>
    <x v="694"/>
    <x v="313"/>
    <x v="7"/>
    <x v="723"/>
    <x v="0"/>
    <x v="0"/>
  </r>
  <r>
    <x v="11"/>
    <x v="695"/>
    <x v="314"/>
    <x v="13"/>
    <x v="724"/>
    <x v="0"/>
    <x v="0"/>
  </r>
  <r>
    <x v="699"/>
    <x v="115"/>
    <x v="315"/>
    <x v="131"/>
    <x v="724"/>
    <x v="0"/>
    <x v="0"/>
  </r>
  <r>
    <x v="700"/>
    <x v="696"/>
    <x v="316"/>
    <x v="20"/>
    <x v="725"/>
    <x v="0"/>
    <x v="0"/>
  </r>
  <r>
    <x v="537"/>
    <x v="697"/>
    <x v="317"/>
    <x v="3"/>
    <x v="726"/>
    <x v="0"/>
    <x v="0"/>
  </r>
  <r>
    <x v="701"/>
    <x v="698"/>
    <x v="55"/>
    <x v="35"/>
    <x v="727"/>
    <x v="0"/>
    <x v="1"/>
  </r>
  <r>
    <x v="702"/>
    <x v="699"/>
    <x v="318"/>
    <x v="24"/>
    <x v="728"/>
    <x v="0"/>
    <x v="2"/>
  </r>
  <r>
    <x v="703"/>
    <x v="700"/>
    <x v="35"/>
    <x v="87"/>
    <x v="729"/>
    <x v="0"/>
    <x v="1"/>
  </r>
  <r>
    <x v="704"/>
    <x v="701"/>
    <x v="55"/>
    <x v="48"/>
    <x v="730"/>
    <x v="0"/>
    <x v="1"/>
  </r>
  <r>
    <x v="705"/>
    <x v="702"/>
    <x v="55"/>
    <x v="23"/>
    <x v="731"/>
    <x v="0"/>
    <x v="1"/>
  </r>
  <r>
    <x v="706"/>
    <x v="703"/>
    <x v="55"/>
    <x v="98"/>
    <x v="732"/>
    <x v="0"/>
    <x v="1"/>
  </r>
  <r>
    <x v="707"/>
    <x v="704"/>
    <x v="55"/>
    <x v="41"/>
    <x v="732"/>
    <x v="0"/>
    <x v="1"/>
  </r>
  <r>
    <x v="708"/>
    <x v="705"/>
    <x v="98"/>
    <x v="93"/>
    <x v="733"/>
    <x v="0"/>
    <x v="0"/>
  </r>
  <r>
    <x v="709"/>
    <x v="706"/>
    <x v="319"/>
    <x v="108"/>
    <x v="734"/>
    <x v="0"/>
    <x v="0"/>
  </r>
  <r>
    <x v="590"/>
    <x v="707"/>
    <x v="165"/>
    <x v="7"/>
    <x v="735"/>
    <x v="0"/>
    <x v="0"/>
  </r>
  <r>
    <x v="182"/>
    <x v="708"/>
    <x v="98"/>
    <x v="107"/>
    <x v="735"/>
    <x v="0"/>
    <x v="0"/>
  </r>
  <r>
    <x v="710"/>
    <x v="709"/>
    <x v="320"/>
    <x v="39"/>
    <x v="735"/>
    <x v="0"/>
    <x v="0"/>
  </r>
  <r>
    <x v="711"/>
    <x v="710"/>
    <x v="55"/>
    <x v="91"/>
    <x v="736"/>
    <x v="0"/>
    <x v="1"/>
  </r>
  <r>
    <x v="712"/>
    <x v="711"/>
    <x v="55"/>
    <x v="71"/>
    <x v="737"/>
    <x v="0"/>
    <x v="1"/>
  </r>
  <r>
    <x v="713"/>
    <x v="712"/>
    <x v="321"/>
    <x v="58"/>
    <x v="738"/>
    <x v="0"/>
    <x v="0"/>
  </r>
  <r>
    <x v="714"/>
    <x v="713"/>
    <x v="55"/>
    <x v="38"/>
    <x v="739"/>
    <x v="0"/>
    <x v="1"/>
  </r>
  <r>
    <x v="715"/>
    <x v="103"/>
    <x v="322"/>
    <x v="78"/>
    <x v="740"/>
    <x v="0"/>
    <x v="0"/>
  </r>
  <r>
    <x v="716"/>
    <x v="714"/>
    <x v="323"/>
    <x v="51"/>
    <x v="741"/>
    <x v="0"/>
    <x v="0"/>
  </r>
  <r>
    <x v="717"/>
    <x v="715"/>
    <x v="165"/>
    <x v="7"/>
    <x v="742"/>
    <x v="0"/>
    <x v="0"/>
  </r>
  <r>
    <x v="718"/>
    <x v="252"/>
    <x v="196"/>
    <x v="90"/>
    <x v="743"/>
    <x v="0"/>
    <x v="0"/>
  </r>
  <r>
    <x v="719"/>
    <x v="203"/>
    <x v="324"/>
    <x v="90"/>
    <x v="744"/>
    <x v="0"/>
    <x v="0"/>
  </r>
  <r>
    <x v="720"/>
    <x v="716"/>
    <x v="325"/>
    <x v="88"/>
    <x v="745"/>
    <x v="0"/>
    <x v="0"/>
  </r>
  <r>
    <x v="50"/>
    <x v="717"/>
    <x v="55"/>
    <x v="91"/>
    <x v="746"/>
    <x v="0"/>
    <x v="1"/>
  </r>
  <r>
    <x v="721"/>
    <x v="718"/>
    <x v="326"/>
    <x v="20"/>
    <x v="747"/>
    <x v="0"/>
    <x v="0"/>
  </r>
  <r>
    <x v="722"/>
    <x v="719"/>
    <x v="55"/>
    <x v="71"/>
    <x v="748"/>
    <x v="0"/>
    <x v="1"/>
  </r>
  <r>
    <x v="723"/>
    <x v="25"/>
    <x v="55"/>
    <x v="101"/>
    <x v="749"/>
    <x v="0"/>
    <x v="1"/>
  </r>
  <r>
    <x v="724"/>
    <x v="108"/>
    <x v="327"/>
    <x v="14"/>
    <x v="750"/>
    <x v="0"/>
    <x v="0"/>
  </r>
  <r>
    <x v="394"/>
    <x v="720"/>
    <x v="55"/>
    <x v="98"/>
    <x v="751"/>
    <x v="0"/>
    <x v="1"/>
  </r>
  <r>
    <x v="725"/>
    <x v="172"/>
    <x v="328"/>
    <x v="9"/>
    <x v="752"/>
    <x v="0"/>
    <x v="0"/>
  </r>
  <r>
    <x v="726"/>
    <x v="721"/>
    <x v="55"/>
    <x v="21"/>
    <x v="753"/>
    <x v="0"/>
    <x v="1"/>
  </r>
  <r>
    <x v="727"/>
    <x v="722"/>
    <x v="185"/>
    <x v="7"/>
    <x v="754"/>
    <x v="0"/>
    <x v="0"/>
  </r>
  <r>
    <x v="728"/>
    <x v="723"/>
    <x v="329"/>
    <x v="51"/>
    <x v="755"/>
    <x v="0"/>
    <x v="0"/>
  </r>
  <r>
    <x v="729"/>
    <x v="724"/>
    <x v="55"/>
    <x v="48"/>
    <x v="756"/>
    <x v="0"/>
    <x v="1"/>
  </r>
  <r>
    <x v="328"/>
    <x v="725"/>
    <x v="55"/>
    <x v="91"/>
    <x v="757"/>
    <x v="0"/>
    <x v="1"/>
  </r>
  <r>
    <x v="11"/>
    <x v="726"/>
    <x v="55"/>
    <x v="95"/>
    <x v="758"/>
    <x v="0"/>
    <x v="1"/>
  </r>
  <r>
    <x v="730"/>
    <x v="479"/>
    <x v="330"/>
    <x v="57"/>
    <x v="759"/>
    <x v="0"/>
    <x v="0"/>
  </r>
  <r>
    <x v="731"/>
    <x v="727"/>
    <x v="55"/>
    <x v="101"/>
    <x v="760"/>
    <x v="0"/>
    <x v="1"/>
  </r>
  <r>
    <x v="732"/>
    <x v="728"/>
    <x v="276"/>
    <x v="48"/>
    <x v="761"/>
    <x v="0"/>
    <x v="1"/>
  </r>
  <r>
    <x v="612"/>
    <x v="729"/>
    <x v="330"/>
    <x v="57"/>
    <x v="762"/>
    <x v="0"/>
    <x v="0"/>
  </r>
  <r>
    <x v="733"/>
    <x v="332"/>
    <x v="331"/>
    <x v="4"/>
    <x v="763"/>
    <x v="0"/>
    <x v="0"/>
  </r>
  <r>
    <x v="734"/>
    <x v="730"/>
    <x v="332"/>
    <x v="64"/>
    <x v="764"/>
    <x v="0"/>
    <x v="0"/>
  </r>
  <r>
    <x v="735"/>
    <x v="731"/>
    <x v="55"/>
    <x v="72"/>
    <x v="765"/>
    <x v="0"/>
    <x v="1"/>
  </r>
  <r>
    <x v="736"/>
    <x v="732"/>
    <x v="333"/>
    <x v="14"/>
    <x v="766"/>
    <x v="0"/>
    <x v="0"/>
  </r>
  <r>
    <x v="737"/>
    <x v="733"/>
    <x v="276"/>
    <x v="38"/>
    <x v="767"/>
    <x v="0"/>
    <x v="1"/>
  </r>
  <r>
    <x v="738"/>
    <x v="734"/>
    <x v="35"/>
    <x v="41"/>
    <x v="768"/>
    <x v="0"/>
    <x v="1"/>
  </r>
  <r>
    <x v="739"/>
    <x v="735"/>
    <x v="334"/>
    <x v="110"/>
    <x v="769"/>
    <x v="0"/>
    <x v="0"/>
  </r>
  <r>
    <x v="740"/>
    <x v="736"/>
    <x v="55"/>
    <x v="82"/>
    <x v="770"/>
    <x v="0"/>
    <x v="1"/>
  </r>
  <r>
    <x v="741"/>
    <x v="228"/>
    <x v="55"/>
    <x v="98"/>
    <x v="771"/>
    <x v="0"/>
    <x v="1"/>
  </r>
  <r>
    <x v="742"/>
    <x v="737"/>
    <x v="35"/>
    <x v="82"/>
    <x v="772"/>
    <x v="0"/>
    <x v="1"/>
  </r>
  <r>
    <x v="743"/>
    <x v="738"/>
    <x v="55"/>
    <x v="72"/>
    <x v="773"/>
    <x v="0"/>
    <x v="1"/>
  </r>
  <r>
    <x v="744"/>
    <x v="739"/>
    <x v="55"/>
    <x v="72"/>
    <x v="773"/>
    <x v="0"/>
    <x v="1"/>
  </r>
  <r>
    <x v="586"/>
    <x v="740"/>
    <x v="35"/>
    <x v="82"/>
    <x v="773"/>
    <x v="0"/>
    <x v="1"/>
  </r>
  <r>
    <x v="745"/>
    <x v="741"/>
    <x v="35"/>
    <x v="82"/>
    <x v="774"/>
    <x v="0"/>
    <x v="1"/>
  </r>
  <r>
    <x v="746"/>
    <x v="89"/>
    <x v="55"/>
    <x v="101"/>
    <x v="775"/>
    <x v="0"/>
    <x v="1"/>
  </r>
  <r>
    <x v="747"/>
    <x v="742"/>
    <x v="335"/>
    <x v="36"/>
    <x v="776"/>
    <x v="0"/>
    <x v="0"/>
  </r>
  <r>
    <x v="748"/>
    <x v="743"/>
    <x v="336"/>
    <x v="4"/>
    <x v="776"/>
    <x v="0"/>
    <x v="0"/>
  </r>
  <r>
    <x v="410"/>
    <x v="53"/>
    <x v="55"/>
    <x v="101"/>
    <x v="777"/>
    <x v="0"/>
    <x v="1"/>
  </r>
  <r>
    <x v="749"/>
    <x v="744"/>
    <x v="35"/>
    <x v="80"/>
    <x v="778"/>
    <x v="0"/>
    <x v="1"/>
  </r>
  <r>
    <x v="750"/>
    <x v="745"/>
    <x v="35"/>
    <x v="33"/>
    <x v="779"/>
    <x v="0"/>
    <x v="1"/>
  </r>
  <r>
    <x v="751"/>
    <x v="746"/>
    <x v="55"/>
    <x v="91"/>
    <x v="780"/>
    <x v="0"/>
    <x v="1"/>
  </r>
  <r>
    <x v="752"/>
    <x v="747"/>
    <x v="337"/>
    <x v="26"/>
    <x v="781"/>
    <x v="0"/>
    <x v="0"/>
  </r>
  <r>
    <x v="26"/>
    <x v="748"/>
    <x v="55"/>
    <x v="48"/>
    <x v="782"/>
    <x v="0"/>
    <x v="1"/>
  </r>
  <r>
    <x v="753"/>
    <x v="332"/>
    <x v="338"/>
    <x v="7"/>
    <x v="783"/>
    <x v="0"/>
    <x v="0"/>
  </r>
  <r>
    <x v="754"/>
    <x v="505"/>
    <x v="55"/>
    <x v="75"/>
    <x v="784"/>
    <x v="0"/>
    <x v="1"/>
  </r>
  <r>
    <x v="755"/>
    <x v="749"/>
    <x v="185"/>
    <x v="7"/>
    <x v="785"/>
    <x v="0"/>
    <x v="0"/>
  </r>
  <r>
    <x v="756"/>
    <x v="750"/>
    <x v="35"/>
    <x v="63"/>
    <x v="786"/>
    <x v="0"/>
    <x v="1"/>
  </r>
  <r>
    <x v="537"/>
    <x v="751"/>
    <x v="196"/>
    <x v="128"/>
    <x v="787"/>
    <x v="0"/>
    <x v="0"/>
  </r>
  <r>
    <x v="757"/>
    <x v="752"/>
    <x v="339"/>
    <x v="29"/>
    <x v="788"/>
    <x v="0"/>
    <x v="2"/>
  </r>
  <r>
    <x v="758"/>
    <x v="753"/>
    <x v="340"/>
    <x v="132"/>
    <x v="789"/>
    <x v="0"/>
    <x v="0"/>
  </r>
  <r>
    <x v="265"/>
    <x v="754"/>
    <x v="294"/>
    <x v="7"/>
    <x v="790"/>
    <x v="0"/>
    <x v="0"/>
  </r>
  <r>
    <x v="759"/>
    <x v="755"/>
    <x v="35"/>
    <x v="80"/>
    <x v="791"/>
    <x v="0"/>
    <x v="1"/>
  </r>
  <r>
    <x v="760"/>
    <x v="756"/>
    <x v="341"/>
    <x v="65"/>
    <x v="792"/>
    <x v="0"/>
    <x v="0"/>
  </r>
  <r>
    <x v="761"/>
    <x v="757"/>
    <x v="55"/>
    <x v="33"/>
    <x v="793"/>
    <x v="0"/>
    <x v="1"/>
  </r>
  <r>
    <x v="762"/>
    <x v="69"/>
    <x v="55"/>
    <x v="101"/>
    <x v="794"/>
    <x v="0"/>
    <x v="1"/>
  </r>
  <r>
    <x v="763"/>
    <x v="758"/>
    <x v="276"/>
    <x v="97"/>
    <x v="795"/>
    <x v="0"/>
    <x v="0"/>
  </r>
  <r>
    <x v="764"/>
    <x v="759"/>
    <x v="342"/>
    <x v="133"/>
    <x v="796"/>
    <x v="0"/>
    <x v="0"/>
  </r>
  <r>
    <x v="498"/>
    <x v="760"/>
    <x v="338"/>
    <x v="7"/>
    <x v="797"/>
    <x v="0"/>
    <x v="0"/>
  </r>
  <r>
    <x v="765"/>
    <x v="761"/>
    <x v="132"/>
    <x v="71"/>
    <x v="798"/>
    <x v="0"/>
    <x v="1"/>
  </r>
  <r>
    <x v="766"/>
    <x v="520"/>
    <x v="196"/>
    <x v="74"/>
    <x v="799"/>
    <x v="0"/>
    <x v="0"/>
  </r>
  <r>
    <x v="767"/>
    <x v="762"/>
    <x v="343"/>
    <x v="4"/>
    <x v="800"/>
    <x v="0"/>
    <x v="0"/>
  </r>
  <r>
    <x v="768"/>
    <x v="763"/>
    <x v="344"/>
    <x v="61"/>
    <x v="801"/>
    <x v="0"/>
    <x v="0"/>
  </r>
  <r>
    <x v="769"/>
    <x v="764"/>
    <x v="345"/>
    <x v="7"/>
    <x v="802"/>
    <x v="0"/>
    <x v="0"/>
  </r>
  <r>
    <x v="770"/>
    <x v="765"/>
    <x v="132"/>
    <x v="37"/>
    <x v="803"/>
    <x v="0"/>
    <x v="1"/>
  </r>
  <r>
    <x v="771"/>
    <x v="766"/>
    <x v="55"/>
    <x v="75"/>
    <x v="804"/>
    <x v="0"/>
    <x v="1"/>
  </r>
  <r>
    <x v="772"/>
    <x v="767"/>
    <x v="55"/>
    <x v="51"/>
    <x v="805"/>
    <x v="0"/>
    <x v="1"/>
  </r>
  <r>
    <x v="773"/>
    <x v="56"/>
    <x v="55"/>
    <x v="75"/>
    <x v="806"/>
    <x v="0"/>
    <x v="1"/>
  </r>
  <r>
    <x v="774"/>
    <x v="397"/>
    <x v="55"/>
    <x v="51"/>
    <x v="807"/>
    <x v="0"/>
    <x v="1"/>
  </r>
  <r>
    <x v="775"/>
    <x v="768"/>
    <x v="55"/>
    <x v="91"/>
    <x v="808"/>
    <x v="0"/>
    <x v="1"/>
  </r>
  <r>
    <x v="776"/>
    <x v="769"/>
    <x v="235"/>
    <x v="6"/>
    <x v="809"/>
    <x v="0"/>
    <x v="0"/>
  </r>
  <r>
    <x v="777"/>
    <x v="770"/>
    <x v="55"/>
    <x v="41"/>
    <x v="810"/>
    <x v="0"/>
    <x v="1"/>
  </r>
  <r>
    <x v="778"/>
    <x v="771"/>
    <x v="338"/>
    <x v="7"/>
    <x v="811"/>
    <x v="0"/>
    <x v="0"/>
  </r>
  <r>
    <x v="779"/>
    <x v="201"/>
    <x v="276"/>
    <x v="38"/>
    <x v="812"/>
    <x v="0"/>
    <x v="1"/>
  </r>
  <r>
    <x v="780"/>
    <x v="228"/>
    <x v="55"/>
    <x v="67"/>
    <x v="813"/>
    <x v="0"/>
    <x v="1"/>
  </r>
  <r>
    <x v="781"/>
    <x v="772"/>
    <x v="55"/>
    <x v="83"/>
    <x v="814"/>
    <x v="0"/>
    <x v="1"/>
  </r>
  <r>
    <x v="55"/>
    <x v="773"/>
    <x v="131"/>
    <x v="63"/>
    <x v="815"/>
    <x v="0"/>
    <x v="1"/>
  </r>
  <r>
    <x v="498"/>
    <x v="774"/>
    <x v="346"/>
    <x v="8"/>
    <x v="816"/>
    <x v="0"/>
    <x v="3"/>
  </r>
  <r>
    <x v="782"/>
    <x v="775"/>
    <x v="347"/>
    <x v="11"/>
    <x v="816"/>
    <x v="0"/>
    <x v="0"/>
  </r>
  <r>
    <x v="783"/>
    <x v="776"/>
    <x v="55"/>
    <x v="51"/>
    <x v="817"/>
    <x v="0"/>
    <x v="1"/>
  </r>
  <r>
    <x v="784"/>
    <x v="107"/>
    <x v="55"/>
    <x v="75"/>
    <x v="818"/>
    <x v="0"/>
    <x v="1"/>
  </r>
  <r>
    <x v="785"/>
    <x v="777"/>
    <x v="55"/>
    <x v="50"/>
    <x v="818"/>
    <x v="0"/>
    <x v="1"/>
  </r>
  <r>
    <x v="786"/>
    <x v="778"/>
    <x v="55"/>
    <x v="50"/>
    <x v="818"/>
    <x v="0"/>
    <x v="1"/>
  </r>
  <r>
    <x v="787"/>
    <x v="779"/>
    <x v="348"/>
    <x v="88"/>
    <x v="818"/>
    <x v="0"/>
    <x v="0"/>
  </r>
  <r>
    <x v="788"/>
    <x v="780"/>
    <x v="196"/>
    <x v="105"/>
    <x v="819"/>
    <x v="0"/>
    <x v="0"/>
  </r>
  <r>
    <x v="789"/>
    <x v="130"/>
    <x v="55"/>
    <x v="63"/>
    <x v="820"/>
    <x v="0"/>
    <x v="1"/>
  </r>
  <r>
    <x v="420"/>
    <x v="781"/>
    <x v="349"/>
    <x v="71"/>
    <x v="821"/>
    <x v="23"/>
    <x v="1"/>
  </r>
  <r>
    <x v="778"/>
    <x v="782"/>
    <x v="350"/>
    <x v="49"/>
    <x v="822"/>
    <x v="0"/>
    <x v="0"/>
  </r>
  <r>
    <x v="409"/>
    <x v="64"/>
    <x v="351"/>
    <x v="20"/>
    <x v="823"/>
    <x v="0"/>
    <x v="0"/>
  </r>
  <r>
    <x v="790"/>
    <x v="783"/>
    <x v="55"/>
    <x v="67"/>
    <x v="824"/>
    <x v="0"/>
    <x v="1"/>
  </r>
  <r>
    <x v="791"/>
    <x v="151"/>
    <x v="352"/>
    <x v="90"/>
    <x v="825"/>
    <x v="0"/>
    <x v="0"/>
  </r>
  <r>
    <x v="792"/>
    <x v="784"/>
    <x v="55"/>
    <x v="75"/>
    <x v="826"/>
    <x v="0"/>
    <x v="1"/>
  </r>
  <r>
    <x v="793"/>
    <x v="785"/>
    <x v="132"/>
    <x v="8"/>
    <x v="827"/>
    <x v="0"/>
    <x v="1"/>
  </r>
  <r>
    <x v="794"/>
    <x v="786"/>
    <x v="132"/>
    <x v="85"/>
    <x v="827"/>
    <x v="0"/>
    <x v="1"/>
  </r>
  <r>
    <x v="615"/>
    <x v="787"/>
    <x v="276"/>
    <x v="124"/>
    <x v="828"/>
    <x v="0"/>
    <x v="1"/>
  </r>
  <r>
    <x v="795"/>
    <x v="788"/>
    <x v="196"/>
    <x v="66"/>
    <x v="829"/>
    <x v="0"/>
    <x v="0"/>
  </r>
  <r>
    <x v="796"/>
    <x v="789"/>
    <x v="132"/>
    <x v="37"/>
    <x v="830"/>
    <x v="0"/>
    <x v="1"/>
  </r>
  <r>
    <x v="797"/>
    <x v="657"/>
    <x v="260"/>
    <x v="1"/>
    <x v="831"/>
    <x v="0"/>
    <x v="0"/>
  </r>
  <r>
    <x v="798"/>
    <x v="790"/>
    <x v="55"/>
    <x v="19"/>
    <x v="832"/>
    <x v="0"/>
    <x v="1"/>
  </r>
  <r>
    <x v="799"/>
    <x v="791"/>
    <x v="353"/>
    <x v="74"/>
    <x v="833"/>
    <x v="0"/>
    <x v="0"/>
  </r>
  <r>
    <x v="800"/>
    <x v="792"/>
    <x v="132"/>
    <x v="27"/>
    <x v="834"/>
    <x v="0"/>
    <x v="1"/>
  </r>
  <r>
    <x v="801"/>
    <x v="793"/>
    <x v="35"/>
    <x v="53"/>
    <x v="835"/>
    <x v="0"/>
    <x v="1"/>
  </r>
  <r>
    <x v="802"/>
    <x v="41"/>
    <x v="131"/>
    <x v="63"/>
    <x v="836"/>
    <x v="0"/>
    <x v="1"/>
  </r>
  <r>
    <x v="803"/>
    <x v="524"/>
    <x v="131"/>
    <x v="97"/>
    <x v="837"/>
    <x v="23"/>
    <x v="1"/>
  </r>
  <r>
    <x v="804"/>
    <x v="794"/>
    <x v="354"/>
    <x v="20"/>
    <x v="838"/>
    <x v="0"/>
    <x v="0"/>
  </r>
  <r>
    <x v="759"/>
    <x v="795"/>
    <x v="55"/>
    <x v="75"/>
    <x v="839"/>
    <x v="0"/>
    <x v="1"/>
  </r>
  <r>
    <x v="805"/>
    <x v="796"/>
    <x v="355"/>
    <x v="4"/>
    <x v="840"/>
    <x v="0"/>
    <x v="0"/>
  </r>
  <r>
    <x v="806"/>
    <x v="797"/>
    <x v="294"/>
    <x v="7"/>
    <x v="840"/>
    <x v="0"/>
    <x v="0"/>
  </r>
  <r>
    <x v="807"/>
    <x v="798"/>
    <x v="55"/>
    <x v="56"/>
    <x v="841"/>
    <x v="0"/>
    <x v="1"/>
  </r>
  <r>
    <x v="597"/>
    <x v="799"/>
    <x v="131"/>
    <x v="63"/>
    <x v="842"/>
    <x v="0"/>
    <x v="1"/>
  </r>
  <r>
    <x v="86"/>
    <x v="800"/>
    <x v="356"/>
    <x v="20"/>
    <x v="843"/>
    <x v="0"/>
    <x v="0"/>
  </r>
  <r>
    <x v="808"/>
    <x v="801"/>
    <x v="132"/>
    <x v="27"/>
    <x v="844"/>
    <x v="0"/>
    <x v="1"/>
  </r>
  <r>
    <x v="809"/>
    <x v="802"/>
    <x v="357"/>
    <x v="134"/>
    <x v="845"/>
    <x v="0"/>
    <x v="0"/>
  </r>
  <r>
    <x v="810"/>
    <x v="803"/>
    <x v="276"/>
    <x v="71"/>
    <x v="846"/>
    <x v="0"/>
    <x v="1"/>
  </r>
  <r>
    <x v="811"/>
    <x v="804"/>
    <x v="358"/>
    <x v="7"/>
    <x v="847"/>
    <x v="0"/>
    <x v="0"/>
  </r>
  <r>
    <x v="812"/>
    <x v="356"/>
    <x v="358"/>
    <x v="7"/>
    <x v="847"/>
    <x v="0"/>
    <x v="0"/>
  </r>
  <r>
    <x v="813"/>
    <x v="805"/>
    <x v="359"/>
    <x v="69"/>
    <x v="848"/>
    <x v="0"/>
    <x v="0"/>
  </r>
  <r>
    <x v="814"/>
    <x v="806"/>
    <x v="55"/>
    <x v="25"/>
    <x v="848"/>
    <x v="0"/>
    <x v="1"/>
  </r>
  <r>
    <x v="590"/>
    <x v="597"/>
    <x v="131"/>
    <x v="63"/>
    <x v="849"/>
    <x v="0"/>
    <x v="1"/>
  </r>
  <r>
    <x v="815"/>
    <x v="270"/>
    <x v="338"/>
    <x v="7"/>
    <x v="850"/>
    <x v="0"/>
    <x v="0"/>
  </r>
  <r>
    <x v="816"/>
    <x v="522"/>
    <x v="360"/>
    <x v="6"/>
    <x v="851"/>
    <x v="0"/>
    <x v="0"/>
  </r>
  <r>
    <x v="817"/>
    <x v="807"/>
    <x v="55"/>
    <x v="33"/>
    <x v="852"/>
    <x v="0"/>
    <x v="1"/>
  </r>
  <r>
    <x v="818"/>
    <x v="635"/>
    <x v="361"/>
    <x v="9"/>
    <x v="853"/>
    <x v="0"/>
    <x v="0"/>
  </r>
  <r>
    <x v="819"/>
    <x v="808"/>
    <x v="35"/>
    <x v="82"/>
    <x v="854"/>
    <x v="0"/>
    <x v="1"/>
  </r>
  <r>
    <x v="820"/>
    <x v="809"/>
    <x v="362"/>
    <x v="51"/>
    <x v="855"/>
    <x v="0"/>
    <x v="1"/>
  </r>
  <r>
    <x v="821"/>
    <x v="704"/>
    <x v="363"/>
    <x v="74"/>
    <x v="856"/>
    <x v="0"/>
    <x v="0"/>
  </r>
  <r>
    <x v="822"/>
    <x v="810"/>
    <x v="308"/>
    <x v="129"/>
    <x v="857"/>
    <x v="0"/>
    <x v="0"/>
  </r>
  <r>
    <x v="823"/>
    <x v="132"/>
    <x v="131"/>
    <x v="63"/>
    <x v="858"/>
    <x v="0"/>
    <x v="1"/>
  </r>
  <r>
    <x v="824"/>
    <x v="811"/>
    <x v="132"/>
    <x v="51"/>
    <x v="859"/>
    <x v="0"/>
    <x v="0"/>
  </r>
  <r>
    <x v="825"/>
    <x v="47"/>
    <x v="276"/>
    <x v="82"/>
    <x v="860"/>
    <x v="0"/>
    <x v="1"/>
  </r>
  <r>
    <x v="826"/>
    <x v="812"/>
    <x v="55"/>
    <x v="75"/>
    <x v="861"/>
    <x v="0"/>
    <x v="1"/>
  </r>
  <r>
    <x v="497"/>
    <x v="813"/>
    <x v="364"/>
    <x v="13"/>
    <x v="862"/>
    <x v="0"/>
    <x v="0"/>
  </r>
  <r>
    <x v="354"/>
    <x v="814"/>
    <x v="196"/>
    <x v="18"/>
    <x v="862"/>
    <x v="0"/>
    <x v="0"/>
  </r>
  <r>
    <x v="827"/>
    <x v="815"/>
    <x v="365"/>
    <x v="4"/>
    <x v="862"/>
    <x v="0"/>
    <x v="0"/>
  </r>
  <r>
    <x v="828"/>
    <x v="816"/>
    <x v="366"/>
    <x v="123"/>
    <x v="862"/>
    <x v="0"/>
    <x v="0"/>
  </r>
  <r>
    <x v="829"/>
    <x v="817"/>
    <x v="367"/>
    <x v="11"/>
    <x v="862"/>
    <x v="0"/>
    <x v="0"/>
  </r>
  <r>
    <x v="830"/>
    <x v="818"/>
    <x v="357"/>
    <x v="107"/>
    <x v="863"/>
    <x v="0"/>
    <x v="0"/>
  </r>
  <r>
    <x v="831"/>
    <x v="819"/>
    <x v="55"/>
    <x v="75"/>
    <x v="864"/>
    <x v="0"/>
    <x v="1"/>
  </r>
  <r>
    <x v="832"/>
    <x v="820"/>
    <x v="35"/>
    <x v="82"/>
    <x v="865"/>
    <x v="0"/>
    <x v="1"/>
  </r>
  <r>
    <x v="833"/>
    <x v="821"/>
    <x v="55"/>
    <x v="82"/>
    <x v="866"/>
    <x v="0"/>
    <x v="1"/>
  </r>
  <r>
    <x v="11"/>
    <x v="822"/>
    <x v="55"/>
    <x v="87"/>
    <x v="867"/>
    <x v="0"/>
    <x v="1"/>
  </r>
  <r>
    <x v="834"/>
    <x v="823"/>
    <x v="368"/>
    <x v="14"/>
    <x v="868"/>
    <x v="0"/>
    <x v="0"/>
  </r>
  <r>
    <x v="12"/>
    <x v="824"/>
    <x v="276"/>
    <x v="82"/>
    <x v="869"/>
    <x v="0"/>
    <x v="1"/>
  </r>
  <r>
    <x v="137"/>
    <x v="825"/>
    <x v="369"/>
    <x v="26"/>
    <x v="870"/>
    <x v="0"/>
    <x v="0"/>
  </r>
  <r>
    <x v="835"/>
    <x v="826"/>
    <x v="276"/>
    <x v="35"/>
    <x v="871"/>
    <x v="0"/>
    <x v="1"/>
  </r>
  <r>
    <x v="836"/>
    <x v="827"/>
    <x v="132"/>
    <x v="51"/>
    <x v="872"/>
    <x v="0"/>
    <x v="1"/>
  </r>
  <r>
    <x v="837"/>
    <x v="828"/>
    <x v="55"/>
    <x v="95"/>
    <x v="872"/>
    <x v="0"/>
    <x v="1"/>
  </r>
  <r>
    <x v="838"/>
    <x v="829"/>
    <x v="370"/>
    <x v="129"/>
    <x v="873"/>
    <x v="0"/>
    <x v="0"/>
  </r>
  <r>
    <x v="839"/>
    <x v="830"/>
    <x v="371"/>
    <x v="132"/>
    <x v="874"/>
    <x v="0"/>
    <x v="0"/>
  </r>
  <r>
    <x v="840"/>
    <x v="831"/>
    <x v="372"/>
    <x v="36"/>
    <x v="875"/>
    <x v="0"/>
    <x v="0"/>
  </r>
  <r>
    <x v="841"/>
    <x v="832"/>
    <x v="55"/>
    <x v="51"/>
    <x v="876"/>
    <x v="0"/>
    <x v="1"/>
  </r>
  <r>
    <x v="842"/>
    <x v="833"/>
    <x v="55"/>
    <x v="63"/>
    <x v="877"/>
    <x v="0"/>
    <x v="1"/>
  </r>
  <r>
    <x v="843"/>
    <x v="448"/>
    <x v="276"/>
    <x v="34"/>
    <x v="878"/>
    <x v="0"/>
    <x v="1"/>
  </r>
  <r>
    <x v="844"/>
    <x v="834"/>
    <x v="276"/>
    <x v="34"/>
    <x v="878"/>
    <x v="0"/>
    <x v="1"/>
  </r>
  <r>
    <x v="497"/>
    <x v="835"/>
    <x v="373"/>
    <x v="26"/>
    <x v="879"/>
    <x v="0"/>
    <x v="1"/>
  </r>
  <r>
    <x v="845"/>
    <x v="836"/>
    <x v="374"/>
    <x v="42"/>
    <x v="880"/>
    <x v="0"/>
    <x v="0"/>
  </r>
  <r>
    <x v="846"/>
    <x v="837"/>
    <x v="374"/>
    <x v="42"/>
    <x v="881"/>
    <x v="0"/>
    <x v="0"/>
  </r>
  <r>
    <x v="847"/>
    <x v="838"/>
    <x v="55"/>
    <x v="75"/>
    <x v="882"/>
    <x v="0"/>
    <x v="1"/>
  </r>
  <r>
    <x v="848"/>
    <x v="839"/>
    <x v="375"/>
    <x v="91"/>
    <x v="883"/>
    <x v="0"/>
    <x v="1"/>
  </r>
  <r>
    <x v="849"/>
    <x v="840"/>
    <x v="55"/>
    <x v="82"/>
    <x v="884"/>
    <x v="0"/>
    <x v="1"/>
  </r>
  <r>
    <x v="137"/>
    <x v="841"/>
    <x v="376"/>
    <x v="24"/>
    <x v="885"/>
    <x v="0"/>
    <x v="2"/>
  </r>
  <r>
    <x v="850"/>
    <x v="842"/>
    <x v="294"/>
    <x v="7"/>
    <x v="885"/>
    <x v="0"/>
    <x v="0"/>
  </r>
  <r>
    <x v="851"/>
    <x v="843"/>
    <x v="55"/>
    <x v="63"/>
    <x v="886"/>
    <x v="0"/>
    <x v="1"/>
  </r>
  <r>
    <x v="852"/>
    <x v="844"/>
    <x v="273"/>
    <x v="28"/>
    <x v="887"/>
    <x v="0"/>
    <x v="0"/>
  </r>
  <r>
    <x v="853"/>
    <x v="845"/>
    <x v="377"/>
    <x v="128"/>
    <x v="888"/>
    <x v="0"/>
    <x v="0"/>
  </r>
  <r>
    <x v="854"/>
    <x v="846"/>
    <x v="132"/>
    <x v="31"/>
    <x v="889"/>
    <x v="0"/>
    <x v="1"/>
  </r>
  <r>
    <x v="855"/>
    <x v="847"/>
    <x v="55"/>
    <x v="91"/>
    <x v="890"/>
    <x v="0"/>
    <x v="1"/>
  </r>
  <r>
    <x v="856"/>
    <x v="848"/>
    <x v="55"/>
    <x v="75"/>
    <x v="891"/>
    <x v="5"/>
    <x v="1"/>
  </r>
  <r>
    <x v="857"/>
    <x v="849"/>
    <x v="196"/>
    <x v="119"/>
    <x v="892"/>
    <x v="0"/>
    <x v="0"/>
  </r>
  <r>
    <x v="858"/>
    <x v="850"/>
    <x v="378"/>
    <x v="65"/>
    <x v="893"/>
    <x v="0"/>
    <x v="0"/>
  </r>
  <r>
    <x v="859"/>
    <x v="851"/>
    <x v="379"/>
    <x v="37"/>
    <x v="894"/>
    <x v="0"/>
    <x v="1"/>
  </r>
  <r>
    <x v="860"/>
    <x v="852"/>
    <x v="55"/>
    <x v="50"/>
    <x v="895"/>
    <x v="0"/>
    <x v="1"/>
  </r>
  <r>
    <x v="861"/>
    <x v="853"/>
    <x v="380"/>
    <x v="120"/>
    <x v="896"/>
    <x v="0"/>
    <x v="0"/>
  </r>
  <r>
    <x v="613"/>
    <x v="854"/>
    <x v="55"/>
    <x v="63"/>
    <x v="897"/>
    <x v="0"/>
    <x v="1"/>
  </r>
  <r>
    <x v="862"/>
    <x v="855"/>
    <x v="55"/>
    <x v="63"/>
    <x v="897"/>
    <x v="0"/>
    <x v="1"/>
  </r>
  <r>
    <x v="863"/>
    <x v="856"/>
    <x v="55"/>
    <x v="63"/>
    <x v="897"/>
    <x v="0"/>
    <x v="1"/>
  </r>
  <r>
    <x v="513"/>
    <x v="857"/>
    <x v="55"/>
    <x v="53"/>
    <x v="898"/>
    <x v="0"/>
    <x v="1"/>
  </r>
  <r>
    <x v="864"/>
    <x v="858"/>
    <x v="55"/>
    <x v="46"/>
    <x v="899"/>
    <x v="0"/>
    <x v="1"/>
  </r>
  <r>
    <x v="865"/>
    <x v="859"/>
    <x v="381"/>
    <x v="42"/>
    <x v="900"/>
    <x v="0"/>
    <x v="0"/>
  </r>
  <r>
    <x v="866"/>
    <x v="860"/>
    <x v="382"/>
    <x v="111"/>
    <x v="901"/>
    <x v="0"/>
    <x v="0"/>
  </r>
  <r>
    <x v="867"/>
    <x v="861"/>
    <x v="55"/>
    <x v="53"/>
    <x v="902"/>
    <x v="0"/>
    <x v="1"/>
  </r>
  <r>
    <x v="868"/>
    <x v="862"/>
    <x v="55"/>
    <x v="53"/>
    <x v="902"/>
    <x v="0"/>
    <x v="1"/>
  </r>
  <r>
    <x v="705"/>
    <x v="863"/>
    <x v="55"/>
    <x v="53"/>
    <x v="902"/>
    <x v="0"/>
    <x v="1"/>
  </r>
  <r>
    <x v="758"/>
    <x v="864"/>
    <x v="196"/>
    <x v="64"/>
    <x v="903"/>
    <x v="0"/>
    <x v="0"/>
  </r>
  <r>
    <x v="869"/>
    <x v="865"/>
    <x v="383"/>
    <x v="20"/>
    <x v="904"/>
    <x v="0"/>
    <x v="0"/>
  </r>
  <r>
    <x v="870"/>
    <x v="866"/>
    <x v="384"/>
    <x v="42"/>
    <x v="905"/>
    <x v="0"/>
    <x v="0"/>
  </r>
  <r>
    <x v="871"/>
    <x v="867"/>
    <x v="385"/>
    <x v="7"/>
    <x v="906"/>
    <x v="0"/>
    <x v="0"/>
  </r>
  <r>
    <x v="872"/>
    <x v="868"/>
    <x v="308"/>
    <x v="129"/>
    <x v="907"/>
    <x v="0"/>
    <x v="0"/>
  </r>
  <r>
    <x v="873"/>
    <x v="520"/>
    <x v="386"/>
    <x v="20"/>
    <x v="908"/>
    <x v="0"/>
    <x v="0"/>
  </r>
  <r>
    <x v="874"/>
    <x v="869"/>
    <x v="387"/>
    <x v="77"/>
    <x v="909"/>
    <x v="0"/>
    <x v="0"/>
  </r>
  <r>
    <x v="875"/>
    <x v="870"/>
    <x v="55"/>
    <x v="73"/>
    <x v="910"/>
    <x v="0"/>
    <x v="1"/>
  </r>
  <r>
    <x v="876"/>
    <x v="871"/>
    <x v="55"/>
    <x v="118"/>
    <x v="911"/>
    <x v="0"/>
    <x v="1"/>
  </r>
  <r>
    <x v="877"/>
    <x v="872"/>
    <x v="388"/>
    <x v="20"/>
    <x v="912"/>
    <x v="0"/>
    <x v="0"/>
  </r>
  <r>
    <x v="878"/>
    <x v="873"/>
    <x v="389"/>
    <x v="108"/>
    <x v="913"/>
    <x v="0"/>
    <x v="0"/>
  </r>
  <r>
    <x v="879"/>
    <x v="874"/>
    <x v="55"/>
    <x v="46"/>
    <x v="914"/>
    <x v="0"/>
    <x v="1"/>
  </r>
  <r>
    <x v="880"/>
    <x v="343"/>
    <x v="361"/>
    <x v="9"/>
    <x v="915"/>
    <x v="0"/>
    <x v="0"/>
  </r>
  <r>
    <x v="881"/>
    <x v="875"/>
    <x v="361"/>
    <x v="9"/>
    <x v="915"/>
    <x v="0"/>
    <x v="0"/>
  </r>
  <r>
    <x v="882"/>
    <x v="876"/>
    <x v="390"/>
    <x v="4"/>
    <x v="915"/>
    <x v="0"/>
    <x v="0"/>
  </r>
  <r>
    <x v="883"/>
    <x v="877"/>
    <x v="391"/>
    <x v="13"/>
    <x v="916"/>
    <x v="0"/>
    <x v="0"/>
  </r>
  <r>
    <x v="341"/>
    <x v="792"/>
    <x v="392"/>
    <x v="22"/>
    <x v="917"/>
    <x v="0"/>
    <x v="0"/>
  </r>
  <r>
    <x v="884"/>
    <x v="878"/>
    <x v="132"/>
    <x v="27"/>
    <x v="918"/>
    <x v="0"/>
    <x v="1"/>
  </r>
  <r>
    <x v="885"/>
    <x v="657"/>
    <x v="131"/>
    <x v="97"/>
    <x v="919"/>
    <x v="0"/>
    <x v="1"/>
  </r>
  <r>
    <x v="886"/>
    <x v="879"/>
    <x v="55"/>
    <x v="84"/>
    <x v="920"/>
    <x v="0"/>
    <x v="1"/>
  </r>
  <r>
    <x v="887"/>
    <x v="440"/>
    <x v="132"/>
    <x v="82"/>
    <x v="921"/>
    <x v="0"/>
    <x v="1"/>
  </r>
  <r>
    <x v="888"/>
    <x v="880"/>
    <x v="55"/>
    <x v="84"/>
    <x v="922"/>
    <x v="0"/>
    <x v="1"/>
  </r>
  <r>
    <x v="889"/>
    <x v="192"/>
    <x v="393"/>
    <x v="108"/>
    <x v="923"/>
    <x v="0"/>
    <x v="0"/>
  </r>
  <r>
    <x v="890"/>
    <x v="881"/>
    <x v="196"/>
    <x v="66"/>
    <x v="924"/>
    <x v="0"/>
    <x v="0"/>
  </r>
  <r>
    <x v="861"/>
    <x v="882"/>
    <x v="196"/>
    <x v="119"/>
    <x v="925"/>
    <x v="0"/>
    <x v="0"/>
  </r>
  <r>
    <x v="736"/>
    <x v="228"/>
    <x v="394"/>
    <x v="135"/>
    <x v="926"/>
    <x v="42"/>
    <x v="0"/>
  </r>
  <r>
    <x v="891"/>
    <x v="883"/>
    <x v="361"/>
    <x v="121"/>
    <x v="927"/>
    <x v="0"/>
    <x v="0"/>
  </r>
  <r>
    <x v="892"/>
    <x v="884"/>
    <x v="361"/>
    <x v="121"/>
    <x v="927"/>
    <x v="0"/>
    <x v="0"/>
  </r>
  <r>
    <x v="893"/>
    <x v="885"/>
    <x v="357"/>
    <x v="7"/>
    <x v="928"/>
    <x v="0"/>
    <x v="0"/>
  </r>
  <r>
    <x v="894"/>
    <x v="886"/>
    <x v="395"/>
    <x v="42"/>
    <x v="929"/>
    <x v="0"/>
    <x v="0"/>
  </r>
  <r>
    <x v="895"/>
    <x v="887"/>
    <x v="396"/>
    <x v="111"/>
    <x v="930"/>
    <x v="43"/>
    <x v="0"/>
  </r>
  <r>
    <x v="896"/>
    <x v="888"/>
    <x v="397"/>
    <x v="32"/>
    <x v="931"/>
    <x v="0"/>
    <x v="0"/>
  </r>
  <r>
    <x v="897"/>
    <x v="654"/>
    <x v="398"/>
    <x v="71"/>
    <x v="932"/>
    <x v="0"/>
    <x v="1"/>
  </r>
  <r>
    <x v="493"/>
    <x v="280"/>
    <x v="399"/>
    <x v="136"/>
    <x v="933"/>
    <x v="0"/>
    <x v="0"/>
  </r>
  <r>
    <x v="898"/>
    <x v="889"/>
    <x v="55"/>
    <x v="46"/>
    <x v="934"/>
    <x v="0"/>
    <x v="1"/>
  </r>
  <r>
    <x v="6"/>
    <x v="890"/>
    <x v="9"/>
    <x v="51"/>
    <x v="935"/>
    <x v="0"/>
    <x v="1"/>
  </r>
  <r>
    <x v="899"/>
    <x v="891"/>
    <x v="132"/>
    <x v="30"/>
    <x v="936"/>
    <x v="0"/>
    <x v="1"/>
  </r>
  <r>
    <x v="900"/>
    <x v="892"/>
    <x v="400"/>
    <x v="7"/>
    <x v="937"/>
    <x v="0"/>
    <x v="0"/>
  </r>
  <r>
    <x v="84"/>
    <x v="893"/>
    <x v="196"/>
    <x v="78"/>
    <x v="938"/>
    <x v="0"/>
    <x v="0"/>
  </r>
  <r>
    <x v="901"/>
    <x v="751"/>
    <x v="196"/>
    <x v="66"/>
    <x v="939"/>
    <x v="0"/>
    <x v="0"/>
  </r>
  <r>
    <x v="902"/>
    <x v="894"/>
    <x v="192"/>
    <x v="4"/>
    <x v="939"/>
    <x v="0"/>
    <x v="0"/>
  </r>
  <r>
    <x v="903"/>
    <x v="895"/>
    <x v="401"/>
    <x v="66"/>
    <x v="940"/>
    <x v="0"/>
    <x v="0"/>
  </r>
  <r>
    <x v="904"/>
    <x v="896"/>
    <x v="402"/>
    <x v="99"/>
    <x v="941"/>
    <x v="0"/>
    <x v="2"/>
  </r>
  <r>
    <x v="905"/>
    <x v="487"/>
    <x v="370"/>
    <x v="129"/>
    <x v="942"/>
    <x v="0"/>
    <x v="0"/>
  </r>
  <r>
    <x v="906"/>
    <x v="897"/>
    <x v="403"/>
    <x v="13"/>
    <x v="943"/>
    <x v="0"/>
    <x v="0"/>
  </r>
  <r>
    <x v="907"/>
    <x v="898"/>
    <x v="276"/>
    <x v="65"/>
    <x v="944"/>
    <x v="19"/>
    <x v="1"/>
  </r>
  <r>
    <x v="908"/>
    <x v="899"/>
    <x v="276"/>
    <x v="33"/>
    <x v="945"/>
    <x v="0"/>
    <x v="1"/>
  </r>
  <r>
    <x v="909"/>
    <x v="417"/>
    <x v="404"/>
    <x v="78"/>
    <x v="946"/>
    <x v="0"/>
    <x v="0"/>
  </r>
  <r>
    <x v="910"/>
    <x v="900"/>
    <x v="132"/>
    <x v="91"/>
    <x v="947"/>
    <x v="0"/>
    <x v="1"/>
  </r>
  <r>
    <x v="911"/>
    <x v="901"/>
    <x v="405"/>
    <x v="9"/>
    <x v="948"/>
    <x v="14"/>
    <x v="0"/>
  </r>
  <r>
    <x v="912"/>
    <x v="902"/>
    <x v="406"/>
    <x v="110"/>
    <x v="948"/>
    <x v="0"/>
    <x v="0"/>
  </r>
  <r>
    <x v="913"/>
    <x v="903"/>
    <x v="407"/>
    <x v="4"/>
    <x v="948"/>
    <x v="0"/>
    <x v="0"/>
  </r>
  <r>
    <x v="645"/>
    <x v="904"/>
    <x v="132"/>
    <x v="60"/>
    <x v="949"/>
    <x v="0"/>
    <x v="1"/>
  </r>
  <r>
    <x v="914"/>
    <x v="905"/>
    <x v="276"/>
    <x v="56"/>
    <x v="950"/>
    <x v="0"/>
    <x v="1"/>
  </r>
  <r>
    <x v="915"/>
    <x v="906"/>
    <x v="408"/>
    <x v="90"/>
    <x v="951"/>
    <x v="0"/>
    <x v="0"/>
  </r>
  <r>
    <x v="916"/>
    <x v="907"/>
    <x v="276"/>
    <x v="91"/>
    <x v="952"/>
    <x v="0"/>
    <x v="1"/>
  </r>
  <r>
    <x v="64"/>
    <x v="743"/>
    <x v="409"/>
    <x v="90"/>
    <x v="953"/>
    <x v="0"/>
    <x v="0"/>
  </r>
  <r>
    <x v="39"/>
    <x v="908"/>
    <x v="410"/>
    <x v="137"/>
    <x v="954"/>
    <x v="0"/>
    <x v="0"/>
  </r>
  <r>
    <x v="882"/>
    <x v="909"/>
    <x v="55"/>
    <x v="118"/>
    <x v="955"/>
    <x v="0"/>
    <x v="1"/>
  </r>
  <r>
    <x v="917"/>
    <x v="910"/>
    <x v="411"/>
    <x v="26"/>
    <x v="956"/>
    <x v="0"/>
    <x v="0"/>
  </r>
  <r>
    <x v="918"/>
    <x v="911"/>
    <x v="276"/>
    <x v="34"/>
    <x v="957"/>
    <x v="0"/>
    <x v="1"/>
  </r>
  <r>
    <x v="395"/>
    <x v="912"/>
    <x v="132"/>
    <x v="40"/>
    <x v="958"/>
    <x v="0"/>
    <x v="1"/>
  </r>
  <r>
    <x v="919"/>
    <x v="487"/>
    <x v="276"/>
    <x v="91"/>
    <x v="959"/>
    <x v="0"/>
    <x v="1"/>
  </r>
  <r>
    <x v="920"/>
    <x v="913"/>
    <x v="276"/>
    <x v="21"/>
    <x v="960"/>
    <x v="0"/>
    <x v="1"/>
  </r>
  <r>
    <x v="921"/>
    <x v="914"/>
    <x v="132"/>
    <x v="37"/>
    <x v="961"/>
    <x v="0"/>
    <x v="1"/>
  </r>
  <r>
    <x v="922"/>
    <x v="915"/>
    <x v="132"/>
    <x v="35"/>
    <x v="962"/>
    <x v="0"/>
    <x v="1"/>
  </r>
  <r>
    <x v="294"/>
    <x v="916"/>
    <x v="412"/>
    <x v="37"/>
    <x v="963"/>
    <x v="30"/>
    <x v="1"/>
  </r>
  <r>
    <x v="923"/>
    <x v="917"/>
    <x v="276"/>
    <x v="91"/>
    <x v="964"/>
    <x v="0"/>
    <x v="1"/>
  </r>
  <r>
    <x v="924"/>
    <x v="603"/>
    <x v="361"/>
    <x v="9"/>
    <x v="965"/>
    <x v="0"/>
    <x v="0"/>
  </r>
  <r>
    <x v="925"/>
    <x v="918"/>
    <x v="413"/>
    <x v="28"/>
    <x v="966"/>
    <x v="0"/>
    <x v="0"/>
  </r>
  <r>
    <x v="926"/>
    <x v="919"/>
    <x v="414"/>
    <x v="90"/>
    <x v="966"/>
    <x v="0"/>
    <x v="0"/>
  </r>
  <r>
    <x v="927"/>
    <x v="264"/>
    <x v="415"/>
    <x v="51"/>
    <x v="967"/>
    <x v="0"/>
    <x v="0"/>
  </r>
  <r>
    <x v="928"/>
    <x v="920"/>
    <x v="264"/>
    <x v="7"/>
    <x v="968"/>
    <x v="0"/>
    <x v="0"/>
  </r>
  <r>
    <x v="929"/>
    <x v="921"/>
    <x v="416"/>
    <x v="62"/>
    <x v="969"/>
    <x v="0"/>
    <x v="0"/>
  </r>
  <r>
    <x v="930"/>
    <x v="40"/>
    <x v="276"/>
    <x v="98"/>
    <x v="970"/>
    <x v="0"/>
    <x v="1"/>
  </r>
  <r>
    <x v="931"/>
    <x v="922"/>
    <x v="276"/>
    <x v="81"/>
    <x v="971"/>
    <x v="0"/>
    <x v="1"/>
  </r>
  <r>
    <x v="932"/>
    <x v="923"/>
    <x v="417"/>
    <x v="20"/>
    <x v="972"/>
    <x v="0"/>
    <x v="0"/>
  </r>
  <r>
    <x v="933"/>
    <x v="299"/>
    <x v="418"/>
    <x v="105"/>
    <x v="973"/>
    <x v="0"/>
    <x v="0"/>
  </r>
  <r>
    <x v="934"/>
    <x v="77"/>
    <x v="419"/>
    <x v="105"/>
    <x v="973"/>
    <x v="0"/>
    <x v="0"/>
  </r>
  <r>
    <x v="935"/>
    <x v="924"/>
    <x v="420"/>
    <x v="138"/>
    <x v="974"/>
    <x v="0"/>
    <x v="0"/>
  </r>
  <r>
    <x v="936"/>
    <x v="925"/>
    <x v="308"/>
    <x v="129"/>
    <x v="975"/>
    <x v="0"/>
    <x v="0"/>
  </r>
  <r>
    <x v="937"/>
    <x v="926"/>
    <x v="421"/>
    <x v="36"/>
    <x v="975"/>
    <x v="0"/>
    <x v="0"/>
  </r>
  <r>
    <x v="938"/>
    <x v="365"/>
    <x v="132"/>
    <x v="33"/>
    <x v="975"/>
    <x v="0"/>
    <x v="1"/>
  </r>
  <r>
    <x v="939"/>
    <x v="927"/>
    <x v="132"/>
    <x v="102"/>
    <x v="976"/>
    <x v="0"/>
    <x v="1"/>
  </r>
  <r>
    <x v="940"/>
    <x v="657"/>
    <x v="132"/>
    <x v="91"/>
    <x v="977"/>
    <x v="0"/>
    <x v="1"/>
  </r>
  <r>
    <x v="941"/>
    <x v="928"/>
    <x v="276"/>
    <x v="21"/>
    <x v="978"/>
    <x v="0"/>
    <x v="1"/>
  </r>
  <r>
    <x v="942"/>
    <x v="339"/>
    <x v="132"/>
    <x v="16"/>
    <x v="979"/>
    <x v="0"/>
    <x v="1"/>
  </r>
  <r>
    <x v="943"/>
    <x v="929"/>
    <x v="196"/>
    <x v="112"/>
    <x v="980"/>
    <x v="0"/>
    <x v="0"/>
  </r>
  <r>
    <x v="944"/>
    <x v="738"/>
    <x v="422"/>
    <x v="38"/>
    <x v="981"/>
    <x v="0"/>
    <x v="0"/>
  </r>
  <r>
    <x v="60"/>
    <x v="509"/>
    <x v="132"/>
    <x v="60"/>
    <x v="982"/>
    <x v="0"/>
    <x v="1"/>
  </r>
  <r>
    <x v="945"/>
    <x v="930"/>
    <x v="132"/>
    <x v="40"/>
    <x v="983"/>
    <x v="0"/>
    <x v="1"/>
  </r>
  <r>
    <x v="946"/>
    <x v="520"/>
    <x v="423"/>
    <x v="139"/>
    <x v="984"/>
    <x v="0"/>
    <x v="0"/>
  </r>
  <r>
    <x v="768"/>
    <x v="931"/>
    <x v="424"/>
    <x v="26"/>
    <x v="985"/>
    <x v="0"/>
    <x v="0"/>
  </r>
  <r>
    <x v="947"/>
    <x v="932"/>
    <x v="425"/>
    <x v="69"/>
    <x v="986"/>
    <x v="0"/>
    <x v="0"/>
  </r>
  <r>
    <x v="948"/>
    <x v="933"/>
    <x v="426"/>
    <x v="93"/>
    <x v="987"/>
    <x v="0"/>
    <x v="0"/>
  </r>
  <r>
    <x v="949"/>
    <x v="934"/>
    <x v="132"/>
    <x v="92"/>
    <x v="988"/>
    <x v="0"/>
    <x v="1"/>
  </r>
  <r>
    <x v="950"/>
    <x v="935"/>
    <x v="427"/>
    <x v="107"/>
    <x v="989"/>
    <x v="0"/>
    <x v="0"/>
  </r>
  <r>
    <x v="626"/>
    <x v="936"/>
    <x v="132"/>
    <x v="60"/>
    <x v="990"/>
    <x v="0"/>
    <x v="1"/>
  </r>
  <r>
    <x v="951"/>
    <x v="937"/>
    <x v="196"/>
    <x v="32"/>
    <x v="991"/>
    <x v="0"/>
    <x v="0"/>
  </r>
  <r>
    <x v="301"/>
    <x v="928"/>
    <x v="428"/>
    <x v="85"/>
    <x v="992"/>
    <x v="0"/>
    <x v="1"/>
  </r>
  <r>
    <x v="952"/>
    <x v="676"/>
    <x v="55"/>
    <x v="80"/>
    <x v="993"/>
    <x v="0"/>
    <x v="1"/>
  </r>
  <r>
    <x v="845"/>
    <x v="486"/>
    <x v="370"/>
    <x v="129"/>
    <x v="994"/>
    <x v="0"/>
    <x v="0"/>
  </r>
  <r>
    <x v="953"/>
    <x v="938"/>
    <x v="429"/>
    <x v="129"/>
    <x v="994"/>
    <x v="0"/>
    <x v="0"/>
  </r>
  <r>
    <x v="954"/>
    <x v="939"/>
    <x v="276"/>
    <x v="84"/>
    <x v="995"/>
    <x v="0"/>
    <x v="1"/>
  </r>
  <r>
    <x v="955"/>
    <x v="940"/>
    <x v="400"/>
    <x v="7"/>
    <x v="996"/>
    <x v="0"/>
    <x v="0"/>
  </r>
  <r>
    <x v="956"/>
    <x v="941"/>
    <x v="430"/>
    <x v="103"/>
    <x v="997"/>
    <x v="0"/>
    <x v="2"/>
  </r>
  <r>
    <x v="957"/>
    <x v="942"/>
    <x v="431"/>
    <x v="41"/>
    <x v="998"/>
    <x v="0"/>
    <x v="0"/>
  </r>
  <r>
    <x v="958"/>
    <x v="943"/>
    <x v="432"/>
    <x v="13"/>
    <x v="999"/>
    <x v="0"/>
    <x v="0"/>
  </r>
  <r>
    <x v="959"/>
    <x v="944"/>
    <x v="433"/>
    <x v="36"/>
    <x v="999"/>
    <x v="0"/>
    <x v="0"/>
  </r>
  <r>
    <x v="470"/>
    <x v="918"/>
    <x v="434"/>
    <x v="90"/>
    <x v="999"/>
    <x v="0"/>
    <x v="0"/>
  </r>
  <r>
    <x v="960"/>
    <x v="945"/>
    <x v="132"/>
    <x v="30"/>
    <x v="1000"/>
    <x v="44"/>
    <x v="1"/>
  </r>
  <r>
    <x v="961"/>
    <x v="946"/>
    <x v="131"/>
    <x v="97"/>
    <x v="1001"/>
    <x v="41"/>
    <x v="1"/>
  </r>
  <r>
    <x v="571"/>
    <x v="947"/>
    <x v="276"/>
    <x v="80"/>
    <x v="1002"/>
    <x v="0"/>
    <x v="1"/>
  </r>
  <r>
    <x v="962"/>
    <x v="948"/>
    <x v="435"/>
    <x v="132"/>
    <x v="1003"/>
    <x v="0"/>
    <x v="0"/>
  </r>
  <r>
    <x v="963"/>
    <x v="949"/>
    <x v="132"/>
    <x v="91"/>
    <x v="1004"/>
    <x v="0"/>
    <x v="1"/>
  </r>
  <r>
    <x v="472"/>
    <x v="950"/>
    <x v="276"/>
    <x v="81"/>
    <x v="1005"/>
    <x v="0"/>
    <x v="1"/>
  </r>
  <r>
    <x v="615"/>
    <x v="646"/>
    <x v="436"/>
    <x v="114"/>
    <x v="1006"/>
    <x v="0"/>
    <x v="0"/>
  </r>
  <r>
    <x v="964"/>
    <x v="951"/>
    <x v="437"/>
    <x v="8"/>
    <x v="1007"/>
    <x v="0"/>
    <x v="1"/>
  </r>
  <r>
    <x v="965"/>
    <x v="952"/>
    <x v="132"/>
    <x v="33"/>
    <x v="1008"/>
    <x v="0"/>
    <x v="1"/>
  </r>
  <r>
    <x v="966"/>
    <x v="953"/>
    <x v="400"/>
    <x v="7"/>
    <x v="1009"/>
    <x v="0"/>
    <x v="0"/>
  </r>
  <r>
    <x v="967"/>
    <x v="954"/>
    <x v="132"/>
    <x v="21"/>
    <x v="1010"/>
    <x v="0"/>
    <x v="1"/>
  </r>
  <r>
    <x v="968"/>
    <x v="955"/>
    <x v="372"/>
    <x v="36"/>
    <x v="1011"/>
    <x v="0"/>
    <x v="0"/>
  </r>
  <r>
    <x v="969"/>
    <x v="956"/>
    <x v="132"/>
    <x v="80"/>
    <x v="1012"/>
    <x v="0"/>
    <x v="1"/>
  </r>
  <r>
    <x v="312"/>
    <x v="957"/>
    <x v="132"/>
    <x v="37"/>
    <x v="1012"/>
    <x v="0"/>
    <x v="1"/>
  </r>
  <r>
    <x v="970"/>
    <x v="429"/>
    <x v="135"/>
    <x v="30"/>
    <x v="1012"/>
    <x v="0"/>
    <x v="1"/>
  </r>
  <r>
    <x v="50"/>
    <x v="958"/>
    <x v="135"/>
    <x v="30"/>
    <x v="1012"/>
    <x v="0"/>
    <x v="1"/>
  </r>
  <r>
    <x v="60"/>
    <x v="959"/>
    <x v="438"/>
    <x v="65"/>
    <x v="1012"/>
    <x v="0"/>
    <x v="0"/>
  </r>
  <r>
    <x v="971"/>
    <x v="59"/>
    <x v="439"/>
    <x v="139"/>
    <x v="1013"/>
    <x v="0"/>
    <x v="0"/>
  </r>
  <r>
    <x v="972"/>
    <x v="960"/>
    <x v="440"/>
    <x v="12"/>
    <x v="1014"/>
    <x v="0"/>
    <x v="0"/>
  </r>
  <r>
    <x v="973"/>
    <x v="961"/>
    <x v="55"/>
    <x v="87"/>
    <x v="1015"/>
    <x v="0"/>
    <x v="1"/>
  </r>
  <r>
    <x v="974"/>
    <x v="155"/>
    <x v="132"/>
    <x v="16"/>
    <x v="1016"/>
    <x v="0"/>
    <x v="1"/>
  </r>
  <r>
    <x v="975"/>
    <x v="962"/>
    <x v="132"/>
    <x v="91"/>
    <x v="1017"/>
    <x v="0"/>
    <x v="1"/>
  </r>
  <r>
    <x v="976"/>
    <x v="391"/>
    <x v="441"/>
    <x v="7"/>
    <x v="1018"/>
    <x v="0"/>
    <x v="0"/>
  </r>
  <r>
    <x v="977"/>
    <x v="963"/>
    <x v="132"/>
    <x v="52"/>
    <x v="1019"/>
    <x v="0"/>
    <x v="1"/>
  </r>
  <r>
    <x v="978"/>
    <x v="398"/>
    <x v="132"/>
    <x v="51"/>
    <x v="1020"/>
    <x v="0"/>
    <x v="1"/>
  </r>
  <r>
    <x v="329"/>
    <x v="964"/>
    <x v="132"/>
    <x v="82"/>
    <x v="1021"/>
    <x v="0"/>
    <x v="1"/>
  </r>
  <r>
    <x v="979"/>
    <x v="965"/>
    <x v="400"/>
    <x v="7"/>
    <x v="1022"/>
    <x v="0"/>
    <x v="0"/>
  </r>
  <r>
    <x v="298"/>
    <x v="966"/>
    <x v="55"/>
    <x v="83"/>
    <x v="1023"/>
    <x v="0"/>
    <x v="1"/>
  </r>
  <r>
    <x v="293"/>
    <x v="967"/>
    <x v="442"/>
    <x v="4"/>
    <x v="1024"/>
    <x v="0"/>
    <x v="0"/>
  </r>
  <r>
    <x v="980"/>
    <x v="733"/>
    <x v="443"/>
    <x v="119"/>
    <x v="1025"/>
    <x v="0"/>
    <x v="0"/>
  </r>
  <r>
    <x v="146"/>
    <x v="968"/>
    <x v="444"/>
    <x v="14"/>
    <x v="1025"/>
    <x v="0"/>
    <x v="0"/>
  </r>
  <r>
    <x v="981"/>
    <x v="969"/>
    <x v="132"/>
    <x v="33"/>
    <x v="1026"/>
    <x v="0"/>
    <x v="1"/>
  </r>
  <r>
    <x v="982"/>
    <x v="970"/>
    <x v="445"/>
    <x v="4"/>
    <x v="1027"/>
    <x v="0"/>
    <x v="0"/>
  </r>
  <r>
    <x v="983"/>
    <x v="971"/>
    <x v="446"/>
    <x v="7"/>
    <x v="1027"/>
    <x v="0"/>
    <x v="0"/>
  </r>
  <r>
    <x v="984"/>
    <x v="972"/>
    <x v="447"/>
    <x v="78"/>
    <x v="1028"/>
    <x v="0"/>
    <x v="0"/>
  </r>
  <r>
    <x v="985"/>
    <x v="973"/>
    <x v="400"/>
    <x v="7"/>
    <x v="1029"/>
    <x v="0"/>
    <x v="0"/>
  </r>
  <r>
    <x v="986"/>
    <x v="974"/>
    <x v="135"/>
    <x v="33"/>
    <x v="1030"/>
    <x v="0"/>
    <x v="1"/>
  </r>
  <r>
    <x v="987"/>
    <x v="975"/>
    <x v="276"/>
    <x v="34"/>
    <x v="1031"/>
    <x v="0"/>
    <x v="1"/>
  </r>
  <r>
    <x v="988"/>
    <x v="815"/>
    <x v="448"/>
    <x v="33"/>
    <x v="1032"/>
    <x v="0"/>
    <x v="0"/>
  </r>
  <r>
    <x v="989"/>
    <x v="976"/>
    <x v="132"/>
    <x v="51"/>
    <x v="1033"/>
    <x v="0"/>
    <x v="1"/>
  </r>
  <r>
    <x v="221"/>
    <x v="977"/>
    <x v="132"/>
    <x v="38"/>
    <x v="1034"/>
    <x v="0"/>
    <x v="1"/>
  </r>
  <r>
    <x v="318"/>
    <x v="978"/>
    <x v="449"/>
    <x v="30"/>
    <x v="1035"/>
    <x v="44"/>
    <x v="1"/>
  </r>
  <r>
    <x v="990"/>
    <x v="979"/>
    <x v="135"/>
    <x v="87"/>
    <x v="1036"/>
    <x v="0"/>
    <x v="1"/>
  </r>
  <r>
    <x v="991"/>
    <x v="267"/>
    <x v="400"/>
    <x v="7"/>
    <x v="1037"/>
    <x v="0"/>
    <x v="0"/>
  </r>
  <r>
    <x v="992"/>
    <x v="980"/>
    <x v="400"/>
    <x v="7"/>
    <x v="1037"/>
    <x v="0"/>
    <x v="0"/>
  </r>
  <r>
    <x v="993"/>
    <x v="981"/>
    <x v="450"/>
    <x v="7"/>
    <x v="1038"/>
    <x v="0"/>
    <x v="0"/>
  </r>
  <r>
    <x v="828"/>
    <x v="982"/>
    <x v="451"/>
    <x v="90"/>
    <x v="1039"/>
    <x v="0"/>
    <x v="0"/>
  </r>
  <r>
    <x v="994"/>
    <x v="983"/>
    <x v="320"/>
    <x v="39"/>
    <x v="1039"/>
    <x v="0"/>
    <x v="0"/>
  </r>
  <r>
    <x v="995"/>
    <x v="451"/>
    <x v="452"/>
    <x v="129"/>
    <x v="1040"/>
    <x v="0"/>
    <x v="2"/>
  </r>
  <r>
    <x v="996"/>
    <x v="984"/>
    <x v="55"/>
    <x v="97"/>
    <x v="1041"/>
    <x v="14"/>
    <x v="1"/>
  </r>
  <r>
    <x v="997"/>
    <x v="985"/>
    <x v="448"/>
    <x v="33"/>
    <x v="1042"/>
    <x v="0"/>
    <x v="0"/>
  </r>
  <r>
    <x v="588"/>
    <x v="986"/>
    <x v="453"/>
    <x v="140"/>
    <x v="1043"/>
    <x v="0"/>
    <x v="0"/>
  </r>
  <r>
    <x v="998"/>
    <x v="987"/>
    <x v="454"/>
    <x v="90"/>
    <x v="1043"/>
    <x v="0"/>
    <x v="0"/>
  </r>
  <r>
    <x v="999"/>
    <x v="988"/>
    <x v="196"/>
    <x v="68"/>
    <x v="1044"/>
    <x v="0"/>
    <x v="0"/>
  </r>
  <r>
    <x v="1000"/>
    <x v="989"/>
    <x v="455"/>
    <x v="71"/>
    <x v="1045"/>
    <x v="0"/>
    <x v="0"/>
  </r>
  <r>
    <x v="1001"/>
    <x v="990"/>
    <x v="456"/>
    <x v="139"/>
    <x v="1046"/>
    <x v="45"/>
    <x v="0"/>
  </r>
  <r>
    <x v="1002"/>
    <x v="991"/>
    <x v="449"/>
    <x v="30"/>
    <x v="1047"/>
    <x v="29"/>
    <x v="1"/>
  </r>
  <r>
    <x v="1003"/>
    <x v="992"/>
    <x v="457"/>
    <x v="4"/>
    <x v="1048"/>
    <x v="0"/>
    <x v="0"/>
  </r>
  <r>
    <x v="26"/>
    <x v="993"/>
    <x v="132"/>
    <x v="71"/>
    <x v="1049"/>
    <x v="23"/>
    <x v="1"/>
  </r>
  <r>
    <x v="1004"/>
    <x v="994"/>
    <x v="132"/>
    <x v="81"/>
    <x v="1050"/>
    <x v="0"/>
    <x v="1"/>
  </r>
  <r>
    <x v="1005"/>
    <x v="995"/>
    <x v="132"/>
    <x v="81"/>
    <x v="1050"/>
    <x v="0"/>
    <x v="1"/>
  </r>
  <r>
    <x v="1006"/>
    <x v="252"/>
    <x v="132"/>
    <x v="81"/>
    <x v="1050"/>
    <x v="0"/>
    <x v="1"/>
  </r>
  <r>
    <x v="1007"/>
    <x v="996"/>
    <x v="458"/>
    <x v="26"/>
    <x v="1051"/>
    <x v="0"/>
    <x v="0"/>
  </r>
  <r>
    <x v="1008"/>
    <x v="997"/>
    <x v="132"/>
    <x v="40"/>
    <x v="1051"/>
    <x v="0"/>
    <x v="1"/>
  </r>
  <r>
    <x v="1009"/>
    <x v="998"/>
    <x v="132"/>
    <x v="51"/>
    <x v="1052"/>
    <x v="0"/>
    <x v="1"/>
  </r>
  <r>
    <x v="1010"/>
    <x v="999"/>
    <x v="55"/>
    <x v="41"/>
    <x v="1053"/>
    <x v="3"/>
    <x v="1"/>
  </r>
  <r>
    <x v="1011"/>
    <x v="1000"/>
    <x v="459"/>
    <x v="141"/>
    <x v="1054"/>
    <x v="0"/>
    <x v="0"/>
  </r>
  <r>
    <x v="1012"/>
    <x v="1001"/>
    <x v="132"/>
    <x v="75"/>
    <x v="1055"/>
    <x v="0"/>
    <x v="1"/>
  </r>
  <r>
    <x v="1013"/>
    <x v="1002"/>
    <x v="460"/>
    <x v="51"/>
    <x v="1056"/>
    <x v="0"/>
    <x v="0"/>
  </r>
  <r>
    <x v="1014"/>
    <x v="1003"/>
    <x v="132"/>
    <x v="40"/>
    <x v="1057"/>
    <x v="0"/>
    <x v="1"/>
  </r>
  <r>
    <x v="1015"/>
    <x v="1004"/>
    <x v="461"/>
    <x v="132"/>
    <x v="1058"/>
    <x v="0"/>
    <x v="0"/>
  </r>
  <r>
    <x v="1016"/>
    <x v="905"/>
    <x v="132"/>
    <x v="41"/>
    <x v="1059"/>
    <x v="0"/>
    <x v="1"/>
  </r>
  <r>
    <x v="1017"/>
    <x v="1005"/>
    <x v="400"/>
    <x v="7"/>
    <x v="1060"/>
    <x v="0"/>
    <x v="0"/>
  </r>
  <r>
    <x v="1018"/>
    <x v="1006"/>
    <x v="132"/>
    <x v="35"/>
    <x v="1061"/>
    <x v="0"/>
    <x v="1"/>
  </r>
  <r>
    <x v="137"/>
    <x v="1007"/>
    <x v="361"/>
    <x v="121"/>
    <x v="1062"/>
    <x v="0"/>
    <x v="0"/>
  </r>
  <r>
    <x v="775"/>
    <x v="1008"/>
    <x v="462"/>
    <x v="127"/>
    <x v="1063"/>
    <x v="0"/>
    <x v="2"/>
  </r>
  <r>
    <x v="762"/>
    <x v="1009"/>
    <x v="463"/>
    <x v="20"/>
    <x v="1064"/>
    <x v="0"/>
    <x v="0"/>
  </r>
  <r>
    <x v="1019"/>
    <x v="922"/>
    <x v="276"/>
    <x v="38"/>
    <x v="1065"/>
    <x v="0"/>
    <x v="1"/>
  </r>
  <r>
    <x v="1020"/>
    <x v="1010"/>
    <x v="464"/>
    <x v="76"/>
    <x v="1066"/>
    <x v="0"/>
    <x v="2"/>
  </r>
  <r>
    <x v="497"/>
    <x v="1011"/>
    <x v="276"/>
    <x v="80"/>
    <x v="1067"/>
    <x v="41"/>
    <x v="1"/>
  </r>
  <r>
    <x v="1021"/>
    <x v="1012"/>
    <x v="132"/>
    <x v="26"/>
    <x v="1068"/>
    <x v="0"/>
    <x v="1"/>
  </r>
  <r>
    <x v="1022"/>
    <x v="1013"/>
    <x v="132"/>
    <x v="26"/>
    <x v="1068"/>
    <x v="0"/>
    <x v="1"/>
  </r>
  <r>
    <x v="1023"/>
    <x v="1014"/>
    <x v="132"/>
    <x v="63"/>
    <x v="1068"/>
    <x v="0"/>
    <x v="1"/>
  </r>
  <r>
    <x v="1024"/>
    <x v="1015"/>
    <x v="132"/>
    <x v="124"/>
    <x v="1069"/>
    <x v="0"/>
    <x v="1"/>
  </r>
  <r>
    <x v="1025"/>
    <x v="28"/>
    <x v="132"/>
    <x v="67"/>
    <x v="1070"/>
    <x v="0"/>
    <x v="1"/>
  </r>
  <r>
    <x v="1026"/>
    <x v="1016"/>
    <x v="132"/>
    <x v="81"/>
    <x v="1071"/>
    <x v="0"/>
    <x v="1"/>
  </r>
  <r>
    <x v="1027"/>
    <x v="1017"/>
    <x v="276"/>
    <x v="98"/>
    <x v="1072"/>
    <x v="0"/>
    <x v="1"/>
  </r>
  <r>
    <x v="1028"/>
    <x v="1018"/>
    <x v="135"/>
    <x v="82"/>
    <x v="1073"/>
    <x v="0"/>
    <x v="1"/>
  </r>
  <r>
    <x v="1029"/>
    <x v="1019"/>
    <x v="135"/>
    <x v="82"/>
    <x v="1074"/>
    <x v="0"/>
    <x v="1"/>
  </r>
  <r>
    <x v="440"/>
    <x v="1020"/>
    <x v="132"/>
    <x v="48"/>
    <x v="1074"/>
    <x v="0"/>
    <x v="1"/>
  </r>
  <r>
    <x v="1030"/>
    <x v="1021"/>
    <x v="465"/>
    <x v="38"/>
    <x v="1075"/>
    <x v="0"/>
    <x v="1"/>
  </r>
  <r>
    <x v="1031"/>
    <x v="1022"/>
    <x v="466"/>
    <x v="62"/>
    <x v="1076"/>
    <x v="0"/>
    <x v="0"/>
  </r>
  <r>
    <x v="1032"/>
    <x v="804"/>
    <x v="276"/>
    <x v="80"/>
    <x v="1077"/>
    <x v="41"/>
    <x v="1"/>
  </r>
  <r>
    <x v="1033"/>
    <x v="1023"/>
    <x v="135"/>
    <x v="25"/>
    <x v="1078"/>
    <x v="0"/>
    <x v="1"/>
  </r>
  <r>
    <x v="1034"/>
    <x v="692"/>
    <x v="467"/>
    <x v="91"/>
    <x v="1079"/>
    <x v="0"/>
    <x v="0"/>
  </r>
  <r>
    <x v="1035"/>
    <x v="1024"/>
    <x v="468"/>
    <x v="4"/>
    <x v="1079"/>
    <x v="0"/>
    <x v="0"/>
  </r>
  <r>
    <x v="1036"/>
    <x v="1025"/>
    <x v="469"/>
    <x v="57"/>
    <x v="1079"/>
    <x v="0"/>
    <x v="0"/>
  </r>
  <r>
    <x v="1037"/>
    <x v="1026"/>
    <x v="470"/>
    <x v="21"/>
    <x v="1079"/>
    <x v="0"/>
    <x v="0"/>
  </r>
  <r>
    <x v="1038"/>
    <x v="1027"/>
    <x v="471"/>
    <x v="20"/>
    <x v="1079"/>
    <x v="0"/>
    <x v="0"/>
  </r>
  <r>
    <x v="1039"/>
    <x v="1028"/>
    <x v="132"/>
    <x v="84"/>
    <x v="1080"/>
    <x v="0"/>
    <x v="1"/>
  </r>
  <r>
    <x v="1040"/>
    <x v="929"/>
    <x v="276"/>
    <x v="95"/>
    <x v="1080"/>
    <x v="0"/>
    <x v="1"/>
  </r>
  <r>
    <x v="1041"/>
    <x v="1029"/>
    <x v="472"/>
    <x v="68"/>
    <x v="1081"/>
    <x v="0"/>
    <x v="0"/>
  </r>
  <r>
    <x v="1042"/>
    <x v="1030"/>
    <x v="132"/>
    <x v="81"/>
    <x v="1082"/>
    <x v="0"/>
    <x v="1"/>
  </r>
  <r>
    <x v="1043"/>
    <x v="1031"/>
    <x v="132"/>
    <x v="81"/>
    <x v="1082"/>
    <x v="0"/>
    <x v="1"/>
  </r>
  <r>
    <x v="1044"/>
    <x v="1032"/>
    <x v="196"/>
    <x v="99"/>
    <x v="1083"/>
    <x v="0"/>
    <x v="0"/>
  </r>
  <r>
    <x v="1045"/>
    <x v="159"/>
    <x v="473"/>
    <x v="90"/>
    <x v="1084"/>
    <x v="46"/>
    <x v="0"/>
  </r>
  <r>
    <x v="1046"/>
    <x v="1033"/>
    <x v="474"/>
    <x v="24"/>
    <x v="1085"/>
    <x v="0"/>
    <x v="0"/>
  </r>
  <r>
    <x v="1047"/>
    <x v="1034"/>
    <x v="400"/>
    <x v="7"/>
    <x v="1085"/>
    <x v="0"/>
    <x v="0"/>
  </r>
  <r>
    <x v="537"/>
    <x v="1035"/>
    <x v="400"/>
    <x v="7"/>
    <x v="1085"/>
    <x v="0"/>
    <x v="0"/>
  </r>
  <r>
    <x v="182"/>
    <x v="1036"/>
    <x v="132"/>
    <x v="92"/>
    <x v="1086"/>
    <x v="0"/>
    <x v="1"/>
  </r>
  <r>
    <x v="1048"/>
    <x v="339"/>
    <x v="132"/>
    <x v="142"/>
    <x v="1086"/>
    <x v="0"/>
    <x v="1"/>
  </r>
  <r>
    <x v="877"/>
    <x v="1037"/>
    <x v="55"/>
    <x v="80"/>
    <x v="1086"/>
    <x v="0"/>
    <x v="1"/>
  </r>
  <r>
    <x v="1049"/>
    <x v="40"/>
    <x v="132"/>
    <x v="67"/>
    <x v="1086"/>
    <x v="0"/>
    <x v="1"/>
  </r>
  <r>
    <x v="1050"/>
    <x v="1038"/>
    <x v="132"/>
    <x v="50"/>
    <x v="1086"/>
    <x v="0"/>
    <x v="1"/>
  </r>
  <r>
    <x v="1051"/>
    <x v="53"/>
    <x v="132"/>
    <x v="50"/>
    <x v="1086"/>
    <x v="0"/>
    <x v="1"/>
  </r>
  <r>
    <x v="1052"/>
    <x v="1039"/>
    <x v="276"/>
    <x v="48"/>
    <x v="1087"/>
    <x v="0"/>
    <x v="1"/>
  </r>
  <r>
    <x v="1053"/>
    <x v="605"/>
    <x v="196"/>
    <x v="122"/>
    <x v="1088"/>
    <x v="0"/>
    <x v="0"/>
  </r>
  <r>
    <x v="1054"/>
    <x v="1040"/>
    <x v="475"/>
    <x v="64"/>
    <x v="1089"/>
    <x v="0"/>
    <x v="0"/>
  </r>
  <r>
    <x v="615"/>
    <x v="1041"/>
    <x v="132"/>
    <x v="101"/>
    <x v="1090"/>
    <x v="0"/>
    <x v="1"/>
  </r>
  <r>
    <x v="1055"/>
    <x v="1042"/>
    <x v="132"/>
    <x v="143"/>
    <x v="1091"/>
    <x v="0"/>
    <x v="1"/>
  </r>
  <r>
    <x v="1056"/>
    <x v="1043"/>
    <x v="132"/>
    <x v="41"/>
    <x v="1092"/>
    <x v="0"/>
    <x v="1"/>
  </r>
  <r>
    <x v="1057"/>
    <x v="1044"/>
    <x v="476"/>
    <x v="20"/>
    <x v="1093"/>
    <x v="0"/>
    <x v="0"/>
  </r>
  <r>
    <x v="1058"/>
    <x v="1045"/>
    <x v="477"/>
    <x v="53"/>
    <x v="1094"/>
    <x v="0"/>
    <x v="1"/>
  </r>
  <r>
    <x v="1059"/>
    <x v="1046"/>
    <x v="132"/>
    <x v="35"/>
    <x v="1095"/>
    <x v="0"/>
    <x v="1"/>
  </r>
  <r>
    <x v="1060"/>
    <x v="1047"/>
    <x v="132"/>
    <x v="97"/>
    <x v="1096"/>
    <x v="0"/>
    <x v="1"/>
  </r>
  <r>
    <x v="462"/>
    <x v="814"/>
    <x v="478"/>
    <x v="83"/>
    <x v="1097"/>
    <x v="0"/>
    <x v="1"/>
  </r>
  <r>
    <x v="1061"/>
    <x v="1048"/>
    <x v="132"/>
    <x v="83"/>
    <x v="1097"/>
    <x v="0"/>
    <x v="1"/>
  </r>
  <r>
    <x v="1062"/>
    <x v="785"/>
    <x v="132"/>
    <x v="83"/>
    <x v="1097"/>
    <x v="0"/>
    <x v="1"/>
  </r>
  <r>
    <x v="1063"/>
    <x v="1049"/>
    <x v="479"/>
    <x v="4"/>
    <x v="1098"/>
    <x v="0"/>
    <x v="0"/>
  </r>
  <r>
    <x v="1064"/>
    <x v="831"/>
    <x v="132"/>
    <x v="21"/>
    <x v="1099"/>
    <x v="0"/>
    <x v="1"/>
  </r>
  <r>
    <x v="1065"/>
    <x v="1050"/>
    <x v="132"/>
    <x v="91"/>
    <x v="1100"/>
    <x v="0"/>
    <x v="1"/>
  </r>
  <r>
    <x v="1066"/>
    <x v="1051"/>
    <x v="132"/>
    <x v="87"/>
    <x v="1101"/>
    <x v="0"/>
    <x v="1"/>
  </r>
  <r>
    <x v="1067"/>
    <x v="1052"/>
    <x v="480"/>
    <x v="36"/>
    <x v="1102"/>
    <x v="0"/>
    <x v="0"/>
  </r>
  <r>
    <x v="606"/>
    <x v="1053"/>
    <x v="481"/>
    <x v="4"/>
    <x v="1102"/>
    <x v="0"/>
    <x v="0"/>
  </r>
  <r>
    <x v="687"/>
    <x v="1054"/>
    <x v="132"/>
    <x v="91"/>
    <x v="1103"/>
    <x v="0"/>
    <x v="1"/>
  </r>
  <r>
    <x v="717"/>
    <x v="919"/>
    <x v="276"/>
    <x v="34"/>
    <x v="1104"/>
    <x v="0"/>
    <x v="1"/>
  </r>
  <r>
    <x v="1068"/>
    <x v="1055"/>
    <x v="132"/>
    <x v="81"/>
    <x v="1105"/>
    <x v="0"/>
    <x v="1"/>
  </r>
  <r>
    <x v="406"/>
    <x v="90"/>
    <x v="132"/>
    <x v="81"/>
    <x v="1105"/>
    <x v="0"/>
    <x v="1"/>
  </r>
  <r>
    <x v="1069"/>
    <x v="1056"/>
    <x v="132"/>
    <x v="81"/>
    <x v="1105"/>
    <x v="0"/>
    <x v="1"/>
  </r>
  <r>
    <x v="1070"/>
    <x v="734"/>
    <x v="132"/>
    <x v="81"/>
    <x v="1105"/>
    <x v="0"/>
    <x v="1"/>
  </r>
  <r>
    <x v="1071"/>
    <x v="1057"/>
    <x v="132"/>
    <x v="71"/>
    <x v="1106"/>
    <x v="0"/>
    <x v="1"/>
  </r>
  <r>
    <x v="1072"/>
    <x v="426"/>
    <x v="132"/>
    <x v="81"/>
    <x v="1107"/>
    <x v="0"/>
    <x v="1"/>
  </r>
  <r>
    <x v="1073"/>
    <x v="1058"/>
    <x v="196"/>
    <x v="64"/>
    <x v="1108"/>
    <x v="14"/>
    <x v="0"/>
  </r>
  <r>
    <x v="630"/>
    <x v="1059"/>
    <x v="400"/>
    <x v="114"/>
    <x v="1109"/>
    <x v="0"/>
    <x v="0"/>
  </r>
  <r>
    <x v="1074"/>
    <x v="1060"/>
    <x v="132"/>
    <x v="41"/>
    <x v="1110"/>
    <x v="0"/>
    <x v="1"/>
  </r>
  <r>
    <x v="338"/>
    <x v="1061"/>
    <x v="482"/>
    <x v="144"/>
    <x v="1110"/>
    <x v="0"/>
    <x v="1"/>
  </r>
  <r>
    <x v="1075"/>
    <x v="1062"/>
    <x v="132"/>
    <x v="35"/>
    <x v="1111"/>
    <x v="0"/>
    <x v="1"/>
  </r>
  <r>
    <x v="1076"/>
    <x v="1063"/>
    <x v="132"/>
    <x v="35"/>
    <x v="1112"/>
    <x v="0"/>
    <x v="1"/>
  </r>
  <r>
    <x v="1077"/>
    <x v="1064"/>
    <x v="483"/>
    <x v="114"/>
    <x v="1113"/>
    <x v="0"/>
    <x v="0"/>
  </r>
  <r>
    <x v="1078"/>
    <x v="686"/>
    <x v="361"/>
    <x v="6"/>
    <x v="1114"/>
    <x v="0"/>
    <x v="0"/>
  </r>
  <r>
    <x v="1079"/>
    <x v="1065"/>
    <x v="484"/>
    <x v="78"/>
    <x v="1114"/>
    <x v="0"/>
    <x v="0"/>
  </r>
  <r>
    <x v="1080"/>
    <x v="1066"/>
    <x v="485"/>
    <x v="74"/>
    <x v="1114"/>
    <x v="0"/>
    <x v="0"/>
  </r>
  <r>
    <x v="1081"/>
    <x v="1067"/>
    <x v="132"/>
    <x v="92"/>
    <x v="1115"/>
    <x v="0"/>
    <x v="1"/>
  </r>
  <r>
    <x v="1082"/>
    <x v="1068"/>
    <x v="132"/>
    <x v="56"/>
    <x v="1115"/>
    <x v="0"/>
    <x v="1"/>
  </r>
  <r>
    <x v="1083"/>
    <x v="1069"/>
    <x v="132"/>
    <x v="82"/>
    <x v="1115"/>
    <x v="0"/>
    <x v="1"/>
  </r>
  <r>
    <x v="1084"/>
    <x v="1070"/>
    <x v="132"/>
    <x v="82"/>
    <x v="1115"/>
    <x v="0"/>
    <x v="1"/>
  </r>
  <r>
    <x v="1085"/>
    <x v="1071"/>
    <x v="486"/>
    <x v="113"/>
    <x v="1115"/>
    <x v="0"/>
    <x v="1"/>
  </r>
  <r>
    <x v="39"/>
    <x v="643"/>
    <x v="400"/>
    <x v="7"/>
    <x v="1116"/>
    <x v="0"/>
    <x v="0"/>
  </r>
  <r>
    <x v="1086"/>
    <x v="1072"/>
    <x v="400"/>
    <x v="7"/>
    <x v="1116"/>
    <x v="0"/>
    <x v="0"/>
  </r>
  <r>
    <x v="1087"/>
    <x v="1073"/>
    <x v="400"/>
    <x v="7"/>
    <x v="1116"/>
    <x v="0"/>
    <x v="0"/>
  </r>
  <r>
    <x v="1022"/>
    <x v="1074"/>
    <x v="132"/>
    <x v="41"/>
    <x v="1117"/>
    <x v="0"/>
    <x v="1"/>
  </r>
  <r>
    <x v="1017"/>
    <x v="720"/>
    <x v="132"/>
    <x v="81"/>
    <x v="1118"/>
    <x v="0"/>
    <x v="1"/>
  </r>
  <r>
    <x v="1088"/>
    <x v="1075"/>
    <x v="132"/>
    <x v="81"/>
    <x v="1119"/>
    <x v="0"/>
    <x v="1"/>
  </r>
  <r>
    <x v="60"/>
    <x v="1076"/>
    <x v="487"/>
    <x v="62"/>
    <x v="1120"/>
    <x v="0"/>
    <x v="0"/>
  </r>
  <r>
    <x v="1089"/>
    <x v="1077"/>
    <x v="400"/>
    <x v="7"/>
    <x v="1120"/>
    <x v="0"/>
    <x v="0"/>
  </r>
  <r>
    <x v="972"/>
    <x v="1078"/>
    <x v="400"/>
    <x v="7"/>
    <x v="1120"/>
    <x v="0"/>
    <x v="0"/>
  </r>
  <r>
    <x v="657"/>
    <x v="1000"/>
    <x v="400"/>
    <x v="7"/>
    <x v="1120"/>
    <x v="0"/>
    <x v="0"/>
  </r>
  <r>
    <x v="1090"/>
    <x v="1079"/>
    <x v="400"/>
    <x v="7"/>
    <x v="1120"/>
    <x v="0"/>
    <x v="0"/>
  </r>
  <r>
    <x v="521"/>
    <x v="1080"/>
    <x v="400"/>
    <x v="7"/>
    <x v="1120"/>
    <x v="0"/>
    <x v="0"/>
  </r>
  <r>
    <x v="1091"/>
    <x v="1081"/>
    <x v="400"/>
    <x v="7"/>
    <x v="1120"/>
    <x v="0"/>
    <x v="0"/>
  </r>
  <r>
    <x v="1092"/>
    <x v="1008"/>
    <x v="488"/>
    <x v="14"/>
    <x v="1120"/>
    <x v="0"/>
    <x v="0"/>
  </r>
  <r>
    <x v="1093"/>
    <x v="1082"/>
    <x v="489"/>
    <x v="90"/>
    <x v="1120"/>
    <x v="0"/>
    <x v="0"/>
  </r>
  <r>
    <x v="1094"/>
    <x v="1083"/>
    <x v="276"/>
    <x v="91"/>
    <x v="1121"/>
    <x v="0"/>
    <x v="1"/>
  </r>
  <r>
    <x v="1095"/>
    <x v="1084"/>
    <x v="490"/>
    <x v="20"/>
    <x v="1122"/>
    <x v="0"/>
    <x v="0"/>
  </r>
  <r>
    <x v="1096"/>
    <x v="1085"/>
    <x v="132"/>
    <x v="37"/>
    <x v="1123"/>
    <x v="0"/>
    <x v="1"/>
  </r>
  <r>
    <x v="1097"/>
    <x v="618"/>
    <x v="491"/>
    <x v="4"/>
    <x v="1124"/>
    <x v="0"/>
    <x v="0"/>
  </r>
  <r>
    <x v="1098"/>
    <x v="1086"/>
    <x v="132"/>
    <x v="52"/>
    <x v="1125"/>
    <x v="0"/>
    <x v="1"/>
  </r>
  <r>
    <x v="537"/>
    <x v="1087"/>
    <x v="276"/>
    <x v="25"/>
    <x v="1126"/>
    <x v="0"/>
    <x v="1"/>
  </r>
  <r>
    <x v="1099"/>
    <x v="252"/>
    <x v="132"/>
    <x v="30"/>
    <x v="1127"/>
    <x v="0"/>
    <x v="1"/>
  </r>
  <r>
    <x v="1100"/>
    <x v="1088"/>
    <x v="492"/>
    <x v="120"/>
    <x v="1128"/>
    <x v="0"/>
    <x v="0"/>
  </r>
  <r>
    <x v="1101"/>
    <x v="1089"/>
    <x v="132"/>
    <x v="30"/>
    <x v="1129"/>
    <x v="0"/>
    <x v="1"/>
  </r>
  <r>
    <x v="1102"/>
    <x v="676"/>
    <x v="132"/>
    <x v="81"/>
    <x v="1130"/>
    <x v="0"/>
    <x v="1"/>
  </r>
  <r>
    <x v="1103"/>
    <x v="543"/>
    <x v="425"/>
    <x v="69"/>
    <x v="1131"/>
    <x v="0"/>
    <x v="0"/>
  </r>
  <r>
    <x v="756"/>
    <x v="297"/>
    <x v="493"/>
    <x v="58"/>
    <x v="1131"/>
    <x v="0"/>
    <x v="0"/>
  </r>
  <r>
    <x v="1104"/>
    <x v="1090"/>
    <x v="494"/>
    <x v="58"/>
    <x v="1131"/>
    <x v="0"/>
    <x v="0"/>
  </r>
  <r>
    <x v="1105"/>
    <x v="1091"/>
    <x v="495"/>
    <x v="36"/>
    <x v="1131"/>
    <x v="0"/>
    <x v="0"/>
  </r>
  <r>
    <x v="135"/>
    <x v="1092"/>
    <x v="470"/>
    <x v="21"/>
    <x v="1131"/>
    <x v="0"/>
    <x v="0"/>
  </r>
  <r>
    <x v="1106"/>
    <x v="1093"/>
    <x v="496"/>
    <x v="68"/>
    <x v="1131"/>
    <x v="0"/>
    <x v="0"/>
  </r>
  <r>
    <x v="1107"/>
    <x v="1094"/>
    <x v="132"/>
    <x v="81"/>
    <x v="1132"/>
    <x v="0"/>
    <x v="1"/>
  </r>
  <r>
    <x v="1108"/>
    <x v="607"/>
    <x v="132"/>
    <x v="56"/>
    <x v="1133"/>
    <x v="0"/>
    <x v="1"/>
  </r>
  <r>
    <x v="1109"/>
    <x v="1095"/>
    <x v="132"/>
    <x v="87"/>
    <x v="1134"/>
    <x v="0"/>
    <x v="1"/>
  </r>
  <r>
    <x v="1110"/>
    <x v="41"/>
    <x v="132"/>
    <x v="80"/>
    <x v="1135"/>
    <x v="0"/>
    <x v="1"/>
  </r>
  <r>
    <x v="182"/>
    <x v="1096"/>
    <x v="132"/>
    <x v="91"/>
    <x v="1136"/>
    <x v="0"/>
    <x v="1"/>
  </r>
  <r>
    <x v="1111"/>
    <x v="920"/>
    <x v="361"/>
    <x v="139"/>
    <x v="1137"/>
    <x v="0"/>
    <x v="0"/>
  </r>
  <r>
    <x v="1112"/>
    <x v="1097"/>
    <x v="132"/>
    <x v="81"/>
    <x v="1138"/>
    <x v="0"/>
    <x v="1"/>
  </r>
  <r>
    <x v="1113"/>
    <x v="1041"/>
    <x v="361"/>
    <x v="12"/>
    <x v="1139"/>
    <x v="0"/>
    <x v="0"/>
  </r>
  <r>
    <x v="1114"/>
    <x v="524"/>
    <x v="132"/>
    <x v="21"/>
    <x v="1140"/>
    <x v="0"/>
    <x v="1"/>
  </r>
  <r>
    <x v="1115"/>
    <x v="1098"/>
    <x v="132"/>
    <x v="30"/>
    <x v="1141"/>
    <x v="44"/>
    <x v="1"/>
  </r>
  <r>
    <x v="1116"/>
    <x v="793"/>
    <x v="132"/>
    <x v="30"/>
    <x v="1142"/>
    <x v="0"/>
    <x v="1"/>
  </r>
  <r>
    <x v="1117"/>
    <x v="1099"/>
    <x v="497"/>
    <x v="107"/>
    <x v="1143"/>
    <x v="0"/>
    <x v="0"/>
  </r>
  <r>
    <x v="295"/>
    <x v="1100"/>
    <x v="132"/>
    <x v="51"/>
    <x v="1144"/>
    <x v="0"/>
    <x v="1"/>
  </r>
  <r>
    <x v="1118"/>
    <x v="1101"/>
    <x v="132"/>
    <x v="83"/>
    <x v="1144"/>
    <x v="0"/>
    <x v="1"/>
  </r>
  <r>
    <x v="1119"/>
    <x v="1102"/>
    <x v="132"/>
    <x v="83"/>
    <x v="1144"/>
    <x v="0"/>
    <x v="1"/>
  </r>
  <r>
    <x v="537"/>
    <x v="587"/>
    <x v="132"/>
    <x v="97"/>
    <x v="1144"/>
    <x v="41"/>
    <x v="1"/>
  </r>
  <r>
    <x v="1120"/>
    <x v="1103"/>
    <x v="132"/>
    <x v="80"/>
    <x v="1144"/>
    <x v="0"/>
    <x v="1"/>
  </r>
  <r>
    <x v="991"/>
    <x v="1104"/>
    <x v="132"/>
    <x v="102"/>
    <x v="1144"/>
    <x v="0"/>
    <x v="1"/>
  </r>
  <r>
    <x v="1121"/>
    <x v="633"/>
    <x v="132"/>
    <x v="95"/>
    <x v="1144"/>
    <x v="0"/>
    <x v="1"/>
  </r>
  <r>
    <x v="1122"/>
    <x v="1105"/>
    <x v="132"/>
    <x v="87"/>
    <x v="1144"/>
    <x v="0"/>
    <x v="1"/>
  </r>
  <r>
    <x v="1123"/>
    <x v="1106"/>
    <x v="132"/>
    <x v="82"/>
    <x v="1144"/>
    <x v="0"/>
    <x v="1"/>
  </r>
  <r>
    <x v="1124"/>
    <x v="1063"/>
    <x v="132"/>
    <x v="82"/>
    <x v="1144"/>
    <x v="0"/>
    <x v="1"/>
  </r>
  <r>
    <x v="1125"/>
    <x v="1107"/>
    <x v="132"/>
    <x v="98"/>
    <x v="1144"/>
    <x v="0"/>
    <x v="1"/>
  </r>
  <r>
    <x v="1126"/>
    <x v="1108"/>
    <x v="132"/>
    <x v="65"/>
    <x v="1144"/>
    <x v="0"/>
    <x v="1"/>
  </r>
  <r>
    <x v="1127"/>
    <x v="1109"/>
    <x v="132"/>
    <x v="41"/>
    <x v="1144"/>
    <x v="0"/>
    <x v="1"/>
  </r>
  <r>
    <x v="1128"/>
    <x v="1110"/>
    <x v="132"/>
    <x v="41"/>
    <x v="1144"/>
    <x v="0"/>
    <x v="1"/>
  </r>
  <r>
    <x v="1129"/>
    <x v="1111"/>
    <x v="132"/>
    <x v="41"/>
    <x v="1144"/>
    <x v="0"/>
    <x v="1"/>
  </r>
  <r>
    <x v="1130"/>
    <x v="1112"/>
    <x v="132"/>
    <x v="34"/>
    <x v="1144"/>
    <x v="0"/>
    <x v="1"/>
  </r>
  <r>
    <x v="354"/>
    <x v="1113"/>
    <x v="498"/>
    <x v="105"/>
    <x v="1145"/>
    <x v="0"/>
    <x v="0"/>
  </r>
  <r>
    <x v="1131"/>
    <x v="1114"/>
    <x v="132"/>
    <x v="81"/>
    <x v="1146"/>
    <x v="0"/>
    <x v="1"/>
  </r>
  <r>
    <x v="1132"/>
    <x v="736"/>
    <x v="132"/>
    <x v="71"/>
    <x v="1147"/>
    <x v="0"/>
    <x v="1"/>
  </r>
  <r>
    <x v="1133"/>
    <x v="1115"/>
    <x v="499"/>
    <x v="107"/>
    <x v="1148"/>
    <x v="0"/>
    <x v="0"/>
  </r>
  <r>
    <x v="1118"/>
    <x v="1116"/>
    <x v="319"/>
    <x v="108"/>
    <x v="1149"/>
    <x v="0"/>
    <x v="0"/>
  </r>
  <r>
    <x v="1134"/>
    <x v="1117"/>
    <x v="500"/>
    <x v="145"/>
    <x v="1150"/>
    <x v="0"/>
    <x v="0"/>
  </r>
  <r>
    <x v="1135"/>
    <x v="1118"/>
    <x v="132"/>
    <x v="30"/>
    <x v="1151"/>
    <x v="0"/>
    <x v="1"/>
  </r>
  <r>
    <x v="1136"/>
    <x v="1119"/>
    <x v="132"/>
    <x v="30"/>
    <x v="1152"/>
    <x v="0"/>
    <x v="1"/>
  </r>
  <r>
    <x v="1137"/>
    <x v="1120"/>
    <x v="132"/>
    <x v="81"/>
    <x v="1153"/>
    <x v="0"/>
    <x v="1"/>
  </r>
  <r>
    <x v="11"/>
    <x v="1121"/>
    <x v="132"/>
    <x v="30"/>
    <x v="1154"/>
    <x v="0"/>
    <x v="1"/>
  </r>
  <r>
    <x v="775"/>
    <x v="1122"/>
    <x v="501"/>
    <x v="120"/>
    <x v="1155"/>
    <x v="0"/>
    <x v="0"/>
  </r>
  <r>
    <x v="1138"/>
    <x v="1123"/>
    <x v="132"/>
    <x v="30"/>
    <x v="1156"/>
    <x v="0"/>
    <x v="1"/>
  </r>
  <r>
    <x v="1139"/>
    <x v="1124"/>
    <x v="132"/>
    <x v="81"/>
    <x v="1157"/>
    <x v="0"/>
    <x v="1"/>
  </r>
  <r>
    <x v="1140"/>
    <x v="676"/>
    <x v="132"/>
    <x v="63"/>
    <x v="1158"/>
    <x v="0"/>
    <x v="1"/>
  </r>
  <r>
    <x v="182"/>
    <x v="1125"/>
    <x v="502"/>
    <x v="90"/>
    <x v="1159"/>
    <x v="0"/>
    <x v="2"/>
  </r>
  <r>
    <x v="1141"/>
    <x v="343"/>
    <x v="132"/>
    <x v="89"/>
    <x v="1160"/>
    <x v="0"/>
    <x v="1"/>
  </r>
  <r>
    <x v="60"/>
    <x v="1126"/>
    <x v="503"/>
    <x v="120"/>
    <x v="1161"/>
    <x v="0"/>
    <x v="0"/>
  </r>
  <r>
    <x v="1142"/>
    <x v="151"/>
    <x v="504"/>
    <x v="4"/>
    <x v="1161"/>
    <x v="0"/>
    <x v="0"/>
  </r>
  <r>
    <x v="1143"/>
    <x v="1127"/>
    <x v="505"/>
    <x v="90"/>
    <x v="1161"/>
    <x v="0"/>
    <x v="0"/>
  </r>
  <r>
    <x v="1144"/>
    <x v="1128"/>
    <x v="506"/>
    <x v="146"/>
    <x v="1161"/>
    <x v="0"/>
    <x v="0"/>
  </r>
  <r>
    <x v="1145"/>
    <x v="1129"/>
    <x v="507"/>
    <x v="4"/>
    <x v="1162"/>
    <x v="0"/>
    <x v="0"/>
  </r>
  <r>
    <x v="1146"/>
    <x v="361"/>
    <x v="465"/>
    <x v="38"/>
    <x v="1163"/>
    <x v="0"/>
    <x v="1"/>
  </r>
  <r>
    <x v="1147"/>
    <x v="1130"/>
    <x v="276"/>
    <x v="63"/>
    <x v="1164"/>
    <x v="0"/>
    <x v="1"/>
  </r>
  <r>
    <x v="1148"/>
    <x v="1131"/>
    <x v="276"/>
    <x v="34"/>
    <x v="1165"/>
    <x v="0"/>
    <x v="1"/>
  </r>
  <r>
    <x v="772"/>
    <x v="1132"/>
    <x v="508"/>
    <x v="73"/>
    <x v="1166"/>
    <x v="0"/>
    <x v="0"/>
  </r>
  <r>
    <x v="298"/>
    <x v="1133"/>
    <x v="132"/>
    <x v="41"/>
    <x v="1167"/>
    <x v="0"/>
    <x v="1"/>
  </r>
  <r>
    <x v="1149"/>
    <x v="1134"/>
    <x v="426"/>
    <x v="90"/>
    <x v="1168"/>
    <x v="0"/>
    <x v="0"/>
  </r>
  <r>
    <x v="1150"/>
    <x v="1135"/>
    <x v="132"/>
    <x v="91"/>
    <x v="1169"/>
    <x v="0"/>
    <x v="1"/>
  </r>
  <r>
    <x v="228"/>
    <x v="1136"/>
    <x v="132"/>
    <x v="30"/>
    <x v="1169"/>
    <x v="0"/>
    <x v="1"/>
  </r>
  <r>
    <x v="272"/>
    <x v="634"/>
    <x v="132"/>
    <x v="30"/>
    <x v="1169"/>
    <x v="0"/>
    <x v="1"/>
  </r>
  <r>
    <x v="1151"/>
    <x v="738"/>
    <x v="132"/>
    <x v="82"/>
    <x v="1169"/>
    <x v="0"/>
    <x v="1"/>
  </r>
  <r>
    <x v="1152"/>
    <x v="1137"/>
    <x v="132"/>
    <x v="81"/>
    <x v="1170"/>
    <x v="0"/>
    <x v="1"/>
  </r>
  <r>
    <x v="1153"/>
    <x v="1138"/>
    <x v="132"/>
    <x v="91"/>
    <x v="1171"/>
    <x v="0"/>
    <x v="1"/>
  </r>
  <r>
    <x v="1154"/>
    <x v="1139"/>
    <x v="132"/>
    <x v="63"/>
    <x v="1171"/>
    <x v="0"/>
    <x v="1"/>
  </r>
  <r>
    <x v="1155"/>
    <x v="1140"/>
    <x v="132"/>
    <x v="38"/>
    <x v="1171"/>
    <x v="0"/>
    <x v="1"/>
  </r>
  <r>
    <x v="1156"/>
    <x v="1141"/>
    <x v="509"/>
    <x v="32"/>
    <x v="1172"/>
    <x v="0"/>
    <x v="0"/>
  </r>
  <r>
    <x v="1157"/>
    <x v="465"/>
    <x v="510"/>
    <x v="90"/>
    <x v="1173"/>
    <x v="0"/>
    <x v="0"/>
  </r>
  <r>
    <x v="298"/>
    <x v="1142"/>
    <x v="132"/>
    <x v="81"/>
    <x v="1174"/>
    <x v="0"/>
    <x v="1"/>
  </r>
  <r>
    <x v="1158"/>
    <x v="1143"/>
    <x v="196"/>
    <x v="4"/>
    <x v="1175"/>
    <x v="0"/>
    <x v="0"/>
  </r>
  <r>
    <x v="1159"/>
    <x v="1144"/>
    <x v="132"/>
    <x v="98"/>
    <x v="1176"/>
    <x v="0"/>
    <x v="1"/>
  </r>
  <r>
    <x v="1160"/>
    <x v="1145"/>
    <x v="132"/>
    <x v="81"/>
    <x v="1177"/>
    <x v="0"/>
    <x v="1"/>
  </r>
  <r>
    <x v="1161"/>
    <x v="877"/>
    <x v="511"/>
    <x v="33"/>
    <x v="1178"/>
    <x v="0"/>
    <x v="0"/>
  </r>
  <r>
    <x v="26"/>
    <x v="1146"/>
    <x v="497"/>
    <x v="107"/>
    <x v="1179"/>
    <x v="0"/>
    <x v="0"/>
  </r>
  <r>
    <x v="602"/>
    <x v="1147"/>
    <x v="132"/>
    <x v="83"/>
    <x v="1180"/>
    <x v="0"/>
    <x v="1"/>
  </r>
  <r>
    <x v="537"/>
    <x v="628"/>
    <x v="512"/>
    <x v="4"/>
    <x v="1181"/>
    <x v="0"/>
    <x v="0"/>
  </r>
  <r>
    <x v="182"/>
    <x v="1148"/>
    <x v="132"/>
    <x v="63"/>
    <x v="1182"/>
    <x v="0"/>
    <x v="1"/>
  </r>
  <r>
    <x v="1162"/>
    <x v="320"/>
    <x v="132"/>
    <x v="63"/>
    <x v="1182"/>
    <x v="0"/>
    <x v="1"/>
  </r>
  <r>
    <x v="1147"/>
    <x v="1149"/>
    <x v="132"/>
    <x v="63"/>
    <x v="1183"/>
    <x v="0"/>
    <x v="1"/>
  </r>
  <r>
    <x v="1163"/>
    <x v="1150"/>
    <x v="513"/>
    <x v="4"/>
    <x v="1184"/>
    <x v="0"/>
    <x v="0"/>
  </r>
  <r>
    <x v="1164"/>
    <x v="1151"/>
    <x v="132"/>
    <x v="46"/>
    <x v="1185"/>
    <x v="0"/>
    <x v="1"/>
  </r>
  <r>
    <x v="1165"/>
    <x v="1152"/>
    <x v="276"/>
    <x v="23"/>
    <x v="1186"/>
    <x v="0"/>
    <x v="1"/>
  </r>
  <r>
    <x v="1166"/>
    <x v="1153"/>
    <x v="132"/>
    <x v="26"/>
    <x v="1187"/>
    <x v="0"/>
    <x v="1"/>
  </r>
  <r>
    <x v="423"/>
    <x v="1154"/>
    <x v="132"/>
    <x v="91"/>
    <x v="1187"/>
    <x v="0"/>
    <x v="1"/>
  </r>
  <r>
    <x v="1167"/>
    <x v="1155"/>
    <x v="132"/>
    <x v="38"/>
    <x v="1187"/>
    <x v="0"/>
    <x v="1"/>
  </r>
  <r>
    <x v="298"/>
    <x v="1156"/>
    <x v="132"/>
    <x v="30"/>
    <x v="1187"/>
    <x v="0"/>
    <x v="1"/>
  </r>
  <r>
    <x v="1168"/>
    <x v="576"/>
    <x v="132"/>
    <x v="25"/>
    <x v="1187"/>
    <x v="0"/>
    <x v="1"/>
  </r>
  <r>
    <x v="1169"/>
    <x v="1157"/>
    <x v="132"/>
    <x v="33"/>
    <x v="1187"/>
    <x v="0"/>
    <x v="1"/>
  </r>
  <r>
    <x v="1170"/>
    <x v="1158"/>
    <x v="132"/>
    <x v="33"/>
    <x v="1187"/>
    <x v="0"/>
    <x v="1"/>
  </r>
  <r>
    <x v="708"/>
    <x v="1159"/>
    <x v="132"/>
    <x v="137"/>
    <x v="1188"/>
    <x v="0"/>
    <x v="1"/>
  </r>
  <r>
    <x v="1034"/>
    <x v="380"/>
    <x v="514"/>
    <x v="91"/>
    <x v="1189"/>
    <x v="0"/>
    <x v="1"/>
  </r>
  <r>
    <x v="1171"/>
    <x v="1160"/>
    <x v="132"/>
    <x v="98"/>
    <x v="1189"/>
    <x v="0"/>
    <x v="1"/>
  </r>
  <r>
    <x v="8"/>
    <x v="294"/>
    <x v="132"/>
    <x v="98"/>
    <x v="1189"/>
    <x v="0"/>
    <x v="1"/>
  </r>
  <r>
    <x v="1172"/>
    <x v="1161"/>
    <x v="132"/>
    <x v="98"/>
    <x v="1189"/>
    <x v="0"/>
    <x v="1"/>
  </r>
  <r>
    <x v="1173"/>
    <x v="1162"/>
    <x v="515"/>
    <x v="108"/>
    <x v="1190"/>
    <x v="0"/>
    <x v="0"/>
  </r>
  <r>
    <x v="1174"/>
    <x v="1163"/>
    <x v="132"/>
    <x v="81"/>
    <x v="1191"/>
    <x v="0"/>
    <x v="1"/>
  </r>
  <r>
    <x v="1160"/>
    <x v="1164"/>
    <x v="132"/>
    <x v="81"/>
    <x v="1191"/>
    <x v="0"/>
    <x v="1"/>
  </r>
  <r>
    <x v="1175"/>
    <x v="1165"/>
    <x v="466"/>
    <x v="28"/>
    <x v="1192"/>
    <x v="0"/>
    <x v="0"/>
  </r>
  <r>
    <x v="736"/>
    <x v="1166"/>
    <x v="461"/>
    <x v="132"/>
    <x v="1193"/>
    <x v="0"/>
    <x v="0"/>
  </r>
  <r>
    <x v="1176"/>
    <x v="1167"/>
    <x v="516"/>
    <x v="68"/>
    <x v="1194"/>
    <x v="0"/>
    <x v="0"/>
  </r>
  <r>
    <x v="1177"/>
    <x v="1168"/>
    <x v="132"/>
    <x v="53"/>
    <x v="1195"/>
    <x v="0"/>
    <x v="1"/>
  </r>
  <r>
    <x v="1178"/>
    <x v="1169"/>
    <x v="132"/>
    <x v="81"/>
    <x v="1196"/>
    <x v="0"/>
    <x v="1"/>
  </r>
  <r>
    <x v="1179"/>
    <x v="1170"/>
    <x v="132"/>
    <x v="53"/>
    <x v="1197"/>
    <x v="0"/>
    <x v="1"/>
  </r>
  <r>
    <x v="1180"/>
    <x v="56"/>
    <x v="132"/>
    <x v="98"/>
    <x v="1198"/>
    <x v="0"/>
    <x v="1"/>
  </r>
  <r>
    <x v="1181"/>
    <x v="1171"/>
    <x v="132"/>
    <x v="59"/>
    <x v="1199"/>
    <x v="0"/>
    <x v="1"/>
  </r>
  <r>
    <x v="1182"/>
    <x v="388"/>
    <x v="517"/>
    <x v="64"/>
    <x v="1200"/>
    <x v="0"/>
    <x v="0"/>
  </r>
  <r>
    <x v="1183"/>
    <x v="514"/>
    <x v="518"/>
    <x v="34"/>
    <x v="1201"/>
    <x v="0"/>
    <x v="0"/>
  </r>
  <r>
    <x v="1184"/>
    <x v="471"/>
    <x v="519"/>
    <x v="101"/>
    <x v="1202"/>
    <x v="0"/>
    <x v="1"/>
  </r>
  <r>
    <x v="1185"/>
    <x v="1172"/>
    <x v="132"/>
    <x v="80"/>
    <x v="1203"/>
    <x v="0"/>
    <x v="1"/>
  </r>
  <r>
    <x v="1186"/>
    <x v="1173"/>
    <x v="132"/>
    <x v="53"/>
    <x v="1204"/>
    <x v="0"/>
    <x v="1"/>
  </r>
  <r>
    <x v="1187"/>
    <x v="1174"/>
    <x v="132"/>
    <x v="33"/>
    <x v="1205"/>
    <x v="0"/>
    <x v="1"/>
  </r>
  <r>
    <x v="1188"/>
    <x v="1008"/>
    <x v="132"/>
    <x v="65"/>
    <x v="1206"/>
    <x v="0"/>
    <x v="1"/>
  </r>
  <r>
    <x v="1189"/>
    <x v="804"/>
    <x v="132"/>
    <x v="65"/>
    <x v="1206"/>
    <x v="0"/>
    <x v="1"/>
  </r>
  <r>
    <x v="1190"/>
    <x v="1175"/>
    <x v="520"/>
    <x v="107"/>
    <x v="1207"/>
    <x v="0"/>
    <x v="2"/>
  </r>
  <r>
    <x v="1191"/>
    <x v="1176"/>
    <x v="132"/>
    <x v="81"/>
    <x v="1208"/>
    <x v="0"/>
    <x v="1"/>
  </r>
  <r>
    <x v="1192"/>
    <x v="1177"/>
    <x v="521"/>
    <x v="4"/>
    <x v="1209"/>
    <x v="0"/>
    <x v="0"/>
  </r>
  <r>
    <x v="1193"/>
    <x v="323"/>
    <x v="522"/>
    <x v="21"/>
    <x v="1210"/>
    <x v="0"/>
    <x v="0"/>
  </r>
  <r>
    <x v="249"/>
    <x v="1178"/>
    <x v="276"/>
    <x v="33"/>
    <x v="1211"/>
    <x v="0"/>
    <x v="1"/>
  </r>
  <r>
    <x v="1194"/>
    <x v="1179"/>
    <x v="426"/>
    <x v="107"/>
    <x v="1212"/>
    <x v="0"/>
    <x v="2"/>
  </r>
  <r>
    <x v="1195"/>
    <x v="523"/>
    <x v="132"/>
    <x v="38"/>
    <x v="1213"/>
    <x v="0"/>
    <x v="1"/>
  </r>
  <r>
    <x v="1196"/>
    <x v="1180"/>
    <x v="132"/>
    <x v="81"/>
    <x v="1213"/>
    <x v="0"/>
    <x v="1"/>
  </r>
  <r>
    <x v="1197"/>
    <x v="627"/>
    <x v="132"/>
    <x v="81"/>
    <x v="1213"/>
    <x v="0"/>
    <x v="1"/>
  </r>
  <r>
    <x v="1198"/>
    <x v="233"/>
    <x v="132"/>
    <x v="81"/>
    <x v="1213"/>
    <x v="0"/>
    <x v="1"/>
  </r>
  <r>
    <x v="293"/>
    <x v="1181"/>
    <x v="132"/>
    <x v="81"/>
    <x v="1213"/>
    <x v="0"/>
    <x v="1"/>
  </r>
  <r>
    <x v="1199"/>
    <x v="1182"/>
    <x v="132"/>
    <x v="81"/>
    <x v="1213"/>
    <x v="0"/>
    <x v="1"/>
  </r>
  <r>
    <x v="1200"/>
    <x v="1183"/>
    <x v="475"/>
    <x v="64"/>
    <x v="1214"/>
    <x v="0"/>
    <x v="0"/>
  </r>
  <r>
    <x v="1201"/>
    <x v="1184"/>
    <x v="132"/>
    <x v="63"/>
    <x v="1215"/>
    <x v="0"/>
    <x v="1"/>
  </r>
  <r>
    <x v="1202"/>
    <x v="930"/>
    <x v="452"/>
    <x v="129"/>
    <x v="1216"/>
    <x v="0"/>
    <x v="0"/>
  </r>
  <r>
    <x v="1203"/>
    <x v="1185"/>
    <x v="452"/>
    <x v="129"/>
    <x v="1216"/>
    <x v="0"/>
    <x v="0"/>
  </r>
  <r>
    <x v="1204"/>
    <x v="646"/>
    <x v="452"/>
    <x v="129"/>
    <x v="1216"/>
    <x v="0"/>
    <x v="0"/>
  </r>
  <r>
    <x v="872"/>
    <x v="1186"/>
    <x v="523"/>
    <x v="129"/>
    <x v="1216"/>
    <x v="0"/>
    <x v="0"/>
  </r>
  <r>
    <x v="1205"/>
    <x v="1187"/>
    <x v="524"/>
    <x v="4"/>
    <x v="1216"/>
    <x v="0"/>
    <x v="0"/>
  </r>
  <r>
    <x v="1206"/>
    <x v="1188"/>
    <x v="132"/>
    <x v="84"/>
    <x v="1217"/>
    <x v="0"/>
    <x v="1"/>
  </r>
  <r>
    <x v="1057"/>
    <x v="1189"/>
    <x v="132"/>
    <x v="84"/>
    <x v="1217"/>
    <x v="0"/>
    <x v="1"/>
  </r>
  <r>
    <x v="1207"/>
    <x v="1188"/>
    <x v="132"/>
    <x v="91"/>
    <x v="1217"/>
    <x v="0"/>
    <x v="1"/>
  </r>
  <r>
    <x v="1208"/>
    <x v="1190"/>
    <x v="132"/>
    <x v="38"/>
    <x v="1217"/>
    <x v="0"/>
    <x v="1"/>
  </r>
  <r>
    <x v="872"/>
    <x v="1191"/>
    <x v="525"/>
    <x v="80"/>
    <x v="1218"/>
    <x v="0"/>
    <x v="2"/>
  </r>
  <r>
    <x v="775"/>
    <x v="1192"/>
    <x v="526"/>
    <x v="20"/>
    <x v="1219"/>
    <x v="0"/>
    <x v="0"/>
  </r>
  <r>
    <x v="1209"/>
    <x v="1193"/>
    <x v="132"/>
    <x v="34"/>
    <x v="1220"/>
    <x v="0"/>
    <x v="1"/>
  </r>
  <r>
    <x v="1210"/>
    <x v="1194"/>
    <x v="132"/>
    <x v="53"/>
    <x v="1221"/>
    <x v="0"/>
    <x v="1"/>
  </r>
  <r>
    <x v="1211"/>
    <x v="1195"/>
    <x v="527"/>
    <x v="78"/>
    <x v="1222"/>
    <x v="0"/>
    <x v="0"/>
  </r>
  <r>
    <x v="1212"/>
    <x v="1196"/>
    <x v="132"/>
    <x v="33"/>
    <x v="1223"/>
    <x v="0"/>
    <x v="1"/>
  </r>
  <r>
    <x v="1213"/>
    <x v="1197"/>
    <x v="132"/>
    <x v="33"/>
    <x v="1224"/>
    <x v="0"/>
    <x v="1"/>
  </r>
  <r>
    <x v="1214"/>
    <x v="1198"/>
    <x v="132"/>
    <x v="33"/>
    <x v="1225"/>
    <x v="0"/>
    <x v="1"/>
  </r>
  <r>
    <x v="1215"/>
    <x v="1199"/>
    <x v="132"/>
    <x v="33"/>
    <x v="1226"/>
    <x v="47"/>
    <x v="1"/>
  </r>
  <r>
    <x v="1216"/>
    <x v="1200"/>
    <x v="132"/>
    <x v="33"/>
    <x v="1227"/>
    <x v="0"/>
    <x v="1"/>
  </r>
  <r>
    <x v="211"/>
    <x v="449"/>
    <x v="132"/>
    <x v="46"/>
    <x v="1228"/>
    <x v="0"/>
    <x v="1"/>
  </r>
  <r>
    <x v="87"/>
    <x v="1201"/>
    <x v="528"/>
    <x v="4"/>
    <x v="1229"/>
    <x v="0"/>
    <x v="0"/>
  </r>
  <r>
    <x v="1217"/>
    <x v="1202"/>
    <x v="497"/>
    <x v="107"/>
    <x v="1229"/>
    <x v="0"/>
    <x v="0"/>
  </r>
  <r>
    <x v="1218"/>
    <x v="1203"/>
    <x v="132"/>
    <x v="53"/>
    <x v="1230"/>
    <x v="0"/>
    <x v="1"/>
  </r>
  <r>
    <x v="1219"/>
    <x v="1204"/>
    <x v="132"/>
    <x v="33"/>
    <x v="1231"/>
    <x v="0"/>
    <x v="1"/>
  </r>
  <r>
    <x v="839"/>
    <x v="1205"/>
    <x v="132"/>
    <x v="63"/>
    <x v="1232"/>
    <x v="0"/>
    <x v="1"/>
  </r>
  <r>
    <x v="1220"/>
    <x v="1206"/>
    <x v="132"/>
    <x v="23"/>
    <x v="1232"/>
    <x v="0"/>
    <x v="1"/>
  </r>
  <r>
    <x v="1221"/>
    <x v="1207"/>
    <x v="529"/>
    <x v="4"/>
    <x v="1232"/>
    <x v="0"/>
    <x v="0"/>
  </r>
  <r>
    <x v="1222"/>
    <x v="1208"/>
    <x v="132"/>
    <x v="30"/>
    <x v="1232"/>
    <x v="0"/>
    <x v="1"/>
  </r>
  <r>
    <x v="1223"/>
    <x v="1209"/>
    <x v="444"/>
    <x v="14"/>
    <x v="1232"/>
    <x v="0"/>
    <x v="0"/>
  </r>
  <r>
    <x v="1224"/>
    <x v="1210"/>
    <x v="132"/>
    <x v="25"/>
    <x v="1232"/>
    <x v="0"/>
    <x v="1"/>
  </r>
  <r>
    <x v="1225"/>
    <x v="1012"/>
    <x v="132"/>
    <x v="25"/>
    <x v="1232"/>
    <x v="0"/>
    <x v="1"/>
  </r>
  <r>
    <x v="1226"/>
    <x v="1211"/>
    <x v="132"/>
    <x v="33"/>
    <x v="1232"/>
    <x v="0"/>
    <x v="1"/>
  </r>
  <r>
    <x v="1227"/>
    <x v="1212"/>
    <x v="530"/>
    <x v="20"/>
    <x v="1232"/>
    <x v="0"/>
    <x v="0"/>
  </r>
  <r>
    <x v="1228"/>
    <x v="1213"/>
    <x v="531"/>
    <x v="41"/>
    <x v="1233"/>
    <x v="0"/>
    <x v="0"/>
  </r>
  <r>
    <x v="1229"/>
    <x v="1214"/>
    <x v="132"/>
    <x v="98"/>
    <x v="1234"/>
    <x v="0"/>
    <x v="1"/>
  </r>
  <r>
    <x v="909"/>
    <x v="523"/>
    <x v="132"/>
    <x v="34"/>
    <x v="1235"/>
    <x v="0"/>
    <x v="1"/>
  </r>
  <r>
    <x v="1230"/>
    <x v="1215"/>
    <x v="532"/>
    <x v="4"/>
    <x v="1236"/>
    <x v="0"/>
    <x v="0"/>
  </r>
  <r>
    <x v="1026"/>
    <x v="1216"/>
    <x v="533"/>
    <x v="64"/>
    <x v="1237"/>
    <x v="0"/>
    <x v="0"/>
  </r>
  <r>
    <x v="1231"/>
    <x v="1217"/>
    <x v="132"/>
    <x v="33"/>
    <x v="1238"/>
    <x v="0"/>
    <x v="1"/>
  </r>
  <r>
    <x v="1232"/>
    <x v="1218"/>
    <x v="534"/>
    <x v="24"/>
    <x v="1239"/>
    <x v="0"/>
    <x v="2"/>
  </r>
  <r>
    <x v="1233"/>
    <x v="1219"/>
    <x v="132"/>
    <x v="33"/>
    <x v="1240"/>
    <x v="0"/>
    <x v="1"/>
  </r>
  <r>
    <x v="1234"/>
    <x v="1220"/>
    <x v="276"/>
    <x v="34"/>
    <x v="1241"/>
    <x v="0"/>
    <x v="1"/>
  </r>
  <r>
    <x v="537"/>
    <x v="1221"/>
    <x v="535"/>
    <x v="4"/>
    <x v="1242"/>
    <x v="0"/>
    <x v="0"/>
  </r>
  <r>
    <x v="277"/>
    <x v="1222"/>
    <x v="132"/>
    <x v="63"/>
    <x v="1243"/>
    <x v="0"/>
    <x v="1"/>
  </r>
  <r>
    <x v="1235"/>
    <x v="1223"/>
    <x v="132"/>
    <x v="34"/>
    <x v="1243"/>
    <x v="0"/>
    <x v="1"/>
  </r>
  <r>
    <x v="489"/>
    <x v="1224"/>
    <x v="457"/>
    <x v="4"/>
    <x v="1244"/>
    <x v="0"/>
    <x v="0"/>
  </r>
  <r>
    <x v="1236"/>
    <x v="1225"/>
    <x v="536"/>
    <x v="19"/>
    <x v="1245"/>
    <x v="0"/>
    <x v="2"/>
  </r>
  <r>
    <x v="332"/>
    <x v="664"/>
    <x v="132"/>
    <x v="30"/>
    <x v="1246"/>
    <x v="48"/>
    <x v="1"/>
  </r>
  <r>
    <x v="1237"/>
    <x v="1226"/>
    <x v="132"/>
    <x v="30"/>
    <x v="1247"/>
    <x v="44"/>
    <x v="1"/>
  </r>
  <r>
    <x v="1238"/>
    <x v="1209"/>
    <x v="132"/>
    <x v="30"/>
    <x v="1247"/>
    <x v="0"/>
    <x v="1"/>
  </r>
  <r>
    <x v="1239"/>
    <x v="1227"/>
    <x v="132"/>
    <x v="73"/>
    <x v="1248"/>
    <x v="0"/>
    <x v="1"/>
  </r>
  <r>
    <x v="1240"/>
    <x v="1228"/>
    <x v="132"/>
    <x v="33"/>
    <x v="1248"/>
    <x v="0"/>
    <x v="1"/>
  </r>
  <r>
    <x v="1241"/>
    <x v="5"/>
    <x v="132"/>
    <x v="34"/>
    <x v="1248"/>
    <x v="0"/>
    <x v="1"/>
  </r>
  <r>
    <x v="1242"/>
    <x v="1229"/>
    <x v="537"/>
    <x v="107"/>
    <x v="1249"/>
    <x v="0"/>
    <x v="1"/>
  </r>
  <r>
    <x v="1243"/>
    <x v="1230"/>
    <x v="538"/>
    <x v="4"/>
    <x v="1250"/>
    <x v="0"/>
    <x v="0"/>
  </r>
  <r>
    <x v="1244"/>
    <x v="1231"/>
    <x v="539"/>
    <x v="4"/>
    <x v="1251"/>
    <x v="0"/>
    <x v="0"/>
  </r>
  <r>
    <x v="1245"/>
    <x v="1232"/>
    <x v="540"/>
    <x v="132"/>
    <x v="1252"/>
    <x v="0"/>
    <x v="0"/>
  </r>
  <r>
    <x v="1246"/>
    <x v="1233"/>
    <x v="541"/>
    <x v="18"/>
    <x v="1253"/>
    <x v="0"/>
    <x v="0"/>
  </r>
  <r>
    <x v="301"/>
    <x v="1036"/>
    <x v="132"/>
    <x v="15"/>
    <x v="1254"/>
    <x v="0"/>
    <x v="1"/>
  </r>
  <r>
    <x v="279"/>
    <x v="1234"/>
    <x v="542"/>
    <x v="34"/>
    <x v="1254"/>
    <x v="0"/>
    <x v="1"/>
  </r>
  <r>
    <x v="1247"/>
    <x v="837"/>
    <x v="543"/>
    <x v="97"/>
    <x v="1255"/>
    <x v="0"/>
    <x v="3"/>
  </r>
  <r>
    <x v="919"/>
    <x v="783"/>
    <x v="544"/>
    <x v="51"/>
    <x v="1256"/>
    <x v="0"/>
    <x v="0"/>
  </r>
  <r>
    <x v="1226"/>
    <x v="1235"/>
    <x v="132"/>
    <x v="34"/>
    <x v="1257"/>
    <x v="0"/>
    <x v="1"/>
  </r>
  <r>
    <x v="1248"/>
    <x v="1236"/>
    <x v="132"/>
    <x v="34"/>
    <x v="1257"/>
    <x v="0"/>
    <x v="1"/>
  </r>
  <r>
    <x v="1249"/>
    <x v="1211"/>
    <x v="545"/>
    <x v="4"/>
    <x v="1258"/>
    <x v="0"/>
    <x v="0"/>
  </r>
  <r>
    <x v="1250"/>
    <x v="605"/>
    <x v="546"/>
    <x v="4"/>
    <x v="1259"/>
    <x v="0"/>
    <x v="0"/>
  </r>
  <r>
    <x v="1251"/>
    <x v="1237"/>
    <x v="547"/>
    <x v="4"/>
    <x v="1259"/>
    <x v="0"/>
    <x v="0"/>
  </r>
  <r>
    <x v="6"/>
    <x v="1238"/>
    <x v="132"/>
    <x v="34"/>
    <x v="1260"/>
    <x v="0"/>
    <x v="1"/>
  </r>
  <r>
    <x v="298"/>
    <x v="1239"/>
    <x v="132"/>
    <x v="113"/>
    <x v="1261"/>
    <x v="0"/>
    <x v="1"/>
  </r>
  <r>
    <x v="1252"/>
    <x v="1240"/>
    <x v="548"/>
    <x v="127"/>
    <x v="1262"/>
    <x v="0"/>
    <x v="1"/>
  </r>
  <r>
    <x v="1253"/>
    <x v="1241"/>
    <x v="132"/>
    <x v="34"/>
    <x v="1263"/>
    <x v="0"/>
    <x v="1"/>
  </r>
  <r>
    <x v="182"/>
    <x v="1242"/>
    <x v="132"/>
    <x v="46"/>
    <x v="1264"/>
    <x v="0"/>
    <x v="1"/>
  </r>
  <r>
    <x v="1254"/>
    <x v="282"/>
    <x v="549"/>
    <x v="4"/>
    <x v="1264"/>
    <x v="0"/>
    <x v="0"/>
  </r>
  <r>
    <x v="1255"/>
    <x v="1243"/>
    <x v="550"/>
    <x v="108"/>
    <x v="1265"/>
    <x v="0"/>
    <x v="0"/>
  </r>
  <r>
    <x v="709"/>
    <x v="464"/>
    <x v="551"/>
    <x v="4"/>
    <x v="1266"/>
    <x v="0"/>
    <x v="0"/>
  </r>
  <r>
    <x v="1256"/>
    <x v="1244"/>
    <x v="552"/>
    <x v="57"/>
    <x v="1267"/>
    <x v="0"/>
    <x v="2"/>
  </r>
  <r>
    <x v="1257"/>
    <x v="1245"/>
    <x v="553"/>
    <x v="14"/>
    <x v="1268"/>
    <x v="0"/>
    <x v="1"/>
  </r>
  <r>
    <x v="1258"/>
    <x v="1246"/>
    <x v="554"/>
    <x v="4"/>
    <x v="1269"/>
    <x v="0"/>
    <x v="0"/>
  </r>
  <r>
    <x v="901"/>
    <x v="1247"/>
    <x v="555"/>
    <x v="4"/>
    <x v="1270"/>
    <x v="0"/>
    <x v="0"/>
  </r>
  <r>
    <x v="1259"/>
    <x v="1209"/>
    <x v="556"/>
    <x v="90"/>
    <x v="1270"/>
    <x v="49"/>
    <x v="0"/>
  </r>
  <r>
    <x v="1260"/>
    <x v="1248"/>
    <x v="556"/>
    <x v="147"/>
    <x v="1271"/>
    <x v="49"/>
    <x v="0"/>
  </r>
  <r>
    <x v="1261"/>
    <x v="75"/>
    <x v="557"/>
    <x v="4"/>
    <x v="1271"/>
    <x v="0"/>
    <x v="0"/>
  </r>
  <r>
    <x v="1262"/>
    <x v="1249"/>
    <x v="558"/>
    <x v="4"/>
    <x v="1271"/>
    <x v="0"/>
    <x v="0"/>
  </r>
  <r>
    <x v="1263"/>
    <x v="1250"/>
    <x v="556"/>
    <x v="90"/>
    <x v="1271"/>
    <x v="49"/>
    <x v="0"/>
  </r>
  <r>
    <x v="373"/>
    <x v="678"/>
    <x v="556"/>
    <x v="90"/>
    <x v="1271"/>
    <x v="49"/>
    <x v="0"/>
  </r>
  <r>
    <x v="1264"/>
    <x v="1251"/>
    <x v="556"/>
    <x v="90"/>
    <x v="1271"/>
    <x v="49"/>
    <x v="0"/>
  </r>
  <r>
    <x v="1265"/>
    <x v="1252"/>
    <x v="556"/>
    <x v="90"/>
    <x v="1271"/>
    <x v="49"/>
    <x v="0"/>
  </r>
  <r>
    <x v="1266"/>
    <x v="1253"/>
    <x v="556"/>
    <x v="90"/>
    <x v="1272"/>
    <x v="49"/>
    <x v="0"/>
  </r>
  <r>
    <x v="1267"/>
    <x v="1254"/>
    <x v="556"/>
    <x v="90"/>
    <x v="1272"/>
    <x v="49"/>
    <x v="0"/>
  </r>
  <r>
    <x v="1268"/>
    <x v="1255"/>
    <x v="556"/>
    <x v="148"/>
    <x v="1272"/>
    <x v="49"/>
    <x v="0"/>
  </r>
  <r>
    <x v="1269"/>
    <x v="861"/>
    <x v="452"/>
    <x v="129"/>
    <x v="1273"/>
    <x v="0"/>
    <x v="2"/>
  </r>
  <r>
    <x v="1270"/>
    <x v="1256"/>
    <x v="559"/>
    <x v="4"/>
    <x v="1274"/>
    <x v="0"/>
    <x v="0"/>
  </r>
  <r>
    <x v="1271"/>
    <x v="1257"/>
    <x v="560"/>
    <x v="4"/>
    <x v="1275"/>
    <x v="0"/>
    <x v="0"/>
  </r>
  <r>
    <x v="1272"/>
    <x v="1258"/>
    <x v="561"/>
    <x v="4"/>
    <x v="1276"/>
    <x v="0"/>
    <x v="0"/>
  </r>
  <r>
    <x v="66"/>
    <x v="1259"/>
    <x v="562"/>
    <x v="103"/>
    <x v="1277"/>
    <x v="0"/>
    <x v="0"/>
  </r>
  <r>
    <x v="1273"/>
    <x v="1260"/>
    <x v="562"/>
    <x v="103"/>
    <x v="1278"/>
    <x v="0"/>
    <x v="0"/>
  </r>
  <r>
    <x v="299"/>
    <x v="1261"/>
    <x v="562"/>
    <x v="103"/>
    <x v="1278"/>
    <x v="0"/>
    <x v="0"/>
  </r>
  <r>
    <x v="1274"/>
    <x v="1262"/>
    <x v="562"/>
    <x v="103"/>
    <x v="1278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PivotTable7" cacheId="8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:B15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 Rate" fld="5" baseField="0" baseItem="0"/>
  </dataFields>
  <formats count="2">
    <format dxfId="164">
      <pivotArea collapsedLevelsAreSubtotals="1" fieldPosition="0">
        <references count="1">
          <reference field="12" count="0"/>
        </references>
      </pivotArea>
    </format>
    <format dxfId="163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8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8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al Rate" fld="5" subtotal="count" baseField="12" baseItem="0"/>
  </dataFields>
  <formats count="1">
    <format dxfId="165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" cacheId="8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24:B54" firstHeaderRow="1" firstDataRow="1" firstDataCol="1"/>
  <pivotFields count="14">
    <pivotField showAll="0"/>
    <pivotField showAll="0"/>
    <pivotField showAll="0"/>
    <pivotField showAll="0"/>
    <pivotField showAll="0"/>
    <pivotField axis="axisRow" dataField="1" numFmtId="44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9"/>
    </i>
    <i>
      <x v="32"/>
    </i>
    <i>
      <x v="33"/>
    </i>
    <i>
      <x v="41"/>
    </i>
    <i t="grand">
      <x/>
    </i>
  </rowItems>
  <colItems count="1">
    <i/>
  </colItems>
  <dataFields count="1">
    <dataField name="Count of Sal Rate" fld="5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8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17:B22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al Rate" fld="5" subtotal="average" baseField="12" baseItem="0" numFmtId="44"/>
  </dataFields>
  <formats count="1">
    <format dxfId="166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1" cacheId="8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:B15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ary" fld="5" baseField="0" baseItem="0" numFmtId="44"/>
  </dataFields>
  <formats count="1">
    <format dxfId="1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0" cacheId="8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8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alary" fld="5" subtotal="count" baseField="1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3" cacheId="8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24:B56" firstHeaderRow="1" firstDataRow="1" firstDataCol="1"/>
  <pivotFields count="14">
    <pivotField showAll="0"/>
    <pivotField showAll="0"/>
    <pivotField showAll="0"/>
    <pivotField showAll="0"/>
    <pivotField showAll="0"/>
    <pivotField axis="axisRow" dataField="1" numFmtId="44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8"/>
    </i>
    <i>
      <x v="31"/>
    </i>
    <i>
      <x v="34"/>
    </i>
    <i>
      <x v="42"/>
    </i>
    <i>
      <x v="43"/>
    </i>
    <i t="grand">
      <x/>
    </i>
  </rowItems>
  <colItems count="1">
    <i/>
  </colItems>
  <dataFields count="1">
    <dataField name="Count of Salary" fld="5" subtotal="count" baseField="5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2" cacheId="8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17:B22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alary" fld="5" subtotal="average" baseField="12" baseItem="0" numFmtId="44"/>
  </dataFields>
  <formats count="1">
    <format dxfId="143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5" cacheId="8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:B15" firstHeaderRow="1" firstDataRow="1" firstDataCol="1"/>
  <pivotFields count="13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Sum of Salary" fld="5" baseField="0" baseItem="0" numFmtId="44"/>
  </dataFields>
  <formats count="1">
    <format dxfId="1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4" cacheId="8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8" firstHeaderRow="1" firstDataRow="1" firstDataCol="1"/>
  <pivotFields count="13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Count of Salary" fld="5" subtotal="count" baseField="1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7" cacheId="8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24:B56" firstHeaderRow="1" firstDataRow="1" firstDataCol="1"/>
  <pivotFields count="13">
    <pivotField showAll="0"/>
    <pivotField showAll="0"/>
    <pivotField showAll="0"/>
    <pivotField showAll="0"/>
    <pivotField showAll="0"/>
    <pivotField axis="axisRow" dataField="1" numFmtId="44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9"/>
    </i>
    <i>
      <x v="30"/>
    </i>
    <i>
      <x v="33"/>
    </i>
    <i>
      <x v="40"/>
    </i>
    <i>
      <x v="41"/>
    </i>
    <i t="grand">
      <x/>
    </i>
  </rowItems>
  <colItems count="1">
    <i/>
  </colItems>
  <dataFields count="1">
    <dataField name="Count of Salary" fld="5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6" cacheId="8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17:B22" firstHeaderRow="1" firstDataRow="1" firstDataCol="1"/>
  <pivotFields count="13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Average of Salary" fld="5" subtotal="average" baseField="12" baseItem="0" numFmtId="44"/>
  </dataFields>
  <formats count="1">
    <format dxfId="122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4" cacheId="9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4:B51" firstHeaderRow="1" firstDataRow="1" firstDataCol="1"/>
  <pivotFields count="12">
    <pivotField showAll="0"/>
    <pivotField showAll="0"/>
    <pivotField showAll="0"/>
    <pivotField showAll="0"/>
    <pivotField showAll="0"/>
    <pivotField axis="axisRow"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7"/>
    </i>
    <i>
      <x v="31"/>
    </i>
    <i>
      <x v="38"/>
    </i>
    <i t="grand">
      <x/>
    </i>
  </rowItems>
  <colItems count="1">
    <i/>
  </colItems>
  <dataFields count="1">
    <dataField name="Count of Base Salary" fld="5" subtotal="count" baseField="5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3" cacheId="9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7:B22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Average of Base Salary" fld="5" subtotal="average" baseField="11" baseItem="0" numFmtId="44"/>
  </dataFields>
  <formats count="1">
    <format dxfId="98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2" cacheId="9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15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Sum of Base Salary" fld="5" baseField="0" baseItem="0" numFmtId="44"/>
  </dataFields>
  <formats count="1">
    <format dxfId="9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" cacheId="9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Count of Base Salary" fld="5" subtotal="count" baseField="11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8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4:B50" firstHeaderRow="1" firstDataRow="1" firstDataCol="1"/>
  <pivotFields count="12">
    <pivotField showAll="0"/>
    <pivotField showAll="0"/>
    <pivotField showAll="0"/>
    <pivotField showAll="0"/>
    <pivotField showAll="0"/>
    <pivotField axis="axisRow" dataField="1" numFmtId="44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"/>
  </rowFields>
  <rowItems count="2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4"/>
    </i>
    <i>
      <x v="25"/>
    </i>
    <i>
      <x v="29"/>
    </i>
    <i>
      <x v="40"/>
    </i>
    <i t="grand">
      <x/>
    </i>
  </rowItems>
  <colItems count="1">
    <i/>
  </colItems>
  <dataFields count="1">
    <dataField name="Count of Base Salary" fld="5" subtotal="count" baseField="5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7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7:B22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Average of Base Salary" fld="5" subtotal="average" baseField="11" baseItem="0" numFmtId="44"/>
  </dataFields>
  <formats count="1">
    <format dxfId="78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6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15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Sum of Base Salary" fld="5" baseField="0" baseItem="0" numFmtId="44"/>
  </dataFields>
  <formats count="1">
    <format dxfId="7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5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Count of Base Salary" fld="5" subtotal="count" baseField="11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11" cacheId="9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7:B22" firstHeaderRow="1" firstDataRow="1" firstDataCol="1"/>
  <pivotFields count="9"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Base Salary" fld="4" subtotal="average" baseField="8" baseItem="0" numFmtId="44"/>
  </dataFields>
  <formats count="1">
    <format dxfId="58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10" cacheId="9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15" firstHeaderRow="1" firstDataRow="1" firstDataCol="1"/>
  <pivotFields count="9"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Base Salary" fld="4" baseField="0" baseItem="0" numFmtId="44"/>
  </dataFields>
  <formats count="1">
    <format dxfId="5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9" cacheId="9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9"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Base Salary" fld="4" subtotal="count" baseField="8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12" cacheId="9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4:B51" firstHeaderRow="1" firstDataRow="1" firstDataCol="1"/>
  <pivotFields count="9">
    <pivotField showAll="0"/>
    <pivotField showAll="0"/>
    <pivotField showAll="0"/>
    <pivotField showAll="0"/>
    <pivotField axis="axisRow"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</pivotFields>
  <rowFields count="1">
    <field x="4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8"/>
    </i>
    <i>
      <x v="29"/>
    </i>
    <i>
      <x v="38"/>
    </i>
    <i t="grand">
      <x/>
    </i>
  </rowItems>
  <colItems count="1">
    <i/>
  </colItems>
  <dataFields count="1">
    <dataField name="Count of Base Salary" fld="4" subtotal="count" baseField="4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13" cacheId="9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8">
    <pivotField showAll="0"/>
    <pivotField showAll="0"/>
    <pivotField showAll="0"/>
    <pivotField dataField="1" numFmtId="8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Base Salary" fld="3" subtotal="count" baseField="7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16" cacheId="9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4:B49" firstHeaderRow="1" firstDataRow="1" firstDataCol="1"/>
  <pivotFields count="8">
    <pivotField showAll="0"/>
    <pivotField showAll="0"/>
    <pivotField showAll="0"/>
    <pivotField axis="axisRow" dataField="1" numFmtId="8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showAll="0"/>
  </pivotFields>
  <rowFields count="1">
    <field x="3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36"/>
    </i>
    <i t="grand">
      <x/>
    </i>
  </rowItems>
  <colItems count="1">
    <i/>
  </colItems>
  <dataFields count="1">
    <dataField name="Count of Base Salary" fld="3" subtotal="count" baseField="3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15" cacheId="9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7:B22" firstHeaderRow="1" firstDataRow="1" firstDataCol="1"/>
  <pivotFields count="8">
    <pivotField showAll="0"/>
    <pivotField showAll="0"/>
    <pivotField showAll="0"/>
    <pivotField dataField="1" numFmtId="8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Base Salary" fld="3" subtotal="average" baseField="7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14" cacheId="9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15" firstHeaderRow="1" firstDataRow="1" firstDataCol="1"/>
  <pivotFields count="8">
    <pivotField showAll="0"/>
    <pivotField showAll="0"/>
    <pivotField showAll="0"/>
    <pivotField dataField="1" numFmtId="8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Base Salary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17" cacheId="9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6" firstHeaderRow="1" firstDataRow="1" firstDataCol="1"/>
  <pivotFields count="7">
    <pivotField showAll="0"/>
    <pivotField showAll="0"/>
    <pivotField showAll="0"/>
    <pivotField showAll="0">
      <items count="150">
        <item x="9"/>
        <item x="27"/>
        <item x="64"/>
        <item x="111"/>
        <item x="94"/>
        <item x="66"/>
        <item x="89"/>
        <item x="60"/>
        <item x="51"/>
        <item x="120"/>
        <item x="110"/>
        <item x="69"/>
        <item x="58"/>
        <item x="17"/>
        <item x="119"/>
        <item x="124"/>
        <item x="100"/>
        <item x="44"/>
        <item x="96"/>
        <item x="145"/>
        <item x="129"/>
        <item x="92"/>
        <item x="26"/>
        <item x="12"/>
        <item x="70"/>
        <item x="13"/>
        <item x="32"/>
        <item x="8"/>
        <item x="31"/>
        <item x="62"/>
        <item x="128"/>
        <item x="103"/>
        <item x="105"/>
        <item x="130"/>
        <item x="6"/>
        <item x="56"/>
        <item x="53"/>
        <item x="84"/>
        <item x="59"/>
        <item x="77"/>
        <item x="18"/>
        <item x="93"/>
        <item x="40"/>
        <item x="79"/>
        <item x="91"/>
        <item x="63"/>
        <item x="133"/>
        <item x="83"/>
        <item x="109"/>
        <item x="38"/>
        <item x="112"/>
        <item x="16"/>
        <item x="3"/>
        <item x="78"/>
        <item x="122"/>
        <item x="143"/>
        <item x="71"/>
        <item x="142"/>
        <item x="55"/>
        <item x="136"/>
        <item x="19"/>
        <item x="141"/>
        <item x="97"/>
        <item x="135"/>
        <item x="80"/>
        <item x="134"/>
        <item x="139"/>
        <item x="114"/>
        <item x="131"/>
        <item x="5"/>
        <item x="81"/>
        <item x="102"/>
        <item x="23"/>
        <item x="73"/>
        <item x="118"/>
        <item x="36"/>
        <item x="147"/>
        <item x="24"/>
        <item x="47"/>
        <item x="46"/>
        <item x="43"/>
        <item x="42"/>
        <item x="72"/>
        <item x="4"/>
        <item x="126"/>
        <item x="7"/>
        <item x="45"/>
        <item x="123"/>
        <item x="101"/>
        <item x="52"/>
        <item x="22"/>
        <item x="37"/>
        <item x="28"/>
        <item x="30"/>
        <item x="61"/>
        <item x="67"/>
        <item x="75"/>
        <item x="14"/>
        <item x="50"/>
        <item x="76"/>
        <item x="140"/>
        <item x="54"/>
        <item x="107"/>
        <item x="132"/>
        <item x="90"/>
        <item x="57"/>
        <item x="125"/>
        <item x="2"/>
        <item x="106"/>
        <item x="25"/>
        <item x="49"/>
        <item x="35"/>
        <item x="95"/>
        <item x="87"/>
        <item x="116"/>
        <item x="0"/>
        <item x="15"/>
        <item x="86"/>
        <item x="127"/>
        <item x="146"/>
        <item x="88"/>
        <item x="104"/>
        <item x="148"/>
        <item x="82"/>
        <item x="138"/>
        <item x="33"/>
        <item x="48"/>
        <item x="98"/>
        <item x="137"/>
        <item x="117"/>
        <item x="10"/>
        <item x="85"/>
        <item x="21"/>
        <item x="39"/>
        <item x="99"/>
        <item x="68"/>
        <item x="121"/>
        <item x="65"/>
        <item x="41"/>
        <item x="74"/>
        <item x="20"/>
        <item x="1"/>
        <item x="29"/>
        <item x="34"/>
        <item x="11"/>
        <item x="108"/>
        <item x="115"/>
        <item x="113"/>
        <item x="144"/>
        <item t="default"/>
      </items>
    </pivotField>
    <pivotField axis="axisRow" dataField="1" numFmtId="44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</pivotFields>
  <rowFields count="1">
    <field x="4"/>
  </rowFields>
  <rowItems count="2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3"/>
    </i>
    <i>
      <x v="24"/>
    </i>
    <i>
      <x v="36"/>
    </i>
    <i t="grand">
      <x/>
    </i>
  </rowItems>
  <colItems count="1">
    <i/>
  </colItems>
  <dataFields count="1">
    <dataField name="Count of Salary" fld="4" subtotal="count" baseField="3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2:H6" totalsRowShown="0" dataDxfId="183" dataCellStyle="Currency">
  <autoFilter ref="A2:H6"/>
  <tableColumns count="8">
    <tableColumn id="1" name="Type">
      <calculatedColumnFormula>'2017'!A18</calculatedColumnFormula>
    </tableColumn>
    <tableColumn id="2" name="2017" dataDxfId="182" dataCellStyle="Currency">
      <calculatedColumnFormula>'2017'!B18</calculatedColumnFormula>
    </tableColumn>
    <tableColumn id="3" name="2016" dataDxfId="181" dataCellStyle="Currency">
      <calculatedColumnFormula>'2016'!B18</calculatedColumnFormula>
    </tableColumn>
    <tableColumn id="4" name="2015" dataDxfId="180" dataCellStyle="Currency">
      <calculatedColumnFormula>'2015'!B18</calculatedColumnFormula>
    </tableColumn>
    <tableColumn id="5" name="2014" dataDxfId="179" dataCellStyle="Currency">
      <calculatedColumnFormula>'2014'!B18</calculatedColumnFormula>
    </tableColumn>
    <tableColumn id="6" name="2013" dataDxfId="178" dataCellStyle="Currency">
      <calculatedColumnFormula>'2013'!B18</calculatedColumnFormula>
    </tableColumn>
    <tableColumn id="7" name="2012" dataDxfId="177" dataCellStyle="Currency">
      <calculatedColumnFormula>'2012'!B18</calculatedColumnFormula>
    </tableColumn>
    <tableColumn id="8" name="2011" dataDxfId="176" dataCellStyle="Currency">
      <calculatedColumnFormula>'2011'!B18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9:I15" totalsRowShown="0" headerRowDxfId="175">
  <autoFilter ref="A9:I15"/>
  <tableColumns count="9">
    <tableColumn id="1" name="Type">
      <calculatedColumnFormula>A3</calculatedColumnFormula>
    </tableColumn>
    <tableColumn id="2" name="2018" dataDxfId="174" dataCellStyle="Percent"/>
    <tableColumn id="3" name="2017" dataDxfId="173" dataCellStyle="Percent"/>
    <tableColumn id="4" name="2016" dataDxfId="172" dataCellStyle="Percent"/>
    <tableColumn id="5" name="2015" dataDxfId="171" dataCellStyle="Percent"/>
    <tableColumn id="6" name="2014" dataDxfId="170" dataCellStyle="Percent"/>
    <tableColumn id="7" name="2013" dataDxfId="169" dataCellStyle="Percent"/>
    <tableColumn id="8" name="2012" dataDxfId="168" dataCellStyle="Percent"/>
    <tableColumn id="9" name="2011" dataDxfId="167" dataCellStyle="Percent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id="5" name="Table_2017" displayName="Table_2017" ref="A1:N1496" totalsRowShown="0" headerRowDxfId="160" dataDxfId="159" tableBorderDxfId="158">
  <autoFilter ref="A1:N1496"/>
  <sortState ref="A2:N1496">
    <sortCondition descending="1" ref="F1:F1496"/>
  </sortState>
  <tableColumns count="14">
    <tableColumn id="1" name="Last Name" dataDxfId="157"/>
    <tableColumn id="2" name="First Name" dataDxfId="156"/>
    <tableColumn id="3" name="MI" dataDxfId="155"/>
    <tableColumn id="4" name="Position Title" dataDxfId="154"/>
    <tableColumn id="5" name="Department" dataDxfId="153"/>
    <tableColumn id="6" name="Sal Rate" dataDxfId="152" dataCellStyle="Currency">
      <calculatedColumnFormula>SUM(40*52*11.06)</calculatedColumnFormula>
    </tableColumn>
    <tableColumn id="7" name="Comp Freq" dataDxfId="151"/>
    <tableColumn id="8" name="Full/ Part" dataDxfId="150"/>
    <tableColumn id="9" name="Stipend" dataDxfId="149" dataCellStyle="Currency"/>
    <tableColumn id="10" name="Room and Board" dataDxfId="148" dataCellStyle="Currency"/>
    <tableColumn id="11" name="Empl Class" dataDxfId="147"/>
    <tableColumn id="12" name="Length" dataDxfId="146"/>
    <tableColumn id="13" name="Employee Type" dataDxfId="145"/>
    <tableColumn id="14" name="Rank" dataDxfId="14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_2016" displayName="Table_2016" ref="A1:N1440" totalsRowShown="0" headerRowDxfId="139" dataDxfId="138" tableBorderDxfId="137">
  <autoFilter ref="A1:N1440"/>
  <tableColumns count="14">
    <tableColumn id="1" name="Last Name" dataDxfId="136"/>
    <tableColumn id="2" name="First" dataDxfId="135"/>
    <tableColumn id="3" name="MI" dataDxfId="134"/>
    <tableColumn id="4" name="Title" dataDxfId="133"/>
    <tableColumn id="5" name="Department" dataDxfId="132"/>
    <tableColumn id="6" name="Salary" dataDxfId="131" dataCellStyle="Currency"/>
    <tableColumn id="7" name="Comp Freq" dataDxfId="130"/>
    <tableColumn id="8" name="Full/ Part" dataDxfId="129"/>
    <tableColumn id="9" name="Stipend" dataDxfId="128" dataCellStyle="Currency"/>
    <tableColumn id="10" name="Room &amp; Board" dataDxfId="127"/>
    <tableColumn id="11" name="Empl Class" dataDxfId="126"/>
    <tableColumn id="12" name="Length" dataDxfId="125"/>
    <tableColumn id="13" name="Employee Type" dataDxfId="124"/>
    <tableColumn id="14" name="Rank" dataDxfId="12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6" name="Table_2015" displayName="Table_2015" ref="A1:N1482" totalsRowShown="0" headerRowDxfId="118" dataDxfId="116" headerRowBorderDxfId="117" tableBorderDxfId="115" totalsRowBorderDxfId="114">
  <autoFilter ref="A1:N1482"/>
  <sortState ref="A2:N1482">
    <sortCondition descending="1" ref="F1:F1482"/>
  </sortState>
  <tableColumns count="14">
    <tableColumn id="1" name="Last Name" dataDxfId="113"/>
    <tableColumn id="2" name="First" dataDxfId="112"/>
    <tableColumn id="3" name="MI" dataDxfId="111"/>
    <tableColumn id="4" name="Title" dataDxfId="110"/>
    <tableColumn id="5" name="Department" dataDxfId="109"/>
    <tableColumn id="6" name="Salary" dataDxfId="108"/>
    <tableColumn id="7" name="Comp Freq" dataDxfId="107"/>
    <tableColumn id="8" name="Full/ Part" dataDxfId="106"/>
    <tableColumn id="9" name="Stipend" dataDxfId="105" dataCellStyle="Currency"/>
    <tableColumn id="10" name="Room &amp; Board" dataDxfId="104"/>
    <tableColumn id="11" name="Empl Class" dataDxfId="103"/>
    <tableColumn id="12" name="Length" dataDxfId="102"/>
    <tableColumn id="13" name="Employee Type" dataDxfId="101"/>
    <tableColumn id="14" name="Rank" dataDxfId="1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7" name="Table_2014" displayName="Table_2014" ref="A1:L1433" totalsRowShown="0" headerRowDxfId="95" dataDxfId="93" headerRowBorderDxfId="94" tableBorderDxfId="92">
  <autoFilter ref="A1:L1433">
    <filterColumn colId="11">
      <filters>
        <filter val="Faculty Adminis"/>
      </filters>
    </filterColumn>
  </autoFilter>
  <sortState ref="A2:L1433">
    <sortCondition descending="1" ref="F1:F1433"/>
  </sortState>
  <tableColumns count="12">
    <tableColumn id="1" name="Last Name" dataDxfId="91"/>
    <tableColumn id="2" name="First Name" dataDxfId="90"/>
    <tableColumn id="3" name="Middle" dataDxfId="89"/>
    <tableColumn id="4" name="Title" dataDxfId="88"/>
    <tableColumn id="5" name="Department" dataDxfId="87"/>
    <tableColumn id="7" name="Base Salary" dataDxfId="86" dataCellStyle="Currency"/>
    <tableColumn id="8" name="Full/ Part" dataDxfId="85"/>
    <tableColumn id="9" name="Stipend" dataDxfId="84" dataCellStyle="Currency"/>
    <tableColumn id="10" name="Room and Board" dataDxfId="83" dataCellStyle="Currency"/>
    <tableColumn id="11" name="Empl Class" dataDxfId="82"/>
    <tableColumn id="12" name="Length" dataDxfId="81"/>
    <tableColumn id="13" name="Employee Type" dataDxfId="8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8" name="Table_2013" displayName="Table_2013" ref="A1:L1539" totalsRowShown="0" headerRowDxfId="75" dataDxfId="73" headerRowBorderDxfId="74" tableBorderDxfId="72">
  <autoFilter ref="A1:L1539"/>
  <sortState ref="A2:L1607">
    <sortCondition descending="1" ref="F1:F1607"/>
  </sortState>
  <tableColumns count="12">
    <tableColumn id="1" name="Last" dataDxfId="71"/>
    <tableColumn id="2" name="First Name" dataDxfId="70"/>
    <tableColumn id="3" name="Middle" dataDxfId="69"/>
    <tableColumn id="4" name="Title" dataDxfId="68"/>
    <tableColumn id="5" name="Department" dataDxfId="67"/>
    <tableColumn id="7" name="Base Salary" dataDxfId="66" dataCellStyle="Currency"/>
    <tableColumn id="8" name="Full/ Part" dataDxfId="65"/>
    <tableColumn id="9" name="Stipend" dataDxfId="64" dataCellStyle="Currency"/>
    <tableColumn id="10" name="Room and Board" dataDxfId="63" dataCellStyle="Currency"/>
    <tableColumn id="11" name="Empl Class" dataDxfId="62"/>
    <tableColumn id="12" name="Length" dataDxfId="61"/>
    <tableColumn id="13" name="Employee Type" dataDxfId="6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9" name="Table_2012" displayName="Table_2012" ref="A1:I1596" totalsRowShown="0" headerRowDxfId="55" dataDxfId="53" headerRowBorderDxfId="54" tableBorderDxfId="52">
  <autoFilter ref="A1:I1596"/>
  <sortState ref="A2:I1596">
    <sortCondition descending="1" ref="E1:E1596"/>
  </sortState>
  <tableColumns count="9">
    <tableColumn id="1" name="Last" dataDxfId="51"/>
    <tableColumn id="2" name="First Name" dataDxfId="50"/>
    <tableColumn id="3" name="Title" dataDxfId="49"/>
    <tableColumn id="4" name="Department" dataDxfId="48"/>
    <tableColumn id="5" name="Base Salary" dataDxfId="47" dataCellStyle="Currency"/>
    <tableColumn id="6" name="Stipend" dataDxfId="46" dataCellStyle="Currency"/>
    <tableColumn id="7" name="Room and Board" dataDxfId="45" dataCellStyle="Currency"/>
    <tableColumn id="8" name="Length" dataDxfId="44"/>
    <tableColumn id="9" name="Employee Type" dataDxfId="4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able_2011" displayName="Table_2011" ref="A1:H1550" headerRowDxfId="40" dataDxfId="39" totalsRowDxfId="38">
  <autoFilter ref="A1:H1550"/>
  <sortState ref="A2:H1550">
    <sortCondition descending="1" ref="D1:D1550"/>
  </sortState>
  <tableColumns count="8">
    <tableColumn id="1" name="Last" totalsRowLabel="Total" dataDxfId="37" totalsRowDxfId="36"/>
    <tableColumn id="2" name="First" dataDxfId="35" totalsRowDxfId="34"/>
    <tableColumn id="3" name="Department" dataDxfId="33" totalsRowDxfId="32"/>
    <tableColumn id="4" name="Base Salary" dataDxfId="31" totalsRowDxfId="30"/>
    <tableColumn id="5" name="Stipend" dataDxfId="29" totalsRowDxfId="28"/>
    <tableColumn id="6" name="Room and Board" dataDxfId="27" totalsRowDxfId="26"/>
    <tableColumn id="7" name="Length" dataDxfId="25" totalsRowDxfId="24"/>
    <tableColumn id="8" name="Employee Type" totalsRowFunction="count" dataDxfId="23" totalsRowDxfId="2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1" name="Table_2010" displayName="Table_2010" ref="A1:G1491" totalsRowShown="0" headerRowDxfId="19" dataDxfId="18">
  <autoFilter ref="A1:G1491"/>
  <sortState ref="A2:G1491">
    <sortCondition descending="1" ref="E1:E1491"/>
  </sortState>
  <tableColumns count="7">
    <tableColumn id="1" name="Last" dataDxfId="17"/>
    <tableColumn id="2" name="First" dataDxfId="16"/>
    <tableColumn id="3" name="Position Title" dataDxfId="15"/>
    <tableColumn id="4" name="Department" dataDxfId="14"/>
    <tableColumn id="5" name="Salary" dataDxfId="13" dataCellStyle="Currency"/>
    <tableColumn id="6" name="Stipend/Room and Board [R]" dataDxfId="12"/>
    <tableColumn id="7" name="Length" dataDxfId="1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2" name="Table_2009" displayName="Table_2009" ref="A1:G1426" totalsRowShown="0" headerRowDxfId="8" dataDxfId="7">
  <autoFilter ref="A1:G1426"/>
  <sortState ref="A2:G1426">
    <sortCondition descending="1" ref="E1:E1426"/>
  </sortState>
  <tableColumns count="7">
    <tableColumn id="1" name="Last" dataDxfId="6"/>
    <tableColumn id="7" name="First" dataDxfId="5"/>
    <tableColumn id="2" name="Position Title" dataDxfId="4"/>
    <tableColumn id="3" name="Department" dataDxfId="3"/>
    <tableColumn id="4" name="Salary" dataDxfId="2" dataCellStyle="Currency"/>
    <tableColumn id="5" name="Stipend/Room and Board [R]" dataDxfId="1"/>
    <tableColumn id="6" name="Length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1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4.bin"/><Relationship Id="rId4" Type="http://schemas.openxmlformats.org/officeDocument/2006/relationships/pivotTable" Target="../pivotTables/pivotTable1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2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3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2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7.xml"/><Relationship Id="rId2" Type="http://schemas.openxmlformats.org/officeDocument/2006/relationships/pivotTable" Target="../pivotTables/pivotTable26.xml"/><Relationship Id="rId1" Type="http://schemas.openxmlformats.org/officeDocument/2006/relationships/pivotTable" Target="../pivotTables/pivotTable25.xm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7.bin"/><Relationship Id="rId4" Type="http://schemas.openxmlformats.org/officeDocument/2006/relationships/pivotTable" Target="../pivotTables/pivotTable2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2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>
      <selection activeCell="J15" sqref="J15"/>
    </sheetView>
  </sheetViews>
  <sheetFormatPr defaultRowHeight="15" x14ac:dyDescent="0.25"/>
  <cols>
    <col min="1" max="1" width="14.28515625" bestFit="1" customWidth="1"/>
    <col min="2" max="7" width="12.5703125" bestFit="1" customWidth="1"/>
    <col min="8" max="8" width="12" bestFit="1" customWidth="1"/>
  </cols>
  <sheetData>
    <row r="1" spans="1:9" x14ac:dyDescent="0.25">
      <c r="A1" s="198" t="s">
        <v>7469</v>
      </c>
      <c r="B1" s="198"/>
      <c r="C1" s="198"/>
      <c r="D1" s="198"/>
      <c r="E1" s="198"/>
      <c r="F1" s="198"/>
      <c r="G1" s="198"/>
      <c r="H1" s="198"/>
    </row>
    <row r="2" spans="1:9" x14ac:dyDescent="0.25">
      <c r="A2" t="s">
        <v>7468</v>
      </c>
      <c r="B2" t="s">
        <v>7461</v>
      </c>
      <c r="C2" t="s">
        <v>7462</v>
      </c>
      <c r="D2" t="s">
        <v>7463</v>
      </c>
      <c r="E2" t="s">
        <v>7464</v>
      </c>
      <c r="F2" t="s">
        <v>7465</v>
      </c>
      <c r="G2" t="s">
        <v>7466</v>
      </c>
      <c r="H2" t="s">
        <v>7467</v>
      </c>
    </row>
    <row r="3" spans="1:9" x14ac:dyDescent="0.25">
      <c r="A3" t="str">
        <f>'2017'!A18</f>
        <v>Administrative</v>
      </c>
      <c r="B3" s="195">
        <f>'2017'!B18</f>
        <v>67722.247179104437</v>
      </c>
      <c r="C3" s="195">
        <f>'2016'!B18</f>
        <v>69352.401199999993</v>
      </c>
      <c r="D3" s="195">
        <f>'2015'!B18</f>
        <v>64107.558255639102</v>
      </c>
      <c r="E3" s="195">
        <f>'2014'!B18</f>
        <v>63651.97133757962</v>
      </c>
      <c r="F3" s="195">
        <f>'2013'!B18</f>
        <v>61585.649310872897</v>
      </c>
      <c r="G3" s="195">
        <f>'2012'!B18</f>
        <v>59650.4453125</v>
      </c>
      <c r="H3" s="195">
        <f>'2011'!B18</f>
        <v>60609.003960066548</v>
      </c>
    </row>
    <row r="4" spans="1:9" x14ac:dyDescent="0.25">
      <c r="A4" t="str">
        <f>'2017'!A19</f>
        <v>Faculty</v>
      </c>
      <c r="B4" s="195">
        <f>'2017'!B19</f>
        <v>78813.991880920163</v>
      </c>
      <c r="C4" s="195">
        <f>'2016'!B19</f>
        <v>74155.3574270557</v>
      </c>
      <c r="D4" s="195">
        <f>'2015'!B19</f>
        <v>73073.347885402458</v>
      </c>
      <c r="E4" s="195">
        <f>'2014'!B19</f>
        <v>72745.69709543568</v>
      </c>
      <c r="F4" s="195">
        <f>'2013'!B19</f>
        <v>66607.964019851119</v>
      </c>
      <c r="G4" s="195">
        <f>'2012'!B19</f>
        <v>60501.80574712644</v>
      </c>
      <c r="H4" s="195">
        <f>'2011'!B19</f>
        <v>63922.548118466897</v>
      </c>
    </row>
    <row r="5" spans="1:9" x14ac:dyDescent="0.25">
      <c r="A5" t="str">
        <f>'2017'!A20</f>
        <v>Faculty Admin</v>
      </c>
      <c r="B5" s="195">
        <f>'2017'!B20</f>
        <v>137322.62121212122</v>
      </c>
      <c r="C5" s="195">
        <f>'2016'!B20</f>
        <v>133871.92424242425</v>
      </c>
      <c r="D5" s="195">
        <f>'2015'!B20</f>
        <v>130348.74193548386</v>
      </c>
      <c r="E5" s="195">
        <f>'2014'!B20</f>
        <v>127814.45</v>
      </c>
      <c r="F5" s="195">
        <f>'2013'!B20</f>
        <v>123300.74137931035</v>
      </c>
      <c r="G5" s="195">
        <f>'2012'!B20</f>
        <v>120168.89830508475</v>
      </c>
      <c r="H5" s="195">
        <f>'2011'!B20</f>
        <v>63455.096065573765</v>
      </c>
    </row>
    <row r="6" spans="1:9" x14ac:dyDescent="0.25">
      <c r="A6" t="str">
        <f>'2017'!A21</f>
        <v>Faculty Library</v>
      </c>
      <c r="B6" s="195">
        <f>'2017'!B21</f>
        <v>82835.100000000006</v>
      </c>
      <c r="C6" s="195">
        <f>'2016'!B21</f>
        <v>83244.84210526316</v>
      </c>
      <c r="D6" s="195">
        <f>'2015'!B21</f>
        <v>83677</v>
      </c>
      <c r="E6" s="195">
        <f>'2014'!B21</f>
        <v>81762.809523809527</v>
      </c>
      <c r="F6" s="195">
        <f>'2013'!B21</f>
        <v>76603.523809523816</v>
      </c>
      <c r="G6" s="195">
        <f>'2012'!B21</f>
        <v>66262.230769230766</v>
      </c>
      <c r="H6" s="195">
        <f>'2011'!B21</f>
        <v>65924.038461538468</v>
      </c>
    </row>
    <row r="8" spans="1:9" x14ac:dyDescent="0.25">
      <c r="A8" s="198" t="s">
        <v>7470</v>
      </c>
      <c r="B8" s="198"/>
      <c r="C8" s="198"/>
      <c r="D8" s="198"/>
      <c r="E8" s="198"/>
      <c r="F8" s="198"/>
      <c r="G8" s="198"/>
    </row>
    <row r="9" spans="1:9" x14ac:dyDescent="0.25">
      <c r="A9" t="s">
        <v>7468</v>
      </c>
      <c r="B9" s="182" t="s">
        <v>7472</v>
      </c>
      <c r="C9" s="184" t="s">
        <v>7461</v>
      </c>
      <c r="D9" s="184" t="s">
        <v>7462</v>
      </c>
      <c r="E9" s="184" t="s">
        <v>7463</v>
      </c>
      <c r="F9" s="184" t="s">
        <v>7464</v>
      </c>
      <c r="G9" s="184" t="s">
        <v>7465</v>
      </c>
      <c r="H9" s="184" t="s">
        <v>7466</v>
      </c>
      <c r="I9" s="184" t="s">
        <v>7467</v>
      </c>
    </row>
    <row r="10" spans="1:9" x14ac:dyDescent="0.25">
      <c r="A10" t="str">
        <f>A3</f>
        <v>Administrative</v>
      </c>
      <c r="B10" s="197"/>
      <c r="C10" s="197">
        <f t="shared" ref="C10:H13" si="0">SUM(B3-C3)/C3</f>
        <v>-2.3505372455590708E-2</v>
      </c>
      <c r="D10" s="197">
        <f t="shared" si="0"/>
        <v>8.1813175966650359E-2</v>
      </c>
      <c r="E10" s="197">
        <f t="shared" si="0"/>
        <v>7.1574675298470593E-3</v>
      </c>
      <c r="F10" s="197">
        <f t="shared" si="0"/>
        <v>3.355200521271301E-2</v>
      </c>
      <c r="G10" s="197">
        <f t="shared" si="0"/>
        <v>3.2442406561001266E-2</v>
      </c>
      <c r="H10" s="197">
        <f t="shared" si="0"/>
        <v>-1.581544960214349E-2</v>
      </c>
      <c r="I10" s="197"/>
    </row>
    <row r="11" spans="1:9" x14ac:dyDescent="0.25">
      <c r="A11" t="str">
        <f>A4</f>
        <v>Faculty</v>
      </c>
      <c r="B11" s="197"/>
      <c r="C11" s="197">
        <f t="shared" si="0"/>
        <v>6.2822628269940103E-2</v>
      </c>
      <c r="D11" s="197">
        <f t="shared" si="0"/>
        <v>1.4807170780653264E-2</v>
      </c>
      <c r="E11" s="197">
        <f t="shared" si="0"/>
        <v>4.5040573264000742E-3</v>
      </c>
      <c r="F11" s="197">
        <f t="shared" si="0"/>
        <v>9.2147135344886652E-2</v>
      </c>
      <c r="G11" s="197">
        <f t="shared" si="0"/>
        <v>0.10092522359160649</v>
      </c>
      <c r="H11" s="197">
        <f t="shared" si="0"/>
        <v>-5.3513861259110569E-2</v>
      </c>
      <c r="I11" s="197"/>
    </row>
    <row r="12" spans="1:9" x14ac:dyDescent="0.25">
      <c r="A12" t="str">
        <f>A5</f>
        <v>Faculty Admin</v>
      </c>
      <c r="B12" s="197"/>
      <c r="C12" s="197">
        <f t="shared" si="0"/>
        <v>2.5776106448191539E-2</v>
      </c>
      <c r="D12" s="197">
        <f t="shared" si="0"/>
        <v>2.7028893832241132E-2</v>
      </c>
      <c r="E12" s="197">
        <f t="shared" si="0"/>
        <v>1.9827898453452383E-2</v>
      </c>
      <c r="F12" s="197">
        <f t="shared" si="0"/>
        <v>3.6607311279695534E-2</v>
      </c>
      <c r="G12" s="197">
        <f t="shared" si="0"/>
        <v>2.6062010373719833E-2</v>
      </c>
      <c r="H12" s="197">
        <f t="shared" si="0"/>
        <v>0.89376276699516133</v>
      </c>
      <c r="I12" s="197"/>
    </row>
    <row r="13" spans="1:9" x14ac:dyDescent="0.25">
      <c r="A13" t="str">
        <f>A6</f>
        <v>Faculty Library</v>
      </c>
      <c r="B13" s="197"/>
      <c r="C13" s="197">
        <f t="shared" si="0"/>
        <v>-4.922132049275019E-3</v>
      </c>
      <c r="D13" s="197">
        <f t="shared" si="0"/>
        <v>-5.1645959431724344E-3</v>
      </c>
      <c r="E13" s="197">
        <f t="shared" si="0"/>
        <v>2.3411505638551433E-2</v>
      </c>
      <c r="F13" s="197">
        <f t="shared" si="0"/>
        <v>6.7350501095933615E-2</v>
      </c>
      <c r="G13" s="197">
        <f t="shared" si="0"/>
        <v>0.15606617707013704</v>
      </c>
      <c r="H13" s="197">
        <f t="shared" si="0"/>
        <v>5.1300301920915604E-3</v>
      </c>
      <c r="I13" s="197"/>
    </row>
    <row r="14" spans="1:9" x14ac:dyDescent="0.25">
      <c r="A14" t="s">
        <v>7471</v>
      </c>
      <c r="B14" s="197">
        <v>1.7999999999999999E-2</v>
      </c>
      <c r="C14" s="197">
        <v>1.7999999999999999E-2</v>
      </c>
      <c r="D14" s="197">
        <v>2.1999999999999999E-2</v>
      </c>
      <c r="E14" s="197">
        <v>1.7999999999999999E-2</v>
      </c>
      <c r="F14" s="197">
        <v>1.7000000000000001E-2</v>
      </c>
      <c r="G14" s="197">
        <v>1.7999999999999999E-2</v>
      </c>
      <c r="H14" s="197">
        <v>2.1000000000000001E-2</v>
      </c>
      <c r="I14" s="197">
        <v>1.7000000000000001E-2</v>
      </c>
    </row>
    <row r="15" spans="1:9" x14ac:dyDescent="0.25">
      <c r="A15" t="s">
        <v>7473</v>
      </c>
      <c r="B15" s="197">
        <v>0</v>
      </c>
      <c r="C15" s="197">
        <v>0</v>
      </c>
      <c r="D15" s="197">
        <v>0</v>
      </c>
      <c r="E15" s="197">
        <v>0</v>
      </c>
      <c r="F15" s="197">
        <v>0</v>
      </c>
      <c r="G15" s="197">
        <v>0</v>
      </c>
      <c r="H15" s="197">
        <v>0</v>
      </c>
      <c r="I15" s="197">
        <v>0</v>
      </c>
    </row>
  </sheetData>
  <mergeCells count="2">
    <mergeCell ref="A1:H1"/>
    <mergeCell ref="A8:G8"/>
  </mergeCells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4"/>
  <sheetViews>
    <sheetView workbookViewId="0">
      <selection activeCell="B18" sqref="B18"/>
    </sheetView>
  </sheetViews>
  <sheetFormatPr defaultRowHeight="15" x14ac:dyDescent="0.25"/>
  <cols>
    <col min="1" max="1" width="14.28515625" customWidth="1"/>
    <col min="2" max="2" width="18.28515625" bestFit="1" customWidth="1"/>
    <col min="11" max="11" width="23.28515625" bestFit="1" customWidth="1"/>
    <col min="12" max="12" width="16.85546875" bestFit="1" customWidth="1"/>
  </cols>
  <sheetData>
    <row r="3" spans="1:12" x14ac:dyDescent="0.25">
      <c r="A3" s="181" t="s">
        <v>7367</v>
      </c>
      <c r="B3" t="s">
        <v>7370</v>
      </c>
    </row>
    <row r="4" spans="1:12" x14ac:dyDescent="0.25">
      <c r="A4" s="140" t="s">
        <v>15</v>
      </c>
      <c r="B4" s="182">
        <v>670</v>
      </c>
    </row>
    <row r="5" spans="1:12" x14ac:dyDescent="0.25">
      <c r="A5" s="140" t="s">
        <v>60</v>
      </c>
      <c r="B5" s="182">
        <v>739</v>
      </c>
    </row>
    <row r="6" spans="1:12" x14ac:dyDescent="0.25">
      <c r="A6" s="140" t="s">
        <v>7373</v>
      </c>
      <c r="B6" s="182">
        <v>66</v>
      </c>
    </row>
    <row r="7" spans="1:12" x14ac:dyDescent="0.25">
      <c r="A7" s="140" t="s">
        <v>121</v>
      </c>
      <c r="B7" s="182">
        <v>20</v>
      </c>
    </row>
    <row r="8" spans="1:12" x14ac:dyDescent="0.25">
      <c r="A8" s="140" t="s">
        <v>7368</v>
      </c>
      <c r="B8" s="185">
        <v>1495</v>
      </c>
    </row>
    <row r="10" spans="1:12" x14ac:dyDescent="0.25">
      <c r="A10" s="181" t="s">
        <v>7367</v>
      </c>
      <c r="B10" t="s">
        <v>7369</v>
      </c>
    </row>
    <row r="11" spans="1:12" x14ac:dyDescent="0.25">
      <c r="A11" s="140" t="s">
        <v>15</v>
      </c>
      <c r="B11" s="184">
        <v>45373905.609999977</v>
      </c>
    </row>
    <row r="12" spans="1:12" x14ac:dyDescent="0.25">
      <c r="A12" s="140" t="s">
        <v>60</v>
      </c>
      <c r="B12" s="184">
        <v>58243540</v>
      </c>
    </row>
    <row r="13" spans="1:12" x14ac:dyDescent="0.25">
      <c r="A13" s="140" t="s">
        <v>7373</v>
      </c>
      <c r="B13" s="184">
        <v>9063293</v>
      </c>
    </row>
    <row r="14" spans="1:12" x14ac:dyDescent="0.25">
      <c r="A14" s="140" t="s">
        <v>121</v>
      </c>
      <c r="B14" s="184">
        <v>1656702</v>
      </c>
    </row>
    <row r="15" spans="1:12" ht="15.75" thickBot="1" x14ac:dyDescent="0.3">
      <c r="A15" s="140" t="s">
        <v>7368</v>
      </c>
      <c r="B15" s="184">
        <v>114337440.60999998</v>
      </c>
    </row>
    <row r="16" spans="1:12" x14ac:dyDescent="0.25">
      <c r="K16" s="189" t="s">
        <v>7423</v>
      </c>
      <c r="L16" s="189"/>
    </row>
    <row r="17" spans="1:12" x14ac:dyDescent="0.25">
      <c r="A17" s="181" t="s">
        <v>7367</v>
      </c>
      <c r="B17" t="s">
        <v>7374</v>
      </c>
      <c r="K17" s="187"/>
      <c r="L17" s="187"/>
    </row>
    <row r="18" spans="1:12" x14ac:dyDescent="0.25">
      <c r="A18" s="140" t="s">
        <v>15</v>
      </c>
      <c r="B18" s="184">
        <v>67722.247179104437</v>
      </c>
      <c r="K18" s="187" t="s">
        <v>7409</v>
      </c>
      <c r="L18" s="190">
        <v>76479.893384615367</v>
      </c>
    </row>
    <row r="19" spans="1:12" x14ac:dyDescent="0.25">
      <c r="A19" s="140" t="s">
        <v>60</v>
      </c>
      <c r="B19" s="184">
        <v>78813.991880920163</v>
      </c>
      <c r="K19" s="187" t="s">
        <v>7410</v>
      </c>
      <c r="L19" s="190">
        <v>914.89667356012751</v>
      </c>
    </row>
    <row r="20" spans="1:12" x14ac:dyDescent="0.25">
      <c r="A20" s="140" t="s">
        <v>7373</v>
      </c>
      <c r="B20" s="184">
        <v>137322.62121212122</v>
      </c>
      <c r="K20" s="187" t="s">
        <v>7411</v>
      </c>
      <c r="L20" s="192">
        <v>67958</v>
      </c>
    </row>
    <row r="21" spans="1:12" x14ac:dyDescent="0.25">
      <c r="A21" s="140" t="s">
        <v>121</v>
      </c>
      <c r="B21" s="184">
        <v>82835.100000000006</v>
      </c>
      <c r="K21" s="187" t="s">
        <v>7412</v>
      </c>
      <c r="L21" s="192">
        <v>52275</v>
      </c>
    </row>
    <row r="22" spans="1:12" x14ac:dyDescent="0.25">
      <c r="A22" s="140" t="s">
        <v>7368</v>
      </c>
      <c r="B22" s="184">
        <v>76479.893384615381</v>
      </c>
      <c r="K22" s="187" t="s">
        <v>7413</v>
      </c>
      <c r="L22" s="190">
        <v>35374.690179853489</v>
      </c>
    </row>
    <row r="23" spans="1:12" x14ac:dyDescent="0.25">
      <c r="K23" s="187" t="s">
        <v>7414</v>
      </c>
      <c r="L23" s="190">
        <v>1251368705.3206229</v>
      </c>
    </row>
    <row r="24" spans="1:12" x14ac:dyDescent="0.25">
      <c r="A24" s="181" t="s">
        <v>7367</v>
      </c>
      <c r="B24" t="s">
        <v>7370</v>
      </c>
      <c r="K24" s="187" t="s">
        <v>7415</v>
      </c>
      <c r="L24" s="190">
        <v>16.735316549453362</v>
      </c>
    </row>
    <row r="25" spans="1:12" x14ac:dyDescent="0.25">
      <c r="A25" s="186" t="s">
        <v>7375</v>
      </c>
      <c r="B25" s="182">
        <v>6</v>
      </c>
      <c r="K25" s="187" t="s">
        <v>7416</v>
      </c>
      <c r="L25" s="190">
        <v>3.035723864152172</v>
      </c>
    </row>
    <row r="26" spans="1:12" x14ac:dyDescent="0.25">
      <c r="A26" s="186" t="s">
        <v>7376</v>
      </c>
      <c r="B26" s="182">
        <v>37</v>
      </c>
      <c r="K26" s="187" t="s">
        <v>7417</v>
      </c>
      <c r="L26" s="190">
        <v>405650.2</v>
      </c>
    </row>
    <row r="27" spans="1:12" x14ac:dyDescent="0.25">
      <c r="A27" s="186" t="s">
        <v>7377</v>
      </c>
      <c r="B27" s="182">
        <v>193</v>
      </c>
      <c r="K27" s="187" t="s">
        <v>7418</v>
      </c>
      <c r="L27" s="190">
        <v>23004.799999999999</v>
      </c>
    </row>
    <row r="28" spans="1:12" x14ac:dyDescent="0.25">
      <c r="A28" s="186" t="s">
        <v>7378</v>
      </c>
      <c r="B28" s="182">
        <v>302</v>
      </c>
      <c r="K28" s="187" t="s">
        <v>7419</v>
      </c>
      <c r="L28" s="192">
        <v>428655</v>
      </c>
    </row>
    <row r="29" spans="1:12" x14ac:dyDescent="0.25">
      <c r="A29" s="186" t="s">
        <v>7379</v>
      </c>
      <c r="B29" s="182">
        <v>249</v>
      </c>
      <c r="K29" s="187" t="s">
        <v>7420</v>
      </c>
      <c r="L29" s="190">
        <v>114337440.60999997</v>
      </c>
    </row>
    <row r="30" spans="1:12" x14ac:dyDescent="0.25">
      <c r="A30" s="186" t="s">
        <v>7380</v>
      </c>
      <c r="B30" s="182">
        <v>213</v>
      </c>
      <c r="K30" s="187" t="s">
        <v>7421</v>
      </c>
      <c r="L30" s="192">
        <v>1495</v>
      </c>
    </row>
    <row r="31" spans="1:12" ht="15.75" thickBot="1" x14ac:dyDescent="0.3">
      <c r="A31" s="186" t="s">
        <v>7381</v>
      </c>
      <c r="B31" s="182">
        <v>148</v>
      </c>
      <c r="K31" s="188" t="s">
        <v>7422</v>
      </c>
      <c r="L31" s="191">
        <v>1794.6184203483635</v>
      </c>
    </row>
    <row r="32" spans="1:12" x14ac:dyDescent="0.25">
      <c r="A32" s="186" t="s">
        <v>7382</v>
      </c>
      <c r="B32" s="182">
        <v>111</v>
      </c>
    </row>
    <row r="33" spans="1:2" x14ac:dyDescent="0.25">
      <c r="A33" s="186" t="s">
        <v>7383</v>
      </c>
      <c r="B33" s="182">
        <v>59</v>
      </c>
    </row>
    <row r="34" spans="1:2" x14ac:dyDescent="0.25">
      <c r="A34" s="186" t="s">
        <v>7384</v>
      </c>
      <c r="B34" s="182">
        <v>46</v>
      </c>
    </row>
    <row r="35" spans="1:2" x14ac:dyDescent="0.25">
      <c r="A35" s="186" t="s">
        <v>7385</v>
      </c>
      <c r="B35" s="182">
        <v>38</v>
      </c>
    </row>
    <row r="36" spans="1:2" x14ac:dyDescent="0.25">
      <c r="A36" s="186" t="s">
        <v>7386</v>
      </c>
      <c r="B36" s="182">
        <v>25</v>
      </c>
    </row>
    <row r="37" spans="1:2" x14ac:dyDescent="0.25">
      <c r="A37" s="186" t="s">
        <v>7387</v>
      </c>
      <c r="B37" s="182">
        <v>11</v>
      </c>
    </row>
    <row r="38" spans="1:2" x14ac:dyDescent="0.25">
      <c r="A38" s="186" t="s">
        <v>7388</v>
      </c>
      <c r="B38" s="182">
        <v>13</v>
      </c>
    </row>
    <row r="39" spans="1:2" x14ac:dyDescent="0.25">
      <c r="A39" s="186" t="s">
        <v>7389</v>
      </c>
      <c r="B39" s="182">
        <v>9</v>
      </c>
    </row>
    <row r="40" spans="1:2" x14ac:dyDescent="0.25">
      <c r="A40" s="186" t="s">
        <v>7390</v>
      </c>
      <c r="B40" s="182">
        <v>8</v>
      </c>
    </row>
    <row r="41" spans="1:2" x14ac:dyDescent="0.25">
      <c r="A41" s="186" t="s">
        <v>7391</v>
      </c>
      <c r="B41" s="182">
        <v>8</v>
      </c>
    </row>
    <row r="42" spans="1:2" x14ac:dyDescent="0.25">
      <c r="A42" s="186" t="s">
        <v>7392</v>
      </c>
      <c r="B42" s="182">
        <v>1</v>
      </c>
    </row>
    <row r="43" spans="1:2" x14ac:dyDescent="0.25">
      <c r="A43" s="186" t="s">
        <v>7393</v>
      </c>
      <c r="B43" s="182">
        <v>3</v>
      </c>
    </row>
    <row r="44" spans="1:2" x14ac:dyDescent="0.25">
      <c r="A44" s="186" t="s">
        <v>7394</v>
      </c>
      <c r="B44" s="182">
        <v>2</v>
      </c>
    </row>
    <row r="45" spans="1:2" x14ac:dyDescent="0.25">
      <c r="A45" s="186" t="s">
        <v>7395</v>
      </c>
      <c r="B45" s="182">
        <v>3</v>
      </c>
    </row>
    <row r="46" spans="1:2" x14ac:dyDescent="0.25">
      <c r="A46" s="186" t="s">
        <v>7396</v>
      </c>
      <c r="B46" s="182">
        <v>1</v>
      </c>
    </row>
    <row r="47" spans="1:2" x14ac:dyDescent="0.25">
      <c r="A47" s="186" t="s">
        <v>7397</v>
      </c>
      <c r="B47" s="182">
        <v>1</v>
      </c>
    </row>
    <row r="48" spans="1:2" x14ac:dyDescent="0.25">
      <c r="A48" s="186" t="s">
        <v>7398</v>
      </c>
      <c r="B48" s="182">
        <v>1</v>
      </c>
    </row>
    <row r="49" spans="1:2" x14ac:dyDescent="0.25">
      <c r="A49" s="186" t="s">
        <v>7399</v>
      </c>
      <c r="B49" s="182">
        <v>2</v>
      </c>
    </row>
    <row r="50" spans="1:2" x14ac:dyDescent="0.25">
      <c r="A50" s="186" t="s">
        <v>7400</v>
      </c>
      <c r="B50" s="182">
        <v>1</v>
      </c>
    </row>
    <row r="51" spans="1:2" x14ac:dyDescent="0.25">
      <c r="A51" s="186" t="s">
        <v>7401</v>
      </c>
      <c r="B51" s="182">
        <v>2</v>
      </c>
    </row>
    <row r="52" spans="1:2" x14ac:dyDescent="0.25">
      <c r="A52" s="186" t="s">
        <v>7402</v>
      </c>
      <c r="B52" s="182">
        <v>1</v>
      </c>
    </row>
    <row r="53" spans="1:2" x14ac:dyDescent="0.25">
      <c r="A53" s="186" t="s">
        <v>7403</v>
      </c>
      <c r="B53" s="182">
        <v>1</v>
      </c>
    </row>
    <row r="54" spans="1:2" x14ac:dyDescent="0.25">
      <c r="A54" s="186" t="s">
        <v>7368</v>
      </c>
      <c r="B54" s="182">
        <v>1495</v>
      </c>
    </row>
  </sheetData>
  <pageMargins left="0.7" right="0.7" top="0.75" bottom="0.75" header="0.3" footer="0.3"/>
  <pageSetup scale="66" orientation="landscape" r:id="rId5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99"/>
  <sheetViews>
    <sheetView zoomScaleNormal="100" workbookViewId="0"/>
  </sheetViews>
  <sheetFormatPr defaultRowHeight="15" x14ac:dyDescent="0.25"/>
  <cols>
    <col min="1" max="1" width="19.5703125" bestFit="1" customWidth="1"/>
    <col min="2" max="2" width="19.140625" bestFit="1" customWidth="1"/>
    <col min="3" max="3" width="8.7109375" bestFit="1" customWidth="1"/>
    <col min="4" max="4" width="36.85546875" bestFit="1" customWidth="1"/>
    <col min="5" max="5" width="31.28515625" bestFit="1" customWidth="1"/>
    <col min="6" max="6" width="15.28515625" bestFit="1" customWidth="1"/>
    <col min="7" max="7" width="16.140625" bestFit="1" customWidth="1"/>
    <col min="8" max="8" width="14.28515625" bestFit="1" customWidth="1"/>
    <col min="9" max="9" width="12.7109375" bestFit="1" customWidth="1"/>
    <col min="10" max="10" width="22" bestFit="1" customWidth="1"/>
    <col min="11" max="11" width="16.28515625" bestFit="1" customWidth="1"/>
    <col min="12" max="12" width="14.7109375" bestFit="1" customWidth="1"/>
    <col min="13" max="13" width="20.5703125" bestFit="1" customWidth="1"/>
    <col min="14" max="14" width="10.85546875" bestFit="1" customWidth="1"/>
  </cols>
  <sheetData>
    <row r="1" spans="1:14" s="144" customFormat="1" ht="15.75" x14ac:dyDescent="0.25">
      <c r="A1" s="145" t="s">
        <v>2650</v>
      </c>
      <c r="B1" s="145" t="s">
        <v>3367</v>
      </c>
      <c r="C1" s="145" t="s">
        <v>2648</v>
      </c>
      <c r="D1" s="145" t="s">
        <v>5355</v>
      </c>
      <c r="E1" s="145" t="s">
        <v>2651</v>
      </c>
      <c r="F1" s="146" t="s">
        <v>5</v>
      </c>
      <c r="G1" s="147" t="s">
        <v>2652</v>
      </c>
      <c r="H1" s="147" t="s">
        <v>2653</v>
      </c>
      <c r="I1" s="145" t="s">
        <v>2654</v>
      </c>
      <c r="J1" s="147" t="s">
        <v>3851</v>
      </c>
      <c r="K1" s="147" t="s">
        <v>3368</v>
      </c>
      <c r="L1" s="145" t="s">
        <v>2655</v>
      </c>
      <c r="M1" s="145" t="s">
        <v>2656</v>
      </c>
      <c r="N1" s="148" t="s">
        <v>6</v>
      </c>
    </row>
    <row r="2" spans="1:14" ht="15.75" x14ac:dyDescent="0.25">
      <c r="A2" s="1" t="s">
        <v>7</v>
      </c>
      <c r="B2" s="2" t="s">
        <v>8</v>
      </c>
      <c r="C2" s="3" t="s">
        <v>9</v>
      </c>
      <c r="D2" s="2" t="s">
        <v>10</v>
      </c>
      <c r="E2" s="2" t="s">
        <v>11</v>
      </c>
      <c r="F2" s="4">
        <v>428655</v>
      </c>
      <c r="G2" s="3" t="s">
        <v>12</v>
      </c>
      <c r="H2" s="3" t="s">
        <v>13</v>
      </c>
      <c r="I2" s="5"/>
      <c r="J2" s="5"/>
      <c r="K2" s="3" t="s">
        <v>2</v>
      </c>
      <c r="L2" s="3" t="s">
        <v>14</v>
      </c>
      <c r="M2" s="3" t="s">
        <v>15</v>
      </c>
      <c r="N2" s="6">
        <v>1</v>
      </c>
    </row>
    <row r="3" spans="1:14" ht="15.75" x14ac:dyDescent="0.25">
      <c r="A3" s="1" t="s">
        <v>21</v>
      </c>
      <c r="B3" s="2" t="s">
        <v>22</v>
      </c>
      <c r="C3" s="3" t="s">
        <v>23</v>
      </c>
      <c r="D3" s="2" t="s">
        <v>3073</v>
      </c>
      <c r="E3" s="2" t="s">
        <v>20</v>
      </c>
      <c r="F3" s="4">
        <v>341879</v>
      </c>
      <c r="G3" s="3" t="s">
        <v>12</v>
      </c>
      <c r="H3" s="3" t="s">
        <v>13</v>
      </c>
      <c r="I3" s="4">
        <v>15000</v>
      </c>
      <c r="J3" s="5"/>
      <c r="K3" s="3" t="s">
        <v>0</v>
      </c>
      <c r="L3" s="3" t="s">
        <v>14</v>
      </c>
      <c r="M3" s="3" t="s">
        <v>7373</v>
      </c>
      <c r="N3" s="6">
        <v>2</v>
      </c>
    </row>
    <row r="4" spans="1:14" ht="15.75" x14ac:dyDescent="0.25">
      <c r="A4" s="1" t="s">
        <v>26</v>
      </c>
      <c r="B4" s="2" t="s">
        <v>8</v>
      </c>
      <c r="C4" s="3" t="s">
        <v>12</v>
      </c>
      <c r="D4" s="2" t="s">
        <v>27</v>
      </c>
      <c r="E4" s="2" t="s">
        <v>28</v>
      </c>
      <c r="F4" s="4">
        <v>339788</v>
      </c>
      <c r="G4" s="3" t="s">
        <v>12</v>
      </c>
      <c r="H4" s="3" t="s">
        <v>13</v>
      </c>
      <c r="I4" s="7"/>
      <c r="J4" s="7"/>
      <c r="K4" s="3" t="s">
        <v>2</v>
      </c>
      <c r="L4" s="3" t="s">
        <v>14</v>
      </c>
      <c r="M4" s="3" t="s">
        <v>15</v>
      </c>
      <c r="N4" s="6">
        <v>3</v>
      </c>
    </row>
    <row r="5" spans="1:14" ht="15.75" x14ac:dyDescent="0.25">
      <c r="A5" s="1" t="s">
        <v>16</v>
      </c>
      <c r="B5" s="2" t="s">
        <v>17</v>
      </c>
      <c r="C5" s="8" t="s">
        <v>18</v>
      </c>
      <c r="D5" s="2" t="s">
        <v>3074</v>
      </c>
      <c r="E5" s="2" t="s">
        <v>20</v>
      </c>
      <c r="F5" s="4">
        <v>339600</v>
      </c>
      <c r="G5" s="8" t="s">
        <v>12</v>
      </c>
      <c r="H5" s="8" t="s">
        <v>13</v>
      </c>
      <c r="I5" s="5"/>
      <c r="J5" s="5"/>
      <c r="K5" s="8" t="s">
        <v>0</v>
      </c>
      <c r="L5" s="3" t="s">
        <v>14</v>
      </c>
      <c r="M5" s="3" t="s">
        <v>7373</v>
      </c>
      <c r="N5" s="6">
        <v>4</v>
      </c>
    </row>
    <row r="6" spans="1:14" ht="15.75" x14ac:dyDescent="0.25">
      <c r="A6" s="1" t="s">
        <v>29</v>
      </c>
      <c r="B6" s="2" t="s">
        <v>30</v>
      </c>
      <c r="C6" s="3" t="s">
        <v>31</v>
      </c>
      <c r="D6" s="2" t="s">
        <v>32</v>
      </c>
      <c r="E6" s="2" t="s">
        <v>33</v>
      </c>
      <c r="F6" s="4">
        <v>306000</v>
      </c>
      <c r="G6" s="3" t="s">
        <v>12</v>
      </c>
      <c r="H6" s="3" t="s">
        <v>13</v>
      </c>
      <c r="I6" s="7"/>
      <c r="J6" s="7"/>
      <c r="K6" s="3" t="s">
        <v>2</v>
      </c>
      <c r="L6" s="3" t="s">
        <v>14</v>
      </c>
      <c r="M6" s="3" t="s">
        <v>15</v>
      </c>
      <c r="N6" s="6">
        <v>5</v>
      </c>
    </row>
    <row r="7" spans="1:14" ht="15.75" x14ac:dyDescent="0.25">
      <c r="A7" s="1" t="s">
        <v>34</v>
      </c>
      <c r="B7" s="2" t="s">
        <v>35</v>
      </c>
      <c r="C7" s="3" t="s">
        <v>13</v>
      </c>
      <c r="D7" s="2" t="s">
        <v>36</v>
      </c>
      <c r="E7" s="2" t="s">
        <v>37</v>
      </c>
      <c r="F7" s="4">
        <v>275400</v>
      </c>
      <c r="G7" s="3" t="s">
        <v>12</v>
      </c>
      <c r="H7" s="3" t="s">
        <v>13</v>
      </c>
      <c r="I7" s="7"/>
      <c r="J7" s="7"/>
      <c r="K7" s="3" t="s">
        <v>2</v>
      </c>
      <c r="L7" s="3" t="s">
        <v>14</v>
      </c>
      <c r="M7" s="3" t="s">
        <v>15</v>
      </c>
      <c r="N7" s="6">
        <v>6</v>
      </c>
    </row>
    <row r="8" spans="1:14" ht="15.75" x14ac:dyDescent="0.25">
      <c r="A8" s="1" t="s">
        <v>104</v>
      </c>
      <c r="B8" s="2" t="s">
        <v>50</v>
      </c>
      <c r="C8" s="3" t="s">
        <v>51</v>
      </c>
      <c r="D8" s="2" t="s">
        <v>3075</v>
      </c>
      <c r="E8" s="2" t="s">
        <v>25</v>
      </c>
      <c r="F8" s="4">
        <v>272500</v>
      </c>
      <c r="G8" s="3" t="s">
        <v>12</v>
      </c>
      <c r="H8" s="3" t="s">
        <v>13</v>
      </c>
      <c r="I8" s="7"/>
      <c r="J8" s="5"/>
      <c r="K8" s="9" t="s">
        <v>0</v>
      </c>
      <c r="L8" s="3" t="s">
        <v>14</v>
      </c>
      <c r="M8" s="3" t="s">
        <v>7373</v>
      </c>
      <c r="N8" s="6">
        <v>7</v>
      </c>
    </row>
    <row r="9" spans="1:14" ht="15.75" x14ac:dyDescent="0.25">
      <c r="A9" s="1" t="s">
        <v>41</v>
      </c>
      <c r="B9" s="2" t="s">
        <v>42</v>
      </c>
      <c r="C9" s="3" t="s">
        <v>43</v>
      </c>
      <c r="D9" s="2" t="s">
        <v>44</v>
      </c>
      <c r="E9" s="2" t="s">
        <v>45</v>
      </c>
      <c r="F9" s="4">
        <v>260000</v>
      </c>
      <c r="G9" s="3" t="s">
        <v>12</v>
      </c>
      <c r="H9" s="3" t="s">
        <v>13</v>
      </c>
      <c r="I9" s="7"/>
      <c r="J9" s="7"/>
      <c r="K9" s="3" t="s">
        <v>2</v>
      </c>
      <c r="L9" s="3" t="s">
        <v>14</v>
      </c>
      <c r="M9" s="3" t="s">
        <v>15</v>
      </c>
      <c r="N9" s="6">
        <v>8</v>
      </c>
    </row>
    <row r="10" spans="1:14" ht="15.75" x14ac:dyDescent="0.25">
      <c r="A10" s="1" t="s">
        <v>38</v>
      </c>
      <c r="B10" s="2" t="s">
        <v>39</v>
      </c>
      <c r="C10" s="3" t="s">
        <v>31</v>
      </c>
      <c r="D10" s="2" t="s">
        <v>40</v>
      </c>
      <c r="E10" s="2" t="s">
        <v>40</v>
      </c>
      <c r="F10" s="4">
        <v>258498</v>
      </c>
      <c r="G10" s="3" t="s">
        <v>12</v>
      </c>
      <c r="H10" s="3" t="s">
        <v>13</v>
      </c>
      <c r="I10" s="7"/>
      <c r="J10" s="7"/>
      <c r="K10" s="3" t="s">
        <v>2</v>
      </c>
      <c r="L10" s="3" t="s">
        <v>14</v>
      </c>
      <c r="M10" s="3" t="s">
        <v>15</v>
      </c>
      <c r="N10" s="6">
        <v>9</v>
      </c>
    </row>
    <row r="11" spans="1:14" ht="15.75" x14ac:dyDescent="0.25">
      <c r="A11" s="10" t="s">
        <v>46</v>
      </c>
      <c r="B11" s="11" t="s">
        <v>42</v>
      </c>
      <c r="C11" s="8" t="s">
        <v>12</v>
      </c>
      <c r="D11" s="11" t="s">
        <v>47</v>
      </c>
      <c r="E11" s="11" t="s">
        <v>48</v>
      </c>
      <c r="F11" s="7">
        <v>237276</v>
      </c>
      <c r="G11" s="8" t="s">
        <v>12</v>
      </c>
      <c r="H11" s="8" t="s">
        <v>13</v>
      </c>
      <c r="I11" s="7">
        <v>5000</v>
      </c>
      <c r="J11" s="7"/>
      <c r="K11" s="8" t="s">
        <v>0</v>
      </c>
      <c r="L11" s="8" t="s">
        <v>14</v>
      </c>
      <c r="M11" s="3" t="s">
        <v>7373</v>
      </c>
      <c r="N11" s="6">
        <v>10</v>
      </c>
    </row>
    <row r="12" spans="1:14" ht="15.75" x14ac:dyDescent="0.25">
      <c r="A12" s="1" t="s">
        <v>49</v>
      </c>
      <c r="B12" s="2" t="s">
        <v>50</v>
      </c>
      <c r="C12" s="3" t="s">
        <v>51</v>
      </c>
      <c r="D12" s="2" t="s">
        <v>52</v>
      </c>
      <c r="E12" s="2" t="s">
        <v>53</v>
      </c>
      <c r="F12" s="4">
        <v>226169</v>
      </c>
      <c r="G12" s="3" t="s">
        <v>12</v>
      </c>
      <c r="H12" s="3" t="s">
        <v>13</v>
      </c>
      <c r="I12" s="7"/>
      <c r="J12" s="7"/>
      <c r="K12" s="3" t="s">
        <v>2</v>
      </c>
      <c r="L12" s="3" t="s">
        <v>14</v>
      </c>
      <c r="M12" s="3" t="s">
        <v>15</v>
      </c>
      <c r="N12" s="6">
        <v>11</v>
      </c>
    </row>
    <row r="13" spans="1:14" ht="15.75" x14ac:dyDescent="0.25">
      <c r="A13" s="1" t="s">
        <v>54</v>
      </c>
      <c r="B13" s="2" t="s">
        <v>55</v>
      </c>
      <c r="C13" s="3" t="s">
        <v>43</v>
      </c>
      <c r="D13" s="2" t="s">
        <v>56</v>
      </c>
      <c r="E13" s="2" t="s">
        <v>57</v>
      </c>
      <c r="F13" s="4">
        <v>224964</v>
      </c>
      <c r="G13" s="3" t="s">
        <v>58</v>
      </c>
      <c r="H13" s="9" t="s">
        <v>13</v>
      </c>
      <c r="I13" s="5"/>
      <c r="J13" s="5"/>
      <c r="K13" s="3" t="s">
        <v>1</v>
      </c>
      <c r="L13" s="3" t="s">
        <v>59</v>
      </c>
      <c r="M13" s="3" t="s">
        <v>60</v>
      </c>
      <c r="N13" s="6">
        <v>12</v>
      </c>
    </row>
    <row r="14" spans="1:14" ht="15.75" x14ac:dyDescent="0.25">
      <c r="A14" s="1" t="s">
        <v>61</v>
      </c>
      <c r="B14" s="2" t="s">
        <v>62</v>
      </c>
      <c r="C14" s="3" t="s">
        <v>63</v>
      </c>
      <c r="D14" s="2" t="s">
        <v>64</v>
      </c>
      <c r="E14" s="2" t="s">
        <v>65</v>
      </c>
      <c r="F14" s="4">
        <v>221899</v>
      </c>
      <c r="G14" s="3" t="s">
        <v>12</v>
      </c>
      <c r="H14" s="3" t="s">
        <v>13</v>
      </c>
      <c r="I14" s="7"/>
      <c r="J14" s="7"/>
      <c r="K14" s="3" t="s">
        <v>2</v>
      </c>
      <c r="L14" s="3" t="s">
        <v>14</v>
      </c>
      <c r="M14" s="3" t="s">
        <v>15</v>
      </c>
      <c r="N14" s="6">
        <v>13</v>
      </c>
    </row>
    <row r="15" spans="1:14" ht="15.75" x14ac:dyDescent="0.25">
      <c r="A15" s="1" t="s">
        <v>66</v>
      </c>
      <c r="B15" s="2" t="s">
        <v>67</v>
      </c>
      <c r="C15" s="3" t="s">
        <v>23</v>
      </c>
      <c r="D15" s="2" t="s">
        <v>68</v>
      </c>
      <c r="E15" s="2" t="s">
        <v>25</v>
      </c>
      <c r="F15" s="4">
        <v>215415</v>
      </c>
      <c r="G15" s="8" t="s">
        <v>12</v>
      </c>
      <c r="H15" s="8" t="s">
        <v>13</v>
      </c>
      <c r="I15" s="5"/>
      <c r="J15" s="5"/>
      <c r="K15" s="3" t="s">
        <v>0</v>
      </c>
      <c r="L15" s="3" t="s">
        <v>14</v>
      </c>
      <c r="M15" s="3" t="s">
        <v>7373</v>
      </c>
      <c r="N15" s="6">
        <v>14</v>
      </c>
    </row>
    <row r="16" spans="1:14" ht="15.75" x14ac:dyDescent="0.25">
      <c r="A16" s="1" t="s">
        <v>69</v>
      </c>
      <c r="B16" s="2" t="s">
        <v>70</v>
      </c>
      <c r="C16" s="3" t="s">
        <v>51</v>
      </c>
      <c r="D16" s="2" t="s">
        <v>71</v>
      </c>
      <c r="E16" s="2" t="s">
        <v>72</v>
      </c>
      <c r="F16" s="4">
        <v>210407</v>
      </c>
      <c r="G16" s="3" t="s">
        <v>12</v>
      </c>
      <c r="H16" s="3" t="s">
        <v>13</v>
      </c>
      <c r="I16" s="5"/>
      <c r="J16" s="5"/>
      <c r="K16" s="3" t="s">
        <v>0</v>
      </c>
      <c r="L16" s="3" t="s">
        <v>14</v>
      </c>
      <c r="M16" s="3" t="s">
        <v>7373</v>
      </c>
      <c r="N16" s="6">
        <v>15</v>
      </c>
    </row>
    <row r="17" spans="1:14" ht="15.75" x14ac:dyDescent="0.25">
      <c r="A17" s="1" t="s">
        <v>73</v>
      </c>
      <c r="B17" s="2" t="s">
        <v>74</v>
      </c>
      <c r="C17" s="8"/>
      <c r="D17" s="2" t="s">
        <v>75</v>
      </c>
      <c r="E17" s="2" t="s">
        <v>76</v>
      </c>
      <c r="F17" s="4">
        <v>209100</v>
      </c>
      <c r="G17" s="3" t="s">
        <v>12</v>
      </c>
      <c r="H17" s="3" t="s">
        <v>13</v>
      </c>
      <c r="I17" s="7"/>
      <c r="J17" s="7"/>
      <c r="K17" s="3" t="s">
        <v>2</v>
      </c>
      <c r="L17" s="3" t="s">
        <v>14</v>
      </c>
      <c r="M17" s="3" t="s">
        <v>15</v>
      </c>
      <c r="N17" s="6">
        <v>16</v>
      </c>
    </row>
    <row r="18" spans="1:14" ht="15.75" x14ac:dyDescent="0.25">
      <c r="A18" s="1" t="s">
        <v>81</v>
      </c>
      <c r="B18" s="2" t="s">
        <v>8</v>
      </c>
      <c r="C18" s="3" t="s">
        <v>82</v>
      </c>
      <c r="D18" s="2" t="s">
        <v>3076</v>
      </c>
      <c r="E18" s="2" t="s">
        <v>84</v>
      </c>
      <c r="F18" s="4">
        <v>204644</v>
      </c>
      <c r="G18" s="3" t="s">
        <v>12</v>
      </c>
      <c r="H18" s="3" t="s">
        <v>13</v>
      </c>
      <c r="I18" s="5"/>
      <c r="J18" s="5"/>
      <c r="K18" s="3" t="s">
        <v>0</v>
      </c>
      <c r="L18" s="3" t="s">
        <v>14</v>
      </c>
      <c r="M18" s="3" t="s">
        <v>7373</v>
      </c>
      <c r="N18" s="6">
        <v>17</v>
      </c>
    </row>
    <row r="19" spans="1:14" ht="15.75" x14ac:dyDescent="0.25">
      <c r="A19" s="1" t="s">
        <v>85</v>
      </c>
      <c r="B19" s="2" t="s">
        <v>86</v>
      </c>
      <c r="C19" s="3" t="s">
        <v>87</v>
      </c>
      <c r="D19" s="2" t="s">
        <v>88</v>
      </c>
      <c r="E19" s="2" t="s">
        <v>89</v>
      </c>
      <c r="F19" s="4">
        <v>204000</v>
      </c>
      <c r="G19" s="3" t="s">
        <v>12</v>
      </c>
      <c r="H19" s="3" t="s">
        <v>13</v>
      </c>
      <c r="I19" s="5"/>
      <c r="J19" s="5"/>
      <c r="K19" s="3" t="s">
        <v>2</v>
      </c>
      <c r="L19" s="3" t="s">
        <v>14</v>
      </c>
      <c r="M19" s="3" t="s">
        <v>15</v>
      </c>
      <c r="N19" s="6">
        <v>18</v>
      </c>
    </row>
    <row r="20" spans="1:14" ht="15.75" x14ac:dyDescent="0.25">
      <c r="A20" s="1" t="s">
        <v>90</v>
      </c>
      <c r="B20" s="2" t="s">
        <v>91</v>
      </c>
      <c r="C20" s="3" t="s">
        <v>18</v>
      </c>
      <c r="D20" s="2" t="s">
        <v>92</v>
      </c>
      <c r="E20" s="2" t="s">
        <v>93</v>
      </c>
      <c r="F20" s="4">
        <v>198984</v>
      </c>
      <c r="G20" s="3" t="s">
        <v>58</v>
      </c>
      <c r="H20" s="3" t="s">
        <v>13</v>
      </c>
      <c r="I20" s="7"/>
      <c r="J20" s="7"/>
      <c r="K20" s="3" t="s">
        <v>1</v>
      </c>
      <c r="L20" s="3" t="s">
        <v>59</v>
      </c>
      <c r="M20" s="3" t="s">
        <v>60</v>
      </c>
      <c r="N20" s="6">
        <v>19</v>
      </c>
    </row>
    <row r="21" spans="1:14" ht="15.75" x14ac:dyDescent="0.25">
      <c r="A21" s="1" t="s">
        <v>101</v>
      </c>
      <c r="B21" s="2" t="s">
        <v>102</v>
      </c>
      <c r="C21" s="3" t="s">
        <v>18</v>
      </c>
      <c r="D21" s="2" t="s">
        <v>103</v>
      </c>
      <c r="E21" s="2" t="s">
        <v>84</v>
      </c>
      <c r="F21" s="4">
        <v>189371</v>
      </c>
      <c r="G21" s="3" t="s">
        <v>12</v>
      </c>
      <c r="H21" s="3" t="s">
        <v>13</v>
      </c>
      <c r="I21" s="5"/>
      <c r="J21" s="5"/>
      <c r="K21" s="3" t="s">
        <v>0</v>
      </c>
      <c r="L21" s="3" t="s">
        <v>14</v>
      </c>
      <c r="M21" s="3" t="s">
        <v>7373</v>
      </c>
      <c r="N21" s="6">
        <v>20</v>
      </c>
    </row>
    <row r="22" spans="1:14" ht="15.75" x14ac:dyDescent="0.25">
      <c r="A22" s="1" t="s">
        <v>97</v>
      </c>
      <c r="B22" s="2" t="s">
        <v>98</v>
      </c>
      <c r="C22" s="9" t="s">
        <v>12</v>
      </c>
      <c r="D22" s="2" t="s">
        <v>99</v>
      </c>
      <c r="E22" s="2" t="s">
        <v>100</v>
      </c>
      <c r="F22" s="4">
        <v>188190</v>
      </c>
      <c r="G22" s="9" t="s">
        <v>12</v>
      </c>
      <c r="H22" s="9" t="s">
        <v>13</v>
      </c>
      <c r="I22" s="5"/>
      <c r="J22" s="5"/>
      <c r="K22" s="9" t="s">
        <v>2</v>
      </c>
      <c r="L22" s="3" t="s">
        <v>14</v>
      </c>
      <c r="M22" s="3" t="s">
        <v>15</v>
      </c>
      <c r="N22" s="6">
        <v>21</v>
      </c>
    </row>
    <row r="23" spans="1:14" ht="15.75" x14ac:dyDescent="0.25">
      <c r="A23" s="1" t="s">
        <v>107</v>
      </c>
      <c r="B23" s="2" t="s">
        <v>108</v>
      </c>
      <c r="C23" s="8"/>
      <c r="D23" s="2" t="s">
        <v>56</v>
      </c>
      <c r="E23" s="2" t="s">
        <v>109</v>
      </c>
      <c r="F23" s="4">
        <v>185786</v>
      </c>
      <c r="G23" s="3" t="s">
        <v>58</v>
      </c>
      <c r="H23" s="3" t="s">
        <v>13</v>
      </c>
      <c r="I23" s="4">
        <v>24144</v>
      </c>
      <c r="J23" s="7"/>
      <c r="K23" s="3" t="s">
        <v>1</v>
      </c>
      <c r="L23" s="3" t="s">
        <v>59</v>
      </c>
      <c r="M23" s="3" t="s">
        <v>60</v>
      </c>
      <c r="N23" s="6">
        <v>22</v>
      </c>
    </row>
    <row r="24" spans="1:14" ht="15.75" x14ac:dyDescent="0.25">
      <c r="A24" s="1" t="s">
        <v>126</v>
      </c>
      <c r="B24" s="2" t="s">
        <v>127</v>
      </c>
      <c r="C24" s="3" t="s">
        <v>87</v>
      </c>
      <c r="D24" s="2" t="s">
        <v>128</v>
      </c>
      <c r="E24" s="2" t="s">
        <v>129</v>
      </c>
      <c r="F24" s="4">
        <v>185000</v>
      </c>
      <c r="G24" s="3" t="s">
        <v>12</v>
      </c>
      <c r="H24" s="3" t="s">
        <v>13</v>
      </c>
      <c r="I24" s="4"/>
      <c r="J24" s="7"/>
      <c r="K24" s="3" t="s">
        <v>2</v>
      </c>
      <c r="L24" s="3" t="s">
        <v>14</v>
      </c>
      <c r="M24" s="3" t="s">
        <v>15</v>
      </c>
      <c r="N24" s="6">
        <v>23</v>
      </c>
    </row>
    <row r="25" spans="1:14" ht="15.75" x14ac:dyDescent="0.25">
      <c r="A25" s="1" t="s">
        <v>122</v>
      </c>
      <c r="B25" s="2" t="s">
        <v>123</v>
      </c>
      <c r="C25" s="3" t="s">
        <v>58</v>
      </c>
      <c r="D25" s="11" t="s">
        <v>124</v>
      </c>
      <c r="E25" s="2" t="s">
        <v>125</v>
      </c>
      <c r="F25" s="7">
        <v>184032</v>
      </c>
      <c r="G25" s="3" t="s">
        <v>58</v>
      </c>
      <c r="H25" s="3" t="s">
        <v>13</v>
      </c>
      <c r="I25" s="4">
        <v>4500</v>
      </c>
      <c r="J25" s="5"/>
      <c r="K25" s="8" t="s">
        <v>1</v>
      </c>
      <c r="L25" s="8" t="s">
        <v>59</v>
      </c>
      <c r="M25" s="8" t="s">
        <v>60</v>
      </c>
      <c r="N25" s="6">
        <v>24</v>
      </c>
    </row>
    <row r="26" spans="1:14" ht="15.75" x14ac:dyDescent="0.25">
      <c r="A26" s="1" t="s">
        <v>110</v>
      </c>
      <c r="B26" s="2" t="s">
        <v>111</v>
      </c>
      <c r="C26" s="8"/>
      <c r="D26" s="2" t="s">
        <v>112</v>
      </c>
      <c r="E26" s="2" t="s">
        <v>113</v>
      </c>
      <c r="F26" s="4">
        <v>183600</v>
      </c>
      <c r="G26" s="3" t="s">
        <v>12</v>
      </c>
      <c r="H26" s="9" t="s">
        <v>13</v>
      </c>
      <c r="I26" s="5"/>
      <c r="J26" s="5"/>
      <c r="K26" s="9" t="s">
        <v>2</v>
      </c>
      <c r="L26" s="3" t="s">
        <v>14</v>
      </c>
      <c r="M26" s="3" t="s">
        <v>15</v>
      </c>
      <c r="N26" s="6">
        <v>25</v>
      </c>
    </row>
    <row r="27" spans="1:14" ht="15.75" x14ac:dyDescent="0.25">
      <c r="A27" s="10" t="s">
        <v>117</v>
      </c>
      <c r="B27" s="11" t="s">
        <v>118</v>
      </c>
      <c r="C27" s="8" t="s">
        <v>12</v>
      </c>
      <c r="D27" s="11" t="s">
        <v>119</v>
      </c>
      <c r="E27" s="11" t="s">
        <v>120</v>
      </c>
      <c r="F27" s="7">
        <v>182164</v>
      </c>
      <c r="G27" s="8" t="s">
        <v>12</v>
      </c>
      <c r="H27" s="8" t="s">
        <v>13</v>
      </c>
      <c r="I27" s="7">
        <v>5000</v>
      </c>
      <c r="J27" s="7"/>
      <c r="K27" s="8" t="s">
        <v>4</v>
      </c>
      <c r="L27" s="8" t="s">
        <v>14</v>
      </c>
      <c r="M27" s="8" t="s">
        <v>121</v>
      </c>
      <c r="N27" s="6">
        <v>26</v>
      </c>
    </row>
    <row r="28" spans="1:14" ht="15.75" x14ac:dyDescent="0.25">
      <c r="A28" s="1" t="s">
        <v>133</v>
      </c>
      <c r="B28" s="2" t="s">
        <v>134</v>
      </c>
      <c r="C28" s="3" t="s">
        <v>135</v>
      </c>
      <c r="D28" s="2" t="s">
        <v>136</v>
      </c>
      <c r="E28" s="2" t="s">
        <v>137</v>
      </c>
      <c r="F28" s="4">
        <v>181500</v>
      </c>
      <c r="G28" s="3" t="s">
        <v>12</v>
      </c>
      <c r="H28" s="3" t="s">
        <v>13</v>
      </c>
      <c r="I28" s="4">
        <v>20112</v>
      </c>
      <c r="J28" s="5"/>
      <c r="K28" s="3" t="s">
        <v>0</v>
      </c>
      <c r="L28" s="3" t="s">
        <v>14</v>
      </c>
      <c r="M28" s="3" t="s">
        <v>7373</v>
      </c>
      <c r="N28" s="6">
        <v>27</v>
      </c>
    </row>
    <row r="29" spans="1:14" ht="15.75" x14ac:dyDescent="0.25">
      <c r="A29" s="1" t="s">
        <v>363</v>
      </c>
      <c r="B29" s="2" t="s">
        <v>364</v>
      </c>
      <c r="C29" s="3" t="s">
        <v>31</v>
      </c>
      <c r="D29" s="2" t="s">
        <v>3077</v>
      </c>
      <c r="E29" s="2" t="s">
        <v>116</v>
      </c>
      <c r="F29" s="4">
        <v>179520</v>
      </c>
      <c r="G29" s="3" t="s">
        <v>12</v>
      </c>
      <c r="H29" s="3" t="s">
        <v>13</v>
      </c>
      <c r="I29" s="7"/>
      <c r="J29" s="7"/>
      <c r="K29" s="3" t="s">
        <v>2</v>
      </c>
      <c r="L29" s="3" t="s">
        <v>14</v>
      </c>
      <c r="M29" s="3" t="s">
        <v>15</v>
      </c>
      <c r="N29" s="6">
        <v>28</v>
      </c>
    </row>
    <row r="30" spans="1:14" ht="15.75" x14ac:dyDescent="0.25">
      <c r="A30" s="10" t="s">
        <v>154</v>
      </c>
      <c r="B30" s="11" t="s">
        <v>155</v>
      </c>
      <c r="C30" s="3" t="s">
        <v>51</v>
      </c>
      <c r="D30" s="11" t="s">
        <v>156</v>
      </c>
      <c r="E30" s="11" t="s">
        <v>45</v>
      </c>
      <c r="F30" s="7">
        <v>178586</v>
      </c>
      <c r="G30" s="3" t="s">
        <v>12</v>
      </c>
      <c r="H30" s="3" t="s">
        <v>13</v>
      </c>
      <c r="I30" s="5"/>
      <c r="J30" s="5"/>
      <c r="K30" s="8" t="s">
        <v>0</v>
      </c>
      <c r="L30" s="8" t="s">
        <v>14</v>
      </c>
      <c r="M30" s="3" t="s">
        <v>7373</v>
      </c>
      <c r="N30" s="6">
        <v>29</v>
      </c>
    </row>
    <row r="31" spans="1:14" ht="15.75" x14ac:dyDescent="0.25">
      <c r="A31" s="1" t="s">
        <v>3078</v>
      </c>
      <c r="B31" s="2" t="s">
        <v>139</v>
      </c>
      <c r="C31" s="8"/>
      <c r="D31" s="2" t="s">
        <v>195</v>
      </c>
      <c r="E31" s="2" t="s">
        <v>109</v>
      </c>
      <c r="F31" s="4">
        <v>175000</v>
      </c>
      <c r="G31" s="3" t="s">
        <v>58</v>
      </c>
      <c r="H31" s="3" t="s">
        <v>13</v>
      </c>
      <c r="I31" s="4">
        <v>5000</v>
      </c>
      <c r="J31" s="7"/>
      <c r="K31" s="3" t="s">
        <v>1</v>
      </c>
      <c r="L31" s="3" t="s">
        <v>59</v>
      </c>
      <c r="M31" s="3" t="s">
        <v>60</v>
      </c>
      <c r="N31" s="6">
        <v>30</v>
      </c>
    </row>
    <row r="32" spans="1:14" ht="15.75" x14ac:dyDescent="0.25">
      <c r="A32" s="1" t="s">
        <v>275</v>
      </c>
      <c r="B32" s="2" t="s">
        <v>276</v>
      </c>
      <c r="C32" s="8"/>
      <c r="D32" s="2" t="s">
        <v>153</v>
      </c>
      <c r="E32" s="2" t="s">
        <v>45</v>
      </c>
      <c r="F32" s="4">
        <v>175000</v>
      </c>
      <c r="G32" s="3" t="s">
        <v>12</v>
      </c>
      <c r="H32" s="3" t="s">
        <v>13</v>
      </c>
      <c r="I32" s="4">
        <v>7000</v>
      </c>
      <c r="J32" s="5"/>
      <c r="K32" s="3" t="s">
        <v>0</v>
      </c>
      <c r="L32" s="3" t="s">
        <v>14</v>
      </c>
      <c r="M32" s="3" t="s">
        <v>7373</v>
      </c>
      <c r="N32" s="6">
        <v>31</v>
      </c>
    </row>
    <row r="33" spans="1:14" ht="15.75" x14ac:dyDescent="0.25">
      <c r="A33" s="1" t="s">
        <v>138</v>
      </c>
      <c r="B33" s="2" t="s">
        <v>139</v>
      </c>
      <c r="C33" s="3" t="s">
        <v>12</v>
      </c>
      <c r="D33" s="2" t="s">
        <v>140</v>
      </c>
      <c r="E33" s="2" t="s">
        <v>141</v>
      </c>
      <c r="F33" s="4">
        <v>172767</v>
      </c>
      <c r="G33" s="3" t="s">
        <v>12</v>
      </c>
      <c r="H33" s="3" t="s">
        <v>13</v>
      </c>
      <c r="I33" s="7"/>
      <c r="J33" s="7"/>
      <c r="K33" s="3" t="s">
        <v>2</v>
      </c>
      <c r="L33" s="3" t="s">
        <v>14</v>
      </c>
      <c r="M33" s="3" t="s">
        <v>15</v>
      </c>
      <c r="N33" s="6">
        <v>32</v>
      </c>
    </row>
    <row r="34" spans="1:14" ht="15.75" x14ac:dyDescent="0.25">
      <c r="A34" s="1" t="s">
        <v>142</v>
      </c>
      <c r="B34" s="2" t="s">
        <v>143</v>
      </c>
      <c r="C34" s="3" t="s">
        <v>144</v>
      </c>
      <c r="D34" s="2" t="s">
        <v>145</v>
      </c>
      <c r="E34" s="2" t="s">
        <v>109</v>
      </c>
      <c r="F34" s="4">
        <v>171220</v>
      </c>
      <c r="G34" s="3" t="s">
        <v>58</v>
      </c>
      <c r="H34" s="3" t="s">
        <v>13</v>
      </c>
      <c r="I34" s="7"/>
      <c r="J34" s="7"/>
      <c r="K34" s="3" t="s">
        <v>1</v>
      </c>
      <c r="L34" s="3" t="s">
        <v>59</v>
      </c>
      <c r="M34" s="3" t="s">
        <v>60</v>
      </c>
      <c r="N34" s="6">
        <v>33</v>
      </c>
    </row>
    <row r="35" spans="1:14" ht="15.75" x14ac:dyDescent="0.25">
      <c r="A35" s="1" t="s">
        <v>157</v>
      </c>
      <c r="B35" s="11" t="s">
        <v>158</v>
      </c>
      <c r="C35" s="3" t="s">
        <v>31</v>
      </c>
      <c r="D35" s="2" t="s">
        <v>159</v>
      </c>
      <c r="E35" s="2" t="s">
        <v>109</v>
      </c>
      <c r="F35" s="5">
        <v>170183</v>
      </c>
      <c r="G35" s="9" t="s">
        <v>58</v>
      </c>
      <c r="H35" s="9" t="s">
        <v>13</v>
      </c>
      <c r="I35" s="4">
        <v>6000</v>
      </c>
      <c r="J35" s="5"/>
      <c r="K35" s="9" t="s">
        <v>1</v>
      </c>
      <c r="L35" s="8" t="s">
        <v>59</v>
      </c>
      <c r="M35" s="8" t="s">
        <v>60</v>
      </c>
      <c r="N35" s="6">
        <v>34</v>
      </c>
    </row>
    <row r="36" spans="1:14" ht="15.75" x14ac:dyDescent="0.25">
      <c r="A36" s="1" t="s">
        <v>250</v>
      </c>
      <c r="B36" s="2" t="s">
        <v>251</v>
      </c>
      <c r="C36" s="8" t="s">
        <v>12</v>
      </c>
      <c r="D36" s="2" t="s">
        <v>3079</v>
      </c>
      <c r="E36" s="2" t="s">
        <v>80</v>
      </c>
      <c r="F36" s="7">
        <v>170000</v>
      </c>
      <c r="G36" s="8" t="s">
        <v>12</v>
      </c>
      <c r="H36" s="8" t="s">
        <v>13</v>
      </c>
      <c r="I36" s="7"/>
      <c r="J36" s="7"/>
      <c r="K36" s="8" t="s">
        <v>2</v>
      </c>
      <c r="L36" s="3" t="s">
        <v>14</v>
      </c>
      <c r="M36" s="3" t="s">
        <v>15</v>
      </c>
      <c r="N36" s="6">
        <v>35</v>
      </c>
    </row>
    <row r="37" spans="1:14" ht="15.75" x14ac:dyDescent="0.25">
      <c r="A37" s="1" t="s">
        <v>421</v>
      </c>
      <c r="B37" s="2" t="s">
        <v>67</v>
      </c>
      <c r="C37" s="3" t="s">
        <v>207</v>
      </c>
      <c r="D37" s="2" t="s">
        <v>71</v>
      </c>
      <c r="E37" s="2" t="s">
        <v>96</v>
      </c>
      <c r="F37" s="4">
        <v>168300</v>
      </c>
      <c r="G37" s="3" t="s">
        <v>12</v>
      </c>
      <c r="H37" s="3" t="s">
        <v>13</v>
      </c>
      <c r="I37" s="7"/>
      <c r="J37" s="7"/>
      <c r="K37" s="3" t="s">
        <v>0</v>
      </c>
      <c r="L37" s="3" t="s">
        <v>14</v>
      </c>
      <c r="M37" s="3" t="s">
        <v>7373</v>
      </c>
      <c r="N37" s="6">
        <v>36</v>
      </c>
    </row>
    <row r="38" spans="1:14" ht="15.75" x14ac:dyDescent="0.25">
      <c r="A38" s="1" t="s">
        <v>146</v>
      </c>
      <c r="B38" s="2" t="s">
        <v>147</v>
      </c>
      <c r="C38" s="8" t="s">
        <v>87</v>
      </c>
      <c r="D38" s="2" t="s">
        <v>148</v>
      </c>
      <c r="E38" s="2" t="s">
        <v>149</v>
      </c>
      <c r="F38" s="4">
        <v>167280</v>
      </c>
      <c r="G38" s="3" t="s">
        <v>12</v>
      </c>
      <c r="H38" s="8" t="s">
        <v>13</v>
      </c>
      <c r="I38" s="5"/>
      <c r="J38" s="5"/>
      <c r="K38" s="8" t="s">
        <v>0</v>
      </c>
      <c r="L38" s="3" t="s">
        <v>14</v>
      </c>
      <c r="M38" s="3" t="s">
        <v>7373</v>
      </c>
      <c r="N38" s="6">
        <v>37</v>
      </c>
    </row>
    <row r="39" spans="1:14" ht="15.75" x14ac:dyDescent="0.25">
      <c r="A39" s="1" t="s">
        <v>160</v>
      </c>
      <c r="B39" s="2" t="s">
        <v>161</v>
      </c>
      <c r="C39" s="3" t="s">
        <v>63</v>
      </c>
      <c r="D39" s="11" t="s">
        <v>162</v>
      </c>
      <c r="E39" s="2" t="s">
        <v>163</v>
      </c>
      <c r="F39" s="7">
        <v>165900</v>
      </c>
      <c r="G39" s="3" t="s">
        <v>58</v>
      </c>
      <c r="H39" s="3" t="s">
        <v>13</v>
      </c>
      <c r="I39" s="4">
        <v>15000</v>
      </c>
      <c r="J39" s="5"/>
      <c r="K39" s="8" t="s">
        <v>1</v>
      </c>
      <c r="L39" s="8" t="s">
        <v>59</v>
      </c>
      <c r="M39" s="8" t="s">
        <v>60</v>
      </c>
      <c r="N39" s="6">
        <v>38</v>
      </c>
    </row>
    <row r="40" spans="1:14" ht="15.75" x14ac:dyDescent="0.25">
      <c r="A40" s="10" t="s">
        <v>174</v>
      </c>
      <c r="B40" s="2" t="s">
        <v>175</v>
      </c>
      <c r="C40" s="3" t="s">
        <v>176</v>
      </c>
      <c r="D40" s="2" t="s">
        <v>3080</v>
      </c>
      <c r="E40" s="2" t="s">
        <v>178</v>
      </c>
      <c r="F40" s="4">
        <v>165000</v>
      </c>
      <c r="G40" s="9" t="s">
        <v>12</v>
      </c>
      <c r="H40" s="9" t="s">
        <v>13</v>
      </c>
      <c r="I40" s="5"/>
      <c r="J40" s="5"/>
      <c r="K40" s="8" t="s">
        <v>0</v>
      </c>
      <c r="L40" s="8" t="s">
        <v>14</v>
      </c>
      <c r="M40" s="3" t="s">
        <v>7373</v>
      </c>
      <c r="N40" s="6">
        <v>39</v>
      </c>
    </row>
    <row r="41" spans="1:14" ht="15.75" x14ac:dyDescent="0.25">
      <c r="A41" s="1" t="s">
        <v>193</v>
      </c>
      <c r="B41" s="2" t="s">
        <v>194</v>
      </c>
      <c r="C41" s="8"/>
      <c r="D41" s="2" t="s">
        <v>56</v>
      </c>
      <c r="E41" s="2" t="s">
        <v>125</v>
      </c>
      <c r="F41" s="4">
        <v>164613</v>
      </c>
      <c r="G41" s="3" t="s">
        <v>58</v>
      </c>
      <c r="H41" s="3" t="s">
        <v>13</v>
      </c>
      <c r="I41" s="4">
        <v>3500</v>
      </c>
      <c r="J41" s="5"/>
      <c r="K41" s="3" t="s">
        <v>1</v>
      </c>
      <c r="L41" s="3" t="s">
        <v>59</v>
      </c>
      <c r="M41" s="3" t="s">
        <v>60</v>
      </c>
      <c r="N41" s="6">
        <v>40</v>
      </c>
    </row>
    <row r="42" spans="1:14" ht="15.75" x14ac:dyDescent="0.25">
      <c r="A42" s="1" t="s">
        <v>168</v>
      </c>
      <c r="B42" s="2" t="s">
        <v>55</v>
      </c>
      <c r="C42" s="3" t="s">
        <v>58</v>
      </c>
      <c r="D42" s="2" t="s">
        <v>56</v>
      </c>
      <c r="E42" s="2" t="s">
        <v>169</v>
      </c>
      <c r="F42" s="4">
        <v>163079</v>
      </c>
      <c r="G42" s="3" t="s">
        <v>58</v>
      </c>
      <c r="H42" s="3" t="s">
        <v>13</v>
      </c>
      <c r="I42" s="4">
        <v>16500</v>
      </c>
      <c r="J42" s="7"/>
      <c r="K42" s="3" t="s">
        <v>1</v>
      </c>
      <c r="L42" s="3" t="s">
        <v>59</v>
      </c>
      <c r="M42" s="3" t="s">
        <v>60</v>
      </c>
      <c r="N42" s="6">
        <v>41</v>
      </c>
    </row>
    <row r="43" spans="1:14" ht="15.75" x14ac:dyDescent="0.25">
      <c r="A43" s="10" t="s">
        <v>164</v>
      </c>
      <c r="B43" s="11" t="s">
        <v>165</v>
      </c>
      <c r="C43" s="3" t="s">
        <v>152</v>
      </c>
      <c r="D43" s="11" t="s">
        <v>166</v>
      </c>
      <c r="E43" s="11" t="s">
        <v>167</v>
      </c>
      <c r="F43" s="4">
        <v>162180</v>
      </c>
      <c r="G43" s="3" t="s">
        <v>12</v>
      </c>
      <c r="H43" s="3" t="s">
        <v>13</v>
      </c>
      <c r="I43" s="5"/>
      <c r="J43" s="5"/>
      <c r="K43" s="8" t="s">
        <v>0</v>
      </c>
      <c r="L43" s="8" t="s">
        <v>14</v>
      </c>
      <c r="M43" s="3" t="s">
        <v>7373</v>
      </c>
      <c r="N43" s="6">
        <v>42</v>
      </c>
    </row>
    <row r="44" spans="1:14" ht="15.75" x14ac:dyDescent="0.25">
      <c r="A44" s="1" t="s">
        <v>183</v>
      </c>
      <c r="B44" s="2" t="s">
        <v>184</v>
      </c>
      <c r="C44" s="3" t="s">
        <v>58</v>
      </c>
      <c r="D44" s="2" t="s">
        <v>56</v>
      </c>
      <c r="E44" s="2" t="s">
        <v>169</v>
      </c>
      <c r="F44" s="4">
        <v>161993</v>
      </c>
      <c r="G44" s="3" t="s">
        <v>58</v>
      </c>
      <c r="H44" s="3" t="s">
        <v>13</v>
      </c>
      <c r="I44" s="4">
        <v>6000</v>
      </c>
      <c r="J44" s="7"/>
      <c r="K44" s="3" t="s">
        <v>1</v>
      </c>
      <c r="L44" s="3" t="s">
        <v>59</v>
      </c>
      <c r="M44" s="3" t="s">
        <v>60</v>
      </c>
      <c r="N44" s="6">
        <v>43</v>
      </c>
    </row>
    <row r="45" spans="1:14" ht="15.75" x14ac:dyDescent="0.25">
      <c r="A45" s="1" t="s">
        <v>3081</v>
      </c>
      <c r="B45" s="2" t="s">
        <v>1321</v>
      </c>
      <c r="C45" s="3" t="s">
        <v>12</v>
      </c>
      <c r="D45" s="2" t="s">
        <v>368</v>
      </c>
      <c r="E45" s="2" t="s">
        <v>547</v>
      </c>
      <c r="F45" s="4">
        <v>160000</v>
      </c>
      <c r="G45" s="3" t="s">
        <v>12</v>
      </c>
      <c r="H45" s="3" t="s">
        <v>13</v>
      </c>
      <c r="I45" s="7"/>
      <c r="J45" s="7"/>
      <c r="K45" s="3" t="s">
        <v>2</v>
      </c>
      <c r="L45" s="3" t="s">
        <v>14</v>
      </c>
      <c r="M45" s="3" t="s">
        <v>15</v>
      </c>
      <c r="N45" s="6">
        <v>44</v>
      </c>
    </row>
    <row r="46" spans="1:14" ht="15.75" x14ac:dyDescent="0.25">
      <c r="A46" s="1" t="s">
        <v>179</v>
      </c>
      <c r="B46" s="2" t="s">
        <v>180</v>
      </c>
      <c r="C46" s="3" t="s">
        <v>181</v>
      </c>
      <c r="D46" s="2" t="s">
        <v>182</v>
      </c>
      <c r="E46" s="2" t="s">
        <v>163</v>
      </c>
      <c r="F46" s="4">
        <v>158661</v>
      </c>
      <c r="G46" s="3" t="s">
        <v>58</v>
      </c>
      <c r="H46" s="3" t="s">
        <v>13</v>
      </c>
      <c r="I46" s="4">
        <v>15000</v>
      </c>
      <c r="J46" s="7"/>
      <c r="K46" s="3" t="s">
        <v>1</v>
      </c>
      <c r="L46" s="3" t="s">
        <v>59</v>
      </c>
      <c r="M46" s="3" t="s">
        <v>60</v>
      </c>
      <c r="N46" s="6">
        <v>45</v>
      </c>
    </row>
    <row r="47" spans="1:14" ht="15.75" x14ac:dyDescent="0.25">
      <c r="A47" s="1" t="s">
        <v>170</v>
      </c>
      <c r="B47" s="2" t="s">
        <v>171</v>
      </c>
      <c r="C47" s="3" t="s">
        <v>144</v>
      </c>
      <c r="D47" s="2" t="s">
        <v>172</v>
      </c>
      <c r="E47" s="2" t="s">
        <v>173</v>
      </c>
      <c r="F47" s="4">
        <v>158100</v>
      </c>
      <c r="G47" s="3" t="s">
        <v>12</v>
      </c>
      <c r="H47" s="3" t="s">
        <v>13</v>
      </c>
      <c r="I47" s="5"/>
      <c r="J47" s="5"/>
      <c r="K47" s="3" t="s">
        <v>2</v>
      </c>
      <c r="L47" s="3" t="s">
        <v>14</v>
      </c>
      <c r="M47" s="3" t="s">
        <v>15</v>
      </c>
      <c r="N47" s="6">
        <v>46</v>
      </c>
    </row>
    <row r="48" spans="1:14" ht="15.75" x14ac:dyDescent="0.25">
      <c r="A48" s="1" t="s">
        <v>190</v>
      </c>
      <c r="B48" s="2" t="s">
        <v>191</v>
      </c>
      <c r="C48" s="3" t="s">
        <v>51</v>
      </c>
      <c r="D48" s="2" t="s">
        <v>3082</v>
      </c>
      <c r="E48" s="2" t="s">
        <v>25</v>
      </c>
      <c r="F48" s="4">
        <v>158100</v>
      </c>
      <c r="G48" s="3" t="s">
        <v>12</v>
      </c>
      <c r="H48" s="3" t="s">
        <v>13</v>
      </c>
      <c r="I48" s="5"/>
      <c r="J48" s="5"/>
      <c r="K48" s="3" t="s">
        <v>0</v>
      </c>
      <c r="L48" s="3" t="s">
        <v>14</v>
      </c>
      <c r="M48" s="3" t="s">
        <v>7373</v>
      </c>
      <c r="N48" s="6">
        <v>47</v>
      </c>
    </row>
    <row r="49" spans="1:14" ht="15.75" x14ac:dyDescent="0.25">
      <c r="A49" s="1" t="s">
        <v>199</v>
      </c>
      <c r="B49" s="2" t="s">
        <v>200</v>
      </c>
      <c r="C49" s="3" t="s">
        <v>144</v>
      </c>
      <c r="D49" s="2" t="s">
        <v>201</v>
      </c>
      <c r="E49" s="2" t="s">
        <v>169</v>
      </c>
      <c r="F49" s="4">
        <v>154206</v>
      </c>
      <c r="G49" s="3" t="s">
        <v>58</v>
      </c>
      <c r="H49" s="3" t="s">
        <v>13</v>
      </c>
      <c r="I49" s="7"/>
      <c r="J49" s="7"/>
      <c r="K49" s="3" t="s">
        <v>1</v>
      </c>
      <c r="L49" s="3" t="s">
        <v>59</v>
      </c>
      <c r="M49" s="3" t="s">
        <v>60</v>
      </c>
      <c r="N49" s="6">
        <v>48</v>
      </c>
    </row>
    <row r="50" spans="1:14" ht="15.75" x14ac:dyDescent="0.25">
      <c r="A50" s="10" t="s">
        <v>202</v>
      </c>
      <c r="B50" s="11" t="s">
        <v>203</v>
      </c>
      <c r="C50" s="8" t="s">
        <v>187</v>
      </c>
      <c r="D50" s="11" t="s">
        <v>201</v>
      </c>
      <c r="E50" s="11" t="s">
        <v>125</v>
      </c>
      <c r="F50" s="7">
        <v>154098</v>
      </c>
      <c r="G50" s="8" t="s">
        <v>58</v>
      </c>
      <c r="H50" s="8" t="s">
        <v>13</v>
      </c>
      <c r="I50" s="7"/>
      <c r="J50" s="7"/>
      <c r="K50" s="8" t="s">
        <v>1</v>
      </c>
      <c r="L50" s="8" t="s">
        <v>59</v>
      </c>
      <c r="M50" s="8" t="s">
        <v>60</v>
      </c>
      <c r="N50" s="6">
        <v>49</v>
      </c>
    </row>
    <row r="51" spans="1:14" ht="15.75" x14ac:dyDescent="0.25">
      <c r="A51" s="1" t="s">
        <v>196</v>
      </c>
      <c r="B51" s="2" t="s">
        <v>43</v>
      </c>
      <c r="C51" s="3" t="s">
        <v>187</v>
      </c>
      <c r="D51" s="2" t="s">
        <v>197</v>
      </c>
      <c r="E51" s="2" t="s">
        <v>198</v>
      </c>
      <c r="F51" s="4">
        <v>153651</v>
      </c>
      <c r="G51" s="3" t="s">
        <v>12</v>
      </c>
      <c r="H51" s="3" t="s">
        <v>13</v>
      </c>
      <c r="I51" s="4">
        <v>2500</v>
      </c>
      <c r="J51" s="5"/>
      <c r="K51" s="3" t="s">
        <v>0</v>
      </c>
      <c r="L51" s="3" t="s">
        <v>14</v>
      </c>
      <c r="M51" s="3" t="s">
        <v>7373</v>
      </c>
      <c r="N51" s="6">
        <v>50</v>
      </c>
    </row>
    <row r="52" spans="1:14" ht="15.75" x14ac:dyDescent="0.25">
      <c r="A52" s="1" t="s">
        <v>222</v>
      </c>
      <c r="B52" s="2" t="s">
        <v>223</v>
      </c>
      <c r="C52" s="3" t="s">
        <v>224</v>
      </c>
      <c r="D52" s="2" t="s">
        <v>225</v>
      </c>
      <c r="E52" s="2" t="s">
        <v>169</v>
      </c>
      <c r="F52" s="4">
        <v>153339</v>
      </c>
      <c r="G52" s="3" t="s">
        <v>58</v>
      </c>
      <c r="H52" s="3" t="s">
        <v>13</v>
      </c>
      <c r="I52" s="4">
        <v>12000</v>
      </c>
      <c r="J52" s="5"/>
      <c r="K52" s="3" t="s">
        <v>1</v>
      </c>
      <c r="L52" s="3" t="s">
        <v>59</v>
      </c>
      <c r="M52" s="3" t="s">
        <v>60</v>
      </c>
      <c r="N52" s="6">
        <v>51</v>
      </c>
    </row>
    <row r="53" spans="1:14" ht="15.75" x14ac:dyDescent="0.25">
      <c r="A53" s="1" t="s">
        <v>209</v>
      </c>
      <c r="B53" s="2" t="s">
        <v>210</v>
      </c>
      <c r="C53" s="3" t="s">
        <v>144</v>
      </c>
      <c r="D53" s="2" t="s">
        <v>159</v>
      </c>
      <c r="E53" s="2" t="s">
        <v>211</v>
      </c>
      <c r="F53" s="4">
        <v>152317</v>
      </c>
      <c r="G53" s="3" t="s">
        <v>12</v>
      </c>
      <c r="H53" s="3" t="s">
        <v>13</v>
      </c>
      <c r="I53" s="4">
        <v>29847</v>
      </c>
      <c r="J53" s="5"/>
      <c r="K53" s="3" t="s">
        <v>0</v>
      </c>
      <c r="L53" s="3" t="s">
        <v>14</v>
      </c>
      <c r="M53" s="3" t="s">
        <v>7373</v>
      </c>
      <c r="N53" s="6">
        <v>52</v>
      </c>
    </row>
    <row r="54" spans="1:14" ht="15.75" x14ac:dyDescent="0.25">
      <c r="A54" s="1" t="s">
        <v>214</v>
      </c>
      <c r="B54" s="2" t="s">
        <v>215</v>
      </c>
      <c r="C54" s="8"/>
      <c r="D54" s="2" t="s">
        <v>201</v>
      </c>
      <c r="E54" s="2" t="s">
        <v>125</v>
      </c>
      <c r="F54" s="4">
        <v>152081</v>
      </c>
      <c r="G54" s="3" t="s">
        <v>58</v>
      </c>
      <c r="H54" s="3" t="s">
        <v>13</v>
      </c>
      <c r="I54" s="5"/>
      <c r="J54" s="5"/>
      <c r="K54" s="3" t="s">
        <v>1</v>
      </c>
      <c r="L54" s="3" t="s">
        <v>59</v>
      </c>
      <c r="M54" s="3" t="s">
        <v>60</v>
      </c>
      <c r="N54" s="6">
        <v>53</v>
      </c>
    </row>
    <row r="55" spans="1:14" ht="15.75" x14ac:dyDescent="0.25">
      <c r="A55" s="1" t="s">
        <v>218</v>
      </c>
      <c r="B55" s="2" t="s">
        <v>219</v>
      </c>
      <c r="C55" s="3" t="s">
        <v>135</v>
      </c>
      <c r="D55" s="11" t="s">
        <v>220</v>
      </c>
      <c r="E55" s="11" t="s">
        <v>221</v>
      </c>
      <c r="F55" s="4">
        <v>151987</v>
      </c>
      <c r="G55" s="3" t="s">
        <v>12</v>
      </c>
      <c r="H55" s="9" t="s">
        <v>13</v>
      </c>
      <c r="I55" s="4">
        <v>8000</v>
      </c>
      <c r="J55" s="5"/>
      <c r="K55" s="8" t="s">
        <v>0</v>
      </c>
      <c r="L55" s="8" t="s">
        <v>14</v>
      </c>
      <c r="M55" s="3" t="s">
        <v>7373</v>
      </c>
      <c r="N55" s="6">
        <v>54</v>
      </c>
    </row>
    <row r="56" spans="1:14" ht="15.75" x14ac:dyDescent="0.25">
      <c r="A56" s="1" t="s">
        <v>212</v>
      </c>
      <c r="B56" s="2" t="s">
        <v>213</v>
      </c>
      <c r="C56" s="3" t="s">
        <v>18</v>
      </c>
      <c r="D56" s="2" t="s">
        <v>56</v>
      </c>
      <c r="E56" s="2" t="s">
        <v>109</v>
      </c>
      <c r="F56" s="4">
        <v>151766</v>
      </c>
      <c r="G56" s="3" t="s">
        <v>58</v>
      </c>
      <c r="H56" s="3" t="s">
        <v>13</v>
      </c>
      <c r="I56" s="7"/>
      <c r="J56" s="7"/>
      <c r="K56" s="3" t="s">
        <v>1</v>
      </c>
      <c r="L56" s="3" t="s">
        <v>59</v>
      </c>
      <c r="M56" s="3" t="s">
        <v>60</v>
      </c>
      <c r="N56" s="6">
        <v>55</v>
      </c>
    </row>
    <row r="57" spans="1:14" ht="15.75" x14ac:dyDescent="0.25">
      <c r="A57" s="1" t="s">
        <v>204</v>
      </c>
      <c r="B57" s="2" t="s">
        <v>139</v>
      </c>
      <c r="C57" s="3" t="s">
        <v>12</v>
      </c>
      <c r="D57" s="2" t="s">
        <v>195</v>
      </c>
      <c r="E57" s="2" t="s">
        <v>205</v>
      </c>
      <c r="F57" s="4">
        <v>151259</v>
      </c>
      <c r="G57" s="3" t="s">
        <v>58</v>
      </c>
      <c r="H57" s="3" t="s">
        <v>13</v>
      </c>
      <c r="I57" s="7"/>
      <c r="J57" s="7"/>
      <c r="K57" s="3" t="s">
        <v>1</v>
      </c>
      <c r="L57" s="3" t="s">
        <v>59</v>
      </c>
      <c r="M57" s="3" t="s">
        <v>60</v>
      </c>
      <c r="N57" s="6">
        <v>56</v>
      </c>
    </row>
    <row r="58" spans="1:14" ht="15.75" x14ac:dyDescent="0.25">
      <c r="A58" s="1" t="s">
        <v>206</v>
      </c>
      <c r="B58" s="2" t="s">
        <v>50</v>
      </c>
      <c r="C58" s="3" t="s">
        <v>207</v>
      </c>
      <c r="D58" s="2" t="s">
        <v>159</v>
      </c>
      <c r="E58" s="2" t="s">
        <v>208</v>
      </c>
      <c r="F58" s="4">
        <v>150798</v>
      </c>
      <c r="G58" s="3" t="s">
        <v>12</v>
      </c>
      <c r="H58" s="8" t="s">
        <v>13</v>
      </c>
      <c r="I58" s="4">
        <v>18516</v>
      </c>
      <c r="J58" s="5"/>
      <c r="K58" s="8" t="s">
        <v>0</v>
      </c>
      <c r="L58" s="3" t="s">
        <v>14</v>
      </c>
      <c r="M58" s="3" t="s">
        <v>7373</v>
      </c>
      <c r="N58" s="6">
        <v>57</v>
      </c>
    </row>
    <row r="59" spans="1:14" ht="15.75" x14ac:dyDescent="0.25">
      <c r="A59" s="1" t="s">
        <v>216</v>
      </c>
      <c r="B59" s="2" t="s">
        <v>217</v>
      </c>
      <c r="C59" s="3" t="s">
        <v>12</v>
      </c>
      <c r="D59" s="2" t="s">
        <v>195</v>
      </c>
      <c r="E59" s="2" t="s">
        <v>169</v>
      </c>
      <c r="F59" s="4">
        <v>149960</v>
      </c>
      <c r="G59" s="3" t="s">
        <v>58</v>
      </c>
      <c r="H59" s="3" t="s">
        <v>13</v>
      </c>
      <c r="I59" s="4">
        <v>16500</v>
      </c>
      <c r="J59" s="5"/>
      <c r="K59" s="3" t="s">
        <v>1</v>
      </c>
      <c r="L59" s="3" t="s">
        <v>59</v>
      </c>
      <c r="M59" s="3" t="s">
        <v>60</v>
      </c>
      <c r="N59" s="6">
        <v>58</v>
      </c>
    </row>
    <row r="60" spans="1:14" ht="15.75" x14ac:dyDescent="0.25">
      <c r="A60" s="1" t="s">
        <v>229</v>
      </c>
      <c r="B60" s="2" t="s">
        <v>230</v>
      </c>
      <c r="C60" s="8" t="s">
        <v>12</v>
      </c>
      <c r="D60" s="2" t="s">
        <v>195</v>
      </c>
      <c r="E60" s="2" t="s">
        <v>169</v>
      </c>
      <c r="F60" s="4">
        <v>147766</v>
      </c>
      <c r="G60" s="3" t="s">
        <v>58</v>
      </c>
      <c r="H60" s="8" t="s">
        <v>13</v>
      </c>
      <c r="I60" s="5"/>
      <c r="J60" s="5"/>
      <c r="K60" s="8" t="s">
        <v>1</v>
      </c>
      <c r="L60" s="3" t="s">
        <v>59</v>
      </c>
      <c r="M60" s="3" t="s">
        <v>60</v>
      </c>
      <c r="N60" s="6">
        <v>59</v>
      </c>
    </row>
    <row r="61" spans="1:14" ht="15.75" x14ac:dyDescent="0.25">
      <c r="A61" s="1" t="s">
        <v>226</v>
      </c>
      <c r="B61" s="2" t="s">
        <v>227</v>
      </c>
      <c r="C61" s="8" t="s">
        <v>181</v>
      </c>
      <c r="D61" s="11" t="s">
        <v>228</v>
      </c>
      <c r="E61" s="11" t="s">
        <v>211</v>
      </c>
      <c r="F61" s="7">
        <v>147686</v>
      </c>
      <c r="G61" s="3" t="s">
        <v>58</v>
      </c>
      <c r="H61" s="8" t="s">
        <v>13</v>
      </c>
      <c r="I61" s="7">
        <v>5000</v>
      </c>
      <c r="J61" s="7"/>
      <c r="K61" s="8" t="s">
        <v>1</v>
      </c>
      <c r="L61" s="8" t="s">
        <v>59</v>
      </c>
      <c r="M61" s="8" t="s">
        <v>60</v>
      </c>
      <c r="N61" s="6">
        <v>60</v>
      </c>
    </row>
    <row r="62" spans="1:14" ht="15.75" x14ac:dyDescent="0.25">
      <c r="A62" s="1" t="s">
        <v>231</v>
      </c>
      <c r="B62" s="2" t="s">
        <v>232</v>
      </c>
      <c r="C62" s="3" t="s">
        <v>233</v>
      </c>
      <c r="D62" s="2" t="s">
        <v>56</v>
      </c>
      <c r="E62" s="11" t="s">
        <v>234</v>
      </c>
      <c r="F62" s="7">
        <v>145689</v>
      </c>
      <c r="G62" s="9" t="s">
        <v>58</v>
      </c>
      <c r="H62" s="9" t="s">
        <v>13</v>
      </c>
      <c r="I62" s="4">
        <v>1000</v>
      </c>
      <c r="J62" s="5"/>
      <c r="K62" s="9" t="s">
        <v>1</v>
      </c>
      <c r="L62" s="8" t="s">
        <v>59</v>
      </c>
      <c r="M62" s="8" t="s">
        <v>60</v>
      </c>
      <c r="N62" s="6">
        <v>61</v>
      </c>
    </row>
    <row r="63" spans="1:14" ht="15.75" x14ac:dyDescent="0.25">
      <c r="A63" s="1" t="s">
        <v>150</v>
      </c>
      <c r="B63" s="2" t="s">
        <v>151</v>
      </c>
      <c r="C63" s="3" t="s">
        <v>152</v>
      </c>
      <c r="D63" s="2" t="s">
        <v>56</v>
      </c>
      <c r="E63" s="11" t="s">
        <v>277</v>
      </c>
      <c r="F63" s="7">
        <v>145136</v>
      </c>
      <c r="G63" s="3" t="s">
        <v>58</v>
      </c>
      <c r="H63" s="9" t="s">
        <v>13</v>
      </c>
      <c r="I63" s="5"/>
      <c r="J63" s="5"/>
      <c r="K63" s="8" t="s">
        <v>1</v>
      </c>
      <c r="L63" s="8" t="s">
        <v>59</v>
      </c>
      <c r="M63" s="8" t="s">
        <v>60</v>
      </c>
      <c r="N63" s="6">
        <v>62</v>
      </c>
    </row>
    <row r="64" spans="1:14" ht="15.75" x14ac:dyDescent="0.25">
      <c r="A64" s="1" t="s">
        <v>318</v>
      </c>
      <c r="B64" s="2" t="s">
        <v>3083</v>
      </c>
      <c r="C64" s="3" t="s">
        <v>144</v>
      </c>
      <c r="D64" s="2" t="s">
        <v>317</v>
      </c>
      <c r="E64" s="2" t="s">
        <v>33</v>
      </c>
      <c r="F64" s="4">
        <v>144778</v>
      </c>
      <c r="G64" s="3" t="s">
        <v>12</v>
      </c>
      <c r="H64" s="3" t="s">
        <v>13</v>
      </c>
      <c r="I64" s="7"/>
      <c r="J64" s="7"/>
      <c r="K64" s="3" t="s">
        <v>2</v>
      </c>
      <c r="L64" s="3" t="s">
        <v>14</v>
      </c>
      <c r="M64" s="3" t="s">
        <v>15</v>
      </c>
      <c r="N64" s="6">
        <v>63</v>
      </c>
    </row>
    <row r="65" spans="1:14" ht="15.75" x14ac:dyDescent="0.25">
      <c r="A65" s="1" t="s">
        <v>247</v>
      </c>
      <c r="B65" s="2" t="s">
        <v>248</v>
      </c>
      <c r="C65" s="3" t="s">
        <v>23</v>
      </c>
      <c r="D65" s="2" t="s">
        <v>56</v>
      </c>
      <c r="E65" s="2" t="s">
        <v>249</v>
      </c>
      <c r="F65" s="5">
        <v>143931</v>
      </c>
      <c r="G65" s="9" t="s">
        <v>58</v>
      </c>
      <c r="H65" s="9" t="s">
        <v>13</v>
      </c>
      <c r="I65" s="5"/>
      <c r="J65" s="5"/>
      <c r="K65" s="9" t="s">
        <v>1</v>
      </c>
      <c r="L65" s="3" t="s">
        <v>59</v>
      </c>
      <c r="M65" s="3" t="s">
        <v>60</v>
      </c>
      <c r="N65" s="6">
        <v>64</v>
      </c>
    </row>
    <row r="66" spans="1:14" ht="15.75" x14ac:dyDescent="0.25">
      <c r="A66" s="1" t="s">
        <v>272</v>
      </c>
      <c r="B66" s="2" t="s">
        <v>67</v>
      </c>
      <c r="C66" s="3" t="s">
        <v>87</v>
      </c>
      <c r="D66" s="2" t="s">
        <v>195</v>
      </c>
      <c r="E66" s="2" t="s">
        <v>109</v>
      </c>
      <c r="F66" s="4">
        <v>143054</v>
      </c>
      <c r="G66" s="3" t="s">
        <v>58</v>
      </c>
      <c r="H66" s="3" t="s">
        <v>13</v>
      </c>
      <c r="I66" s="7"/>
      <c r="J66" s="7"/>
      <c r="K66" s="3" t="s">
        <v>1</v>
      </c>
      <c r="L66" s="3" t="s">
        <v>59</v>
      </c>
      <c r="M66" s="3" t="s">
        <v>60</v>
      </c>
      <c r="N66" s="6">
        <v>65</v>
      </c>
    </row>
    <row r="67" spans="1:14" ht="15.75" x14ac:dyDescent="0.25">
      <c r="A67" s="1" t="s">
        <v>292</v>
      </c>
      <c r="B67" s="2" t="s">
        <v>293</v>
      </c>
      <c r="C67" s="3" t="s">
        <v>181</v>
      </c>
      <c r="D67" s="2" t="s">
        <v>56</v>
      </c>
      <c r="E67" s="2" t="s">
        <v>205</v>
      </c>
      <c r="F67" s="4">
        <v>141683</v>
      </c>
      <c r="G67" s="3" t="s">
        <v>58</v>
      </c>
      <c r="H67" s="3" t="s">
        <v>13</v>
      </c>
      <c r="I67" s="7"/>
      <c r="J67" s="7"/>
      <c r="K67" s="3" t="s">
        <v>1</v>
      </c>
      <c r="L67" s="3" t="s">
        <v>59</v>
      </c>
      <c r="M67" s="3" t="s">
        <v>60</v>
      </c>
      <c r="N67" s="6">
        <v>66</v>
      </c>
    </row>
    <row r="68" spans="1:14" ht="15.75" x14ac:dyDescent="0.25">
      <c r="A68" s="1" t="s">
        <v>237</v>
      </c>
      <c r="B68" s="2" t="s">
        <v>238</v>
      </c>
      <c r="C68" s="3" t="s">
        <v>23</v>
      </c>
      <c r="D68" s="11" t="s">
        <v>239</v>
      </c>
      <c r="E68" s="11" t="s">
        <v>240</v>
      </c>
      <c r="F68" s="4">
        <v>141194</v>
      </c>
      <c r="G68" s="9" t="s">
        <v>12</v>
      </c>
      <c r="H68" s="9" t="s">
        <v>13</v>
      </c>
      <c r="I68" s="4">
        <v>9900</v>
      </c>
      <c r="J68" s="5"/>
      <c r="K68" s="9" t="s">
        <v>2</v>
      </c>
      <c r="L68" s="8" t="s">
        <v>14</v>
      </c>
      <c r="M68" s="8" t="s">
        <v>15</v>
      </c>
      <c r="N68" s="6">
        <v>67</v>
      </c>
    </row>
    <row r="69" spans="1:14" ht="15.75" x14ac:dyDescent="0.25">
      <c r="A69" s="1" t="s">
        <v>241</v>
      </c>
      <c r="B69" s="2" t="s">
        <v>242</v>
      </c>
      <c r="C69" s="8"/>
      <c r="D69" s="2" t="s">
        <v>243</v>
      </c>
      <c r="E69" s="2" t="s">
        <v>11</v>
      </c>
      <c r="F69" s="4">
        <v>141143</v>
      </c>
      <c r="G69" s="3" t="s">
        <v>12</v>
      </c>
      <c r="H69" s="3" t="s">
        <v>13</v>
      </c>
      <c r="I69" s="7"/>
      <c r="J69" s="7"/>
      <c r="K69" s="3" t="s">
        <v>2</v>
      </c>
      <c r="L69" s="3" t="s">
        <v>14</v>
      </c>
      <c r="M69" s="3" t="s">
        <v>15</v>
      </c>
      <c r="N69" s="6">
        <v>68</v>
      </c>
    </row>
    <row r="70" spans="1:14" ht="15.75" x14ac:dyDescent="0.25">
      <c r="A70" s="1" t="s">
        <v>262</v>
      </c>
      <c r="B70" s="2" t="s">
        <v>263</v>
      </c>
      <c r="C70" s="3" t="s">
        <v>9</v>
      </c>
      <c r="D70" s="2" t="s">
        <v>264</v>
      </c>
      <c r="E70" s="2" t="s">
        <v>234</v>
      </c>
      <c r="F70" s="4">
        <v>139543</v>
      </c>
      <c r="G70" s="3" t="s">
        <v>12</v>
      </c>
      <c r="H70" s="3" t="s">
        <v>13</v>
      </c>
      <c r="I70" s="4">
        <v>15000</v>
      </c>
      <c r="J70" s="5"/>
      <c r="K70" s="3" t="s">
        <v>0</v>
      </c>
      <c r="L70" s="3" t="s">
        <v>14</v>
      </c>
      <c r="M70" s="3" t="s">
        <v>7373</v>
      </c>
      <c r="N70" s="6">
        <v>69</v>
      </c>
    </row>
    <row r="71" spans="1:14" ht="15.75" x14ac:dyDescent="0.25">
      <c r="A71" s="1" t="s">
        <v>235</v>
      </c>
      <c r="B71" s="2" t="s">
        <v>236</v>
      </c>
      <c r="C71" s="8"/>
      <c r="D71" s="2" t="s">
        <v>56</v>
      </c>
      <c r="E71" s="2" t="s">
        <v>169</v>
      </c>
      <c r="F71" s="4">
        <v>139057</v>
      </c>
      <c r="G71" s="3" t="s">
        <v>58</v>
      </c>
      <c r="H71" s="3" t="s">
        <v>13</v>
      </c>
      <c r="I71" s="7"/>
      <c r="J71" s="7"/>
      <c r="K71" s="3" t="s">
        <v>1</v>
      </c>
      <c r="L71" s="3" t="s">
        <v>59</v>
      </c>
      <c r="M71" s="3" t="s">
        <v>60</v>
      </c>
      <c r="N71" s="6">
        <v>70</v>
      </c>
    </row>
    <row r="72" spans="1:14" ht="15.75" x14ac:dyDescent="0.25">
      <c r="A72" s="1" t="s">
        <v>303</v>
      </c>
      <c r="B72" s="2" t="s">
        <v>304</v>
      </c>
      <c r="C72" s="3" t="s">
        <v>58</v>
      </c>
      <c r="D72" s="2" t="s">
        <v>153</v>
      </c>
      <c r="E72" s="2" t="s">
        <v>137</v>
      </c>
      <c r="F72" s="4">
        <v>138229</v>
      </c>
      <c r="G72" s="3" t="s">
        <v>12</v>
      </c>
      <c r="H72" s="3" t="s">
        <v>13</v>
      </c>
      <c r="I72" s="4">
        <v>6000</v>
      </c>
      <c r="J72" s="5"/>
      <c r="K72" s="3" t="s">
        <v>0</v>
      </c>
      <c r="L72" s="3" t="s">
        <v>14</v>
      </c>
      <c r="M72" s="3" t="s">
        <v>7373</v>
      </c>
      <c r="N72" s="6">
        <v>71</v>
      </c>
    </row>
    <row r="73" spans="1:14" ht="15.75" x14ac:dyDescent="0.25">
      <c r="A73" s="1" t="s">
        <v>86</v>
      </c>
      <c r="B73" s="2" t="s">
        <v>254</v>
      </c>
      <c r="C73" s="8"/>
      <c r="D73" s="2" t="s">
        <v>255</v>
      </c>
      <c r="E73" s="2" t="s">
        <v>53</v>
      </c>
      <c r="F73" s="4">
        <v>137681</v>
      </c>
      <c r="G73" s="3" t="s">
        <v>12</v>
      </c>
      <c r="H73" s="3" t="s">
        <v>13</v>
      </c>
      <c r="I73" s="7"/>
      <c r="J73" s="7"/>
      <c r="K73" s="3" t="s">
        <v>2</v>
      </c>
      <c r="L73" s="3" t="s">
        <v>14</v>
      </c>
      <c r="M73" s="3" t="s">
        <v>15</v>
      </c>
      <c r="N73" s="6">
        <v>72</v>
      </c>
    </row>
    <row r="74" spans="1:14" ht="15.75" x14ac:dyDescent="0.25">
      <c r="A74" s="1" t="s">
        <v>478</v>
      </c>
      <c r="B74" s="2" t="s">
        <v>479</v>
      </c>
      <c r="C74" s="3" t="s">
        <v>23</v>
      </c>
      <c r="D74" s="2" t="s">
        <v>153</v>
      </c>
      <c r="E74" s="2" t="s">
        <v>137</v>
      </c>
      <c r="F74" s="4">
        <v>137331</v>
      </c>
      <c r="G74" s="3" t="s">
        <v>12</v>
      </c>
      <c r="H74" s="3" t="s">
        <v>13</v>
      </c>
      <c r="I74" s="4">
        <v>6000</v>
      </c>
      <c r="J74" s="5"/>
      <c r="K74" s="3" t="s">
        <v>0</v>
      </c>
      <c r="L74" s="3" t="s">
        <v>14</v>
      </c>
      <c r="M74" s="3" t="s">
        <v>7373</v>
      </c>
      <c r="N74" s="6">
        <v>73</v>
      </c>
    </row>
    <row r="75" spans="1:14" ht="15.75" x14ac:dyDescent="0.25">
      <c r="A75" s="1" t="s">
        <v>259</v>
      </c>
      <c r="B75" s="2" t="s">
        <v>260</v>
      </c>
      <c r="C75" s="3" t="s">
        <v>144</v>
      </c>
      <c r="D75" s="2" t="s">
        <v>188</v>
      </c>
      <c r="E75" s="2" t="s">
        <v>261</v>
      </c>
      <c r="F75" s="4">
        <v>137137</v>
      </c>
      <c r="G75" s="3" t="s">
        <v>12</v>
      </c>
      <c r="H75" s="3" t="s">
        <v>13</v>
      </c>
      <c r="I75" s="4">
        <v>8000</v>
      </c>
      <c r="J75" s="5"/>
      <c r="K75" s="3" t="s">
        <v>0</v>
      </c>
      <c r="L75" s="3" t="s">
        <v>14</v>
      </c>
      <c r="M75" s="3" t="s">
        <v>7373</v>
      </c>
      <c r="N75" s="6">
        <v>74</v>
      </c>
    </row>
    <row r="76" spans="1:14" ht="15.75" x14ac:dyDescent="0.25">
      <c r="A76" s="1" t="s">
        <v>265</v>
      </c>
      <c r="B76" s="2" t="s">
        <v>266</v>
      </c>
      <c r="C76" s="3" t="s">
        <v>12</v>
      </c>
      <c r="D76" s="2" t="s">
        <v>195</v>
      </c>
      <c r="E76" s="2" t="s">
        <v>205</v>
      </c>
      <c r="F76" s="4">
        <v>137057</v>
      </c>
      <c r="G76" s="3" t="s">
        <v>58</v>
      </c>
      <c r="H76" s="3" t="s">
        <v>13</v>
      </c>
      <c r="I76" s="7"/>
      <c r="J76" s="7"/>
      <c r="K76" s="3" t="s">
        <v>1</v>
      </c>
      <c r="L76" s="3" t="s">
        <v>59</v>
      </c>
      <c r="M76" s="3" t="s">
        <v>60</v>
      </c>
      <c r="N76" s="6">
        <v>75</v>
      </c>
    </row>
    <row r="77" spans="1:14" ht="15.75" x14ac:dyDescent="0.25">
      <c r="A77" s="1" t="s">
        <v>267</v>
      </c>
      <c r="B77" s="2" t="s">
        <v>268</v>
      </c>
      <c r="C77" s="9" t="s">
        <v>58</v>
      </c>
      <c r="D77" s="2" t="s">
        <v>269</v>
      </c>
      <c r="E77" s="11" t="s">
        <v>270</v>
      </c>
      <c r="F77" s="7">
        <v>137000</v>
      </c>
      <c r="G77" s="9" t="s">
        <v>58</v>
      </c>
      <c r="H77" s="9" t="s">
        <v>13</v>
      </c>
      <c r="I77" s="5"/>
      <c r="J77" s="5"/>
      <c r="K77" s="9" t="s">
        <v>1</v>
      </c>
      <c r="L77" s="3" t="s">
        <v>59</v>
      </c>
      <c r="M77" s="8" t="s">
        <v>60</v>
      </c>
      <c r="N77" s="6">
        <v>76</v>
      </c>
    </row>
    <row r="78" spans="1:14" ht="15.75" x14ac:dyDescent="0.25">
      <c r="A78" s="1" t="s">
        <v>271</v>
      </c>
      <c r="B78" s="2" t="s">
        <v>78</v>
      </c>
      <c r="C78" s="3" t="s">
        <v>224</v>
      </c>
      <c r="D78" s="2" t="s">
        <v>195</v>
      </c>
      <c r="E78" s="2" t="s">
        <v>109</v>
      </c>
      <c r="F78" s="4">
        <v>136381</v>
      </c>
      <c r="G78" s="3" t="s">
        <v>58</v>
      </c>
      <c r="H78" s="3" t="s">
        <v>13</v>
      </c>
      <c r="I78" s="7"/>
      <c r="J78" s="7"/>
      <c r="K78" s="3" t="s">
        <v>1</v>
      </c>
      <c r="L78" s="3" t="s">
        <v>59</v>
      </c>
      <c r="M78" s="3" t="s">
        <v>60</v>
      </c>
      <c r="N78" s="6">
        <v>77</v>
      </c>
    </row>
    <row r="79" spans="1:14" ht="15.75" x14ac:dyDescent="0.25">
      <c r="A79" s="1" t="s">
        <v>273</v>
      </c>
      <c r="B79" s="2" t="s">
        <v>8</v>
      </c>
      <c r="C79" s="3" t="s">
        <v>87</v>
      </c>
      <c r="D79" s="2" t="s">
        <v>274</v>
      </c>
      <c r="E79" s="2" t="s">
        <v>93</v>
      </c>
      <c r="F79" s="4">
        <v>135623</v>
      </c>
      <c r="G79" s="3" t="s">
        <v>12</v>
      </c>
      <c r="H79" s="3" t="s">
        <v>13</v>
      </c>
      <c r="I79" s="4">
        <v>9000</v>
      </c>
      <c r="J79" s="5"/>
      <c r="K79" s="3" t="s">
        <v>0</v>
      </c>
      <c r="L79" s="3" t="s">
        <v>14</v>
      </c>
      <c r="M79" s="3" t="s">
        <v>7373</v>
      </c>
      <c r="N79" s="6">
        <v>78</v>
      </c>
    </row>
    <row r="80" spans="1:14" ht="15.75" x14ac:dyDescent="0.25">
      <c r="A80" s="1" t="s">
        <v>3084</v>
      </c>
      <c r="B80" s="2" t="s">
        <v>3085</v>
      </c>
      <c r="C80" s="8"/>
      <c r="D80" s="2" t="s">
        <v>56</v>
      </c>
      <c r="E80" s="2" t="s">
        <v>163</v>
      </c>
      <c r="F80" s="4">
        <v>135000</v>
      </c>
      <c r="G80" s="3" t="s">
        <v>58</v>
      </c>
      <c r="H80" s="3" t="s">
        <v>13</v>
      </c>
      <c r="I80" s="4">
        <v>5000</v>
      </c>
      <c r="J80" s="7"/>
      <c r="K80" s="3" t="s">
        <v>1</v>
      </c>
      <c r="L80" s="3" t="s">
        <v>59</v>
      </c>
      <c r="M80" s="3" t="s">
        <v>60</v>
      </c>
      <c r="N80" s="6">
        <v>79</v>
      </c>
    </row>
    <row r="81" spans="1:14" ht="15.75" x14ac:dyDescent="0.25">
      <c r="A81" s="1" t="s">
        <v>250</v>
      </c>
      <c r="B81" s="2" t="s">
        <v>95</v>
      </c>
      <c r="C81" s="3" t="s">
        <v>181</v>
      </c>
      <c r="D81" s="2" t="s">
        <v>195</v>
      </c>
      <c r="E81" s="2" t="s">
        <v>205</v>
      </c>
      <c r="F81" s="4">
        <v>134264</v>
      </c>
      <c r="G81" s="3" t="s">
        <v>58</v>
      </c>
      <c r="H81" s="8" t="s">
        <v>13</v>
      </c>
      <c r="I81" s="7"/>
      <c r="J81" s="7"/>
      <c r="K81" s="8" t="s">
        <v>1</v>
      </c>
      <c r="L81" s="3" t="s">
        <v>59</v>
      </c>
      <c r="M81" s="3" t="s">
        <v>60</v>
      </c>
      <c r="N81" s="6">
        <v>80</v>
      </c>
    </row>
    <row r="82" spans="1:14" ht="15.75" x14ac:dyDescent="0.25">
      <c r="A82" s="1" t="s">
        <v>278</v>
      </c>
      <c r="B82" s="2" t="s">
        <v>279</v>
      </c>
      <c r="C82" s="8"/>
      <c r="D82" s="2" t="s">
        <v>56</v>
      </c>
      <c r="E82" s="2" t="s">
        <v>280</v>
      </c>
      <c r="F82" s="4">
        <v>134208</v>
      </c>
      <c r="G82" s="3" t="s">
        <v>58</v>
      </c>
      <c r="H82" s="3" t="s">
        <v>13</v>
      </c>
      <c r="I82" s="7"/>
      <c r="J82" s="7"/>
      <c r="K82" s="3" t="s">
        <v>1</v>
      </c>
      <c r="L82" s="3" t="s">
        <v>59</v>
      </c>
      <c r="M82" s="3" t="s">
        <v>60</v>
      </c>
      <c r="N82" s="6">
        <v>81</v>
      </c>
    </row>
    <row r="83" spans="1:14" ht="15.75" x14ac:dyDescent="0.25">
      <c r="A83" s="1" t="s">
        <v>294</v>
      </c>
      <c r="B83" s="2" t="s">
        <v>86</v>
      </c>
      <c r="C83" s="3" t="s">
        <v>187</v>
      </c>
      <c r="D83" s="2" t="s">
        <v>56</v>
      </c>
      <c r="E83" s="2" t="s">
        <v>221</v>
      </c>
      <c r="F83" s="4">
        <v>133677</v>
      </c>
      <c r="G83" s="3" t="s">
        <v>58</v>
      </c>
      <c r="H83" s="3" t="s">
        <v>13</v>
      </c>
      <c r="I83" s="7"/>
      <c r="J83" s="7"/>
      <c r="K83" s="3" t="s">
        <v>1</v>
      </c>
      <c r="L83" s="3" t="s">
        <v>59</v>
      </c>
      <c r="M83" s="3" t="s">
        <v>60</v>
      </c>
      <c r="N83" s="6">
        <v>82</v>
      </c>
    </row>
    <row r="84" spans="1:14" ht="15.75" x14ac:dyDescent="0.25">
      <c r="A84" s="1" t="s">
        <v>285</v>
      </c>
      <c r="B84" s="2" t="s">
        <v>286</v>
      </c>
      <c r="C84" s="3" t="s">
        <v>287</v>
      </c>
      <c r="D84" s="2" t="s">
        <v>195</v>
      </c>
      <c r="E84" s="2" t="s">
        <v>109</v>
      </c>
      <c r="F84" s="4">
        <v>133378</v>
      </c>
      <c r="G84" s="3" t="s">
        <v>58</v>
      </c>
      <c r="H84" s="3" t="s">
        <v>13</v>
      </c>
      <c r="I84" s="5"/>
      <c r="J84" s="5"/>
      <c r="K84" s="3" t="s">
        <v>1</v>
      </c>
      <c r="L84" s="3" t="s">
        <v>59</v>
      </c>
      <c r="M84" s="3" t="s">
        <v>60</v>
      </c>
      <c r="N84" s="6">
        <v>83</v>
      </c>
    </row>
    <row r="85" spans="1:14" ht="15.75" x14ac:dyDescent="0.25">
      <c r="A85" s="1" t="s">
        <v>295</v>
      </c>
      <c r="B85" s="2" t="s">
        <v>296</v>
      </c>
      <c r="C85" s="8"/>
      <c r="D85" s="2" t="s">
        <v>159</v>
      </c>
      <c r="E85" s="2" t="s">
        <v>297</v>
      </c>
      <c r="F85" s="4">
        <v>133250</v>
      </c>
      <c r="G85" s="3" t="s">
        <v>12</v>
      </c>
      <c r="H85" s="3" t="s">
        <v>13</v>
      </c>
      <c r="I85" s="4">
        <v>8500</v>
      </c>
      <c r="J85" s="5"/>
      <c r="K85" s="8" t="s">
        <v>0</v>
      </c>
      <c r="L85" s="8" t="s">
        <v>14</v>
      </c>
      <c r="M85" s="3" t="s">
        <v>7373</v>
      </c>
      <c r="N85" s="6">
        <v>84</v>
      </c>
    </row>
    <row r="86" spans="1:14" ht="15.75" x14ac:dyDescent="0.25">
      <c r="A86" s="1" t="s">
        <v>298</v>
      </c>
      <c r="B86" s="2" t="s">
        <v>219</v>
      </c>
      <c r="C86" s="3" t="s">
        <v>12</v>
      </c>
      <c r="D86" s="2" t="s">
        <v>195</v>
      </c>
      <c r="E86" s="2" t="s">
        <v>109</v>
      </c>
      <c r="F86" s="4">
        <v>132445</v>
      </c>
      <c r="G86" s="3" t="s">
        <v>58</v>
      </c>
      <c r="H86" s="3" t="s">
        <v>13</v>
      </c>
      <c r="I86" s="4">
        <v>500</v>
      </c>
      <c r="J86" s="7"/>
      <c r="K86" s="3" t="s">
        <v>1</v>
      </c>
      <c r="L86" s="3" t="s">
        <v>59</v>
      </c>
      <c r="M86" s="3" t="s">
        <v>60</v>
      </c>
      <c r="N86" s="6">
        <v>85</v>
      </c>
    </row>
    <row r="87" spans="1:14" ht="15.75" x14ac:dyDescent="0.25">
      <c r="A87" s="1" t="s">
        <v>281</v>
      </c>
      <c r="B87" s="2" t="s">
        <v>282</v>
      </c>
      <c r="C87" s="3" t="s">
        <v>187</v>
      </c>
      <c r="D87" s="2" t="s">
        <v>283</v>
      </c>
      <c r="E87" s="2" t="s">
        <v>284</v>
      </c>
      <c r="F87" s="4">
        <v>131964</v>
      </c>
      <c r="G87" s="8" t="s">
        <v>12</v>
      </c>
      <c r="H87" s="8" t="s">
        <v>13</v>
      </c>
      <c r="I87" s="5"/>
      <c r="J87" s="5"/>
      <c r="K87" s="8" t="s">
        <v>2</v>
      </c>
      <c r="L87" s="3" t="s">
        <v>14</v>
      </c>
      <c r="M87" s="3" t="s">
        <v>15</v>
      </c>
      <c r="N87" s="6">
        <v>86</v>
      </c>
    </row>
    <row r="88" spans="1:14" ht="15.75" x14ac:dyDescent="0.25">
      <c r="A88" s="1" t="s">
        <v>324</v>
      </c>
      <c r="B88" s="2" t="s">
        <v>325</v>
      </c>
      <c r="C88" s="8"/>
      <c r="D88" s="2" t="s">
        <v>201</v>
      </c>
      <c r="E88" s="2" t="s">
        <v>277</v>
      </c>
      <c r="F88" s="4">
        <v>131862</v>
      </c>
      <c r="G88" s="3" t="s">
        <v>58</v>
      </c>
      <c r="H88" s="3" t="s">
        <v>13</v>
      </c>
      <c r="I88" s="7"/>
      <c r="J88" s="7"/>
      <c r="K88" s="3" t="s">
        <v>1</v>
      </c>
      <c r="L88" s="3" t="s">
        <v>59</v>
      </c>
      <c r="M88" s="3" t="s">
        <v>60</v>
      </c>
      <c r="N88" s="6">
        <v>87</v>
      </c>
    </row>
    <row r="89" spans="1:14" ht="15.75" x14ac:dyDescent="0.25">
      <c r="A89" s="1" t="s">
        <v>288</v>
      </c>
      <c r="B89" s="2" t="s">
        <v>289</v>
      </c>
      <c r="C89" s="3" t="s">
        <v>58</v>
      </c>
      <c r="D89" s="2" t="s">
        <v>290</v>
      </c>
      <c r="E89" s="2" t="s">
        <v>291</v>
      </c>
      <c r="F89" s="4">
        <v>131594</v>
      </c>
      <c r="G89" s="3" t="s">
        <v>12</v>
      </c>
      <c r="H89" s="3" t="s">
        <v>13</v>
      </c>
      <c r="I89" s="7"/>
      <c r="J89" s="7"/>
      <c r="K89" s="3" t="s">
        <v>2</v>
      </c>
      <c r="L89" s="3" t="s">
        <v>14</v>
      </c>
      <c r="M89" s="3" t="s">
        <v>15</v>
      </c>
      <c r="N89" s="6">
        <v>88</v>
      </c>
    </row>
    <row r="90" spans="1:14" ht="15.75" x14ac:dyDescent="0.25">
      <c r="A90" s="1" t="s">
        <v>322</v>
      </c>
      <c r="B90" s="2" t="s">
        <v>323</v>
      </c>
      <c r="C90" s="8"/>
      <c r="D90" s="2" t="s">
        <v>195</v>
      </c>
      <c r="E90" s="2" t="s">
        <v>109</v>
      </c>
      <c r="F90" s="5">
        <v>131518</v>
      </c>
      <c r="G90" s="9" t="s">
        <v>58</v>
      </c>
      <c r="H90" s="9" t="s">
        <v>13</v>
      </c>
      <c r="I90" s="5"/>
      <c r="J90" s="5"/>
      <c r="K90" s="9" t="s">
        <v>1</v>
      </c>
      <c r="L90" s="8" t="s">
        <v>59</v>
      </c>
      <c r="M90" s="8" t="s">
        <v>60</v>
      </c>
      <c r="N90" s="6">
        <v>89</v>
      </c>
    </row>
    <row r="91" spans="1:14" ht="15.75" x14ac:dyDescent="0.25">
      <c r="A91" s="1" t="s">
        <v>299</v>
      </c>
      <c r="B91" s="2" t="s">
        <v>300</v>
      </c>
      <c r="C91" s="3" t="s">
        <v>233</v>
      </c>
      <c r="D91" s="2" t="s">
        <v>301</v>
      </c>
      <c r="E91" s="2" t="s">
        <v>302</v>
      </c>
      <c r="F91" s="4">
        <v>130340</v>
      </c>
      <c r="G91" s="3" t="s">
        <v>58</v>
      </c>
      <c r="H91" s="8" t="s">
        <v>13</v>
      </c>
      <c r="I91" s="5"/>
      <c r="J91" s="5"/>
      <c r="K91" s="8" t="s">
        <v>1</v>
      </c>
      <c r="L91" s="3" t="s">
        <v>59</v>
      </c>
      <c r="M91" s="3" t="s">
        <v>60</v>
      </c>
      <c r="N91" s="6">
        <v>90</v>
      </c>
    </row>
    <row r="92" spans="1:14" ht="15.75" x14ac:dyDescent="0.25">
      <c r="A92" s="1" t="s">
        <v>333</v>
      </c>
      <c r="B92" s="2" t="s">
        <v>334</v>
      </c>
      <c r="C92" s="3" t="s">
        <v>144</v>
      </c>
      <c r="D92" s="2" t="s">
        <v>201</v>
      </c>
      <c r="E92" s="2" t="s">
        <v>205</v>
      </c>
      <c r="F92" s="4">
        <v>130169</v>
      </c>
      <c r="G92" s="3" t="s">
        <v>58</v>
      </c>
      <c r="H92" s="3" t="s">
        <v>13</v>
      </c>
      <c r="I92" s="7"/>
      <c r="J92" s="7"/>
      <c r="K92" s="3" t="s">
        <v>1</v>
      </c>
      <c r="L92" s="3" t="s">
        <v>59</v>
      </c>
      <c r="M92" s="3" t="s">
        <v>60</v>
      </c>
      <c r="N92" s="6">
        <v>91</v>
      </c>
    </row>
    <row r="93" spans="1:14" ht="15.75" x14ac:dyDescent="0.25">
      <c r="A93" s="1" t="s">
        <v>306</v>
      </c>
      <c r="B93" s="2" t="s">
        <v>307</v>
      </c>
      <c r="C93" s="3" t="s">
        <v>207</v>
      </c>
      <c r="D93" s="2" t="s">
        <v>308</v>
      </c>
      <c r="E93" s="2" t="s">
        <v>309</v>
      </c>
      <c r="F93" s="4">
        <v>130102</v>
      </c>
      <c r="G93" s="3" t="s">
        <v>12</v>
      </c>
      <c r="H93" s="3" t="s">
        <v>13</v>
      </c>
      <c r="I93" s="7"/>
      <c r="J93" s="7"/>
      <c r="K93" s="3" t="s">
        <v>2</v>
      </c>
      <c r="L93" s="3" t="s">
        <v>14</v>
      </c>
      <c r="M93" s="3" t="s">
        <v>15</v>
      </c>
      <c r="N93" s="6">
        <v>92</v>
      </c>
    </row>
    <row r="94" spans="1:14" ht="15.75" x14ac:dyDescent="0.25">
      <c r="A94" s="1" t="s">
        <v>3086</v>
      </c>
      <c r="B94" s="2" t="s">
        <v>3087</v>
      </c>
      <c r="C94" s="8"/>
      <c r="D94" s="2" t="s">
        <v>195</v>
      </c>
      <c r="E94" s="2" t="s">
        <v>169</v>
      </c>
      <c r="F94" s="4">
        <v>130000</v>
      </c>
      <c r="G94" s="3" t="s">
        <v>58</v>
      </c>
      <c r="H94" s="3" t="s">
        <v>13</v>
      </c>
      <c r="I94" s="7"/>
      <c r="J94" s="7"/>
      <c r="K94" s="3" t="s">
        <v>1</v>
      </c>
      <c r="L94" s="3" t="s">
        <v>59</v>
      </c>
      <c r="M94" s="3" t="s">
        <v>60</v>
      </c>
      <c r="N94" s="6">
        <v>93</v>
      </c>
    </row>
    <row r="95" spans="1:14" ht="15.75" x14ac:dyDescent="0.25">
      <c r="A95" s="1" t="s">
        <v>185</v>
      </c>
      <c r="B95" s="2" t="s">
        <v>186</v>
      </c>
      <c r="C95" s="3" t="s">
        <v>187</v>
      </c>
      <c r="D95" s="2" t="s">
        <v>56</v>
      </c>
      <c r="E95" s="2" t="s">
        <v>189</v>
      </c>
      <c r="F95" s="4">
        <v>129731</v>
      </c>
      <c r="G95" s="3" t="s">
        <v>58</v>
      </c>
      <c r="H95" s="3" t="s">
        <v>13</v>
      </c>
      <c r="I95" s="7"/>
      <c r="J95" s="7"/>
      <c r="K95" s="3" t="s">
        <v>1</v>
      </c>
      <c r="L95" s="3" t="s">
        <v>59</v>
      </c>
      <c r="M95" s="3" t="s">
        <v>60</v>
      </c>
      <c r="N95" s="6">
        <v>94</v>
      </c>
    </row>
    <row r="96" spans="1:14" ht="15.75" x14ac:dyDescent="0.25">
      <c r="A96" s="1" t="s">
        <v>339</v>
      </c>
      <c r="B96" s="2" t="s">
        <v>340</v>
      </c>
      <c r="C96" s="3" t="s">
        <v>181</v>
      </c>
      <c r="D96" s="2" t="s">
        <v>341</v>
      </c>
      <c r="E96" s="2" t="s">
        <v>342</v>
      </c>
      <c r="F96" s="4">
        <v>129454</v>
      </c>
      <c r="G96" s="3" t="s">
        <v>12</v>
      </c>
      <c r="H96" s="3" t="s">
        <v>13</v>
      </c>
      <c r="I96" s="4">
        <v>23000</v>
      </c>
      <c r="J96" s="5"/>
      <c r="K96" s="3" t="s">
        <v>0</v>
      </c>
      <c r="L96" s="3" t="s">
        <v>14</v>
      </c>
      <c r="M96" s="3" t="s">
        <v>7373</v>
      </c>
      <c r="N96" s="6">
        <v>95</v>
      </c>
    </row>
    <row r="97" spans="1:14" ht="15.75" x14ac:dyDescent="0.25">
      <c r="A97" s="10" t="s">
        <v>402</v>
      </c>
      <c r="B97" s="11" t="s">
        <v>403</v>
      </c>
      <c r="C97" s="3" t="s">
        <v>18</v>
      </c>
      <c r="D97" s="11" t="s">
        <v>159</v>
      </c>
      <c r="E97" s="11" t="s">
        <v>392</v>
      </c>
      <c r="F97" s="7">
        <v>129267</v>
      </c>
      <c r="G97" s="3" t="s">
        <v>12</v>
      </c>
      <c r="H97" s="3" t="s">
        <v>13</v>
      </c>
      <c r="I97" s="4">
        <v>6000</v>
      </c>
      <c r="J97" s="5"/>
      <c r="K97" s="8" t="s">
        <v>0</v>
      </c>
      <c r="L97" s="8" t="s">
        <v>14</v>
      </c>
      <c r="M97" s="3" t="s">
        <v>7373</v>
      </c>
      <c r="N97" s="6">
        <v>96</v>
      </c>
    </row>
    <row r="98" spans="1:14" ht="15.75" x14ac:dyDescent="0.25">
      <c r="A98" s="1" t="s">
        <v>360</v>
      </c>
      <c r="B98" s="2" t="s">
        <v>361</v>
      </c>
      <c r="C98" s="3" t="s">
        <v>135</v>
      </c>
      <c r="D98" s="2" t="s">
        <v>362</v>
      </c>
      <c r="E98" s="2" t="s">
        <v>249</v>
      </c>
      <c r="F98" s="4">
        <v>129259</v>
      </c>
      <c r="G98" s="3" t="s">
        <v>58</v>
      </c>
      <c r="H98" s="3" t="s">
        <v>13</v>
      </c>
      <c r="I98" s="4">
        <v>6000</v>
      </c>
      <c r="J98" s="7"/>
      <c r="K98" s="3" t="s">
        <v>1</v>
      </c>
      <c r="L98" s="3" t="s">
        <v>59</v>
      </c>
      <c r="M98" s="3" t="s">
        <v>60</v>
      </c>
      <c r="N98" s="6">
        <v>97</v>
      </c>
    </row>
    <row r="99" spans="1:14" ht="15.75" x14ac:dyDescent="0.25">
      <c r="A99" s="1" t="s">
        <v>331</v>
      </c>
      <c r="B99" s="2" t="s">
        <v>332</v>
      </c>
      <c r="C99" s="3" t="s">
        <v>135</v>
      </c>
      <c r="D99" s="2" t="s">
        <v>56</v>
      </c>
      <c r="E99" s="2" t="s">
        <v>258</v>
      </c>
      <c r="F99" s="4">
        <v>128793</v>
      </c>
      <c r="G99" s="3" t="s">
        <v>58</v>
      </c>
      <c r="H99" s="3" t="s">
        <v>13</v>
      </c>
      <c r="I99" s="4"/>
      <c r="J99" s="5"/>
      <c r="K99" s="3" t="s">
        <v>1</v>
      </c>
      <c r="L99" s="3" t="s">
        <v>59</v>
      </c>
      <c r="M99" s="3" t="s">
        <v>60</v>
      </c>
      <c r="N99" s="6">
        <v>98</v>
      </c>
    </row>
    <row r="100" spans="1:14" ht="15.75" x14ac:dyDescent="0.25">
      <c r="A100" s="1" t="s">
        <v>335</v>
      </c>
      <c r="B100" s="2" t="s">
        <v>336</v>
      </c>
      <c r="C100" s="3" t="s">
        <v>31</v>
      </c>
      <c r="D100" s="2" t="s">
        <v>337</v>
      </c>
      <c r="E100" s="2" t="s">
        <v>48</v>
      </c>
      <c r="F100" s="4">
        <v>128773</v>
      </c>
      <c r="G100" s="3" t="s">
        <v>12</v>
      </c>
      <c r="H100" s="3" t="s">
        <v>13</v>
      </c>
      <c r="I100" s="4">
        <v>9000</v>
      </c>
      <c r="J100" s="7"/>
      <c r="K100" s="3" t="s">
        <v>0</v>
      </c>
      <c r="L100" s="3" t="s">
        <v>14</v>
      </c>
      <c r="M100" s="3" t="s">
        <v>7373</v>
      </c>
      <c r="N100" s="6">
        <v>99</v>
      </c>
    </row>
    <row r="101" spans="1:14" ht="15.75" x14ac:dyDescent="0.25">
      <c r="A101" s="1" t="s">
        <v>346</v>
      </c>
      <c r="B101" s="11" t="s">
        <v>347</v>
      </c>
      <c r="C101" s="3" t="s">
        <v>187</v>
      </c>
      <c r="D101" s="11" t="s">
        <v>201</v>
      </c>
      <c r="E101" s="11" t="s">
        <v>205</v>
      </c>
      <c r="F101" s="7">
        <v>128418</v>
      </c>
      <c r="G101" s="8" t="s">
        <v>58</v>
      </c>
      <c r="H101" s="8" t="s">
        <v>13</v>
      </c>
      <c r="I101" s="7"/>
      <c r="J101" s="5"/>
      <c r="K101" s="9" t="s">
        <v>1</v>
      </c>
      <c r="L101" s="3" t="s">
        <v>59</v>
      </c>
      <c r="M101" s="8" t="s">
        <v>60</v>
      </c>
      <c r="N101" s="6">
        <v>100</v>
      </c>
    </row>
    <row r="102" spans="1:14" ht="15.75" x14ac:dyDescent="0.25">
      <c r="A102" s="1" t="s">
        <v>329</v>
      </c>
      <c r="B102" s="2" t="s">
        <v>127</v>
      </c>
      <c r="C102" s="3" t="s">
        <v>58</v>
      </c>
      <c r="D102" s="2" t="s">
        <v>330</v>
      </c>
      <c r="E102" s="2" t="s">
        <v>37</v>
      </c>
      <c r="F102" s="4">
        <v>127969</v>
      </c>
      <c r="G102" s="8" t="s">
        <v>12</v>
      </c>
      <c r="H102" s="8" t="s">
        <v>13</v>
      </c>
      <c r="I102" s="7"/>
      <c r="J102" s="7"/>
      <c r="K102" s="8" t="s">
        <v>2</v>
      </c>
      <c r="L102" s="3" t="s">
        <v>14</v>
      </c>
      <c r="M102" s="3" t="s">
        <v>15</v>
      </c>
      <c r="N102" s="6">
        <v>101</v>
      </c>
    </row>
    <row r="103" spans="1:14" ht="15.75" x14ac:dyDescent="0.25">
      <c r="A103" s="1" t="s">
        <v>554</v>
      </c>
      <c r="B103" s="2" t="s">
        <v>8</v>
      </c>
      <c r="C103" s="3" t="s">
        <v>12</v>
      </c>
      <c r="D103" s="2" t="s">
        <v>2681</v>
      </c>
      <c r="E103" s="2" t="s">
        <v>1395</v>
      </c>
      <c r="F103" s="4">
        <v>127500</v>
      </c>
      <c r="G103" s="3" t="s">
        <v>12</v>
      </c>
      <c r="H103" s="3" t="s">
        <v>13</v>
      </c>
      <c r="I103" s="7"/>
      <c r="J103" s="7"/>
      <c r="K103" s="3" t="s">
        <v>2</v>
      </c>
      <c r="L103" s="3" t="s">
        <v>14</v>
      </c>
      <c r="M103" s="3" t="s">
        <v>15</v>
      </c>
      <c r="N103" s="6">
        <v>102</v>
      </c>
    </row>
    <row r="104" spans="1:14" ht="15.75" x14ac:dyDescent="0.25">
      <c r="A104" s="10" t="s">
        <v>376</v>
      </c>
      <c r="B104" s="11" t="s">
        <v>377</v>
      </c>
      <c r="C104" s="8" t="s">
        <v>51</v>
      </c>
      <c r="D104" s="11" t="s">
        <v>153</v>
      </c>
      <c r="E104" s="11" t="s">
        <v>178</v>
      </c>
      <c r="F104" s="7">
        <v>127436</v>
      </c>
      <c r="G104" s="8" t="s">
        <v>12</v>
      </c>
      <c r="H104" s="8" t="s">
        <v>13</v>
      </c>
      <c r="I104" s="7">
        <v>7500</v>
      </c>
      <c r="J104" s="7"/>
      <c r="K104" s="8" t="s">
        <v>0</v>
      </c>
      <c r="L104" s="8" t="s">
        <v>14</v>
      </c>
      <c r="M104" s="3" t="s">
        <v>7373</v>
      </c>
      <c r="N104" s="6">
        <v>103</v>
      </c>
    </row>
    <row r="105" spans="1:14" ht="15.75" x14ac:dyDescent="0.25">
      <c r="A105" s="1" t="s">
        <v>310</v>
      </c>
      <c r="B105" s="2" t="s">
        <v>311</v>
      </c>
      <c r="C105" s="3" t="s">
        <v>12</v>
      </c>
      <c r="D105" s="2" t="s">
        <v>195</v>
      </c>
      <c r="E105" s="2" t="s">
        <v>205</v>
      </c>
      <c r="F105" s="4">
        <v>127373</v>
      </c>
      <c r="G105" s="3" t="s">
        <v>58</v>
      </c>
      <c r="H105" s="3" t="s">
        <v>13</v>
      </c>
      <c r="I105" s="5"/>
      <c r="J105" s="5"/>
      <c r="K105" s="3" t="s">
        <v>1</v>
      </c>
      <c r="L105" s="3" t="s">
        <v>59</v>
      </c>
      <c r="M105" s="3" t="s">
        <v>60</v>
      </c>
      <c r="N105" s="6">
        <v>104</v>
      </c>
    </row>
    <row r="106" spans="1:14" ht="15.75" x14ac:dyDescent="0.25">
      <c r="A106" s="1" t="s">
        <v>353</v>
      </c>
      <c r="B106" s="2" t="s">
        <v>78</v>
      </c>
      <c r="C106" s="3" t="s">
        <v>18</v>
      </c>
      <c r="D106" s="2" t="s">
        <v>201</v>
      </c>
      <c r="E106" s="2" t="s">
        <v>205</v>
      </c>
      <c r="F106" s="7">
        <v>127318</v>
      </c>
      <c r="G106" s="9" t="s">
        <v>58</v>
      </c>
      <c r="H106" s="9" t="s">
        <v>13</v>
      </c>
      <c r="I106" s="5"/>
      <c r="J106" s="5"/>
      <c r="K106" s="9" t="s">
        <v>1</v>
      </c>
      <c r="L106" s="8" t="s">
        <v>59</v>
      </c>
      <c r="M106" s="8" t="s">
        <v>60</v>
      </c>
      <c r="N106" s="6">
        <v>105</v>
      </c>
    </row>
    <row r="107" spans="1:14" ht="15.75" x14ac:dyDescent="0.25">
      <c r="A107" s="1" t="s">
        <v>3088</v>
      </c>
      <c r="B107" s="2" t="s">
        <v>282</v>
      </c>
      <c r="C107" s="3" t="s">
        <v>12</v>
      </c>
      <c r="D107" s="2" t="s">
        <v>3089</v>
      </c>
      <c r="E107" s="2" t="s">
        <v>573</v>
      </c>
      <c r="F107" s="4">
        <v>127000</v>
      </c>
      <c r="G107" s="3" t="s">
        <v>12</v>
      </c>
      <c r="H107" s="3" t="s">
        <v>13</v>
      </c>
      <c r="I107" s="4">
        <v>9000</v>
      </c>
      <c r="J107" s="5"/>
      <c r="K107" s="3" t="s">
        <v>0</v>
      </c>
      <c r="L107" s="3" t="s">
        <v>14</v>
      </c>
      <c r="M107" s="3" t="s">
        <v>7373</v>
      </c>
      <c r="N107" s="6">
        <v>106</v>
      </c>
    </row>
    <row r="108" spans="1:14" ht="15.75" x14ac:dyDescent="0.25">
      <c r="A108" s="1" t="s">
        <v>348</v>
      </c>
      <c r="B108" s="2" t="s">
        <v>349</v>
      </c>
      <c r="C108" s="3" t="s">
        <v>224</v>
      </c>
      <c r="D108" s="2" t="s">
        <v>56</v>
      </c>
      <c r="E108" s="2" t="s">
        <v>297</v>
      </c>
      <c r="F108" s="4">
        <v>126891</v>
      </c>
      <c r="G108" s="3" t="s">
        <v>58</v>
      </c>
      <c r="H108" s="8" t="s">
        <v>13</v>
      </c>
      <c r="I108" s="5"/>
      <c r="J108" s="5"/>
      <c r="K108" s="8" t="s">
        <v>1</v>
      </c>
      <c r="L108" s="3" t="s">
        <v>59</v>
      </c>
      <c r="M108" s="3" t="s">
        <v>60</v>
      </c>
      <c r="N108" s="6">
        <v>107</v>
      </c>
    </row>
    <row r="109" spans="1:14" ht="15.75" x14ac:dyDescent="0.25">
      <c r="A109" s="1" t="s">
        <v>3090</v>
      </c>
      <c r="B109" s="2" t="s">
        <v>3091</v>
      </c>
      <c r="C109" s="3" t="s">
        <v>207</v>
      </c>
      <c r="D109" s="2" t="s">
        <v>379</v>
      </c>
      <c r="E109" s="2" t="s">
        <v>477</v>
      </c>
      <c r="F109" s="4">
        <v>126500</v>
      </c>
      <c r="G109" s="3" t="s">
        <v>12</v>
      </c>
      <c r="H109" s="3" t="s">
        <v>13</v>
      </c>
      <c r="I109" s="4">
        <v>5000</v>
      </c>
      <c r="J109" s="7"/>
      <c r="K109" s="3" t="s">
        <v>0</v>
      </c>
      <c r="L109" s="3" t="s">
        <v>14</v>
      </c>
      <c r="M109" s="3" t="s">
        <v>7373</v>
      </c>
      <c r="N109" s="6">
        <v>108</v>
      </c>
    </row>
    <row r="110" spans="1:14" ht="15.75" x14ac:dyDescent="0.25">
      <c r="A110" s="1" t="s">
        <v>343</v>
      </c>
      <c r="B110" s="2" t="s">
        <v>344</v>
      </c>
      <c r="C110" s="8"/>
      <c r="D110" s="2" t="s">
        <v>345</v>
      </c>
      <c r="E110" s="2" t="s">
        <v>53</v>
      </c>
      <c r="F110" s="4">
        <v>125816</v>
      </c>
      <c r="G110" s="3" t="s">
        <v>12</v>
      </c>
      <c r="H110" s="3" t="s">
        <v>13</v>
      </c>
      <c r="I110" s="7"/>
      <c r="J110" s="7"/>
      <c r="K110" s="3" t="s">
        <v>2</v>
      </c>
      <c r="L110" s="3" t="s">
        <v>14</v>
      </c>
      <c r="M110" s="3" t="s">
        <v>15</v>
      </c>
      <c r="N110" s="6">
        <v>109</v>
      </c>
    </row>
    <row r="111" spans="1:14" ht="15.75" x14ac:dyDescent="0.25">
      <c r="A111" s="1" t="s">
        <v>354</v>
      </c>
      <c r="B111" s="2" t="s">
        <v>355</v>
      </c>
      <c r="C111" s="8"/>
      <c r="D111" s="2" t="s">
        <v>356</v>
      </c>
      <c r="E111" s="2" t="s">
        <v>234</v>
      </c>
      <c r="F111" s="4">
        <v>125671</v>
      </c>
      <c r="G111" s="3" t="s">
        <v>58</v>
      </c>
      <c r="H111" s="3" t="s">
        <v>13</v>
      </c>
      <c r="I111" s="7"/>
      <c r="J111" s="7"/>
      <c r="K111" s="3" t="s">
        <v>1</v>
      </c>
      <c r="L111" s="3" t="s">
        <v>59</v>
      </c>
      <c r="M111" s="3" t="s">
        <v>60</v>
      </c>
      <c r="N111" s="6">
        <v>110</v>
      </c>
    </row>
    <row r="112" spans="1:14" ht="15.75" x14ac:dyDescent="0.25">
      <c r="A112" s="1" t="s">
        <v>440</v>
      </c>
      <c r="B112" s="2" t="s">
        <v>441</v>
      </c>
      <c r="C112" s="3" t="s">
        <v>18</v>
      </c>
      <c r="D112" s="2" t="s">
        <v>3092</v>
      </c>
      <c r="E112" s="2" t="s">
        <v>89</v>
      </c>
      <c r="F112" s="4">
        <v>125511</v>
      </c>
      <c r="G112" s="3" t="s">
        <v>12</v>
      </c>
      <c r="H112" s="3" t="s">
        <v>13</v>
      </c>
      <c r="I112" s="7"/>
      <c r="J112" s="7"/>
      <c r="K112" s="3" t="s">
        <v>2</v>
      </c>
      <c r="L112" s="3" t="s">
        <v>14</v>
      </c>
      <c r="M112" s="3" t="s">
        <v>15</v>
      </c>
      <c r="N112" s="6">
        <v>111</v>
      </c>
    </row>
    <row r="113" spans="1:14" ht="15.75" x14ac:dyDescent="0.25">
      <c r="A113" s="1" t="s">
        <v>366</v>
      </c>
      <c r="B113" s="2" t="s">
        <v>95</v>
      </c>
      <c r="C113" s="3" t="s">
        <v>135</v>
      </c>
      <c r="D113" s="2" t="s">
        <v>159</v>
      </c>
      <c r="E113" s="2" t="s">
        <v>270</v>
      </c>
      <c r="F113" s="4">
        <v>125463</v>
      </c>
      <c r="G113" s="3" t="s">
        <v>12</v>
      </c>
      <c r="H113" s="3" t="s">
        <v>13</v>
      </c>
      <c r="I113" s="4">
        <v>9000</v>
      </c>
      <c r="J113" s="7"/>
      <c r="K113" s="3" t="s">
        <v>0</v>
      </c>
      <c r="L113" s="3" t="s">
        <v>14</v>
      </c>
      <c r="M113" s="3" t="s">
        <v>7373</v>
      </c>
      <c r="N113" s="6">
        <v>112</v>
      </c>
    </row>
    <row r="114" spans="1:14" ht="15.75" x14ac:dyDescent="0.25">
      <c r="A114" s="1" t="s">
        <v>381</v>
      </c>
      <c r="B114" s="11" t="s">
        <v>175</v>
      </c>
      <c r="C114" s="3" t="s">
        <v>18</v>
      </c>
      <c r="D114" s="11" t="s">
        <v>195</v>
      </c>
      <c r="E114" s="11" t="s">
        <v>109</v>
      </c>
      <c r="F114" s="4">
        <v>125156</v>
      </c>
      <c r="G114" s="3" t="s">
        <v>58</v>
      </c>
      <c r="H114" s="9" t="s">
        <v>13</v>
      </c>
      <c r="I114" s="5"/>
      <c r="J114" s="5"/>
      <c r="K114" s="9" t="s">
        <v>1</v>
      </c>
      <c r="L114" s="8" t="s">
        <v>59</v>
      </c>
      <c r="M114" s="8" t="s">
        <v>60</v>
      </c>
      <c r="N114" s="6">
        <v>113</v>
      </c>
    </row>
    <row r="115" spans="1:14" ht="15.75" x14ac:dyDescent="0.25">
      <c r="A115" s="1" t="s">
        <v>350</v>
      </c>
      <c r="B115" s="2" t="s">
        <v>351</v>
      </c>
      <c r="C115" s="3" t="s">
        <v>58</v>
      </c>
      <c r="D115" s="2" t="s">
        <v>352</v>
      </c>
      <c r="E115" s="2" t="s">
        <v>20</v>
      </c>
      <c r="F115" s="4">
        <v>124916</v>
      </c>
      <c r="G115" s="3" t="s">
        <v>12</v>
      </c>
      <c r="H115" s="3" t="s">
        <v>13</v>
      </c>
      <c r="I115" s="4">
        <v>3500</v>
      </c>
      <c r="J115" s="7"/>
      <c r="K115" s="3" t="s">
        <v>2</v>
      </c>
      <c r="L115" s="3" t="s">
        <v>14</v>
      </c>
      <c r="M115" s="3" t="s">
        <v>15</v>
      </c>
      <c r="N115" s="6">
        <v>114</v>
      </c>
    </row>
    <row r="116" spans="1:14" ht="15.75" x14ac:dyDescent="0.25">
      <c r="A116" s="10" t="s">
        <v>165</v>
      </c>
      <c r="B116" s="11" t="s">
        <v>606</v>
      </c>
      <c r="C116" s="8" t="s">
        <v>287</v>
      </c>
      <c r="D116" s="11" t="s">
        <v>3093</v>
      </c>
      <c r="E116" s="11" t="s">
        <v>607</v>
      </c>
      <c r="F116" s="7">
        <v>124710</v>
      </c>
      <c r="G116" s="8" t="s">
        <v>12</v>
      </c>
      <c r="H116" s="8" t="s">
        <v>13</v>
      </c>
      <c r="I116" s="7">
        <v>6500</v>
      </c>
      <c r="J116" s="7"/>
      <c r="K116" s="8" t="s">
        <v>0</v>
      </c>
      <c r="L116" s="8" t="s">
        <v>14</v>
      </c>
      <c r="M116" s="3" t="s">
        <v>7373</v>
      </c>
      <c r="N116" s="6">
        <v>115</v>
      </c>
    </row>
    <row r="117" spans="1:14" ht="15.75" x14ac:dyDescent="0.25">
      <c r="A117" s="1" t="s">
        <v>357</v>
      </c>
      <c r="B117" s="2" t="s">
        <v>358</v>
      </c>
      <c r="C117" s="3" t="s">
        <v>144</v>
      </c>
      <c r="D117" s="2" t="s">
        <v>359</v>
      </c>
      <c r="E117" s="2" t="s">
        <v>309</v>
      </c>
      <c r="F117" s="4">
        <v>123704</v>
      </c>
      <c r="G117" s="3" t="s">
        <v>12</v>
      </c>
      <c r="H117" s="3" t="s">
        <v>13</v>
      </c>
      <c r="I117" s="7"/>
      <c r="J117" s="7"/>
      <c r="K117" s="3" t="s">
        <v>2</v>
      </c>
      <c r="L117" s="3" t="s">
        <v>14</v>
      </c>
      <c r="M117" s="3" t="s">
        <v>15</v>
      </c>
      <c r="N117" s="6">
        <v>116</v>
      </c>
    </row>
    <row r="118" spans="1:14" ht="15.75" x14ac:dyDescent="0.25">
      <c r="A118" s="1" t="s">
        <v>378</v>
      </c>
      <c r="B118" s="2" t="s">
        <v>78</v>
      </c>
      <c r="C118" s="3" t="s">
        <v>63</v>
      </c>
      <c r="D118" s="2" t="s">
        <v>56</v>
      </c>
      <c r="E118" s="11" t="s">
        <v>380</v>
      </c>
      <c r="F118" s="5">
        <v>123605</v>
      </c>
      <c r="G118" s="9" t="s">
        <v>58</v>
      </c>
      <c r="H118" s="9" t="s">
        <v>13</v>
      </c>
      <c r="I118" s="4">
        <v>6000</v>
      </c>
      <c r="J118" s="5"/>
      <c r="K118" s="9" t="s">
        <v>1</v>
      </c>
      <c r="L118" s="8" t="s">
        <v>59</v>
      </c>
      <c r="M118" s="8" t="s">
        <v>60</v>
      </c>
      <c r="N118" s="6">
        <v>117</v>
      </c>
    </row>
    <row r="119" spans="1:14" ht="15.75" x14ac:dyDescent="0.25">
      <c r="A119" s="1" t="s">
        <v>367</v>
      </c>
      <c r="B119" s="2" t="s">
        <v>35</v>
      </c>
      <c r="C119" s="3" t="s">
        <v>51</v>
      </c>
      <c r="D119" s="2" t="s">
        <v>368</v>
      </c>
      <c r="E119" s="2" t="s">
        <v>80</v>
      </c>
      <c r="F119" s="4">
        <v>123534</v>
      </c>
      <c r="G119" s="3" t="s">
        <v>12</v>
      </c>
      <c r="H119" s="3" t="s">
        <v>13</v>
      </c>
      <c r="I119" s="7"/>
      <c r="J119" s="7"/>
      <c r="K119" s="3" t="s">
        <v>2</v>
      </c>
      <c r="L119" s="3" t="s">
        <v>14</v>
      </c>
      <c r="M119" s="3" t="s">
        <v>15</v>
      </c>
      <c r="N119" s="6">
        <v>118</v>
      </c>
    </row>
    <row r="120" spans="1:14" ht="15.75" x14ac:dyDescent="0.25">
      <c r="A120" s="1" t="s">
        <v>374</v>
      </c>
      <c r="B120" s="2" t="s">
        <v>50</v>
      </c>
      <c r="C120" s="3" t="s">
        <v>187</v>
      </c>
      <c r="D120" s="2" t="s">
        <v>375</v>
      </c>
      <c r="E120" s="2" t="s">
        <v>163</v>
      </c>
      <c r="F120" s="4">
        <v>123528</v>
      </c>
      <c r="G120" s="3" t="s">
        <v>12</v>
      </c>
      <c r="H120" s="3" t="s">
        <v>13</v>
      </c>
      <c r="I120" s="4">
        <v>7500</v>
      </c>
      <c r="J120" s="7"/>
      <c r="K120" s="3" t="s">
        <v>0</v>
      </c>
      <c r="L120" s="3" t="s">
        <v>14</v>
      </c>
      <c r="M120" s="3" t="s">
        <v>7373</v>
      </c>
      <c r="N120" s="6">
        <v>119</v>
      </c>
    </row>
    <row r="121" spans="1:14" ht="15.75" x14ac:dyDescent="0.25">
      <c r="A121" s="1" t="s">
        <v>369</v>
      </c>
      <c r="B121" s="2" t="s">
        <v>349</v>
      </c>
      <c r="C121" s="8"/>
      <c r="D121" s="2" t="s">
        <v>370</v>
      </c>
      <c r="E121" s="2" t="s">
        <v>371</v>
      </c>
      <c r="F121" s="4">
        <v>123265</v>
      </c>
      <c r="G121" s="8" t="s">
        <v>12</v>
      </c>
      <c r="H121" s="8" t="s">
        <v>13</v>
      </c>
      <c r="I121" s="5"/>
      <c r="J121" s="5"/>
      <c r="K121" s="8" t="s">
        <v>2</v>
      </c>
      <c r="L121" s="3" t="s">
        <v>14</v>
      </c>
      <c r="M121" s="3" t="s">
        <v>15</v>
      </c>
      <c r="N121" s="6">
        <v>120</v>
      </c>
    </row>
    <row r="122" spans="1:14" ht="15.75" x14ac:dyDescent="0.25">
      <c r="A122" s="1" t="s">
        <v>387</v>
      </c>
      <c r="B122" s="2" t="s">
        <v>388</v>
      </c>
      <c r="C122" s="8"/>
      <c r="D122" s="2" t="s">
        <v>56</v>
      </c>
      <c r="E122" s="2" t="s">
        <v>93</v>
      </c>
      <c r="F122" s="4">
        <v>121793</v>
      </c>
      <c r="G122" s="3" t="s">
        <v>58</v>
      </c>
      <c r="H122" s="3" t="s">
        <v>13</v>
      </c>
      <c r="I122" s="5"/>
      <c r="J122" s="5"/>
      <c r="K122" s="3" t="s">
        <v>1</v>
      </c>
      <c r="L122" s="3" t="s">
        <v>59</v>
      </c>
      <c r="M122" s="3" t="s">
        <v>60</v>
      </c>
      <c r="N122" s="6">
        <v>121</v>
      </c>
    </row>
    <row r="123" spans="1:14" ht="15.75" x14ac:dyDescent="0.25">
      <c r="A123" s="1" t="s">
        <v>393</v>
      </c>
      <c r="B123" s="2" t="s">
        <v>394</v>
      </c>
      <c r="C123" s="3" t="s">
        <v>13</v>
      </c>
      <c r="D123" s="2" t="s">
        <v>56</v>
      </c>
      <c r="E123" s="2" t="s">
        <v>93</v>
      </c>
      <c r="F123" s="4">
        <v>121521</v>
      </c>
      <c r="G123" s="3" t="s">
        <v>58</v>
      </c>
      <c r="H123" s="3" t="s">
        <v>13</v>
      </c>
      <c r="I123" s="7"/>
      <c r="J123" s="7"/>
      <c r="K123" s="3" t="s">
        <v>1</v>
      </c>
      <c r="L123" s="3" t="s">
        <v>59</v>
      </c>
      <c r="M123" s="3" t="s">
        <v>60</v>
      </c>
      <c r="N123" s="6">
        <v>122</v>
      </c>
    </row>
    <row r="124" spans="1:14" ht="15.75" x14ac:dyDescent="0.25">
      <c r="A124" s="1" t="s">
        <v>389</v>
      </c>
      <c r="B124" s="2" t="s">
        <v>390</v>
      </c>
      <c r="C124" s="3" t="s">
        <v>58</v>
      </c>
      <c r="D124" s="2" t="s">
        <v>391</v>
      </c>
      <c r="E124" s="2" t="s">
        <v>392</v>
      </c>
      <c r="F124" s="4">
        <v>121331</v>
      </c>
      <c r="G124" s="3" t="s">
        <v>58</v>
      </c>
      <c r="H124" s="3" t="s">
        <v>13</v>
      </c>
      <c r="I124" s="7"/>
      <c r="J124" s="7"/>
      <c r="K124" s="3" t="s">
        <v>1</v>
      </c>
      <c r="L124" s="3" t="s">
        <v>59</v>
      </c>
      <c r="M124" s="3" t="s">
        <v>60</v>
      </c>
      <c r="N124" s="6">
        <v>123</v>
      </c>
    </row>
    <row r="125" spans="1:14" ht="15.75" x14ac:dyDescent="0.25">
      <c r="A125" s="1" t="s">
        <v>407</v>
      </c>
      <c r="B125" s="2" t="s">
        <v>286</v>
      </c>
      <c r="C125" s="3" t="s">
        <v>82</v>
      </c>
      <c r="D125" s="2" t="s">
        <v>195</v>
      </c>
      <c r="E125" s="2" t="s">
        <v>277</v>
      </c>
      <c r="F125" s="4">
        <v>121030</v>
      </c>
      <c r="G125" s="3" t="s">
        <v>58</v>
      </c>
      <c r="H125" s="3" t="s">
        <v>13</v>
      </c>
      <c r="I125" s="5"/>
      <c r="J125" s="5"/>
      <c r="K125" s="3" t="s">
        <v>1</v>
      </c>
      <c r="L125" s="3" t="s">
        <v>59</v>
      </c>
      <c r="M125" s="3" t="s">
        <v>60</v>
      </c>
      <c r="N125" s="6">
        <v>124</v>
      </c>
    </row>
    <row r="126" spans="1:14" ht="15.75" x14ac:dyDescent="0.25">
      <c r="A126" s="10" t="s">
        <v>446</v>
      </c>
      <c r="B126" s="11" t="s">
        <v>17</v>
      </c>
      <c r="C126" s="8" t="s">
        <v>51</v>
      </c>
      <c r="D126" s="11" t="s">
        <v>153</v>
      </c>
      <c r="E126" s="11" t="s">
        <v>72</v>
      </c>
      <c r="F126" s="7">
        <v>120976</v>
      </c>
      <c r="G126" s="8" t="s">
        <v>12</v>
      </c>
      <c r="H126" s="8" t="s">
        <v>13</v>
      </c>
      <c r="I126" s="4">
        <v>10000</v>
      </c>
      <c r="J126" s="7"/>
      <c r="K126" s="8" t="s">
        <v>0</v>
      </c>
      <c r="L126" s="8" t="s">
        <v>14</v>
      </c>
      <c r="M126" s="3" t="s">
        <v>7373</v>
      </c>
      <c r="N126" s="6">
        <v>125</v>
      </c>
    </row>
    <row r="127" spans="1:14" ht="15.75" x14ac:dyDescent="0.25">
      <c r="A127" s="1" t="s">
        <v>398</v>
      </c>
      <c r="B127" s="2" t="s">
        <v>184</v>
      </c>
      <c r="C127" s="3" t="s">
        <v>12</v>
      </c>
      <c r="D127" s="2" t="s">
        <v>56</v>
      </c>
      <c r="E127" s="2" t="s">
        <v>270</v>
      </c>
      <c r="F127" s="4">
        <v>120841</v>
      </c>
      <c r="G127" s="3" t="s">
        <v>58</v>
      </c>
      <c r="H127" s="3" t="s">
        <v>13</v>
      </c>
      <c r="I127" s="7"/>
      <c r="J127" s="7"/>
      <c r="K127" s="3" t="s">
        <v>1</v>
      </c>
      <c r="L127" s="3" t="s">
        <v>59</v>
      </c>
      <c r="M127" s="3" t="s">
        <v>60</v>
      </c>
      <c r="N127" s="6">
        <v>126</v>
      </c>
    </row>
    <row r="128" spans="1:14" ht="15.75" x14ac:dyDescent="0.25">
      <c r="A128" s="1" t="s">
        <v>399</v>
      </c>
      <c r="B128" s="2" t="s">
        <v>400</v>
      </c>
      <c r="C128" s="3" t="s">
        <v>31</v>
      </c>
      <c r="D128" s="2" t="s">
        <v>56</v>
      </c>
      <c r="E128" s="2" t="s">
        <v>270</v>
      </c>
      <c r="F128" s="4">
        <v>120801</v>
      </c>
      <c r="G128" s="3" t="s">
        <v>58</v>
      </c>
      <c r="H128" s="3" t="s">
        <v>13</v>
      </c>
      <c r="I128" s="4">
        <v>3000</v>
      </c>
      <c r="J128" s="5"/>
      <c r="K128" s="3" t="s">
        <v>1</v>
      </c>
      <c r="L128" s="3" t="s">
        <v>59</v>
      </c>
      <c r="M128" s="3" t="s">
        <v>60</v>
      </c>
      <c r="N128" s="6">
        <v>127</v>
      </c>
    </row>
    <row r="129" spans="1:14" ht="15.75" x14ac:dyDescent="0.25">
      <c r="A129" s="1" t="s">
        <v>395</v>
      </c>
      <c r="B129" s="2" t="s">
        <v>184</v>
      </c>
      <c r="C129" s="3" t="s">
        <v>12</v>
      </c>
      <c r="D129" s="2" t="s">
        <v>396</v>
      </c>
      <c r="E129" s="2" t="s">
        <v>397</v>
      </c>
      <c r="F129" s="4">
        <v>120744</v>
      </c>
      <c r="G129" s="3" t="s">
        <v>12</v>
      </c>
      <c r="H129" s="3" t="s">
        <v>13</v>
      </c>
      <c r="I129" s="4">
        <v>16187</v>
      </c>
      <c r="J129" s="5"/>
      <c r="K129" s="3" t="s">
        <v>0</v>
      </c>
      <c r="L129" s="3" t="s">
        <v>14</v>
      </c>
      <c r="M129" s="3" t="s">
        <v>7373</v>
      </c>
      <c r="N129" s="6">
        <v>128</v>
      </c>
    </row>
    <row r="130" spans="1:14" ht="15.75" x14ac:dyDescent="0.25">
      <c r="A130" s="1" t="s">
        <v>382</v>
      </c>
      <c r="B130" s="2" t="s">
        <v>383</v>
      </c>
      <c r="C130" s="3" t="s">
        <v>18</v>
      </c>
      <c r="D130" s="2" t="s">
        <v>3094</v>
      </c>
      <c r="E130" s="2" t="s">
        <v>385</v>
      </c>
      <c r="F130" s="4">
        <v>120561</v>
      </c>
      <c r="G130" s="3" t="s">
        <v>12</v>
      </c>
      <c r="H130" s="3" t="s">
        <v>13</v>
      </c>
      <c r="I130" s="4">
        <v>9500</v>
      </c>
      <c r="J130" s="5"/>
      <c r="K130" s="3" t="s">
        <v>0</v>
      </c>
      <c r="L130" s="3" t="s">
        <v>14</v>
      </c>
      <c r="M130" s="3" t="s">
        <v>7373</v>
      </c>
      <c r="N130" s="6">
        <v>129</v>
      </c>
    </row>
    <row r="131" spans="1:14" ht="15.75" x14ac:dyDescent="0.25">
      <c r="A131" s="1" t="s">
        <v>21</v>
      </c>
      <c r="B131" s="2" t="s">
        <v>91</v>
      </c>
      <c r="C131" s="3" t="s">
        <v>404</v>
      </c>
      <c r="D131" s="2" t="s">
        <v>56</v>
      </c>
      <c r="E131" s="2" t="s">
        <v>270</v>
      </c>
      <c r="F131" s="4">
        <v>120300</v>
      </c>
      <c r="G131" s="3" t="s">
        <v>58</v>
      </c>
      <c r="H131" s="3" t="s">
        <v>13</v>
      </c>
      <c r="I131" s="5"/>
      <c r="J131" s="5"/>
      <c r="K131" s="3" t="s">
        <v>1</v>
      </c>
      <c r="L131" s="3" t="s">
        <v>59</v>
      </c>
      <c r="M131" s="3" t="s">
        <v>60</v>
      </c>
      <c r="N131" s="6">
        <v>130</v>
      </c>
    </row>
    <row r="132" spans="1:14" ht="15.75" x14ac:dyDescent="0.25">
      <c r="A132" s="1" t="s">
        <v>561</v>
      </c>
      <c r="B132" s="2" t="s">
        <v>35</v>
      </c>
      <c r="C132" s="3" t="s">
        <v>18</v>
      </c>
      <c r="D132" s="2" t="s">
        <v>320</v>
      </c>
      <c r="E132" s="2" t="s">
        <v>321</v>
      </c>
      <c r="F132" s="4">
        <v>120000</v>
      </c>
      <c r="G132" s="3" t="s">
        <v>12</v>
      </c>
      <c r="H132" s="3" t="s">
        <v>13</v>
      </c>
      <c r="I132" s="7"/>
      <c r="J132" s="7"/>
      <c r="K132" s="3" t="s">
        <v>2</v>
      </c>
      <c r="L132" s="3" t="s">
        <v>14</v>
      </c>
      <c r="M132" s="3" t="s">
        <v>15</v>
      </c>
      <c r="N132" s="6">
        <v>131</v>
      </c>
    </row>
    <row r="133" spans="1:14" ht="15.75" x14ac:dyDescent="0.25">
      <c r="A133" s="1" t="s">
        <v>904</v>
      </c>
      <c r="B133" s="2" t="s">
        <v>42</v>
      </c>
      <c r="C133" s="3" t="s">
        <v>135</v>
      </c>
      <c r="D133" s="2" t="s">
        <v>3095</v>
      </c>
      <c r="E133" s="2" t="s">
        <v>258</v>
      </c>
      <c r="F133" s="4">
        <v>119542</v>
      </c>
      <c r="G133" s="3" t="s">
        <v>12</v>
      </c>
      <c r="H133" s="3" t="s">
        <v>13</v>
      </c>
      <c r="I133" s="4">
        <v>9000</v>
      </c>
      <c r="J133" s="5"/>
      <c r="K133" s="3" t="s">
        <v>0</v>
      </c>
      <c r="L133" s="3" t="s">
        <v>14</v>
      </c>
      <c r="M133" s="3" t="s">
        <v>7373</v>
      </c>
      <c r="N133" s="6">
        <v>132</v>
      </c>
    </row>
    <row r="134" spans="1:14" ht="15.75" x14ac:dyDescent="0.25">
      <c r="A134" s="1" t="s">
        <v>418</v>
      </c>
      <c r="B134" s="2" t="s">
        <v>419</v>
      </c>
      <c r="C134" s="8"/>
      <c r="D134" s="2" t="s">
        <v>56</v>
      </c>
      <c r="E134" s="2" t="s">
        <v>211</v>
      </c>
      <c r="F134" s="4">
        <v>119228</v>
      </c>
      <c r="G134" s="3" t="s">
        <v>58</v>
      </c>
      <c r="H134" s="3" t="s">
        <v>13</v>
      </c>
      <c r="I134" s="7"/>
      <c r="J134" s="7"/>
      <c r="K134" s="3" t="s">
        <v>1</v>
      </c>
      <c r="L134" s="3" t="s">
        <v>59</v>
      </c>
      <c r="M134" s="3" t="s">
        <v>60</v>
      </c>
      <c r="N134" s="6">
        <v>133</v>
      </c>
    </row>
    <row r="135" spans="1:14" ht="15.75" x14ac:dyDescent="0.25">
      <c r="A135" s="1" t="s">
        <v>405</v>
      </c>
      <c r="B135" s="2" t="s">
        <v>406</v>
      </c>
      <c r="C135" s="3" t="s">
        <v>63</v>
      </c>
      <c r="D135" s="2" t="s">
        <v>56</v>
      </c>
      <c r="E135" s="2" t="s">
        <v>208</v>
      </c>
      <c r="F135" s="5">
        <v>119174</v>
      </c>
      <c r="G135" s="9" t="s">
        <v>58</v>
      </c>
      <c r="H135" s="9" t="s">
        <v>13</v>
      </c>
      <c r="I135" s="5"/>
      <c r="J135" s="5"/>
      <c r="K135" s="9" t="s">
        <v>1</v>
      </c>
      <c r="L135" s="3" t="s">
        <v>59</v>
      </c>
      <c r="M135" s="3" t="s">
        <v>60</v>
      </c>
      <c r="N135" s="6">
        <v>134</v>
      </c>
    </row>
    <row r="136" spans="1:14" ht="15.75" x14ac:dyDescent="0.25">
      <c r="A136" s="10" t="s">
        <v>408</v>
      </c>
      <c r="B136" s="2" t="s">
        <v>409</v>
      </c>
      <c r="C136" s="3" t="s">
        <v>187</v>
      </c>
      <c r="D136" s="2" t="s">
        <v>56</v>
      </c>
      <c r="E136" s="2" t="s">
        <v>410</v>
      </c>
      <c r="F136" s="7">
        <v>118378</v>
      </c>
      <c r="G136" s="3" t="s">
        <v>58</v>
      </c>
      <c r="H136" s="9" t="s">
        <v>13</v>
      </c>
      <c r="I136" s="5"/>
      <c r="J136" s="5"/>
      <c r="K136" s="9" t="s">
        <v>1</v>
      </c>
      <c r="L136" s="8" t="s">
        <v>59</v>
      </c>
      <c r="M136" s="8" t="s">
        <v>60</v>
      </c>
      <c r="N136" s="6">
        <v>135</v>
      </c>
    </row>
    <row r="137" spans="1:14" ht="15.75" x14ac:dyDescent="0.25">
      <c r="A137" s="1" t="s">
        <v>415</v>
      </c>
      <c r="B137" s="2" t="s">
        <v>416</v>
      </c>
      <c r="C137" s="3" t="s">
        <v>63</v>
      </c>
      <c r="D137" s="2" t="s">
        <v>417</v>
      </c>
      <c r="E137" s="2" t="s">
        <v>93</v>
      </c>
      <c r="F137" s="4">
        <v>118220</v>
      </c>
      <c r="G137" s="9" t="s">
        <v>58</v>
      </c>
      <c r="H137" s="9" t="s">
        <v>13</v>
      </c>
      <c r="I137" s="4"/>
      <c r="J137" s="5"/>
      <c r="K137" s="3" t="s">
        <v>1</v>
      </c>
      <c r="L137" s="3" t="s">
        <v>59</v>
      </c>
      <c r="M137" s="3" t="s">
        <v>60</v>
      </c>
      <c r="N137" s="6">
        <v>136</v>
      </c>
    </row>
    <row r="138" spans="1:14" ht="15.75" x14ac:dyDescent="0.25">
      <c r="A138" s="1" t="s">
        <v>429</v>
      </c>
      <c r="B138" s="2" t="s">
        <v>87</v>
      </c>
      <c r="C138" s="3" t="s">
        <v>23</v>
      </c>
      <c r="D138" s="2" t="s">
        <v>56</v>
      </c>
      <c r="E138" s="2" t="s">
        <v>249</v>
      </c>
      <c r="F138" s="4">
        <v>118079</v>
      </c>
      <c r="G138" s="3" t="s">
        <v>58</v>
      </c>
      <c r="H138" s="3" t="s">
        <v>13</v>
      </c>
      <c r="I138" s="5"/>
      <c r="J138" s="5"/>
      <c r="K138" s="3" t="s">
        <v>1</v>
      </c>
      <c r="L138" s="3" t="s">
        <v>59</v>
      </c>
      <c r="M138" s="3" t="s">
        <v>60</v>
      </c>
      <c r="N138" s="6">
        <v>137</v>
      </c>
    </row>
    <row r="139" spans="1:14" ht="15.75" x14ac:dyDescent="0.25">
      <c r="A139" s="1" t="s">
        <v>413</v>
      </c>
      <c r="B139" s="2" t="s">
        <v>414</v>
      </c>
      <c r="C139" s="8"/>
      <c r="D139" s="2" t="s">
        <v>56</v>
      </c>
      <c r="E139" s="2" t="s">
        <v>211</v>
      </c>
      <c r="F139" s="7">
        <v>117929</v>
      </c>
      <c r="G139" s="3" t="s">
        <v>58</v>
      </c>
      <c r="H139" s="8" t="s">
        <v>13</v>
      </c>
      <c r="I139" s="5"/>
      <c r="J139" s="5"/>
      <c r="K139" s="8" t="s">
        <v>1</v>
      </c>
      <c r="L139" s="3" t="s">
        <v>59</v>
      </c>
      <c r="M139" s="3" t="s">
        <v>60</v>
      </c>
      <c r="N139" s="6">
        <v>138</v>
      </c>
    </row>
    <row r="140" spans="1:14" ht="15.75" x14ac:dyDescent="0.25">
      <c r="A140" s="1" t="s">
        <v>386</v>
      </c>
      <c r="B140" s="2" t="s">
        <v>127</v>
      </c>
      <c r="C140" s="3" t="s">
        <v>51</v>
      </c>
      <c r="D140" s="2" t="s">
        <v>195</v>
      </c>
      <c r="E140" s="2" t="s">
        <v>277</v>
      </c>
      <c r="F140" s="4">
        <v>117843</v>
      </c>
      <c r="G140" s="3" t="s">
        <v>58</v>
      </c>
      <c r="H140" s="3" t="s">
        <v>13</v>
      </c>
      <c r="I140" s="7"/>
      <c r="J140" s="7"/>
      <c r="K140" s="3" t="s">
        <v>1</v>
      </c>
      <c r="L140" s="3" t="s">
        <v>59</v>
      </c>
      <c r="M140" s="3" t="s">
        <v>60</v>
      </c>
      <c r="N140" s="6">
        <v>139</v>
      </c>
    </row>
    <row r="141" spans="1:14" ht="15.75" x14ac:dyDescent="0.25">
      <c r="A141" s="1" t="s">
        <v>3096</v>
      </c>
      <c r="B141" s="2" t="s">
        <v>1994</v>
      </c>
      <c r="C141" s="8" t="s">
        <v>51</v>
      </c>
      <c r="D141" s="2" t="s">
        <v>2687</v>
      </c>
      <c r="E141" s="2" t="s">
        <v>53</v>
      </c>
      <c r="F141" s="7">
        <v>117300</v>
      </c>
      <c r="G141" s="8" t="s">
        <v>12</v>
      </c>
      <c r="H141" s="8" t="s">
        <v>13</v>
      </c>
      <c r="I141" s="5"/>
      <c r="J141" s="5"/>
      <c r="K141" s="8" t="s">
        <v>2</v>
      </c>
      <c r="L141" s="3" t="s">
        <v>14</v>
      </c>
      <c r="M141" s="3" t="s">
        <v>15</v>
      </c>
      <c r="N141" s="6">
        <v>140</v>
      </c>
    </row>
    <row r="142" spans="1:14" ht="15.75" x14ac:dyDescent="0.25">
      <c r="A142" s="1" t="s">
        <v>444</v>
      </c>
      <c r="B142" s="2" t="s">
        <v>445</v>
      </c>
      <c r="C142" s="9" t="s">
        <v>12</v>
      </c>
      <c r="D142" s="2" t="s">
        <v>56</v>
      </c>
      <c r="E142" s="2" t="s">
        <v>211</v>
      </c>
      <c r="F142" s="4">
        <v>117247</v>
      </c>
      <c r="G142" s="3" t="s">
        <v>58</v>
      </c>
      <c r="H142" s="9" t="s">
        <v>13</v>
      </c>
      <c r="I142" s="5"/>
      <c r="J142" s="5"/>
      <c r="K142" s="8" t="s">
        <v>1</v>
      </c>
      <c r="L142" s="8" t="s">
        <v>59</v>
      </c>
      <c r="M142" s="8" t="s">
        <v>60</v>
      </c>
      <c r="N142" s="6">
        <v>141</v>
      </c>
    </row>
    <row r="143" spans="1:14" ht="15.75" x14ac:dyDescent="0.25">
      <c r="A143" s="10" t="s">
        <v>771</v>
      </c>
      <c r="B143" s="11" t="s">
        <v>772</v>
      </c>
      <c r="C143" s="3" t="s">
        <v>87</v>
      </c>
      <c r="D143" s="11" t="s">
        <v>3097</v>
      </c>
      <c r="E143" s="11" t="s">
        <v>25</v>
      </c>
      <c r="F143" s="4">
        <v>116719</v>
      </c>
      <c r="G143" s="3" t="s">
        <v>12</v>
      </c>
      <c r="H143" s="3" t="s">
        <v>13</v>
      </c>
      <c r="I143" s="4">
        <v>23281</v>
      </c>
      <c r="J143" s="5"/>
      <c r="K143" s="8" t="s">
        <v>0</v>
      </c>
      <c r="L143" s="8" t="s">
        <v>14</v>
      </c>
      <c r="M143" s="3" t="s">
        <v>7373</v>
      </c>
      <c r="N143" s="6">
        <v>142</v>
      </c>
    </row>
    <row r="144" spans="1:14" ht="15.75" x14ac:dyDescent="0.25">
      <c r="A144" s="1" t="s">
        <v>420</v>
      </c>
      <c r="B144" s="2" t="s">
        <v>336</v>
      </c>
      <c r="C144" s="3" t="s">
        <v>43</v>
      </c>
      <c r="D144" s="2" t="s">
        <v>56</v>
      </c>
      <c r="E144" s="2" t="s">
        <v>208</v>
      </c>
      <c r="F144" s="4">
        <v>116700</v>
      </c>
      <c r="G144" s="3" t="s">
        <v>58</v>
      </c>
      <c r="H144" s="3" t="s">
        <v>13</v>
      </c>
      <c r="I144" s="4">
        <v>3000</v>
      </c>
      <c r="J144" s="7"/>
      <c r="K144" s="3" t="s">
        <v>1</v>
      </c>
      <c r="L144" s="3" t="s">
        <v>59</v>
      </c>
      <c r="M144" s="3" t="s">
        <v>60</v>
      </c>
      <c r="N144" s="6">
        <v>143</v>
      </c>
    </row>
    <row r="145" spans="1:14" ht="15.75" x14ac:dyDescent="0.25">
      <c r="A145" s="1" t="s">
        <v>837</v>
      </c>
      <c r="B145" s="2" t="s">
        <v>838</v>
      </c>
      <c r="C145" s="3" t="s">
        <v>18</v>
      </c>
      <c r="D145" s="2" t="s">
        <v>839</v>
      </c>
      <c r="E145" s="2" t="s">
        <v>57</v>
      </c>
      <c r="F145" s="4">
        <v>116677</v>
      </c>
      <c r="G145" s="3" t="s">
        <v>12</v>
      </c>
      <c r="H145" s="3" t="s">
        <v>13</v>
      </c>
      <c r="I145" s="4">
        <v>8000</v>
      </c>
      <c r="J145" s="5"/>
      <c r="K145" s="3" t="s">
        <v>0</v>
      </c>
      <c r="L145" s="3" t="s">
        <v>14</v>
      </c>
      <c r="M145" s="3" t="s">
        <v>7373</v>
      </c>
      <c r="N145" s="6">
        <v>144</v>
      </c>
    </row>
    <row r="146" spans="1:14" ht="15.75" x14ac:dyDescent="0.25">
      <c r="A146" s="1" t="s">
        <v>438</v>
      </c>
      <c r="B146" s="2" t="s">
        <v>439</v>
      </c>
      <c r="C146" s="8"/>
      <c r="D146" s="2" t="s">
        <v>201</v>
      </c>
      <c r="E146" s="2" t="s">
        <v>109</v>
      </c>
      <c r="F146" s="4">
        <v>116598</v>
      </c>
      <c r="G146" s="3" t="s">
        <v>58</v>
      </c>
      <c r="H146" s="3" t="s">
        <v>13</v>
      </c>
      <c r="I146" s="5"/>
      <c r="J146" s="5"/>
      <c r="K146" s="3" t="s">
        <v>1</v>
      </c>
      <c r="L146" s="3" t="s">
        <v>59</v>
      </c>
      <c r="M146" s="3" t="s">
        <v>60</v>
      </c>
      <c r="N146" s="6">
        <v>145</v>
      </c>
    </row>
    <row r="147" spans="1:14" ht="15.75" x14ac:dyDescent="0.25">
      <c r="A147" s="1" t="s">
        <v>859</v>
      </c>
      <c r="B147" s="2" t="s">
        <v>860</v>
      </c>
      <c r="C147" s="3" t="s">
        <v>58</v>
      </c>
      <c r="D147" s="2" t="s">
        <v>188</v>
      </c>
      <c r="E147" s="2" t="s">
        <v>189</v>
      </c>
      <c r="F147" s="4">
        <v>115914</v>
      </c>
      <c r="G147" s="3" t="s">
        <v>12</v>
      </c>
      <c r="H147" s="3" t="s">
        <v>13</v>
      </c>
      <c r="I147" s="4">
        <v>9000</v>
      </c>
      <c r="J147" s="7"/>
      <c r="K147" s="3" t="s">
        <v>0</v>
      </c>
      <c r="L147" s="3" t="s">
        <v>14</v>
      </c>
      <c r="M147" s="3" t="s">
        <v>7373</v>
      </c>
      <c r="N147" s="6">
        <v>146</v>
      </c>
    </row>
    <row r="148" spans="1:14" ht="15.75" x14ac:dyDescent="0.25">
      <c r="A148" s="1" t="s">
        <v>1708</v>
      </c>
      <c r="B148" s="2" t="s">
        <v>1709</v>
      </c>
      <c r="C148" s="8"/>
      <c r="D148" s="2" t="s">
        <v>3098</v>
      </c>
      <c r="E148" s="2" t="s">
        <v>428</v>
      </c>
      <c r="F148" s="4">
        <v>115850</v>
      </c>
      <c r="G148" s="3" t="s">
        <v>12</v>
      </c>
      <c r="H148" s="3" t="s">
        <v>13</v>
      </c>
      <c r="I148" s="4">
        <v>8000</v>
      </c>
      <c r="J148" s="7"/>
      <c r="K148" s="3" t="s">
        <v>0</v>
      </c>
      <c r="L148" s="3" t="s">
        <v>14</v>
      </c>
      <c r="M148" s="3" t="s">
        <v>7373</v>
      </c>
      <c r="N148" s="6">
        <v>147</v>
      </c>
    </row>
    <row r="149" spans="1:14" ht="15.75" x14ac:dyDescent="0.25">
      <c r="A149" s="1" t="s">
        <v>436</v>
      </c>
      <c r="B149" s="2" t="s">
        <v>437</v>
      </c>
      <c r="C149" s="8"/>
      <c r="D149" s="2" t="s">
        <v>195</v>
      </c>
      <c r="E149" s="2" t="s">
        <v>249</v>
      </c>
      <c r="F149" s="5">
        <v>115758</v>
      </c>
      <c r="G149" s="9" t="s">
        <v>58</v>
      </c>
      <c r="H149" s="9" t="s">
        <v>13</v>
      </c>
      <c r="I149" s="5"/>
      <c r="J149" s="5"/>
      <c r="K149" s="9" t="s">
        <v>1</v>
      </c>
      <c r="L149" s="8" t="s">
        <v>59</v>
      </c>
      <c r="M149" s="8" t="s">
        <v>60</v>
      </c>
      <c r="N149" s="6">
        <v>148</v>
      </c>
    </row>
    <row r="150" spans="1:14" ht="15.75" x14ac:dyDescent="0.25">
      <c r="A150" s="1" t="s">
        <v>464</v>
      </c>
      <c r="B150" s="2" t="s">
        <v>465</v>
      </c>
      <c r="C150" s="3" t="s">
        <v>144</v>
      </c>
      <c r="D150" s="2" t="s">
        <v>466</v>
      </c>
      <c r="E150" s="2" t="s">
        <v>72</v>
      </c>
      <c r="F150" s="4">
        <v>115559</v>
      </c>
      <c r="G150" s="3" t="s">
        <v>12</v>
      </c>
      <c r="H150" s="3" t="s">
        <v>13</v>
      </c>
      <c r="I150" s="4">
        <v>10000</v>
      </c>
      <c r="J150" s="7"/>
      <c r="K150" s="3" t="s">
        <v>0</v>
      </c>
      <c r="L150" s="3" t="s">
        <v>14</v>
      </c>
      <c r="M150" s="3" t="s">
        <v>7373</v>
      </c>
      <c r="N150" s="6">
        <v>149</v>
      </c>
    </row>
    <row r="151" spans="1:14" ht="15.75" x14ac:dyDescent="0.25">
      <c r="A151" s="1" t="s">
        <v>423</v>
      </c>
      <c r="B151" s="2" t="s">
        <v>424</v>
      </c>
      <c r="C151" s="3" t="s">
        <v>207</v>
      </c>
      <c r="D151" s="2" t="s">
        <v>56</v>
      </c>
      <c r="E151" s="2" t="s">
        <v>163</v>
      </c>
      <c r="F151" s="4">
        <v>115382</v>
      </c>
      <c r="G151" s="3" t="s">
        <v>58</v>
      </c>
      <c r="H151" s="9" t="s">
        <v>13</v>
      </c>
      <c r="I151" s="7"/>
      <c r="J151" s="7"/>
      <c r="K151" s="8" t="s">
        <v>1</v>
      </c>
      <c r="L151" s="8" t="s">
        <v>59</v>
      </c>
      <c r="M151" s="8" t="s">
        <v>60</v>
      </c>
      <c r="N151" s="6">
        <v>150</v>
      </c>
    </row>
    <row r="152" spans="1:14" ht="15.75" x14ac:dyDescent="0.25">
      <c r="A152" s="1" t="s">
        <v>488</v>
      </c>
      <c r="B152" s="2" t="s">
        <v>260</v>
      </c>
      <c r="C152" s="8"/>
      <c r="D152" s="2" t="s">
        <v>159</v>
      </c>
      <c r="E152" s="2" t="s">
        <v>463</v>
      </c>
      <c r="F152" s="4">
        <v>115303</v>
      </c>
      <c r="G152" s="3" t="s">
        <v>12</v>
      </c>
      <c r="H152" s="3" t="s">
        <v>13</v>
      </c>
      <c r="I152" s="4">
        <v>8500</v>
      </c>
      <c r="J152" s="5"/>
      <c r="K152" s="3" t="s">
        <v>0</v>
      </c>
      <c r="L152" s="3" t="s">
        <v>14</v>
      </c>
      <c r="M152" s="3" t="s">
        <v>7373</v>
      </c>
      <c r="N152" s="6">
        <v>151</v>
      </c>
    </row>
    <row r="153" spans="1:14" ht="15.75" x14ac:dyDescent="0.25">
      <c r="A153" s="1" t="s">
        <v>451</v>
      </c>
      <c r="B153" s="2" t="s">
        <v>452</v>
      </c>
      <c r="C153" s="3" t="s">
        <v>224</v>
      </c>
      <c r="D153" s="2" t="s">
        <v>56</v>
      </c>
      <c r="E153" s="2" t="s">
        <v>93</v>
      </c>
      <c r="F153" s="4">
        <v>115282</v>
      </c>
      <c r="G153" s="3" t="s">
        <v>58</v>
      </c>
      <c r="H153" s="3" t="s">
        <v>13</v>
      </c>
      <c r="I153" s="7"/>
      <c r="J153" s="7"/>
      <c r="K153" s="3" t="s">
        <v>1</v>
      </c>
      <c r="L153" s="3" t="s">
        <v>59</v>
      </c>
      <c r="M153" s="3" t="s">
        <v>60</v>
      </c>
      <c r="N153" s="6">
        <v>152</v>
      </c>
    </row>
    <row r="154" spans="1:14" ht="15.75" x14ac:dyDescent="0.25">
      <c r="A154" s="1" t="s">
        <v>3099</v>
      </c>
      <c r="B154" s="2" t="s">
        <v>431</v>
      </c>
      <c r="C154" s="8"/>
      <c r="D154" s="2" t="s">
        <v>239</v>
      </c>
      <c r="E154" s="2" t="s">
        <v>100</v>
      </c>
      <c r="F154" s="4">
        <v>114446</v>
      </c>
      <c r="G154" s="3" t="s">
        <v>12</v>
      </c>
      <c r="H154" s="3" t="s">
        <v>13</v>
      </c>
      <c r="I154" s="7"/>
      <c r="J154" s="7"/>
      <c r="K154" s="3" t="s">
        <v>2</v>
      </c>
      <c r="L154" s="3" t="s">
        <v>14</v>
      </c>
      <c r="M154" s="3" t="s">
        <v>15</v>
      </c>
      <c r="N154" s="6">
        <v>153</v>
      </c>
    </row>
    <row r="155" spans="1:14" ht="15.75" x14ac:dyDescent="0.25">
      <c r="A155" s="1" t="s">
        <v>475</v>
      </c>
      <c r="B155" s="2" t="s">
        <v>476</v>
      </c>
      <c r="C155" s="3" t="s">
        <v>187</v>
      </c>
      <c r="D155" s="2" t="s">
        <v>56</v>
      </c>
      <c r="E155" s="2" t="s">
        <v>477</v>
      </c>
      <c r="F155" s="4">
        <v>114418</v>
      </c>
      <c r="G155" s="9" t="s">
        <v>58</v>
      </c>
      <c r="H155" s="9" t="s">
        <v>13</v>
      </c>
      <c r="I155" s="5"/>
      <c r="J155" s="5"/>
      <c r="K155" s="9" t="s">
        <v>1</v>
      </c>
      <c r="L155" s="3" t="s">
        <v>59</v>
      </c>
      <c r="M155" s="3" t="s">
        <v>60</v>
      </c>
      <c r="N155" s="6">
        <v>154</v>
      </c>
    </row>
    <row r="156" spans="1:14" ht="15.75" x14ac:dyDescent="0.25">
      <c r="A156" s="1" t="s">
        <v>432</v>
      </c>
      <c r="B156" s="2" t="s">
        <v>433</v>
      </c>
      <c r="C156" s="3" t="s">
        <v>31</v>
      </c>
      <c r="D156" s="2" t="s">
        <v>434</v>
      </c>
      <c r="E156" s="2" t="s">
        <v>435</v>
      </c>
      <c r="F156" s="4">
        <v>114406</v>
      </c>
      <c r="G156" s="3" t="s">
        <v>12</v>
      </c>
      <c r="H156" s="3" t="s">
        <v>13</v>
      </c>
      <c r="I156" s="7"/>
      <c r="J156" s="7"/>
      <c r="K156" s="3" t="s">
        <v>2</v>
      </c>
      <c r="L156" s="3" t="s">
        <v>14</v>
      </c>
      <c r="M156" s="3" t="s">
        <v>15</v>
      </c>
      <c r="N156" s="6">
        <v>155</v>
      </c>
    </row>
    <row r="157" spans="1:14" ht="15.75" x14ac:dyDescent="0.25">
      <c r="A157" s="10" t="s">
        <v>506</v>
      </c>
      <c r="B157" s="11" t="s">
        <v>507</v>
      </c>
      <c r="C157" s="3" t="s">
        <v>43</v>
      </c>
      <c r="D157" s="11" t="s">
        <v>159</v>
      </c>
      <c r="E157" s="11" t="s">
        <v>508</v>
      </c>
      <c r="F157" s="7">
        <v>113946</v>
      </c>
      <c r="G157" s="3" t="s">
        <v>12</v>
      </c>
      <c r="H157" s="3" t="s">
        <v>13</v>
      </c>
      <c r="I157" s="4">
        <v>8500</v>
      </c>
      <c r="J157" s="5"/>
      <c r="K157" s="8" t="s">
        <v>0</v>
      </c>
      <c r="L157" s="8" t="s">
        <v>14</v>
      </c>
      <c r="M157" s="3" t="s">
        <v>7373</v>
      </c>
      <c r="N157" s="6">
        <v>156</v>
      </c>
    </row>
    <row r="158" spans="1:14" ht="15.75" x14ac:dyDescent="0.25">
      <c r="A158" s="1" t="s">
        <v>209</v>
      </c>
      <c r="B158" s="2" t="s">
        <v>462</v>
      </c>
      <c r="C158" s="3" t="s">
        <v>13</v>
      </c>
      <c r="D158" s="2" t="s">
        <v>56</v>
      </c>
      <c r="E158" s="2" t="s">
        <v>463</v>
      </c>
      <c r="F158" s="4">
        <v>113642</v>
      </c>
      <c r="G158" s="3" t="s">
        <v>58</v>
      </c>
      <c r="H158" s="3" t="s">
        <v>13</v>
      </c>
      <c r="I158" s="4">
        <v>3000</v>
      </c>
      <c r="J158" s="7"/>
      <c r="K158" s="3" t="s">
        <v>1</v>
      </c>
      <c r="L158" s="3" t="s">
        <v>59</v>
      </c>
      <c r="M158" s="3" t="s">
        <v>60</v>
      </c>
      <c r="N158" s="6">
        <v>157</v>
      </c>
    </row>
    <row r="159" spans="1:14" ht="15.75" x14ac:dyDescent="0.25">
      <c r="A159" s="1" t="s">
        <v>489</v>
      </c>
      <c r="B159" s="2" t="s">
        <v>448</v>
      </c>
      <c r="C159" s="8" t="s">
        <v>13</v>
      </c>
      <c r="D159" s="2" t="s">
        <v>56</v>
      </c>
      <c r="E159" s="2" t="s">
        <v>490</v>
      </c>
      <c r="F159" s="4">
        <v>113447</v>
      </c>
      <c r="G159" s="3" t="s">
        <v>58</v>
      </c>
      <c r="H159" s="8" t="s">
        <v>13</v>
      </c>
      <c r="I159" s="5"/>
      <c r="J159" s="5"/>
      <c r="K159" s="8" t="s">
        <v>1</v>
      </c>
      <c r="L159" s="3" t="s">
        <v>59</v>
      </c>
      <c r="M159" s="3" t="s">
        <v>60</v>
      </c>
      <c r="N159" s="6">
        <v>158</v>
      </c>
    </row>
    <row r="160" spans="1:14" ht="15.75" x14ac:dyDescent="0.25">
      <c r="A160" s="1" t="s">
        <v>1013</v>
      </c>
      <c r="B160" s="2" t="s">
        <v>55</v>
      </c>
      <c r="C160" s="3" t="s">
        <v>181</v>
      </c>
      <c r="D160" s="2" t="s">
        <v>546</v>
      </c>
      <c r="E160" s="2" t="s">
        <v>547</v>
      </c>
      <c r="F160" s="4">
        <v>113155</v>
      </c>
      <c r="G160" s="3" t="s">
        <v>12</v>
      </c>
      <c r="H160" s="3" t="s">
        <v>13</v>
      </c>
      <c r="I160" s="7"/>
      <c r="J160" s="7"/>
      <c r="K160" s="3" t="s">
        <v>2</v>
      </c>
      <c r="L160" s="3" t="s">
        <v>14</v>
      </c>
      <c r="M160" s="3" t="s">
        <v>15</v>
      </c>
      <c r="N160" s="6">
        <v>159</v>
      </c>
    </row>
    <row r="161" spans="1:14" ht="15.75" x14ac:dyDescent="0.25">
      <c r="A161" s="1" t="s">
        <v>481</v>
      </c>
      <c r="B161" s="2" t="s">
        <v>482</v>
      </c>
      <c r="C161" s="8"/>
      <c r="D161" s="2" t="s">
        <v>56</v>
      </c>
      <c r="E161" s="2" t="s">
        <v>297</v>
      </c>
      <c r="F161" s="4">
        <v>113010</v>
      </c>
      <c r="G161" s="3" t="s">
        <v>58</v>
      </c>
      <c r="H161" s="3" t="s">
        <v>13</v>
      </c>
      <c r="I161" s="7"/>
      <c r="J161" s="7"/>
      <c r="K161" s="3" t="s">
        <v>1</v>
      </c>
      <c r="L161" s="3" t="s">
        <v>59</v>
      </c>
      <c r="M161" s="3" t="s">
        <v>60</v>
      </c>
      <c r="N161" s="6">
        <v>160</v>
      </c>
    </row>
    <row r="162" spans="1:14" ht="15.75" x14ac:dyDescent="0.25">
      <c r="A162" s="1" t="s">
        <v>460</v>
      </c>
      <c r="B162" s="2" t="s">
        <v>147</v>
      </c>
      <c r="C162" s="3" t="s">
        <v>43</v>
      </c>
      <c r="D162" s="2" t="s">
        <v>461</v>
      </c>
      <c r="E162" s="2" t="s">
        <v>106</v>
      </c>
      <c r="F162" s="4">
        <v>112932</v>
      </c>
      <c r="G162" s="3" t="s">
        <v>12</v>
      </c>
      <c r="H162" s="3" t="s">
        <v>13</v>
      </c>
      <c r="I162" s="7"/>
      <c r="J162" s="7"/>
      <c r="K162" s="3" t="s">
        <v>2</v>
      </c>
      <c r="L162" s="3" t="s">
        <v>14</v>
      </c>
      <c r="M162" s="3" t="s">
        <v>15</v>
      </c>
      <c r="N162" s="6">
        <v>161</v>
      </c>
    </row>
    <row r="163" spans="1:14" ht="15.75" x14ac:dyDescent="0.25">
      <c r="A163" s="1" t="s">
        <v>288</v>
      </c>
      <c r="B163" s="2" t="s">
        <v>86</v>
      </c>
      <c r="C163" s="3" t="s">
        <v>63</v>
      </c>
      <c r="D163" s="2" t="s">
        <v>472</v>
      </c>
      <c r="E163" s="2" t="s">
        <v>189</v>
      </c>
      <c r="F163" s="4">
        <v>112684</v>
      </c>
      <c r="G163" s="3" t="s">
        <v>58</v>
      </c>
      <c r="H163" s="3" t="s">
        <v>13</v>
      </c>
      <c r="I163" s="5"/>
      <c r="J163" s="5"/>
      <c r="K163" s="3" t="s">
        <v>1</v>
      </c>
      <c r="L163" s="3" t="s">
        <v>59</v>
      </c>
      <c r="M163" s="3" t="s">
        <v>60</v>
      </c>
      <c r="N163" s="6">
        <v>162</v>
      </c>
    </row>
    <row r="164" spans="1:14" ht="15.75" x14ac:dyDescent="0.25">
      <c r="A164" s="1" t="s">
        <v>485</v>
      </c>
      <c r="B164" s="2" t="s">
        <v>486</v>
      </c>
      <c r="C164" s="3" t="s">
        <v>207</v>
      </c>
      <c r="D164" s="11" t="s">
        <v>487</v>
      </c>
      <c r="E164" s="2" t="s">
        <v>106</v>
      </c>
      <c r="F164" s="7">
        <v>112578</v>
      </c>
      <c r="G164" s="9" t="s">
        <v>12</v>
      </c>
      <c r="H164" s="9" t="s">
        <v>13</v>
      </c>
      <c r="I164" s="4">
        <v>12000</v>
      </c>
      <c r="J164" s="5"/>
      <c r="K164" s="8" t="s">
        <v>0</v>
      </c>
      <c r="L164" s="8" t="s">
        <v>14</v>
      </c>
      <c r="M164" s="3" t="s">
        <v>7373</v>
      </c>
      <c r="N164" s="6">
        <v>163</v>
      </c>
    </row>
    <row r="165" spans="1:14" ht="15.75" x14ac:dyDescent="0.25">
      <c r="A165" s="1" t="s">
        <v>473</v>
      </c>
      <c r="B165" s="2" t="s">
        <v>474</v>
      </c>
      <c r="C165" s="3" t="s">
        <v>181</v>
      </c>
      <c r="D165" s="2" t="s">
        <v>56</v>
      </c>
      <c r="E165" s="2" t="s">
        <v>463</v>
      </c>
      <c r="F165" s="4">
        <v>112458</v>
      </c>
      <c r="G165" s="3" t="s">
        <v>58</v>
      </c>
      <c r="H165" s="8" t="s">
        <v>13</v>
      </c>
      <c r="I165" s="5"/>
      <c r="J165" s="5"/>
      <c r="K165" s="8" t="s">
        <v>1</v>
      </c>
      <c r="L165" s="3" t="s">
        <v>59</v>
      </c>
      <c r="M165" s="3" t="s">
        <v>60</v>
      </c>
      <c r="N165" s="6">
        <v>164</v>
      </c>
    </row>
    <row r="166" spans="1:14" ht="15.75" x14ac:dyDescent="0.25">
      <c r="A166" s="1" t="s">
        <v>470</v>
      </c>
      <c r="B166" s="2" t="s">
        <v>181</v>
      </c>
      <c r="C166" s="3" t="s">
        <v>13</v>
      </c>
      <c r="D166" s="2" t="s">
        <v>471</v>
      </c>
      <c r="E166" s="2" t="s">
        <v>141</v>
      </c>
      <c r="F166" s="4">
        <v>111974</v>
      </c>
      <c r="G166" s="3" t="s">
        <v>12</v>
      </c>
      <c r="H166" s="3" t="s">
        <v>13</v>
      </c>
      <c r="I166" s="4">
        <v>7000</v>
      </c>
      <c r="J166" s="7"/>
      <c r="K166" s="3" t="s">
        <v>2</v>
      </c>
      <c r="L166" s="3" t="s">
        <v>14</v>
      </c>
      <c r="M166" s="3" t="s">
        <v>15</v>
      </c>
      <c r="N166" s="6">
        <v>165</v>
      </c>
    </row>
    <row r="167" spans="1:14" ht="15.75" x14ac:dyDescent="0.25">
      <c r="A167" s="1" t="s">
        <v>498</v>
      </c>
      <c r="B167" s="2" t="s">
        <v>78</v>
      </c>
      <c r="C167" s="3" t="s">
        <v>51</v>
      </c>
      <c r="D167" s="2" t="s">
        <v>56</v>
      </c>
      <c r="E167" s="2" t="s">
        <v>297</v>
      </c>
      <c r="F167" s="4">
        <v>111590</v>
      </c>
      <c r="G167" s="3" t="s">
        <v>58</v>
      </c>
      <c r="H167" s="3" t="s">
        <v>13</v>
      </c>
      <c r="I167" s="5"/>
      <c r="J167" s="5"/>
      <c r="K167" s="3" t="s">
        <v>1</v>
      </c>
      <c r="L167" s="3" t="s">
        <v>59</v>
      </c>
      <c r="M167" s="3" t="s">
        <v>60</v>
      </c>
      <c r="N167" s="6">
        <v>166</v>
      </c>
    </row>
    <row r="168" spans="1:14" ht="15.75" x14ac:dyDescent="0.25">
      <c r="A168" s="1" t="s">
        <v>483</v>
      </c>
      <c r="B168" s="2" t="s">
        <v>95</v>
      </c>
      <c r="C168" s="3" t="s">
        <v>87</v>
      </c>
      <c r="D168" s="2" t="s">
        <v>484</v>
      </c>
      <c r="E168" s="2" t="s">
        <v>84</v>
      </c>
      <c r="F168" s="4">
        <v>111488</v>
      </c>
      <c r="G168" s="3" t="s">
        <v>12</v>
      </c>
      <c r="H168" s="3" t="s">
        <v>13</v>
      </c>
      <c r="I168" s="7"/>
      <c r="J168" s="7"/>
      <c r="K168" s="3" t="s">
        <v>2</v>
      </c>
      <c r="L168" s="3" t="s">
        <v>14</v>
      </c>
      <c r="M168" s="3" t="s">
        <v>15</v>
      </c>
      <c r="N168" s="6">
        <v>167</v>
      </c>
    </row>
    <row r="169" spans="1:14" ht="15.75" x14ac:dyDescent="0.25">
      <c r="A169" s="1" t="s">
        <v>499</v>
      </c>
      <c r="B169" s="2" t="s">
        <v>500</v>
      </c>
      <c r="C169" s="3" t="s">
        <v>144</v>
      </c>
      <c r="D169" s="2" t="s">
        <v>56</v>
      </c>
      <c r="E169" s="2" t="s">
        <v>501</v>
      </c>
      <c r="F169" s="4">
        <v>111318</v>
      </c>
      <c r="G169" s="3" t="s">
        <v>58</v>
      </c>
      <c r="H169" s="3" t="s">
        <v>13</v>
      </c>
      <c r="I169" s="7"/>
      <c r="J169" s="7"/>
      <c r="K169" s="3" t="s">
        <v>1</v>
      </c>
      <c r="L169" s="3" t="s">
        <v>59</v>
      </c>
      <c r="M169" s="3" t="s">
        <v>60</v>
      </c>
      <c r="N169" s="6">
        <v>168</v>
      </c>
    </row>
    <row r="170" spans="1:14" ht="15.75" x14ac:dyDescent="0.25">
      <c r="A170" s="1" t="s">
        <v>491</v>
      </c>
      <c r="B170" s="2" t="s">
        <v>203</v>
      </c>
      <c r="C170" s="8"/>
      <c r="D170" s="2" t="s">
        <v>492</v>
      </c>
      <c r="E170" s="2" t="s">
        <v>493</v>
      </c>
      <c r="F170" s="4">
        <v>110928</v>
      </c>
      <c r="G170" s="3" t="s">
        <v>12</v>
      </c>
      <c r="H170" s="3" t="s">
        <v>13</v>
      </c>
      <c r="I170" s="7"/>
      <c r="J170" s="7"/>
      <c r="K170" s="3" t="s">
        <v>2</v>
      </c>
      <c r="L170" s="3" t="s">
        <v>14</v>
      </c>
      <c r="M170" s="3" t="s">
        <v>15</v>
      </c>
      <c r="N170" s="6">
        <v>169</v>
      </c>
    </row>
    <row r="171" spans="1:14" ht="15.75" x14ac:dyDescent="0.25">
      <c r="A171" s="10" t="s">
        <v>494</v>
      </c>
      <c r="B171" s="11" t="s">
        <v>495</v>
      </c>
      <c r="C171" s="8"/>
      <c r="D171" s="11" t="s">
        <v>496</v>
      </c>
      <c r="E171" s="11" t="s">
        <v>497</v>
      </c>
      <c r="F171" s="4">
        <v>110913</v>
      </c>
      <c r="G171" s="3" t="s">
        <v>58</v>
      </c>
      <c r="H171" s="8" t="s">
        <v>13</v>
      </c>
      <c r="I171" s="7"/>
      <c r="J171" s="7"/>
      <c r="K171" s="8" t="s">
        <v>1</v>
      </c>
      <c r="L171" s="8" t="s">
        <v>59</v>
      </c>
      <c r="M171" s="8" t="s">
        <v>60</v>
      </c>
      <c r="N171" s="6">
        <v>170</v>
      </c>
    </row>
    <row r="172" spans="1:14" ht="15.75" x14ac:dyDescent="0.25">
      <c r="A172" s="10" t="s">
        <v>512</v>
      </c>
      <c r="B172" s="11" t="s">
        <v>115</v>
      </c>
      <c r="C172" s="3" t="s">
        <v>31</v>
      </c>
      <c r="D172" s="11" t="s">
        <v>56</v>
      </c>
      <c r="E172" s="11" t="s">
        <v>93</v>
      </c>
      <c r="F172" s="7">
        <v>110904</v>
      </c>
      <c r="G172" s="3" t="s">
        <v>58</v>
      </c>
      <c r="H172" s="3" t="s">
        <v>13</v>
      </c>
      <c r="I172" s="5"/>
      <c r="J172" s="5"/>
      <c r="K172" s="8" t="s">
        <v>1</v>
      </c>
      <c r="L172" s="8" t="s">
        <v>59</v>
      </c>
      <c r="M172" s="8" t="s">
        <v>60</v>
      </c>
      <c r="N172" s="6">
        <v>171</v>
      </c>
    </row>
    <row r="173" spans="1:14" ht="15.75" x14ac:dyDescent="0.25">
      <c r="A173" s="1" t="s">
        <v>584</v>
      </c>
      <c r="B173" s="2" t="s">
        <v>8</v>
      </c>
      <c r="C173" s="3" t="s">
        <v>144</v>
      </c>
      <c r="D173" s="2" t="s">
        <v>2688</v>
      </c>
      <c r="E173" s="2" t="s">
        <v>65</v>
      </c>
      <c r="F173" s="4">
        <v>110893</v>
      </c>
      <c r="G173" s="3" t="s">
        <v>12</v>
      </c>
      <c r="H173" s="3" t="s">
        <v>13</v>
      </c>
      <c r="I173" s="7"/>
      <c r="J173" s="7"/>
      <c r="K173" s="3" t="s">
        <v>2</v>
      </c>
      <c r="L173" s="3" t="s">
        <v>14</v>
      </c>
      <c r="M173" s="3" t="s">
        <v>15</v>
      </c>
      <c r="N173" s="6">
        <v>172</v>
      </c>
    </row>
    <row r="174" spans="1:14" ht="15.75" x14ac:dyDescent="0.25">
      <c r="A174" s="1" t="s">
        <v>512</v>
      </c>
      <c r="B174" s="2" t="s">
        <v>50</v>
      </c>
      <c r="C174" s="8"/>
      <c r="D174" s="2" t="s">
        <v>56</v>
      </c>
      <c r="E174" s="2" t="s">
        <v>93</v>
      </c>
      <c r="F174" s="4">
        <v>110665</v>
      </c>
      <c r="G174" s="3" t="s">
        <v>58</v>
      </c>
      <c r="H174" s="3" t="s">
        <v>13</v>
      </c>
      <c r="I174" s="5"/>
      <c r="J174" s="5"/>
      <c r="K174" s="3" t="s">
        <v>1</v>
      </c>
      <c r="L174" s="3" t="s">
        <v>59</v>
      </c>
      <c r="M174" s="3" t="s">
        <v>60</v>
      </c>
      <c r="N174" s="6">
        <v>173</v>
      </c>
    </row>
    <row r="175" spans="1:14" ht="15.75" x14ac:dyDescent="0.25">
      <c r="A175" s="1" t="s">
        <v>313</v>
      </c>
      <c r="B175" s="2" t="s">
        <v>511</v>
      </c>
      <c r="C175" s="8"/>
      <c r="D175" s="2" t="s">
        <v>195</v>
      </c>
      <c r="E175" s="2" t="s">
        <v>234</v>
      </c>
      <c r="F175" s="4">
        <v>110454</v>
      </c>
      <c r="G175" s="3" t="s">
        <v>58</v>
      </c>
      <c r="H175" s="3" t="s">
        <v>13</v>
      </c>
      <c r="I175" s="5"/>
      <c r="J175" s="5"/>
      <c r="K175" s="3" t="s">
        <v>1</v>
      </c>
      <c r="L175" s="3" t="s">
        <v>59</v>
      </c>
      <c r="M175" s="3" t="s">
        <v>60</v>
      </c>
      <c r="N175" s="6">
        <v>174</v>
      </c>
    </row>
    <row r="176" spans="1:14" ht="15.75" x14ac:dyDescent="0.25">
      <c r="A176" s="1" t="s">
        <v>513</v>
      </c>
      <c r="B176" s="2" t="s">
        <v>349</v>
      </c>
      <c r="C176" s="3" t="s">
        <v>18</v>
      </c>
      <c r="D176" s="2" t="s">
        <v>56</v>
      </c>
      <c r="E176" s="2" t="s">
        <v>514</v>
      </c>
      <c r="F176" s="4">
        <v>110342</v>
      </c>
      <c r="G176" s="3" t="s">
        <v>58</v>
      </c>
      <c r="H176" s="3" t="s">
        <v>13</v>
      </c>
      <c r="I176" s="7"/>
      <c r="J176" s="5"/>
      <c r="K176" s="9" t="s">
        <v>1</v>
      </c>
      <c r="L176" s="3" t="s">
        <v>59</v>
      </c>
      <c r="M176" s="3" t="s">
        <v>60</v>
      </c>
      <c r="N176" s="6">
        <v>175</v>
      </c>
    </row>
    <row r="177" spans="1:14" ht="15.75" x14ac:dyDescent="0.25">
      <c r="A177" s="1" t="s">
        <v>509</v>
      </c>
      <c r="B177" s="2" t="s">
        <v>251</v>
      </c>
      <c r="C177" s="3" t="s">
        <v>207</v>
      </c>
      <c r="D177" s="2" t="s">
        <v>56</v>
      </c>
      <c r="E177" s="2" t="s">
        <v>510</v>
      </c>
      <c r="F177" s="4">
        <v>110289</v>
      </c>
      <c r="G177" s="3" t="s">
        <v>58</v>
      </c>
      <c r="H177" s="3" t="s">
        <v>13</v>
      </c>
      <c r="I177" s="4">
        <v>3000</v>
      </c>
      <c r="J177" s="7"/>
      <c r="K177" s="3" t="s">
        <v>1</v>
      </c>
      <c r="L177" s="3" t="s">
        <v>59</v>
      </c>
      <c r="M177" s="3" t="s">
        <v>60</v>
      </c>
      <c r="N177" s="6">
        <v>176</v>
      </c>
    </row>
    <row r="178" spans="1:14" ht="15.75" x14ac:dyDescent="0.25">
      <c r="A178" s="1" t="s">
        <v>3100</v>
      </c>
      <c r="B178" s="2" t="s">
        <v>3101</v>
      </c>
      <c r="C178" s="3" t="s">
        <v>9</v>
      </c>
      <c r="D178" s="2" t="s">
        <v>3102</v>
      </c>
      <c r="E178" s="2" t="s">
        <v>690</v>
      </c>
      <c r="F178" s="4">
        <v>110000</v>
      </c>
      <c r="G178" s="3" t="s">
        <v>12</v>
      </c>
      <c r="H178" s="3" t="s">
        <v>13</v>
      </c>
      <c r="I178" s="4">
        <v>15000</v>
      </c>
      <c r="J178" s="5"/>
      <c r="K178" s="3" t="s">
        <v>0</v>
      </c>
      <c r="L178" s="3" t="s">
        <v>14</v>
      </c>
      <c r="M178" s="3" t="s">
        <v>7373</v>
      </c>
      <c r="N178" s="6">
        <v>177</v>
      </c>
    </row>
    <row r="179" spans="1:14" ht="15.75" x14ac:dyDescent="0.25">
      <c r="A179" s="1" t="s">
        <v>502</v>
      </c>
      <c r="B179" s="2" t="s">
        <v>503</v>
      </c>
      <c r="C179" s="3" t="s">
        <v>152</v>
      </c>
      <c r="D179" s="2" t="s">
        <v>504</v>
      </c>
      <c r="E179" s="2" t="s">
        <v>505</v>
      </c>
      <c r="F179" s="7">
        <v>109778</v>
      </c>
      <c r="G179" s="8" t="s">
        <v>12</v>
      </c>
      <c r="H179" s="8" t="s">
        <v>13</v>
      </c>
      <c r="I179" s="5"/>
      <c r="J179" s="5"/>
      <c r="K179" s="8" t="s">
        <v>2</v>
      </c>
      <c r="L179" s="3" t="s">
        <v>14</v>
      </c>
      <c r="M179" s="3" t="s">
        <v>15</v>
      </c>
      <c r="N179" s="6">
        <v>178</v>
      </c>
    </row>
    <row r="180" spans="1:14" ht="15.75" x14ac:dyDescent="0.25">
      <c r="A180" s="1" t="s">
        <v>540</v>
      </c>
      <c r="B180" s="2" t="s">
        <v>127</v>
      </c>
      <c r="C180" s="3" t="s">
        <v>87</v>
      </c>
      <c r="D180" s="2" t="s">
        <v>56</v>
      </c>
      <c r="E180" s="2" t="s">
        <v>541</v>
      </c>
      <c r="F180" s="4">
        <v>109442</v>
      </c>
      <c r="G180" s="3" t="s">
        <v>58</v>
      </c>
      <c r="H180" s="3" t="s">
        <v>13</v>
      </c>
      <c r="I180" s="4">
        <v>3000</v>
      </c>
      <c r="J180" s="7"/>
      <c r="K180" s="3" t="s">
        <v>1</v>
      </c>
      <c r="L180" s="3" t="s">
        <v>59</v>
      </c>
      <c r="M180" s="3" t="s">
        <v>60</v>
      </c>
      <c r="N180" s="6">
        <v>179</v>
      </c>
    </row>
    <row r="181" spans="1:14" ht="15.75" x14ac:dyDescent="0.25">
      <c r="A181" s="1" t="s">
        <v>656</v>
      </c>
      <c r="B181" s="2" t="s">
        <v>127</v>
      </c>
      <c r="C181" s="3" t="s">
        <v>63</v>
      </c>
      <c r="D181" s="2" t="s">
        <v>657</v>
      </c>
      <c r="E181" s="2" t="s">
        <v>658</v>
      </c>
      <c r="F181" s="4">
        <v>108906</v>
      </c>
      <c r="G181" s="3" t="s">
        <v>12</v>
      </c>
      <c r="H181" s="3" t="s">
        <v>13</v>
      </c>
      <c r="I181" s="7"/>
      <c r="J181" s="7"/>
      <c r="K181" s="3" t="s">
        <v>2</v>
      </c>
      <c r="L181" s="3" t="s">
        <v>14</v>
      </c>
      <c r="M181" s="3" t="s">
        <v>15</v>
      </c>
      <c r="N181" s="6">
        <v>180</v>
      </c>
    </row>
    <row r="182" spans="1:14" ht="15.75" x14ac:dyDescent="0.25">
      <c r="A182" s="1" t="s">
        <v>518</v>
      </c>
      <c r="B182" s="2" t="s">
        <v>8</v>
      </c>
      <c r="C182" s="3" t="s">
        <v>18</v>
      </c>
      <c r="D182" s="2" t="s">
        <v>159</v>
      </c>
      <c r="E182" s="2" t="s">
        <v>302</v>
      </c>
      <c r="F182" s="4">
        <v>108899</v>
      </c>
      <c r="G182" s="3" t="s">
        <v>12</v>
      </c>
      <c r="H182" s="3" t="s">
        <v>13</v>
      </c>
      <c r="I182" s="4">
        <v>6000</v>
      </c>
      <c r="J182" s="5"/>
      <c r="K182" s="3" t="s">
        <v>0</v>
      </c>
      <c r="L182" s="3" t="s">
        <v>14</v>
      </c>
      <c r="M182" s="3" t="s">
        <v>7373</v>
      </c>
      <c r="N182" s="6">
        <v>181</v>
      </c>
    </row>
    <row r="183" spans="1:14" ht="15.75" x14ac:dyDescent="0.25">
      <c r="A183" s="1" t="s">
        <v>525</v>
      </c>
      <c r="B183" s="2" t="s">
        <v>486</v>
      </c>
      <c r="C183" s="3" t="s">
        <v>23</v>
      </c>
      <c r="D183" s="2" t="s">
        <v>526</v>
      </c>
      <c r="E183" s="2" t="s">
        <v>527</v>
      </c>
      <c r="F183" s="4">
        <v>108713</v>
      </c>
      <c r="G183" s="3" t="s">
        <v>58</v>
      </c>
      <c r="H183" s="3" t="s">
        <v>13</v>
      </c>
      <c r="I183" s="4">
        <v>5728</v>
      </c>
      <c r="J183" s="7"/>
      <c r="K183" s="3" t="s">
        <v>1</v>
      </c>
      <c r="L183" s="3" t="s">
        <v>59</v>
      </c>
      <c r="M183" s="3" t="s">
        <v>60</v>
      </c>
      <c r="N183" s="6">
        <v>182</v>
      </c>
    </row>
    <row r="184" spans="1:14" ht="15.75" x14ac:dyDescent="0.25">
      <c r="A184" s="1" t="s">
        <v>532</v>
      </c>
      <c r="B184" s="2" t="s">
        <v>67</v>
      </c>
      <c r="C184" s="3" t="s">
        <v>224</v>
      </c>
      <c r="D184" s="2" t="s">
        <v>56</v>
      </c>
      <c r="E184" s="2" t="s">
        <v>93</v>
      </c>
      <c r="F184" s="7">
        <v>108594</v>
      </c>
      <c r="G184" s="9" t="s">
        <v>58</v>
      </c>
      <c r="H184" s="9" t="s">
        <v>13</v>
      </c>
      <c r="I184" s="5"/>
      <c r="J184" s="5"/>
      <c r="K184" s="9" t="s">
        <v>1</v>
      </c>
      <c r="L184" s="8" t="s">
        <v>59</v>
      </c>
      <c r="M184" s="8" t="s">
        <v>60</v>
      </c>
      <c r="N184" s="6">
        <v>183</v>
      </c>
    </row>
    <row r="185" spans="1:14" ht="15.75" x14ac:dyDescent="0.25">
      <c r="A185" s="1" t="s">
        <v>531</v>
      </c>
      <c r="B185" s="2" t="s">
        <v>260</v>
      </c>
      <c r="C185" s="8"/>
      <c r="D185" s="2" t="s">
        <v>56</v>
      </c>
      <c r="E185" s="2" t="s">
        <v>280</v>
      </c>
      <c r="F185" s="4">
        <v>108133</v>
      </c>
      <c r="G185" s="3" t="s">
        <v>58</v>
      </c>
      <c r="H185" s="9" t="s">
        <v>13</v>
      </c>
      <c r="I185" s="5"/>
      <c r="J185" s="5"/>
      <c r="K185" s="3" t="s">
        <v>1</v>
      </c>
      <c r="L185" s="3" t="s">
        <v>59</v>
      </c>
      <c r="M185" s="3" t="s">
        <v>60</v>
      </c>
      <c r="N185" s="6">
        <v>184</v>
      </c>
    </row>
    <row r="186" spans="1:14" ht="15.75" x14ac:dyDescent="0.25">
      <c r="A186" s="1" t="s">
        <v>538</v>
      </c>
      <c r="B186" s="2" t="s">
        <v>539</v>
      </c>
      <c r="C186" s="8"/>
      <c r="D186" s="2" t="s">
        <v>56</v>
      </c>
      <c r="E186" s="2" t="s">
        <v>93</v>
      </c>
      <c r="F186" s="4">
        <v>108127</v>
      </c>
      <c r="G186" s="3" t="s">
        <v>58</v>
      </c>
      <c r="H186" s="3" t="s">
        <v>13</v>
      </c>
      <c r="I186" s="7"/>
      <c r="J186" s="7"/>
      <c r="K186" s="3" t="s">
        <v>1</v>
      </c>
      <c r="L186" s="3" t="s">
        <v>59</v>
      </c>
      <c r="M186" s="3" t="s">
        <v>60</v>
      </c>
      <c r="N186" s="6">
        <v>185</v>
      </c>
    </row>
    <row r="187" spans="1:14" ht="15.75" x14ac:dyDescent="0.25">
      <c r="A187" s="1" t="s">
        <v>533</v>
      </c>
      <c r="B187" s="2" t="s">
        <v>534</v>
      </c>
      <c r="C187" s="3" t="s">
        <v>144</v>
      </c>
      <c r="D187" s="2" t="s">
        <v>159</v>
      </c>
      <c r="E187" s="11" t="s">
        <v>535</v>
      </c>
      <c r="F187" s="7">
        <v>107901</v>
      </c>
      <c r="G187" s="9" t="s">
        <v>12</v>
      </c>
      <c r="H187" s="9" t="s">
        <v>13</v>
      </c>
      <c r="I187" s="4">
        <v>8000</v>
      </c>
      <c r="J187" s="5"/>
      <c r="K187" s="8" t="s">
        <v>0</v>
      </c>
      <c r="L187" s="8" t="s">
        <v>14</v>
      </c>
      <c r="M187" s="3" t="s">
        <v>7373</v>
      </c>
      <c r="N187" s="6">
        <v>186</v>
      </c>
    </row>
    <row r="188" spans="1:14" ht="15.75" x14ac:dyDescent="0.25">
      <c r="A188" s="1" t="s">
        <v>519</v>
      </c>
      <c r="B188" s="2" t="s">
        <v>520</v>
      </c>
      <c r="C188" s="3" t="s">
        <v>51</v>
      </c>
      <c r="D188" s="2" t="s">
        <v>521</v>
      </c>
      <c r="E188" s="2" t="s">
        <v>37</v>
      </c>
      <c r="F188" s="4">
        <v>107751</v>
      </c>
      <c r="G188" s="3" t="s">
        <v>12</v>
      </c>
      <c r="H188" s="3" t="s">
        <v>13</v>
      </c>
      <c r="I188" s="7"/>
      <c r="J188" s="7"/>
      <c r="K188" s="3" t="s">
        <v>2</v>
      </c>
      <c r="L188" s="3" t="s">
        <v>14</v>
      </c>
      <c r="M188" s="3" t="s">
        <v>15</v>
      </c>
      <c r="N188" s="6">
        <v>187</v>
      </c>
    </row>
    <row r="189" spans="1:14" ht="15.75" x14ac:dyDescent="0.25">
      <c r="A189" s="1" t="s">
        <v>536</v>
      </c>
      <c r="B189" s="11" t="s">
        <v>147</v>
      </c>
      <c r="C189" s="3" t="s">
        <v>58</v>
      </c>
      <c r="D189" s="2" t="s">
        <v>56</v>
      </c>
      <c r="E189" s="11" t="s">
        <v>208</v>
      </c>
      <c r="F189" s="7">
        <v>107645</v>
      </c>
      <c r="G189" s="3" t="s">
        <v>58</v>
      </c>
      <c r="H189" s="9" t="s">
        <v>13</v>
      </c>
      <c r="I189" s="5"/>
      <c r="J189" s="5"/>
      <c r="K189" s="8" t="s">
        <v>1</v>
      </c>
      <c r="L189" s="8" t="s">
        <v>59</v>
      </c>
      <c r="M189" s="8" t="s">
        <v>60</v>
      </c>
      <c r="N189" s="6">
        <v>188</v>
      </c>
    </row>
    <row r="190" spans="1:14" ht="15.75" x14ac:dyDescent="0.25">
      <c r="A190" s="1" t="s">
        <v>528</v>
      </c>
      <c r="B190" s="2" t="s">
        <v>529</v>
      </c>
      <c r="C190" s="3" t="s">
        <v>9</v>
      </c>
      <c r="D190" s="2" t="s">
        <v>195</v>
      </c>
      <c r="E190" s="2" t="s">
        <v>530</v>
      </c>
      <c r="F190" s="4">
        <v>107619</v>
      </c>
      <c r="G190" s="3" t="s">
        <v>58</v>
      </c>
      <c r="H190" s="8" t="s">
        <v>13</v>
      </c>
      <c r="I190" s="5"/>
      <c r="J190" s="5"/>
      <c r="K190" s="8" t="s">
        <v>1</v>
      </c>
      <c r="L190" s="3" t="s">
        <v>59</v>
      </c>
      <c r="M190" s="3" t="s">
        <v>60</v>
      </c>
      <c r="N190" s="6">
        <v>189</v>
      </c>
    </row>
    <row r="191" spans="1:14" ht="15.75" x14ac:dyDescent="0.25">
      <c r="A191" s="1" t="s">
        <v>537</v>
      </c>
      <c r="B191" s="2" t="s">
        <v>143</v>
      </c>
      <c r="C191" s="3" t="s">
        <v>58</v>
      </c>
      <c r="D191" s="11" t="s">
        <v>56</v>
      </c>
      <c r="E191" s="11" t="s">
        <v>189</v>
      </c>
      <c r="F191" s="4">
        <v>107177</v>
      </c>
      <c r="G191" s="3" t="s">
        <v>58</v>
      </c>
      <c r="H191" s="9" t="s">
        <v>13</v>
      </c>
      <c r="I191" s="5"/>
      <c r="J191" s="5"/>
      <c r="K191" s="8" t="s">
        <v>1</v>
      </c>
      <c r="L191" s="8" t="s">
        <v>59</v>
      </c>
      <c r="M191" s="8" t="s">
        <v>60</v>
      </c>
      <c r="N191" s="6">
        <v>190</v>
      </c>
    </row>
    <row r="192" spans="1:14" ht="15.75" x14ac:dyDescent="0.25">
      <c r="A192" s="1" t="s">
        <v>554</v>
      </c>
      <c r="B192" s="2" t="s">
        <v>358</v>
      </c>
      <c r="C192" s="3" t="s">
        <v>51</v>
      </c>
      <c r="D192" s="2" t="s">
        <v>555</v>
      </c>
      <c r="E192" s="2" t="s">
        <v>72</v>
      </c>
      <c r="F192" s="4">
        <v>106968</v>
      </c>
      <c r="G192" s="3" t="s">
        <v>12</v>
      </c>
      <c r="H192" s="3" t="s">
        <v>13</v>
      </c>
      <c r="I192" s="4">
        <v>10000</v>
      </c>
      <c r="J192" s="7"/>
      <c r="K192" s="3" t="s">
        <v>0</v>
      </c>
      <c r="L192" s="3" t="s">
        <v>14</v>
      </c>
      <c r="M192" s="3" t="s">
        <v>7373</v>
      </c>
      <c r="N192" s="6">
        <v>191</v>
      </c>
    </row>
    <row r="193" spans="1:14" ht="15.75" x14ac:dyDescent="0.25">
      <c r="A193" s="1" t="s">
        <v>552</v>
      </c>
      <c r="B193" s="2" t="s">
        <v>553</v>
      </c>
      <c r="C193" s="8"/>
      <c r="D193" s="2" t="s">
        <v>56</v>
      </c>
      <c r="E193" s="2" t="s">
        <v>258</v>
      </c>
      <c r="F193" s="7">
        <v>106890</v>
      </c>
      <c r="G193" s="3" t="s">
        <v>12</v>
      </c>
      <c r="H193" s="9" t="s">
        <v>13</v>
      </c>
      <c r="I193" s="4">
        <v>3000</v>
      </c>
      <c r="J193" s="5"/>
      <c r="K193" s="9" t="s">
        <v>3</v>
      </c>
      <c r="L193" s="8" t="s">
        <v>59</v>
      </c>
      <c r="M193" s="8" t="s">
        <v>60</v>
      </c>
      <c r="N193" s="6">
        <v>192</v>
      </c>
    </row>
    <row r="194" spans="1:14" ht="15.75" x14ac:dyDescent="0.25">
      <c r="A194" s="1" t="s">
        <v>542</v>
      </c>
      <c r="B194" s="2" t="s">
        <v>543</v>
      </c>
      <c r="C194" s="3" t="s">
        <v>181</v>
      </c>
      <c r="D194" s="2" t="s">
        <v>56</v>
      </c>
      <c r="E194" s="2" t="s">
        <v>280</v>
      </c>
      <c r="F194" s="4">
        <v>106549</v>
      </c>
      <c r="G194" s="9" t="s">
        <v>58</v>
      </c>
      <c r="H194" s="9" t="s">
        <v>13</v>
      </c>
      <c r="I194" s="5"/>
      <c r="J194" s="5"/>
      <c r="K194" s="9" t="s">
        <v>1</v>
      </c>
      <c r="L194" s="3" t="s">
        <v>59</v>
      </c>
      <c r="M194" s="3" t="s">
        <v>60</v>
      </c>
      <c r="N194" s="6">
        <v>193</v>
      </c>
    </row>
    <row r="195" spans="1:14" ht="15.75" x14ac:dyDescent="0.25">
      <c r="A195" s="1" t="s">
        <v>550</v>
      </c>
      <c r="B195" s="2" t="s">
        <v>551</v>
      </c>
      <c r="C195" s="3" t="s">
        <v>58</v>
      </c>
      <c r="D195" s="2" t="s">
        <v>56</v>
      </c>
      <c r="E195" s="2" t="s">
        <v>297</v>
      </c>
      <c r="F195" s="4">
        <v>106390</v>
      </c>
      <c r="G195" s="9" t="s">
        <v>58</v>
      </c>
      <c r="H195" s="9" t="s">
        <v>13</v>
      </c>
      <c r="I195" s="5"/>
      <c r="J195" s="5"/>
      <c r="K195" s="9" t="s">
        <v>1</v>
      </c>
      <c r="L195" s="3" t="s">
        <v>59</v>
      </c>
      <c r="M195" s="3" t="s">
        <v>60</v>
      </c>
      <c r="N195" s="6">
        <v>194</v>
      </c>
    </row>
    <row r="196" spans="1:14" ht="15.75" x14ac:dyDescent="0.25">
      <c r="A196" s="1" t="s">
        <v>549</v>
      </c>
      <c r="B196" s="2" t="s">
        <v>483</v>
      </c>
      <c r="C196" s="3" t="s">
        <v>12</v>
      </c>
      <c r="D196" s="2" t="s">
        <v>56</v>
      </c>
      <c r="E196" s="2" t="s">
        <v>258</v>
      </c>
      <c r="F196" s="4">
        <v>106102</v>
      </c>
      <c r="G196" s="3" t="s">
        <v>58</v>
      </c>
      <c r="H196" s="3" t="s">
        <v>13</v>
      </c>
      <c r="I196" s="5"/>
      <c r="J196" s="5"/>
      <c r="K196" s="3" t="s">
        <v>1</v>
      </c>
      <c r="L196" s="3" t="s">
        <v>59</v>
      </c>
      <c r="M196" s="3" t="s">
        <v>60</v>
      </c>
      <c r="N196" s="6">
        <v>195</v>
      </c>
    </row>
    <row r="197" spans="1:14" ht="15.75" x14ac:dyDescent="0.25">
      <c r="A197" s="1" t="s">
        <v>558</v>
      </c>
      <c r="B197" s="2" t="s">
        <v>559</v>
      </c>
      <c r="C197" s="8"/>
      <c r="D197" s="2" t="s">
        <v>56</v>
      </c>
      <c r="E197" s="2" t="s">
        <v>342</v>
      </c>
      <c r="F197" s="4">
        <v>106050</v>
      </c>
      <c r="G197" s="3" t="s">
        <v>58</v>
      </c>
      <c r="H197" s="3" t="s">
        <v>13</v>
      </c>
      <c r="I197" s="7"/>
      <c r="J197" s="5"/>
      <c r="K197" s="9" t="s">
        <v>1</v>
      </c>
      <c r="L197" s="3" t="s">
        <v>59</v>
      </c>
      <c r="M197" s="3" t="s">
        <v>60</v>
      </c>
      <c r="N197" s="6">
        <v>196</v>
      </c>
    </row>
    <row r="198" spans="1:14" ht="15.75" x14ac:dyDescent="0.25">
      <c r="A198" s="1" t="s">
        <v>571</v>
      </c>
      <c r="B198" s="2" t="s">
        <v>559</v>
      </c>
      <c r="C198" s="3" t="s">
        <v>87</v>
      </c>
      <c r="D198" s="2" t="s">
        <v>572</v>
      </c>
      <c r="E198" s="2" t="s">
        <v>573</v>
      </c>
      <c r="F198" s="4">
        <v>105982</v>
      </c>
      <c r="G198" s="3" t="s">
        <v>58</v>
      </c>
      <c r="H198" s="3" t="s">
        <v>13</v>
      </c>
      <c r="I198" s="4">
        <v>23000</v>
      </c>
      <c r="J198" s="5"/>
      <c r="K198" s="3" t="s">
        <v>1</v>
      </c>
      <c r="L198" s="3" t="s">
        <v>59</v>
      </c>
      <c r="M198" s="3" t="s">
        <v>60</v>
      </c>
      <c r="N198" s="6">
        <v>197</v>
      </c>
    </row>
    <row r="199" spans="1:14" ht="15.75" x14ac:dyDescent="0.25">
      <c r="A199" s="1" t="s">
        <v>563</v>
      </c>
      <c r="B199" s="2" t="s">
        <v>564</v>
      </c>
      <c r="C199" s="3" t="s">
        <v>18</v>
      </c>
      <c r="D199" s="2" t="s">
        <v>565</v>
      </c>
      <c r="E199" s="2" t="s">
        <v>189</v>
      </c>
      <c r="F199" s="4">
        <v>105903</v>
      </c>
      <c r="G199" s="3" t="s">
        <v>58</v>
      </c>
      <c r="H199" s="3" t="s">
        <v>13</v>
      </c>
      <c r="I199" s="4">
        <v>1000</v>
      </c>
      <c r="J199" s="7"/>
      <c r="K199" s="3" t="s">
        <v>1</v>
      </c>
      <c r="L199" s="3" t="s">
        <v>59</v>
      </c>
      <c r="M199" s="3" t="s">
        <v>60</v>
      </c>
      <c r="N199" s="6">
        <v>198</v>
      </c>
    </row>
    <row r="200" spans="1:14" ht="15.75" x14ac:dyDescent="0.25">
      <c r="A200" s="1" t="s">
        <v>548</v>
      </c>
      <c r="B200" s="2" t="s">
        <v>332</v>
      </c>
      <c r="C200" s="3" t="s">
        <v>144</v>
      </c>
      <c r="D200" s="2" t="s">
        <v>56</v>
      </c>
      <c r="E200" s="2" t="s">
        <v>189</v>
      </c>
      <c r="F200" s="4">
        <v>105838</v>
      </c>
      <c r="G200" s="3" t="s">
        <v>58</v>
      </c>
      <c r="H200" s="3" t="s">
        <v>13</v>
      </c>
      <c r="I200" s="7"/>
      <c r="J200" s="7"/>
      <c r="K200" s="3" t="s">
        <v>1</v>
      </c>
      <c r="L200" s="3" t="s">
        <v>59</v>
      </c>
      <c r="M200" s="3" t="s">
        <v>60</v>
      </c>
      <c r="N200" s="6">
        <v>199</v>
      </c>
    </row>
    <row r="201" spans="1:14" ht="15.75" x14ac:dyDescent="0.25">
      <c r="A201" s="1" t="s">
        <v>560</v>
      </c>
      <c r="B201" s="2" t="s">
        <v>35</v>
      </c>
      <c r="C201" s="3" t="s">
        <v>51</v>
      </c>
      <c r="D201" s="2" t="s">
        <v>56</v>
      </c>
      <c r="E201" s="2" t="s">
        <v>270</v>
      </c>
      <c r="F201" s="4">
        <v>105771</v>
      </c>
      <c r="G201" s="3" t="s">
        <v>58</v>
      </c>
      <c r="H201" s="3" t="s">
        <v>13</v>
      </c>
      <c r="I201" s="4">
        <v>15000</v>
      </c>
      <c r="J201" s="5"/>
      <c r="K201" s="3" t="s">
        <v>1</v>
      </c>
      <c r="L201" s="3" t="s">
        <v>59</v>
      </c>
      <c r="M201" s="3" t="s">
        <v>60</v>
      </c>
      <c r="N201" s="6">
        <v>200</v>
      </c>
    </row>
    <row r="202" spans="1:14" ht="15.75" x14ac:dyDescent="0.25">
      <c r="A202" s="1" t="s">
        <v>574</v>
      </c>
      <c r="B202" s="2" t="s">
        <v>575</v>
      </c>
      <c r="C202" s="3" t="s">
        <v>12</v>
      </c>
      <c r="D202" s="2" t="s">
        <v>56</v>
      </c>
      <c r="E202" s="2" t="s">
        <v>576</v>
      </c>
      <c r="F202" s="4">
        <v>105407</v>
      </c>
      <c r="G202" s="3" t="s">
        <v>58</v>
      </c>
      <c r="H202" s="3" t="s">
        <v>13</v>
      </c>
      <c r="I202" s="7"/>
      <c r="J202" s="7"/>
      <c r="K202" s="3" t="s">
        <v>1</v>
      </c>
      <c r="L202" s="3" t="s">
        <v>59</v>
      </c>
      <c r="M202" s="3" t="s">
        <v>60</v>
      </c>
      <c r="N202" s="6">
        <v>201</v>
      </c>
    </row>
    <row r="203" spans="1:14" ht="15.75" x14ac:dyDescent="0.25">
      <c r="A203" s="1" t="s">
        <v>566</v>
      </c>
      <c r="B203" s="2" t="s">
        <v>377</v>
      </c>
      <c r="C203" s="3" t="s">
        <v>87</v>
      </c>
      <c r="D203" s="2" t="s">
        <v>56</v>
      </c>
      <c r="E203" s="2" t="s">
        <v>297</v>
      </c>
      <c r="F203" s="4">
        <v>105131</v>
      </c>
      <c r="G203" s="3" t="s">
        <v>58</v>
      </c>
      <c r="H203" s="3" t="s">
        <v>13</v>
      </c>
      <c r="I203" s="5"/>
      <c r="J203" s="5"/>
      <c r="K203" s="3" t="s">
        <v>1</v>
      </c>
      <c r="L203" s="3" t="s">
        <v>59</v>
      </c>
      <c r="M203" s="3" t="s">
        <v>60</v>
      </c>
      <c r="N203" s="6">
        <v>202</v>
      </c>
    </row>
    <row r="204" spans="1:14" ht="15.75" x14ac:dyDescent="0.25">
      <c r="A204" s="1" t="s">
        <v>326</v>
      </c>
      <c r="B204" s="2" t="s">
        <v>327</v>
      </c>
      <c r="C204" s="8"/>
      <c r="D204" s="2" t="s">
        <v>56</v>
      </c>
      <c r="E204" s="2" t="s">
        <v>690</v>
      </c>
      <c r="F204" s="4">
        <v>104879</v>
      </c>
      <c r="G204" s="3" t="s">
        <v>58</v>
      </c>
      <c r="H204" s="3" t="s">
        <v>13</v>
      </c>
      <c r="I204" s="5"/>
      <c r="J204" s="5"/>
      <c r="K204" s="3" t="s">
        <v>1</v>
      </c>
      <c r="L204" s="3" t="s">
        <v>59</v>
      </c>
      <c r="M204" s="3" t="s">
        <v>60</v>
      </c>
      <c r="N204" s="6">
        <v>203</v>
      </c>
    </row>
    <row r="205" spans="1:14" ht="15.75" x14ac:dyDescent="0.25">
      <c r="A205" s="1" t="s">
        <v>295</v>
      </c>
      <c r="B205" s="2" t="s">
        <v>50</v>
      </c>
      <c r="C205" s="3" t="s">
        <v>9</v>
      </c>
      <c r="D205" s="2" t="s">
        <v>56</v>
      </c>
      <c r="E205" s="2" t="s">
        <v>297</v>
      </c>
      <c r="F205" s="7">
        <v>104750</v>
      </c>
      <c r="G205" s="9" t="s">
        <v>58</v>
      </c>
      <c r="H205" s="9" t="s">
        <v>13</v>
      </c>
      <c r="I205" s="5"/>
      <c r="J205" s="5"/>
      <c r="K205" s="9" t="s">
        <v>1</v>
      </c>
      <c r="L205" s="8" t="s">
        <v>59</v>
      </c>
      <c r="M205" s="8" t="s">
        <v>60</v>
      </c>
      <c r="N205" s="6">
        <v>204</v>
      </c>
    </row>
    <row r="206" spans="1:14" ht="15.75" x14ac:dyDescent="0.25">
      <c r="A206" s="1" t="s">
        <v>577</v>
      </c>
      <c r="B206" s="2" t="s">
        <v>46</v>
      </c>
      <c r="C206" s="8" t="s">
        <v>144</v>
      </c>
      <c r="D206" s="2" t="s">
        <v>56</v>
      </c>
      <c r="E206" s="2" t="s">
        <v>297</v>
      </c>
      <c r="F206" s="7">
        <v>104512</v>
      </c>
      <c r="G206" s="8" t="s">
        <v>58</v>
      </c>
      <c r="H206" s="8" t="s">
        <v>13</v>
      </c>
      <c r="I206" s="5"/>
      <c r="J206" s="5"/>
      <c r="K206" s="8" t="s">
        <v>1</v>
      </c>
      <c r="L206" s="3" t="s">
        <v>59</v>
      </c>
      <c r="M206" s="3" t="s">
        <v>60</v>
      </c>
      <c r="N206" s="6">
        <v>205</v>
      </c>
    </row>
    <row r="207" spans="1:14" ht="15.75" x14ac:dyDescent="0.25">
      <c r="A207" s="1" t="s">
        <v>578</v>
      </c>
      <c r="B207" s="2" t="s">
        <v>139</v>
      </c>
      <c r="C207" s="3" t="s">
        <v>18</v>
      </c>
      <c r="D207" s="2" t="s">
        <v>579</v>
      </c>
      <c r="E207" s="2" t="s">
        <v>297</v>
      </c>
      <c r="F207" s="4">
        <v>104398</v>
      </c>
      <c r="G207" s="3" t="s">
        <v>58</v>
      </c>
      <c r="H207" s="3" t="s">
        <v>13</v>
      </c>
      <c r="I207" s="4">
        <v>8000</v>
      </c>
      <c r="J207" s="7"/>
      <c r="K207" s="3" t="s">
        <v>1</v>
      </c>
      <c r="L207" s="3" t="s">
        <v>59</v>
      </c>
      <c r="M207" s="3" t="s">
        <v>60</v>
      </c>
      <c r="N207" s="6">
        <v>206</v>
      </c>
    </row>
    <row r="208" spans="1:14" ht="15.75" x14ac:dyDescent="0.25">
      <c r="A208" s="1" t="s">
        <v>590</v>
      </c>
      <c r="B208" s="2" t="s">
        <v>591</v>
      </c>
      <c r="C208" s="8"/>
      <c r="D208" s="2" t="s">
        <v>201</v>
      </c>
      <c r="E208" s="2" t="s">
        <v>277</v>
      </c>
      <c r="F208" s="4">
        <v>104353</v>
      </c>
      <c r="G208" s="3" t="s">
        <v>58</v>
      </c>
      <c r="H208" s="3" t="s">
        <v>13</v>
      </c>
      <c r="I208" s="5"/>
      <c r="J208" s="5"/>
      <c r="K208" s="3" t="s">
        <v>1</v>
      </c>
      <c r="L208" s="3" t="s">
        <v>59</v>
      </c>
      <c r="M208" s="3" t="s">
        <v>60</v>
      </c>
      <c r="N208" s="6">
        <v>207</v>
      </c>
    </row>
    <row r="209" spans="1:14" ht="15.75" x14ac:dyDescent="0.25">
      <c r="A209" s="1" t="s">
        <v>583</v>
      </c>
      <c r="B209" s="2" t="s">
        <v>184</v>
      </c>
      <c r="C209" s="3" t="s">
        <v>13</v>
      </c>
      <c r="D209" s="2" t="s">
        <v>56</v>
      </c>
      <c r="E209" s="2" t="s">
        <v>270</v>
      </c>
      <c r="F209" s="4">
        <v>104299</v>
      </c>
      <c r="G209" s="3" t="s">
        <v>58</v>
      </c>
      <c r="H209" s="3" t="s">
        <v>13</v>
      </c>
      <c r="I209" s="7"/>
      <c r="J209" s="7"/>
      <c r="K209" s="3" t="s">
        <v>1</v>
      </c>
      <c r="L209" s="3" t="s">
        <v>59</v>
      </c>
      <c r="M209" s="3" t="s">
        <v>60</v>
      </c>
      <c r="N209" s="6">
        <v>208</v>
      </c>
    </row>
    <row r="210" spans="1:14" ht="15.75" x14ac:dyDescent="0.25">
      <c r="A210" s="1" t="s">
        <v>372</v>
      </c>
      <c r="B210" s="2" t="s">
        <v>91</v>
      </c>
      <c r="C210" s="3" t="s">
        <v>58</v>
      </c>
      <c r="D210" s="2" t="s">
        <v>56</v>
      </c>
      <c r="E210" s="2" t="s">
        <v>373</v>
      </c>
      <c r="F210" s="4">
        <v>104105</v>
      </c>
      <c r="G210" s="3" t="s">
        <v>58</v>
      </c>
      <c r="H210" s="9" t="s">
        <v>13</v>
      </c>
      <c r="I210" s="5"/>
      <c r="J210" s="5"/>
      <c r="K210" s="9" t="s">
        <v>1</v>
      </c>
      <c r="L210" s="3" t="s">
        <v>59</v>
      </c>
      <c r="M210" s="3" t="s">
        <v>60</v>
      </c>
      <c r="N210" s="6">
        <v>209</v>
      </c>
    </row>
    <row r="211" spans="1:14" ht="15.75" x14ac:dyDescent="0.25">
      <c r="A211" s="1" t="s">
        <v>580</v>
      </c>
      <c r="B211" s="2" t="s">
        <v>95</v>
      </c>
      <c r="C211" s="3" t="s">
        <v>12</v>
      </c>
      <c r="D211" s="2" t="s">
        <v>581</v>
      </c>
      <c r="E211" s="2" t="s">
        <v>582</v>
      </c>
      <c r="F211" s="4">
        <v>103906</v>
      </c>
      <c r="G211" s="3" t="s">
        <v>12</v>
      </c>
      <c r="H211" s="3" t="s">
        <v>13</v>
      </c>
      <c r="I211" s="4">
        <v>8500</v>
      </c>
      <c r="J211" s="5"/>
      <c r="K211" s="3" t="s">
        <v>0</v>
      </c>
      <c r="L211" s="3" t="s">
        <v>14</v>
      </c>
      <c r="M211" s="3" t="s">
        <v>7373</v>
      </c>
      <c r="N211" s="6">
        <v>210</v>
      </c>
    </row>
    <row r="212" spans="1:14" ht="15.75" x14ac:dyDescent="0.25">
      <c r="A212" s="1" t="s">
        <v>592</v>
      </c>
      <c r="B212" s="2" t="s">
        <v>593</v>
      </c>
      <c r="C212" s="3" t="s">
        <v>224</v>
      </c>
      <c r="D212" s="2" t="s">
        <v>56</v>
      </c>
      <c r="E212" s="2" t="s">
        <v>270</v>
      </c>
      <c r="F212" s="7">
        <v>103668</v>
      </c>
      <c r="G212" s="9" t="s">
        <v>58</v>
      </c>
      <c r="H212" s="9" t="s">
        <v>13</v>
      </c>
      <c r="I212" s="5"/>
      <c r="J212" s="5"/>
      <c r="K212" s="9" t="s">
        <v>1</v>
      </c>
      <c r="L212" s="8" t="s">
        <v>59</v>
      </c>
      <c r="M212" s="8" t="s">
        <v>60</v>
      </c>
      <c r="N212" s="6">
        <v>211</v>
      </c>
    </row>
    <row r="213" spans="1:14" ht="15.75" x14ac:dyDescent="0.25">
      <c r="A213" s="1" t="s">
        <v>594</v>
      </c>
      <c r="B213" s="2" t="s">
        <v>595</v>
      </c>
      <c r="C213" s="3" t="s">
        <v>9</v>
      </c>
      <c r="D213" s="2" t="s">
        <v>2760</v>
      </c>
      <c r="E213" s="2" t="s">
        <v>120</v>
      </c>
      <c r="F213" s="4">
        <v>103058</v>
      </c>
      <c r="G213" s="8" t="s">
        <v>12</v>
      </c>
      <c r="H213" s="8" t="s">
        <v>13</v>
      </c>
      <c r="I213" s="5"/>
      <c r="J213" s="5"/>
      <c r="K213" s="3" t="s">
        <v>4</v>
      </c>
      <c r="L213" s="3" t="s">
        <v>14</v>
      </c>
      <c r="M213" s="3" t="s">
        <v>121</v>
      </c>
      <c r="N213" s="6">
        <v>212</v>
      </c>
    </row>
    <row r="214" spans="1:14" ht="15.75" x14ac:dyDescent="0.25">
      <c r="A214" s="1" t="s">
        <v>3103</v>
      </c>
      <c r="B214" s="2" t="s">
        <v>619</v>
      </c>
      <c r="C214" s="3" t="s">
        <v>187</v>
      </c>
      <c r="D214" s="2" t="s">
        <v>56</v>
      </c>
      <c r="E214" s="2" t="s">
        <v>93</v>
      </c>
      <c r="F214" s="4">
        <v>102996</v>
      </c>
      <c r="G214" s="3" t="s">
        <v>58</v>
      </c>
      <c r="H214" s="3" t="s">
        <v>13</v>
      </c>
      <c r="I214" s="7"/>
      <c r="J214" s="7"/>
      <c r="K214" s="3" t="s">
        <v>1</v>
      </c>
      <c r="L214" s="3" t="s">
        <v>59</v>
      </c>
      <c r="M214" s="3" t="s">
        <v>60</v>
      </c>
      <c r="N214" s="6">
        <v>213</v>
      </c>
    </row>
    <row r="215" spans="1:14" ht="15.75" x14ac:dyDescent="0.25">
      <c r="A215" s="10" t="s">
        <v>1928</v>
      </c>
      <c r="B215" s="2" t="s">
        <v>1929</v>
      </c>
      <c r="C215" s="3" t="s">
        <v>13</v>
      </c>
      <c r="D215" s="11" t="s">
        <v>517</v>
      </c>
      <c r="E215" s="11" t="s">
        <v>497</v>
      </c>
      <c r="F215" s="4">
        <v>102977</v>
      </c>
      <c r="G215" s="3" t="s">
        <v>12</v>
      </c>
      <c r="H215" s="3" t="s">
        <v>13</v>
      </c>
      <c r="I215" s="4">
        <v>4500</v>
      </c>
      <c r="J215" s="5"/>
      <c r="K215" s="8" t="s">
        <v>0</v>
      </c>
      <c r="L215" s="8" t="s">
        <v>14</v>
      </c>
      <c r="M215" s="3" t="s">
        <v>7373</v>
      </c>
      <c r="N215" s="6">
        <v>214</v>
      </c>
    </row>
    <row r="216" spans="1:14" ht="15.75" x14ac:dyDescent="0.25">
      <c r="A216" s="1" t="s">
        <v>596</v>
      </c>
      <c r="B216" s="2" t="s">
        <v>597</v>
      </c>
      <c r="C216" s="9" t="s">
        <v>87</v>
      </c>
      <c r="D216" s="2" t="s">
        <v>56</v>
      </c>
      <c r="E216" s="2" t="s">
        <v>189</v>
      </c>
      <c r="F216" s="5">
        <v>102578</v>
      </c>
      <c r="G216" s="9" t="s">
        <v>58</v>
      </c>
      <c r="H216" s="9" t="s">
        <v>13</v>
      </c>
      <c r="I216" s="5"/>
      <c r="J216" s="5"/>
      <c r="K216" s="9" t="s">
        <v>1</v>
      </c>
      <c r="L216" s="3" t="s">
        <v>59</v>
      </c>
      <c r="M216" s="3" t="s">
        <v>60</v>
      </c>
      <c r="N216" s="6">
        <v>215</v>
      </c>
    </row>
    <row r="217" spans="1:14" ht="15.75" x14ac:dyDescent="0.25">
      <c r="A217" s="1" t="s">
        <v>589</v>
      </c>
      <c r="B217" s="2" t="s">
        <v>50</v>
      </c>
      <c r="C217" s="3" t="s">
        <v>187</v>
      </c>
      <c r="D217" s="2" t="s">
        <v>56</v>
      </c>
      <c r="E217" s="2" t="s">
        <v>514</v>
      </c>
      <c r="F217" s="4">
        <v>102563</v>
      </c>
      <c r="G217" s="3" t="s">
        <v>58</v>
      </c>
      <c r="H217" s="3" t="s">
        <v>13</v>
      </c>
      <c r="I217" s="7"/>
      <c r="J217" s="5"/>
      <c r="K217" s="9" t="s">
        <v>1</v>
      </c>
      <c r="L217" s="3" t="s">
        <v>59</v>
      </c>
      <c r="M217" s="3" t="s">
        <v>60</v>
      </c>
      <c r="N217" s="6">
        <v>216</v>
      </c>
    </row>
    <row r="218" spans="1:14" ht="15.75" x14ac:dyDescent="0.25">
      <c r="A218" s="1" t="s">
        <v>624</v>
      </c>
      <c r="B218" s="2" t="s">
        <v>50</v>
      </c>
      <c r="C218" s="3" t="s">
        <v>13</v>
      </c>
      <c r="D218" s="2" t="s">
        <v>56</v>
      </c>
      <c r="E218" s="2" t="s">
        <v>625</v>
      </c>
      <c r="F218" s="4">
        <v>102495</v>
      </c>
      <c r="G218" s="3" t="s">
        <v>58</v>
      </c>
      <c r="H218" s="3" t="s">
        <v>13</v>
      </c>
      <c r="I218" s="7"/>
      <c r="J218" s="7"/>
      <c r="K218" s="3" t="s">
        <v>1</v>
      </c>
      <c r="L218" s="3" t="s">
        <v>59</v>
      </c>
      <c r="M218" s="3" t="s">
        <v>60</v>
      </c>
      <c r="N218" s="6">
        <v>217</v>
      </c>
    </row>
    <row r="219" spans="1:14" ht="15.75" x14ac:dyDescent="0.25">
      <c r="A219" s="10" t="s">
        <v>600</v>
      </c>
      <c r="B219" s="2" t="s">
        <v>601</v>
      </c>
      <c r="C219" s="3" t="s">
        <v>144</v>
      </c>
      <c r="D219" s="2" t="s">
        <v>56</v>
      </c>
      <c r="E219" s="11" t="s">
        <v>603</v>
      </c>
      <c r="F219" s="7">
        <v>102384</v>
      </c>
      <c r="G219" s="3" t="s">
        <v>58</v>
      </c>
      <c r="H219" s="9" t="s">
        <v>13</v>
      </c>
      <c r="I219" s="4">
        <v>2000</v>
      </c>
      <c r="J219" s="5"/>
      <c r="K219" s="9" t="s">
        <v>1</v>
      </c>
      <c r="L219" s="8" t="s">
        <v>59</v>
      </c>
      <c r="M219" s="8" t="s">
        <v>60</v>
      </c>
      <c r="N219" s="6">
        <v>218</v>
      </c>
    </row>
    <row r="220" spans="1:14" ht="15.75" x14ac:dyDescent="0.25">
      <c r="A220" s="1" t="s">
        <v>626</v>
      </c>
      <c r="B220" s="2" t="s">
        <v>35</v>
      </c>
      <c r="C220" s="8"/>
      <c r="D220" s="2" t="s">
        <v>56</v>
      </c>
      <c r="E220" s="2" t="s">
        <v>270</v>
      </c>
      <c r="F220" s="4">
        <v>102349</v>
      </c>
      <c r="G220" s="3" t="s">
        <v>58</v>
      </c>
      <c r="H220" s="3" t="s">
        <v>13</v>
      </c>
      <c r="I220" s="7"/>
      <c r="J220" s="7"/>
      <c r="K220" s="3" t="s">
        <v>1</v>
      </c>
      <c r="L220" s="3" t="s">
        <v>59</v>
      </c>
      <c r="M220" s="3" t="s">
        <v>60</v>
      </c>
      <c r="N220" s="6">
        <v>219</v>
      </c>
    </row>
    <row r="221" spans="1:14" ht="15.75" x14ac:dyDescent="0.25">
      <c r="A221" s="1" t="s">
        <v>586</v>
      </c>
      <c r="B221" s="2" t="s">
        <v>587</v>
      </c>
      <c r="C221" s="9" t="s">
        <v>87</v>
      </c>
      <c r="D221" s="2" t="s">
        <v>588</v>
      </c>
      <c r="E221" s="11" t="s">
        <v>163</v>
      </c>
      <c r="F221" s="4">
        <v>102326</v>
      </c>
      <c r="G221" s="3" t="s">
        <v>12</v>
      </c>
      <c r="H221" s="9" t="s">
        <v>13</v>
      </c>
      <c r="I221" s="5"/>
      <c r="J221" s="5"/>
      <c r="K221" s="9" t="s">
        <v>3</v>
      </c>
      <c r="L221" s="8" t="s">
        <v>14</v>
      </c>
      <c r="M221" s="8" t="s">
        <v>60</v>
      </c>
      <c r="N221" s="6">
        <v>220</v>
      </c>
    </row>
    <row r="222" spans="1:14" ht="15.75" x14ac:dyDescent="0.25">
      <c r="A222" s="1" t="s">
        <v>627</v>
      </c>
      <c r="B222" s="2" t="s">
        <v>628</v>
      </c>
      <c r="C222" s="3" t="s">
        <v>12</v>
      </c>
      <c r="D222" s="2" t="s">
        <v>629</v>
      </c>
      <c r="E222" s="2" t="s">
        <v>342</v>
      </c>
      <c r="F222" s="4">
        <v>102233</v>
      </c>
      <c r="G222" s="3" t="s">
        <v>58</v>
      </c>
      <c r="H222" s="3" t="s">
        <v>13</v>
      </c>
      <c r="I222" s="4">
        <v>500</v>
      </c>
      <c r="J222" s="7"/>
      <c r="K222" s="3" t="s">
        <v>1</v>
      </c>
      <c r="L222" s="3" t="s">
        <v>59</v>
      </c>
      <c r="M222" s="3" t="s">
        <v>60</v>
      </c>
      <c r="N222" s="6">
        <v>221</v>
      </c>
    </row>
    <row r="223" spans="1:14" ht="15.75" x14ac:dyDescent="0.25">
      <c r="A223" s="1" t="s">
        <v>616</v>
      </c>
      <c r="B223" s="2" t="s">
        <v>617</v>
      </c>
      <c r="C223" s="3" t="s">
        <v>404</v>
      </c>
      <c r="D223" s="2" t="s">
        <v>56</v>
      </c>
      <c r="E223" s="2" t="s">
        <v>373</v>
      </c>
      <c r="F223" s="4">
        <v>102228</v>
      </c>
      <c r="G223" s="9" t="s">
        <v>58</v>
      </c>
      <c r="H223" s="9" t="s">
        <v>13</v>
      </c>
      <c r="I223" s="5"/>
      <c r="J223" s="5"/>
      <c r="K223" s="9" t="s">
        <v>1</v>
      </c>
      <c r="L223" s="3" t="s">
        <v>59</v>
      </c>
      <c r="M223" s="3" t="s">
        <v>60</v>
      </c>
      <c r="N223" s="6">
        <v>222</v>
      </c>
    </row>
    <row r="224" spans="1:14" ht="15.75" x14ac:dyDescent="0.25">
      <c r="A224" s="1" t="s">
        <v>614</v>
      </c>
      <c r="B224" s="2" t="s">
        <v>615</v>
      </c>
      <c r="C224" s="8"/>
      <c r="D224" s="2" t="s">
        <v>56</v>
      </c>
      <c r="E224" s="2" t="s">
        <v>270</v>
      </c>
      <c r="F224" s="4">
        <v>102111</v>
      </c>
      <c r="G224" s="3" t="s">
        <v>58</v>
      </c>
      <c r="H224" s="3" t="s">
        <v>13</v>
      </c>
      <c r="I224" s="7"/>
      <c r="J224" s="7"/>
      <c r="K224" s="3" t="s">
        <v>1</v>
      </c>
      <c r="L224" s="3" t="s">
        <v>59</v>
      </c>
      <c r="M224" s="3" t="s">
        <v>60</v>
      </c>
      <c r="N224" s="6">
        <v>223</v>
      </c>
    </row>
    <row r="225" spans="1:14" ht="15.75" x14ac:dyDescent="0.25">
      <c r="A225" s="1" t="s">
        <v>632</v>
      </c>
      <c r="B225" s="11" t="s">
        <v>633</v>
      </c>
      <c r="C225" s="8"/>
      <c r="D225" s="2" t="s">
        <v>56</v>
      </c>
      <c r="E225" s="11" t="s">
        <v>508</v>
      </c>
      <c r="F225" s="4">
        <v>102043</v>
      </c>
      <c r="G225" s="3" t="s">
        <v>58</v>
      </c>
      <c r="H225" s="9" t="s">
        <v>13</v>
      </c>
      <c r="I225" s="5"/>
      <c r="J225" s="5"/>
      <c r="K225" s="8" t="s">
        <v>1</v>
      </c>
      <c r="L225" s="8" t="s">
        <v>59</v>
      </c>
      <c r="M225" s="8" t="s">
        <v>60</v>
      </c>
      <c r="N225" s="6">
        <v>224</v>
      </c>
    </row>
    <row r="226" spans="1:14" ht="15.75" x14ac:dyDescent="0.25">
      <c r="A226" s="1" t="s">
        <v>620</v>
      </c>
      <c r="B226" s="2" t="s">
        <v>621</v>
      </c>
      <c r="C226" s="3" t="s">
        <v>622</v>
      </c>
      <c r="D226" s="2" t="s">
        <v>56</v>
      </c>
      <c r="E226" s="11" t="s">
        <v>623</v>
      </c>
      <c r="F226" s="7">
        <v>101973</v>
      </c>
      <c r="G226" s="9" t="s">
        <v>58</v>
      </c>
      <c r="H226" s="9" t="s">
        <v>13</v>
      </c>
      <c r="I226" s="5"/>
      <c r="J226" s="5"/>
      <c r="K226" s="9" t="s">
        <v>1</v>
      </c>
      <c r="L226" s="8" t="s">
        <v>59</v>
      </c>
      <c r="M226" s="8" t="s">
        <v>60</v>
      </c>
      <c r="N226" s="6">
        <v>225</v>
      </c>
    </row>
    <row r="227" spans="1:14" ht="15.75" x14ac:dyDescent="0.25">
      <c r="A227" s="1" t="s">
        <v>634</v>
      </c>
      <c r="B227" s="2" t="s">
        <v>635</v>
      </c>
      <c r="C227" s="3" t="s">
        <v>31</v>
      </c>
      <c r="D227" s="2" t="s">
        <v>56</v>
      </c>
      <c r="E227" s="2" t="s">
        <v>410</v>
      </c>
      <c r="F227" s="4">
        <v>101862</v>
      </c>
      <c r="G227" s="3" t="s">
        <v>58</v>
      </c>
      <c r="H227" s="9" t="s">
        <v>13</v>
      </c>
      <c r="I227" s="5"/>
      <c r="J227" s="5"/>
      <c r="K227" s="3" t="s">
        <v>1</v>
      </c>
      <c r="L227" s="3" t="s">
        <v>59</v>
      </c>
      <c r="M227" s="3" t="s">
        <v>60</v>
      </c>
      <c r="N227" s="6">
        <v>226</v>
      </c>
    </row>
    <row r="228" spans="1:14" ht="15.75" x14ac:dyDescent="0.25">
      <c r="A228" s="1" t="s">
        <v>644</v>
      </c>
      <c r="B228" s="2" t="s">
        <v>260</v>
      </c>
      <c r="C228" s="3" t="s">
        <v>12</v>
      </c>
      <c r="D228" s="2" t="s">
        <v>56</v>
      </c>
      <c r="E228" s="2" t="s">
        <v>211</v>
      </c>
      <c r="F228" s="4">
        <v>100904</v>
      </c>
      <c r="G228" s="3" t="s">
        <v>58</v>
      </c>
      <c r="H228" s="3" t="s">
        <v>13</v>
      </c>
      <c r="I228" s="7"/>
      <c r="J228" s="7"/>
      <c r="K228" s="3" t="s">
        <v>1</v>
      </c>
      <c r="L228" s="3" t="s">
        <v>59</v>
      </c>
      <c r="M228" s="3" t="s">
        <v>60</v>
      </c>
      <c r="N228" s="6">
        <v>227</v>
      </c>
    </row>
    <row r="229" spans="1:14" ht="15.75" x14ac:dyDescent="0.25">
      <c r="A229" s="1" t="s">
        <v>611</v>
      </c>
      <c r="B229" s="2" t="s">
        <v>612</v>
      </c>
      <c r="C229" s="3" t="s">
        <v>87</v>
      </c>
      <c r="D229" s="2" t="s">
        <v>613</v>
      </c>
      <c r="E229" s="2" t="s">
        <v>53</v>
      </c>
      <c r="F229" s="4">
        <v>100853</v>
      </c>
      <c r="G229" s="3" t="s">
        <v>12</v>
      </c>
      <c r="H229" s="3" t="s">
        <v>13</v>
      </c>
      <c r="I229" s="7"/>
      <c r="J229" s="7"/>
      <c r="K229" s="3" t="s">
        <v>2</v>
      </c>
      <c r="L229" s="3" t="s">
        <v>14</v>
      </c>
      <c r="M229" s="3" t="s">
        <v>15</v>
      </c>
      <c r="N229" s="6">
        <v>228</v>
      </c>
    </row>
    <row r="230" spans="1:14" ht="15.75" x14ac:dyDescent="0.25">
      <c r="A230" s="1" t="s">
        <v>608</v>
      </c>
      <c r="B230" s="2" t="s">
        <v>609</v>
      </c>
      <c r="C230" s="3" t="s">
        <v>144</v>
      </c>
      <c r="D230" s="2" t="s">
        <v>610</v>
      </c>
      <c r="E230" s="2" t="s">
        <v>100</v>
      </c>
      <c r="F230" s="4">
        <v>100853</v>
      </c>
      <c r="G230" s="3" t="s">
        <v>12</v>
      </c>
      <c r="H230" s="3" t="s">
        <v>13</v>
      </c>
      <c r="I230" s="7"/>
      <c r="J230" s="7"/>
      <c r="K230" s="3" t="s">
        <v>2</v>
      </c>
      <c r="L230" s="3" t="s">
        <v>14</v>
      </c>
      <c r="M230" s="3" t="s">
        <v>15</v>
      </c>
      <c r="N230" s="6">
        <v>229</v>
      </c>
    </row>
    <row r="231" spans="1:14" ht="15.75" x14ac:dyDescent="0.25">
      <c r="A231" s="10" t="s">
        <v>250</v>
      </c>
      <c r="B231" s="2" t="s">
        <v>797</v>
      </c>
      <c r="C231" s="3" t="s">
        <v>144</v>
      </c>
      <c r="D231" s="11" t="s">
        <v>3104</v>
      </c>
      <c r="E231" s="2" t="s">
        <v>53</v>
      </c>
      <c r="F231" s="4">
        <v>100831</v>
      </c>
      <c r="G231" s="9" t="s">
        <v>12</v>
      </c>
      <c r="H231" s="9" t="s">
        <v>13</v>
      </c>
      <c r="I231" s="5"/>
      <c r="J231" s="5"/>
      <c r="K231" s="9" t="s">
        <v>2</v>
      </c>
      <c r="L231" s="8" t="s">
        <v>14</v>
      </c>
      <c r="M231" s="8" t="s">
        <v>15</v>
      </c>
      <c r="N231" s="6">
        <v>230</v>
      </c>
    </row>
    <row r="232" spans="1:14" ht="15.75" x14ac:dyDescent="0.25">
      <c r="A232" s="1" t="s">
        <v>645</v>
      </c>
      <c r="B232" s="2" t="s">
        <v>646</v>
      </c>
      <c r="C232" s="8"/>
      <c r="D232" s="2" t="s">
        <v>56</v>
      </c>
      <c r="E232" s="2" t="s">
        <v>297</v>
      </c>
      <c r="F232" s="4">
        <v>100830</v>
      </c>
      <c r="G232" s="3" t="s">
        <v>58</v>
      </c>
      <c r="H232" s="3" t="s">
        <v>13</v>
      </c>
      <c r="I232" s="4">
        <v>1000</v>
      </c>
      <c r="J232" s="5"/>
      <c r="K232" s="3" t="s">
        <v>1</v>
      </c>
      <c r="L232" s="3" t="s">
        <v>59</v>
      </c>
      <c r="M232" s="3" t="s">
        <v>60</v>
      </c>
      <c r="N232" s="6">
        <v>231</v>
      </c>
    </row>
    <row r="233" spans="1:14" ht="15.75" x14ac:dyDescent="0.25">
      <c r="A233" s="1" t="s">
        <v>643</v>
      </c>
      <c r="B233" s="2" t="s">
        <v>349</v>
      </c>
      <c r="C233" s="9" t="s">
        <v>58</v>
      </c>
      <c r="D233" s="2" t="s">
        <v>56</v>
      </c>
      <c r="E233" s="2" t="s">
        <v>501</v>
      </c>
      <c r="F233" s="4">
        <v>100613</v>
      </c>
      <c r="G233" s="9" t="s">
        <v>58</v>
      </c>
      <c r="H233" s="9" t="s">
        <v>13</v>
      </c>
      <c r="I233" s="5"/>
      <c r="J233" s="5"/>
      <c r="K233" s="9" t="s">
        <v>1</v>
      </c>
      <c r="L233" s="3" t="s">
        <v>59</v>
      </c>
      <c r="M233" s="3" t="s">
        <v>60</v>
      </c>
      <c r="N233" s="6">
        <v>232</v>
      </c>
    </row>
    <row r="234" spans="1:14" ht="15.75" x14ac:dyDescent="0.25">
      <c r="A234" s="1" t="s">
        <v>675</v>
      </c>
      <c r="B234" s="2" t="s">
        <v>676</v>
      </c>
      <c r="C234" s="8"/>
      <c r="D234" s="2" t="s">
        <v>56</v>
      </c>
      <c r="E234" s="2" t="s">
        <v>576</v>
      </c>
      <c r="F234" s="4">
        <v>100233</v>
      </c>
      <c r="G234" s="3" t="s">
        <v>58</v>
      </c>
      <c r="H234" s="3" t="s">
        <v>13</v>
      </c>
      <c r="I234" s="7"/>
      <c r="J234" s="7"/>
      <c r="K234" s="3" t="s">
        <v>1</v>
      </c>
      <c r="L234" s="3" t="s">
        <v>59</v>
      </c>
      <c r="M234" s="3" t="s">
        <v>60</v>
      </c>
      <c r="N234" s="6">
        <v>233</v>
      </c>
    </row>
    <row r="235" spans="1:14" ht="15.75" x14ac:dyDescent="0.25">
      <c r="A235" s="1" t="s">
        <v>295</v>
      </c>
      <c r="B235" s="2" t="s">
        <v>667</v>
      </c>
      <c r="C235" s="8"/>
      <c r="D235" s="2" t="s">
        <v>56</v>
      </c>
      <c r="E235" s="2" t="s">
        <v>93</v>
      </c>
      <c r="F235" s="4">
        <v>100132</v>
      </c>
      <c r="G235" s="3" t="s">
        <v>58</v>
      </c>
      <c r="H235" s="3" t="s">
        <v>13</v>
      </c>
      <c r="I235" s="7"/>
      <c r="J235" s="7"/>
      <c r="K235" s="3" t="s">
        <v>1</v>
      </c>
      <c r="L235" s="3" t="s">
        <v>59</v>
      </c>
      <c r="M235" s="3" t="s">
        <v>60</v>
      </c>
      <c r="N235" s="6">
        <v>234</v>
      </c>
    </row>
    <row r="236" spans="1:14" ht="15.75" x14ac:dyDescent="0.25">
      <c r="A236" s="1" t="s">
        <v>786</v>
      </c>
      <c r="B236" s="2" t="s">
        <v>787</v>
      </c>
      <c r="C236" s="3" t="s">
        <v>43</v>
      </c>
      <c r="D236" s="2" t="s">
        <v>153</v>
      </c>
      <c r="E236" s="2" t="s">
        <v>380</v>
      </c>
      <c r="F236" s="4">
        <v>100055</v>
      </c>
      <c r="G236" s="3" t="s">
        <v>12</v>
      </c>
      <c r="H236" s="3" t="s">
        <v>13</v>
      </c>
      <c r="I236" s="4">
        <v>9000</v>
      </c>
      <c r="J236" s="7"/>
      <c r="K236" s="3" t="s">
        <v>0</v>
      </c>
      <c r="L236" s="3" t="s">
        <v>14</v>
      </c>
      <c r="M236" s="3" t="s">
        <v>7373</v>
      </c>
      <c r="N236" s="6">
        <v>235</v>
      </c>
    </row>
    <row r="237" spans="1:14" ht="15.75" x14ac:dyDescent="0.25">
      <c r="A237" s="1" t="s">
        <v>3105</v>
      </c>
      <c r="B237" s="2" t="s">
        <v>1177</v>
      </c>
      <c r="C237" s="3" t="s">
        <v>51</v>
      </c>
      <c r="D237" s="2" t="s">
        <v>562</v>
      </c>
      <c r="E237" s="2" t="s">
        <v>321</v>
      </c>
      <c r="F237" s="4">
        <v>100000</v>
      </c>
      <c r="G237" s="3" t="s">
        <v>12</v>
      </c>
      <c r="H237" s="3" t="s">
        <v>13</v>
      </c>
      <c r="I237" s="4"/>
      <c r="J237" s="7"/>
      <c r="K237" s="3" t="s">
        <v>2</v>
      </c>
      <c r="L237" s="3" t="s">
        <v>14</v>
      </c>
      <c r="M237" s="3" t="s">
        <v>15</v>
      </c>
      <c r="N237" s="6">
        <v>236</v>
      </c>
    </row>
    <row r="238" spans="1:14" ht="15.75" x14ac:dyDescent="0.25">
      <c r="A238" s="1" t="s">
        <v>680</v>
      </c>
      <c r="B238" s="2" t="s">
        <v>681</v>
      </c>
      <c r="C238" s="3" t="s">
        <v>87</v>
      </c>
      <c r="D238" s="2" t="s">
        <v>56</v>
      </c>
      <c r="E238" s="2" t="s">
        <v>270</v>
      </c>
      <c r="F238" s="4">
        <v>99907</v>
      </c>
      <c r="G238" s="3" t="s">
        <v>58</v>
      </c>
      <c r="H238" s="3" t="s">
        <v>13</v>
      </c>
      <c r="I238" s="7"/>
      <c r="J238" s="7"/>
      <c r="K238" s="3" t="s">
        <v>1</v>
      </c>
      <c r="L238" s="3" t="s">
        <v>59</v>
      </c>
      <c r="M238" s="3" t="s">
        <v>60</v>
      </c>
      <c r="N238" s="6">
        <v>237</v>
      </c>
    </row>
    <row r="239" spans="1:14" ht="15.75" x14ac:dyDescent="0.25">
      <c r="A239" s="1" t="s">
        <v>636</v>
      </c>
      <c r="B239" s="2" t="s">
        <v>637</v>
      </c>
      <c r="C239" s="3" t="s">
        <v>58</v>
      </c>
      <c r="D239" s="2" t="s">
        <v>638</v>
      </c>
      <c r="E239" s="2" t="s">
        <v>639</v>
      </c>
      <c r="F239" s="4">
        <v>99855</v>
      </c>
      <c r="G239" s="8" t="s">
        <v>12</v>
      </c>
      <c r="H239" s="8" t="s">
        <v>13</v>
      </c>
      <c r="I239" s="5"/>
      <c r="J239" s="5"/>
      <c r="K239" s="8" t="s">
        <v>2</v>
      </c>
      <c r="L239" s="3" t="s">
        <v>14</v>
      </c>
      <c r="M239" s="3" t="s">
        <v>15</v>
      </c>
      <c r="N239" s="6">
        <v>238</v>
      </c>
    </row>
    <row r="240" spans="1:14" ht="15.75" x14ac:dyDescent="0.25">
      <c r="A240" s="1" t="s">
        <v>640</v>
      </c>
      <c r="B240" s="2" t="s">
        <v>641</v>
      </c>
      <c r="C240" s="3" t="s">
        <v>23</v>
      </c>
      <c r="D240" s="2" t="s">
        <v>642</v>
      </c>
      <c r="E240" s="2" t="s">
        <v>173</v>
      </c>
      <c r="F240" s="4">
        <v>99705</v>
      </c>
      <c r="G240" s="3" t="s">
        <v>12</v>
      </c>
      <c r="H240" s="3" t="s">
        <v>13</v>
      </c>
      <c r="I240" s="7"/>
      <c r="J240" s="7"/>
      <c r="K240" s="3" t="s">
        <v>2</v>
      </c>
      <c r="L240" s="3" t="s">
        <v>14</v>
      </c>
      <c r="M240" s="3" t="s">
        <v>15</v>
      </c>
      <c r="N240" s="6">
        <v>239</v>
      </c>
    </row>
    <row r="241" spans="1:14" ht="15.75" x14ac:dyDescent="0.25">
      <c r="A241" s="1" t="s">
        <v>822</v>
      </c>
      <c r="B241" s="2" t="s">
        <v>823</v>
      </c>
      <c r="C241" s="3" t="s">
        <v>18</v>
      </c>
      <c r="D241" s="2" t="s">
        <v>3106</v>
      </c>
      <c r="E241" s="2" t="s">
        <v>253</v>
      </c>
      <c r="F241" s="4">
        <v>99700</v>
      </c>
      <c r="G241" s="3" t="s">
        <v>12</v>
      </c>
      <c r="H241" s="3" t="s">
        <v>13</v>
      </c>
      <c r="I241" s="7"/>
      <c r="J241" s="7"/>
      <c r="K241" s="3" t="s">
        <v>2</v>
      </c>
      <c r="L241" s="3" t="s">
        <v>14</v>
      </c>
      <c r="M241" s="3" t="s">
        <v>15</v>
      </c>
      <c r="N241" s="6">
        <v>240</v>
      </c>
    </row>
    <row r="242" spans="1:14" ht="15.75" x14ac:dyDescent="0.25">
      <c r="A242" s="1" t="s">
        <v>682</v>
      </c>
      <c r="B242" s="2" t="s">
        <v>55</v>
      </c>
      <c r="C242" s="3" t="s">
        <v>43</v>
      </c>
      <c r="D242" s="2" t="s">
        <v>683</v>
      </c>
      <c r="E242" s="2" t="s">
        <v>510</v>
      </c>
      <c r="F242" s="4">
        <v>99697</v>
      </c>
      <c r="G242" s="3" t="s">
        <v>12</v>
      </c>
      <c r="H242" s="3" t="s">
        <v>13</v>
      </c>
      <c r="I242" s="4">
        <v>6000</v>
      </c>
      <c r="J242" s="7"/>
      <c r="K242" s="3" t="s">
        <v>3</v>
      </c>
      <c r="L242" s="3" t="s">
        <v>14</v>
      </c>
      <c r="M242" s="3" t="s">
        <v>60</v>
      </c>
      <c r="N242" s="6">
        <v>241</v>
      </c>
    </row>
    <row r="243" spans="1:14" ht="15.75" x14ac:dyDescent="0.25">
      <c r="A243" s="1" t="s">
        <v>3107</v>
      </c>
      <c r="B243" s="2" t="s">
        <v>609</v>
      </c>
      <c r="C243" s="3" t="s">
        <v>18</v>
      </c>
      <c r="D243" s="2" t="s">
        <v>153</v>
      </c>
      <c r="E243" s="2" t="s">
        <v>120</v>
      </c>
      <c r="F243" s="4">
        <v>99542</v>
      </c>
      <c r="G243" s="3" t="s">
        <v>12</v>
      </c>
      <c r="H243" s="3" t="s">
        <v>13</v>
      </c>
      <c r="I243" s="7"/>
      <c r="J243" s="7"/>
      <c r="K243" s="3" t="s">
        <v>2</v>
      </c>
      <c r="L243" s="3" t="s">
        <v>14</v>
      </c>
      <c r="M243" s="3" t="s">
        <v>15</v>
      </c>
      <c r="N243" s="6">
        <v>242</v>
      </c>
    </row>
    <row r="244" spans="1:14" ht="15.75" x14ac:dyDescent="0.25">
      <c r="A244" s="1" t="s">
        <v>649</v>
      </c>
      <c r="B244" s="2" t="s">
        <v>650</v>
      </c>
      <c r="C244" s="3" t="s">
        <v>58</v>
      </c>
      <c r="D244" s="2" t="s">
        <v>651</v>
      </c>
      <c r="E244" s="2" t="s">
        <v>11</v>
      </c>
      <c r="F244" s="4">
        <v>99323</v>
      </c>
      <c r="G244" s="3" t="s">
        <v>12</v>
      </c>
      <c r="H244" s="3" t="s">
        <v>13</v>
      </c>
      <c r="I244" s="7"/>
      <c r="J244" s="7"/>
      <c r="K244" s="3" t="s">
        <v>2</v>
      </c>
      <c r="L244" s="3" t="s">
        <v>14</v>
      </c>
      <c r="M244" s="3" t="s">
        <v>15</v>
      </c>
      <c r="N244" s="6">
        <v>243</v>
      </c>
    </row>
    <row r="245" spans="1:14" ht="15.75" x14ac:dyDescent="0.25">
      <c r="A245" s="1" t="s">
        <v>652</v>
      </c>
      <c r="B245" s="2" t="s">
        <v>147</v>
      </c>
      <c r="C245" s="3" t="s">
        <v>87</v>
      </c>
      <c r="D245" s="2" t="s">
        <v>653</v>
      </c>
      <c r="E245" s="2" t="s">
        <v>11</v>
      </c>
      <c r="F245" s="4">
        <v>99323</v>
      </c>
      <c r="G245" s="3" t="s">
        <v>12</v>
      </c>
      <c r="H245" s="3" t="s">
        <v>13</v>
      </c>
      <c r="I245" s="7"/>
      <c r="J245" s="7"/>
      <c r="K245" s="3" t="s">
        <v>2</v>
      </c>
      <c r="L245" s="3" t="s">
        <v>14</v>
      </c>
      <c r="M245" s="3" t="s">
        <v>15</v>
      </c>
      <c r="N245" s="6">
        <v>244</v>
      </c>
    </row>
    <row r="246" spans="1:14" ht="15.75" x14ac:dyDescent="0.25">
      <c r="A246" s="1" t="s">
        <v>654</v>
      </c>
      <c r="B246" s="2" t="s">
        <v>523</v>
      </c>
      <c r="C246" s="8"/>
      <c r="D246" s="2" t="s">
        <v>3108</v>
      </c>
      <c r="E246" s="2" t="s">
        <v>53</v>
      </c>
      <c r="F246" s="4">
        <v>98797</v>
      </c>
      <c r="G246" s="3" t="s">
        <v>12</v>
      </c>
      <c r="H246" s="3" t="s">
        <v>13</v>
      </c>
      <c r="I246" s="7"/>
      <c r="J246" s="7"/>
      <c r="K246" s="3" t="s">
        <v>2</v>
      </c>
      <c r="L246" s="3" t="s">
        <v>14</v>
      </c>
      <c r="M246" s="3" t="s">
        <v>15</v>
      </c>
      <c r="N246" s="6">
        <v>245</v>
      </c>
    </row>
    <row r="247" spans="1:14" ht="15.75" x14ac:dyDescent="0.25">
      <c r="A247" s="1" t="s">
        <v>425</v>
      </c>
      <c r="B247" s="2" t="s">
        <v>426</v>
      </c>
      <c r="C247" s="3" t="s">
        <v>51</v>
      </c>
      <c r="D247" s="2" t="s">
        <v>195</v>
      </c>
      <c r="E247" s="2" t="s">
        <v>625</v>
      </c>
      <c r="F247" s="4">
        <v>98716</v>
      </c>
      <c r="G247" s="3" t="s">
        <v>58</v>
      </c>
      <c r="H247" s="3" t="s">
        <v>13</v>
      </c>
      <c r="I247" s="4">
        <v>3000</v>
      </c>
      <c r="J247" s="5"/>
      <c r="K247" s="3" t="s">
        <v>1</v>
      </c>
      <c r="L247" s="3" t="s">
        <v>59</v>
      </c>
      <c r="M247" s="3" t="s">
        <v>60</v>
      </c>
      <c r="N247" s="6">
        <v>246</v>
      </c>
    </row>
    <row r="248" spans="1:14" ht="15.75" x14ac:dyDescent="0.25">
      <c r="A248" s="1" t="s">
        <v>659</v>
      </c>
      <c r="B248" s="2" t="s">
        <v>8</v>
      </c>
      <c r="C248" s="3" t="s">
        <v>87</v>
      </c>
      <c r="D248" s="2" t="s">
        <v>660</v>
      </c>
      <c r="E248" s="2" t="s">
        <v>53</v>
      </c>
      <c r="F248" s="4">
        <v>98430</v>
      </c>
      <c r="G248" s="9" t="s">
        <v>12</v>
      </c>
      <c r="H248" s="9" t="s">
        <v>13</v>
      </c>
      <c r="I248" s="5"/>
      <c r="J248" s="5"/>
      <c r="K248" s="9" t="s">
        <v>2</v>
      </c>
      <c r="L248" s="3" t="s">
        <v>14</v>
      </c>
      <c r="M248" s="3" t="s">
        <v>15</v>
      </c>
      <c r="N248" s="6">
        <v>247</v>
      </c>
    </row>
    <row r="249" spans="1:14" ht="15.75" x14ac:dyDescent="0.25">
      <c r="A249" s="1" t="s">
        <v>686</v>
      </c>
      <c r="B249" s="2" t="s">
        <v>687</v>
      </c>
      <c r="C249" s="3" t="s">
        <v>135</v>
      </c>
      <c r="D249" s="2" t="s">
        <v>56</v>
      </c>
      <c r="E249" s="2" t="s">
        <v>607</v>
      </c>
      <c r="F249" s="7">
        <v>98215</v>
      </c>
      <c r="G249" s="9" t="s">
        <v>58</v>
      </c>
      <c r="H249" s="9" t="s">
        <v>13</v>
      </c>
      <c r="I249" s="5"/>
      <c r="J249" s="5"/>
      <c r="K249" s="9" t="s">
        <v>1</v>
      </c>
      <c r="L249" s="8" t="s">
        <v>59</v>
      </c>
      <c r="M249" s="8" t="s">
        <v>60</v>
      </c>
      <c r="N249" s="6">
        <v>248</v>
      </c>
    </row>
    <row r="250" spans="1:14" ht="15.75" x14ac:dyDescent="0.25">
      <c r="A250" s="1" t="s">
        <v>661</v>
      </c>
      <c r="B250" s="2" t="s">
        <v>78</v>
      </c>
      <c r="C250" s="3" t="s">
        <v>87</v>
      </c>
      <c r="D250" s="11" t="s">
        <v>662</v>
      </c>
      <c r="E250" s="2" t="s">
        <v>53</v>
      </c>
      <c r="F250" s="4">
        <v>98110</v>
      </c>
      <c r="G250" s="9" t="s">
        <v>12</v>
      </c>
      <c r="H250" s="9" t="s">
        <v>13</v>
      </c>
      <c r="I250" s="5"/>
      <c r="J250" s="5"/>
      <c r="K250" s="9" t="s">
        <v>2</v>
      </c>
      <c r="L250" s="8" t="s">
        <v>14</v>
      </c>
      <c r="M250" s="8" t="s">
        <v>15</v>
      </c>
      <c r="N250" s="6">
        <v>249</v>
      </c>
    </row>
    <row r="251" spans="1:14" ht="15.75" x14ac:dyDescent="0.25">
      <c r="A251" s="1" t="s">
        <v>703</v>
      </c>
      <c r="B251" s="2" t="s">
        <v>348</v>
      </c>
      <c r="C251" s="3" t="s">
        <v>43</v>
      </c>
      <c r="D251" s="2" t="s">
        <v>56</v>
      </c>
      <c r="E251" s="2" t="s">
        <v>607</v>
      </c>
      <c r="F251" s="4">
        <v>98095</v>
      </c>
      <c r="G251" s="3" t="s">
        <v>12</v>
      </c>
      <c r="H251" s="3" t="s">
        <v>13</v>
      </c>
      <c r="I251" s="7"/>
      <c r="J251" s="7"/>
      <c r="K251" s="3" t="s">
        <v>3</v>
      </c>
      <c r="L251" s="3" t="s">
        <v>59</v>
      </c>
      <c r="M251" s="3" t="s">
        <v>60</v>
      </c>
      <c r="N251" s="6">
        <v>250</v>
      </c>
    </row>
    <row r="252" spans="1:14" ht="15.75" x14ac:dyDescent="0.25">
      <c r="A252" s="1" t="s">
        <v>630</v>
      </c>
      <c r="B252" s="2" t="s">
        <v>631</v>
      </c>
      <c r="C252" s="3" t="s">
        <v>135</v>
      </c>
      <c r="D252" s="2" t="s">
        <v>56</v>
      </c>
      <c r="E252" s="2" t="s">
        <v>576</v>
      </c>
      <c r="F252" s="4">
        <v>98041</v>
      </c>
      <c r="G252" s="9" t="s">
        <v>12</v>
      </c>
      <c r="H252" s="9" t="s">
        <v>13</v>
      </c>
      <c r="I252" s="5"/>
      <c r="J252" s="5"/>
      <c r="K252" s="9" t="s">
        <v>3</v>
      </c>
      <c r="L252" s="3" t="s">
        <v>59</v>
      </c>
      <c r="M252" s="3" t="s">
        <v>60</v>
      </c>
      <c r="N252" s="6">
        <v>251</v>
      </c>
    </row>
    <row r="253" spans="1:14" ht="15.75" x14ac:dyDescent="0.25">
      <c r="A253" s="1" t="s">
        <v>663</v>
      </c>
      <c r="B253" s="2" t="s">
        <v>664</v>
      </c>
      <c r="C253" s="3" t="s">
        <v>144</v>
      </c>
      <c r="D253" s="2" t="s">
        <v>665</v>
      </c>
      <c r="E253" s="2" t="s">
        <v>666</v>
      </c>
      <c r="F253" s="4">
        <v>97897</v>
      </c>
      <c r="G253" s="8" t="s">
        <v>12</v>
      </c>
      <c r="H253" s="8" t="s">
        <v>13</v>
      </c>
      <c r="I253" s="5"/>
      <c r="J253" s="5"/>
      <c r="K253" s="8" t="s">
        <v>2</v>
      </c>
      <c r="L253" s="3" t="s">
        <v>14</v>
      </c>
      <c r="M253" s="3" t="s">
        <v>15</v>
      </c>
      <c r="N253" s="6">
        <v>252</v>
      </c>
    </row>
    <row r="254" spans="1:14" ht="15.75" x14ac:dyDescent="0.25">
      <c r="A254" s="1" t="s">
        <v>700</v>
      </c>
      <c r="B254" s="2" t="s">
        <v>701</v>
      </c>
      <c r="C254" s="8"/>
      <c r="D254" s="2" t="s">
        <v>195</v>
      </c>
      <c r="E254" s="2" t="s">
        <v>211</v>
      </c>
      <c r="F254" s="4">
        <v>97695</v>
      </c>
      <c r="G254" s="8" t="s">
        <v>58</v>
      </c>
      <c r="H254" s="8" t="s">
        <v>13</v>
      </c>
      <c r="I254" s="5"/>
      <c r="J254" s="5"/>
      <c r="K254" s="8" t="s">
        <v>1</v>
      </c>
      <c r="L254" s="3" t="s">
        <v>59</v>
      </c>
      <c r="M254" s="3" t="s">
        <v>60</v>
      </c>
      <c r="N254" s="6">
        <v>253</v>
      </c>
    </row>
    <row r="255" spans="1:14" ht="15.75" x14ac:dyDescent="0.25">
      <c r="A255" s="1" t="s">
        <v>688</v>
      </c>
      <c r="B255" s="2" t="s">
        <v>689</v>
      </c>
      <c r="C255" s="3" t="s">
        <v>224</v>
      </c>
      <c r="D255" s="2" t="s">
        <v>195</v>
      </c>
      <c r="E255" s="2" t="s">
        <v>690</v>
      </c>
      <c r="F255" s="4">
        <v>97652</v>
      </c>
      <c r="G255" s="3" t="s">
        <v>58</v>
      </c>
      <c r="H255" s="3" t="s">
        <v>13</v>
      </c>
      <c r="I255" s="5"/>
      <c r="J255" s="5"/>
      <c r="K255" s="3" t="s">
        <v>1</v>
      </c>
      <c r="L255" s="3" t="s">
        <v>59</v>
      </c>
      <c r="M255" s="3" t="s">
        <v>60</v>
      </c>
      <c r="N255" s="6">
        <v>254</v>
      </c>
    </row>
    <row r="256" spans="1:14" ht="15.75" x14ac:dyDescent="0.25">
      <c r="A256" s="1" t="s">
        <v>721</v>
      </c>
      <c r="B256" s="2" t="s">
        <v>722</v>
      </c>
      <c r="C256" s="8"/>
      <c r="D256" s="2" t="s">
        <v>56</v>
      </c>
      <c r="E256" s="11" t="s">
        <v>280</v>
      </c>
      <c r="F256" s="7">
        <v>97539</v>
      </c>
      <c r="G256" s="3" t="s">
        <v>58</v>
      </c>
      <c r="H256" s="9" t="s">
        <v>13</v>
      </c>
      <c r="I256" s="5"/>
      <c r="J256" s="5"/>
      <c r="K256" s="9" t="s">
        <v>1</v>
      </c>
      <c r="L256" s="8" t="s">
        <v>59</v>
      </c>
      <c r="M256" s="8" t="s">
        <v>60</v>
      </c>
      <c r="N256" s="6">
        <v>255</v>
      </c>
    </row>
    <row r="257" spans="1:14" ht="15.75" x14ac:dyDescent="0.25">
      <c r="A257" s="1" t="s">
        <v>288</v>
      </c>
      <c r="B257" s="2" t="s">
        <v>707</v>
      </c>
      <c r="C257" s="3" t="s">
        <v>18</v>
      </c>
      <c r="D257" s="2" t="s">
        <v>56</v>
      </c>
      <c r="E257" s="2" t="s">
        <v>508</v>
      </c>
      <c r="F257" s="4">
        <v>97496</v>
      </c>
      <c r="G257" s="3" t="s">
        <v>12</v>
      </c>
      <c r="H257" s="3" t="s">
        <v>13</v>
      </c>
      <c r="I257" s="7"/>
      <c r="J257" s="7"/>
      <c r="K257" s="3" t="s">
        <v>3</v>
      </c>
      <c r="L257" s="3" t="s">
        <v>59</v>
      </c>
      <c r="M257" s="3" t="s">
        <v>60</v>
      </c>
      <c r="N257" s="6">
        <v>256</v>
      </c>
    </row>
    <row r="258" spans="1:14" ht="15.75" x14ac:dyDescent="0.25">
      <c r="A258" s="1" t="s">
        <v>668</v>
      </c>
      <c r="B258" s="2" t="s">
        <v>307</v>
      </c>
      <c r="C258" s="3" t="s">
        <v>144</v>
      </c>
      <c r="D258" s="2" t="s">
        <v>669</v>
      </c>
      <c r="E258" s="2" t="s">
        <v>670</v>
      </c>
      <c r="F258" s="4">
        <v>97300</v>
      </c>
      <c r="G258" s="3" t="s">
        <v>12</v>
      </c>
      <c r="H258" s="3" t="s">
        <v>13</v>
      </c>
      <c r="I258" s="7"/>
      <c r="J258" s="7"/>
      <c r="K258" s="3" t="s">
        <v>2</v>
      </c>
      <c r="L258" s="3" t="s">
        <v>14</v>
      </c>
      <c r="M258" s="3" t="s">
        <v>15</v>
      </c>
      <c r="N258" s="6">
        <v>257</v>
      </c>
    </row>
    <row r="259" spans="1:14" ht="15.75" x14ac:dyDescent="0.25">
      <c r="A259" s="1" t="s">
        <v>697</v>
      </c>
      <c r="B259" s="2" t="s">
        <v>175</v>
      </c>
      <c r="C259" s="3" t="s">
        <v>51</v>
      </c>
      <c r="D259" s="2" t="s">
        <v>56</v>
      </c>
      <c r="E259" s="2" t="s">
        <v>514</v>
      </c>
      <c r="F259" s="7">
        <v>97249</v>
      </c>
      <c r="G259" s="3" t="s">
        <v>12</v>
      </c>
      <c r="H259" s="9" t="s">
        <v>13</v>
      </c>
      <c r="I259" s="7"/>
      <c r="J259" s="7"/>
      <c r="K259" s="9" t="s">
        <v>3</v>
      </c>
      <c r="L259" s="3" t="s">
        <v>59</v>
      </c>
      <c r="M259" s="8" t="s">
        <v>60</v>
      </c>
      <c r="N259" s="6">
        <v>258</v>
      </c>
    </row>
    <row r="260" spans="1:14" ht="15.75" x14ac:dyDescent="0.25">
      <c r="A260" s="1" t="s">
        <v>723</v>
      </c>
      <c r="B260" s="2" t="s">
        <v>724</v>
      </c>
      <c r="C260" s="3" t="s">
        <v>87</v>
      </c>
      <c r="D260" s="2" t="s">
        <v>56</v>
      </c>
      <c r="E260" s="2" t="s">
        <v>3109</v>
      </c>
      <c r="F260" s="7">
        <v>97187</v>
      </c>
      <c r="G260" s="9" t="s">
        <v>58</v>
      </c>
      <c r="H260" s="9" t="s">
        <v>13</v>
      </c>
      <c r="I260" s="5"/>
      <c r="J260" s="5"/>
      <c r="K260" s="9" t="s">
        <v>1</v>
      </c>
      <c r="L260" s="8" t="s">
        <v>59</v>
      </c>
      <c r="M260" s="8" t="s">
        <v>60</v>
      </c>
      <c r="N260" s="6">
        <v>259</v>
      </c>
    </row>
    <row r="261" spans="1:14" ht="15.75" x14ac:dyDescent="0.25">
      <c r="A261" s="1" t="s">
        <v>691</v>
      </c>
      <c r="B261" s="2" t="s">
        <v>95</v>
      </c>
      <c r="C261" s="3" t="s">
        <v>404</v>
      </c>
      <c r="D261" s="2" t="s">
        <v>56</v>
      </c>
      <c r="E261" s="2" t="s">
        <v>463</v>
      </c>
      <c r="F261" s="4">
        <v>97081</v>
      </c>
      <c r="G261" s="3" t="s">
        <v>58</v>
      </c>
      <c r="H261" s="9" t="s">
        <v>13</v>
      </c>
      <c r="I261" s="5"/>
      <c r="J261" s="5"/>
      <c r="K261" s="3" t="s">
        <v>1</v>
      </c>
      <c r="L261" s="3" t="s">
        <v>59</v>
      </c>
      <c r="M261" s="3" t="s">
        <v>60</v>
      </c>
      <c r="N261" s="6">
        <v>260</v>
      </c>
    </row>
    <row r="262" spans="1:14" ht="15.75" x14ac:dyDescent="0.25">
      <c r="A262" s="1" t="s">
        <v>678</v>
      </c>
      <c r="B262" s="2" t="s">
        <v>35</v>
      </c>
      <c r="C262" s="3" t="s">
        <v>87</v>
      </c>
      <c r="D262" s="2" t="s">
        <v>679</v>
      </c>
      <c r="E262" s="2" t="s">
        <v>309</v>
      </c>
      <c r="F262" s="4">
        <v>97066</v>
      </c>
      <c r="G262" s="8" t="s">
        <v>12</v>
      </c>
      <c r="H262" s="8" t="s">
        <v>13</v>
      </c>
      <c r="I262" s="7"/>
      <c r="J262" s="7"/>
      <c r="K262" s="8" t="s">
        <v>2</v>
      </c>
      <c r="L262" s="3" t="s">
        <v>14</v>
      </c>
      <c r="M262" s="3" t="s">
        <v>15</v>
      </c>
      <c r="N262" s="6">
        <v>261</v>
      </c>
    </row>
    <row r="263" spans="1:14" ht="15.75" x14ac:dyDescent="0.25">
      <c r="A263" s="1" t="s">
        <v>708</v>
      </c>
      <c r="B263" s="2" t="s">
        <v>709</v>
      </c>
      <c r="C263" s="3" t="s">
        <v>233</v>
      </c>
      <c r="D263" s="2" t="s">
        <v>56</v>
      </c>
      <c r="E263" s="2" t="s">
        <v>573</v>
      </c>
      <c r="F263" s="4">
        <v>97031</v>
      </c>
      <c r="G263" s="3" t="s">
        <v>58</v>
      </c>
      <c r="H263" s="3" t="s">
        <v>13</v>
      </c>
      <c r="I263" s="4">
        <v>1500</v>
      </c>
      <c r="J263" s="5"/>
      <c r="K263" s="3" t="s">
        <v>1</v>
      </c>
      <c r="L263" s="3" t="s">
        <v>59</v>
      </c>
      <c r="M263" s="3" t="s">
        <v>60</v>
      </c>
      <c r="N263" s="6">
        <v>262</v>
      </c>
    </row>
    <row r="264" spans="1:14" ht="15.75" x14ac:dyDescent="0.25">
      <c r="A264" s="1" t="s">
        <v>720</v>
      </c>
      <c r="B264" s="2" t="s">
        <v>8</v>
      </c>
      <c r="C264" s="3" t="s">
        <v>18</v>
      </c>
      <c r="D264" s="2" t="s">
        <v>56</v>
      </c>
      <c r="E264" s="2" t="s">
        <v>380</v>
      </c>
      <c r="F264" s="4">
        <v>96814</v>
      </c>
      <c r="G264" s="3" t="s">
        <v>58</v>
      </c>
      <c r="H264" s="8" t="s">
        <v>13</v>
      </c>
      <c r="I264" s="7"/>
      <c r="J264" s="7"/>
      <c r="K264" s="8" t="s">
        <v>1</v>
      </c>
      <c r="L264" s="3" t="s">
        <v>59</v>
      </c>
      <c r="M264" s="3" t="s">
        <v>60</v>
      </c>
      <c r="N264" s="6">
        <v>263</v>
      </c>
    </row>
    <row r="265" spans="1:14" ht="15.75" x14ac:dyDescent="0.25">
      <c r="A265" s="1" t="s">
        <v>719</v>
      </c>
      <c r="B265" s="2" t="s">
        <v>42</v>
      </c>
      <c r="C265" s="3" t="s">
        <v>187</v>
      </c>
      <c r="D265" s="2" t="s">
        <v>56</v>
      </c>
      <c r="E265" s="2" t="s">
        <v>211</v>
      </c>
      <c r="F265" s="4">
        <v>96793</v>
      </c>
      <c r="G265" s="3" t="s">
        <v>58</v>
      </c>
      <c r="H265" s="3" t="s">
        <v>13</v>
      </c>
      <c r="I265" s="7"/>
      <c r="J265" s="7"/>
      <c r="K265" s="3" t="s">
        <v>1</v>
      </c>
      <c r="L265" s="3" t="s">
        <v>59</v>
      </c>
      <c r="M265" s="3" t="s">
        <v>60</v>
      </c>
      <c r="N265" s="6">
        <v>264</v>
      </c>
    </row>
    <row r="266" spans="1:14" ht="15.75" x14ac:dyDescent="0.25">
      <c r="A266" s="1" t="s">
        <v>750</v>
      </c>
      <c r="B266" s="2" t="s">
        <v>86</v>
      </c>
      <c r="C266" s="3" t="s">
        <v>12</v>
      </c>
      <c r="D266" s="2" t="s">
        <v>56</v>
      </c>
      <c r="E266" s="2" t="s">
        <v>410</v>
      </c>
      <c r="F266" s="4">
        <v>96696</v>
      </c>
      <c r="G266" s="3" t="s">
        <v>58</v>
      </c>
      <c r="H266" s="3" t="s">
        <v>13</v>
      </c>
      <c r="I266" s="7"/>
      <c r="J266" s="7"/>
      <c r="K266" s="3" t="s">
        <v>1</v>
      </c>
      <c r="L266" s="3" t="s">
        <v>59</v>
      </c>
      <c r="M266" s="3" t="s">
        <v>60</v>
      </c>
      <c r="N266" s="6">
        <v>265</v>
      </c>
    </row>
    <row r="267" spans="1:14" ht="15.75" x14ac:dyDescent="0.25">
      <c r="A267" s="1" t="s">
        <v>684</v>
      </c>
      <c r="B267" s="2" t="s">
        <v>304</v>
      </c>
      <c r="C267" s="3" t="s">
        <v>12</v>
      </c>
      <c r="D267" s="2" t="s">
        <v>685</v>
      </c>
      <c r="E267" s="2" t="s">
        <v>53</v>
      </c>
      <c r="F267" s="4">
        <v>96679</v>
      </c>
      <c r="G267" s="3" t="s">
        <v>12</v>
      </c>
      <c r="H267" s="3" t="s">
        <v>13</v>
      </c>
      <c r="I267" s="7"/>
      <c r="J267" s="7"/>
      <c r="K267" s="3" t="s">
        <v>2</v>
      </c>
      <c r="L267" s="3" t="s">
        <v>14</v>
      </c>
      <c r="M267" s="3" t="s">
        <v>15</v>
      </c>
      <c r="N267" s="6">
        <v>266</v>
      </c>
    </row>
    <row r="268" spans="1:14" ht="15.75" x14ac:dyDescent="0.25">
      <c r="A268" s="1" t="s">
        <v>851</v>
      </c>
      <c r="B268" s="2" t="s">
        <v>852</v>
      </c>
      <c r="C268" s="9" t="s">
        <v>13</v>
      </c>
      <c r="D268" s="2" t="s">
        <v>853</v>
      </c>
      <c r="E268" s="2" t="s">
        <v>53</v>
      </c>
      <c r="F268" s="4">
        <v>96640</v>
      </c>
      <c r="G268" s="9" t="s">
        <v>12</v>
      </c>
      <c r="H268" s="9" t="s">
        <v>13</v>
      </c>
      <c r="I268" s="5"/>
      <c r="J268" s="5"/>
      <c r="K268" s="9" t="s">
        <v>2</v>
      </c>
      <c r="L268" s="3" t="s">
        <v>14</v>
      </c>
      <c r="M268" s="3" t="s">
        <v>15</v>
      </c>
      <c r="N268" s="6">
        <v>267</v>
      </c>
    </row>
    <row r="269" spans="1:14" ht="15.75" x14ac:dyDescent="0.25">
      <c r="A269" s="1" t="s">
        <v>692</v>
      </c>
      <c r="B269" s="2" t="s">
        <v>86</v>
      </c>
      <c r="C269" s="3" t="s">
        <v>13</v>
      </c>
      <c r="D269" s="2" t="s">
        <v>693</v>
      </c>
      <c r="E269" s="2" t="s">
        <v>694</v>
      </c>
      <c r="F269" s="4">
        <v>96370</v>
      </c>
      <c r="G269" s="3" t="s">
        <v>12</v>
      </c>
      <c r="H269" s="3" t="s">
        <v>13</v>
      </c>
      <c r="I269" s="4">
        <v>4500</v>
      </c>
      <c r="J269" s="5"/>
      <c r="K269" s="3" t="s">
        <v>2</v>
      </c>
      <c r="L269" s="3" t="s">
        <v>14</v>
      </c>
      <c r="M269" s="3" t="s">
        <v>15</v>
      </c>
      <c r="N269" s="6">
        <v>268</v>
      </c>
    </row>
    <row r="270" spans="1:14" ht="15.75" x14ac:dyDescent="0.25">
      <c r="A270" s="1" t="s">
        <v>698</v>
      </c>
      <c r="B270" s="2" t="s">
        <v>448</v>
      </c>
      <c r="C270" s="3" t="s">
        <v>12</v>
      </c>
      <c r="D270" s="2" t="s">
        <v>699</v>
      </c>
      <c r="E270" s="2" t="s">
        <v>309</v>
      </c>
      <c r="F270" s="4">
        <v>96228</v>
      </c>
      <c r="G270" s="3" t="s">
        <v>12</v>
      </c>
      <c r="H270" s="3" t="s">
        <v>13</v>
      </c>
      <c r="I270" s="7"/>
      <c r="J270" s="7"/>
      <c r="K270" s="3" t="s">
        <v>2</v>
      </c>
      <c r="L270" s="3" t="s">
        <v>14</v>
      </c>
      <c r="M270" s="3" t="s">
        <v>15</v>
      </c>
      <c r="N270" s="6">
        <v>269</v>
      </c>
    </row>
    <row r="271" spans="1:14" ht="15.75" x14ac:dyDescent="0.25">
      <c r="A271" s="10" t="s">
        <v>702</v>
      </c>
      <c r="B271" s="11" t="s">
        <v>8</v>
      </c>
      <c r="C271" s="3" t="s">
        <v>87</v>
      </c>
      <c r="D271" s="11" t="s">
        <v>685</v>
      </c>
      <c r="E271" s="11" t="s">
        <v>53</v>
      </c>
      <c r="F271" s="7">
        <v>96146</v>
      </c>
      <c r="G271" s="8" t="s">
        <v>12</v>
      </c>
      <c r="H271" s="8" t="s">
        <v>13</v>
      </c>
      <c r="I271" s="7"/>
      <c r="J271" s="5"/>
      <c r="K271" s="9" t="s">
        <v>2</v>
      </c>
      <c r="L271" s="3" t="s">
        <v>14</v>
      </c>
      <c r="M271" s="8" t="s">
        <v>15</v>
      </c>
      <c r="N271" s="6">
        <v>270</v>
      </c>
    </row>
    <row r="272" spans="1:14" ht="15.75" x14ac:dyDescent="0.25">
      <c r="A272" s="1" t="s">
        <v>710</v>
      </c>
      <c r="B272" s="2" t="s">
        <v>711</v>
      </c>
      <c r="C272" s="3" t="s">
        <v>58</v>
      </c>
      <c r="D272" s="2" t="s">
        <v>712</v>
      </c>
      <c r="E272" s="2" t="s">
        <v>603</v>
      </c>
      <c r="F272" s="4">
        <v>96126</v>
      </c>
      <c r="G272" s="3" t="s">
        <v>58</v>
      </c>
      <c r="H272" s="3" t="s">
        <v>13</v>
      </c>
      <c r="I272" s="4">
        <v>2000</v>
      </c>
      <c r="J272" s="5"/>
      <c r="K272" s="3" t="s">
        <v>1</v>
      </c>
      <c r="L272" s="3" t="s">
        <v>59</v>
      </c>
      <c r="M272" s="3" t="s">
        <v>60</v>
      </c>
      <c r="N272" s="6">
        <v>271</v>
      </c>
    </row>
    <row r="273" spans="1:14" ht="15.75" x14ac:dyDescent="0.25">
      <c r="A273" s="10" t="s">
        <v>716</v>
      </c>
      <c r="B273" s="11" t="s">
        <v>717</v>
      </c>
      <c r="C273" s="3" t="s">
        <v>144</v>
      </c>
      <c r="D273" s="11" t="s">
        <v>718</v>
      </c>
      <c r="E273" s="11" t="s">
        <v>48</v>
      </c>
      <c r="F273" s="4">
        <v>96096</v>
      </c>
      <c r="G273" s="3" t="s">
        <v>12</v>
      </c>
      <c r="H273" s="3" t="s">
        <v>13</v>
      </c>
      <c r="I273" s="4">
        <v>9000</v>
      </c>
      <c r="J273" s="5"/>
      <c r="K273" s="8" t="s">
        <v>0</v>
      </c>
      <c r="L273" s="8" t="s">
        <v>14</v>
      </c>
      <c r="M273" s="3" t="s">
        <v>7373</v>
      </c>
      <c r="N273" s="6">
        <v>272</v>
      </c>
    </row>
    <row r="274" spans="1:14" ht="15.75" x14ac:dyDescent="0.25">
      <c r="A274" s="1" t="s">
        <v>761</v>
      </c>
      <c r="B274" s="2" t="s">
        <v>762</v>
      </c>
      <c r="C274" s="9" t="s">
        <v>144</v>
      </c>
      <c r="D274" s="2" t="s">
        <v>56</v>
      </c>
      <c r="E274" s="2" t="s">
        <v>270</v>
      </c>
      <c r="F274" s="4">
        <v>96009</v>
      </c>
      <c r="G274" s="9" t="s">
        <v>12</v>
      </c>
      <c r="H274" s="9" t="s">
        <v>13</v>
      </c>
      <c r="I274" s="5"/>
      <c r="J274" s="5"/>
      <c r="K274" s="9" t="s">
        <v>3</v>
      </c>
      <c r="L274" s="3" t="s">
        <v>59</v>
      </c>
      <c r="M274" s="3" t="s">
        <v>60</v>
      </c>
      <c r="N274" s="6">
        <v>273</v>
      </c>
    </row>
    <row r="275" spans="1:14" ht="15.75" x14ac:dyDescent="0.25">
      <c r="A275" s="10" t="s">
        <v>725</v>
      </c>
      <c r="B275" s="11" t="s">
        <v>726</v>
      </c>
      <c r="C275" s="8" t="s">
        <v>13</v>
      </c>
      <c r="D275" s="11" t="s">
        <v>337</v>
      </c>
      <c r="E275" s="11" t="s">
        <v>48</v>
      </c>
      <c r="F275" s="7">
        <v>96003</v>
      </c>
      <c r="G275" s="8" t="s">
        <v>12</v>
      </c>
      <c r="H275" s="8" t="s">
        <v>13</v>
      </c>
      <c r="I275" s="4">
        <v>9000</v>
      </c>
      <c r="J275" s="5"/>
      <c r="K275" s="8" t="s">
        <v>0</v>
      </c>
      <c r="L275" s="8" t="s">
        <v>14</v>
      </c>
      <c r="M275" s="3" t="s">
        <v>7373</v>
      </c>
      <c r="N275" s="6">
        <v>274</v>
      </c>
    </row>
    <row r="276" spans="1:14" ht="15.75" x14ac:dyDescent="0.25">
      <c r="A276" s="1" t="s">
        <v>733</v>
      </c>
      <c r="B276" s="2" t="s">
        <v>734</v>
      </c>
      <c r="C276" s="8"/>
      <c r="D276" s="2" t="s">
        <v>195</v>
      </c>
      <c r="E276" s="2" t="s">
        <v>163</v>
      </c>
      <c r="F276" s="4">
        <v>95873</v>
      </c>
      <c r="G276" s="3" t="s">
        <v>58</v>
      </c>
      <c r="H276" s="3" t="s">
        <v>13</v>
      </c>
      <c r="I276" s="7"/>
      <c r="J276" s="7"/>
      <c r="K276" s="3" t="s">
        <v>1</v>
      </c>
      <c r="L276" s="3" t="s">
        <v>59</v>
      </c>
      <c r="M276" s="3" t="s">
        <v>60</v>
      </c>
      <c r="N276" s="6">
        <v>275</v>
      </c>
    </row>
    <row r="277" spans="1:14" ht="15.75" x14ac:dyDescent="0.25">
      <c r="A277" s="1" t="s">
        <v>751</v>
      </c>
      <c r="B277" s="2" t="s">
        <v>35</v>
      </c>
      <c r="C277" s="3" t="s">
        <v>58</v>
      </c>
      <c r="D277" s="2" t="s">
        <v>201</v>
      </c>
      <c r="E277" s="2" t="s">
        <v>234</v>
      </c>
      <c r="F277" s="4">
        <v>95864</v>
      </c>
      <c r="G277" s="3" t="s">
        <v>12</v>
      </c>
      <c r="H277" s="3" t="s">
        <v>13</v>
      </c>
      <c r="I277" s="4">
        <v>1000</v>
      </c>
      <c r="J277" s="7"/>
      <c r="K277" s="3" t="s">
        <v>3</v>
      </c>
      <c r="L277" s="3" t="s">
        <v>59</v>
      </c>
      <c r="M277" s="3" t="s">
        <v>60</v>
      </c>
      <c r="N277" s="6">
        <v>276</v>
      </c>
    </row>
    <row r="278" spans="1:14" ht="15.75" x14ac:dyDescent="0.25">
      <c r="A278" s="1" t="s">
        <v>611</v>
      </c>
      <c r="B278" s="2" t="s">
        <v>704</v>
      </c>
      <c r="C278" s="3" t="s">
        <v>18</v>
      </c>
      <c r="D278" s="2" t="s">
        <v>705</v>
      </c>
      <c r="E278" s="2" t="s">
        <v>706</v>
      </c>
      <c r="F278" s="4">
        <v>95861</v>
      </c>
      <c r="G278" s="3" t="s">
        <v>12</v>
      </c>
      <c r="H278" s="3" t="s">
        <v>13</v>
      </c>
      <c r="I278" s="7"/>
      <c r="J278" s="7"/>
      <c r="K278" s="3" t="s">
        <v>2</v>
      </c>
      <c r="L278" s="3" t="s">
        <v>14</v>
      </c>
      <c r="M278" s="3" t="s">
        <v>15</v>
      </c>
      <c r="N278" s="6">
        <v>277</v>
      </c>
    </row>
    <row r="279" spans="1:14" ht="15.75" x14ac:dyDescent="0.25">
      <c r="A279" s="1" t="s">
        <v>457</v>
      </c>
      <c r="B279" s="2" t="s">
        <v>458</v>
      </c>
      <c r="C279" s="3" t="s">
        <v>18</v>
      </c>
      <c r="D279" s="2" t="s">
        <v>56</v>
      </c>
      <c r="E279" s="2" t="s">
        <v>3109</v>
      </c>
      <c r="F279" s="4">
        <v>95742</v>
      </c>
      <c r="G279" s="3" t="s">
        <v>12</v>
      </c>
      <c r="H279" s="3" t="s">
        <v>13</v>
      </c>
      <c r="I279" s="7"/>
      <c r="J279" s="7"/>
      <c r="K279" s="3" t="s">
        <v>3</v>
      </c>
      <c r="L279" s="3" t="s">
        <v>59</v>
      </c>
      <c r="M279" s="3" t="s">
        <v>60</v>
      </c>
      <c r="N279" s="6">
        <v>278</v>
      </c>
    </row>
    <row r="280" spans="1:14" ht="15.75" x14ac:dyDescent="0.25">
      <c r="A280" s="1" t="s">
        <v>743</v>
      </c>
      <c r="B280" s="2" t="s">
        <v>744</v>
      </c>
      <c r="C280" s="3" t="s">
        <v>63</v>
      </c>
      <c r="D280" s="2" t="s">
        <v>56</v>
      </c>
      <c r="E280" s="2" t="s">
        <v>189</v>
      </c>
      <c r="F280" s="4">
        <v>95727</v>
      </c>
      <c r="G280" s="3" t="s">
        <v>12</v>
      </c>
      <c r="H280" s="3" t="s">
        <v>13</v>
      </c>
      <c r="I280" s="7"/>
      <c r="J280" s="7"/>
      <c r="K280" s="3" t="s">
        <v>3</v>
      </c>
      <c r="L280" s="3" t="s">
        <v>59</v>
      </c>
      <c r="M280" s="3" t="s">
        <v>60</v>
      </c>
      <c r="N280" s="6">
        <v>279</v>
      </c>
    </row>
    <row r="281" spans="1:14" ht="15.75" x14ac:dyDescent="0.25">
      <c r="A281" s="1" t="s">
        <v>735</v>
      </c>
      <c r="B281" s="2" t="s">
        <v>17</v>
      </c>
      <c r="C281" s="8"/>
      <c r="D281" s="2" t="s">
        <v>56</v>
      </c>
      <c r="E281" s="2" t="s">
        <v>497</v>
      </c>
      <c r="F281" s="4">
        <v>95539</v>
      </c>
      <c r="G281" s="3" t="s">
        <v>12</v>
      </c>
      <c r="H281" s="3" t="s">
        <v>13</v>
      </c>
      <c r="I281" s="7"/>
      <c r="J281" s="7"/>
      <c r="K281" s="3" t="s">
        <v>3</v>
      </c>
      <c r="L281" s="3" t="s">
        <v>59</v>
      </c>
      <c r="M281" s="3" t="s">
        <v>60</v>
      </c>
      <c r="N281" s="6">
        <v>280</v>
      </c>
    </row>
    <row r="282" spans="1:14" ht="15.75" x14ac:dyDescent="0.25">
      <c r="A282" s="1" t="s">
        <v>748</v>
      </c>
      <c r="B282" s="2" t="s">
        <v>749</v>
      </c>
      <c r="C282" s="3" t="s">
        <v>51</v>
      </c>
      <c r="D282" s="2" t="s">
        <v>195</v>
      </c>
      <c r="E282" s="2" t="s">
        <v>270</v>
      </c>
      <c r="F282" s="4">
        <v>95453</v>
      </c>
      <c r="G282" s="3" t="s">
        <v>12</v>
      </c>
      <c r="H282" s="3" t="s">
        <v>13</v>
      </c>
      <c r="I282" s="7"/>
      <c r="J282" s="7"/>
      <c r="K282" s="3" t="s">
        <v>3</v>
      </c>
      <c r="L282" s="3" t="s">
        <v>59</v>
      </c>
      <c r="M282" s="3" t="s">
        <v>60</v>
      </c>
      <c r="N282" s="6">
        <v>281</v>
      </c>
    </row>
    <row r="283" spans="1:14" ht="15.75" x14ac:dyDescent="0.25">
      <c r="A283" s="10" t="s">
        <v>763</v>
      </c>
      <c r="B283" s="11" t="s">
        <v>764</v>
      </c>
      <c r="C283" s="8" t="s">
        <v>51</v>
      </c>
      <c r="D283" s="11" t="s">
        <v>765</v>
      </c>
      <c r="E283" s="11" t="s">
        <v>766</v>
      </c>
      <c r="F283" s="7">
        <v>95366</v>
      </c>
      <c r="G283" s="8" t="s">
        <v>12</v>
      </c>
      <c r="H283" s="8" t="s">
        <v>13</v>
      </c>
      <c r="I283" s="7">
        <v>5500</v>
      </c>
      <c r="J283" s="7"/>
      <c r="K283" s="8" t="s">
        <v>3</v>
      </c>
      <c r="L283" s="8" t="s">
        <v>59</v>
      </c>
      <c r="M283" s="8" t="s">
        <v>60</v>
      </c>
      <c r="N283" s="6">
        <v>282</v>
      </c>
    </row>
    <row r="284" spans="1:14" ht="15.75" x14ac:dyDescent="0.25">
      <c r="A284" s="1" t="s">
        <v>953</v>
      </c>
      <c r="B284" s="2" t="s">
        <v>954</v>
      </c>
      <c r="C284" s="3" t="s">
        <v>144</v>
      </c>
      <c r="D284" s="2" t="s">
        <v>56</v>
      </c>
      <c r="E284" s="2" t="s">
        <v>297</v>
      </c>
      <c r="F284" s="4">
        <v>95328</v>
      </c>
      <c r="G284" s="3" t="s">
        <v>12</v>
      </c>
      <c r="H284" s="3" t="s">
        <v>13</v>
      </c>
      <c r="I284" s="7"/>
      <c r="J284" s="7"/>
      <c r="K284" s="3" t="s">
        <v>3</v>
      </c>
      <c r="L284" s="3" t="s">
        <v>59</v>
      </c>
      <c r="M284" s="3" t="s">
        <v>60</v>
      </c>
      <c r="N284" s="6">
        <v>283</v>
      </c>
    </row>
    <row r="285" spans="1:14" ht="15.75" x14ac:dyDescent="0.25">
      <c r="A285" s="1" t="s">
        <v>745</v>
      </c>
      <c r="B285" s="2" t="s">
        <v>746</v>
      </c>
      <c r="C285" s="3" t="s">
        <v>51</v>
      </c>
      <c r="D285" s="2" t="s">
        <v>747</v>
      </c>
      <c r="E285" s="2" t="s">
        <v>508</v>
      </c>
      <c r="F285" s="4">
        <v>95321</v>
      </c>
      <c r="G285" s="3" t="s">
        <v>12</v>
      </c>
      <c r="H285" s="3" t="s">
        <v>13</v>
      </c>
      <c r="I285" s="5"/>
      <c r="J285" s="5"/>
      <c r="K285" s="9" t="s">
        <v>3</v>
      </c>
      <c r="L285" s="3" t="s">
        <v>59</v>
      </c>
      <c r="M285" s="3" t="s">
        <v>60</v>
      </c>
      <c r="N285" s="6">
        <v>284</v>
      </c>
    </row>
    <row r="286" spans="1:14" ht="15.75" x14ac:dyDescent="0.25">
      <c r="A286" s="1" t="s">
        <v>713</v>
      </c>
      <c r="B286" s="2" t="s">
        <v>714</v>
      </c>
      <c r="C286" s="8" t="s">
        <v>12</v>
      </c>
      <c r="D286" s="2" t="s">
        <v>715</v>
      </c>
      <c r="E286" s="2" t="s">
        <v>53</v>
      </c>
      <c r="F286" s="4">
        <v>95296</v>
      </c>
      <c r="G286" s="8" t="s">
        <v>12</v>
      </c>
      <c r="H286" s="8" t="s">
        <v>13</v>
      </c>
      <c r="I286" s="7"/>
      <c r="J286" s="7"/>
      <c r="K286" s="8" t="s">
        <v>2</v>
      </c>
      <c r="L286" s="3" t="s">
        <v>14</v>
      </c>
      <c r="M286" s="3" t="s">
        <v>15</v>
      </c>
      <c r="N286" s="6">
        <v>285</v>
      </c>
    </row>
    <row r="287" spans="1:14" ht="15.75" x14ac:dyDescent="0.25">
      <c r="A287" s="1" t="s">
        <v>776</v>
      </c>
      <c r="B287" s="2" t="s">
        <v>762</v>
      </c>
      <c r="C287" s="3" t="s">
        <v>63</v>
      </c>
      <c r="D287" s="2" t="s">
        <v>56</v>
      </c>
      <c r="E287" s="2" t="s">
        <v>297</v>
      </c>
      <c r="F287" s="4">
        <v>95258</v>
      </c>
      <c r="G287" s="3" t="s">
        <v>12</v>
      </c>
      <c r="H287" s="3" t="s">
        <v>13</v>
      </c>
      <c r="I287" s="4"/>
      <c r="J287" s="7"/>
      <c r="K287" s="3" t="s">
        <v>3</v>
      </c>
      <c r="L287" s="3" t="s">
        <v>59</v>
      </c>
      <c r="M287" s="3" t="s">
        <v>60</v>
      </c>
      <c r="N287" s="6">
        <v>286</v>
      </c>
    </row>
    <row r="288" spans="1:14" ht="15.75" x14ac:dyDescent="0.25">
      <c r="A288" s="1" t="s">
        <v>209</v>
      </c>
      <c r="B288" s="2" t="s">
        <v>95</v>
      </c>
      <c r="C288" s="3" t="s">
        <v>12</v>
      </c>
      <c r="D288" s="2" t="s">
        <v>56</v>
      </c>
      <c r="E288" s="2" t="s">
        <v>625</v>
      </c>
      <c r="F288" s="4">
        <v>95113</v>
      </c>
      <c r="G288" s="3" t="s">
        <v>12</v>
      </c>
      <c r="H288" s="3" t="s">
        <v>13</v>
      </c>
      <c r="I288" s="7"/>
      <c r="J288" s="7"/>
      <c r="K288" s="3" t="s">
        <v>3</v>
      </c>
      <c r="L288" s="3" t="s">
        <v>59</v>
      </c>
      <c r="M288" s="3" t="s">
        <v>60</v>
      </c>
      <c r="N288" s="6">
        <v>287</v>
      </c>
    </row>
    <row r="289" spans="1:14" ht="15.75" x14ac:dyDescent="0.25">
      <c r="A289" s="1" t="s">
        <v>3110</v>
      </c>
      <c r="B289" s="2" t="s">
        <v>50</v>
      </c>
      <c r="C289" s="3" t="s">
        <v>51</v>
      </c>
      <c r="D289" s="2" t="s">
        <v>3111</v>
      </c>
      <c r="E289" s="2" t="s">
        <v>1395</v>
      </c>
      <c r="F289" s="4">
        <v>95000</v>
      </c>
      <c r="G289" s="8" t="s">
        <v>12</v>
      </c>
      <c r="H289" s="8" t="s">
        <v>13</v>
      </c>
      <c r="I289" s="4"/>
      <c r="J289" s="5"/>
      <c r="K289" s="8" t="s">
        <v>2</v>
      </c>
      <c r="L289" s="3" t="s">
        <v>14</v>
      </c>
      <c r="M289" s="3" t="s">
        <v>15</v>
      </c>
      <c r="N289" s="6">
        <v>288</v>
      </c>
    </row>
    <row r="290" spans="1:14" ht="15.75" x14ac:dyDescent="0.25">
      <c r="A290" s="10" t="s">
        <v>964</v>
      </c>
      <c r="B290" s="11" t="s">
        <v>965</v>
      </c>
      <c r="C290" s="8"/>
      <c r="D290" s="11" t="s">
        <v>56</v>
      </c>
      <c r="E290" s="11" t="s">
        <v>297</v>
      </c>
      <c r="F290" s="7">
        <v>94973</v>
      </c>
      <c r="G290" s="3" t="s">
        <v>58</v>
      </c>
      <c r="H290" s="3" t="s">
        <v>13</v>
      </c>
      <c r="I290" s="4">
        <v>1900</v>
      </c>
      <c r="J290" s="5"/>
      <c r="K290" s="8" t="s">
        <v>1</v>
      </c>
      <c r="L290" s="8" t="s">
        <v>59</v>
      </c>
      <c r="M290" s="8" t="s">
        <v>60</v>
      </c>
      <c r="N290" s="6">
        <v>289</v>
      </c>
    </row>
    <row r="291" spans="1:14" ht="15.75" x14ac:dyDescent="0.25">
      <c r="A291" s="1" t="s">
        <v>727</v>
      </c>
      <c r="B291" s="2" t="s">
        <v>728</v>
      </c>
      <c r="C291" s="3" t="s">
        <v>144</v>
      </c>
      <c r="D291" s="2" t="s">
        <v>729</v>
      </c>
      <c r="E291" s="2" t="s">
        <v>730</v>
      </c>
      <c r="F291" s="4">
        <v>94860</v>
      </c>
      <c r="G291" s="3" t="s">
        <v>12</v>
      </c>
      <c r="H291" s="3" t="s">
        <v>13</v>
      </c>
      <c r="I291" s="7"/>
      <c r="J291" s="7"/>
      <c r="K291" s="3" t="s">
        <v>2</v>
      </c>
      <c r="L291" s="3" t="s">
        <v>14</v>
      </c>
      <c r="M291" s="3" t="s">
        <v>15</v>
      </c>
      <c r="N291" s="6">
        <v>290</v>
      </c>
    </row>
    <row r="292" spans="1:14" ht="15.75" x14ac:dyDescent="0.25">
      <c r="A292" s="1" t="s">
        <v>165</v>
      </c>
      <c r="B292" s="2" t="s">
        <v>731</v>
      </c>
      <c r="C292" s="3" t="s">
        <v>144</v>
      </c>
      <c r="D292" s="2" t="s">
        <v>732</v>
      </c>
      <c r="E292" s="2" t="s">
        <v>706</v>
      </c>
      <c r="F292" s="4">
        <v>94769</v>
      </c>
      <c r="G292" s="3" t="s">
        <v>12</v>
      </c>
      <c r="H292" s="3" t="s">
        <v>13</v>
      </c>
      <c r="I292" s="7"/>
      <c r="J292" s="7"/>
      <c r="K292" s="3" t="s">
        <v>2</v>
      </c>
      <c r="L292" s="3" t="s">
        <v>14</v>
      </c>
      <c r="M292" s="3" t="s">
        <v>15</v>
      </c>
      <c r="N292" s="6">
        <v>291</v>
      </c>
    </row>
    <row r="293" spans="1:14" ht="15.75" x14ac:dyDescent="0.25">
      <c r="A293" s="1" t="s">
        <v>758</v>
      </c>
      <c r="B293" s="2" t="s">
        <v>650</v>
      </c>
      <c r="C293" s="3" t="s">
        <v>43</v>
      </c>
      <c r="D293" s="2" t="s">
        <v>56</v>
      </c>
      <c r="E293" s="2" t="s">
        <v>463</v>
      </c>
      <c r="F293" s="4">
        <v>94736</v>
      </c>
      <c r="G293" s="3" t="s">
        <v>12</v>
      </c>
      <c r="H293" s="3" t="s">
        <v>13</v>
      </c>
      <c r="I293" s="7"/>
      <c r="J293" s="7"/>
      <c r="K293" s="3" t="s">
        <v>3</v>
      </c>
      <c r="L293" s="3" t="s">
        <v>59</v>
      </c>
      <c r="M293" s="3" t="s">
        <v>60</v>
      </c>
      <c r="N293" s="6">
        <v>292</v>
      </c>
    </row>
    <row r="294" spans="1:14" ht="15.75" x14ac:dyDescent="0.25">
      <c r="A294" s="1" t="s">
        <v>759</v>
      </c>
      <c r="B294" s="2" t="s">
        <v>760</v>
      </c>
      <c r="C294" s="3" t="s">
        <v>9</v>
      </c>
      <c r="D294" s="2" t="s">
        <v>56</v>
      </c>
      <c r="E294" s="2" t="s">
        <v>463</v>
      </c>
      <c r="F294" s="5">
        <v>94593</v>
      </c>
      <c r="G294" s="3" t="s">
        <v>12</v>
      </c>
      <c r="H294" s="9" t="s">
        <v>13</v>
      </c>
      <c r="I294" s="5"/>
      <c r="J294" s="5"/>
      <c r="K294" s="9" t="s">
        <v>3</v>
      </c>
      <c r="L294" s="8" t="s">
        <v>59</v>
      </c>
      <c r="M294" s="8" t="s">
        <v>60</v>
      </c>
      <c r="N294" s="6">
        <v>293</v>
      </c>
    </row>
    <row r="295" spans="1:14" ht="15.75" x14ac:dyDescent="0.25">
      <c r="A295" s="1" t="s">
        <v>723</v>
      </c>
      <c r="B295" s="2" t="s">
        <v>960</v>
      </c>
      <c r="C295" s="3" t="s">
        <v>31</v>
      </c>
      <c r="D295" s="2" t="s">
        <v>56</v>
      </c>
      <c r="E295" s="2" t="s">
        <v>508</v>
      </c>
      <c r="F295" s="7">
        <v>94537</v>
      </c>
      <c r="G295" s="9" t="s">
        <v>12</v>
      </c>
      <c r="H295" s="9" t="s">
        <v>13</v>
      </c>
      <c r="I295" s="5"/>
      <c r="J295" s="5"/>
      <c r="K295" s="9" t="s">
        <v>3</v>
      </c>
      <c r="L295" s="8" t="s">
        <v>59</v>
      </c>
      <c r="M295" s="8" t="s">
        <v>60</v>
      </c>
      <c r="N295" s="6">
        <v>294</v>
      </c>
    </row>
    <row r="296" spans="1:14" ht="15.75" x14ac:dyDescent="0.25">
      <c r="A296" s="1" t="s">
        <v>737</v>
      </c>
      <c r="B296" s="2" t="s">
        <v>738</v>
      </c>
      <c r="C296" s="3" t="s">
        <v>144</v>
      </c>
      <c r="D296" s="11" t="s">
        <v>739</v>
      </c>
      <c r="E296" s="2" t="s">
        <v>740</v>
      </c>
      <c r="F296" s="7">
        <v>94481</v>
      </c>
      <c r="G296" s="9" t="s">
        <v>12</v>
      </c>
      <c r="H296" s="9" t="s">
        <v>13</v>
      </c>
      <c r="I296" s="4">
        <v>10000</v>
      </c>
      <c r="J296" s="5"/>
      <c r="K296" s="9" t="s">
        <v>2</v>
      </c>
      <c r="L296" s="8" t="s">
        <v>14</v>
      </c>
      <c r="M296" s="8" t="s">
        <v>15</v>
      </c>
      <c r="N296" s="6">
        <v>295</v>
      </c>
    </row>
    <row r="297" spans="1:14" ht="15.75" x14ac:dyDescent="0.25">
      <c r="A297" s="1" t="s">
        <v>741</v>
      </c>
      <c r="B297" s="2" t="s">
        <v>95</v>
      </c>
      <c r="C297" s="3" t="s">
        <v>31</v>
      </c>
      <c r="D297" s="2" t="s">
        <v>742</v>
      </c>
      <c r="E297" s="2" t="s">
        <v>141</v>
      </c>
      <c r="F297" s="4">
        <v>94438</v>
      </c>
      <c r="G297" s="3" t="s">
        <v>12</v>
      </c>
      <c r="H297" s="3" t="s">
        <v>13</v>
      </c>
      <c r="I297" s="7"/>
      <c r="J297" s="7"/>
      <c r="K297" s="3" t="s">
        <v>2</v>
      </c>
      <c r="L297" s="3" t="s">
        <v>14</v>
      </c>
      <c r="M297" s="3" t="s">
        <v>15</v>
      </c>
      <c r="N297" s="6">
        <v>296</v>
      </c>
    </row>
    <row r="298" spans="1:14" ht="15.75" x14ac:dyDescent="0.25">
      <c r="A298" s="1" t="s">
        <v>804</v>
      </c>
      <c r="B298" s="2" t="s">
        <v>805</v>
      </c>
      <c r="C298" s="8"/>
      <c r="D298" s="2" t="s">
        <v>56</v>
      </c>
      <c r="E298" s="2" t="s">
        <v>211</v>
      </c>
      <c r="F298" s="4">
        <v>94257</v>
      </c>
      <c r="G298" s="8" t="s">
        <v>12</v>
      </c>
      <c r="H298" s="8" t="s">
        <v>13</v>
      </c>
      <c r="I298" s="5"/>
      <c r="J298" s="5"/>
      <c r="K298" s="8" t="s">
        <v>3</v>
      </c>
      <c r="L298" s="3" t="s">
        <v>59</v>
      </c>
      <c r="M298" s="3" t="s">
        <v>60</v>
      </c>
      <c r="N298" s="6">
        <v>297</v>
      </c>
    </row>
    <row r="299" spans="1:14" ht="15.75" x14ac:dyDescent="0.25">
      <c r="A299" s="1" t="s">
        <v>754</v>
      </c>
      <c r="B299" s="2" t="s">
        <v>203</v>
      </c>
      <c r="C299" s="3" t="s">
        <v>18</v>
      </c>
      <c r="D299" s="2" t="s">
        <v>755</v>
      </c>
      <c r="E299" s="2" t="s">
        <v>11</v>
      </c>
      <c r="F299" s="4">
        <v>94095</v>
      </c>
      <c r="G299" s="8" t="s">
        <v>12</v>
      </c>
      <c r="H299" s="8" t="s">
        <v>13</v>
      </c>
      <c r="I299" s="7"/>
      <c r="J299" s="7"/>
      <c r="K299" s="8" t="s">
        <v>2</v>
      </c>
      <c r="L299" s="3" t="s">
        <v>14</v>
      </c>
      <c r="M299" s="3" t="s">
        <v>15</v>
      </c>
      <c r="N299" s="6">
        <v>298</v>
      </c>
    </row>
    <row r="300" spans="1:14" ht="15.75" x14ac:dyDescent="0.25">
      <c r="A300" s="1" t="s">
        <v>752</v>
      </c>
      <c r="B300" s="2" t="s">
        <v>704</v>
      </c>
      <c r="C300" s="3" t="s">
        <v>12</v>
      </c>
      <c r="D300" s="2" t="s">
        <v>753</v>
      </c>
      <c r="E300" s="2" t="s">
        <v>28</v>
      </c>
      <c r="F300" s="7">
        <v>94095</v>
      </c>
      <c r="G300" s="8" t="s">
        <v>12</v>
      </c>
      <c r="H300" s="8" t="s">
        <v>13</v>
      </c>
      <c r="I300" s="5"/>
      <c r="J300" s="5"/>
      <c r="K300" s="8" t="s">
        <v>2</v>
      </c>
      <c r="L300" s="3" t="s">
        <v>14</v>
      </c>
      <c r="M300" s="3" t="s">
        <v>15</v>
      </c>
      <c r="N300" s="6">
        <v>299</v>
      </c>
    </row>
    <row r="301" spans="1:14" ht="15.75" x14ac:dyDescent="0.25">
      <c r="A301" s="1" t="s">
        <v>447</v>
      </c>
      <c r="B301" s="2" t="s">
        <v>448</v>
      </c>
      <c r="C301" s="8"/>
      <c r="D301" s="2" t="s">
        <v>195</v>
      </c>
      <c r="E301" s="2" t="s">
        <v>450</v>
      </c>
      <c r="F301" s="4">
        <v>94068</v>
      </c>
      <c r="G301" s="3" t="s">
        <v>12</v>
      </c>
      <c r="H301" s="3" t="s">
        <v>13</v>
      </c>
      <c r="I301" s="7"/>
      <c r="J301" s="7"/>
      <c r="K301" s="3" t="s">
        <v>3</v>
      </c>
      <c r="L301" s="3" t="s">
        <v>59</v>
      </c>
      <c r="M301" s="3" t="s">
        <v>60</v>
      </c>
      <c r="N301" s="6">
        <v>300</v>
      </c>
    </row>
    <row r="302" spans="1:14" ht="15.75" x14ac:dyDescent="0.25">
      <c r="A302" s="1" t="s">
        <v>2479</v>
      </c>
      <c r="B302" s="2" t="s">
        <v>1959</v>
      </c>
      <c r="C302" s="3" t="s">
        <v>43</v>
      </c>
      <c r="D302" s="2" t="s">
        <v>56</v>
      </c>
      <c r="E302" s="2" t="s">
        <v>373</v>
      </c>
      <c r="F302" s="4">
        <v>93653</v>
      </c>
      <c r="G302" s="3" t="s">
        <v>12</v>
      </c>
      <c r="H302" s="3" t="s">
        <v>13</v>
      </c>
      <c r="I302" s="7"/>
      <c r="J302" s="7"/>
      <c r="K302" s="3" t="s">
        <v>3</v>
      </c>
      <c r="L302" s="3" t="s">
        <v>59</v>
      </c>
      <c r="M302" s="3" t="s">
        <v>60</v>
      </c>
      <c r="N302" s="6">
        <v>301</v>
      </c>
    </row>
    <row r="303" spans="1:14" ht="15.75" x14ac:dyDescent="0.25">
      <c r="A303" s="1" t="s">
        <v>802</v>
      </c>
      <c r="B303" s="2" t="s">
        <v>803</v>
      </c>
      <c r="C303" s="3" t="s">
        <v>31</v>
      </c>
      <c r="D303" s="2" t="s">
        <v>56</v>
      </c>
      <c r="E303" s="2" t="s">
        <v>221</v>
      </c>
      <c r="F303" s="4">
        <v>93647</v>
      </c>
      <c r="G303" s="3" t="s">
        <v>58</v>
      </c>
      <c r="H303" s="3" t="s">
        <v>13</v>
      </c>
      <c r="I303" s="4">
        <v>1500</v>
      </c>
      <c r="J303" s="7"/>
      <c r="K303" s="3" t="s">
        <v>1</v>
      </c>
      <c r="L303" s="3" t="s">
        <v>59</v>
      </c>
      <c r="M303" s="3" t="s">
        <v>60</v>
      </c>
      <c r="N303" s="6">
        <v>302</v>
      </c>
    </row>
    <row r="304" spans="1:14" ht="15.75" x14ac:dyDescent="0.25">
      <c r="A304" s="10" t="s">
        <v>817</v>
      </c>
      <c r="B304" s="11" t="s">
        <v>35</v>
      </c>
      <c r="C304" s="8" t="s">
        <v>18</v>
      </c>
      <c r="D304" s="11" t="s">
        <v>201</v>
      </c>
      <c r="E304" s="11" t="s">
        <v>234</v>
      </c>
      <c r="F304" s="7">
        <v>93642</v>
      </c>
      <c r="G304" s="8" t="s">
        <v>12</v>
      </c>
      <c r="H304" s="8" t="s">
        <v>13</v>
      </c>
      <c r="I304" s="7"/>
      <c r="J304" s="7"/>
      <c r="K304" s="8" t="s">
        <v>3</v>
      </c>
      <c r="L304" s="8" t="s">
        <v>59</v>
      </c>
      <c r="M304" s="8" t="s">
        <v>60</v>
      </c>
      <c r="N304" s="6">
        <v>303</v>
      </c>
    </row>
    <row r="305" spans="1:14" ht="15.75" x14ac:dyDescent="0.25">
      <c r="A305" s="1" t="s">
        <v>199</v>
      </c>
      <c r="B305" s="2" t="s">
        <v>826</v>
      </c>
      <c r="C305" s="3" t="s">
        <v>23</v>
      </c>
      <c r="D305" s="2" t="s">
        <v>56</v>
      </c>
      <c r="E305" s="2" t="s">
        <v>221</v>
      </c>
      <c r="F305" s="4">
        <v>93641</v>
      </c>
      <c r="G305" s="3" t="s">
        <v>12</v>
      </c>
      <c r="H305" s="3" t="s">
        <v>13</v>
      </c>
      <c r="I305" s="7"/>
      <c r="J305" s="7"/>
      <c r="K305" s="3" t="s">
        <v>3</v>
      </c>
      <c r="L305" s="3" t="s">
        <v>59</v>
      </c>
      <c r="M305" s="3" t="s">
        <v>60</v>
      </c>
      <c r="N305" s="6">
        <v>304</v>
      </c>
    </row>
    <row r="306" spans="1:14" ht="15.75" x14ac:dyDescent="0.25">
      <c r="A306" s="1" t="s">
        <v>769</v>
      </c>
      <c r="B306" s="2" t="s">
        <v>752</v>
      </c>
      <c r="C306" s="3" t="s">
        <v>187</v>
      </c>
      <c r="D306" s="2" t="s">
        <v>770</v>
      </c>
      <c r="E306" s="2" t="s">
        <v>321</v>
      </c>
      <c r="F306" s="4">
        <v>93311</v>
      </c>
      <c r="G306" s="3" t="s">
        <v>12</v>
      </c>
      <c r="H306" s="3" t="s">
        <v>13</v>
      </c>
      <c r="I306" s="4"/>
      <c r="J306" s="7"/>
      <c r="K306" s="3" t="s">
        <v>2</v>
      </c>
      <c r="L306" s="3" t="s">
        <v>14</v>
      </c>
      <c r="M306" s="3" t="s">
        <v>15</v>
      </c>
      <c r="N306" s="6">
        <v>305</v>
      </c>
    </row>
    <row r="307" spans="1:14" ht="15.75" x14ac:dyDescent="0.25">
      <c r="A307" s="1" t="s">
        <v>780</v>
      </c>
      <c r="B307" s="2" t="s">
        <v>781</v>
      </c>
      <c r="C307" s="3" t="s">
        <v>31</v>
      </c>
      <c r="D307" s="2" t="s">
        <v>782</v>
      </c>
      <c r="E307" s="2" t="s">
        <v>392</v>
      </c>
      <c r="F307" s="4">
        <v>93260</v>
      </c>
      <c r="G307" s="3" t="s">
        <v>12</v>
      </c>
      <c r="H307" s="3" t="s">
        <v>13</v>
      </c>
      <c r="I307" s="4">
        <v>3000</v>
      </c>
      <c r="J307" s="7"/>
      <c r="K307" s="3" t="s">
        <v>3</v>
      </c>
      <c r="L307" s="3" t="s">
        <v>14</v>
      </c>
      <c r="M307" s="3" t="s">
        <v>60</v>
      </c>
      <c r="N307" s="6">
        <v>306</v>
      </c>
    </row>
    <row r="308" spans="1:14" ht="15.75" x14ac:dyDescent="0.25">
      <c r="A308" s="1" t="s">
        <v>773</v>
      </c>
      <c r="B308" s="2" t="s">
        <v>774</v>
      </c>
      <c r="C308" s="3" t="s">
        <v>51</v>
      </c>
      <c r="D308" s="2" t="s">
        <v>775</v>
      </c>
      <c r="E308" s="2" t="s">
        <v>607</v>
      </c>
      <c r="F308" s="4">
        <v>92955</v>
      </c>
      <c r="G308" s="3" t="s">
        <v>12</v>
      </c>
      <c r="H308" s="3" t="s">
        <v>13</v>
      </c>
      <c r="I308" s="7"/>
      <c r="J308" s="7"/>
      <c r="K308" s="3" t="s">
        <v>2</v>
      </c>
      <c r="L308" s="3" t="s">
        <v>14</v>
      </c>
      <c r="M308" s="3" t="s">
        <v>15</v>
      </c>
      <c r="N308" s="6">
        <v>307</v>
      </c>
    </row>
    <row r="309" spans="1:14" ht="15.75" x14ac:dyDescent="0.25">
      <c r="A309" s="1" t="s">
        <v>815</v>
      </c>
      <c r="B309" s="2" t="s">
        <v>816</v>
      </c>
      <c r="C309" s="8"/>
      <c r="D309" s="2" t="s">
        <v>56</v>
      </c>
      <c r="E309" s="11" t="s">
        <v>450</v>
      </c>
      <c r="F309" s="7">
        <v>92712</v>
      </c>
      <c r="G309" s="8" t="s">
        <v>12</v>
      </c>
      <c r="H309" s="8" t="s">
        <v>13</v>
      </c>
      <c r="I309" s="4">
        <v>3800</v>
      </c>
      <c r="J309" s="5"/>
      <c r="K309" s="8" t="s">
        <v>3</v>
      </c>
      <c r="L309" s="8" t="s">
        <v>59</v>
      </c>
      <c r="M309" s="8" t="s">
        <v>60</v>
      </c>
      <c r="N309" s="6">
        <v>308</v>
      </c>
    </row>
    <row r="310" spans="1:14" ht="15.75" x14ac:dyDescent="0.25">
      <c r="A310" s="10" t="s">
        <v>921</v>
      </c>
      <c r="B310" s="11" t="s">
        <v>922</v>
      </c>
      <c r="C310" s="3" t="s">
        <v>404</v>
      </c>
      <c r="D310" s="11" t="s">
        <v>3112</v>
      </c>
      <c r="E310" s="11" t="s">
        <v>93</v>
      </c>
      <c r="F310" s="7">
        <v>92524</v>
      </c>
      <c r="G310" s="8" t="s">
        <v>12</v>
      </c>
      <c r="H310" s="8" t="s">
        <v>13</v>
      </c>
      <c r="I310" s="4">
        <v>2000</v>
      </c>
      <c r="J310" s="7"/>
      <c r="K310" s="8" t="s">
        <v>3</v>
      </c>
      <c r="L310" s="8" t="s">
        <v>14</v>
      </c>
      <c r="M310" s="8" t="s">
        <v>60</v>
      </c>
      <c r="N310" s="6">
        <v>309</v>
      </c>
    </row>
    <row r="311" spans="1:14" ht="15.75" x14ac:dyDescent="0.25">
      <c r="A311" s="1" t="s">
        <v>590</v>
      </c>
      <c r="B311" s="2" t="s">
        <v>801</v>
      </c>
      <c r="C311" s="8"/>
      <c r="D311" s="2" t="s">
        <v>201</v>
      </c>
      <c r="E311" s="2" t="s">
        <v>234</v>
      </c>
      <c r="F311" s="4">
        <v>92499</v>
      </c>
      <c r="G311" s="3" t="s">
        <v>12</v>
      </c>
      <c r="H311" s="3" t="s">
        <v>13</v>
      </c>
      <c r="I311" s="7"/>
      <c r="J311" s="7"/>
      <c r="K311" s="3" t="s">
        <v>3</v>
      </c>
      <c r="L311" s="3" t="s">
        <v>59</v>
      </c>
      <c r="M311" s="3" t="s">
        <v>60</v>
      </c>
      <c r="N311" s="6">
        <v>310</v>
      </c>
    </row>
    <row r="312" spans="1:14" ht="15.75" x14ac:dyDescent="0.25">
      <c r="A312" s="1" t="s">
        <v>777</v>
      </c>
      <c r="B312" s="2" t="s">
        <v>778</v>
      </c>
      <c r="C312" s="8"/>
      <c r="D312" s="2" t="s">
        <v>779</v>
      </c>
      <c r="E312" s="2" t="s">
        <v>53</v>
      </c>
      <c r="F312" s="4">
        <v>92449</v>
      </c>
      <c r="G312" s="3" t="s">
        <v>12</v>
      </c>
      <c r="H312" s="3" t="s">
        <v>13</v>
      </c>
      <c r="I312" s="7"/>
      <c r="J312" s="7"/>
      <c r="K312" s="3" t="s">
        <v>2</v>
      </c>
      <c r="L312" s="3" t="s">
        <v>14</v>
      </c>
      <c r="M312" s="3" t="s">
        <v>15</v>
      </c>
      <c r="N312" s="6">
        <v>311</v>
      </c>
    </row>
    <row r="313" spans="1:14" ht="15.75" x14ac:dyDescent="0.25">
      <c r="A313" s="1" t="s">
        <v>818</v>
      </c>
      <c r="B313" s="2" t="s">
        <v>819</v>
      </c>
      <c r="C313" s="8"/>
      <c r="D313" s="2" t="s">
        <v>56</v>
      </c>
      <c r="E313" s="2" t="s">
        <v>3109</v>
      </c>
      <c r="F313" s="4">
        <v>92440</v>
      </c>
      <c r="G313" s="3" t="s">
        <v>58</v>
      </c>
      <c r="H313" s="3" t="s">
        <v>13</v>
      </c>
      <c r="I313" s="7"/>
      <c r="J313" s="7"/>
      <c r="K313" s="3" t="s">
        <v>1</v>
      </c>
      <c r="L313" s="3" t="s">
        <v>59</v>
      </c>
      <c r="M313" s="3" t="s">
        <v>60</v>
      </c>
      <c r="N313" s="6">
        <v>312</v>
      </c>
    </row>
    <row r="314" spans="1:14" ht="15.75" x14ac:dyDescent="0.25">
      <c r="A314" s="1" t="s">
        <v>835</v>
      </c>
      <c r="B314" s="2" t="s">
        <v>836</v>
      </c>
      <c r="C314" s="3" t="s">
        <v>58</v>
      </c>
      <c r="D314" s="2" t="s">
        <v>201</v>
      </c>
      <c r="E314" s="2" t="s">
        <v>249</v>
      </c>
      <c r="F314" s="4">
        <v>92413</v>
      </c>
      <c r="G314" s="3" t="s">
        <v>12</v>
      </c>
      <c r="H314" s="3" t="s">
        <v>13</v>
      </c>
      <c r="I314" s="7"/>
      <c r="J314" s="7"/>
      <c r="K314" s="3" t="s">
        <v>3</v>
      </c>
      <c r="L314" s="3" t="s">
        <v>59</v>
      </c>
      <c r="M314" s="3" t="s">
        <v>60</v>
      </c>
      <c r="N314" s="6">
        <v>313</v>
      </c>
    </row>
    <row r="315" spans="1:14" ht="15.75" x14ac:dyDescent="0.25">
      <c r="A315" s="1" t="s">
        <v>813</v>
      </c>
      <c r="B315" s="2" t="s">
        <v>282</v>
      </c>
      <c r="C315" s="3" t="s">
        <v>18</v>
      </c>
      <c r="D315" s="2" t="s">
        <v>56</v>
      </c>
      <c r="E315" s="2" t="s">
        <v>814</v>
      </c>
      <c r="F315" s="4">
        <v>92382</v>
      </c>
      <c r="G315" s="3" t="s">
        <v>12</v>
      </c>
      <c r="H315" s="3" t="s">
        <v>13</v>
      </c>
      <c r="I315" s="7"/>
      <c r="J315" s="7"/>
      <c r="K315" s="3" t="s">
        <v>3</v>
      </c>
      <c r="L315" s="3" t="s">
        <v>59</v>
      </c>
      <c r="M315" s="3" t="s">
        <v>60</v>
      </c>
      <c r="N315" s="6">
        <v>314</v>
      </c>
    </row>
    <row r="316" spans="1:14" ht="15.75" x14ac:dyDescent="0.25">
      <c r="A316" s="1" t="s">
        <v>799</v>
      </c>
      <c r="B316" s="2" t="s">
        <v>800</v>
      </c>
      <c r="C316" s="3" t="s">
        <v>58</v>
      </c>
      <c r="D316" s="2" t="s">
        <v>195</v>
      </c>
      <c r="E316" s="2" t="s">
        <v>410</v>
      </c>
      <c r="F316" s="4">
        <v>92380</v>
      </c>
      <c r="G316" s="3" t="s">
        <v>12</v>
      </c>
      <c r="H316" s="3" t="s">
        <v>13</v>
      </c>
      <c r="I316" s="7"/>
      <c r="J316" s="7"/>
      <c r="K316" s="3" t="s">
        <v>3</v>
      </c>
      <c r="L316" s="3" t="s">
        <v>59</v>
      </c>
      <c r="M316" s="3" t="s">
        <v>60</v>
      </c>
      <c r="N316" s="6">
        <v>315</v>
      </c>
    </row>
    <row r="317" spans="1:14" ht="15.75" x14ac:dyDescent="0.25">
      <c r="A317" s="1" t="s">
        <v>848</v>
      </c>
      <c r="B317" s="2" t="s">
        <v>849</v>
      </c>
      <c r="C317" s="8"/>
      <c r="D317" s="2" t="s">
        <v>201</v>
      </c>
      <c r="E317" s="2" t="s">
        <v>234</v>
      </c>
      <c r="F317" s="5">
        <v>92187</v>
      </c>
      <c r="G317" s="3" t="s">
        <v>12</v>
      </c>
      <c r="H317" s="9" t="s">
        <v>13</v>
      </c>
      <c r="I317" s="5"/>
      <c r="J317" s="5"/>
      <c r="K317" s="9" t="s">
        <v>3</v>
      </c>
      <c r="L317" s="3" t="s">
        <v>59</v>
      </c>
      <c r="M317" s="3" t="s">
        <v>60</v>
      </c>
      <c r="N317" s="6">
        <v>316</v>
      </c>
    </row>
    <row r="318" spans="1:14" ht="15.75" x14ac:dyDescent="0.25">
      <c r="A318" s="1" t="s">
        <v>840</v>
      </c>
      <c r="B318" s="2" t="s">
        <v>248</v>
      </c>
      <c r="C318" s="3" t="s">
        <v>58</v>
      </c>
      <c r="D318" s="2" t="s">
        <v>56</v>
      </c>
      <c r="E318" s="2" t="s">
        <v>573</v>
      </c>
      <c r="F318" s="4">
        <v>92012</v>
      </c>
      <c r="G318" s="3" t="s">
        <v>12</v>
      </c>
      <c r="H318" s="3" t="s">
        <v>13</v>
      </c>
      <c r="I318" s="7"/>
      <c r="J318" s="7"/>
      <c r="K318" s="3" t="s">
        <v>3</v>
      </c>
      <c r="L318" s="3" t="s">
        <v>59</v>
      </c>
      <c r="M318" s="3" t="s">
        <v>60</v>
      </c>
      <c r="N318" s="6">
        <v>317</v>
      </c>
    </row>
    <row r="319" spans="1:14" ht="15.75" x14ac:dyDescent="0.25">
      <c r="A319" s="1" t="s">
        <v>784</v>
      </c>
      <c r="B319" s="2" t="s">
        <v>351</v>
      </c>
      <c r="C319" s="3" t="s">
        <v>18</v>
      </c>
      <c r="D319" s="2" t="s">
        <v>785</v>
      </c>
      <c r="E319" s="2" t="s">
        <v>173</v>
      </c>
      <c r="F319" s="4">
        <v>92004</v>
      </c>
      <c r="G319" s="3" t="s">
        <v>12</v>
      </c>
      <c r="H319" s="3" t="s">
        <v>13</v>
      </c>
      <c r="I319" s="7"/>
      <c r="J319" s="7"/>
      <c r="K319" s="3" t="s">
        <v>2</v>
      </c>
      <c r="L319" s="3" t="s">
        <v>14</v>
      </c>
      <c r="M319" s="3" t="s">
        <v>15</v>
      </c>
      <c r="N319" s="6">
        <v>318</v>
      </c>
    </row>
    <row r="320" spans="1:14" ht="15.75" x14ac:dyDescent="0.25">
      <c r="A320" s="1" t="s">
        <v>1423</v>
      </c>
      <c r="B320" s="2" t="s">
        <v>1424</v>
      </c>
      <c r="C320" s="3" t="s">
        <v>181</v>
      </c>
      <c r="D320" s="2" t="s">
        <v>201</v>
      </c>
      <c r="E320" s="2" t="s">
        <v>163</v>
      </c>
      <c r="F320" s="4">
        <v>92000</v>
      </c>
      <c r="G320" s="3" t="s">
        <v>58</v>
      </c>
      <c r="H320" s="3" t="s">
        <v>13</v>
      </c>
      <c r="I320" s="5"/>
      <c r="J320" s="5"/>
      <c r="K320" s="3" t="s">
        <v>1</v>
      </c>
      <c r="L320" s="3" t="s">
        <v>59</v>
      </c>
      <c r="M320" s="3" t="s">
        <v>60</v>
      </c>
      <c r="N320" s="6">
        <v>319</v>
      </c>
    </row>
    <row r="321" spans="1:14" ht="15.75" x14ac:dyDescent="0.25">
      <c r="A321" s="1" t="s">
        <v>425</v>
      </c>
      <c r="B321" s="2" t="s">
        <v>340</v>
      </c>
      <c r="C321" s="9" t="s">
        <v>12</v>
      </c>
      <c r="D321" s="2" t="s">
        <v>788</v>
      </c>
      <c r="E321" s="2" t="s">
        <v>789</v>
      </c>
      <c r="F321" s="7">
        <v>91852</v>
      </c>
      <c r="G321" s="9" t="s">
        <v>12</v>
      </c>
      <c r="H321" s="9" t="s">
        <v>13</v>
      </c>
      <c r="I321" s="5"/>
      <c r="J321" s="5"/>
      <c r="K321" s="9" t="s">
        <v>2</v>
      </c>
      <c r="L321" s="8" t="s">
        <v>14</v>
      </c>
      <c r="M321" s="8" t="s">
        <v>15</v>
      </c>
      <c r="N321" s="6">
        <v>320</v>
      </c>
    </row>
    <row r="322" spans="1:14" ht="15.75" x14ac:dyDescent="0.25">
      <c r="A322" s="1" t="s">
        <v>377</v>
      </c>
      <c r="B322" s="2" t="s">
        <v>203</v>
      </c>
      <c r="C322" s="8"/>
      <c r="D322" s="2" t="s">
        <v>792</v>
      </c>
      <c r="E322" s="2" t="s">
        <v>547</v>
      </c>
      <c r="F322" s="7">
        <v>91800</v>
      </c>
      <c r="G322" s="9" t="s">
        <v>12</v>
      </c>
      <c r="H322" s="9" t="s">
        <v>13</v>
      </c>
      <c r="I322" s="5"/>
      <c r="J322" s="5"/>
      <c r="K322" s="9" t="s">
        <v>2</v>
      </c>
      <c r="L322" s="8" t="s">
        <v>14</v>
      </c>
      <c r="M322" s="8" t="s">
        <v>15</v>
      </c>
      <c r="N322" s="6">
        <v>321</v>
      </c>
    </row>
    <row r="323" spans="1:14" ht="15.75" x14ac:dyDescent="0.25">
      <c r="A323" s="1" t="s">
        <v>381</v>
      </c>
      <c r="B323" s="2" t="s">
        <v>790</v>
      </c>
      <c r="C323" s="3" t="s">
        <v>144</v>
      </c>
      <c r="D323" s="2" t="s">
        <v>791</v>
      </c>
      <c r="E323" s="2" t="s">
        <v>76</v>
      </c>
      <c r="F323" s="4">
        <v>91800</v>
      </c>
      <c r="G323" s="3" t="s">
        <v>12</v>
      </c>
      <c r="H323" s="3" t="s">
        <v>13</v>
      </c>
      <c r="I323" s="7"/>
      <c r="J323" s="7"/>
      <c r="K323" s="3" t="s">
        <v>2</v>
      </c>
      <c r="L323" s="3" t="s">
        <v>14</v>
      </c>
      <c r="M323" s="3" t="s">
        <v>15</v>
      </c>
      <c r="N323" s="6">
        <v>322</v>
      </c>
    </row>
    <row r="324" spans="1:14" ht="15.75" x14ac:dyDescent="0.25">
      <c r="A324" s="1" t="s">
        <v>793</v>
      </c>
      <c r="B324" s="2" t="s">
        <v>74</v>
      </c>
      <c r="C324" s="3" t="s">
        <v>12</v>
      </c>
      <c r="D324" s="2" t="s">
        <v>794</v>
      </c>
      <c r="E324" s="2" t="s">
        <v>547</v>
      </c>
      <c r="F324" s="4">
        <v>91800</v>
      </c>
      <c r="G324" s="3" t="s">
        <v>12</v>
      </c>
      <c r="H324" s="3" t="s">
        <v>13</v>
      </c>
      <c r="I324" s="7"/>
      <c r="J324" s="7"/>
      <c r="K324" s="3" t="s">
        <v>2</v>
      </c>
      <c r="L324" s="3" t="s">
        <v>14</v>
      </c>
      <c r="M324" s="3" t="s">
        <v>15</v>
      </c>
      <c r="N324" s="6">
        <v>323</v>
      </c>
    </row>
    <row r="325" spans="1:14" ht="15.75" x14ac:dyDescent="0.25">
      <c r="A325" s="1" t="s">
        <v>795</v>
      </c>
      <c r="B325" s="2" t="s">
        <v>717</v>
      </c>
      <c r="C325" s="3" t="s">
        <v>181</v>
      </c>
      <c r="D325" s="2" t="s">
        <v>796</v>
      </c>
      <c r="E325" s="2" t="s">
        <v>11</v>
      </c>
      <c r="F325" s="4">
        <v>91800</v>
      </c>
      <c r="G325" s="3" t="s">
        <v>12</v>
      </c>
      <c r="H325" s="3" t="s">
        <v>13</v>
      </c>
      <c r="I325" s="7"/>
      <c r="J325" s="7"/>
      <c r="K325" s="3" t="s">
        <v>2</v>
      </c>
      <c r="L325" s="3" t="s">
        <v>14</v>
      </c>
      <c r="M325" s="3" t="s">
        <v>15</v>
      </c>
      <c r="N325" s="6">
        <v>324</v>
      </c>
    </row>
    <row r="326" spans="1:14" ht="15.75" x14ac:dyDescent="0.25">
      <c r="A326" s="1" t="s">
        <v>1003</v>
      </c>
      <c r="B326" s="2" t="s">
        <v>2514</v>
      </c>
      <c r="C326" s="3" t="s">
        <v>12</v>
      </c>
      <c r="D326" s="11" t="s">
        <v>557</v>
      </c>
      <c r="E326" s="11" t="s">
        <v>240</v>
      </c>
      <c r="F326" s="4">
        <v>91800</v>
      </c>
      <c r="G326" s="3" t="s">
        <v>12</v>
      </c>
      <c r="H326" s="9" t="s">
        <v>13</v>
      </c>
      <c r="I326" s="5"/>
      <c r="J326" s="5"/>
      <c r="K326" s="8" t="s">
        <v>2</v>
      </c>
      <c r="L326" s="8" t="s">
        <v>14</v>
      </c>
      <c r="M326" s="3" t="s">
        <v>15</v>
      </c>
      <c r="N326" s="6">
        <v>325</v>
      </c>
    </row>
    <row r="327" spans="1:14" ht="15.75" x14ac:dyDescent="0.25">
      <c r="A327" s="10" t="s">
        <v>827</v>
      </c>
      <c r="B327" s="11" t="s">
        <v>828</v>
      </c>
      <c r="C327" s="3" t="s">
        <v>144</v>
      </c>
      <c r="D327" s="11" t="s">
        <v>829</v>
      </c>
      <c r="E327" s="11" t="s">
        <v>120</v>
      </c>
      <c r="F327" s="7">
        <v>91703</v>
      </c>
      <c r="G327" s="3" t="s">
        <v>12</v>
      </c>
      <c r="H327" s="3" t="s">
        <v>13</v>
      </c>
      <c r="I327" s="4">
        <v>6000</v>
      </c>
      <c r="J327" s="5"/>
      <c r="K327" s="8" t="s">
        <v>4</v>
      </c>
      <c r="L327" s="8" t="s">
        <v>14</v>
      </c>
      <c r="M327" s="8" t="s">
        <v>121</v>
      </c>
      <c r="N327" s="6">
        <v>326</v>
      </c>
    </row>
    <row r="328" spans="1:14" ht="15.75" x14ac:dyDescent="0.25">
      <c r="A328" s="1" t="s">
        <v>515</v>
      </c>
      <c r="B328" s="2" t="s">
        <v>516</v>
      </c>
      <c r="C328" s="8"/>
      <c r="D328" s="2" t="s">
        <v>56</v>
      </c>
      <c r="E328" s="2" t="s">
        <v>497</v>
      </c>
      <c r="F328" s="4">
        <v>91494</v>
      </c>
      <c r="G328" s="3" t="s">
        <v>12</v>
      </c>
      <c r="H328" s="3" t="s">
        <v>13</v>
      </c>
      <c r="I328" s="7"/>
      <c r="J328" s="7"/>
      <c r="K328" s="3" t="s">
        <v>3</v>
      </c>
      <c r="L328" s="3" t="s">
        <v>59</v>
      </c>
      <c r="M328" s="3" t="s">
        <v>60</v>
      </c>
      <c r="N328" s="6">
        <v>327</v>
      </c>
    </row>
    <row r="329" spans="1:14" ht="15.75" x14ac:dyDescent="0.25">
      <c r="A329" s="1" t="s">
        <v>884</v>
      </c>
      <c r="B329" s="2" t="s">
        <v>147</v>
      </c>
      <c r="C329" s="3" t="s">
        <v>51</v>
      </c>
      <c r="D329" s="2" t="s">
        <v>56</v>
      </c>
      <c r="E329" s="2" t="s">
        <v>373</v>
      </c>
      <c r="F329" s="4">
        <v>91431</v>
      </c>
      <c r="G329" s="3" t="s">
        <v>58</v>
      </c>
      <c r="H329" s="3" t="s">
        <v>13</v>
      </c>
      <c r="I329" s="4">
        <v>3000</v>
      </c>
      <c r="J329" s="7"/>
      <c r="K329" s="3" t="s">
        <v>1</v>
      </c>
      <c r="L329" s="3" t="s">
        <v>59</v>
      </c>
      <c r="M329" s="3" t="s">
        <v>60</v>
      </c>
      <c r="N329" s="6">
        <v>328</v>
      </c>
    </row>
    <row r="330" spans="1:14" ht="15.75" x14ac:dyDescent="0.25">
      <c r="A330" s="1" t="s">
        <v>830</v>
      </c>
      <c r="B330" s="2" t="s">
        <v>601</v>
      </c>
      <c r="C330" s="3" t="s">
        <v>12</v>
      </c>
      <c r="D330" s="2" t="s">
        <v>56</v>
      </c>
      <c r="E330" s="2" t="s">
        <v>535</v>
      </c>
      <c r="F330" s="4">
        <v>91416</v>
      </c>
      <c r="G330" s="3" t="s">
        <v>12</v>
      </c>
      <c r="H330" s="3" t="s">
        <v>13</v>
      </c>
      <c r="I330" s="4">
        <v>3000</v>
      </c>
      <c r="J330" s="7"/>
      <c r="K330" s="3" t="s">
        <v>3</v>
      </c>
      <c r="L330" s="3" t="s">
        <v>59</v>
      </c>
      <c r="M330" s="3" t="s">
        <v>60</v>
      </c>
      <c r="N330" s="6">
        <v>329</v>
      </c>
    </row>
    <row r="331" spans="1:14" ht="15.75" x14ac:dyDescent="0.25">
      <c r="A331" s="1" t="s">
        <v>806</v>
      </c>
      <c r="B331" s="2" t="s">
        <v>349</v>
      </c>
      <c r="C331" s="3" t="s">
        <v>187</v>
      </c>
      <c r="D331" s="2" t="s">
        <v>807</v>
      </c>
      <c r="E331" s="2" t="s">
        <v>37</v>
      </c>
      <c r="F331" s="4">
        <v>91332</v>
      </c>
      <c r="G331" s="3" t="s">
        <v>12</v>
      </c>
      <c r="H331" s="3" t="s">
        <v>13</v>
      </c>
      <c r="I331" s="7"/>
      <c r="J331" s="7"/>
      <c r="K331" s="3" t="s">
        <v>2</v>
      </c>
      <c r="L331" s="3" t="s">
        <v>14</v>
      </c>
      <c r="M331" s="3" t="s">
        <v>15</v>
      </c>
      <c r="N331" s="6">
        <v>330</v>
      </c>
    </row>
    <row r="332" spans="1:14" ht="15.75" x14ac:dyDescent="0.25">
      <c r="A332" s="1" t="s">
        <v>885</v>
      </c>
      <c r="B332" s="2" t="s">
        <v>886</v>
      </c>
      <c r="C332" s="3" t="s">
        <v>207</v>
      </c>
      <c r="D332" s="2" t="s">
        <v>56</v>
      </c>
      <c r="E332" s="2" t="s">
        <v>535</v>
      </c>
      <c r="F332" s="4">
        <v>91272</v>
      </c>
      <c r="G332" s="3" t="s">
        <v>58</v>
      </c>
      <c r="H332" s="3" t="s">
        <v>13</v>
      </c>
      <c r="I332" s="7"/>
      <c r="J332" s="7"/>
      <c r="K332" s="3" t="s">
        <v>1</v>
      </c>
      <c r="L332" s="3" t="s">
        <v>59</v>
      </c>
      <c r="M332" s="3" t="s">
        <v>60</v>
      </c>
      <c r="N332" s="6">
        <v>331</v>
      </c>
    </row>
    <row r="333" spans="1:14" ht="15.75" x14ac:dyDescent="0.25">
      <c r="A333" s="1" t="s">
        <v>808</v>
      </c>
      <c r="B333" s="2" t="s">
        <v>139</v>
      </c>
      <c r="C333" s="3" t="s">
        <v>13</v>
      </c>
      <c r="D333" s="2" t="s">
        <v>685</v>
      </c>
      <c r="E333" s="2" t="s">
        <v>53</v>
      </c>
      <c r="F333" s="4">
        <v>91134</v>
      </c>
      <c r="G333" s="3" t="s">
        <v>12</v>
      </c>
      <c r="H333" s="3" t="s">
        <v>13</v>
      </c>
      <c r="I333" s="7"/>
      <c r="J333" s="7"/>
      <c r="K333" s="3" t="s">
        <v>2</v>
      </c>
      <c r="L333" s="3" t="s">
        <v>14</v>
      </c>
      <c r="M333" s="3" t="s">
        <v>15</v>
      </c>
      <c r="N333" s="6">
        <v>332</v>
      </c>
    </row>
    <row r="334" spans="1:14" ht="15.75" x14ac:dyDescent="0.25">
      <c r="A334" s="1" t="s">
        <v>841</v>
      </c>
      <c r="B334" s="2" t="s">
        <v>842</v>
      </c>
      <c r="C334" s="8"/>
      <c r="D334" s="2" t="s">
        <v>588</v>
      </c>
      <c r="E334" s="2" t="s">
        <v>125</v>
      </c>
      <c r="F334" s="4">
        <v>91124</v>
      </c>
      <c r="G334" s="3" t="s">
        <v>12</v>
      </c>
      <c r="H334" s="3" t="s">
        <v>13</v>
      </c>
      <c r="I334" s="7"/>
      <c r="J334" s="7"/>
      <c r="K334" s="3" t="s">
        <v>3</v>
      </c>
      <c r="L334" s="3" t="s">
        <v>59</v>
      </c>
      <c r="M334" s="3" t="s">
        <v>60</v>
      </c>
      <c r="N334" s="6">
        <v>333</v>
      </c>
    </row>
    <row r="335" spans="1:14" ht="15.75" x14ac:dyDescent="0.25">
      <c r="A335" s="1" t="s">
        <v>1073</v>
      </c>
      <c r="B335" s="2" t="s">
        <v>1074</v>
      </c>
      <c r="C335" s="3" t="s">
        <v>51</v>
      </c>
      <c r="D335" s="2" t="s">
        <v>56</v>
      </c>
      <c r="E335" s="2" t="s">
        <v>57</v>
      </c>
      <c r="F335" s="4">
        <v>91056</v>
      </c>
      <c r="G335" s="3" t="s">
        <v>12</v>
      </c>
      <c r="H335" s="3" t="s">
        <v>13</v>
      </c>
      <c r="I335" s="7"/>
      <c r="J335" s="7"/>
      <c r="K335" s="3" t="s">
        <v>3</v>
      </c>
      <c r="L335" s="3" t="s">
        <v>59</v>
      </c>
      <c r="M335" s="3" t="s">
        <v>60</v>
      </c>
      <c r="N335" s="6">
        <v>334</v>
      </c>
    </row>
    <row r="336" spans="1:14" ht="15.75" x14ac:dyDescent="0.25">
      <c r="A336" s="1" t="s">
        <v>1054</v>
      </c>
      <c r="B336" s="2" t="s">
        <v>127</v>
      </c>
      <c r="C336" s="3" t="s">
        <v>224</v>
      </c>
      <c r="D336" s="2" t="s">
        <v>442</v>
      </c>
      <c r="E336" s="2" t="s">
        <v>443</v>
      </c>
      <c r="F336" s="4">
        <v>91053</v>
      </c>
      <c r="G336" s="3" t="s">
        <v>12</v>
      </c>
      <c r="H336" s="3" t="s">
        <v>13</v>
      </c>
      <c r="I336" s="7"/>
      <c r="J336" s="7"/>
      <c r="K336" s="3" t="s">
        <v>2</v>
      </c>
      <c r="L336" s="3" t="s">
        <v>14</v>
      </c>
      <c r="M336" s="3" t="s">
        <v>15</v>
      </c>
      <c r="N336" s="6">
        <v>335</v>
      </c>
    </row>
    <row r="337" spans="1:14" ht="15.75" x14ac:dyDescent="0.25">
      <c r="A337" s="1" t="s">
        <v>809</v>
      </c>
      <c r="B337" s="2" t="s">
        <v>810</v>
      </c>
      <c r="C337" s="3" t="s">
        <v>144</v>
      </c>
      <c r="D337" s="2" t="s">
        <v>3113</v>
      </c>
      <c r="E337" s="2" t="s">
        <v>812</v>
      </c>
      <c r="F337" s="4">
        <v>91013</v>
      </c>
      <c r="G337" s="3" t="s">
        <v>12</v>
      </c>
      <c r="H337" s="3" t="s">
        <v>13</v>
      </c>
      <c r="I337" s="7"/>
      <c r="J337" s="7"/>
      <c r="K337" s="3" t="s">
        <v>2</v>
      </c>
      <c r="L337" s="3" t="s">
        <v>14</v>
      </c>
      <c r="M337" s="3" t="s">
        <v>15</v>
      </c>
      <c r="N337" s="6">
        <v>336</v>
      </c>
    </row>
    <row r="338" spans="1:14" ht="15.75" x14ac:dyDescent="0.25">
      <c r="A338" s="1" t="s">
        <v>871</v>
      </c>
      <c r="B338" s="2" t="s">
        <v>872</v>
      </c>
      <c r="C338" s="3" t="s">
        <v>87</v>
      </c>
      <c r="D338" s="2" t="s">
        <v>873</v>
      </c>
      <c r="E338" s="2" t="s">
        <v>129</v>
      </c>
      <c r="F338" s="4">
        <v>91004</v>
      </c>
      <c r="G338" s="3" t="s">
        <v>12</v>
      </c>
      <c r="H338" s="3" t="s">
        <v>13</v>
      </c>
      <c r="I338" s="7"/>
      <c r="J338" s="7"/>
      <c r="K338" s="3" t="s">
        <v>2</v>
      </c>
      <c r="L338" s="3" t="s">
        <v>14</v>
      </c>
      <c r="M338" s="3" t="s">
        <v>15</v>
      </c>
      <c r="N338" s="6">
        <v>337</v>
      </c>
    </row>
    <row r="339" spans="1:14" ht="15.75" x14ac:dyDescent="0.25">
      <c r="A339" s="1" t="s">
        <v>1521</v>
      </c>
      <c r="B339" s="2" t="s">
        <v>1100</v>
      </c>
      <c r="C339" s="3" t="s">
        <v>87</v>
      </c>
      <c r="D339" s="2" t="s">
        <v>3114</v>
      </c>
      <c r="E339" s="2" t="s">
        <v>57</v>
      </c>
      <c r="F339" s="4">
        <v>90989</v>
      </c>
      <c r="G339" s="3" t="s">
        <v>12</v>
      </c>
      <c r="H339" s="3" t="s">
        <v>13</v>
      </c>
      <c r="I339" s="4">
        <v>11363</v>
      </c>
      <c r="J339" s="7"/>
      <c r="K339" s="3" t="s">
        <v>0</v>
      </c>
      <c r="L339" s="3" t="s">
        <v>14</v>
      </c>
      <c r="M339" s="3" t="s">
        <v>7373</v>
      </c>
      <c r="N339" s="6">
        <v>338</v>
      </c>
    </row>
    <row r="340" spans="1:14" ht="15.75" x14ac:dyDescent="0.25">
      <c r="A340" s="1" t="s">
        <v>847</v>
      </c>
      <c r="B340" s="2" t="s">
        <v>50</v>
      </c>
      <c r="C340" s="3" t="s">
        <v>12</v>
      </c>
      <c r="D340" s="2" t="s">
        <v>56</v>
      </c>
      <c r="E340" s="2" t="s">
        <v>189</v>
      </c>
      <c r="F340" s="4">
        <v>90832</v>
      </c>
      <c r="G340" s="3" t="s">
        <v>12</v>
      </c>
      <c r="H340" s="3" t="s">
        <v>13</v>
      </c>
      <c r="I340" s="7"/>
      <c r="J340" s="7"/>
      <c r="K340" s="3" t="s">
        <v>3</v>
      </c>
      <c r="L340" s="3" t="s">
        <v>59</v>
      </c>
      <c r="M340" s="3" t="s">
        <v>60</v>
      </c>
      <c r="N340" s="6">
        <v>339</v>
      </c>
    </row>
    <row r="341" spans="1:14" ht="15.75" x14ac:dyDescent="0.25">
      <c r="A341" s="1" t="s">
        <v>882</v>
      </c>
      <c r="B341" s="2" t="s">
        <v>35</v>
      </c>
      <c r="C341" s="3" t="s">
        <v>31</v>
      </c>
      <c r="D341" s="2" t="s">
        <v>883</v>
      </c>
      <c r="E341" s="2" t="s">
        <v>463</v>
      </c>
      <c r="F341" s="4">
        <v>90815</v>
      </c>
      <c r="G341" s="3" t="s">
        <v>12</v>
      </c>
      <c r="H341" s="3" t="s">
        <v>13</v>
      </c>
      <c r="I341" s="4">
        <v>1500</v>
      </c>
      <c r="J341" s="7"/>
      <c r="K341" s="3" t="s">
        <v>3</v>
      </c>
      <c r="L341" s="3" t="s">
        <v>59</v>
      </c>
      <c r="M341" s="3" t="s">
        <v>60</v>
      </c>
      <c r="N341" s="6">
        <v>340</v>
      </c>
    </row>
    <row r="342" spans="1:14" ht="15.75" x14ac:dyDescent="0.25">
      <c r="A342" s="1" t="s">
        <v>874</v>
      </c>
      <c r="B342" s="2" t="s">
        <v>875</v>
      </c>
      <c r="C342" s="3" t="s">
        <v>43</v>
      </c>
      <c r="D342" s="2" t="s">
        <v>56</v>
      </c>
      <c r="E342" s="2" t="s">
        <v>625</v>
      </c>
      <c r="F342" s="4">
        <v>90698</v>
      </c>
      <c r="G342" s="3" t="s">
        <v>12</v>
      </c>
      <c r="H342" s="3" t="s">
        <v>13</v>
      </c>
      <c r="I342" s="4">
        <v>1500</v>
      </c>
      <c r="J342" s="7"/>
      <c r="K342" s="3" t="s">
        <v>3</v>
      </c>
      <c r="L342" s="3" t="s">
        <v>59</v>
      </c>
      <c r="M342" s="3" t="s">
        <v>60</v>
      </c>
      <c r="N342" s="6">
        <v>341</v>
      </c>
    </row>
    <row r="343" spans="1:14" ht="15.75" x14ac:dyDescent="0.25">
      <c r="A343" s="1" t="s">
        <v>1078</v>
      </c>
      <c r="B343" s="2" t="s">
        <v>448</v>
      </c>
      <c r="C343" s="3" t="s">
        <v>63</v>
      </c>
      <c r="D343" s="2" t="s">
        <v>56</v>
      </c>
      <c r="E343" s="2" t="s">
        <v>392</v>
      </c>
      <c r="F343" s="4">
        <v>90645</v>
      </c>
      <c r="G343" s="3" t="s">
        <v>12</v>
      </c>
      <c r="H343" s="3" t="s">
        <v>13</v>
      </c>
      <c r="I343" s="4">
        <v>3000</v>
      </c>
      <c r="J343" s="7"/>
      <c r="K343" s="3" t="s">
        <v>3</v>
      </c>
      <c r="L343" s="3" t="s">
        <v>59</v>
      </c>
      <c r="M343" s="3" t="s">
        <v>60</v>
      </c>
      <c r="N343" s="6">
        <v>342</v>
      </c>
    </row>
    <row r="344" spans="1:14" ht="15.75" x14ac:dyDescent="0.25">
      <c r="A344" s="1" t="s">
        <v>831</v>
      </c>
      <c r="B344" s="2" t="s">
        <v>832</v>
      </c>
      <c r="C344" s="3" t="s">
        <v>144</v>
      </c>
      <c r="D344" s="2" t="s">
        <v>833</v>
      </c>
      <c r="E344" s="2" t="s">
        <v>834</v>
      </c>
      <c r="F344" s="4">
        <v>90343</v>
      </c>
      <c r="G344" s="9" t="s">
        <v>12</v>
      </c>
      <c r="H344" s="9" t="s">
        <v>13</v>
      </c>
      <c r="I344" s="5"/>
      <c r="J344" s="5"/>
      <c r="K344" s="9" t="s">
        <v>2</v>
      </c>
      <c r="L344" s="3" t="s">
        <v>14</v>
      </c>
      <c r="M344" s="3" t="s">
        <v>15</v>
      </c>
      <c r="N344" s="6">
        <v>343</v>
      </c>
    </row>
    <row r="345" spans="1:14" ht="15.75" x14ac:dyDescent="0.25">
      <c r="A345" s="1" t="s">
        <v>937</v>
      </c>
      <c r="B345" s="2" t="s">
        <v>938</v>
      </c>
      <c r="C345" s="3" t="s">
        <v>181</v>
      </c>
      <c r="D345" s="2" t="s">
        <v>939</v>
      </c>
      <c r="E345" s="2" t="s">
        <v>129</v>
      </c>
      <c r="F345" s="4">
        <v>90297</v>
      </c>
      <c r="G345" s="3" t="s">
        <v>12</v>
      </c>
      <c r="H345" s="3" t="s">
        <v>13</v>
      </c>
      <c r="I345" s="7"/>
      <c r="J345" s="7"/>
      <c r="K345" s="3" t="s">
        <v>2</v>
      </c>
      <c r="L345" s="3" t="s">
        <v>14</v>
      </c>
      <c r="M345" s="3" t="s">
        <v>15</v>
      </c>
      <c r="N345" s="6">
        <v>344</v>
      </c>
    </row>
    <row r="346" spans="1:14" ht="15.75" x14ac:dyDescent="0.25">
      <c r="A346" s="1" t="s">
        <v>737</v>
      </c>
      <c r="B346" s="2" t="s">
        <v>139</v>
      </c>
      <c r="C346" s="9" t="s">
        <v>87</v>
      </c>
      <c r="D346" s="2" t="s">
        <v>56</v>
      </c>
      <c r="E346" s="2" t="s">
        <v>607</v>
      </c>
      <c r="F346" s="4">
        <v>90250</v>
      </c>
      <c r="G346" s="9" t="s">
        <v>12</v>
      </c>
      <c r="H346" s="9" t="s">
        <v>13</v>
      </c>
      <c r="I346" s="5"/>
      <c r="J346" s="5"/>
      <c r="K346" s="9" t="s">
        <v>3</v>
      </c>
      <c r="L346" s="3" t="s">
        <v>59</v>
      </c>
      <c r="M346" s="3" t="s">
        <v>60</v>
      </c>
      <c r="N346" s="6">
        <v>345</v>
      </c>
    </row>
    <row r="347" spans="1:14" ht="15.75" x14ac:dyDescent="0.25">
      <c r="A347" s="1" t="s">
        <v>887</v>
      </c>
      <c r="B347" s="2" t="s">
        <v>628</v>
      </c>
      <c r="C347" s="3" t="s">
        <v>58</v>
      </c>
      <c r="D347" s="2" t="s">
        <v>201</v>
      </c>
      <c r="E347" s="2" t="s">
        <v>249</v>
      </c>
      <c r="F347" s="4">
        <v>90148</v>
      </c>
      <c r="G347" s="3" t="s">
        <v>58</v>
      </c>
      <c r="H347" s="3" t="s">
        <v>13</v>
      </c>
      <c r="I347" s="5"/>
      <c r="J347" s="5"/>
      <c r="K347" s="3" t="s">
        <v>1</v>
      </c>
      <c r="L347" s="3" t="s">
        <v>59</v>
      </c>
      <c r="M347" s="3" t="s">
        <v>60</v>
      </c>
      <c r="N347" s="6">
        <v>346</v>
      </c>
    </row>
    <row r="348" spans="1:14" ht="15.75" x14ac:dyDescent="0.25">
      <c r="A348" s="1" t="s">
        <v>888</v>
      </c>
      <c r="B348" s="2" t="s">
        <v>889</v>
      </c>
      <c r="C348" s="3" t="s">
        <v>63</v>
      </c>
      <c r="D348" s="2" t="s">
        <v>195</v>
      </c>
      <c r="E348" s="2" t="s">
        <v>258</v>
      </c>
      <c r="F348" s="4">
        <v>90032</v>
      </c>
      <c r="G348" s="3" t="s">
        <v>12</v>
      </c>
      <c r="H348" s="3" t="s">
        <v>13</v>
      </c>
      <c r="I348" s="4">
        <v>500</v>
      </c>
      <c r="J348" s="7"/>
      <c r="K348" s="3" t="s">
        <v>3</v>
      </c>
      <c r="L348" s="3" t="s">
        <v>59</v>
      </c>
      <c r="M348" s="3" t="s">
        <v>60</v>
      </c>
      <c r="N348" s="6">
        <v>347</v>
      </c>
    </row>
    <row r="349" spans="1:14" ht="15.75" x14ac:dyDescent="0.25">
      <c r="A349" s="1" t="s">
        <v>895</v>
      </c>
      <c r="B349" s="2" t="s">
        <v>896</v>
      </c>
      <c r="C349" s="3" t="s">
        <v>31</v>
      </c>
      <c r="D349" s="2" t="s">
        <v>56</v>
      </c>
      <c r="E349" s="2" t="s">
        <v>573</v>
      </c>
      <c r="F349" s="4">
        <v>89754</v>
      </c>
      <c r="G349" s="3" t="s">
        <v>12</v>
      </c>
      <c r="H349" s="3" t="s">
        <v>13</v>
      </c>
      <c r="I349" s="4">
        <v>1000</v>
      </c>
      <c r="J349" s="7"/>
      <c r="K349" s="3" t="s">
        <v>3</v>
      </c>
      <c r="L349" s="3" t="s">
        <v>59</v>
      </c>
      <c r="M349" s="3" t="s">
        <v>60</v>
      </c>
      <c r="N349" s="6">
        <v>348</v>
      </c>
    </row>
    <row r="350" spans="1:14" ht="15.75" x14ac:dyDescent="0.25">
      <c r="A350" s="1" t="s">
        <v>843</v>
      </c>
      <c r="B350" s="2" t="s">
        <v>844</v>
      </c>
      <c r="C350" s="3" t="s">
        <v>31</v>
      </c>
      <c r="D350" s="2" t="s">
        <v>845</v>
      </c>
      <c r="E350" s="2" t="s">
        <v>53</v>
      </c>
      <c r="F350" s="4">
        <v>89752</v>
      </c>
      <c r="G350" s="3" t="s">
        <v>12</v>
      </c>
      <c r="H350" s="3" t="s">
        <v>13</v>
      </c>
      <c r="I350" s="7"/>
      <c r="J350" s="7"/>
      <c r="K350" s="3" t="s">
        <v>2</v>
      </c>
      <c r="L350" s="3" t="s">
        <v>14</v>
      </c>
      <c r="M350" s="3" t="s">
        <v>15</v>
      </c>
      <c r="N350" s="6">
        <v>349</v>
      </c>
    </row>
    <row r="351" spans="1:14" ht="15.75" x14ac:dyDescent="0.25">
      <c r="A351" s="1" t="s">
        <v>876</v>
      </c>
      <c r="B351" s="2" t="s">
        <v>877</v>
      </c>
      <c r="C351" s="3" t="s">
        <v>87</v>
      </c>
      <c r="D351" s="2" t="s">
        <v>195</v>
      </c>
      <c r="E351" s="2" t="s">
        <v>270</v>
      </c>
      <c r="F351" s="4">
        <v>89738</v>
      </c>
      <c r="G351" s="8" t="s">
        <v>12</v>
      </c>
      <c r="H351" s="8" t="s">
        <v>13</v>
      </c>
      <c r="I351" s="5"/>
      <c r="J351" s="5"/>
      <c r="K351" s="8" t="s">
        <v>3</v>
      </c>
      <c r="L351" s="3" t="s">
        <v>59</v>
      </c>
      <c r="M351" s="3" t="s">
        <v>60</v>
      </c>
      <c r="N351" s="6">
        <v>350</v>
      </c>
    </row>
    <row r="352" spans="1:14" ht="15.75" x14ac:dyDescent="0.25">
      <c r="A352" s="1" t="s">
        <v>890</v>
      </c>
      <c r="B352" s="2" t="s">
        <v>891</v>
      </c>
      <c r="C352" s="3" t="s">
        <v>63</v>
      </c>
      <c r="D352" s="2" t="s">
        <v>56</v>
      </c>
      <c r="E352" s="2" t="s">
        <v>497</v>
      </c>
      <c r="F352" s="4">
        <v>89667</v>
      </c>
      <c r="G352" s="3" t="s">
        <v>58</v>
      </c>
      <c r="H352" s="3" t="s">
        <v>13</v>
      </c>
      <c r="I352" s="4">
        <v>3000</v>
      </c>
      <c r="J352" s="7"/>
      <c r="K352" s="3" t="s">
        <v>1</v>
      </c>
      <c r="L352" s="3" t="s">
        <v>59</v>
      </c>
      <c r="M352" s="3" t="s">
        <v>60</v>
      </c>
      <c r="N352" s="6">
        <v>351</v>
      </c>
    </row>
    <row r="353" spans="1:14" ht="15.75" x14ac:dyDescent="0.25">
      <c r="A353" s="1" t="s">
        <v>250</v>
      </c>
      <c r="B353" s="2" t="s">
        <v>559</v>
      </c>
      <c r="C353" s="3" t="s">
        <v>207</v>
      </c>
      <c r="D353" s="2" t="s">
        <v>846</v>
      </c>
      <c r="E353" s="2" t="s">
        <v>37</v>
      </c>
      <c r="F353" s="4">
        <v>89578</v>
      </c>
      <c r="G353" s="3" t="s">
        <v>12</v>
      </c>
      <c r="H353" s="3" t="s">
        <v>13</v>
      </c>
      <c r="I353" s="7"/>
      <c r="J353" s="7"/>
      <c r="K353" s="3" t="s">
        <v>2</v>
      </c>
      <c r="L353" s="3" t="s">
        <v>14</v>
      </c>
      <c r="M353" s="3" t="s">
        <v>15</v>
      </c>
      <c r="N353" s="6">
        <v>352</v>
      </c>
    </row>
    <row r="354" spans="1:14" ht="15.75" x14ac:dyDescent="0.25">
      <c r="A354" s="1" t="s">
        <v>878</v>
      </c>
      <c r="B354" s="2" t="s">
        <v>879</v>
      </c>
      <c r="C354" s="8"/>
      <c r="D354" s="2" t="s">
        <v>195</v>
      </c>
      <c r="E354" s="2" t="s">
        <v>766</v>
      </c>
      <c r="F354" s="5">
        <v>89427</v>
      </c>
      <c r="G354" s="9" t="s">
        <v>12</v>
      </c>
      <c r="H354" s="9" t="s">
        <v>13</v>
      </c>
      <c r="I354" s="5"/>
      <c r="J354" s="5"/>
      <c r="K354" s="9" t="s">
        <v>3</v>
      </c>
      <c r="L354" s="8" t="s">
        <v>59</v>
      </c>
      <c r="M354" s="8" t="s">
        <v>60</v>
      </c>
      <c r="N354" s="6">
        <v>353</v>
      </c>
    </row>
    <row r="355" spans="1:14" ht="15.75" x14ac:dyDescent="0.25">
      <c r="A355" s="1" t="s">
        <v>880</v>
      </c>
      <c r="B355" s="2" t="s">
        <v>881</v>
      </c>
      <c r="C355" s="8"/>
      <c r="D355" s="2" t="s">
        <v>56</v>
      </c>
      <c r="E355" s="2" t="s">
        <v>189</v>
      </c>
      <c r="F355" s="4">
        <v>89308</v>
      </c>
      <c r="G355" s="9" t="s">
        <v>12</v>
      </c>
      <c r="H355" s="9" t="s">
        <v>13</v>
      </c>
      <c r="I355" s="5"/>
      <c r="J355" s="5"/>
      <c r="K355" s="9" t="s">
        <v>3</v>
      </c>
      <c r="L355" s="3" t="s">
        <v>59</v>
      </c>
      <c r="M355" s="3" t="s">
        <v>60</v>
      </c>
      <c r="N355" s="6">
        <v>354</v>
      </c>
    </row>
    <row r="356" spans="1:14" ht="15.75" x14ac:dyDescent="0.25">
      <c r="A356" s="1" t="s">
        <v>1197</v>
      </c>
      <c r="B356" s="2" t="s">
        <v>118</v>
      </c>
      <c r="C356" s="3" t="s">
        <v>87</v>
      </c>
      <c r="D356" s="2" t="s">
        <v>792</v>
      </c>
      <c r="E356" s="11" t="s">
        <v>639</v>
      </c>
      <c r="F356" s="5">
        <v>89250</v>
      </c>
      <c r="G356" s="9" t="s">
        <v>12</v>
      </c>
      <c r="H356" s="9" t="s">
        <v>13</v>
      </c>
      <c r="I356" s="5"/>
      <c r="J356" s="5"/>
      <c r="K356" s="9" t="s">
        <v>2</v>
      </c>
      <c r="L356" s="8" t="s">
        <v>14</v>
      </c>
      <c r="M356" s="8" t="s">
        <v>15</v>
      </c>
      <c r="N356" s="6">
        <v>355</v>
      </c>
    </row>
    <row r="357" spans="1:14" ht="15.75" x14ac:dyDescent="0.25">
      <c r="A357" s="1" t="s">
        <v>854</v>
      </c>
      <c r="B357" s="2" t="s">
        <v>210</v>
      </c>
      <c r="C357" s="3" t="s">
        <v>51</v>
      </c>
      <c r="D357" s="2" t="s">
        <v>855</v>
      </c>
      <c r="E357" s="2" t="s">
        <v>89</v>
      </c>
      <c r="F357" s="4">
        <v>89156</v>
      </c>
      <c r="G357" s="3" t="s">
        <v>12</v>
      </c>
      <c r="H357" s="3" t="s">
        <v>13</v>
      </c>
      <c r="I357" s="4">
        <v>365</v>
      </c>
      <c r="J357" s="7"/>
      <c r="K357" s="3" t="s">
        <v>2</v>
      </c>
      <c r="L357" s="3" t="s">
        <v>14</v>
      </c>
      <c r="M357" s="3" t="s">
        <v>15</v>
      </c>
      <c r="N357" s="6">
        <v>356</v>
      </c>
    </row>
    <row r="358" spans="1:14" ht="15.75" x14ac:dyDescent="0.25">
      <c r="A358" s="1" t="s">
        <v>1433</v>
      </c>
      <c r="B358" s="2" t="s">
        <v>311</v>
      </c>
      <c r="C358" s="3" t="s">
        <v>31</v>
      </c>
      <c r="D358" s="2" t="s">
        <v>449</v>
      </c>
      <c r="E358" s="2" t="s">
        <v>3109</v>
      </c>
      <c r="F358" s="4">
        <v>89130</v>
      </c>
      <c r="G358" s="3" t="s">
        <v>12</v>
      </c>
      <c r="H358" s="3" t="s">
        <v>13</v>
      </c>
      <c r="I358" s="4">
        <v>8500</v>
      </c>
      <c r="J358" s="7"/>
      <c r="K358" s="3" t="s">
        <v>0</v>
      </c>
      <c r="L358" s="3" t="s">
        <v>14</v>
      </c>
      <c r="M358" s="3" t="s">
        <v>7373</v>
      </c>
      <c r="N358" s="6">
        <v>357</v>
      </c>
    </row>
    <row r="359" spans="1:14" ht="15.75" x14ac:dyDescent="0.25">
      <c r="A359" s="1" t="s">
        <v>870</v>
      </c>
      <c r="B359" s="2" t="s">
        <v>139</v>
      </c>
      <c r="C359" s="3" t="s">
        <v>12</v>
      </c>
      <c r="D359" s="2" t="s">
        <v>195</v>
      </c>
      <c r="E359" s="2" t="s">
        <v>477</v>
      </c>
      <c r="F359" s="4">
        <v>89021</v>
      </c>
      <c r="G359" s="3" t="s">
        <v>12</v>
      </c>
      <c r="H359" s="3" t="s">
        <v>13</v>
      </c>
      <c r="I359" s="5"/>
      <c r="J359" s="5"/>
      <c r="K359" s="3" t="s">
        <v>3</v>
      </c>
      <c r="L359" s="3" t="s">
        <v>59</v>
      </c>
      <c r="M359" s="3" t="s">
        <v>60</v>
      </c>
      <c r="N359" s="6">
        <v>358</v>
      </c>
    </row>
    <row r="360" spans="1:14" ht="15.75" x14ac:dyDescent="0.25">
      <c r="A360" s="1" t="s">
        <v>856</v>
      </c>
      <c r="B360" s="2" t="s">
        <v>857</v>
      </c>
      <c r="C360" s="3" t="s">
        <v>43</v>
      </c>
      <c r="D360" s="2" t="s">
        <v>858</v>
      </c>
      <c r="E360" s="2" t="s">
        <v>80</v>
      </c>
      <c r="F360" s="4">
        <v>88979</v>
      </c>
      <c r="G360" s="3" t="s">
        <v>12</v>
      </c>
      <c r="H360" s="3" t="s">
        <v>13</v>
      </c>
      <c r="I360" s="7"/>
      <c r="J360" s="7"/>
      <c r="K360" s="3" t="s">
        <v>2</v>
      </c>
      <c r="L360" s="3" t="s">
        <v>14</v>
      </c>
      <c r="M360" s="3" t="s">
        <v>15</v>
      </c>
      <c r="N360" s="6">
        <v>359</v>
      </c>
    </row>
    <row r="361" spans="1:14" ht="15.75" x14ac:dyDescent="0.25">
      <c r="A361" s="10" t="s">
        <v>142</v>
      </c>
      <c r="B361" s="11" t="s">
        <v>752</v>
      </c>
      <c r="C361" s="8" t="s">
        <v>51</v>
      </c>
      <c r="D361" s="11" t="s">
        <v>792</v>
      </c>
      <c r="E361" s="11" t="s">
        <v>149</v>
      </c>
      <c r="F361" s="4">
        <v>88868</v>
      </c>
      <c r="G361" s="8" t="s">
        <v>12</v>
      </c>
      <c r="H361" s="8" t="s">
        <v>13</v>
      </c>
      <c r="I361" s="7"/>
      <c r="J361" s="7"/>
      <c r="K361" s="8" t="s">
        <v>2</v>
      </c>
      <c r="L361" s="8" t="s">
        <v>14</v>
      </c>
      <c r="M361" s="8" t="s">
        <v>15</v>
      </c>
      <c r="N361" s="6">
        <v>360</v>
      </c>
    </row>
    <row r="362" spans="1:14" ht="15.75" x14ac:dyDescent="0.25">
      <c r="A362" s="1" t="s">
        <v>867</v>
      </c>
      <c r="B362" s="2" t="s">
        <v>868</v>
      </c>
      <c r="C362" s="8"/>
      <c r="D362" s="2" t="s">
        <v>869</v>
      </c>
      <c r="E362" s="2" t="s">
        <v>53</v>
      </c>
      <c r="F362" s="4">
        <v>88868</v>
      </c>
      <c r="G362" s="3" t="s">
        <v>12</v>
      </c>
      <c r="H362" s="3" t="s">
        <v>13</v>
      </c>
      <c r="I362" s="7"/>
      <c r="J362" s="7"/>
      <c r="K362" s="3" t="s">
        <v>2</v>
      </c>
      <c r="L362" s="3" t="s">
        <v>14</v>
      </c>
      <c r="M362" s="3" t="s">
        <v>15</v>
      </c>
      <c r="N362" s="6">
        <v>361</v>
      </c>
    </row>
    <row r="363" spans="1:14" ht="15.75" x14ac:dyDescent="0.25">
      <c r="A363" s="1" t="s">
        <v>864</v>
      </c>
      <c r="B363" s="2" t="s">
        <v>865</v>
      </c>
      <c r="C363" s="3" t="s">
        <v>18</v>
      </c>
      <c r="D363" s="2" t="s">
        <v>866</v>
      </c>
      <c r="E363" s="2" t="s">
        <v>178</v>
      </c>
      <c r="F363" s="4">
        <v>88868</v>
      </c>
      <c r="G363" s="3" t="s">
        <v>12</v>
      </c>
      <c r="H363" s="3" t="s">
        <v>13</v>
      </c>
      <c r="I363" s="5"/>
      <c r="J363" s="5"/>
      <c r="K363" s="3" t="s">
        <v>2</v>
      </c>
      <c r="L363" s="3" t="s">
        <v>14</v>
      </c>
      <c r="M363" s="3" t="s">
        <v>15</v>
      </c>
      <c r="N363" s="6">
        <v>362</v>
      </c>
    </row>
    <row r="364" spans="1:14" ht="15.75" x14ac:dyDescent="0.25">
      <c r="A364" s="1" t="s">
        <v>862</v>
      </c>
      <c r="B364" s="2" t="s">
        <v>8</v>
      </c>
      <c r="C364" s="3" t="s">
        <v>12</v>
      </c>
      <c r="D364" s="2" t="s">
        <v>863</v>
      </c>
      <c r="E364" s="2" t="s">
        <v>28</v>
      </c>
      <c r="F364" s="4">
        <v>88868</v>
      </c>
      <c r="G364" s="3" t="s">
        <v>12</v>
      </c>
      <c r="H364" s="3" t="s">
        <v>13</v>
      </c>
      <c r="I364" s="7"/>
      <c r="J364" s="7"/>
      <c r="K364" s="3" t="s">
        <v>2</v>
      </c>
      <c r="L364" s="3" t="s">
        <v>14</v>
      </c>
      <c r="M364" s="3" t="s">
        <v>15</v>
      </c>
      <c r="N364" s="6">
        <v>363</v>
      </c>
    </row>
    <row r="365" spans="1:14" ht="15.75" x14ac:dyDescent="0.25">
      <c r="A365" s="1" t="s">
        <v>983</v>
      </c>
      <c r="B365" s="2" t="s">
        <v>984</v>
      </c>
      <c r="C365" s="3" t="s">
        <v>18</v>
      </c>
      <c r="D365" s="2" t="s">
        <v>712</v>
      </c>
      <c r="E365" s="2" t="s">
        <v>603</v>
      </c>
      <c r="F365" s="4">
        <v>88582</v>
      </c>
      <c r="G365" s="3" t="s">
        <v>12</v>
      </c>
      <c r="H365" s="3" t="s">
        <v>13</v>
      </c>
      <c r="I365" s="4">
        <v>2000</v>
      </c>
      <c r="J365" s="7"/>
      <c r="K365" s="3" t="s">
        <v>3</v>
      </c>
      <c r="L365" s="3" t="s">
        <v>59</v>
      </c>
      <c r="M365" s="3" t="s">
        <v>60</v>
      </c>
      <c r="N365" s="6">
        <v>364</v>
      </c>
    </row>
    <row r="366" spans="1:14" ht="15.75" x14ac:dyDescent="0.25">
      <c r="A366" s="1" t="s">
        <v>1786</v>
      </c>
      <c r="B366" s="2" t="s">
        <v>8</v>
      </c>
      <c r="C366" s="8"/>
      <c r="D366" s="2" t="s">
        <v>201</v>
      </c>
      <c r="E366" s="2" t="s">
        <v>234</v>
      </c>
      <c r="F366" s="4">
        <v>88500</v>
      </c>
      <c r="G366" s="3" t="s">
        <v>12</v>
      </c>
      <c r="H366" s="3" t="s">
        <v>13</v>
      </c>
      <c r="I366" s="7"/>
      <c r="J366" s="7"/>
      <c r="K366" s="3" t="s">
        <v>3</v>
      </c>
      <c r="L366" s="3" t="s">
        <v>59</v>
      </c>
      <c r="M366" s="3" t="s">
        <v>60</v>
      </c>
      <c r="N366" s="6">
        <v>365</v>
      </c>
    </row>
    <row r="367" spans="1:14" ht="15.75" x14ac:dyDescent="0.25">
      <c r="A367" s="1" t="s">
        <v>897</v>
      </c>
      <c r="B367" s="2" t="s">
        <v>898</v>
      </c>
      <c r="C367" s="3" t="s">
        <v>152</v>
      </c>
      <c r="D367" s="2" t="s">
        <v>195</v>
      </c>
      <c r="E367" s="2" t="s">
        <v>766</v>
      </c>
      <c r="F367" s="4">
        <v>88431</v>
      </c>
      <c r="G367" s="3" t="s">
        <v>58</v>
      </c>
      <c r="H367" s="3" t="s">
        <v>13</v>
      </c>
      <c r="I367" s="7"/>
      <c r="J367" s="7"/>
      <c r="K367" s="3" t="s">
        <v>1</v>
      </c>
      <c r="L367" s="3" t="s">
        <v>59</v>
      </c>
      <c r="M367" s="3" t="s">
        <v>60</v>
      </c>
      <c r="N367" s="6">
        <v>366</v>
      </c>
    </row>
    <row r="368" spans="1:14" ht="15.75" x14ac:dyDescent="0.25">
      <c r="A368" s="1" t="s">
        <v>313</v>
      </c>
      <c r="B368" s="2" t="s">
        <v>1192</v>
      </c>
      <c r="C368" s="9" t="s">
        <v>181</v>
      </c>
      <c r="D368" s="2" t="s">
        <v>56</v>
      </c>
      <c r="E368" s="2" t="s">
        <v>258</v>
      </c>
      <c r="F368" s="4">
        <v>88392</v>
      </c>
      <c r="G368" s="9" t="s">
        <v>12</v>
      </c>
      <c r="H368" s="9" t="s">
        <v>13</v>
      </c>
      <c r="I368" s="4">
        <v>750</v>
      </c>
      <c r="J368" s="5"/>
      <c r="K368" s="9" t="s">
        <v>3</v>
      </c>
      <c r="L368" s="3" t="s">
        <v>59</v>
      </c>
      <c r="M368" s="3" t="s">
        <v>60</v>
      </c>
      <c r="N368" s="6">
        <v>367</v>
      </c>
    </row>
    <row r="369" spans="1:14" ht="15.75" x14ac:dyDescent="0.25">
      <c r="A369" s="1" t="s">
        <v>1083</v>
      </c>
      <c r="B369" s="2" t="s">
        <v>468</v>
      </c>
      <c r="C369" s="3" t="s">
        <v>12</v>
      </c>
      <c r="D369" s="2" t="s">
        <v>1084</v>
      </c>
      <c r="E369" s="2" t="s">
        <v>53</v>
      </c>
      <c r="F369" s="4">
        <v>88366</v>
      </c>
      <c r="G369" s="3" t="s">
        <v>12</v>
      </c>
      <c r="H369" s="3" t="s">
        <v>13</v>
      </c>
      <c r="I369" s="7"/>
      <c r="J369" s="7"/>
      <c r="K369" s="3" t="s">
        <v>2</v>
      </c>
      <c r="L369" s="3" t="s">
        <v>14</v>
      </c>
      <c r="M369" s="3" t="s">
        <v>15</v>
      </c>
      <c r="N369" s="6">
        <v>368</v>
      </c>
    </row>
    <row r="370" spans="1:14" ht="15.75" x14ac:dyDescent="0.25">
      <c r="A370" s="1" t="s">
        <v>905</v>
      </c>
      <c r="B370" s="2" t="s">
        <v>605</v>
      </c>
      <c r="C370" s="3" t="s">
        <v>23</v>
      </c>
      <c r="D370" s="2" t="s">
        <v>906</v>
      </c>
      <c r="E370" s="2" t="s">
        <v>120</v>
      </c>
      <c r="F370" s="4">
        <v>88182</v>
      </c>
      <c r="G370" s="3" t="s">
        <v>12</v>
      </c>
      <c r="H370" s="3" t="s">
        <v>13</v>
      </c>
      <c r="I370" s="5"/>
      <c r="J370" s="5"/>
      <c r="K370" s="9" t="s">
        <v>4</v>
      </c>
      <c r="L370" s="3" t="s">
        <v>14</v>
      </c>
      <c r="M370" s="3" t="s">
        <v>121</v>
      </c>
      <c r="N370" s="6">
        <v>369</v>
      </c>
    </row>
    <row r="371" spans="1:14" ht="15.75" x14ac:dyDescent="0.25">
      <c r="A371" s="1" t="s">
        <v>892</v>
      </c>
      <c r="B371" s="2" t="s">
        <v>893</v>
      </c>
      <c r="C371" s="3" t="s">
        <v>144</v>
      </c>
      <c r="D371" s="11" t="s">
        <v>195</v>
      </c>
      <c r="E371" s="2" t="s">
        <v>211</v>
      </c>
      <c r="F371" s="7">
        <v>87973</v>
      </c>
      <c r="G371" s="9" t="s">
        <v>12</v>
      </c>
      <c r="H371" s="9" t="s">
        <v>13</v>
      </c>
      <c r="I371" s="5"/>
      <c r="J371" s="5"/>
      <c r="K371" s="9" t="s">
        <v>3</v>
      </c>
      <c r="L371" s="8" t="s">
        <v>59</v>
      </c>
      <c r="M371" s="8" t="s">
        <v>60</v>
      </c>
      <c r="N371" s="6">
        <v>370</v>
      </c>
    </row>
    <row r="372" spans="1:14" ht="15.75" x14ac:dyDescent="0.25">
      <c r="A372" s="1" t="s">
        <v>907</v>
      </c>
      <c r="B372" s="2" t="s">
        <v>609</v>
      </c>
      <c r="C372" s="3" t="s">
        <v>187</v>
      </c>
      <c r="D372" s="2" t="s">
        <v>195</v>
      </c>
      <c r="E372" s="2" t="s">
        <v>603</v>
      </c>
      <c r="F372" s="4">
        <v>87808</v>
      </c>
      <c r="G372" s="3" t="s">
        <v>12</v>
      </c>
      <c r="H372" s="3" t="s">
        <v>13</v>
      </c>
      <c r="I372" s="7"/>
      <c r="J372" s="7"/>
      <c r="K372" s="3" t="s">
        <v>3</v>
      </c>
      <c r="L372" s="3" t="s">
        <v>59</v>
      </c>
      <c r="M372" s="3" t="s">
        <v>60</v>
      </c>
      <c r="N372" s="6">
        <v>371</v>
      </c>
    </row>
    <row r="373" spans="1:14" ht="15.75" x14ac:dyDescent="0.25">
      <c r="A373" s="1" t="s">
        <v>914</v>
      </c>
      <c r="B373" s="2" t="s">
        <v>313</v>
      </c>
      <c r="C373" s="3" t="s">
        <v>12</v>
      </c>
      <c r="D373" s="2" t="s">
        <v>195</v>
      </c>
      <c r="E373" s="2" t="s">
        <v>508</v>
      </c>
      <c r="F373" s="4">
        <v>87782</v>
      </c>
      <c r="G373" s="3" t="s">
        <v>12</v>
      </c>
      <c r="H373" s="3" t="s">
        <v>13</v>
      </c>
      <c r="I373" s="4">
        <v>8000</v>
      </c>
      <c r="J373" s="7"/>
      <c r="K373" s="3" t="s">
        <v>3</v>
      </c>
      <c r="L373" s="3" t="s">
        <v>14</v>
      </c>
      <c r="M373" s="3" t="s">
        <v>60</v>
      </c>
      <c r="N373" s="6">
        <v>372</v>
      </c>
    </row>
    <row r="374" spans="1:14" ht="15.75" x14ac:dyDescent="0.25">
      <c r="A374" s="1" t="s">
        <v>850</v>
      </c>
      <c r="B374" s="2" t="s">
        <v>311</v>
      </c>
      <c r="C374" s="9" t="s">
        <v>13</v>
      </c>
      <c r="D374" s="2" t="s">
        <v>56</v>
      </c>
      <c r="E374" s="2" t="s">
        <v>258</v>
      </c>
      <c r="F374" s="7">
        <v>87743</v>
      </c>
      <c r="G374" s="3" t="s">
        <v>12</v>
      </c>
      <c r="H374" s="9" t="s">
        <v>13</v>
      </c>
      <c r="I374" s="5"/>
      <c r="J374" s="5"/>
      <c r="K374" s="9" t="s">
        <v>3</v>
      </c>
      <c r="L374" s="3" t="s">
        <v>59</v>
      </c>
      <c r="M374" s="8" t="s">
        <v>60</v>
      </c>
      <c r="N374" s="6">
        <v>373</v>
      </c>
    </row>
    <row r="375" spans="1:14" ht="15.75" x14ac:dyDescent="0.25">
      <c r="A375" s="1" t="s">
        <v>894</v>
      </c>
      <c r="B375" s="2" t="s">
        <v>35</v>
      </c>
      <c r="C375" s="3" t="s">
        <v>43</v>
      </c>
      <c r="D375" s="2" t="s">
        <v>729</v>
      </c>
      <c r="E375" s="2" t="s">
        <v>261</v>
      </c>
      <c r="F375" s="4">
        <v>87722</v>
      </c>
      <c r="G375" s="9" t="s">
        <v>12</v>
      </c>
      <c r="H375" s="9" t="s">
        <v>13</v>
      </c>
      <c r="I375" s="5"/>
      <c r="J375" s="5"/>
      <c r="K375" s="9" t="s">
        <v>2</v>
      </c>
      <c r="L375" s="3" t="s">
        <v>14</v>
      </c>
      <c r="M375" s="3" t="s">
        <v>15</v>
      </c>
      <c r="N375" s="6">
        <v>374</v>
      </c>
    </row>
    <row r="376" spans="1:14" ht="15.75" x14ac:dyDescent="0.25">
      <c r="A376" s="1" t="s">
        <v>917</v>
      </c>
      <c r="B376" s="2" t="s">
        <v>918</v>
      </c>
      <c r="C376" s="3" t="s">
        <v>144</v>
      </c>
      <c r="D376" s="2" t="s">
        <v>56</v>
      </c>
      <c r="E376" s="11" t="s">
        <v>535</v>
      </c>
      <c r="F376" s="7">
        <v>87638</v>
      </c>
      <c r="G376" s="9" t="s">
        <v>12</v>
      </c>
      <c r="H376" s="9" t="s">
        <v>13</v>
      </c>
      <c r="I376" s="5"/>
      <c r="J376" s="5"/>
      <c r="K376" s="9" t="s">
        <v>3</v>
      </c>
      <c r="L376" s="8" t="s">
        <v>59</v>
      </c>
      <c r="M376" s="8" t="s">
        <v>60</v>
      </c>
      <c r="N376" s="6">
        <v>375</v>
      </c>
    </row>
    <row r="377" spans="1:14" ht="15.75" x14ac:dyDescent="0.25">
      <c r="A377" s="1" t="s">
        <v>912</v>
      </c>
      <c r="B377" s="2" t="s">
        <v>615</v>
      </c>
      <c r="C377" s="3" t="s">
        <v>12</v>
      </c>
      <c r="D377" s="2" t="s">
        <v>913</v>
      </c>
      <c r="E377" s="2" t="s">
        <v>120</v>
      </c>
      <c r="F377" s="4">
        <v>87532</v>
      </c>
      <c r="G377" s="3" t="s">
        <v>12</v>
      </c>
      <c r="H377" s="3" t="s">
        <v>13</v>
      </c>
      <c r="I377" s="7"/>
      <c r="J377" s="7"/>
      <c r="K377" s="3" t="s">
        <v>4</v>
      </c>
      <c r="L377" s="3" t="s">
        <v>14</v>
      </c>
      <c r="M377" s="3" t="s">
        <v>121</v>
      </c>
      <c r="N377" s="6">
        <v>376</v>
      </c>
    </row>
    <row r="378" spans="1:14" ht="15.75" x14ac:dyDescent="0.25">
      <c r="A378" s="1" t="s">
        <v>950</v>
      </c>
      <c r="B378" s="2" t="s">
        <v>951</v>
      </c>
      <c r="C378" s="3" t="s">
        <v>12</v>
      </c>
      <c r="D378" s="2" t="s">
        <v>195</v>
      </c>
      <c r="E378" s="2" t="s">
        <v>258</v>
      </c>
      <c r="F378" s="4">
        <v>87520</v>
      </c>
      <c r="G378" s="3" t="s">
        <v>12</v>
      </c>
      <c r="H378" s="3" t="s">
        <v>13</v>
      </c>
      <c r="I378" s="7"/>
      <c r="J378" s="7"/>
      <c r="K378" s="3" t="s">
        <v>3</v>
      </c>
      <c r="L378" s="3" t="s">
        <v>59</v>
      </c>
      <c r="M378" s="3" t="s">
        <v>60</v>
      </c>
      <c r="N378" s="6">
        <v>377</v>
      </c>
    </row>
    <row r="379" spans="1:14" ht="15.75" x14ac:dyDescent="0.25">
      <c r="A379" s="1" t="s">
        <v>899</v>
      </c>
      <c r="B379" s="2" t="s">
        <v>900</v>
      </c>
      <c r="C379" s="3" t="s">
        <v>144</v>
      </c>
      <c r="D379" s="2" t="s">
        <v>901</v>
      </c>
      <c r="E379" s="2" t="s">
        <v>173</v>
      </c>
      <c r="F379" s="7">
        <v>87406</v>
      </c>
      <c r="G379" s="3" t="s">
        <v>12</v>
      </c>
      <c r="H379" s="9" t="s">
        <v>13</v>
      </c>
      <c r="I379" s="5"/>
      <c r="J379" s="5"/>
      <c r="K379" s="9" t="s">
        <v>2</v>
      </c>
      <c r="L379" s="8" t="s">
        <v>14</v>
      </c>
      <c r="M379" s="8" t="s">
        <v>15</v>
      </c>
      <c r="N379" s="6">
        <v>378</v>
      </c>
    </row>
    <row r="380" spans="1:14" ht="15.75" x14ac:dyDescent="0.25">
      <c r="A380" s="1" t="s">
        <v>957</v>
      </c>
      <c r="B380" s="2" t="s">
        <v>641</v>
      </c>
      <c r="C380" s="3" t="s">
        <v>144</v>
      </c>
      <c r="D380" s="2" t="s">
        <v>56</v>
      </c>
      <c r="E380" s="2" t="s">
        <v>280</v>
      </c>
      <c r="F380" s="4">
        <v>87405</v>
      </c>
      <c r="G380" s="3" t="s">
        <v>12</v>
      </c>
      <c r="H380" s="3" t="s">
        <v>13</v>
      </c>
      <c r="I380" s="4">
        <v>3000</v>
      </c>
      <c r="J380" s="5"/>
      <c r="K380" s="9" t="s">
        <v>3</v>
      </c>
      <c r="L380" s="3" t="s">
        <v>59</v>
      </c>
      <c r="M380" s="3" t="s">
        <v>60</v>
      </c>
      <c r="N380" s="6">
        <v>379</v>
      </c>
    </row>
    <row r="381" spans="1:14" ht="15.75" x14ac:dyDescent="0.25">
      <c r="A381" s="1" t="s">
        <v>902</v>
      </c>
      <c r="B381" s="2" t="s">
        <v>86</v>
      </c>
      <c r="C381" s="3" t="s">
        <v>43</v>
      </c>
      <c r="D381" s="2" t="s">
        <v>903</v>
      </c>
      <c r="E381" s="2" t="s">
        <v>116</v>
      </c>
      <c r="F381" s="4">
        <v>87304</v>
      </c>
      <c r="G381" s="3" t="s">
        <v>12</v>
      </c>
      <c r="H381" s="3" t="s">
        <v>13</v>
      </c>
      <c r="I381" s="4">
        <v>9000</v>
      </c>
      <c r="J381" s="7"/>
      <c r="K381" s="3" t="s">
        <v>2</v>
      </c>
      <c r="L381" s="3" t="s">
        <v>14</v>
      </c>
      <c r="M381" s="3" t="s">
        <v>15</v>
      </c>
      <c r="N381" s="6">
        <v>380</v>
      </c>
    </row>
    <row r="382" spans="1:14" ht="15.75" x14ac:dyDescent="0.25">
      <c r="A382" s="1" t="s">
        <v>924</v>
      </c>
      <c r="B382" s="2" t="s">
        <v>925</v>
      </c>
      <c r="C382" s="3" t="s">
        <v>87</v>
      </c>
      <c r="D382" s="2" t="s">
        <v>926</v>
      </c>
      <c r="E382" s="2" t="s">
        <v>163</v>
      </c>
      <c r="F382" s="4">
        <v>87275</v>
      </c>
      <c r="G382" s="8" t="s">
        <v>12</v>
      </c>
      <c r="H382" s="8" t="s">
        <v>13</v>
      </c>
      <c r="I382" s="7"/>
      <c r="J382" s="7"/>
      <c r="K382" s="8" t="s">
        <v>3</v>
      </c>
      <c r="L382" s="3" t="s">
        <v>14</v>
      </c>
      <c r="M382" s="3" t="s">
        <v>60</v>
      </c>
      <c r="N382" s="6">
        <v>381</v>
      </c>
    </row>
    <row r="383" spans="1:14" ht="15.75" x14ac:dyDescent="0.25">
      <c r="A383" s="1" t="s">
        <v>1112</v>
      </c>
      <c r="B383" s="2" t="s">
        <v>147</v>
      </c>
      <c r="C383" s="3" t="s">
        <v>181</v>
      </c>
      <c r="D383" s="2" t="s">
        <v>3115</v>
      </c>
      <c r="E383" s="2" t="s">
        <v>53</v>
      </c>
      <c r="F383" s="4">
        <v>87255</v>
      </c>
      <c r="G383" s="3" t="s">
        <v>12</v>
      </c>
      <c r="H383" s="3" t="s">
        <v>13</v>
      </c>
      <c r="I383" s="7"/>
      <c r="J383" s="7"/>
      <c r="K383" s="3" t="s">
        <v>2</v>
      </c>
      <c r="L383" s="3" t="s">
        <v>14</v>
      </c>
      <c r="M383" s="3" t="s">
        <v>15</v>
      </c>
      <c r="N383" s="6">
        <v>382</v>
      </c>
    </row>
    <row r="384" spans="1:14" ht="15.75" x14ac:dyDescent="0.25">
      <c r="A384" s="1" t="s">
        <v>929</v>
      </c>
      <c r="B384" s="2" t="s">
        <v>930</v>
      </c>
      <c r="C384" s="9" t="s">
        <v>12</v>
      </c>
      <c r="D384" s="2" t="s">
        <v>931</v>
      </c>
      <c r="E384" s="2" t="s">
        <v>120</v>
      </c>
      <c r="F384" s="4">
        <v>87242</v>
      </c>
      <c r="G384" s="9" t="s">
        <v>12</v>
      </c>
      <c r="H384" s="9" t="s">
        <v>13</v>
      </c>
      <c r="I384" s="5"/>
      <c r="J384" s="5"/>
      <c r="K384" s="8" t="s">
        <v>4</v>
      </c>
      <c r="L384" s="8" t="s">
        <v>14</v>
      </c>
      <c r="M384" s="8" t="s">
        <v>121</v>
      </c>
      <c r="N384" s="6">
        <v>383</v>
      </c>
    </row>
    <row r="385" spans="1:14" ht="15.75" x14ac:dyDescent="0.25">
      <c r="A385" s="1" t="s">
        <v>958</v>
      </c>
      <c r="B385" s="2" t="s">
        <v>959</v>
      </c>
      <c r="C385" s="9" t="s">
        <v>13</v>
      </c>
      <c r="D385" s="2" t="s">
        <v>56</v>
      </c>
      <c r="E385" s="11" t="s">
        <v>508</v>
      </c>
      <c r="F385" s="7">
        <v>87237</v>
      </c>
      <c r="G385" s="3" t="s">
        <v>12</v>
      </c>
      <c r="H385" s="9" t="s">
        <v>13</v>
      </c>
      <c r="I385" s="5"/>
      <c r="J385" s="5"/>
      <c r="K385" s="9" t="s">
        <v>3</v>
      </c>
      <c r="L385" s="8" t="s">
        <v>59</v>
      </c>
      <c r="M385" s="8" t="s">
        <v>60</v>
      </c>
      <c r="N385" s="6">
        <v>384</v>
      </c>
    </row>
    <row r="386" spans="1:14" ht="15.75" x14ac:dyDescent="0.25">
      <c r="A386" s="1" t="s">
        <v>932</v>
      </c>
      <c r="B386" s="2" t="s">
        <v>933</v>
      </c>
      <c r="C386" s="8"/>
      <c r="D386" s="2" t="s">
        <v>195</v>
      </c>
      <c r="E386" s="2" t="s">
        <v>508</v>
      </c>
      <c r="F386" s="4">
        <v>87182</v>
      </c>
      <c r="G386" s="3" t="s">
        <v>12</v>
      </c>
      <c r="H386" s="3" t="s">
        <v>13</v>
      </c>
      <c r="I386" s="4"/>
      <c r="J386" s="7"/>
      <c r="K386" s="3" t="s">
        <v>3</v>
      </c>
      <c r="L386" s="3" t="s">
        <v>59</v>
      </c>
      <c r="M386" s="3" t="s">
        <v>60</v>
      </c>
      <c r="N386" s="6">
        <v>385</v>
      </c>
    </row>
    <row r="387" spans="1:14" ht="15.75" x14ac:dyDescent="0.25">
      <c r="A387" s="1" t="s">
        <v>940</v>
      </c>
      <c r="B387" s="2" t="s">
        <v>941</v>
      </c>
      <c r="C387" s="8"/>
      <c r="D387" s="2" t="s">
        <v>195</v>
      </c>
      <c r="E387" s="2" t="s">
        <v>208</v>
      </c>
      <c r="F387" s="7">
        <v>87142</v>
      </c>
      <c r="G387" s="9" t="s">
        <v>58</v>
      </c>
      <c r="H387" s="9" t="s">
        <v>13</v>
      </c>
      <c r="I387" s="5"/>
      <c r="J387" s="5"/>
      <c r="K387" s="9" t="s">
        <v>1</v>
      </c>
      <c r="L387" s="3" t="s">
        <v>59</v>
      </c>
      <c r="M387" s="8" t="s">
        <v>60</v>
      </c>
      <c r="N387" s="6">
        <v>386</v>
      </c>
    </row>
    <row r="388" spans="1:14" ht="15.75" x14ac:dyDescent="0.25">
      <c r="A388" s="1" t="s">
        <v>935</v>
      </c>
      <c r="B388" s="2" t="s">
        <v>936</v>
      </c>
      <c r="C388" s="3" t="s">
        <v>51</v>
      </c>
      <c r="D388" s="2" t="s">
        <v>195</v>
      </c>
      <c r="E388" s="2" t="s">
        <v>297</v>
      </c>
      <c r="F388" s="4">
        <v>87068</v>
      </c>
      <c r="G388" s="3" t="s">
        <v>58</v>
      </c>
      <c r="H388" s="3" t="s">
        <v>13</v>
      </c>
      <c r="I388" s="7"/>
      <c r="J388" s="7"/>
      <c r="K388" s="3" t="s">
        <v>1</v>
      </c>
      <c r="L388" s="3" t="s">
        <v>59</v>
      </c>
      <c r="M388" s="3" t="s">
        <v>60</v>
      </c>
      <c r="N388" s="6">
        <v>387</v>
      </c>
    </row>
    <row r="389" spans="1:14" ht="15.75" x14ac:dyDescent="0.25">
      <c r="A389" s="1" t="s">
        <v>2499</v>
      </c>
      <c r="B389" s="2" t="s">
        <v>1782</v>
      </c>
      <c r="C389" s="3" t="s">
        <v>51</v>
      </c>
      <c r="D389" s="2" t="s">
        <v>903</v>
      </c>
      <c r="E389" s="2" t="s">
        <v>1326</v>
      </c>
      <c r="F389" s="5">
        <v>87000</v>
      </c>
      <c r="G389" s="3" t="s">
        <v>12</v>
      </c>
      <c r="H389" s="9" t="s">
        <v>13</v>
      </c>
      <c r="I389" s="5"/>
      <c r="J389" s="5"/>
      <c r="K389" s="3" t="s">
        <v>2</v>
      </c>
      <c r="L389" s="3" t="s">
        <v>14</v>
      </c>
      <c r="M389" s="3" t="s">
        <v>15</v>
      </c>
      <c r="N389" s="6">
        <v>388</v>
      </c>
    </row>
    <row r="390" spans="1:14" ht="15.75" x14ac:dyDescent="0.25">
      <c r="A390" s="1" t="s">
        <v>1148</v>
      </c>
      <c r="B390" s="11" t="s">
        <v>448</v>
      </c>
      <c r="C390" s="8"/>
      <c r="D390" s="11" t="s">
        <v>195</v>
      </c>
      <c r="E390" s="11" t="s">
        <v>270</v>
      </c>
      <c r="F390" s="7">
        <v>87000</v>
      </c>
      <c r="G390" s="8" t="s">
        <v>12</v>
      </c>
      <c r="H390" s="8" t="s">
        <v>13</v>
      </c>
      <c r="I390" s="4">
        <v>10000</v>
      </c>
      <c r="J390" s="7"/>
      <c r="K390" s="8" t="s">
        <v>3</v>
      </c>
      <c r="L390" s="8" t="s">
        <v>59</v>
      </c>
      <c r="M390" s="8" t="s">
        <v>60</v>
      </c>
      <c r="N390" s="6">
        <v>389</v>
      </c>
    </row>
    <row r="391" spans="1:14" ht="15.75" x14ac:dyDescent="0.25">
      <c r="A391" s="1" t="s">
        <v>322</v>
      </c>
      <c r="B391" s="2" t="s">
        <v>3116</v>
      </c>
      <c r="C391" s="8"/>
      <c r="D391" s="2" t="s">
        <v>201</v>
      </c>
      <c r="E391" s="2" t="s">
        <v>249</v>
      </c>
      <c r="F391" s="5">
        <v>87000</v>
      </c>
      <c r="G391" s="9" t="s">
        <v>12</v>
      </c>
      <c r="H391" s="9" t="s">
        <v>13</v>
      </c>
      <c r="I391" s="5"/>
      <c r="J391" s="5"/>
      <c r="K391" s="9" t="s">
        <v>3</v>
      </c>
      <c r="L391" s="3" t="s">
        <v>59</v>
      </c>
      <c r="M391" s="3" t="s">
        <v>60</v>
      </c>
      <c r="N391" s="6">
        <v>390</v>
      </c>
    </row>
    <row r="392" spans="1:14" ht="15.75" x14ac:dyDescent="0.25">
      <c r="A392" s="1" t="s">
        <v>942</v>
      </c>
      <c r="B392" s="2" t="s">
        <v>943</v>
      </c>
      <c r="C392" s="3" t="s">
        <v>23</v>
      </c>
      <c r="D392" s="2" t="s">
        <v>195</v>
      </c>
      <c r="E392" s="2" t="s">
        <v>221</v>
      </c>
      <c r="F392" s="7">
        <v>86667</v>
      </c>
      <c r="G392" s="8" t="s">
        <v>12</v>
      </c>
      <c r="H392" s="8" t="s">
        <v>13</v>
      </c>
      <c r="I392" s="5"/>
      <c r="J392" s="5"/>
      <c r="K392" s="8" t="s">
        <v>3</v>
      </c>
      <c r="L392" s="3" t="s">
        <v>59</v>
      </c>
      <c r="M392" s="3" t="s">
        <v>60</v>
      </c>
      <c r="N392" s="6">
        <v>391</v>
      </c>
    </row>
    <row r="393" spans="1:14" ht="15.75" x14ac:dyDescent="0.25">
      <c r="A393" s="1" t="s">
        <v>209</v>
      </c>
      <c r="B393" s="11" t="s">
        <v>944</v>
      </c>
      <c r="C393" s="3" t="s">
        <v>12</v>
      </c>
      <c r="D393" s="11" t="s">
        <v>945</v>
      </c>
      <c r="E393" s="11" t="s">
        <v>120</v>
      </c>
      <c r="F393" s="4">
        <v>86660</v>
      </c>
      <c r="G393" s="3" t="s">
        <v>12</v>
      </c>
      <c r="H393" s="3" t="s">
        <v>13</v>
      </c>
      <c r="I393" s="5"/>
      <c r="J393" s="5"/>
      <c r="K393" s="8" t="s">
        <v>4</v>
      </c>
      <c r="L393" s="8" t="s">
        <v>14</v>
      </c>
      <c r="M393" s="8" t="s">
        <v>121</v>
      </c>
      <c r="N393" s="6">
        <v>392</v>
      </c>
    </row>
    <row r="394" spans="1:14" ht="15.75" x14ac:dyDescent="0.25">
      <c r="A394" s="1" t="s">
        <v>952</v>
      </c>
      <c r="B394" s="2" t="s">
        <v>151</v>
      </c>
      <c r="C394" s="3" t="s">
        <v>207</v>
      </c>
      <c r="D394" s="2" t="s">
        <v>195</v>
      </c>
      <c r="E394" s="2" t="s">
        <v>93</v>
      </c>
      <c r="F394" s="4">
        <v>86570</v>
      </c>
      <c r="G394" s="3" t="s">
        <v>12</v>
      </c>
      <c r="H394" s="3" t="s">
        <v>13</v>
      </c>
      <c r="I394" s="7"/>
      <c r="J394" s="7"/>
      <c r="K394" s="3" t="s">
        <v>3</v>
      </c>
      <c r="L394" s="3" t="s">
        <v>59</v>
      </c>
      <c r="M394" s="3" t="s">
        <v>60</v>
      </c>
      <c r="N394" s="6">
        <v>393</v>
      </c>
    </row>
    <row r="395" spans="1:14" ht="15.75" x14ac:dyDescent="0.25">
      <c r="A395" s="1" t="s">
        <v>1220</v>
      </c>
      <c r="B395" s="2" t="s">
        <v>50</v>
      </c>
      <c r="C395" s="3" t="s">
        <v>58</v>
      </c>
      <c r="D395" s="2" t="s">
        <v>3117</v>
      </c>
      <c r="E395" s="2" t="s">
        <v>380</v>
      </c>
      <c r="F395" s="7">
        <v>86535</v>
      </c>
      <c r="G395" s="9" t="s">
        <v>12</v>
      </c>
      <c r="H395" s="9" t="s">
        <v>13</v>
      </c>
      <c r="I395" s="4">
        <v>6000</v>
      </c>
      <c r="J395" s="5"/>
      <c r="K395" s="9" t="s">
        <v>3</v>
      </c>
      <c r="L395" s="8" t="s">
        <v>59</v>
      </c>
      <c r="M395" s="8" t="s">
        <v>60</v>
      </c>
      <c r="N395" s="6">
        <v>394</v>
      </c>
    </row>
    <row r="396" spans="1:14" ht="15.75" x14ac:dyDescent="0.25">
      <c r="A396" s="1" t="s">
        <v>927</v>
      </c>
      <c r="B396" s="2" t="s">
        <v>928</v>
      </c>
      <c r="C396" s="3" t="s">
        <v>13</v>
      </c>
      <c r="D396" s="2" t="s">
        <v>685</v>
      </c>
      <c r="E396" s="2" t="s">
        <v>53</v>
      </c>
      <c r="F396" s="4">
        <v>86380</v>
      </c>
      <c r="G396" s="3" t="s">
        <v>12</v>
      </c>
      <c r="H396" s="3" t="s">
        <v>13</v>
      </c>
      <c r="I396" s="7"/>
      <c r="J396" s="7"/>
      <c r="K396" s="3" t="s">
        <v>2</v>
      </c>
      <c r="L396" s="3" t="s">
        <v>14</v>
      </c>
      <c r="M396" s="3" t="s">
        <v>15</v>
      </c>
      <c r="N396" s="6">
        <v>395</v>
      </c>
    </row>
    <row r="397" spans="1:14" ht="15.75" x14ac:dyDescent="0.25">
      <c r="A397" s="1" t="s">
        <v>1231</v>
      </c>
      <c r="B397" s="2" t="s">
        <v>1232</v>
      </c>
      <c r="C397" s="3" t="s">
        <v>23</v>
      </c>
      <c r="D397" s="2" t="s">
        <v>56</v>
      </c>
      <c r="E397" s="2" t="s">
        <v>607</v>
      </c>
      <c r="F397" s="5">
        <v>86189</v>
      </c>
      <c r="G397" s="9" t="s">
        <v>12</v>
      </c>
      <c r="H397" s="9" t="s">
        <v>13</v>
      </c>
      <c r="I397" s="5"/>
      <c r="J397" s="5"/>
      <c r="K397" s="9" t="s">
        <v>3</v>
      </c>
      <c r="L397" s="3" t="s">
        <v>59</v>
      </c>
      <c r="M397" s="3" t="s">
        <v>60</v>
      </c>
      <c r="N397" s="6">
        <v>396</v>
      </c>
    </row>
    <row r="398" spans="1:14" ht="15.75" x14ac:dyDescent="0.25">
      <c r="A398" s="1" t="s">
        <v>949</v>
      </c>
      <c r="B398" s="2" t="s">
        <v>8</v>
      </c>
      <c r="C398" s="3" t="s">
        <v>9</v>
      </c>
      <c r="D398" s="2" t="s">
        <v>56</v>
      </c>
      <c r="E398" s="2" t="s">
        <v>189</v>
      </c>
      <c r="F398" s="4">
        <v>86069</v>
      </c>
      <c r="G398" s="8" t="s">
        <v>12</v>
      </c>
      <c r="H398" s="8" t="s">
        <v>13</v>
      </c>
      <c r="I398" s="5"/>
      <c r="J398" s="5"/>
      <c r="K398" s="8" t="s">
        <v>3</v>
      </c>
      <c r="L398" s="3" t="s">
        <v>59</v>
      </c>
      <c r="M398" s="3" t="s">
        <v>60</v>
      </c>
      <c r="N398" s="6">
        <v>397</v>
      </c>
    </row>
    <row r="399" spans="1:14" ht="15.75" x14ac:dyDescent="0.25">
      <c r="A399" s="1" t="s">
        <v>934</v>
      </c>
      <c r="B399" s="2" t="s">
        <v>50</v>
      </c>
      <c r="C399" s="3" t="s">
        <v>135</v>
      </c>
      <c r="D399" s="2" t="s">
        <v>195</v>
      </c>
      <c r="E399" s="2" t="s">
        <v>297</v>
      </c>
      <c r="F399" s="4">
        <v>86035</v>
      </c>
      <c r="G399" s="3" t="s">
        <v>12</v>
      </c>
      <c r="H399" s="3" t="s">
        <v>13</v>
      </c>
      <c r="I399" s="7"/>
      <c r="J399" s="7"/>
      <c r="K399" s="3" t="s">
        <v>3</v>
      </c>
      <c r="L399" s="3" t="s">
        <v>59</v>
      </c>
      <c r="M399" s="3" t="s">
        <v>60</v>
      </c>
      <c r="N399" s="6">
        <v>398</v>
      </c>
    </row>
    <row r="400" spans="1:14" ht="15.75" x14ac:dyDescent="0.25">
      <c r="A400" s="1" t="s">
        <v>955</v>
      </c>
      <c r="B400" s="2" t="s">
        <v>956</v>
      </c>
      <c r="C400" s="9" t="s">
        <v>58</v>
      </c>
      <c r="D400" s="2" t="s">
        <v>195</v>
      </c>
      <c r="E400" s="2" t="s">
        <v>508</v>
      </c>
      <c r="F400" s="4">
        <v>86006</v>
      </c>
      <c r="G400" s="3" t="s">
        <v>12</v>
      </c>
      <c r="H400" s="9" t="s">
        <v>13</v>
      </c>
      <c r="I400" s="7"/>
      <c r="J400" s="7"/>
      <c r="K400" s="9" t="s">
        <v>3</v>
      </c>
      <c r="L400" s="3" t="s">
        <v>59</v>
      </c>
      <c r="M400" s="3" t="s">
        <v>60</v>
      </c>
      <c r="N400" s="6">
        <v>399</v>
      </c>
    </row>
    <row r="401" spans="1:14" ht="15.75" x14ac:dyDescent="0.25">
      <c r="A401" s="1" t="s">
        <v>1007</v>
      </c>
      <c r="B401" s="2" t="s">
        <v>1008</v>
      </c>
      <c r="C401" s="3" t="s">
        <v>12</v>
      </c>
      <c r="D401" s="2" t="s">
        <v>195</v>
      </c>
      <c r="E401" s="2" t="s">
        <v>208</v>
      </c>
      <c r="F401" s="4">
        <v>85984</v>
      </c>
      <c r="G401" s="9" t="s">
        <v>58</v>
      </c>
      <c r="H401" s="9" t="s">
        <v>13</v>
      </c>
      <c r="I401" s="5"/>
      <c r="J401" s="5"/>
      <c r="K401" s="9" t="s">
        <v>1</v>
      </c>
      <c r="L401" s="3" t="s">
        <v>59</v>
      </c>
      <c r="M401" s="3" t="s">
        <v>60</v>
      </c>
      <c r="N401" s="6">
        <v>400</v>
      </c>
    </row>
    <row r="402" spans="1:14" ht="15.75" x14ac:dyDescent="0.25">
      <c r="A402" s="1" t="s">
        <v>952</v>
      </c>
      <c r="B402" s="2" t="s">
        <v>70</v>
      </c>
      <c r="C402" s="3" t="s">
        <v>144</v>
      </c>
      <c r="D402" s="2" t="s">
        <v>449</v>
      </c>
      <c r="E402" s="2" t="s">
        <v>456</v>
      </c>
      <c r="F402" s="4">
        <v>85784</v>
      </c>
      <c r="G402" s="3" t="s">
        <v>12</v>
      </c>
      <c r="H402" s="3" t="s">
        <v>13</v>
      </c>
      <c r="I402" s="4">
        <v>6000</v>
      </c>
      <c r="J402" s="7"/>
      <c r="K402" s="3" t="s">
        <v>3</v>
      </c>
      <c r="L402" s="3" t="s">
        <v>59</v>
      </c>
      <c r="M402" s="3" t="s">
        <v>60</v>
      </c>
      <c r="N402" s="6">
        <v>401</v>
      </c>
    </row>
    <row r="403" spans="1:14" ht="15.75" x14ac:dyDescent="0.25">
      <c r="A403" s="1" t="s">
        <v>968</v>
      </c>
      <c r="B403" s="2" t="s">
        <v>969</v>
      </c>
      <c r="C403" s="3" t="s">
        <v>144</v>
      </c>
      <c r="D403" s="2" t="s">
        <v>195</v>
      </c>
      <c r="E403" s="2" t="s">
        <v>342</v>
      </c>
      <c r="F403" s="4">
        <v>85745</v>
      </c>
      <c r="G403" s="3" t="s">
        <v>12</v>
      </c>
      <c r="H403" s="3" t="s">
        <v>13</v>
      </c>
      <c r="I403" s="7"/>
      <c r="J403" s="7"/>
      <c r="K403" s="3" t="s">
        <v>3</v>
      </c>
      <c r="L403" s="3" t="s">
        <v>59</v>
      </c>
      <c r="M403" s="3" t="s">
        <v>60</v>
      </c>
      <c r="N403" s="6">
        <v>402</v>
      </c>
    </row>
    <row r="404" spans="1:14" ht="15.75" x14ac:dyDescent="0.25">
      <c r="A404" s="1" t="s">
        <v>1501</v>
      </c>
      <c r="B404" s="2" t="s">
        <v>1502</v>
      </c>
      <c r="C404" s="3" t="s">
        <v>18</v>
      </c>
      <c r="D404" s="2" t="s">
        <v>449</v>
      </c>
      <c r="E404" s="2" t="s">
        <v>373</v>
      </c>
      <c r="F404" s="4">
        <v>85703</v>
      </c>
      <c r="G404" s="3" t="s">
        <v>12</v>
      </c>
      <c r="H404" s="3" t="s">
        <v>13</v>
      </c>
      <c r="I404" s="4">
        <v>6500</v>
      </c>
      <c r="J404" s="5"/>
      <c r="K404" s="3" t="s">
        <v>0</v>
      </c>
      <c r="L404" s="3" t="s">
        <v>14</v>
      </c>
      <c r="M404" s="3" t="s">
        <v>7373</v>
      </c>
      <c r="N404" s="6">
        <v>403</v>
      </c>
    </row>
    <row r="405" spans="1:14" ht="15.75" x14ac:dyDescent="0.25">
      <c r="A405" s="1" t="s">
        <v>986</v>
      </c>
      <c r="B405" s="2" t="s">
        <v>248</v>
      </c>
      <c r="C405" s="3" t="s">
        <v>18</v>
      </c>
      <c r="D405" s="2" t="s">
        <v>195</v>
      </c>
      <c r="E405" s="2" t="s">
        <v>258</v>
      </c>
      <c r="F405" s="4">
        <v>85610</v>
      </c>
      <c r="G405" s="3" t="s">
        <v>12</v>
      </c>
      <c r="H405" s="3" t="s">
        <v>13</v>
      </c>
      <c r="I405" s="5"/>
      <c r="J405" s="5"/>
      <c r="K405" s="3" t="s">
        <v>3</v>
      </c>
      <c r="L405" s="3" t="s">
        <v>59</v>
      </c>
      <c r="M405" s="3" t="s">
        <v>60</v>
      </c>
      <c r="N405" s="6">
        <v>404</v>
      </c>
    </row>
    <row r="406" spans="1:14" ht="15.75" x14ac:dyDescent="0.25">
      <c r="A406" s="1" t="s">
        <v>1257</v>
      </c>
      <c r="B406" s="2" t="s">
        <v>1256</v>
      </c>
      <c r="C406" s="3" t="s">
        <v>51</v>
      </c>
      <c r="D406" s="2" t="s">
        <v>56</v>
      </c>
      <c r="E406" s="2" t="s">
        <v>463</v>
      </c>
      <c r="F406" s="4">
        <v>85606</v>
      </c>
      <c r="G406" s="3" t="s">
        <v>12</v>
      </c>
      <c r="H406" s="3" t="s">
        <v>13</v>
      </c>
      <c r="I406" s="7"/>
      <c r="J406" s="7"/>
      <c r="K406" s="3" t="s">
        <v>3</v>
      </c>
      <c r="L406" s="3" t="s">
        <v>59</v>
      </c>
      <c r="M406" s="3" t="s">
        <v>60</v>
      </c>
      <c r="N406" s="6">
        <v>405</v>
      </c>
    </row>
    <row r="407" spans="1:14" ht="15.75" x14ac:dyDescent="0.25">
      <c r="A407" s="1" t="s">
        <v>967</v>
      </c>
      <c r="B407" s="2" t="s">
        <v>559</v>
      </c>
      <c r="C407" s="3" t="s">
        <v>181</v>
      </c>
      <c r="D407" s="2" t="s">
        <v>195</v>
      </c>
      <c r="E407" s="2" t="s">
        <v>270</v>
      </c>
      <c r="F407" s="4">
        <v>85473</v>
      </c>
      <c r="G407" s="3" t="s">
        <v>12</v>
      </c>
      <c r="H407" s="3" t="s">
        <v>13</v>
      </c>
      <c r="I407" s="7"/>
      <c r="J407" s="7"/>
      <c r="K407" s="3" t="s">
        <v>3</v>
      </c>
      <c r="L407" s="3" t="s">
        <v>59</v>
      </c>
      <c r="M407" s="3" t="s">
        <v>60</v>
      </c>
      <c r="N407" s="6">
        <v>406</v>
      </c>
    </row>
    <row r="408" spans="1:14" ht="15.75" x14ac:dyDescent="0.25">
      <c r="A408" s="1" t="s">
        <v>1014</v>
      </c>
      <c r="B408" s="2" t="s">
        <v>1015</v>
      </c>
      <c r="C408" s="3" t="s">
        <v>12</v>
      </c>
      <c r="D408" s="2" t="s">
        <v>195</v>
      </c>
      <c r="E408" s="2" t="s">
        <v>477</v>
      </c>
      <c r="F408" s="4">
        <v>85404</v>
      </c>
      <c r="G408" s="3" t="s">
        <v>12</v>
      </c>
      <c r="H408" s="3" t="s">
        <v>13</v>
      </c>
      <c r="I408" s="7"/>
      <c r="J408" s="7"/>
      <c r="K408" s="3" t="s">
        <v>3</v>
      </c>
      <c r="L408" s="3" t="s">
        <v>59</v>
      </c>
      <c r="M408" s="3" t="s">
        <v>60</v>
      </c>
      <c r="N408" s="6">
        <v>407</v>
      </c>
    </row>
    <row r="409" spans="1:14" ht="15.75" x14ac:dyDescent="0.25">
      <c r="A409" s="1" t="s">
        <v>976</v>
      </c>
      <c r="B409" s="2" t="s">
        <v>977</v>
      </c>
      <c r="C409" s="8"/>
      <c r="D409" s="2" t="s">
        <v>195</v>
      </c>
      <c r="E409" s="2" t="s">
        <v>297</v>
      </c>
      <c r="F409" s="4">
        <v>85346</v>
      </c>
      <c r="G409" s="3" t="s">
        <v>58</v>
      </c>
      <c r="H409" s="3" t="s">
        <v>13</v>
      </c>
      <c r="I409" s="7"/>
      <c r="J409" s="7"/>
      <c r="K409" s="3" t="s">
        <v>1</v>
      </c>
      <c r="L409" s="3" t="s">
        <v>59</v>
      </c>
      <c r="M409" s="3" t="s">
        <v>60</v>
      </c>
      <c r="N409" s="6">
        <v>408</v>
      </c>
    </row>
    <row r="410" spans="1:14" ht="15.75" x14ac:dyDescent="0.25">
      <c r="A410" s="1" t="s">
        <v>946</v>
      </c>
      <c r="B410" s="11" t="s">
        <v>947</v>
      </c>
      <c r="C410" s="3" t="s">
        <v>144</v>
      </c>
      <c r="D410" s="11" t="s">
        <v>948</v>
      </c>
      <c r="E410" s="2" t="s">
        <v>37</v>
      </c>
      <c r="F410" s="7">
        <v>85313</v>
      </c>
      <c r="G410" s="3" t="s">
        <v>12</v>
      </c>
      <c r="H410" s="9" t="s">
        <v>13</v>
      </c>
      <c r="I410" s="5"/>
      <c r="J410" s="5"/>
      <c r="K410" s="8" t="s">
        <v>2</v>
      </c>
      <c r="L410" s="8" t="s">
        <v>14</v>
      </c>
      <c r="M410" s="3" t="s">
        <v>15</v>
      </c>
      <c r="N410" s="6">
        <v>409</v>
      </c>
    </row>
    <row r="411" spans="1:14" ht="15.75" x14ac:dyDescent="0.25">
      <c r="A411" s="1" t="s">
        <v>1085</v>
      </c>
      <c r="B411" s="2" t="s">
        <v>1086</v>
      </c>
      <c r="C411" s="3" t="s">
        <v>23</v>
      </c>
      <c r="D411" s="2" t="s">
        <v>1087</v>
      </c>
      <c r="E411" s="2" t="s">
        <v>149</v>
      </c>
      <c r="F411" s="4">
        <v>85279</v>
      </c>
      <c r="G411" s="3" t="s">
        <v>12</v>
      </c>
      <c r="H411" s="3" t="s">
        <v>13</v>
      </c>
      <c r="I411" s="4">
        <v>23705</v>
      </c>
      <c r="J411" s="5"/>
      <c r="K411" s="3" t="s">
        <v>0</v>
      </c>
      <c r="L411" s="3" t="s">
        <v>14</v>
      </c>
      <c r="M411" s="3" t="s">
        <v>7373</v>
      </c>
      <c r="N411" s="6">
        <v>410</v>
      </c>
    </row>
    <row r="412" spans="1:14" ht="15.75" x14ac:dyDescent="0.25">
      <c r="A412" s="10" t="s">
        <v>966</v>
      </c>
      <c r="B412" s="2" t="s">
        <v>347</v>
      </c>
      <c r="C412" s="3" t="s">
        <v>87</v>
      </c>
      <c r="D412" s="2" t="s">
        <v>195</v>
      </c>
      <c r="E412" s="2" t="s">
        <v>373</v>
      </c>
      <c r="F412" s="7">
        <v>85255</v>
      </c>
      <c r="G412" s="9" t="s">
        <v>12</v>
      </c>
      <c r="H412" s="9" t="s">
        <v>13</v>
      </c>
      <c r="I412" s="5"/>
      <c r="J412" s="5"/>
      <c r="K412" s="9" t="s">
        <v>3</v>
      </c>
      <c r="L412" s="8" t="s">
        <v>59</v>
      </c>
      <c r="M412" s="8" t="s">
        <v>60</v>
      </c>
      <c r="N412" s="6">
        <v>411</v>
      </c>
    </row>
    <row r="413" spans="1:14" ht="15.75" x14ac:dyDescent="0.25">
      <c r="A413" s="1" t="s">
        <v>1056</v>
      </c>
      <c r="B413" s="2" t="s">
        <v>1057</v>
      </c>
      <c r="C413" s="8"/>
      <c r="D413" s="2" t="s">
        <v>3118</v>
      </c>
      <c r="E413" s="2" t="s">
        <v>53</v>
      </c>
      <c r="F413" s="4">
        <v>85236</v>
      </c>
      <c r="G413" s="3" t="s">
        <v>12</v>
      </c>
      <c r="H413" s="3" t="s">
        <v>13</v>
      </c>
      <c r="I413" s="7"/>
      <c r="J413" s="7"/>
      <c r="K413" s="3" t="s">
        <v>2</v>
      </c>
      <c r="L413" s="3" t="s">
        <v>14</v>
      </c>
      <c r="M413" s="3" t="s">
        <v>15</v>
      </c>
      <c r="N413" s="6">
        <v>412</v>
      </c>
    </row>
    <row r="414" spans="1:14" ht="15.75" x14ac:dyDescent="0.25">
      <c r="A414" s="1" t="s">
        <v>970</v>
      </c>
      <c r="B414" s="2" t="s">
        <v>147</v>
      </c>
      <c r="C414" s="3" t="s">
        <v>18</v>
      </c>
      <c r="D414" s="2" t="s">
        <v>56</v>
      </c>
      <c r="E414" s="2" t="s">
        <v>189</v>
      </c>
      <c r="F414" s="4">
        <v>85234</v>
      </c>
      <c r="G414" s="3" t="s">
        <v>12</v>
      </c>
      <c r="H414" s="3" t="s">
        <v>13</v>
      </c>
      <c r="I414" s="7"/>
      <c r="J414" s="7"/>
      <c r="K414" s="3" t="s">
        <v>3</v>
      </c>
      <c r="L414" s="3" t="s">
        <v>59</v>
      </c>
      <c r="M414" s="3" t="s">
        <v>60</v>
      </c>
      <c r="N414" s="6">
        <v>413</v>
      </c>
    </row>
    <row r="415" spans="1:14" ht="15.75" x14ac:dyDescent="0.25">
      <c r="A415" s="1" t="s">
        <v>971</v>
      </c>
      <c r="B415" s="2" t="s">
        <v>311</v>
      </c>
      <c r="C415" s="3" t="s">
        <v>181</v>
      </c>
      <c r="D415" s="2" t="s">
        <v>56</v>
      </c>
      <c r="E415" s="2" t="s">
        <v>603</v>
      </c>
      <c r="F415" s="4">
        <v>85030</v>
      </c>
      <c r="G415" s="3" t="s">
        <v>12</v>
      </c>
      <c r="H415" s="3" t="s">
        <v>13</v>
      </c>
      <c r="I415" s="4">
        <v>2000</v>
      </c>
      <c r="J415" s="7"/>
      <c r="K415" s="3" t="s">
        <v>3</v>
      </c>
      <c r="L415" s="3" t="s">
        <v>59</v>
      </c>
      <c r="M415" s="3" t="s">
        <v>60</v>
      </c>
      <c r="N415" s="6">
        <v>414</v>
      </c>
    </row>
    <row r="416" spans="1:14" ht="15.75" x14ac:dyDescent="0.25">
      <c r="A416" s="1" t="s">
        <v>1358</v>
      </c>
      <c r="B416" s="2" t="s">
        <v>1359</v>
      </c>
      <c r="C416" s="3" t="s">
        <v>224</v>
      </c>
      <c r="D416" s="2" t="s">
        <v>1360</v>
      </c>
      <c r="E416" s="2" t="s">
        <v>53</v>
      </c>
      <c r="F416" s="5">
        <v>85000</v>
      </c>
      <c r="G416" s="9" t="s">
        <v>12</v>
      </c>
      <c r="H416" s="9" t="s">
        <v>13</v>
      </c>
      <c r="I416" s="5"/>
      <c r="J416" s="5"/>
      <c r="K416" s="9" t="s">
        <v>2</v>
      </c>
      <c r="L416" s="3" t="s">
        <v>14</v>
      </c>
      <c r="M416" s="3" t="s">
        <v>15</v>
      </c>
      <c r="N416" s="6">
        <v>415</v>
      </c>
    </row>
    <row r="417" spans="1:14" ht="15.75" x14ac:dyDescent="0.25">
      <c r="A417" s="1" t="s">
        <v>982</v>
      </c>
      <c r="B417" s="2" t="s">
        <v>8</v>
      </c>
      <c r="C417" s="3" t="s">
        <v>18</v>
      </c>
      <c r="D417" s="2" t="s">
        <v>195</v>
      </c>
      <c r="E417" s="2" t="s">
        <v>270</v>
      </c>
      <c r="F417" s="4">
        <v>84978</v>
      </c>
      <c r="G417" s="3" t="s">
        <v>58</v>
      </c>
      <c r="H417" s="3" t="s">
        <v>13</v>
      </c>
      <c r="I417" s="5"/>
      <c r="J417" s="5"/>
      <c r="K417" s="3" t="s">
        <v>1</v>
      </c>
      <c r="L417" s="3" t="s">
        <v>59</v>
      </c>
      <c r="M417" s="3" t="s">
        <v>60</v>
      </c>
      <c r="N417" s="6">
        <v>416</v>
      </c>
    </row>
    <row r="418" spans="1:14" ht="15.75" x14ac:dyDescent="0.25">
      <c r="A418" s="1" t="s">
        <v>265</v>
      </c>
      <c r="B418" s="11" t="s">
        <v>944</v>
      </c>
      <c r="C418" s="3" t="s">
        <v>12</v>
      </c>
      <c r="D418" s="11" t="s">
        <v>1006</v>
      </c>
      <c r="E418" s="11" t="s">
        <v>120</v>
      </c>
      <c r="F418" s="4">
        <v>84614</v>
      </c>
      <c r="G418" s="3" t="s">
        <v>12</v>
      </c>
      <c r="H418" s="3" t="s">
        <v>13</v>
      </c>
      <c r="I418" s="5"/>
      <c r="J418" s="5"/>
      <c r="K418" s="8" t="s">
        <v>4</v>
      </c>
      <c r="L418" s="8" t="s">
        <v>14</v>
      </c>
      <c r="M418" s="8" t="s">
        <v>121</v>
      </c>
      <c r="N418" s="6">
        <v>417</v>
      </c>
    </row>
    <row r="419" spans="1:14" ht="15.75" x14ac:dyDescent="0.25">
      <c r="A419" s="1" t="s">
        <v>987</v>
      </c>
      <c r="B419" s="2" t="s">
        <v>988</v>
      </c>
      <c r="C419" s="3" t="s">
        <v>31</v>
      </c>
      <c r="D419" s="2" t="s">
        <v>195</v>
      </c>
      <c r="E419" s="2" t="s">
        <v>514</v>
      </c>
      <c r="F419" s="4">
        <v>84554</v>
      </c>
      <c r="G419" s="3" t="s">
        <v>12</v>
      </c>
      <c r="H419" s="3" t="s">
        <v>13</v>
      </c>
      <c r="I419" s="7"/>
      <c r="J419" s="7"/>
      <c r="K419" s="3" t="s">
        <v>3</v>
      </c>
      <c r="L419" s="3" t="s">
        <v>59</v>
      </c>
      <c r="M419" s="3" t="s">
        <v>60</v>
      </c>
      <c r="N419" s="6">
        <v>418</v>
      </c>
    </row>
    <row r="420" spans="1:14" ht="15.75" x14ac:dyDescent="0.25">
      <c r="A420" s="1" t="s">
        <v>698</v>
      </c>
      <c r="B420" s="2" t="s">
        <v>67</v>
      </c>
      <c r="C420" s="3" t="s">
        <v>51</v>
      </c>
      <c r="D420" s="2" t="s">
        <v>961</v>
      </c>
      <c r="E420" s="2" t="s">
        <v>962</v>
      </c>
      <c r="F420" s="4">
        <v>84537</v>
      </c>
      <c r="G420" s="3" t="s">
        <v>12</v>
      </c>
      <c r="H420" s="3" t="s">
        <v>13</v>
      </c>
      <c r="I420" s="4">
        <v>13417.2</v>
      </c>
      <c r="J420" s="7"/>
      <c r="K420" s="3" t="s">
        <v>2</v>
      </c>
      <c r="L420" s="3" t="s">
        <v>14</v>
      </c>
      <c r="M420" s="3" t="s">
        <v>15</v>
      </c>
      <c r="N420" s="6">
        <v>419</v>
      </c>
    </row>
    <row r="421" spans="1:14" ht="15.75" x14ac:dyDescent="0.25">
      <c r="A421" s="1" t="s">
        <v>2455</v>
      </c>
      <c r="B421" s="2" t="s">
        <v>3119</v>
      </c>
      <c r="C421" s="3" t="s">
        <v>31</v>
      </c>
      <c r="D421" s="2" t="s">
        <v>3120</v>
      </c>
      <c r="E421" s="2" t="s">
        <v>72</v>
      </c>
      <c r="F421" s="4">
        <v>84500</v>
      </c>
      <c r="G421" s="3" t="s">
        <v>58</v>
      </c>
      <c r="H421" s="3" t="s">
        <v>13</v>
      </c>
      <c r="I421" s="5"/>
      <c r="J421" s="5"/>
      <c r="K421" s="3" t="s">
        <v>0</v>
      </c>
      <c r="L421" s="3" t="s">
        <v>14</v>
      </c>
      <c r="M421" s="3" t="s">
        <v>7373</v>
      </c>
      <c r="N421" s="6">
        <v>420</v>
      </c>
    </row>
    <row r="422" spans="1:14" ht="15.75" x14ac:dyDescent="0.25">
      <c r="A422" s="1" t="s">
        <v>1028</v>
      </c>
      <c r="B422" s="2" t="s">
        <v>483</v>
      </c>
      <c r="C422" s="3" t="s">
        <v>224</v>
      </c>
      <c r="D422" s="2" t="s">
        <v>3121</v>
      </c>
      <c r="E422" s="2" t="s">
        <v>189</v>
      </c>
      <c r="F422" s="4">
        <v>84383</v>
      </c>
      <c r="G422" s="3" t="s">
        <v>12</v>
      </c>
      <c r="H422" s="3" t="s">
        <v>13</v>
      </c>
      <c r="I422" s="4">
        <v>1000</v>
      </c>
      <c r="J422" s="7"/>
      <c r="K422" s="3" t="s">
        <v>3</v>
      </c>
      <c r="L422" s="3" t="s">
        <v>59</v>
      </c>
      <c r="M422" s="3" t="s">
        <v>60</v>
      </c>
      <c r="N422" s="6">
        <v>421</v>
      </c>
    </row>
    <row r="423" spans="1:14" ht="15.75" x14ac:dyDescent="0.25">
      <c r="A423" s="1" t="s">
        <v>1011</v>
      </c>
      <c r="B423" s="2" t="s">
        <v>1012</v>
      </c>
      <c r="C423" s="8"/>
      <c r="D423" s="2" t="s">
        <v>195</v>
      </c>
      <c r="E423" s="2" t="s">
        <v>490</v>
      </c>
      <c r="F423" s="4">
        <v>84351</v>
      </c>
      <c r="G423" s="3" t="s">
        <v>12</v>
      </c>
      <c r="H423" s="3" t="s">
        <v>13</v>
      </c>
      <c r="I423" s="7"/>
      <c r="J423" s="7"/>
      <c r="K423" s="3" t="s">
        <v>3</v>
      </c>
      <c r="L423" s="3" t="s">
        <v>59</v>
      </c>
      <c r="M423" s="3" t="s">
        <v>60</v>
      </c>
      <c r="N423" s="6">
        <v>422</v>
      </c>
    </row>
    <row r="424" spans="1:14" ht="15.75" x14ac:dyDescent="0.25">
      <c r="A424" s="1" t="s">
        <v>1004</v>
      </c>
      <c r="B424" s="2" t="s">
        <v>1005</v>
      </c>
      <c r="C424" s="8"/>
      <c r="D424" s="2" t="s">
        <v>195</v>
      </c>
      <c r="E424" s="2" t="s">
        <v>211</v>
      </c>
      <c r="F424" s="4">
        <v>84157</v>
      </c>
      <c r="G424" s="3" t="s">
        <v>58</v>
      </c>
      <c r="H424" s="3" t="s">
        <v>13</v>
      </c>
      <c r="I424" s="7"/>
      <c r="J424" s="7"/>
      <c r="K424" s="3" t="s">
        <v>1</v>
      </c>
      <c r="L424" s="3" t="s">
        <v>59</v>
      </c>
      <c r="M424" s="3" t="s">
        <v>60</v>
      </c>
      <c r="N424" s="6">
        <v>423</v>
      </c>
    </row>
    <row r="425" spans="1:14" ht="15.75" x14ac:dyDescent="0.25">
      <c r="A425" s="1" t="s">
        <v>1002</v>
      </c>
      <c r="B425" s="2" t="s">
        <v>452</v>
      </c>
      <c r="C425" s="8"/>
      <c r="D425" s="2" t="s">
        <v>195</v>
      </c>
      <c r="E425" s="2" t="s">
        <v>501</v>
      </c>
      <c r="F425" s="4">
        <v>84145</v>
      </c>
      <c r="G425" s="8" t="s">
        <v>12</v>
      </c>
      <c r="H425" s="8" t="s">
        <v>13</v>
      </c>
      <c r="I425" s="5"/>
      <c r="J425" s="5"/>
      <c r="K425" s="8" t="s">
        <v>3</v>
      </c>
      <c r="L425" s="3" t="s">
        <v>59</v>
      </c>
      <c r="M425" s="3" t="s">
        <v>60</v>
      </c>
      <c r="N425" s="6">
        <v>424</v>
      </c>
    </row>
    <row r="426" spans="1:14" ht="15.75" x14ac:dyDescent="0.25">
      <c r="A426" s="1" t="s">
        <v>1151</v>
      </c>
      <c r="B426" s="2" t="s">
        <v>1152</v>
      </c>
      <c r="C426" s="3" t="s">
        <v>58</v>
      </c>
      <c r="D426" s="2" t="s">
        <v>796</v>
      </c>
      <c r="E426" s="2" t="s">
        <v>11</v>
      </c>
      <c r="F426" s="4">
        <v>84100</v>
      </c>
      <c r="G426" s="8" t="s">
        <v>12</v>
      </c>
      <c r="H426" s="8" t="s">
        <v>13</v>
      </c>
      <c r="I426" s="5"/>
      <c r="J426" s="5"/>
      <c r="K426" s="8" t="s">
        <v>2</v>
      </c>
      <c r="L426" s="3" t="s">
        <v>14</v>
      </c>
      <c r="M426" s="3" t="s">
        <v>15</v>
      </c>
      <c r="N426" s="6">
        <v>425</v>
      </c>
    </row>
    <row r="427" spans="1:14" ht="15.75" x14ac:dyDescent="0.25">
      <c r="A427" s="1" t="s">
        <v>1003</v>
      </c>
      <c r="B427" s="2" t="s">
        <v>118</v>
      </c>
      <c r="C427" s="8"/>
      <c r="D427" s="2" t="s">
        <v>195</v>
      </c>
      <c r="E427" s="2" t="s">
        <v>302</v>
      </c>
      <c r="F427" s="4">
        <v>84068</v>
      </c>
      <c r="G427" s="3" t="s">
        <v>12</v>
      </c>
      <c r="H427" s="9" t="s">
        <v>13</v>
      </c>
      <c r="I427" s="7"/>
      <c r="J427" s="7"/>
      <c r="K427" s="9" t="s">
        <v>3</v>
      </c>
      <c r="L427" s="3" t="s">
        <v>59</v>
      </c>
      <c r="M427" s="8" t="s">
        <v>60</v>
      </c>
      <c r="N427" s="6">
        <v>426</v>
      </c>
    </row>
    <row r="428" spans="1:14" ht="15.75" x14ac:dyDescent="0.25">
      <c r="A428" s="1" t="s">
        <v>978</v>
      </c>
      <c r="B428" s="2" t="s">
        <v>8</v>
      </c>
      <c r="C428" s="8"/>
      <c r="D428" s="2" t="s">
        <v>979</v>
      </c>
      <c r="E428" s="2" t="s">
        <v>309</v>
      </c>
      <c r="F428" s="4">
        <v>84012</v>
      </c>
      <c r="G428" s="3" t="s">
        <v>12</v>
      </c>
      <c r="H428" s="3" t="s">
        <v>13</v>
      </c>
      <c r="I428" s="7"/>
      <c r="J428" s="7"/>
      <c r="K428" s="3" t="s">
        <v>2</v>
      </c>
      <c r="L428" s="3" t="s">
        <v>14</v>
      </c>
      <c r="M428" s="3" t="s">
        <v>15</v>
      </c>
      <c r="N428" s="6">
        <v>427</v>
      </c>
    </row>
    <row r="429" spans="1:14" ht="15.75" x14ac:dyDescent="0.25">
      <c r="A429" s="1" t="s">
        <v>980</v>
      </c>
      <c r="B429" s="2" t="s">
        <v>868</v>
      </c>
      <c r="C429" s="3" t="s">
        <v>43</v>
      </c>
      <c r="D429" s="2" t="s">
        <v>981</v>
      </c>
      <c r="E429" s="2" t="s">
        <v>53</v>
      </c>
      <c r="F429" s="4">
        <v>83980</v>
      </c>
      <c r="G429" s="3" t="s">
        <v>12</v>
      </c>
      <c r="H429" s="3" t="s">
        <v>13</v>
      </c>
      <c r="I429" s="7"/>
      <c r="J429" s="7"/>
      <c r="K429" s="3" t="s">
        <v>2</v>
      </c>
      <c r="L429" s="3" t="s">
        <v>14</v>
      </c>
      <c r="M429" s="3" t="s">
        <v>15</v>
      </c>
      <c r="N429" s="6">
        <v>428</v>
      </c>
    </row>
    <row r="430" spans="1:14" ht="15.75" x14ac:dyDescent="0.25">
      <c r="A430" s="1" t="s">
        <v>1031</v>
      </c>
      <c r="B430" s="2" t="s">
        <v>35</v>
      </c>
      <c r="C430" s="3" t="s">
        <v>207</v>
      </c>
      <c r="D430" s="2" t="s">
        <v>201</v>
      </c>
      <c r="E430" s="2" t="s">
        <v>690</v>
      </c>
      <c r="F430" s="4">
        <v>83738</v>
      </c>
      <c r="G430" s="3" t="s">
        <v>58</v>
      </c>
      <c r="H430" s="3" t="s">
        <v>13</v>
      </c>
      <c r="I430" s="5"/>
      <c r="J430" s="5"/>
      <c r="K430" s="3" t="s">
        <v>1</v>
      </c>
      <c r="L430" s="3" t="s">
        <v>59</v>
      </c>
      <c r="M430" s="3" t="s">
        <v>60</v>
      </c>
      <c r="N430" s="6">
        <v>429</v>
      </c>
    </row>
    <row r="431" spans="1:14" ht="15.75" x14ac:dyDescent="0.25">
      <c r="A431" s="10" t="s">
        <v>1024</v>
      </c>
      <c r="B431" s="11" t="s">
        <v>1025</v>
      </c>
      <c r="C431" s="3" t="s">
        <v>207</v>
      </c>
      <c r="D431" s="11" t="s">
        <v>195</v>
      </c>
      <c r="E431" s="11" t="s">
        <v>573</v>
      </c>
      <c r="F431" s="7">
        <v>83664</v>
      </c>
      <c r="G431" s="8" t="s">
        <v>12</v>
      </c>
      <c r="H431" s="8" t="s">
        <v>13</v>
      </c>
      <c r="I431" s="4">
        <v>1000</v>
      </c>
      <c r="J431" s="7"/>
      <c r="K431" s="8" t="s">
        <v>3</v>
      </c>
      <c r="L431" s="8" t="s">
        <v>59</v>
      </c>
      <c r="M431" s="8" t="s">
        <v>60</v>
      </c>
      <c r="N431" s="6">
        <v>430</v>
      </c>
    </row>
    <row r="432" spans="1:14" ht="15.75" x14ac:dyDescent="0.25">
      <c r="A432" s="10" t="s">
        <v>989</v>
      </c>
      <c r="B432" s="11" t="s">
        <v>990</v>
      </c>
      <c r="C432" s="8" t="s">
        <v>87</v>
      </c>
      <c r="D432" s="11" t="s">
        <v>979</v>
      </c>
      <c r="E432" s="11" t="s">
        <v>309</v>
      </c>
      <c r="F432" s="7">
        <v>83640</v>
      </c>
      <c r="G432" s="8" t="s">
        <v>12</v>
      </c>
      <c r="H432" s="8" t="s">
        <v>13</v>
      </c>
      <c r="I432" s="7"/>
      <c r="J432" s="7"/>
      <c r="K432" s="8" t="s">
        <v>2</v>
      </c>
      <c r="L432" s="8" t="s">
        <v>14</v>
      </c>
      <c r="M432" s="8" t="s">
        <v>15</v>
      </c>
      <c r="N432" s="6">
        <v>431</v>
      </c>
    </row>
    <row r="433" spans="1:14" ht="15.75" x14ac:dyDescent="0.25">
      <c r="A433" s="1" t="s">
        <v>1287</v>
      </c>
      <c r="B433" s="2" t="s">
        <v>731</v>
      </c>
      <c r="C433" s="3" t="s">
        <v>51</v>
      </c>
      <c r="D433" s="2" t="s">
        <v>1266</v>
      </c>
      <c r="E433" s="2" t="s">
        <v>435</v>
      </c>
      <c r="F433" s="4">
        <v>83630</v>
      </c>
      <c r="G433" s="3" t="s">
        <v>12</v>
      </c>
      <c r="H433" s="3" t="s">
        <v>13</v>
      </c>
      <c r="I433" s="7"/>
      <c r="J433" s="7"/>
      <c r="K433" s="3" t="s">
        <v>2</v>
      </c>
      <c r="L433" s="3" t="s">
        <v>14</v>
      </c>
      <c r="M433" s="3" t="s">
        <v>15</v>
      </c>
      <c r="N433" s="6">
        <v>432</v>
      </c>
    </row>
    <row r="434" spans="1:14" ht="15.75" x14ac:dyDescent="0.25">
      <c r="A434" s="1" t="s">
        <v>1009</v>
      </c>
      <c r="B434" s="2" t="s">
        <v>1010</v>
      </c>
      <c r="C434" s="3" t="s">
        <v>51</v>
      </c>
      <c r="D434" s="2" t="s">
        <v>195</v>
      </c>
      <c r="E434" s="2" t="s">
        <v>3109</v>
      </c>
      <c r="F434" s="4">
        <v>83590</v>
      </c>
      <c r="G434" s="3" t="s">
        <v>12</v>
      </c>
      <c r="H434" s="3" t="s">
        <v>13</v>
      </c>
      <c r="I434" s="4">
        <v>3682</v>
      </c>
      <c r="J434" s="5"/>
      <c r="K434" s="3" t="s">
        <v>3</v>
      </c>
      <c r="L434" s="3" t="s">
        <v>59</v>
      </c>
      <c r="M434" s="3" t="s">
        <v>60</v>
      </c>
      <c r="N434" s="6">
        <v>433</v>
      </c>
    </row>
    <row r="435" spans="1:14" ht="15.75" x14ac:dyDescent="0.25">
      <c r="A435" s="1" t="s">
        <v>991</v>
      </c>
      <c r="B435" s="2" t="s">
        <v>992</v>
      </c>
      <c r="C435" s="3" t="s">
        <v>51</v>
      </c>
      <c r="D435" s="2" t="s">
        <v>993</v>
      </c>
      <c r="E435" s="2" t="s">
        <v>994</v>
      </c>
      <c r="F435" s="4">
        <v>83547</v>
      </c>
      <c r="G435" s="3" t="s">
        <v>12</v>
      </c>
      <c r="H435" s="3" t="s">
        <v>13</v>
      </c>
      <c r="I435" s="7"/>
      <c r="J435" s="7"/>
      <c r="K435" s="3" t="s">
        <v>2</v>
      </c>
      <c r="L435" s="3" t="s">
        <v>14</v>
      </c>
      <c r="M435" s="3" t="s">
        <v>15</v>
      </c>
      <c r="N435" s="6">
        <v>434</v>
      </c>
    </row>
    <row r="436" spans="1:14" ht="15.75" x14ac:dyDescent="0.25">
      <c r="A436" s="1" t="s">
        <v>995</v>
      </c>
      <c r="B436" s="2" t="s">
        <v>282</v>
      </c>
      <c r="C436" s="3" t="s">
        <v>12</v>
      </c>
      <c r="D436" s="2" t="s">
        <v>996</v>
      </c>
      <c r="E436" s="2" t="s">
        <v>53</v>
      </c>
      <c r="F436" s="4">
        <v>83544</v>
      </c>
      <c r="G436" s="3" t="s">
        <v>12</v>
      </c>
      <c r="H436" s="3" t="s">
        <v>13</v>
      </c>
      <c r="I436" s="7"/>
      <c r="J436" s="7"/>
      <c r="K436" s="3" t="s">
        <v>2</v>
      </c>
      <c r="L436" s="3" t="s">
        <v>14</v>
      </c>
      <c r="M436" s="3" t="s">
        <v>15</v>
      </c>
      <c r="N436" s="6">
        <v>435</v>
      </c>
    </row>
    <row r="437" spans="1:14" ht="15.75" x14ac:dyDescent="0.25">
      <c r="A437" s="1" t="s">
        <v>1024</v>
      </c>
      <c r="B437" s="2" t="s">
        <v>1029</v>
      </c>
      <c r="C437" s="8"/>
      <c r="D437" s="2" t="s">
        <v>1030</v>
      </c>
      <c r="E437" s="2" t="s">
        <v>573</v>
      </c>
      <c r="F437" s="4">
        <v>83525</v>
      </c>
      <c r="G437" s="3" t="s">
        <v>12</v>
      </c>
      <c r="H437" s="3" t="s">
        <v>13</v>
      </c>
      <c r="I437" s="7"/>
      <c r="J437" s="7"/>
      <c r="K437" s="3" t="s">
        <v>3</v>
      </c>
      <c r="L437" s="3" t="s">
        <v>59</v>
      </c>
      <c r="M437" s="3" t="s">
        <v>60</v>
      </c>
      <c r="N437" s="6">
        <v>436</v>
      </c>
    </row>
    <row r="438" spans="1:14" ht="15.75" x14ac:dyDescent="0.25">
      <c r="A438" s="1" t="s">
        <v>997</v>
      </c>
      <c r="B438" s="2" t="s">
        <v>778</v>
      </c>
      <c r="C438" s="3" t="s">
        <v>87</v>
      </c>
      <c r="D438" s="2" t="s">
        <v>998</v>
      </c>
      <c r="E438" s="2" t="s">
        <v>999</v>
      </c>
      <c r="F438" s="4">
        <v>83481</v>
      </c>
      <c r="G438" s="3" t="s">
        <v>12</v>
      </c>
      <c r="H438" s="3" t="s">
        <v>13</v>
      </c>
      <c r="I438" s="7"/>
      <c r="J438" s="7"/>
      <c r="K438" s="3" t="s">
        <v>2</v>
      </c>
      <c r="L438" s="3" t="s">
        <v>14</v>
      </c>
      <c r="M438" s="3" t="s">
        <v>15</v>
      </c>
      <c r="N438" s="6">
        <v>437</v>
      </c>
    </row>
    <row r="439" spans="1:14" ht="15.75" x14ac:dyDescent="0.25">
      <c r="A439" s="1" t="s">
        <v>917</v>
      </c>
      <c r="B439" s="2" t="s">
        <v>448</v>
      </c>
      <c r="C439" s="3" t="s">
        <v>18</v>
      </c>
      <c r="D439" s="2" t="s">
        <v>1000</v>
      </c>
      <c r="E439" s="2" t="s">
        <v>1001</v>
      </c>
      <c r="F439" s="4">
        <v>83447</v>
      </c>
      <c r="G439" s="9" t="s">
        <v>12</v>
      </c>
      <c r="H439" s="9" t="s">
        <v>13</v>
      </c>
      <c r="I439" s="5"/>
      <c r="J439" s="5"/>
      <c r="K439" s="9" t="s">
        <v>2</v>
      </c>
      <c r="L439" s="3" t="s">
        <v>14</v>
      </c>
      <c r="M439" s="3" t="s">
        <v>15</v>
      </c>
      <c r="N439" s="6">
        <v>438</v>
      </c>
    </row>
    <row r="440" spans="1:14" ht="15.75" x14ac:dyDescent="0.25">
      <c r="A440" s="1" t="s">
        <v>1340</v>
      </c>
      <c r="B440" s="2" t="s">
        <v>1341</v>
      </c>
      <c r="C440" s="8"/>
      <c r="D440" s="2" t="s">
        <v>56</v>
      </c>
      <c r="E440" s="2" t="s">
        <v>3109</v>
      </c>
      <c r="F440" s="4">
        <v>83277</v>
      </c>
      <c r="G440" s="3" t="s">
        <v>12</v>
      </c>
      <c r="H440" s="3" t="s">
        <v>13</v>
      </c>
      <c r="I440" s="7"/>
      <c r="J440" s="7"/>
      <c r="K440" s="3" t="s">
        <v>3</v>
      </c>
      <c r="L440" s="3" t="s">
        <v>59</v>
      </c>
      <c r="M440" s="3" t="s">
        <v>60</v>
      </c>
      <c r="N440" s="6">
        <v>439</v>
      </c>
    </row>
    <row r="441" spans="1:14" ht="15.75" x14ac:dyDescent="0.25">
      <c r="A441" s="1" t="s">
        <v>1067</v>
      </c>
      <c r="B441" s="2" t="s">
        <v>377</v>
      </c>
      <c r="C441" s="3" t="s">
        <v>152</v>
      </c>
      <c r="D441" s="2" t="s">
        <v>195</v>
      </c>
      <c r="E441" s="2" t="s">
        <v>163</v>
      </c>
      <c r="F441" s="4">
        <v>83179</v>
      </c>
      <c r="G441" s="3" t="s">
        <v>12</v>
      </c>
      <c r="H441" s="3" t="s">
        <v>13</v>
      </c>
      <c r="I441" s="7"/>
      <c r="J441" s="7"/>
      <c r="K441" s="3" t="s">
        <v>3</v>
      </c>
      <c r="L441" s="3" t="s">
        <v>59</v>
      </c>
      <c r="M441" s="3" t="s">
        <v>60</v>
      </c>
      <c r="N441" s="6">
        <v>440</v>
      </c>
    </row>
    <row r="442" spans="1:14" ht="15.75" x14ac:dyDescent="0.25">
      <c r="A442" s="1" t="s">
        <v>1019</v>
      </c>
      <c r="B442" s="2" t="s">
        <v>749</v>
      </c>
      <c r="C442" s="3" t="s">
        <v>23</v>
      </c>
      <c r="D442" s="2" t="s">
        <v>1020</v>
      </c>
      <c r="E442" s="2" t="s">
        <v>120</v>
      </c>
      <c r="F442" s="4">
        <v>83160</v>
      </c>
      <c r="G442" s="3" t="s">
        <v>12</v>
      </c>
      <c r="H442" s="3" t="s">
        <v>13</v>
      </c>
      <c r="I442" s="4">
        <v>6000</v>
      </c>
      <c r="J442" s="5"/>
      <c r="K442" s="3" t="s">
        <v>4</v>
      </c>
      <c r="L442" s="3" t="s">
        <v>14</v>
      </c>
      <c r="M442" s="3" t="s">
        <v>121</v>
      </c>
      <c r="N442" s="6">
        <v>441</v>
      </c>
    </row>
    <row r="443" spans="1:14" ht="15.75" x14ac:dyDescent="0.25">
      <c r="A443" s="1" t="s">
        <v>1023</v>
      </c>
      <c r="B443" s="2" t="s">
        <v>893</v>
      </c>
      <c r="C443" s="3" t="s">
        <v>51</v>
      </c>
      <c r="D443" s="2" t="s">
        <v>195</v>
      </c>
      <c r="E443" s="2" t="s">
        <v>508</v>
      </c>
      <c r="F443" s="4">
        <v>83156</v>
      </c>
      <c r="G443" s="3" t="s">
        <v>12</v>
      </c>
      <c r="H443" s="3" t="s">
        <v>13</v>
      </c>
      <c r="I443" s="7"/>
      <c r="J443" s="7"/>
      <c r="K443" s="3" t="s">
        <v>3</v>
      </c>
      <c r="L443" s="3" t="s">
        <v>59</v>
      </c>
      <c r="M443" s="3" t="s">
        <v>60</v>
      </c>
      <c r="N443" s="6">
        <v>442</v>
      </c>
    </row>
    <row r="444" spans="1:14" ht="15.75" x14ac:dyDescent="0.25">
      <c r="A444" s="1" t="s">
        <v>1398</v>
      </c>
      <c r="B444" s="2" t="s">
        <v>147</v>
      </c>
      <c r="C444" s="3" t="s">
        <v>87</v>
      </c>
      <c r="D444" s="2" t="s">
        <v>56</v>
      </c>
      <c r="E444" s="2" t="s">
        <v>463</v>
      </c>
      <c r="F444" s="4">
        <v>82960</v>
      </c>
      <c r="G444" s="3" t="s">
        <v>12</v>
      </c>
      <c r="H444" s="3" t="s">
        <v>13</v>
      </c>
      <c r="I444" s="7"/>
      <c r="J444" s="7"/>
      <c r="K444" s="3" t="s">
        <v>3</v>
      </c>
      <c r="L444" s="3" t="s">
        <v>59</v>
      </c>
      <c r="M444" s="3" t="s">
        <v>60</v>
      </c>
      <c r="N444" s="6">
        <v>443</v>
      </c>
    </row>
    <row r="445" spans="1:14" ht="15.75" x14ac:dyDescent="0.25">
      <c r="A445" s="1" t="s">
        <v>1021</v>
      </c>
      <c r="B445" s="2" t="s">
        <v>1022</v>
      </c>
      <c r="C445" s="3" t="s">
        <v>87</v>
      </c>
      <c r="D445" s="2" t="s">
        <v>195</v>
      </c>
      <c r="E445" s="2" t="s">
        <v>814</v>
      </c>
      <c r="F445" s="4">
        <v>82914</v>
      </c>
      <c r="G445" s="3" t="s">
        <v>12</v>
      </c>
      <c r="H445" s="3" t="s">
        <v>13</v>
      </c>
      <c r="I445" s="7"/>
      <c r="J445" s="7"/>
      <c r="K445" s="3" t="s">
        <v>3</v>
      </c>
      <c r="L445" s="3" t="s">
        <v>59</v>
      </c>
      <c r="M445" s="3" t="s">
        <v>60</v>
      </c>
      <c r="N445" s="6">
        <v>444</v>
      </c>
    </row>
    <row r="446" spans="1:14" ht="15.75" x14ac:dyDescent="0.25">
      <c r="A446" s="10" t="s">
        <v>1064</v>
      </c>
      <c r="B446" s="11" t="s">
        <v>139</v>
      </c>
      <c r="C446" s="8" t="s">
        <v>12</v>
      </c>
      <c r="D446" s="11" t="s">
        <v>1065</v>
      </c>
      <c r="E446" s="11" t="s">
        <v>258</v>
      </c>
      <c r="F446" s="7">
        <v>82838</v>
      </c>
      <c r="G446" s="8" t="s">
        <v>12</v>
      </c>
      <c r="H446" s="8" t="s">
        <v>13</v>
      </c>
      <c r="I446" s="4">
        <v>2000</v>
      </c>
      <c r="J446" s="7"/>
      <c r="K446" s="8" t="s">
        <v>3</v>
      </c>
      <c r="L446" s="8" t="s">
        <v>59</v>
      </c>
      <c r="M446" s="8" t="s">
        <v>60</v>
      </c>
      <c r="N446" s="6">
        <v>445</v>
      </c>
    </row>
    <row r="447" spans="1:14" ht="15.75" x14ac:dyDescent="0.25">
      <c r="A447" s="1" t="s">
        <v>673</v>
      </c>
      <c r="B447" s="2" t="s">
        <v>448</v>
      </c>
      <c r="C447" s="3" t="s">
        <v>87</v>
      </c>
      <c r="D447" s="2" t="s">
        <v>195</v>
      </c>
      <c r="E447" s="2" t="s">
        <v>573</v>
      </c>
      <c r="F447" s="4">
        <v>82829</v>
      </c>
      <c r="G447" s="3" t="s">
        <v>12</v>
      </c>
      <c r="H447" s="3" t="s">
        <v>13</v>
      </c>
      <c r="I447" s="7"/>
      <c r="J447" s="7"/>
      <c r="K447" s="3" t="s">
        <v>3</v>
      </c>
      <c r="L447" s="3" t="s">
        <v>59</v>
      </c>
      <c r="M447" s="3" t="s">
        <v>60</v>
      </c>
      <c r="N447" s="6">
        <v>446</v>
      </c>
    </row>
    <row r="448" spans="1:14" ht="15.75" x14ac:dyDescent="0.25">
      <c r="A448" s="1" t="s">
        <v>1032</v>
      </c>
      <c r="B448" s="2" t="s">
        <v>111</v>
      </c>
      <c r="C448" s="3" t="s">
        <v>144</v>
      </c>
      <c r="D448" s="2" t="s">
        <v>195</v>
      </c>
      <c r="E448" s="2" t="s">
        <v>189</v>
      </c>
      <c r="F448" s="4">
        <v>82709</v>
      </c>
      <c r="G448" s="3" t="s">
        <v>12</v>
      </c>
      <c r="H448" s="3" t="s">
        <v>13</v>
      </c>
      <c r="I448" s="4">
        <v>3273</v>
      </c>
      <c r="J448" s="7"/>
      <c r="K448" s="3" t="s">
        <v>3</v>
      </c>
      <c r="L448" s="3" t="s">
        <v>59</v>
      </c>
      <c r="M448" s="3" t="s">
        <v>60</v>
      </c>
      <c r="N448" s="6">
        <v>447</v>
      </c>
    </row>
    <row r="449" spans="1:14" ht="15.75" x14ac:dyDescent="0.25">
      <c r="A449" s="1" t="s">
        <v>1053</v>
      </c>
      <c r="B449" s="2" t="s">
        <v>1052</v>
      </c>
      <c r="C449" s="3" t="s">
        <v>287</v>
      </c>
      <c r="D449" s="2" t="s">
        <v>195</v>
      </c>
      <c r="E449" s="2" t="s">
        <v>270</v>
      </c>
      <c r="F449" s="4">
        <v>82517</v>
      </c>
      <c r="G449" s="3" t="s">
        <v>58</v>
      </c>
      <c r="H449" s="3" t="s">
        <v>13</v>
      </c>
      <c r="I449" s="5"/>
      <c r="J449" s="5"/>
      <c r="K449" s="3" t="s">
        <v>1</v>
      </c>
      <c r="L449" s="3" t="s">
        <v>59</v>
      </c>
      <c r="M449" s="3" t="s">
        <v>60</v>
      </c>
      <c r="N449" s="6">
        <v>448</v>
      </c>
    </row>
    <row r="450" spans="1:14" ht="15.75" x14ac:dyDescent="0.25">
      <c r="A450" s="1" t="s">
        <v>1075</v>
      </c>
      <c r="B450" s="2" t="s">
        <v>1076</v>
      </c>
      <c r="C450" s="3" t="s">
        <v>87</v>
      </c>
      <c r="D450" s="2" t="s">
        <v>195</v>
      </c>
      <c r="E450" s="2" t="s">
        <v>342</v>
      </c>
      <c r="F450" s="7">
        <v>82506</v>
      </c>
      <c r="G450" s="8" t="s">
        <v>12</v>
      </c>
      <c r="H450" s="8" t="s">
        <v>13</v>
      </c>
      <c r="I450" s="5"/>
      <c r="J450" s="5"/>
      <c r="K450" s="8" t="s">
        <v>3</v>
      </c>
      <c r="L450" s="3" t="s">
        <v>59</v>
      </c>
      <c r="M450" s="3" t="s">
        <v>60</v>
      </c>
      <c r="N450" s="6">
        <v>449</v>
      </c>
    </row>
    <row r="451" spans="1:14" ht="15.75" x14ac:dyDescent="0.25">
      <c r="A451" s="1" t="s">
        <v>1016</v>
      </c>
      <c r="B451" s="2" t="s">
        <v>403</v>
      </c>
      <c r="C451" s="3" t="s">
        <v>51</v>
      </c>
      <c r="D451" s="2" t="s">
        <v>1017</v>
      </c>
      <c r="E451" s="2" t="s">
        <v>80</v>
      </c>
      <c r="F451" s="4">
        <v>82396</v>
      </c>
      <c r="G451" s="3" t="s">
        <v>12</v>
      </c>
      <c r="H451" s="3" t="s">
        <v>13</v>
      </c>
      <c r="I451" s="7"/>
      <c r="J451" s="7"/>
      <c r="K451" s="3" t="s">
        <v>2</v>
      </c>
      <c r="L451" s="3" t="s">
        <v>14</v>
      </c>
      <c r="M451" s="3" t="s">
        <v>15</v>
      </c>
      <c r="N451" s="6">
        <v>450</v>
      </c>
    </row>
    <row r="452" spans="1:14" ht="15.75" x14ac:dyDescent="0.25">
      <c r="A452" s="1" t="s">
        <v>1018</v>
      </c>
      <c r="B452" s="2" t="s">
        <v>67</v>
      </c>
      <c r="C452" s="3" t="s">
        <v>13</v>
      </c>
      <c r="D452" s="2" t="s">
        <v>1017</v>
      </c>
      <c r="E452" s="2" t="s">
        <v>80</v>
      </c>
      <c r="F452" s="4">
        <v>82396</v>
      </c>
      <c r="G452" s="3" t="s">
        <v>12</v>
      </c>
      <c r="H452" s="3" t="s">
        <v>13</v>
      </c>
      <c r="I452" s="7"/>
      <c r="J452" s="7"/>
      <c r="K452" s="3" t="s">
        <v>2</v>
      </c>
      <c r="L452" s="3" t="s">
        <v>14</v>
      </c>
      <c r="M452" s="3" t="s">
        <v>15</v>
      </c>
      <c r="N452" s="6">
        <v>451</v>
      </c>
    </row>
    <row r="453" spans="1:14" ht="15.75" x14ac:dyDescent="0.25">
      <c r="A453" s="1" t="s">
        <v>1049</v>
      </c>
      <c r="B453" s="2" t="s">
        <v>559</v>
      </c>
      <c r="C453" s="3" t="s">
        <v>181</v>
      </c>
      <c r="D453" s="2" t="s">
        <v>56</v>
      </c>
      <c r="E453" s="2" t="s">
        <v>1050</v>
      </c>
      <c r="F453" s="4">
        <v>82396</v>
      </c>
      <c r="G453" s="3" t="s">
        <v>12</v>
      </c>
      <c r="H453" s="3" t="s">
        <v>13</v>
      </c>
      <c r="I453" s="7"/>
      <c r="J453" s="7"/>
      <c r="K453" s="3" t="s">
        <v>3</v>
      </c>
      <c r="L453" s="3" t="s">
        <v>59</v>
      </c>
      <c r="M453" s="3" t="s">
        <v>60</v>
      </c>
      <c r="N453" s="6">
        <v>452</v>
      </c>
    </row>
    <row r="454" spans="1:14" ht="15.75" x14ac:dyDescent="0.25">
      <c r="A454" s="1" t="s">
        <v>820</v>
      </c>
      <c r="B454" s="2" t="s">
        <v>67</v>
      </c>
      <c r="C454" s="3" t="s">
        <v>13</v>
      </c>
      <c r="D454" s="2" t="s">
        <v>195</v>
      </c>
      <c r="E454" s="2" t="s">
        <v>385</v>
      </c>
      <c r="F454" s="4">
        <v>82240</v>
      </c>
      <c r="G454" s="3" t="s">
        <v>58</v>
      </c>
      <c r="H454" s="3" t="s">
        <v>13</v>
      </c>
      <c r="I454" s="7"/>
      <c r="J454" s="7"/>
      <c r="K454" s="3" t="s">
        <v>1</v>
      </c>
      <c r="L454" s="3" t="s">
        <v>59</v>
      </c>
      <c r="M454" s="3" t="s">
        <v>60</v>
      </c>
      <c r="N454" s="6">
        <v>453</v>
      </c>
    </row>
    <row r="455" spans="1:14" ht="15.75" x14ac:dyDescent="0.25">
      <c r="A455" s="1" t="s">
        <v>1051</v>
      </c>
      <c r="B455" s="2" t="s">
        <v>1052</v>
      </c>
      <c r="C455" s="3" t="s">
        <v>181</v>
      </c>
      <c r="D455" s="2" t="s">
        <v>195</v>
      </c>
      <c r="E455" s="2" t="s">
        <v>766</v>
      </c>
      <c r="F455" s="4">
        <v>82221</v>
      </c>
      <c r="G455" s="3" t="s">
        <v>12</v>
      </c>
      <c r="H455" s="3" t="s">
        <v>13</v>
      </c>
      <c r="I455" s="5"/>
      <c r="J455" s="5"/>
      <c r="K455" s="3" t="s">
        <v>3</v>
      </c>
      <c r="L455" s="3" t="s">
        <v>59</v>
      </c>
      <c r="M455" s="3" t="s">
        <v>60</v>
      </c>
      <c r="N455" s="6">
        <v>454</v>
      </c>
    </row>
    <row r="456" spans="1:14" ht="15.75" x14ac:dyDescent="0.25">
      <c r="A456" s="10" t="s">
        <v>1097</v>
      </c>
      <c r="B456" s="11" t="s">
        <v>203</v>
      </c>
      <c r="C456" s="3" t="s">
        <v>224</v>
      </c>
      <c r="D456" s="11" t="s">
        <v>195</v>
      </c>
      <c r="E456" s="11" t="s">
        <v>211</v>
      </c>
      <c r="F456" s="4">
        <v>82021</v>
      </c>
      <c r="G456" s="8" t="s">
        <v>12</v>
      </c>
      <c r="H456" s="8" t="s">
        <v>13</v>
      </c>
      <c r="I456" s="7">
        <v>4000</v>
      </c>
      <c r="J456" s="7"/>
      <c r="K456" s="8" t="s">
        <v>3</v>
      </c>
      <c r="L456" s="8" t="s">
        <v>59</v>
      </c>
      <c r="M456" s="8" t="s">
        <v>60</v>
      </c>
      <c r="N456" s="6">
        <v>455</v>
      </c>
    </row>
    <row r="457" spans="1:14" ht="15.75" x14ac:dyDescent="0.25">
      <c r="A457" s="1" t="s">
        <v>1059</v>
      </c>
      <c r="B457" s="2" t="s">
        <v>1060</v>
      </c>
      <c r="C457" s="3" t="s">
        <v>9</v>
      </c>
      <c r="D457" s="2" t="s">
        <v>3122</v>
      </c>
      <c r="E457" s="2" t="s">
        <v>603</v>
      </c>
      <c r="F457" s="4">
        <v>81872</v>
      </c>
      <c r="G457" s="3" t="s">
        <v>12</v>
      </c>
      <c r="H457" s="3" t="s">
        <v>13</v>
      </c>
      <c r="I457" s="7"/>
      <c r="J457" s="7"/>
      <c r="K457" s="3" t="s">
        <v>3</v>
      </c>
      <c r="L457" s="3" t="s">
        <v>59</v>
      </c>
      <c r="M457" s="3" t="s">
        <v>60</v>
      </c>
      <c r="N457" s="6">
        <v>456</v>
      </c>
    </row>
    <row r="458" spans="1:14" ht="15.75" x14ac:dyDescent="0.25">
      <c r="A458" s="1" t="s">
        <v>1105</v>
      </c>
      <c r="B458" s="2" t="s">
        <v>1106</v>
      </c>
      <c r="C458" s="3" t="s">
        <v>87</v>
      </c>
      <c r="D458" s="2" t="s">
        <v>195</v>
      </c>
      <c r="E458" s="2" t="s">
        <v>93</v>
      </c>
      <c r="F458" s="4">
        <v>81750</v>
      </c>
      <c r="G458" s="3" t="s">
        <v>58</v>
      </c>
      <c r="H458" s="3" t="s">
        <v>13</v>
      </c>
      <c r="I458" s="5"/>
      <c r="J458" s="5"/>
      <c r="K458" s="3" t="s">
        <v>1</v>
      </c>
      <c r="L458" s="3" t="s">
        <v>59</v>
      </c>
      <c r="M458" s="3" t="s">
        <v>60</v>
      </c>
      <c r="N458" s="6">
        <v>457</v>
      </c>
    </row>
    <row r="459" spans="1:14" ht="15.75" x14ac:dyDescent="0.25">
      <c r="A459" s="1" t="s">
        <v>1035</v>
      </c>
      <c r="B459" s="2" t="s">
        <v>1036</v>
      </c>
      <c r="C459" s="8"/>
      <c r="D459" s="2" t="s">
        <v>3123</v>
      </c>
      <c r="E459" s="2" t="s">
        <v>435</v>
      </c>
      <c r="F459" s="4">
        <v>81715</v>
      </c>
      <c r="G459" s="3" t="s">
        <v>12</v>
      </c>
      <c r="H459" s="3" t="s">
        <v>13</v>
      </c>
      <c r="I459" s="7"/>
      <c r="J459" s="7"/>
      <c r="K459" s="3" t="s">
        <v>2</v>
      </c>
      <c r="L459" s="3" t="s">
        <v>14</v>
      </c>
      <c r="M459" s="3" t="s">
        <v>15</v>
      </c>
      <c r="N459" s="6">
        <v>458</v>
      </c>
    </row>
    <row r="460" spans="1:14" ht="15.75" x14ac:dyDescent="0.25">
      <c r="A460" s="1" t="s">
        <v>1068</v>
      </c>
      <c r="B460" s="2" t="s">
        <v>131</v>
      </c>
      <c r="C460" s="3" t="s">
        <v>144</v>
      </c>
      <c r="D460" s="11" t="s">
        <v>1069</v>
      </c>
      <c r="E460" s="11" t="s">
        <v>120</v>
      </c>
      <c r="F460" s="4">
        <v>81628</v>
      </c>
      <c r="G460" s="9" t="s">
        <v>12</v>
      </c>
      <c r="H460" s="9" t="s">
        <v>13</v>
      </c>
      <c r="I460" s="4">
        <v>6000</v>
      </c>
      <c r="J460" s="5"/>
      <c r="K460" s="8" t="s">
        <v>4</v>
      </c>
      <c r="L460" s="8" t="s">
        <v>14</v>
      </c>
      <c r="M460" s="8" t="s">
        <v>121</v>
      </c>
      <c r="N460" s="6">
        <v>459</v>
      </c>
    </row>
    <row r="461" spans="1:14" ht="15.75" x14ac:dyDescent="0.25">
      <c r="A461" s="1" t="s">
        <v>1040</v>
      </c>
      <c r="B461" s="2" t="s">
        <v>823</v>
      </c>
      <c r="C461" s="3" t="s">
        <v>23</v>
      </c>
      <c r="D461" s="2" t="s">
        <v>1041</v>
      </c>
      <c r="E461" s="2" t="s">
        <v>120</v>
      </c>
      <c r="F461" s="4">
        <v>81600</v>
      </c>
      <c r="G461" s="3" t="s">
        <v>12</v>
      </c>
      <c r="H461" s="3" t="s">
        <v>13</v>
      </c>
      <c r="I461" s="7"/>
      <c r="J461" s="7"/>
      <c r="K461" s="3" t="s">
        <v>2</v>
      </c>
      <c r="L461" s="3" t="s">
        <v>14</v>
      </c>
      <c r="M461" s="3" t="s">
        <v>15</v>
      </c>
      <c r="N461" s="6">
        <v>460</v>
      </c>
    </row>
    <row r="462" spans="1:14" ht="15.75" x14ac:dyDescent="0.25">
      <c r="A462" s="1" t="s">
        <v>1393</v>
      </c>
      <c r="B462" s="2" t="s">
        <v>344</v>
      </c>
      <c r="C462" s="3" t="s">
        <v>87</v>
      </c>
      <c r="D462" s="2" t="s">
        <v>3124</v>
      </c>
      <c r="E462" s="2" t="s">
        <v>1395</v>
      </c>
      <c r="F462" s="4">
        <v>81600</v>
      </c>
      <c r="G462" s="9" t="s">
        <v>12</v>
      </c>
      <c r="H462" s="9" t="s">
        <v>13</v>
      </c>
      <c r="I462" s="5"/>
      <c r="J462" s="5"/>
      <c r="K462" s="9" t="s">
        <v>2</v>
      </c>
      <c r="L462" s="3" t="s">
        <v>14</v>
      </c>
      <c r="M462" s="3" t="s">
        <v>15</v>
      </c>
      <c r="N462" s="6">
        <v>461</v>
      </c>
    </row>
    <row r="463" spans="1:14" ht="15.75" x14ac:dyDescent="0.25">
      <c r="A463" s="1" t="s">
        <v>1046</v>
      </c>
      <c r="B463" s="2" t="s">
        <v>1047</v>
      </c>
      <c r="C463" s="3" t="s">
        <v>12</v>
      </c>
      <c r="D463" s="2" t="s">
        <v>1048</v>
      </c>
      <c r="E463" s="2" t="s">
        <v>173</v>
      </c>
      <c r="F463" s="4">
        <v>81581</v>
      </c>
      <c r="G463" s="3" t="s">
        <v>12</v>
      </c>
      <c r="H463" s="3" t="s">
        <v>13</v>
      </c>
      <c r="I463" s="7"/>
      <c r="J463" s="7"/>
      <c r="K463" s="3" t="s">
        <v>2</v>
      </c>
      <c r="L463" s="3" t="s">
        <v>14</v>
      </c>
      <c r="M463" s="3" t="s">
        <v>15</v>
      </c>
      <c r="N463" s="6">
        <v>462</v>
      </c>
    </row>
    <row r="464" spans="1:14" ht="15.75" x14ac:dyDescent="0.25">
      <c r="A464" s="1" t="s">
        <v>1077</v>
      </c>
      <c r="B464" s="2" t="s">
        <v>334</v>
      </c>
      <c r="C464" s="8"/>
      <c r="D464" s="2" t="s">
        <v>195</v>
      </c>
      <c r="E464" s="2" t="s">
        <v>527</v>
      </c>
      <c r="F464" s="4">
        <v>81512</v>
      </c>
      <c r="G464" s="3" t="s">
        <v>58</v>
      </c>
      <c r="H464" s="3" t="s">
        <v>13</v>
      </c>
      <c r="I464" s="5"/>
      <c r="J464" s="5"/>
      <c r="K464" s="3" t="s">
        <v>1</v>
      </c>
      <c r="L464" s="3" t="s">
        <v>59</v>
      </c>
      <c r="M464" s="3" t="s">
        <v>60</v>
      </c>
      <c r="N464" s="6">
        <v>463</v>
      </c>
    </row>
    <row r="465" spans="1:14" ht="15.75" x14ac:dyDescent="0.25">
      <c r="A465" s="1" t="s">
        <v>645</v>
      </c>
      <c r="B465" s="2" t="s">
        <v>1334</v>
      </c>
      <c r="C465" s="8"/>
      <c r="D465" s="2" t="s">
        <v>195</v>
      </c>
      <c r="E465" s="2" t="s">
        <v>208</v>
      </c>
      <c r="F465" s="4">
        <v>81379</v>
      </c>
      <c r="G465" s="3" t="s">
        <v>58</v>
      </c>
      <c r="H465" s="3" t="s">
        <v>13</v>
      </c>
      <c r="I465" s="7"/>
      <c r="J465" s="7"/>
      <c r="K465" s="3" t="s">
        <v>1</v>
      </c>
      <c r="L465" s="3" t="s">
        <v>59</v>
      </c>
      <c r="M465" s="3" t="s">
        <v>60</v>
      </c>
      <c r="N465" s="6">
        <v>464</v>
      </c>
    </row>
    <row r="466" spans="1:14" ht="15.75" x14ac:dyDescent="0.25">
      <c r="A466" s="1" t="s">
        <v>1092</v>
      </c>
      <c r="B466" s="2" t="s">
        <v>1093</v>
      </c>
      <c r="C466" s="3" t="s">
        <v>87</v>
      </c>
      <c r="D466" s="2" t="s">
        <v>195</v>
      </c>
      <c r="E466" s="2" t="s">
        <v>297</v>
      </c>
      <c r="F466" s="4">
        <v>81328</v>
      </c>
      <c r="G466" s="8" t="s">
        <v>12</v>
      </c>
      <c r="H466" s="8" t="s">
        <v>13</v>
      </c>
      <c r="I466" s="5"/>
      <c r="J466" s="5"/>
      <c r="K466" s="8" t="s">
        <v>3</v>
      </c>
      <c r="L466" s="3" t="s">
        <v>59</v>
      </c>
      <c r="M466" s="3" t="s">
        <v>60</v>
      </c>
      <c r="N466" s="6">
        <v>465</v>
      </c>
    </row>
    <row r="467" spans="1:14" ht="15.75" x14ac:dyDescent="0.25">
      <c r="A467" s="1" t="s">
        <v>1129</v>
      </c>
      <c r="B467" s="2" t="s">
        <v>248</v>
      </c>
      <c r="C467" s="8"/>
      <c r="D467" s="11" t="s">
        <v>1130</v>
      </c>
      <c r="E467" s="2" t="s">
        <v>120</v>
      </c>
      <c r="F467" s="4">
        <v>81311</v>
      </c>
      <c r="G467" s="9" t="s">
        <v>12</v>
      </c>
      <c r="H467" s="9" t="s">
        <v>13</v>
      </c>
      <c r="I467" s="5"/>
      <c r="J467" s="5"/>
      <c r="K467" s="8" t="s">
        <v>4</v>
      </c>
      <c r="L467" s="8" t="s">
        <v>14</v>
      </c>
      <c r="M467" s="8" t="s">
        <v>121</v>
      </c>
      <c r="N467" s="6">
        <v>466</v>
      </c>
    </row>
    <row r="468" spans="1:14" ht="15.75" x14ac:dyDescent="0.25">
      <c r="A468" s="1" t="s">
        <v>1367</v>
      </c>
      <c r="B468" s="2" t="s">
        <v>1368</v>
      </c>
      <c r="C468" s="8"/>
      <c r="D468" s="2" t="s">
        <v>195</v>
      </c>
      <c r="E468" s="2" t="s">
        <v>208</v>
      </c>
      <c r="F468" s="4">
        <v>81261</v>
      </c>
      <c r="G468" s="3" t="s">
        <v>12</v>
      </c>
      <c r="H468" s="3" t="s">
        <v>13</v>
      </c>
      <c r="I468" s="7"/>
      <c r="J468" s="7"/>
      <c r="K468" s="3" t="s">
        <v>3</v>
      </c>
      <c r="L468" s="3" t="s">
        <v>59</v>
      </c>
      <c r="M468" s="3" t="s">
        <v>60</v>
      </c>
      <c r="N468" s="6">
        <v>467</v>
      </c>
    </row>
    <row r="469" spans="1:14" ht="15.75" x14ac:dyDescent="0.25">
      <c r="A469" s="1" t="s">
        <v>513</v>
      </c>
      <c r="B469" s="2" t="s">
        <v>1183</v>
      </c>
      <c r="C469" s="3" t="s">
        <v>181</v>
      </c>
      <c r="D469" s="2" t="s">
        <v>3125</v>
      </c>
      <c r="E469" s="2" t="s">
        <v>53</v>
      </c>
      <c r="F469" s="4">
        <v>81103</v>
      </c>
      <c r="G469" s="3" t="s">
        <v>12</v>
      </c>
      <c r="H469" s="3" t="s">
        <v>13</v>
      </c>
      <c r="I469" s="7"/>
      <c r="J469" s="5"/>
      <c r="K469" s="9" t="s">
        <v>2</v>
      </c>
      <c r="L469" s="3" t="s">
        <v>14</v>
      </c>
      <c r="M469" s="3" t="s">
        <v>15</v>
      </c>
      <c r="N469" s="6">
        <v>468</v>
      </c>
    </row>
    <row r="470" spans="1:14" ht="15.75" x14ac:dyDescent="0.25">
      <c r="A470" s="1" t="s">
        <v>1061</v>
      </c>
      <c r="B470" s="2" t="s">
        <v>1062</v>
      </c>
      <c r="C470" s="3" t="s">
        <v>51</v>
      </c>
      <c r="D470" s="2" t="s">
        <v>1063</v>
      </c>
      <c r="E470" s="2" t="s">
        <v>25</v>
      </c>
      <c r="F470" s="4">
        <v>81027</v>
      </c>
      <c r="G470" s="3" t="s">
        <v>12</v>
      </c>
      <c r="H470" s="3" t="s">
        <v>13</v>
      </c>
      <c r="I470" s="7"/>
      <c r="J470" s="7"/>
      <c r="K470" s="3" t="s">
        <v>2</v>
      </c>
      <c r="L470" s="3" t="s">
        <v>14</v>
      </c>
      <c r="M470" s="3" t="s">
        <v>15</v>
      </c>
      <c r="N470" s="6">
        <v>469</v>
      </c>
    </row>
    <row r="471" spans="1:14" ht="15.75" x14ac:dyDescent="0.25">
      <c r="A471" s="1" t="s">
        <v>1119</v>
      </c>
      <c r="B471" s="2" t="s">
        <v>127</v>
      </c>
      <c r="C471" s="3" t="s">
        <v>87</v>
      </c>
      <c r="D471" s="2" t="s">
        <v>201</v>
      </c>
      <c r="E471" s="2" t="s">
        <v>477</v>
      </c>
      <c r="F471" s="4">
        <v>81020</v>
      </c>
      <c r="G471" s="3" t="s">
        <v>58</v>
      </c>
      <c r="H471" s="3" t="s">
        <v>13</v>
      </c>
      <c r="I471" s="7"/>
      <c r="J471" s="7"/>
      <c r="K471" s="3" t="s">
        <v>1</v>
      </c>
      <c r="L471" s="3" t="s">
        <v>59</v>
      </c>
      <c r="M471" s="3" t="s">
        <v>60</v>
      </c>
      <c r="N471" s="6">
        <v>470</v>
      </c>
    </row>
    <row r="472" spans="1:14" ht="15.75" x14ac:dyDescent="0.25">
      <c r="A472" s="1" t="s">
        <v>1079</v>
      </c>
      <c r="B472" s="2" t="s">
        <v>1080</v>
      </c>
      <c r="C472" s="8"/>
      <c r="D472" s="2" t="s">
        <v>1081</v>
      </c>
      <c r="E472" s="2" t="s">
        <v>1082</v>
      </c>
      <c r="F472" s="4">
        <v>80824</v>
      </c>
      <c r="G472" s="3" t="s">
        <v>12</v>
      </c>
      <c r="H472" s="3" t="s">
        <v>13</v>
      </c>
      <c r="I472" s="7"/>
      <c r="J472" s="7"/>
      <c r="K472" s="3" t="s">
        <v>3</v>
      </c>
      <c r="L472" s="3" t="s">
        <v>59</v>
      </c>
      <c r="M472" s="3" t="s">
        <v>60</v>
      </c>
      <c r="N472" s="6">
        <v>471</v>
      </c>
    </row>
    <row r="473" spans="1:14" ht="15.75" x14ac:dyDescent="0.25">
      <c r="A473" s="1" t="s">
        <v>1201</v>
      </c>
      <c r="B473" s="2" t="s">
        <v>441</v>
      </c>
      <c r="C473" s="3" t="s">
        <v>144</v>
      </c>
      <c r="D473" s="2" t="s">
        <v>1202</v>
      </c>
      <c r="E473" s="2" t="s">
        <v>167</v>
      </c>
      <c r="F473" s="4">
        <v>80748</v>
      </c>
      <c r="G473" s="3" t="s">
        <v>12</v>
      </c>
      <c r="H473" s="3" t="s">
        <v>13</v>
      </c>
      <c r="I473" s="4">
        <v>1000</v>
      </c>
      <c r="J473" s="5"/>
      <c r="K473" s="3" t="s">
        <v>2</v>
      </c>
      <c r="L473" s="3" t="s">
        <v>14</v>
      </c>
      <c r="M473" s="3" t="s">
        <v>15</v>
      </c>
      <c r="N473" s="6">
        <v>472</v>
      </c>
    </row>
    <row r="474" spans="1:14" ht="15.75" x14ac:dyDescent="0.25">
      <c r="A474" s="1" t="s">
        <v>1098</v>
      </c>
      <c r="B474" s="2" t="s">
        <v>260</v>
      </c>
      <c r="C474" s="3" t="s">
        <v>12</v>
      </c>
      <c r="D474" s="2" t="s">
        <v>195</v>
      </c>
      <c r="E474" s="2" t="s">
        <v>221</v>
      </c>
      <c r="F474" s="4">
        <v>80714</v>
      </c>
      <c r="G474" s="3" t="s">
        <v>12</v>
      </c>
      <c r="H474" s="3" t="s">
        <v>13</v>
      </c>
      <c r="I474" s="4">
        <v>2000</v>
      </c>
      <c r="J474" s="7"/>
      <c r="K474" s="3" t="s">
        <v>3</v>
      </c>
      <c r="L474" s="3" t="s">
        <v>59</v>
      </c>
      <c r="M474" s="3" t="s">
        <v>60</v>
      </c>
      <c r="N474" s="6">
        <v>473</v>
      </c>
    </row>
    <row r="475" spans="1:14" ht="15.75" x14ac:dyDescent="0.25">
      <c r="A475" s="1" t="s">
        <v>1109</v>
      </c>
      <c r="B475" s="2" t="s">
        <v>42</v>
      </c>
      <c r="C475" s="3" t="s">
        <v>12</v>
      </c>
      <c r="D475" s="2" t="s">
        <v>195</v>
      </c>
      <c r="E475" s="2" t="s">
        <v>270</v>
      </c>
      <c r="F475" s="4">
        <v>80643</v>
      </c>
      <c r="G475" s="3" t="s">
        <v>58</v>
      </c>
      <c r="H475" s="3" t="s">
        <v>13</v>
      </c>
      <c r="I475" s="5"/>
      <c r="J475" s="5"/>
      <c r="K475" s="3" t="s">
        <v>1</v>
      </c>
      <c r="L475" s="3" t="s">
        <v>59</v>
      </c>
      <c r="M475" s="3" t="s">
        <v>60</v>
      </c>
      <c r="N475" s="6">
        <v>474</v>
      </c>
    </row>
    <row r="476" spans="1:14" ht="15.75" x14ac:dyDescent="0.25">
      <c r="A476" s="1" t="s">
        <v>1099</v>
      </c>
      <c r="B476" s="2" t="s">
        <v>1052</v>
      </c>
      <c r="C476" s="3" t="s">
        <v>18</v>
      </c>
      <c r="D476" s="2" t="s">
        <v>712</v>
      </c>
      <c r="E476" s="2" t="s">
        <v>109</v>
      </c>
      <c r="F476" s="4">
        <v>80619</v>
      </c>
      <c r="G476" s="3" t="s">
        <v>12</v>
      </c>
      <c r="H476" s="3" t="s">
        <v>13</v>
      </c>
      <c r="I476" s="4">
        <v>5000</v>
      </c>
      <c r="J476" s="7"/>
      <c r="K476" s="3" t="s">
        <v>3</v>
      </c>
      <c r="L476" s="3" t="s">
        <v>59</v>
      </c>
      <c r="M476" s="3" t="s">
        <v>60</v>
      </c>
      <c r="N476" s="6">
        <v>475</v>
      </c>
    </row>
    <row r="477" spans="1:14" ht="15.75" x14ac:dyDescent="0.25">
      <c r="A477" s="1" t="s">
        <v>1070</v>
      </c>
      <c r="B477" s="2" t="s">
        <v>559</v>
      </c>
      <c r="C477" s="3" t="s">
        <v>87</v>
      </c>
      <c r="D477" s="2" t="s">
        <v>1071</v>
      </c>
      <c r="E477" s="2" t="s">
        <v>1072</v>
      </c>
      <c r="F477" s="4">
        <v>80617</v>
      </c>
      <c r="G477" s="3" t="s">
        <v>12</v>
      </c>
      <c r="H477" s="3" t="s">
        <v>13</v>
      </c>
      <c r="I477" s="7"/>
      <c r="J477" s="7"/>
      <c r="K477" s="3" t="s">
        <v>2</v>
      </c>
      <c r="L477" s="3" t="s">
        <v>14</v>
      </c>
      <c r="M477" s="3" t="s">
        <v>15</v>
      </c>
      <c r="N477" s="6">
        <v>476</v>
      </c>
    </row>
    <row r="478" spans="1:14" ht="15.75" x14ac:dyDescent="0.25">
      <c r="A478" s="1" t="s">
        <v>1110</v>
      </c>
      <c r="B478" s="2" t="s">
        <v>1111</v>
      </c>
      <c r="C478" s="8" t="s">
        <v>51</v>
      </c>
      <c r="D478" s="2" t="s">
        <v>195</v>
      </c>
      <c r="E478" s="2" t="s">
        <v>221</v>
      </c>
      <c r="F478" s="4">
        <v>80612</v>
      </c>
      <c r="G478" s="8" t="s">
        <v>12</v>
      </c>
      <c r="H478" s="8" t="s">
        <v>13</v>
      </c>
      <c r="I478" s="5"/>
      <c r="J478" s="5"/>
      <c r="K478" s="8" t="s">
        <v>3</v>
      </c>
      <c r="L478" s="3" t="s">
        <v>59</v>
      </c>
      <c r="M478" s="3" t="s">
        <v>60</v>
      </c>
      <c r="N478" s="6">
        <v>477</v>
      </c>
    </row>
    <row r="479" spans="1:14" ht="15.75" x14ac:dyDescent="0.25">
      <c r="A479" s="1" t="s">
        <v>1096</v>
      </c>
      <c r="B479" s="2" t="s">
        <v>390</v>
      </c>
      <c r="C479" s="3" t="s">
        <v>18</v>
      </c>
      <c r="D479" s="2" t="s">
        <v>712</v>
      </c>
      <c r="E479" s="2" t="s">
        <v>234</v>
      </c>
      <c r="F479" s="4">
        <v>80550</v>
      </c>
      <c r="G479" s="3" t="s">
        <v>58</v>
      </c>
      <c r="H479" s="3" t="s">
        <v>13</v>
      </c>
      <c r="I479" s="7"/>
      <c r="J479" s="7"/>
      <c r="K479" s="3" t="s">
        <v>1</v>
      </c>
      <c r="L479" s="3" t="s">
        <v>59</v>
      </c>
      <c r="M479" s="3" t="s">
        <v>60</v>
      </c>
      <c r="N479" s="6">
        <v>478</v>
      </c>
    </row>
    <row r="480" spans="1:14" ht="15.75" x14ac:dyDescent="0.25">
      <c r="A480" s="1" t="s">
        <v>1115</v>
      </c>
      <c r="B480" s="2" t="s">
        <v>1116</v>
      </c>
      <c r="C480" s="3" t="s">
        <v>181</v>
      </c>
      <c r="D480" s="2" t="s">
        <v>588</v>
      </c>
      <c r="E480" s="11" t="s">
        <v>169</v>
      </c>
      <c r="F480" s="4">
        <v>80535</v>
      </c>
      <c r="G480" s="9" t="s">
        <v>12</v>
      </c>
      <c r="H480" s="9" t="s">
        <v>13</v>
      </c>
      <c r="I480" s="7">
        <v>1450</v>
      </c>
      <c r="J480" s="5"/>
      <c r="K480" s="9" t="s">
        <v>3</v>
      </c>
      <c r="L480" s="8" t="s">
        <v>59</v>
      </c>
      <c r="M480" s="8" t="s">
        <v>60</v>
      </c>
      <c r="N480" s="6">
        <v>479</v>
      </c>
    </row>
    <row r="481" spans="1:14" ht="15.75" x14ac:dyDescent="0.25">
      <c r="A481" s="1" t="s">
        <v>1140</v>
      </c>
      <c r="B481" s="2" t="s">
        <v>1141</v>
      </c>
      <c r="C481" s="8"/>
      <c r="D481" s="2" t="s">
        <v>195</v>
      </c>
      <c r="E481" s="2" t="s">
        <v>490</v>
      </c>
      <c r="F481" s="4">
        <v>80458</v>
      </c>
      <c r="G481" s="3" t="s">
        <v>12</v>
      </c>
      <c r="H481" s="3" t="s">
        <v>13</v>
      </c>
      <c r="I481" s="4"/>
      <c r="J481" s="7"/>
      <c r="K481" s="3" t="s">
        <v>3</v>
      </c>
      <c r="L481" s="3" t="s">
        <v>59</v>
      </c>
      <c r="M481" s="3" t="s">
        <v>60</v>
      </c>
      <c r="N481" s="6">
        <v>480</v>
      </c>
    </row>
    <row r="482" spans="1:14" ht="15.75" x14ac:dyDescent="0.25">
      <c r="A482" s="1" t="s">
        <v>1161</v>
      </c>
      <c r="B482" s="2" t="s">
        <v>315</v>
      </c>
      <c r="C482" s="3" t="s">
        <v>144</v>
      </c>
      <c r="D482" s="2" t="s">
        <v>1162</v>
      </c>
      <c r="E482" s="2" t="s">
        <v>573</v>
      </c>
      <c r="F482" s="4">
        <v>80428</v>
      </c>
      <c r="G482" s="3" t="s">
        <v>12</v>
      </c>
      <c r="H482" s="3" t="s">
        <v>13</v>
      </c>
      <c r="I482" s="4">
        <v>4500</v>
      </c>
      <c r="J482" s="7"/>
      <c r="K482" s="3" t="s">
        <v>3</v>
      </c>
      <c r="L482" s="3" t="s">
        <v>59</v>
      </c>
      <c r="M482" s="3" t="s">
        <v>60</v>
      </c>
      <c r="N482" s="6">
        <v>481</v>
      </c>
    </row>
    <row r="483" spans="1:14" ht="15.75" x14ac:dyDescent="0.25">
      <c r="A483" s="1" t="s">
        <v>1009</v>
      </c>
      <c r="B483" s="2" t="s">
        <v>1100</v>
      </c>
      <c r="C483" s="3" t="s">
        <v>18</v>
      </c>
      <c r="D483" s="2" t="s">
        <v>195</v>
      </c>
      <c r="E483" s="2" t="s">
        <v>450</v>
      </c>
      <c r="F483" s="4">
        <v>80412</v>
      </c>
      <c r="G483" s="9" t="s">
        <v>12</v>
      </c>
      <c r="H483" s="9" t="s">
        <v>13</v>
      </c>
      <c r="I483" s="5"/>
      <c r="J483" s="5"/>
      <c r="K483" s="9" t="s">
        <v>3</v>
      </c>
      <c r="L483" s="3" t="s">
        <v>59</v>
      </c>
      <c r="M483" s="3" t="s">
        <v>60</v>
      </c>
      <c r="N483" s="6">
        <v>482</v>
      </c>
    </row>
    <row r="484" spans="1:14" ht="15.75" x14ac:dyDescent="0.25">
      <c r="A484" s="1" t="s">
        <v>1144</v>
      </c>
      <c r="B484" s="2" t="s">
        <v>1145</v>
      </c>
      <c r="C484" s="3" t="s">
        <v>12</v>
      </c>
      <c r="D484" s="2" t="s">
        <v>195</v>
      </c>
      <c r="E484" s="2" t="s">
        <v>385</v>
      </c>
      <c r="F484" s="4">
        <v>80375</v>
      </c>
      <c r="G484" s="3" t="s">
        <v>12</v>
      </c>
      <c r="H484" s="3" t="s">
        <v>13</v>
      </c>
      <c r="I484" s="4">
        <v>1500</v>
      </c>
      <c r="J484" s="5"/>
      <c r="K484" s="3" t="s">
        <v>3</v>
      </c>
      <c r="L484" s="3" t="s">
        <v>59</v>
      </c>
      <c r="M484" s="3" t="s">
        <v>60</v>
      </c>
      <c r="N484" s="6">
        <v>483</v>
      </c>
    </row>
    <row r="485" spans="1:14" ht="15.75" x14ac:dyDescent="0.25">
      <c r="A485" s="1" t="s">
        <v>1131</v>
      </c>
      <c r="B485" s="2" t="s">
        <v>1132</v>
      </c>
      <c r="C485" s="3" t="s">
        <v>58</v>
      </c>
      <c r="D485" s="2" t="s">
        <v>195</v>
      </c>
      <c r="E485" s="2" t="s">
        <v>93</v>
      </c>
      <c r="F485" s="4">
        <v>80363</v>
      </c>
      <c r="G485" s="3" t="s">
        <v>58</v>
      </c>
      <c r="H485" s="3" t="s">
        <v>13</v>
      </c>
      <c r="I485" s="7"/>
      <c r="J485" s="7"/>
      <c r="K485" s="3" t="s">
        <v>1</v>
      </c>
      <c r="L485" s="3" t="s">
        <v>59</v>
      </c>
      <c r="M485" s="3" t="s">
        <v>60</v>
      </c>
      <c r="N485" s="6">
        <v>484</v>
      </c>
    </row>
    <row r="486" spans="1:14" ht="15.75" x14ac:dyDescent="0.25">
      <c r="A486" s="1" t="s">
        <v>1117</v>
      </c>
      <c r="B486" s="2" t="s">
        <v>1118</v>
      </c>
      <c r="C486" s="3" t="s">
        <v>23</v>
      </c>
      <c r="D486" s="2" t="s">
        <v>588</v>
      </c>
      <c r="E486" s="2" t="s">
        <v>169</v>
      </c>
      <c r="F486" s="4">
        <v>80316</v>
      </c>
      <c r="G486" s="3" t="s">
        <v>12</v>
      </c>
      <c r="H486" s="3" t="s">
        <v>13</v>
      </c>
      <c r="I486" s="7"/>
      <c r="J486" s="7"/>
      <c r="K486" s="3" t="s">
        <v>3</v>
      </c>
      <c r="L486" s="3" t="s">
        <v>59</v>
      </c>
      <c r="M486" s="3" t="s">
        <v>60</v>
      </c>
      <c r="N486" s="6">
        <v>485</v>
      </c>
    </row>
    <row r="487" spans="1:14" ht="15.75" x14ac:dyDescent="0.25">
      <c r="A487" s="1" t="s">
        <v>1346</v>
      </c>
      <c r="B487" s="2" t="s">
        <v>1347</v>
      </c>
      <c r="C487" s="3" t="s">
        <v>181</v>
      </c>
      <c r="D487" s="2" t="s">
        <v>195</v>
      </c>
      <c r="E487" s="2" t="s">
        <v>297</v>
      </c>
      <c r="F487" s="7">
        <v>80167</v>
      </c>
      <c r="G487" s="8" t="s">
        <v>12</v>
      </c>
      <c r="H487" s="8" t="s">
        <v>13</v>
      </c>
      <c r="I487" s="5"/>
      <c r="J487" s="5"/>
      <c r="K487" s="8" t="s">
        <v>3</v>
      </c>
      <c r="L487" s="3" t="s">
        <v>59</v>
      </c>
      <c r="M487" s="3" t="s">
        <v>60</v>
      </c>
      <c r="N487" s="6">
        <v>486</v>
      </c>
    </row>
    <row r="488" spans="1:14" ht="15.75" x14ac:dyDescent="0.25">
      <c r="A488" s="1" t="s">
        <v>1120</v>
      </c>
      <c r="B488" s="2" t="s">
        <v>1121</v>
      </c>
      <c r="C488" s="3" t="s">
        <v>18</v>
      </c>
      <c r="D488" s="2" t="s">
        <v>195</v>
      </c>
      <c r="E488" s="2" t="s">
        <v>373</v>
      </c>
      <c r="F488" s="5">
        <v>80151</v>
      </c>
      <c r="G488" s="9" t="s">
        <v>12</v>
      </c>
      <c r="H488" s="9" t="s">
        <v>13</v>
      </c>
      <c r="I488" s="5"/>
      <c r="J488" s="5"/>
      <c r="K488" s="9" t="s">
        <v>3</v>
      </c>
      <c r="L488" s="3" t="s">
        <v>59</v>
      </c>
      <c r="M488" s="3" t="s">
        <v>60</v>
      </c>
      <c r="N488" s="6">
        <v>487</v>
      </c>
    </row>
    <row r="489" spans="1:14" ht="15.75" x14ac:dyDescent="0.25">
      <c r="A489" s="1" t="s">
        <v>1128</v>
      </c>
      <c r="B489" s="2" t="s">
        <v>344</v>
      </c>
      <c r="C489" s="3" t="s">
        <v>187</v>
      </c>
      <c r="D489" s="2" t="s">
        <v>195</v>
      </c>
      <c r="E489" s="2" t="s">
        <v>258</v>
      </c>
      <c r="F489" s="7">
        <v>80147</v>
      </c>
      <c r="G489" s="3" t="s">
        <v>12</v>
      </c>
      <c r="H489" s="9" t="s">
        <v>13</v>
      </c>
      <c r="I489" s="5"/>
      <c r="J489" s="5"/>
      <c r="K489" s="9" t="s">
        <v>3</v>
      </c>
      <c r="L489" s="8" t="s">
        <v>59</v>
      </c>
      <c r="M489" s="8" t="s">
        <v>60</v>
      </c>
      <c r="N489" s="6">
        <v>488</v>
      </c>
    </row>
    <row r="490" spans="1:14" ht="15.75" x14ac:dyDescent="0.25">
      <c r="A490" s="1" t="s">
        <v>1088</v>
      </c>
      <c r="B490" s="2" t="s">
        <v>1089</v>
      </c>
      <c r="C490" s="3" t="s">
        <v>87</v>
      </c>
      <c r="D490" s="2" t="s">
        <v>1090</v>
      </c>
      <c r="E490" s="2" t="s">
        <v>1091</v>
      </c>
      <c r="F490" s="4">
        <v>80123</v>
      </c>
      <c r="G490" s="3" t="s">
        <v>12</v>
      </c>
      <c r="H490" s="3" t="s">
        <v>13</v>
      </c>
      <c r="I490" s="7"/>
      <c r="J490" s="7"/>
      <c r="K490" s="3" t="s">
        <v>2</v>
      </c>
      <c r="L490" s="3" t="s">
        <v>14</v>
      </c>
      <c r="M490" s="3" t="s">
        <v>15</v>
      </c>
      <c r="N490" s="6">
        <v>489</v>
      </c>
    </row>
    <row r="491" spans="1:14" ht="15.75" x14ac:dyDescent="0.25">
      <c r="A491" s="1" t="s">
        <v>1275</v>
      </c>
      <c r="B491" s="2" t="s">
        <v>1265</v>
      </c>
      <c r="C491" s="8"/>
      <c r="D491" s="2" t="s">
        <v>1276</v>
      </c>
      <c r="E491" s="2" t="s">
        <v>321</v>
      </c>
      <c r="F491" s="4">
        <v>80087</v>
      </c>
      <c r="G491" s="3" t="s">
        <v>12</v>
      </c>
      <c r="H491" s="3" t="s">
        <v>13</v>
      </c>
      <c r="I491" s="7"/>
      <c r="J491" s="7"/>
      <c r="K491" s="3" t="s">
        <v>2</v>
      </c>
      <c r="L491" s="3" t="s">
        <v>14</v>
      </c>
      <c r="M491" s="3" t="s">
        <v>15</v>
      </c>
      <c r="N491" s="6">
        <v>490</v>
      </c>
    </row>
    <row r="492" spans="1:14" ht="15.75" x14ac:dyDescent="0.25">
      <c r="A492" s="1" t="s">
        <v>1164</v>
      </c>
      <c r="B492" s="2" t="s">
        <v>1165</v>
      </c>
      <c r="C492" s="3" t="s">
        <v>23</v>
      </c>
      <c r="D492" s="2" t="s">
        <v>195</v>
      </c>
      <c r="E492" s="2" t="s">
        <v>93</v>
      </c>
      <c r="F492" s="4">
        <v>80077</v>
      </c>
      <c r="G492" s="3" t="s">
        <v>12</v>
      </c>
      <c r="H492" s="3" t="s">
        <v>13</v>
      </c>
      <c r="I492" s="7"/>
      <c r="J492" s="7"/>
      <c r="K492" s="3" t="s">
        <v>3</v>
      </c>
      <c r="L492" s="3" t="s">
        <v>59</v>
      </c>
      <c r="M492" s="3" t="s">
        <v>60</v>
      </c>
      <c r="N492" s="6">
        <v>491</v>
      </c>
    </row>
    <row r="493" spans="1:14" ht="15.75" x14ac:dyDescent="0.25">
      <c r="A493" s="1" t="s">
        <v>1107</v>
      </c>
      <c r="B493" s="2" t="s">
        <v>1108</v>
      </c>
      <c r="C493" s="3" t="s">
        <v>31</v>
      </c>
      <c r="D493" s="2" t="s">
        <v>195</v>
      </c>
      <c r="E493" s="2" t="s">
        <v>497</v>
      </c>
      <c r="F493" s="4">
        <v>80052</v>
      </c>
      <c r="G493" s="3" t="s">
        <v>12</v>
      </c>
      <c r="H493" s="3" t="s">
        <v>13</v>
      </c>
      <c r="I493" s="7"/>
      <c r="J493" s="7"/>
      <c r="K493" s="3" t="s">
        <v>3</v>
      </c>
      <c r="L493" s="3" t="s">
        <v>59</v>
      </c>
      <c r="M493" s="3" t="s">
        <v>60</v>
      </c>
      <c r="N493" s="6">
        <v>492</v>
      </c>
    </row>
    <row r="494" spans="1:14" ht="15.75" x14ac:dyDescent="0.25">
      <c r="A494" s="1" t="s">
        <v>1042</v>
      </c>
      <c r="B494" s="2" t="s">
        <v>1043</v>
      </c>
      <c r="C494" s="8"/>
      <c r="D494" s="2" t="s">
        <v>1044</v>
      </c>
      <c r="E494" s="2" t="s">
        <v>1045</v>
      </c>
      <c r="F494" s="4">
        <v>80000</v>
      </c>
      <c r="G494" s="3" t="s">
        <v>12</v>
      </c>
      <c r="H494" s="3" t="s">
        <v>13</v>
      </c>
      <c r="I494" s="7"/>
      <c r="J494" s="7"/>
      <c r="K494" s="3" t="s">
        <v>2</v>
      </c>
      <c r="L494" s="3" t="s">
        <v>14</v>
      </c>
      <c r="M494" s="3" t="s">
        <v>15</v>
      </c>
      <c r="N494" s="6">
        <v>493</v>
      </c>
    </row>
    <row r="495" spans="1:14" ht="15.75" x14ac:dyDescent="0.25">
      <c r="A495" s="1" t="s">
        <v>1442</v>
      </c>
      <c r="B495" s="2" t="s">
        <v>465</v>
      </c>
      <c r="C495" s="8"/>
      <c r="D495" s="2" t="s">
        <v>3126</v>
      </c>
      <c r="E495" s="2" t="s">
        <v>141</v>
      </c>
      <c r="F495" s="4">
        <v>80000</v>
      </c>
      <c r="G495" s="3" t="s">
        <v>12</v>
      </c>
      <c r="H495" s="3" t="s">
        <v>13</v>
      </c>
      <c r="I495" s="7"/>
      <c r="J495" s="7"/>
      <c r="K495" s="3" t="s">
        <v>2</v>
      </c>
      <c r="L495" s="3" t="s">
        <v>14</v>
      </c>
      <c r="M495" s="3" t="s">
        <v>15</v>
      </c>
      <c r="N495" s="6">
        <v>494</v>
      </c>
    </row>
    <row r="496" spans="1:14" ht="15.75" x14ac:dyDescent="0.25">
      <c r="A496" s="1" t="s">
        <v>3127</v>
      </c>
      <c r="B496" s="2" t="s">
        <v>1761</v>
      </c>
      <c r="C496" s="3" t="s">
        <v>9</v>
      </c>
      <c r="D496" s="2" t="s">
        <v>201</v>
      </c>
      <c r="E496" s="2" t="s">
        <v>93</v>
      </c>
      <c r="F496" s="4">
        <v>80000</v>
      </c>
      <c r="G496" s="8" t="s">
        <v>12</v>
      </c>
      <c r="H496" s="8" t="s">
        <v>13</v>
      </c>
      <c r="I496" s="7"/>
      <c r="J496" s="7"/>
      <c r="K496" s="8" t="s">
        <v>3</v>
      </c>
      <c r="L496" s="3" t="s">
        <v>59</v>
      </c>
      <c r="M496" s="3" t="s">
        <v>60</v>
      </c>
      <c r="N496" s="6">
        <v>495</v>
      </c>
    </row>
    <row r="497" spans="1:14" ht="15.75" x14ac:dyDescent="0.25">
      <c r="A497" s="1" t="s">
        <v>1173</v>
      </c>
      <c r="B497" s="2" t="s">
        <v>601</v>
      </c>
      <c r="C497" s="3" t="s">
        <v>181</v>
      </c>
      <c r="D497" s="2" t="s">
        <v>195</v>
      </c>
      <c r="E497" s="2" t="s">
        <v>573</v>
      </c>
      <c r="F497" s="4">
        <v>79873</v>
      </c>
      <c r="G497" s="3" t="s">
        <v>12</v>
      </c>
      <c r="H497" s="3" t="s">
        <v>13</v>
      </c>
      <c r="I497" s="4">
        <v>1000</v>
      </c>
      <c r="J497" s="7"/>
      <c r="K497" s="3" t="s">
        <v>3</v>
      </c>
      <c r="L497" s="3" t="s">
        <v>59</v>
      </c>
      <c r="M497" s="3" t="s">
        <v>60</v>
      </c>
      <c r="N497" s="6">
        <v>496</v>
      </c>
    </row>
    <row r="498" spans="1:14" ht="15.75" x14ac:dyDescent="0.25">
      <c r="A498" s="1" t="s">
        <v>1158</v>
      </c>
      <c r="B498" s="2" t="s">
        <v>251</v>
      </c>
      <c r="C498" s="3" t="s">
        <v>12</v>
      </c>
      <c r="D498" s="2" t="s">
        <v>195</v>
      </c>
      <c r="E498" s="2" t="s">
        <v>342</v>
      </c>
      <c r="F498" s="4">
        <v>79809</v>
      </c>
      <c r="G498" s="3" t="s">
        <v>12</v>
      </c>
      <c r="H498" s="3" t="s">
        <v>13</v>
      </c>
      <c r="I498" s="4">
        <v>1500</v>
      </c>
      <c r="J498" s="7"/>
      <c r="K498" s="3" t="s">
        <v>3</v>
      </c>
      <c r="L498" s="3" t="s">
        <v>59</v>
      </c>
      <c r="M498" s="3" t="s">
        <v>60</v>
      </c>
      <c r="N498" s="6">
        <v>497</v>
      </c>
    </row>
    <row r="499" spans="1:14" ht="15.75" x14ac:dyDescent="0.25">
      <c r="A499" s="1" t="s">
        <v>1160</v>
      </c>
      <c r="B499" s="2" t="s">
        <v>381</v>
      </c>
      <c r="C499" s="3" t="s">
        <v>187</v>
      </c>
      <c r="D499" s="2" t="s">
        <v>195</v>
      </c>
      <c r="E499" s="2" t="s">
        <v>385</v>
      </c>
      <c r="F499" s="4">
        <v>79780</v>
      </c>
      <c r="G499" s="3" t="s">
        <v>12</v>
      </c>
      <c r="H499" s="3" t="s">
        <v>13</v>
      </c>
      <c r="I499" s="7"/>
      <c r="J499" s="7"/>
      <c r="K499" s="3" t="s">
        <v>3</v>
      </c>
      <c r="L499" s="3" t="s">
        <v>59</v>
      </c>
      <c r="M499" s="3" t="s">
        <v>60</v>
      </c>
      <c r="N499" s="6">
        <v>498</v>
      </c>
    </row>
    <row r="500" spans="1:14" ht="15.75" x14ac:dyDescent="0.25">
      <c r="A500" s="1" t="s">
        <v>1179</v>
      </c>
      <c r="B500" s="2" t="s">
        <v>1180</v>
      </c>
      <c r="C500" s="8"/>
      <c r="D500" s="2" t="s">
        <v>195</v>
      </c>
      <c r="E500" s="2" t="s">
        <v>258</v>
      </c>
      <c r="F500" s="4">
        <v>79779</v>
      </c>
      <c r="G500" s="3" t="s">
        <v>58</v>
      </c>
      <c r="H500" s="3" t="s">
        <v>13</v>
      </c>
      <c r="I500" s="4">
        <v>1500</v>
      </c>
      <c r="J500" s="7"/>
      <c r="K500" s="3" t="s">
        <v>1</v>
      </c>
      <c r="L500" s="3" t="s">
        <v>59</v>
      </c>
      <c r="M500" s="3" t="s">
        <v>60</v>
      </c>
      <c r="N500" s="6">
        <v>499</v>
      </c>
    </row>
    <row r="501" spans="1:14" ht="15.75" x14ac:dyDescent="0.25">
      <c r="A501" s="1" t="s">
        <v>1114</v>
      </c>
      <c r="B501" s="2" t="s">
        <v>260</v>
      </c>
      <c r="C501" s="9" t="s">
        <v>87</v>
      </c>
      <c r="D501" s="2" t="s">
        <v>588</v>
      </c>
      <c r="E501" s="2" t="s">
        <v>169</v>
      </c>
      <c r="F501" s="5">
        <v>79766</v>
      </c>
      <c r="G501" s="3" t="s">
        <v>12</v>
      </c>
      <c r="H501" s="9" t="s">
        <v>13</v>
      </c>
      <c r="I501" s="5"/>
      <c r="J501" s="5"/>
      <c r="K501" s="9" t="s">
        <v>3</v>
      </c>
      <c r="L501" s="3" t="s">
        <v>59</v>
      </c>
      <c r="M501" s="3" t="s">
        <v>60</v>
      </c>
      <c r="N501" s="6">
        <v>500</v>
      </c>
    </row>
    <row r="502" spans="1:14" ht="15.75" x14ac:dyDescent="0.25">
      <c r="A502" s="1" t="s">
        <v>1156</v>
      </c>
      <c r="B502" s="2" t="s">
        <v>1157</v>
      </c>
      <c r="C502" s="3" t="s">
        <v>9</v>
      </c>
      <c r="D502" s="2" t="s">
        <v>195</v>
      </c>
      <c r="E502" s="2" t="s">
        <v>573</v>
      </c>
      <c r="F502" s="4">
        <v>79753</v>
      </c>
      <c r="G502" s="3" t="s">
        <v>12</v>
      </c>
      <c r="H502" s="3" t="s">
        <v>13</v>
      </c>
      <c r="I502" s="7"/>
      <c r="J502" s="7"/>
      <c r="K502" s="3" t="s">
        <v>3</v>
      </c>
      <c r="L502" s="3" t="s">
        <v>59</v>
      </c>
      <c r="M502" s="3" t="s">
        <v>60</v>
      </c>
      <c r="N502" s="6">
        <v>501</v>
      </c>
    </row>
    <row r="503" spans="1:14" ht="15.75" x14ac:dyDescent="0.25">
      <c r="A503" s="1" t="s">
        <v>1385</v>
      </c>
      <c r="B503" s="2" t="s">
        <v>1386</v>
      </c>
      <c r="C503" s="3" t="s">
        <v>23</v>
      </c>
      <c r="D503" s="2" t="s">
        <v>195</v>
      </c>
      <c r="E503" s="2" t="s">
        <v>270</v>
      </c>
      <c r="F503" s="4">
        <v>79736</v>
      </c>
      <c r="G503" s="3" t="s">
        <v>12</v>
      </c>
      <c r="H503" s="3" t="s">
        <v>13</v>
      </c>
      <c r="I503" s="7"/>
      <c r="J503" s="7"/>
      <c r="K503" s="3" t="s">
        <v>3</v>
      </c>
      <c r="L503" s="3" t="s">
        <v>59</v>
      </c>
      <c r="M503" s="3" t="s">
        <v>60</v>
      </c>
      <c r="N503" s="6">
        <v>502</v>
      </c>
    </row>
    <row r="504" spans="1:14" ht="15.75" x14ac:dyDescent="0.25">
      <c r="A504" s="1" t="s">
        <v>1122</v>
      </c>
      <c r="B504" s="2" t="s">
        <v>1123</v>
      </c>
      <c r="C504" s="3" t="s">
        <v>87</v>
      </c>
      <c r="D504" s="2" t="s">
        <v>712</v>
      </c>
      <c r="E504" s="2" t="s">
        <v>234</v>
      </c>
      <c r="F504" s="4">
        <v>79707</v>
      </c>
      <c r="G504" s="3" t="s">
        <v>12</v>
      </c>
      <c r="H504" s="3" t="s">
        <v>13</v>
      </c>
      <c r="I504" s="7"/>
      <c r="J504" s="7"/>
      <c r="K504" s="3" t="s">
        <v>3</v>
      </c>
      <c r="L504" s="3" t="s">
        <v>59</v>
      </c>
      <c r="M504" s="3" t="s">
        <v>60</v>
      </c>
      <c r="N504" s="6">
        <v>503</v>
      </c>
    </row>
    <row r="505" spans="1:14" ht="15.75" x14ac:dyDescent="0.25">
      <c r="A505" s="1" t="s">
        <v>1167</v>
      </c>
      <c r="B505" s="2" t="s">
        <v>1168</v>
      </c>
      <c r="C505" s="8"/>
      <c r="D505" s="2" t="s">
        <v>195</v>
      </c>
      <c r="E505" s="2" t="s">
        <v>258</v>
      </c>
      <c r="F505" s="4">
        <v>79691</v>
      </c>
      <c r="G505" s="3" t="s">
        <v>12</v>
      </c>
      <c r="H505" s="3" t="s">
        <v>13</v>
      </c>
      <c r="I505" s="7"/>
      <c r="J505" s="7"/>
      <c r="K505" s="3" t="s">
        <v>3</v>
      </c>
      <c r="L505" s="3" t="s">
        <v>59</v>
      </c>
      <c r="M505" s="3" t="s">
        <v>60</v>
      </c>
      <c r="N505" s="6">
        <v>504</v>
      </c>
    </row>
    <row r="506" spans="1:14" ht="15.75" x14ac:dyDescent="0.25">
      <c r="A506" s="1" t="s">
        <v>1155</v>
      </c>
      <c r="B506" s="2" t="s">
        <v>587</v>
      </c>
      <c r="C506" s="3" t="s">
        <v>43</v>
      </c>
      <c r="D506" s="2" t="s">
        <v>195</v>
      </c>
      <c r="E506" s="11" t="s">
        <v>258</v>
      </c>
      <c r="F506" s="7">
        <v>79492</v>
      </c>
      <c r="G506" s="3" t="s">
        <v>58</v>
      </c>
      <c r="H506" s="8" t="s">
        <v>13</v>
      </c>
      <c r="I506" s="5"/>
      <c r="J506" s="5"/>
      <c r="K506" s="8" t="s">
        <v>1</v>
      </c>
      <c r="L506" s="3" t="s">
        <v>59</v>
      </c>
      <c r="M506" s="3" t="s">
        <v>60</v>
      </c>
      <c r="N506" s="6">
        <v>505</v>
      </c>
    </row>
    <row r="507" spans="1:14" ht="15.75" x14ac:dyDescent="0.25">
      <c r="A507" s="1" t="s">
        <v>850</v>
      </c>
      <c r="B507" s="2" t="s">
        <v>1163</v>
      </c>
      <c r="C507" s="8"/>
      <c r="D507" s="2" t="s">
        <v>195</v>
      </c>
      <c r="E507" s="2" t="s">
        <v>297</v>
      </c>
      <c r="F507" s="4">
        <v>79485</v>
      </c>
      <c r="G507" s="9" t="s">
        <v>58</v>
      </c>
      <c r="H507" s="9" t="s">
        <v>13</v>
      </c>
      <c r="I507" s="5"/>
      <c r="J507" s="5"/>
      <c r="K507" s="9" t="s">
        <v>1</v>
      </c>
      <c r="L507" s="3" t="s">
        <v>59</v>
      </c>
      <c r="M507" s="3" t="s">
        <v>60</v>
      </c>
      <c r="N507" s="6">
        <v>506</v>
      </c>
    </row>
    <row r="508" spans="1:14" ht="15.75" x14ac:dyDescent="0.25">
      <c r="A508" s="1" t="s">
        <v>1101</v>
      </c>
      <c r="B508" s="2" t="s">
        <v>1102</v>
      </c>
      <c r="C508" s="3" t="s">
        <v>12</v>
      </c>
      <c r="D508" s="2" t="s">
        <v>1103</v>
      </c>
      <c r="E508" s="2" t="s">
        <v>1104</v>
      </c>
      <c r="F508" s="4">
        <v>79458</v>
      </c>
      <c r="G508" s="3" t="s">
        <v>12</v>
      </c>
      <c r="H508" s="3" t="s">
        <v>13</v>
      </c>
      <c r="I508" s="7"/>
      <c r="J508" s="7"/>
      <c r="K508" s="3" t="s">
        <v>2</v>
      </c>
      <c r="L508" s="3" t="s">
        <v>14</v>
      </c>
      <c r="M508" s="3" t="s">
        <v>15</v>
      </c>
      <c r="N508" s="6">
        <v>507</v>
      </c>
    </row>
    <row r="509" spans="1:14" ht="15.75" x14ac:dyDescent="0.25">
      <c r="A509" s="1" t="s">
        <v>1136</v>
      </c>
      <c r="B509" s="2" t="s">
        <v>1137</v>
      </c>
      <c r="C509" s="9" t="s">
        <v>87</v>
      </c>
      <c r="D509" s="2" t="s">
        <v>195</v>
      </c>
      <c r="E509" s="2" t="s">
        <v>189</v>
      </c>
      <c r="F509" s="7">
        <v>79329</v>
      </c>
      <c r="G509" s="3" t="s">
        <v>12</v>
      </c>
      <c r="H509" s="9" t="s">
        <v>13</v>
      </c>
      <c r="I509" s="5"/>
      <c r="J509" s="5"/>
      <c r="K509" s="9" t="s">
        <v>3</v>
      </c>
      <c r="L509" s="3" t="s">
        <v>59</v>
      </c>
      <c r="M509" s="8" t="s">
        <v>60</v>
      </c>
      <c r="N509" s="6">
        <v>508</v>
      </c>
    </row>
    <row r="510" spans="1:14" ht="15.75" x14ac:dyDescent="0.25">
      <c r="A510" s="1" t="s">
        <v>1178</v>
      </c>
      <c r="B510" s="2" t="s">
        <v>836</v>
      </c>
      <c r="C510" s="3" t="s">
        <v>144</v>
      </c>
      <c r="D510" s="2" t="s">
        <v>195</v>
      </c>
      <c r="E510" s="2" t="s">
        <v>258</v>
      </c>
      <c r="F510" s="5">
        <v>79127</v>
      </c>
      <c r="G510" s="3" t="s">
        <v>12</v>
      </c>
      <c r="H510" s="9" t="s">
        <v>13</v>
      </c>
      <c r="I510" s="5"/>
      <c r="J510" s="5"/>
      <c r="K510" s="9" t="s">
        <v>3</v>
      </c>
      <c r="L510" s="3" t="s">
        <v>59</v>
      </c>
      <c r="M510" s="3" t="s">
        <v>60</v>
      </c>
      <c r="N510" s="6">
        <v>509</v>
      </c>
    </row>
    <row r="511" spans="1:14" ht="15.75" x14ac:dyDescent="0.25">
      <c r="A511" s="1" t="s">
        <v>1335</v>
      </c>
      <c r="B511" s="2" t="s">
        <v>1336</v>
      </c>
      <c r="C511" s="3" t="s">
        <v>58</v>
      </c>
      <c r="D511" s="2" t="s">
        <v>796</v>
      </c>
      <c r="E511" s="2" t="s">
        <v>11</v>
      </c>
      <c r="F511" s="4">
        <v>79100</v>
      </c>
      <c r="G511" s="3" t="s">
        <v>12</v>
      </c>
      <c r="H511" s="3" t="s">
        <v>13</v>
      </c>
      <c r="I511" s="7"/>
      <c r="J511" s="7"/>
      <c r="K511" s="3" t="s">
        <v>2</v>
      </c>
      <c r="L511" s="3" t="s">
        <v>14</v>
      </c>
      <c r="M511" s="3" t="s">
        <v>15</v>
      </c>
      <c r="N511" s="6">
        <v>510</v>
      </c>
    </row>
    <row r="512" spans="1:14" ht="15.75" x14ac:dyDescent="0.25">
      <c r="A512" s="1" t="s">
        <v>432</v>
      </c>
      <c r="B512" s="2" t="s">
        <v>184</v>
      </c>
      <c r="C512" s="3" t="s">
        <v>12</v>
      </c>
      <c r="D512" s="2" t="s">
        <v>195</v>
      </c>
      <c r="E512" s="2" t="s">
        <v>342</v>
      </c>
      <c r="F512" s="4">
        <v>79021</v>
      </c>
      <c r="G512" s="3" t="s">
        <v>12</v>
      </c>
      <c r="H512" s="3" t="s">
        <v>13</v>
      </c>
      <c r="I512" s="4">
        <v>1500</v>
      </c>
      <c r="J512" s="7"/>
      <c r="K512" s="3" t="s">
        <v>3</v>
      </c>
      <c r="L512" s="3" t="s">
        <v>59</v>
      </c>
      <c r="M512" s="3" t="s">
        <v>60</v>
      </c>
      <c r="N512" s="6">
        <v>511</v>
      </c>
    </row>
    <row r="513" spans="1:14" ht="15.75" x14ac:dyDescent="0.25">
      <c r="A513" s="1" t="s">
        <v>1203</v>
      </c>
      <c r="B513" s="2" t="s">
        <v>1204</v>
      </c>
      <c r="C513" s="9" t="s">
        <v>58</v>
      </c>
      <c r="D513" s="2" t="s">
        <v>195</v>
      </c>
      <c r="E513" s="11" t="s">
        <v>211</v>
      </c>
      <c r="F513" s="5">
        <v>79013</v>
      </c>
      <c r="G513" s="3" t="s">
        <v>12</v>
      </c>
      <c r="H513" s="9" t="s">
        <v>13</v>
      </c>
      <c r="I513" s="5"/>
      <c r="J513" s="5"/>
      <c r="K513" s="9" t="s">
        <v>3</v>
      </c>
      <c r="L513" s="8" t="s">
        <v>59</v>
      </c>
      <c r="M513" s="8" t="s">
        <v>60</v>
      </c>
      <c r="N513" s="6">
        <v>512</v>
      </c>
    </row>
    <row r="514" spans="1:14" ht="15.75" x14ac:dyDescent="0.25">
      <c r="A514" s="1" t="s">
        <v>1166</v>
      </c>
      <c r="B514" s="2" t="s">
        <v>175</v>
      </c>
      <c r="C514" s="3" t="s">
        <v>12</v>
      </c>
      <c r="D514" s="2" t="s">
        <v>195</v>
      </c>
      <c r="E514" s="2" t="s">
        <v>535</v>
      </c>
      <c r="F514" s="4">
        <v>78939</v>
      </c>
      <c r="G514" s="3" t="s">
        <v>12</v>
      </c>
      <c r="H514" s="3" t="s">
        <v>13</v>
      </c>
      <c r="I514" s="7"/>
      <c r="J514" s="7"/>
      <c r="K514" s="3" t="s">
        <v>3</v>
      </c>
      <c r="L514" s="3" t="s">
        <v>59</v>
      </c>
      <c r="M514" s="3" t="s">
        <v>60</v>
      </c>
      <c r="N514" s="6">
        <v>513</v>
      </c>
    </row>
    <row r="515" spans="1:14" ht="15.75" x14ac:dyDescent="0.25">
      <c r="A515" s="1" t="s">
        <v>1404</v>
      </c>
      <c r="B515" s="2" t="s">
        <v>1269</v>
      </c>
      <c r="C515" s="3" t="s">
        <v>51</v>
      </c>
      <c r="D515" s="2" t="s">
        <v>195</v>
      </c>
      <c r="E515" s="2" t="s">
        <v>258</v>
      </c>
      <c r="F515" s="4">
        <v>78714</v>
      </c>
      <c r="G515" s="3" t="s">
        <v>12</v>
      </c>
      <c r="H515" s="3" t="s">
        <v>13</v>
      </c>
      <c r="I515" s="4">
        <v>2000</v>
      </c>
      <c r="J515" s="7"/>
      <c r="K515" s="3" t="s">
        <v>3</v>
      </c>
      <c r="L515" s="3" t="s">
        <v>59</v>
      </c>
      <c r="M515" s="3" t="s">
        <v>60</v>
      </c>
      <c r="N515" s="6">
        <v>514</v>
      </c>
    </row>
    <row r="516" spans="1:14" ht="15.75" x14ac:dyDescent="0.25">
      <c r="A516" s="10" t="s">
        <v>1199</v>
      </c>
      <c r="B516" s="11" t="s">
        <v>1200</v>
      </c>
      <c r="C516" s="8"/>
      <c r="D516" s="11" t="s">
        <v>195</v>
      </c>
      <c r="E516" s="11" t="s">
        <v>625</v>
      </c>
      <c r="F516" s="4">
        <v>78642</v>
      </c>
      <c r="G516" s="8" t="s">
        <v>12</v>
      </c>
      <c r="H516" s="8" t="s">
        <v>13</v>
      </c>
      <c r="I516" s="7"/>
      <c r="J516" s="7"/>
      <c r="K516" s="8" t="s">
        <v>3</v>
      </c>
      <c r="L516" s="8" t="s">
        <v>59</v>
      </c>
      <c r="M516" s="8" t="s">
        <v>60</v>
      </c>
      <c r="N516" s="6">
        <v>515</v>
      </c>
    </row>
    <row r="517" spans="1:14" ht="15.75" x14ac:dyDescent="0.25">
      <c r="A517" s="1" t="s">
        <v>1253</v>
      </c>
      <c r="B517" s="2" t="s">
        <v>1254</v>
      </c>
      <c r="C517" s="8"/>
      <c r="D517" s="2" t="s">
        <v>195</v>
      </c>
      <c r="E517" s="2" t="s">
        <v>270</v>
      </c>
      <c r="F517" s="4">
        <v>78580</v>
      </c>
      <c r="G517" s="3" t="s">
        <v>12</v>
      </c>
      <c r="H517" s="3" t="s">
        <v>13</v>
      </c>
      <c r="I517" s="7"/>
      <c r="J517" s="7"/>
      <c r="K517" s="3" t="s">
        <v>3</v>
      </c>
      <c r="L517" s="3" t="s">
        <v>59</v>
      </c>
      <c r="M517" s="3" t="s">
        <v>60</v>
      </c>
      <c r="N517" s="6">
        <v>516</v>
      </c>
    </row>
    <row r="518" spans="1:14" ht="15.75" x14ac:dyDescent="0.25">
      <c r="A518" s="1" t="s">
        <v>1133</v>
      </c>
      <c r="B518" s="2" t="s">
        <v>139</v>
      </c>
      <c r="C518" s="3" t="s">
        <v>18</v>
      </c>
      <c r="D518" s="2" t="s">
        <v>1134</v>
      </c>
      <c r="E518" s="2" t="s">
        <v>1135</v>
      </c>
      <c r="F518" s="5">
        <v>78575</v>
      </c>
      <c r="G518" s="9" t="s">
        <v>12</v>
      </c>
      <c r="H518" s="9" t="s">
        <v>13</v>
      </c>
      <c r="I518" s="5"/>
      <c r="J518" s="5"/>
      <c r="K518" s="9" t="s">
        <v>2</v>
      </c>
      <c r="L518" s="8" t="s">
        <v>14</v>
      </c>
      <c r="M518" s="8" t="s">
        <v>15</v>
      </c>
      <c r="N518" s="6">
        <v>517</v>
      </c>
    </row>
    <row r="519" spans="1:14" ht="15.75" x14ac:dyDescent="0.25">
      <c r="A519" s="1" t="s">
        <v>1138</v>
      </c>
      <c r="B519" s="2" t="s">
        <v>486</v>
      </c>
      <c r="C519" s="3" t="s">
        <v>87</v>
      </c>
      <c r="D519" s="2" t="s">
        <v>1139</v>
      </c>
      <c r="E519" s="2" t="s">
        <v>392</v>
      </c>
      <c r="F519" s="4">
        <v>78498</v>
      </c>
      <c r="G519" s="3" t="s">
        <v>12</v>
      </c>
      <c r="H519" s="3" t="s">
        <v>13</v>
      </c>
      <c r="I519" s="7"/>
      <c r="J519" s="7"/>
      <c r="K519" s="3" t="s">
        <v>2</v>
      </c>
      <c r="L519" s="3" t="s">
        <v>14</v>
      </c>
      <c r="M519" s="3" t="s">
        <v>15</v>
      </c>
      <c r="N519" s="6">
        <v>518</v>
      </c>
    </row>
    <row r="520" spans="1:14" ht="15.75" x14ac:dyDescent="0.25">
      <c r="A520" s="1" t="s">
        <v>1146</v>
      </c>
      <c r="B520" s="2" t="s">
        <v>650</v>
      </c>
      <c r="C520" s="3" t="s">
        <v>187</v>
      </c>
      <c r="D520" s="2" t="s">
        <v>1147</v>
      </c>
      <c r="E520" s="2" t="s">
        <v>28</v>
      </c>
      <c r="F520" s="4">
        <v>78413</v>
      </c>
      <c r="G520" s="8" t="s">
        <v>12</v>
      </c>
      <c r="H520" s="8" t="s">
        <v>13</v>
      </c>
      <c r="I520" s="5"/>
      <c r="J520" s="5"/>
      <c r="K520" s="8" t="s">
        <v>2</v>
      </c>
      <c r="L520" s="3" t="s">
        <v>14</v>
      </c>
      <c r="M520" s="3" t="s">
        <v>15</v>
      </c>
      <c r="N520" s="6">
        <v>519</v>
      </c>
    </row>
    <row r="521" spans="1:14" ht="15.75" x14ac:dyDescent="0.25">
      <c r="A521" s="1" t="s">
        <v>1428</v>
      </c>
      <c r="B521" s="2" t="s">
        <v>17</v>
      </c>
      <c r="C521" s="3" t="s">
        <v>87</v>
      </c>
      <c r="D521" s="2" t="s">
        <v>195</v>
      </c>
      <c r="E521" s="2" t="s">
        <v>963</v>
      </c>
      <c r="F521" s="4">
        <v>78389</v>
      </c>
      <c r="G521" s="3" t="s">
        <v>12</v>
      </c>
      <c r="H521" s="3" t="s">
        <v>13</v>
      </c>
      <c r="I521" s="4">
        <v>7500</v>
      </c>
      <c r="J521" s="7"/>
      <c r="K521" s="3" t="s">
        <v>3</v>
      </c>
      <c r="L521" s="3" t="s">
        <v>59</v>
      </c>
      <c r="M521" s="3" t="s">
        <v>60</v>
      </c>
      <c r="N521" s="6">
        <v>520</v>
      </c>
    </row>
    <row r="522" spans="1:14" ht="15.75" x14ac:dyDescent="0.25">
      <c r="A522" s="1" t="s">
        <v>1170</v>
      </c>
      <c r="B522" s="2" t="s">
        <v>127</v>
      </c>
      <c r="C522" s="3" t="s">
        <v>144</v>
      </c>
      <c r="D522" s="2" t="s">
        <v>195</v>
      </c>
      <c r="E522" s="2" t="s">
        <v>463</v>
      </c>
      <c r="F522" s="4">
        <v>78359</v>
      </c>
      <c r="G522" s="3" t="s">
        <v>12</v>
      </c>
      <c r="H522" s="3" t="s">
        <v>13</v>
      </c>
      <c r="I522" s="7"/>
      <c r="J522" s="7"/>
      <c r="K522" s="3" t="s">
        <v>3</v>
      </c>
      <c r="L522" s="3" t="s">
        <v>59</v>
      </c>
      <c r="M522" s="3" t="s">
        <v>60</v>
      </c>
      <c r="N522" s="6">
        <v>521</v>
      </c>
    </row>
    <row r="523" spans="1:14" ht="15.75" x14ac:dyDescent="0.25">
      <c r="A523" s="1" t="s">
        <v>1249</v>
      </c>
      <c r="B523" s="2" t="s">
        <v>1250</v>
      </c>
      <c r="C523" s="3" t="s">
        <v>51</v>
      </c>
      <c r="D523" s="2" t="s">
        <v>195</v>
      </c>
      <c r="E523" s="2" t="s">
        <v>211</v>
      </c>
      <c r="F523" s="5">
        <v>78358</v>
      </c>
      <c r="G523" s="9" t="s">
        <v>12</v>
      </c>
      <c r="H523" s="9" t="s">
        <v>13</v>
      </c>
      <c r="I523" s="5"/>
      <c r="J523" s="5"/>
      <c r="K523" s="9" t="s">
        <v>3</v>
      </c>
      <c r="L523" s="3" t="s">
        <v>59</v>
      </c>
      <c r="M523" s="3" t="s">
        <v>60</v>
      </c>
      <c r="N523" s="6">
        <v>522</v>
      </c>
    </row>
    <row r="524" spans="1:14" ht="15.75" x14ac:dyDescent="0.25">
      <c r="A524" s="1" t="s">
        <v>1247</v>
      </c>
      <c r="B524" s="2" t="s">
        <v>394</v>
      </c>
      <c r="C524" s="3" t="s">
        <v>12</v>
      </c>
      <c r="D524" s="2" t="s">
        <v>195</v>
      </c>
      <c r="E524" s="2" t="s">
        <v>573</v>
      </c>
      <c r="F524" s="7">
        <v>78303</v>
      </c>
      <c r="G524" s="3" t="s">
        <v>12</v>
      </c>
      <c r="H524" s="9" t="s">
        <v>13</v>
      </c>
      <c r="I524" s="7"/>
      <c r="J524" s="7"/>
      <c r="K524" s="9" t="s">
        <v>3</v>
      </c>
      <c r="L524" s="3" t="s">
        <v>59</v>
      </c>
      <c r="M524" s="8" t="s">
        <v>60</v>
      </c>
      <c r="N524" s="6">
        <v>523</v>
      </c>
    </row>
    <row r="525" spans="1:14" ht="15.75" x14ac:dyDescent="0.25">
      <c r="A525" s="1" t="s">
        <v>1218</v>
      </c>
      <c r="B525" s="2" t="s">
        <v>1219</v>
      </c>
      <c r="C525" s="8"/>
      <c r="D525" s="2" t="s">
        <v>195</v>
      </c>
      <c r="E525" s="2" t="s">
        <v>270</v>
      </c>
      <c r="F525" s="5">
        <v>78282</v>
      </c>
      <c r="G525" s="3" t="s">
        <v>12</v>
      </c>
      <c r="H525" s="9" t="s">
        <v>13</v>
      </c>
      <c r="I525" s="5"/>
      <c r="J525" s="5"/>
      <c r="K525" s="9" t="s">
        <v>3</v>
      </c>
      <c r="L525" s="3" t="s">
        <v>59</v>
      </c>
      <c r="M525" s="3" t="s">
        <v>60</v>
      </c>
      <c r="N525" s="6">
        <v>524</v>
      </c>
    </row>
    <row r="526" spans="1:14" ht="15.75" x14ac:dyDescent="0.25">
      <c r="A526" s="1" t="s">
        <v>1185</v>
      </c>
      <c r="B526" s="2" t="s">
        <v>361</v>
      </c>
      <c r="C526" s="3" t="s">
        <v>287</v>
      </c>
      <c r="D526" s="2" t="s">
        <v>195</v>
      </c>
      <c r="E526" s="2" t="s">
        <v>582</v>
      </c>
      <c r="F526" s="4">
        <v>78269</v>
      </c>
      <c r="G526" s="3" t="s">
        <v>12</v>
      </c>
      <c r="H526" s="3" t="s">
        <v>13</v>
      </c>
      <c r="I526" s="7"/>
      <c r="J526" s="7"/>
      <c r="K526" s="3" t="s">
        <v>3</v>
      </c>
      <c r="L526" s="3" t="s">
        <v>59</v>
      </c>
      <c r="M526" s="3" t="s">
        <v>60</v>
      </c>
      <c r="N526" s="6">
        <v>525</v>
      </c>
    </row>
    <row r="527" spans="1:14" ht="15.75" x14ac:dyDescent="0.25">
      <c r="A527" s="1" t="s">
        <v>1176</v>
      </c>
      <c r="B527" s="2" t="s">
        <v>1177</v>
      </c>
      <c r="C527" s="3" t="s">
        <v>12</v>
      </c>
      <c r="D527" s="2" t="s">
        <v>195</v>
      </c>
      <c r="E527" s="2" t="s">
        <v>501</v>
      </c>
      <c r="F527" s="4">
        <v>78227</v>
      </c>
      <c r="G527" s="3" t="s">
        <v>12</v>
      </c>
      <c r="H527" s="3" t="s">
        <v>13</v>
      </c>
      <c r="I527" s="7"/>
      <c r="J527" s="7"/>
      <c r="K527" s="3" t="s">
        <v>3</v>
      </c>
      <c r="L527" s="3" t="s">
        <v>59</v>
      </c>
      <c r="M527" s="3" t="s">
        <v>60</v>
      </c>
      <c r="N527" s="6">
        <v>526</v>
      </c>
    </row>
    <row r="528" spans="1:14" ht="15.75" x14ac:dyDescent="0.25">
      <c r="A528" s="1" t="s">
        <v>1181</v>
      </c>
      <c r="B528" s="2" t="s">
        <v>1182</v>
      </c>
      <c r="C528" s="3" t="s">
        <v>135</v>
      </c>
      <c r="D528" s="2" t="s">
        <v>195</v>
      </c>
      <c r="E528" s="2" t="s">
        <v>450</v>
      </c>
      <c r="F528" s="7">
        <v>78004</v>
      </c>
      <c r="G528" s="8" t="s">
        <v>12</v>
      </c>
      <c r="H528" s="8" t="s">
        <v>13</v>
      </c>
      <c r="I528" s="5"/>
      <c r="J528" s="5"/>
      <c r="K528" s="8" t="s">
        <v>3</v>
      </c>
      <c r="L528" s="3" t="s">
        <v>59</v>
      </c>
      <c r="M528" s="3" t="s">
        <v>60</v>
      </c>
      <c r="N528" s="6">
        <v>527</v>
      </c>
    </row>
    <row r="529" spans="1:14" ht="15.75" x14ac:dyDescent="0.25">
      <c r="A529" s="10" t="s">
        <v>1169</v>
      </c>
      <c r="B529" s="11" t="s">
        <v>17</v>
      </c>
      <c r="C529" s="8" t="s">
        <v>144</v>
      </c>
      <c r="D529" s="11" t="s">
        <v>195</v>
      </c>
      <c r="E529" s="11" t="s">
        <v>93</v>
      </c>
      <c r="F529" s="7">
        <v>77926</v>
      </c>
      <c r="G529" s="3" t="s">
        <v>58</v>
      </c>
      <c r="H529" s="8" t="s">
        <v>13</v>
      </c>
      <c r="I529" s="7"/>
      <c r="J529" s="7"/>
      <c r="K529" s="8" t="s">
        <v>1</v>
      </c>
      <c r="L529" s="8" t="s">
        <v>59</v>
      </c>
      <c r="M529" s="8" t="s">
        <v>60</v>
      </c>
      <c r="N529" s="6">
        <v>528</v>
      </c>
    </row>
    <row r="530" spans="1:14" ht="15.75" x14ac:dyDescent="0.25">
      <c r="A530" s="1" t="s">
        <v>1224</v>
      </c>
      <c r="B530" s="2" t="s">
        <v>1052</v>
      </c>
      <c r="C530" s="8" t="s">
        <v>207</v>
      </c>
      <c r="D530" s="2" t="s">
        <v>195</v>
      </c>
      <c r="E530" s="2" t="s">
        <v>211</v>
      </c>
      <c r="F530" s="4">
        <v>77892</v>
      </c>
      <c r="G530" s="8" t="s">
        <v>12</v>
      </c>
      <c r="H530" s="8" t="s">
        <v>13</v>
      </c>
      <c r="I530" s="7"/>
      <c r="J530" s="7"/>
      <c r="K530" s="8" t="s">
        <v>3</v>
      </c>
      <c r="L530" s="3" t="s">
        <v>59</v>
      </c>
      <c r="M530" s="3" t="s">
        <v>60</v>
      </c>
      <c r="N530" s="6">
        <v>529</v>
      </c>
    </row>
    <row r="531" spans="1:14" ht="15.75" x14ac:dyDescent="0.25">
      <c r="A531" s="1" t="s">
        <v>1212</v>
      </c>
      <c r="B531" s="2" t="s">
        <v>248</v>
      </c>
      <c r="C531" s="3" t="s">
        <v>43</v>
      </c>
      <c r="D531" s="2" t="s">
        <v>1213</v>
      </c>
      <c r="E531" s="2" t="s">
        <v>573</v>
      </c>
      <c r="F531" s="4">
        <v>77853</v>
      </c>
      <c r="G531" s="3" t="s">
        <v>12</v>
      </c>
      <c r="H531" s="3" t="s">
        <v>13</v>
      </c>
      <c r="I531" s="4">
        <v>3000</v>
      </c>
      <c r="J531" s="7"/>
      <c r="K531" s="3" t="s">
        <v>3</v>
      </c>
      <c r="L531" s="3" t="s">
        <v>59</v>
      </c>
      <c r="M531" s="3" t="s">
        <v>60</v>
      </c>
      <c r="N531" s="6">
        <v>530</v>
      </c>
    </row>
    <row r="532" spans="1:14" ht="15.75" x14ac:dyDescent="0.25">
      <c r="A532" s="1" t="s">
        <v>1248</v>
      </c>
      <c r="B532" s="2" t="s">
        <v>8</v>
      </c>
      <c r="C532" s="3" t="s">
        <v>207</v>
      </c>
      <c r="D532" s="2" t="s">
        <v>195</v>
      </c>
      <c r="E532" s="2" t="s">
        <v>535</v>
      </c>
      <c r="F532" s="4">
        <v>77823</v>
      </c>
      <c r="G532" s="3" t="s">
        <v>12</v>
      </c>
      <c r="H532" s="3" t="s">
        <v>13</v>
      </c>
      <c r="I532" s="7"/>
      <c r="J532" s="7"/>
      <c r="K532" s="3" t="s">
        <v>3</v>
      </c>
      <c r="L532" s="3" t="s">
        <v>59</v>
      </c>
      <c r="M532" s="3" t="s">
        <v>60</v>
      </c>
      <c r="N532" s="6">
        <v>531</v>
      </c>
    </row>
    <row r="533" spans="1:14" ht="15.75" x14ac:dyDescent="0.25">
      <c r="A533" s="1" t="s">
        <v>942</v>
      </c>
      <c r="B533" s="2" t="s">
        <v>127</v>
      </c>
      <c r="C533" s="3" t="s">
        <v>87</v>
      </c>
      <c r="D533" s="2" t="s">
        <v>195</v>
      </c>
      <c r="E533" s="2" t="s">
        <v>342</v>
      </c>
      <c r="F533" s="4">
        <v>77816</v>
      </c>
      <c r="G533" s="3" t="s">
        <v>12</v>
      </c>
      <c r="H533" s="3" t="s">
        <v>13</v>
      </c>
      <c r="I533" s="7"/>
      <c r="J533" s="7"/>
      <c r="K533" s="3" t="s">
        <v>3</v>
      </c>
      <c r="L533" s="3" t="s">
        <v>59</v>
      </c>
      <c r="M533" s="3" t="s">
        <v>60</v>
      </c>
      <c r="N533" s="6">
        <v>532</v>
      </c>
    </row>
    <row r="534" spans="1:14" ht="15.75" x14ac:dyDescent="0.25">
      <c r="A534" s="1" t="s">
        <v>1186</v>
      </c>
      <c r="B534" s="2" t="s">
        <v>1187</v>
      </c>
      <c r="C534" s="8"/>
      <c r="D534" s="2" t="s">
        <v>195</v>
      </c>
      <c r="E534" s="2" t="s">
        <v>3109</v>
      </c>
      <c r="F534" s="7">
        <v>77808</v>
      </c>
      <c r="G534" s="8" t="s">
        <v>12</v>
      </c>
      <c r="H534" s="8" t="s">
        <v>13</v>
      </c>
      <c r="I534" s="5"/>
      <c r="J534" s="5"/>
      <c r="K534" s="8" t="s">
        <v>3</v>
      </c>
      <c r="L534" s="3" t="s">
        <v>59</v>
      </c>
      <c r="M534" s="3" t="s">
        <v>60</v>
      </c>
      <c r="N534" s="6">
        <v>533</v>
      </c>
    </row>
    <row r="535" spans="1:14" ht="15.75" x14ac:dyDescent="0.25">
      <c r="A535" s="1" t="s">
        <v>1449</v>
      </c>
      <c r="B535" s="2" t="s">
        <v>1450</v>
      </c>
      <c r="C535" s="8"/>
      <c r="D535" s="2" t="s">
        <v>195</v>
      </c>
      <c r="E535" s="2" t="s">
        <v>258</v>
      </c>
      <c r="F535" s="4">
        <v>77803</v>
      </c>
      <c r="G535" s="3" t="s">
        <v>58</v>
      </c>
      <c r="H535" s="3" t="s">
        <v>13</v>
      </c>
      <c r="I535" s="4">
        <v>750</v>
      </c>
      <c r="J535" s="7"/>
      <c r="K535" s="3" t="s">
        <v>1</v>
      </c>
      <c r="L535" s="3" t="s">
        <v>59</v>
      </c>
      <c r="M535" s="3" t="s">
        <v>60</v>
      </c>
      <c r="N535" s="6">
        <v>534</v>
      </c>
    </row>
    <row r="536" spans="1:14" ht="15.75" x14ac:dyDescent="0.25">
      <c r="A536" s="1" t="s">
        <v>1230</v>
      </c>
      <c r="B536" s="2" t="s">
        <v>1226</v>
      </c>
      <c r="C536" s="3" t="s">
        <v>43</v>
      </c>
      <c r="D536" s="2" t="s">
        <v>195</v>
      </c>
      <c r="E536" s="2" t="s">
        <v>573</v>
      </c>
      <c r="F536" s="4">
        <v>77763</v>
      </c>
      <c r="G536" s="3" t="s">
        <v>58</v>
      </c>
      <c r="H536" s="3" t="s">
        <v>13</v>
      </c>
      <c r="I536" s="7"/>
      <c r="J536" s="7"/>
      <c r="K536" s="3" t="s">
        <v>1</v>
      </c>
      <c r="L536" s="3" t="s">
        <v>59</v>
      </c>
      <c r="M536" s="3" t="s">
        <v>60</v>
      </c>
      <c r="N536" s="6">
        <v>535</v>
      </c>
    </row>
    <row r="537" spans="1:14" ht="15.75" x14ac:dyDescent="0.25">
      <c r="A537" s="10" t="s">
        <v>1214</v>
      </c>
      <c r="B537" s="11" t="s">
        <v>1215</v>
      </c>
      <c r="C537" s="3" t="s">
        <v>12</v>
      </c>
      <c r="D537" s="11" t="s">
        <v>201</v>
      </c>
      <c r="E537" s="11" t="s">
        <v>208</v>
      </c>
      <c r="F537" s="4">
        <v>77763</v>
      </c>
      <c r="G537" s="3" t="s">
        <v>58</v>
      </c>
      <c r="H537" s="3" t="s">
        <v>13</v>
      </c>
      <c r="I537" s="5"/>
      <c r="J537" s="5"/>
      <c r="K537" s="8" t="s">
        <v>1</v>
      </c>
      <c r="L537" s="8" t="s">
        <v>59</v>
      </c>
      <c r="M537" s="8" t="s">
        <v>60</v>
      </c>
      <c r="N537" s="6">
        <v>536</v>
      </c>
    </row>
    <row r="538" spans="1:14" ht="15.75" x14ac:dyDescent="0.25">
      <c r="A538" s="1" t="s">
        <v>1171</v>
      </c>
      <c r="B538" s="2" t="s">
        <v>956</v>
      </c>
      <c r="C538" s="3" t="s">
        <v>12</v>
      </c>
      <c r="D538" s="2" t="s">
        <v>1172</v>
      </c>
      <c r="E538" s="2" t="s">
        <v>53</v>
      </c>
      <c r="F538" s="4">
        <v>77676</v>
      </c>
      <c r="G538" s="3" t="s">
        <v>12</v>
      </c>
      <c r="H538" s="3" t="s">
        <v>13</v>
      </c>
      <c r="I538" s="7"/>
      <c r="J538" s="7"/>
      <c r="K538" s="3" t="s">
        <v>2</v>
      </c>
      <c r="L538" s="3" t="s">
        <v>14</v>
      </c>
      <c r="M538" s="3" t="s">
        <v>15</v>
      </c>
      <c r="N538" s="6">
        <v>537</v>
      </c>
    </row>
    <row r="539" spans="1:14" ht="15.75" x14ac:dyDescent="0.25">
      <c r="A539" s="1" t="s">
        <v>381</v>
      </c>
      <c r="B539" s="2" t="s">
        <v>1174</v>
      </c>
      <c r="C539" s="3" t="s">
        <v>23</v>
      </c>
      <c r="D539" s="2" t="s">
        <v>1175</v>
      </c>
      <c r="E539" s="2" t="s">
        <v>106</v>
      </c>
      <c r="F539" s="4">
        <v>77639</v>
      </c>
      <c r="G539" s="3" t="s">
        <v>12</v>
      </c>
      <c r="H539" s="3" t="s">
        <v>13</v>
      </c>
      <c r="I539" s="7"/>
      <c r="J539" s="7"/>
      <c r="K539" s="3" t="s">
        <v>2</v>
      </c>
      <c r="L539" s="3" t="s">
        <v>14</v>
      </c>
      <c r="M539" s="3" t="s">
        <v>15</v>
      </c>
      <c r="N539" s="6">
        <v>538</v>
      </c>
    </row>
    <row r="540" spans="1:14" ht="15.75" x14ac:dyDescent="0.25">
      <c r="A540" s="1" t="s">
        <v>1775</v>
      </c>
      <c r="B540" s="2" t="s">
        <v>311</v>
      </c>
      <c r="C540" s="3" t="s">
        <v>12</v>
      </c>
      <c r="D540" s="2" t="s">
        <v>3128</v>
      </c>
      <c r="E540" s="2" t="s">
        <v>48</v>
      </c>
      <c r="F540" s="4">
        <v>77618</v>
      </c>
      <c r="G540" s="3" t="s">
        <v>12</v>
      </c>
      <c r="H540" s="3" t="s">
        <v>13</v>
      </c>
      <c r="I540" s="5"/>
      <c r="J540" s="5"/>
      <c r="K540" s="3" t="s">
        <v>0</v>
      </c>
      <c r="L540" s="3" t="s">
        <v>14</v>
      </c>
      <c r="M540" s="3" t="s">
        <v>7373</v>
      </c>
      <c r="N540" s="6">
        <v>539</v>
      </c>
    </row>
    <row r="541" spans="1:14" ht="15.75" x14ac:dyDescent="0.25">
      <c r="A541" s="1" t="s">
        <v>919</v>
      </c>
      <c r="B541" s="2" t="s">
        <v>286</v>
      </c>
      <c r="C541" s="3" t="s">
        <v>31</v>
      </c>
      <c r="D541" s="2" t="s">
        <v>195</v>
      </c>
      <c r="E541" s="2" t="s">
        <v>463</v>
      </c>
      <c r="F541" s="4">
        <v>77482</v>
      </c>
      <c r="G541" s="3" t="s">
        <v>58</v>
      </c>
      <c r="H541" s="3" t="s">
        <v>13</v>
      </c>
      <c r="I541" s="5"/>
      <c r="J541" s="5"/>
      <c r="K541" s="3" t="s">
        <v>1</v>
      </c>
      <c r="L541" s="3" t="s">
        <v>59</v>
      </c>
      <c r="M541" s="3" t="s">
        <v>60</v>
      </c>
      <c r="N541" s="6">
        <v>540</v>
      </c>
    </row>
    <row r="542" spans="1:14" ht="15.75" x14ac:dyDescent="0.25">
      <c r="A542" s="1" t="s">
        <v>1242</v>
      </c>
      <c r="B542" s="2" t="s">
        <v>1243</v>
      </c>
      <c r="C542" s="3" t="s">
        <v>144</v>
      </c>
      <c r="D542" s="2" t="s">
        <v>201</v>
      </c>
      <c r="E542" s="2" t="s">
        <v>93</v>
      </c>
      <c r="F542" s="4">
        <v>77334</v>
      </c>
      <c r="G542" s="3" t="s">
        <v>12</v>
      </c>
      <c r="H542" s="3" t="s">
        <v>13</v>
      </c>
      <c r="I542" s="4">
        <v>12065</v>
      </c>
      <c r="J542" s="7"/>
      <c r="K542" s="3" t="s">
        <v>3</v>
      </c>
      <c r="L542" s="3" t="s">
        <v>59</v>
      </c>
      <c r="M542" s="3" t="s">
        <v>60</v>
      </c>
      <c r="N542" s="6">
        <v>541</v>
      </c>
    </row>
    <row r="543" spans="1:14" ht="15.75" x14ac:dyDescent="0.25">
      <c r="A543" s="1" t="s">
        <v>1225</v>
      </c>
      <c r="B543" s="2" t="s">
        <v>1226</v>
      </c>
      <c r="C543" s="3" t="s">
        <v>43</v>
      </c>
      <c r="D543" s="2" t="s">
        <v>195</v>
      </c>
      <c r="E543" s="2" t="s">
        <v>410</v>
      </c>
      <c r="F543" s="4">
        <v>77216</v>
      </c>
      <c r="G543" s="3" t="s">
        <v>12</v>
      </c>
      <c r="H543" s="3" t="s">
        <v>13</v>
      </c>
      <c r="I543" s="7"/>
      <c r="J543" s="7"/>
      <c r="K543" s="3" t="s">
        <v>3</v>
      </c>
      <c r="L543" s="3" t="s">
        <v>59</v>
      </c>
      <c r="M543" s="3" t="s">
        <v>60</v>
      </c>
      <c r="N543" s="6">
        <v>542</v>
      </c>
    </row>
    <row r="544" spans="1:14" ht="15.75" x14ac:dyDescent="0.25">
      <c r="A544" s="1" t="s">
        <v>313</v>
      </c>
      <c r="B544" s="2" t="s">
        <v>1460</v>
      </c>
      <c r="C544" s="8"/>
      <c r="D544" s="2" t="s">
        <v>195</v>
      </c>
      <c r="E544" s="2" t="s">
        <v>530</v>
      </c>
      <c r="F544" s="4">
        <v>77170</v>
      </c>
      <c r="G544" s="3" t="s">
        <v>12</v>
      </c>
      <c r="H544" s="3" t="s">
        <v>13</v>
      </c>
      <c r="I544" s="7"/>
      <c r="J544" s="7"/>
      <c r="K544" s="3" t="s">
        <v>3</v>
      </c>
      <c r="L544" s="3" t="s">
        <v>59</v>
      </c>
      <c r="M544" s="3" t="s">
        <v>60</v>
      </c>
      <c r="N544" s="6">
        <v>543</v>
      </c>
    </row>
    <row r="545" spans="1:14" ht="15.75" x14ac:dyDescent="0.25">
      <c r="A545" s="1" t="s">
        <v>1188</v>
      </c>
      <c r="B545" s="2" t="s">
        <v>1189</v>
      </c>
      <c r="C545" s="3" t="s">
        <v>51</v>
      </c>
      <c r="D545" s="2" t="s">
        <v>1190</v>
      </c>
      <c r="E545" s="2" t="s">
        <v>1191</v>
      </c>
      <c r="F545" s="5">
        <v>77098</v>
      </c>
      <c r="G545" s="9" t="s">
        <v>12</v>
      </c>
      <c r="H545" s="9" t="s">
        <v>13</v>
      </c>
      <c r="I545" s="5"/>
      <c r="J545" s="5"/>
      <c r="K545" s="9" t="s">
        <v>2</v>
      </c>
      <c r="L545" s="3" t="s">
        <v>14</v>
      </c>
      <c r="M545" s="3" t="s">
        <v>15</v>
      </c>
      <c r="N545" s="6">
        <v>544</v>
      </c>
    </row>
    <row r="546" spans="1:14" ht="15.75" x14ac:dyDescent="0.25">
      <c r="A546" s="1" t="s">
        <v>1294</v>
      </c>
      <c r="B546" s="2" t="s">
        <v>1256</v>
      </c>
      <c r="C546" s="3" t="s">
        <v>181</v>
      </c>
      <c r="D546" s="2" t="s">
        <v>195</v>
      </c>
      <c r="E546" s="2" t="s">
        <v>1281</v>
      </c>
      <c r="F546" s="4">
        <v>77090</v>
      </c>
      <c r="G546" s="3" t="s">
        <v>12</v>
      </c>
      <c r="H546" s="3" t="s">
        <v>13</v>
      </c>
      <c r="I546" s="7"/>
      <c r="J546" s="7"/>
      <c r="K546" s="3" t="s">
        <v>3</v>
      </c>
      <c r="L546" s="3" t="s">
        <v>59</v>
      </c>
      <c r="M546" s="3" t="s">
        <v>60</v>
      </c>
      <c r="N546" s="6">
        <v>545</v>
      </c>
    </row>
    <row r="547" spans="1:14" ht="15.75" x14ac:dyDescent="0.25">
      <c r="A547" s="1" t="s">
        <v>1240</v>
      </c>
      <c r="B547" s="2" t="s">
        <v>1241</v>
      </c>
      <c r="C547" s="3" t="s">
        <v>63</v>
      </c>
      <c r="D547" s="2" t="s">
        <v>195</v>
      </c>
      <c r="E547" s="2" t="s">
        <v>508</v>
      </c>
      <c r="F547" s="7">
        <v>77072</v>
      </c>
      <c r="G547" s="8" t="s">
        <v>12</v>
      </c>
      <c r="H547" s="8" t="s">
        <v>13</v>
      </c>
      <c r="I547" s="7"/>
      <c r="J547" s="7"/>
      <c r="K547" s="8" t="s">
        <v>3</v>
      </c>
      <c r="L547" s="3" t="s">
        <v>59</v>
      </c>
      <c r="M547" s="3" t="s">
        <v>60</v>
      </c>
      <c r="N547" s="6">
        <v>546</v>
      </c>
    </row>
    <row r="548" spans="1:14" ht="15.75" x14ac:dyDescent="0.25">
      <c r="A548" s="1" t="s">
        <v>1251</v>
      </c>
      <c r="B548" s="2" t="s">
        <v>1252</v>
      </c>
      <c r="C548" s="3" t="s">
        <v>12</v>
      </c>
      <c r="D548" s="2" t="s">
        <v>782</v>
      </c>
      <c r="E548" s="2" t="s">
        <v>205</v>
      </c>
      <c r="F548" s="5">
        <v>77043</v>
      </c>
      <c r="G548" s="3" t="s">
        <v>12</v>
      </c>
      <c r="H548" s="9" t="s">
        <v>13</v>
      </c>
      <c r="I548" s="5"/>
      <c r="J548" s="5"/>
      <c r="K548" s="9" t="s">
        <v>3</v>
      </c>
      <c r="L548" s="3" t="s">
        <v>59</v>
      </c>
      <c r="M548" s="3" t="s">
        <v>60</v>
      </c>
      <c r="N548" s="6">
        <v>547</v>
      </c>
    </row>
    <row r="549" spans="1:14" ht="15.75" x14ac:dyDescent="0.25">
      <c r="A549" s="1" t="s">
        <v>580</v>
      </c>
      <c r="B549" s="2" t="s">
        <v>35</v>
      </c>
      <c r="C549" s="3" t="s">
        <v>87</v>
      </c>
      <c r="D549" s="2" t="s">
        <v>1437</v>
      </c>
      <c r="E549" s="2" t="s">
        <v>120</v>
      </c>
      <c r="F549" s="4">
        <v>77014</v>
      </c>
      <c r="G549" s="3" t="s">
        <v>12</v>
      </c>
      <c r="H549" s="3" t="s">
        <v>13</v>
      </c>
      <c r="I549" s="5"/>
      <c r="J549" s="5"/>
      <c r="K549" s="3" t="s">
        <v>4</v>
      </c>
      <c r="L549" s="3" t="s">
        <v>14</v>
      </c>
      <c r="M549" s="3" t="s">
        <v>121</v>
      </c>
      <c r="N549" s="6">
        <v>548</v>
      </c>
    </row>
    <row r="550" spans="1:14" ht="15.75" x14ac:dyDescent="0.25">
      <c r="A550" s="1" t="s">
        <v>193</v>
      </c>
      <c r="B550" s="2" t="s">
        <v>1295</v>
      </c>
      <c r="C550" s="8"/>
      <c r="D550" s="2" t="s">
        <v>195</v>
      </c>
      <c r="E550" s="2" t="s">
        <v>573</v>
      </c>
      <c r="F550" s="4">
        <v>76992</v>
      </c>
      <c r="G550" s="8" t="s">
        <v>12</v>
      </c>
      <c r="H550" s="8" t="s">
        <v>13</v>
      </c>
      <c r="I550" s="7"/>
      <c r="J550" s="7"/>
      <c r="K550" s="8" t="s">
        <v>3</v>
      </c>
      <c r="L550" s="3" t="s">
        <v>59</v>
      </c>
      <c r="M550" s="3" t="s">
        <v>60</v>
      </c>
      <c r="N550" s="6">
        <v>549</v>
      </c>
    </row>
    <row r="551" spans="1:14" ht="15.75" x14ac:dyDescent="0.25">
      <c r="A551" s="1" t="s">
        <v>1237</v>
      </c>
      <c r="B551" s="11" t="s">
        <v>1238</v>
      </c>
      <c r="C551" s="8" t="s">
        <v>23</v>
      </c>
      <c r="D551" s="11" t="s">
        <v>1239</v>
      </c>
      <c r="E551" s="11" t="s">
        <v>450</v>
      </c>
      <c r="F551" s="7">
        <v>76974</v>
      </c>
      <c r="G551" s="3" t="s">
        <v>58</v>
      </c>
      <c r="H551" s="8" t="s">
        <v>13</v>
      </c>
      <c r="I551" s="7">
        <v>3273</v>
      </c>
      <c r="J551" s="7"/>
      <c r="K551" s="8" t="s">
        <v>1</v>
      </c>
      <c r="L551" s="8" t="s">
        <v>59</v>
      </c>
      <c r="M551" s="8" t="s">
        <v>60</v>
      </c>
      <c r="N551" s="6">
        <v>550</v>
      </c>
    </row>
    <row r="552" spans="1:14" ht="15.75" x14ac:dyDescent="0.25">
      <c r="A552" s="1" t="s">
        <v>1292</v>
      </c>
      <c r="B552" s="2" t="s">
        <v>1052</v>
      </c>
      <c r="C552" s="3" t="s">
        <v>144</v>
      </c>
      <c r="D552" s="2" t="s">
        <v>195</v>
      </c>
      <c r="E552" s="2" t="s">
        <v>270</v>
      </c>
      <c r="F552" s="4">
        <v>76932</v>
      </c>
      <c r="G552" s="3" t="s">
        <v>12</v>
      </c>
      <c r="H552" s="3" t="s">
        <v>13</v>
      </c>
      <c r="I552" s="7"/>
      <c r="J552" s="7"/>
      <c r="K552" s="3" t="s">
        <v>3</v>
      </c>
      <c r="L552" s="3" t="s">
        <v>59</v>
      </c>
      <c r="M552" s="3" t="s">
        <v>60</v>
      </c>
      <c r="N552" s="6">
        <v>551</v>
      </c>
    </row>
    <row r="553" spans="1:14" ht="15.75" x14ac:dyDescent="0.25">
      <c r="A553" s="1" t="s">
        <v>1205</v>
      </c>
      <c r="B553" s="2" t="s">
        <v>1206</v>
      </c>
      <c r="C553" s="8"/>
      <c r="D553" s="2" t="s">
        <v>1207</v>
      </c>
      <c r="E553" s="2" t="s">
        <v>48</v>
      </c>
      <c r="F553" s="4">
        <v>76782</v>
      </c>
      <c r="G553" s="3" t="s">
        <v>12</v>
      </c>
      <c r="H553" s="8" t="s">
        <v>13</v>
      </c>
      <c r="I553" s="5"/>
      <c r="J553" s="5"/>
      <c r="K553" s="8" t="s">
        <v>2</v>
      </c>
      <c r="L553" s="3" t="s">
        <v>14</v>
      </c>
      <c r="M553" s="3" t="s">
        <v>15</v>
      </c>
      <c r="N553" s="6">
        <v>552</v>
      </c>
    </row>
    <row r="554" spans="1:14" ht="15.75" x14ac:dyDescent="0.25">
      <c r="A554" s="1" t="s">
        <v>1282</v>
      </c>
      <c r="B554" s="2" t="s">
        <v>1283</v>
      </c>
      <c r="C554" s="8"/>
      <c r="D554" s="2" t="s">
        <v>195</v>
      </c>
      <c r="E554" s="2" t="s">
        <v>342</v>
      </c>
      <c r="F554" s="4">
        <v>76776</v>
      </c>
      <c r="G554" s="3" t="s">
        <v>12</v>
      </c>
      <c r="H554" s="3" t="s">
        <v>13</v>
      </c>
      <c r="I554" s="4">
        <v>500</v>
      </c>
      <c r="J554" s="7"/>
      <c r="K554" s="3" t="s">
        <v>3</v>
      </c>
      <c r="L554" s="3" t="s">
        <v>59</v>
      </c>
      <c r="M554" s="3" t="s">
        <v>60</v>
      </c>
      <c r="N554" s="6">
        <v>553</v>
      </c>
    </row>
    <row r="555" spans="1:14" ht="15.75" x14ac:dyDescent="0.25">
      <c r="A555" s="1" t="s">
        <v>1313</v>
      </c>
      <c r="B555" s="2" t="s">
        <v>1314</v>
      </c>
      <c r="C555" s="3" t="s">
        <v>9</v>
      </c>
      <c r="D555" s="2" t="s">
        <v>195</v>
      </c>
      <c r="E555" s="2" t="s">
        <v>189</v>
      </c>
      <c r="F555" s="4">
        <v>76759</v>
      </c>
      <c r="G555" s="3" t="s">
        <v>12</v>
      </c>
      <c r="H555" s="3" t="s">
        <v>13</v>
      </c>
      <c r="I555" s="7"/>
      <c r="J555" s="7"/>
      <c r="K555" s="3" t="s">
        <v>3</v>
      </c>
      <c r="L555" s="3" t="s">
        <v>59</v>
      </c>
      <c r="M555" s="3" t="s">
        <v>60</v>
      </c>
      <c r="N555" s="6">
        <v>554</v>
      </c>
    </row>
    <row r="556" spans="1:14" ht="15.75" x14ac:dyDescent="0.25">
      <c r="A556" s="1" t="s">
        <v>1280</v>
      </c>
      <c r="B556" s="2" t="s">
        <v>227</v>
      </c>
      <c r="C556" s="3" t="s">
        <v>23</v>
      </c>
      <c r="D556" s="2" t="s">
        <v>195</v>
      </c>
      <c r="E556" s="2" t="s">
        <v>1281</v>
      </c>
      <c r="F556" s="4">
        <v>76753</v>
      </c>
      <c r="G556" s="3" t="s">
        <v>12</v>
      </c>
      <c r="H556" s="3" t="s">
        <v>13</v>
      </c>
      <c r="I556" s="7"/>
      <c r="J556" s="7"/>
      <c r="K556" s="3" t="s">
        <v>3</v>
      </c>
      <c r="L556" s="3" t="s">
        <v>59</v>
      </c>
      <c r="M556" s="3" t="s">
        <v>60</v>
      </c>
      <c r="N556" s="6">
        <v>555</v>
      </c>
    </row>
    <row r="557" spans="1:14" ht="15.75" x14ac:dyDescent="0.25">
      <c r="A557" s="1" t="s">
        <v>1364</v>
      </c>
      <c r="B557" s="2" t="s">
        <v>349</v>
      </c>
      <c r="C557" s="3" t="s">
        <v>18</v>
      </c>
      <c r="D557" s="2" t="s">
        <v>3129</v>
      </c>
      <c r="E557" s="2" t="s">
        <v>53</v>
      </c>
      <c r="F557" s="4">
        <v>76651</v>
      </c>
      <c r="G557" s="3" t="s">
        <v>12</v>
      </c>
      <c r="H557" s="3" t="s">
        <v>13</v>
      </c>
      <c r="I557" s="7"/>
      <c r="J557" s="7"/>
      <c r="K557" s="3" t="s">
        <v>2</v>
      </c>
      <c r="L557" s="3" t="s">
        <v>14</v>
      </c>
      <c r="M557" s="3" t="s">
        <v>15</v>
      </c>
      <c r="N557" s="6">
        <v>556</v>
      </c>
    </row>
    <row r="558" spans="1:14" ht="15.75" x14ac:dyDescent="0.25">
      <c r="A558" s="1" t="s">
        <v>1209</v>
      </c>
      <c r="B558" s="2" t="s">
        <v>1210</v>
      </c>
      <c r="C558" s="3" t="s">
        <v>58</v>
      </c>
      <c r="D558" s="2" t="s">
        <v>1211</v>
      </c>
      <c r="E558" s="2" t="s">
        <v>493</v>
      </c>
      <c r="F558" s="4">
        <v>76607</v>
      </c>
      <c r="G558" s="9" t="s">
        <v>12</v>
      </c>
      <c r="H558" s="9" t="s">
        <v>13</v>
      </c>
      <c r="I558" s="5"/>
      <c r="J558" s="5"/>
      <c r="K558" s="9" t="s">
        <v>2</v>
      </c>
      <c r="L558" s="3" t="s">
        <v>14</v>
      </c>
      <c r="M558" s="3" t="s">
        <v>15</v>
      </c>
      <c r="N558" s="6">
        <v>557</v>
      </c>
    </row>
    <row r="559" spans="1:14" ht="15.75" x14ac:dyDescent="0.25">
      <c r="A559" s="1" t="s">
        <v>440</v>
      </c>
      <c r="B559" s="2" t="s">
        <v>344</v>
      </c>
      <c r="C559" s="3" t="s">
        <v>58</v>
      </c>
      <c r="D559" s="2" t="s">
        <v>1216</v>
      </c>
      <c r="E559" s="2" t="s">
        <v>1217</v>
      </c>
      <c r="F559" s="4">
        <v>76583</v>
      </c>
      <c r="G559" s="3" t="s">
        <v>12</v>
      </c>
      <c r="H559" s="3" t="s">
        <v>13</v>
      </c>
      <c r="I559" s="7"/>
      <c r="J559" s="7"/>
      <c r="K559" s="3" t="s">
        <v>2</v>
      </c>
      <c r="L559" s="3" t="s">
        <v>14</v>
      </c>
      <c r="M559" s="3" t="s">
        <v>15</v>
      </c>
      <c r="N559" s="6">
        <v>558</v>
      </c>
    </row>
    <row r="560" spans="1:14" ht="15.75" x14ac:dyDescent="0.25">
      <c r="A560" s="1" t="s">
        <v>1273</v>
      </c>
      <c r="B560" s="2" t="s">
        <v>358</v>
      </c>
      <c r="C560" s="3" t="s">
        <v>181</v>
      </c>
      <c r="D560" s="2" t="s">
        <v>782</v>
      </c>
      <c r="E560" s="2" t="s">
        <v>169</v>
      </c>
      <c r="F560" s="4">
        <v>76555</v>
      </c>
      <c r="G560" s="3" t="s">
        <v>58</v>
      </c>
      <c r="H560" s="3" t="s">
        <v>13</v>
      </c>
      <c r="I560" s="5"/>
      <c r="J560" s="5"/>
      <c r="K560" s="3" t="s">
        <v>1</v>
      </c>
      <c r="L560" s="3" t="s">
        <v>59</v>
      </c>
      <c r="M560" s="3" t="s">
        <v>60</v>
      </c>
      <c r="N560" s="6">
        <v>559</v>
      </c>
    </row>
    <row r="561" spans="1:14" ht="15.75" x14ac:dyDescent="0.25">
      <c r="A561" s="1" t="s">
        <v>1972</v>
      </c>
      <c r="B561" s="2" t="s">
        <v>857</v>
      </c>
      <c r="C561" s="3" t="s">
        <v>18</v>
      </c>
      <c r="D561" s="2" t="s">
        <v>3130</v>
      </c>
      <c r="E561" s="2" t="s">
        <v>3131</v>
      </c>
      <c r="F561" s="4">
        <v>76500</v>
      </c>
      <c r="G561" s="3" t="s">
        <v>12</v>
      </c>
      <c r="H561" s="3" t="s">
        <v>13</v>
      </c>
      <c r="I561" s="7"/>
      <c r="J561" s="7"/>
      <c r="K561" s="3" t="s">
        <v>2</v>
      </c>
      <c r="L561" s="3" t="s">
        <v>14</v>
      </c>
      <c r="M561" s="3" t="s">
        <v>15</v>
      </c>
      <c r="N561" s="6">
        <v>560</v>
      </c>
    </row>
    <row r="562" spans="1:14" ht="15.75" x14ac:dyDescent="0.25">
      <c r="A562" s="1" t="s">
        <v>398</v>
      </c>
      <c r="B562" s="2" t="s">
        <v>778</v>
      </c>
      <c r="C562" s="3" t="s">
        <v>23</v>
      </c>
      <c r="D562" s="2" t="s">
        <v>791</v>
      </c>
      <c r="E562" s="2" t="s">
        <v>76</v>
      </c>
      <c r="F562" s="4">
        <v>76500</v>
      </c>
      <c r="G562" s="3" t="s">
        <v>12</v>
      </c>
      <c r="H562" s="3" t="s">
        <v>13</v>
      </c>
      <c r="I562" s="7"/>
      <c r="J562" s="7"/>
      <c r="K562" s="3" t="s">
        <v>2</v>
      </c>
      <c r="L562" s="3" t="s">
        <v>14</v>
      </c>
      <c r="M562" s="3" t="s">
        <v>15</v>
      </c>
      <c r="N562" s="6">
        <v>561</v>
      </c>
    </row>
    <row r="563" spans="1:14" ht="15.75" x14ac:dyDescent="0.25">
      <c r="A563" s="1" t="s">
        <v>1221</v>
      </c>
      <c r="B563" s="2" t="s">
        <v>1222</v>
      </c>
      <c r="C563" s="3" t="s">
        <v>144</v>
      </c>
      <c r="D563" s="11" t="s">
        <v>1223</v>
      </c>
      <c r="E563" s="2" t="s">
        <v>178</v>
      </c>
      <c r="F563" s="7">
        <v>76500</v>
      </c>
      <c r="G563" s="9" t="s">
        <v>12</v>
      </c>
      <c r="H563" s="9" t="s">
        <v>13</v>
      </c>
      <c r="I563" s="5"/>
      <c r="J563" s="5"/>
      <c r="K563" s="9" t="s">
        <v>2</v>
      </c>
      <c r="L563" s="8" t="s">
        <v>14</v>
      </c>
      <c r="M563" s="8" t="s">
        <v>15</v>
      </c>
      <c r="N563" s="6">
        <v>562</v>
      </c>
    </row>
    <row r="564" spans="1:14" ht="15.75" x14ac:dyDescent="0.25">
      <c r="A564" s="1" t="s">
        <v>1291</v>
      </c>
      <c r="B564" s="2" t="s">
        <v>349</v>
      </c>
      <c r="C564" s="8" t="s">
        <v>13</v>
      </c>
      <c r="D564" s="2" t="s">
        <v>782</v>
      </c>
      <c r="E564" s="2" t="s">
        <v>169</v>
      </c>
      <c r="F564" s="4">
        <v>76428</v>
      </c>
      <c r="G564" s="8" t="s">
        <v>58</v>
      </c>
      <c r="H564" s="8" t="s">
        <v>13</v>
      </c>
      <c r="I564" s="7"/>
      <c r="J564" s="7"/>
      <c r="K564" s="8" t="s">
        <v>1</v>
      </c>
      <c r="L564" s="3" t="s">
        <v>59</v>
      </c>
      <c r="M564" s="3" t="s">
        <v>60</v>
      </c>
      <c r="N564" s="6">
        <v>563</v>
      </c>
    </row>
    <row r="565" spans="1:14" ht="15.75" x14ac:dyDescent="0.25">
      <c r="A565" s="1" t="s">
        <v>1293</v>
      </c>
      <c r="B565" s="2" t="s">
        <v>311</v>
      </c>
      <c r="C565" s="3" t="s">
        <v>51</v>
      </c>
      <c r="D565" s="2" t="s">
        <v>195</v>
      </c>
      <c r="E565" s="2" t="s">
        <v>380</v>
      </c>
      <c r="F565" s="4">
        <v>76359</v>
      </c>
      <c r="G565" s="3" t="s">
        <v>58</v>
      </c>
      <c r="H565" s="8" t="s">
        <v>13</v>
      </c>
      <c r="I565" s="5"/>
      <c r="J565" s="5"/>
      <c r="K565" s="8" t="s">
        <v>1</v>
      </c>
      <c r="L565" s="3" t="s">
        <v>59</v>
      </c>
      <c r="M565" s="3" t="s">
        <v>60</v>
      </c>
      <c r="N565" s="6">
        <v>564</v>
      </c>
    </row>
    <row r="566" spans="1:14" ht="15.75" x14ac:dyDescent="0.25">
      <c r="A566" s="1" t="s">
        <v>1473</v>
      </c>
      <c r="B566" s="2" t="s">
        <v>139</v>
      </c>
      <c r="C566" s="3" t="s">
        <v>181</v>
      </c>
      <c r="D566" s="2" t="s">
        <v>195</v>
      </c>
      <c r="E566" s="2" t="s">
        <v>385</v>
      </c>
      <c r="F566" s="4">
        <v>76330</v>
      </c>
      <c r="G566" s="3" t="s">
        <v>12</v>
      </c>
      <c r="H566" s="3" t="s">
        <v>13</v>
      </c>
      <c r="I566" s="4">
        <v>2000</v>
      </c>
      <c r="J566" s="5"/>
      <c r="K566" s="3" t="s">
        <v>3</v>
      </c>
      <c r="L566" s="3" t="s">
        <v>59</v>
      </c>
      <c r="M566" s="3" t="s">
        <v>60</v>
      </c>
      <c r="N566" s="6">
        <v>565</v>
      </c>
    </row>
    <row r="567" spans="1:14" ht="15.75" x14ac:dyDescent="0.25">
      <c r="A567" s="1" t="s">
        <v>1227</v>
      </c>
      <c r="B567" s="2" t="s">
        <v>139</v>
      </c>
      <c r="C567" s="9" t="s">
        <v>12</v>
      </c>
      <c r="D567" s="2" t="s">
        <v>1228</v>
      </c>
      <c r="E567" s="2" t="s">
        <v>1229</v>
      </c>
      <c r="F567" s="5">
        <v>76322</v>
      </c>
      <c r="G567" s="9" t="s">
        <v>12</v>
      </c>
      <c r="H567" s="9" t="s">
        <v>13</v>
      </c>
      <c r="I567" s="5"/>
      <c r="J567" s="5"/>
      <c r="K567" s="9" t="s">
        <v>2</v>
      </c>
      <c r="L567" s="8" t="s">
        <v>14</v>
      </c>
      <c r="M567" s="8" t="s">
        <v>15</v>
      </c>
      <c r="N567" s="6">
        <v>566</v>
      </c>
    </row>
    <row r="568" spans="1:14" ht="15.75" x14ac:dyDescent="0.25">
      <c r="A568" s="1" t="s">
        <v>1262</v>
      </c>
      <c r="B568" s="2" t="s">
        <v>448</v>
      </c>
      <c r="C568" s="3" t="s">
        <v>87</v>
      </c>
      <c r="D568" s="2" t="s">
        <v>195</v>
      </c>
      <c r="E568" s="2" t="s">
        <v>1263</v>
      </c>
      <c r="F568" s="4">
        <v>76311</v>
      </c>
      <c r="G568" s="8" t="s">
        <v>12</v>
      </c>
      <c r="H568" s="8" t="s">
        <v>13</v>
      </c>
      <c r="I568" s="5"/>
      <c r="J568" s="5"/>
      <c r="K568" s="8" t="s">
        <v>3</v>
      </c>
      <c r="L568" s="3" t="s">
        <v>59</v>
      </c>
      <c r="M568" s="3" t="s">
        <v>60</v>
      </c>
      <c r="N568" s="6">
        <v>567</v>
      </c>
    </row>
    <row r="569" spans="1:14" ht="15.75" x14ac:dyDescent="0.25">
      <c r="A569" s="1" t="s">
        <v>1233</v>
      </c>
      <c r="B569" s="2" t="s">
        <v>191</v>
      </c>
      <c r="C569" s="3" t="s">
        <v>224</v>
      </c>
      <c r="D569" s="2" t="s">
        <v>3132</v>
      </c>
      <c r="E569" s="2" t="s">
        <v>141</v>
      </c>
      <c r="F569" s="4">
        <v>76303</v>
      </c>
      <c r="G569" s="3" t="s">
        <v>12</v>
      </c>
      <c r="H569" s="3" t="s">
        <v>13</v>
      </c>
      <c r="I569" s="7"/>
      <c r="J569" s="7"/>
      <c r="K569" s="3" t="s">
        <v>2</v>
      </c>
      <c r="L569" s="3" t="s">
        <v>14</v>
      </c>
      <c r="M569" s="3" t="s">
        <v>15</v>
      </c>
      <c r="N569" s="6">
        <v>568</v>
      </c>
    </row>
    <row r="570" spans="1:14" ht="15.75" x14ac:dyDescent="0.25">
      <c r="A570" s="1" t="s">
        <v>1289</v>
      </c>
      <c r="B570" s="2" t="s">
        <v>1290</v>
      </c>
      <c r="C570" s="3" t="s">
        <v>144</v>
      </c>
      <c r="D570" s="2" t="s">
        <v>201</v>
      </c>
      <c r="E570" s="2" t="s">
        <v>93</v>
      </c>
      <c r="F570" s="4">
        <v>76284</v>
      </c>
      <c r="G570" s="3" t="s">
        <v>12</v>
      </c>
      <c r="H570" s="3" t="s">
        <v>13</v>
      </c>
      <c r="I570" s="7"/>
      <c r="J570" s="7"/>
      <c r="K570" s="3" t="s">
        <v>3</v>
      </c>
      <c r="L570" s="3" t="s">
        <v>59</v>
      </c>
      <c r="M570" s="3" t="s">
        <v>60</v>
      </c>
      <c r="N570" s="6">
        <v>569</v>
      </c>
    </row>
    <row r="571" spans="1:14" ht="15.75" x14ac:dyDescent="0.25">
      <c r="A571" s="1" t="s">
        <v>1268</v>
      </c>
      <c r="B571" s="2" t="s">
        <v>1269</v>
      </c>
      <c r="C571" s="3" t="s">
        <v>51</v>
      </c>
      <c r="D571" s="2" t="s">
        <v>195</v>
      </c>
      <c r="E571" s="2" t="s">
        <v>380</v>
      </c>
      <c r="F571" s="4">
        <v>76249</v>
      </c>
      <c r="G571" s="3" t="s">
        <v>12</v>
      </c>
      <c r="H571" s="3" t="s">
        <v>13</v>
      </c>
      <c r="I571" s="7"/>
      <c r="J571" s="7"/>
      <c r="K571" s="3" t="s">
        <v>3</v>
      </c>
      <c r="L571" s="3" t="s">
        <v>59</v>
      </c>
      <c r="M571" s="3" t="s">
        <v>60</v>
      </c>
      <c r="N571" s="6">
        <v>570</v>
      </c>
    </row>
    <row r="572" spans="1:14" ht="15.75" x14ac:dyDescent="0.25">
      <c r="A572" s="1" t="s">
        <v>1235</v>
      </c>
      <c r="B572" s="2" t="s">
        <v>1047</v>
      </c>
      <c r="C572" s="3" t="s">
        <v>51</v>
      </c>
      <c r="D572" s="2" t="s">
        <v>1236</v>
      </c>
      <c r="E572" s="11" t="s">
        <v>141</v>
      </c>
      <c r="F572" s="7">
        <v>76229</v>
      </c>
      <c r="G572" s="9" t="s">
        <v>12</v>
      </c>
      <c r="H572" s="9" t="s">
        <v>13</v>
      </c>
      <c r="I572" s="5"/>
      <c r="J572" s="5"/>
      <c r="K572" s="9" t="s">
        <v>2</v>
      </c>
      <c r="L572" s="8" t="s">
        <v>14</v>
      </c>
      <c r="M572" s="8" t="s">
        <v>15</v>
      </c>
      <c r="N572" s="6">
        <v>571</v>
      </c>
    </row>
    <row r="573" spans="1:14" ht="15.75" x14ac:dyDescent="0.25">
      <c r="A573" s="1" t="s">
        <v>1244</v>
      </c>
      <c r="B573" s="2" t="s">
        <v>131</v>
      </c>
      <c r="C573" s="8" t="s">
        <v>12</v>
      </c>
      <c r="D573" s="2" t="s">
        <v>1245</v>
      </c>
      <c r="E573" s="2" t="s">
        <v>1246</v>
      </c>
      <c r="F573" s="4">
        <v>76131</v>
      </c>
      <c r="G573" s="8" t="s">
        <v>12</v>
      </c>
      <c r="H573" s="8" t="s">
        <v>13</v>
      </c>
      <c r="I573" s="5"/>
      <c r="J573" s="5"/>
      <c r="K573" s="8" t="s">
        <v>2</v>
      </c>
      <c r="L573" s="3" t="s">
        <v>14</v>
      </c>
      <c r="M573" s="3" t="s">
        <v>15</v>
      </c>
      <c r="N573" s="6">
        <v>572</v>
      </c>
    </row>
    <row r="574" spans="1:14" ht="15.75" x14ac:dyDescent="0.25">
      <c r="A574" s="1" t="s">
        <v>1274</v>
      </c>
      <c r="B574" s="2" t="s">
        <v>559</v>
      </c>
      <c r="C574" s="3" t="s">
        <v>18</v>
      </c>
      <c r="D574" s="2" t="s">
        <v>195</v>
      </c>
      <c r="E574" s="2" t="s">
        <v>535</v>
      </c>
      <c r="F574" s="4">
        <v>76065</v>
      </c>
      <c r="G574" s="3" t="s">
        <v>12</v>
      </c>
      <c r="H574" s="3" t="s">
        <v>13</v>
      </c>
      <c r="I574" s="7"/>
      <c r="J574" s="7"/>
      <c r="K574" s="3" t="s">
        <v>3</v>
      </c>
      <c r="L574" s="3" t="s">
        <v>59</v>
      </c>
      <c r="M574" s="3" t="s">
        <v>60</v>
      </c>
      <c r="N574" s="6">
        <v>573</v>
      </c>
    </row>
    <row r="575" spans="1:14" ht="15.75" x14ac:dyDescent="0.25">
      <c r="A575" s="1" t="s">
        <v>1388</v>
      </c>
      <c r="B575" s="2" t="s">
        <v>340</v>
      </c>
      <c r="C575" s="3" t="s">
        <v>187</v>
      </c>
      <c r="D575" s="11" t="s">
        <v>3133</v>
      </c>
      <c r="E575" s="2" t="s">
        <v>53</v>
      </c>
      <c r="F575" s="7">
        <v>75983</v>
      </c>
      <c r="G575" s="9" t="s">
        <v>12</v>
      </c>
      <c r="H575" s="9" t="s">
        <v>13</v>
      </c>
      <c r="I575" s="4">
        <v>600</v>
      </c>
      <c r="J575" s="5"/>
      <c r="K575" s="9" t="s">
        <v>2</v>
      </c>
      <c r="L575" s="8" t="s">
        <v>14</v>
      </c>
      <c r="M575" s="8" t="s">
        <v>15</v>
      </c>
      <c r="N575" s="6">
        <v>574</v>
      </c>
    </row>
    <row r="576" spans="1:14" ht="15.75" x14ac:dyDescent="0.25">
      <c r="A576" s="1" t="s">
        <v>1258</v>
      </c>
      <c r="B576" s="2" t="s">
        <v>559</v>
      </c>
      <c r="C576" s="3" t="s">
        <v>43</v>
      </c>
      <c r="D576" s="2" t="s">
        <v>1259</v>
      </c>
      <c r="E576" s="2" t="s">
        <v>309</v>
      </c>
      <c r="F576" s="4">
        <v>75851</v>
      </c>
      <c r="G576" s="3" t="s">
        <v>12</v>
      </c>
      <c r="H576" s="3" t="s">
        <v>13</v>
      </c>
      <c r="I576" s="7"/>
      <c r="J576" s="7"/>
      <c r="K576" s="3" t="s">
        <v>2</v>
      </c>
      <c r="L576" s="3" t="s">
        <v>14</v>
      </c>
      <c r="M576" s="3" t="s">
        <v>15</v>
      </c>
      <c r="N576" s="6">
        <v>575</v>
      </c>
    </row>
    <row r="577" spans="1:14" ht="15.75" x14ac:dyDescent="0.25">
      <c r="A577" s="1" t="s">
        <v>989</v>
      </c>
      <c r="B577" s="2" t="s">
        <v>787</v>
      </c>
      <c r="C577" s="3" t="s">
        <v>23</v>
      </c>
      <c r="D577" s="2" t="s">
        <v>195</v>
      </c>
      <c r="E577" s="2" t="s">
        <v>607</v>
      </c>
      <c r="F577" s="4">
        <v>75820</v>
      </c>
      <c r="G577" s="3" t="s">
        <v>12</v>
      </c>
      <c r="H577" s="3" t="s">
        <v>13</v>
      </c>
      <c r="I577" s="7"/>
      <c r="J577" s="7"/>
      <c r="K577" s="3" t="s">
        <v>3</v>
      </c>
      <c r="L577" s="3" t="s">
        <v>59</v>
      </c>
      <c r="M577" s="3" t="s">
        <v>60</v>
      </c>
      <c r="N577" s="6">
        <v>576</v>
      </c>
    </row>
    <row r="578" spans="1:14" ht="15.75" x14ac:dyDescent="0.25">
      <c r="A578" s="1" t="s">
        <v>1320</v>
      </c>
      <c r="B578" s="2" t="s">
        <v>1321</v>
      </c>
      <c r="C578" s="3" t="s">
        <v>12</v>
      </c>
      <c r="D578" s="2" t="s">
        <v>526</v>
      </c>
      <c r="E578" s="2" t="s">
        <v>1322</v>
      </c>
      <c r="F578" s="4">
        <v>75754</v>
      </c>
      <c r="G578" s="3" t="s">
        <v>12</v>
      </c>
      <c r="H578" s="3" t="s">
        <v>13</v>
      </c>
      <c r="I578" s="4">
        <v>8000</v>
      </c>
      <c r="J578" s="7"/>
      <c r="K578" s="3" t="s">
        <v>3</v>
      </c>
      <c r="L578" s="3" t="s">
        <v>59</v>
      </c>
      <c r="M578" s="3" t="s">
        <v>60</v>
      </c>
      <c r="N578" s="6">
        <v>577</v>
      </c>
    </row>
    <row r="579" spans="1:14" ht="15.75" x14ac:dyDescent="0.25">
      <c r="A579" s="1" t="s">
        <v>1342</v>
      </c>
      <c r="B579" s="2" t="s">
        <v>1343</v>
      </c>
      <c r="C579" s="3" t="s">
        <v>144</v>
      </c>
      <c r="D579" s="2" t="s">
        <v>195</v>
      </c>
      <c r="E579" s="2" t="s">
        <v>302</v>
      </c>
      <c r="F579" s="4">
        <v>75684</v>
      </c>
      <c r="G579" s="3" t="s">
        <v>12</v>
      </c>
      <c r="H579" s="3" t="s">
        <v>13</v>
      </c>
      <c r="I579" s="7"/>
      <c r="J579" s="7"/>
      <c r="K579" s="3" t="s">
        <v>3</v>
      </c>
      <c r="L579" s="3" t="s">
        <v>59</v>
      </c>
      <c r="M579" s="3" t="s">
        <v>60</v>
      </c>
      <c r="N579" s="6">
        <v>578</v>
      </c>
    </row>
    <row r="580" spans="1:14" ht="15.75" x14ac:dyDescent="0.25">
      <c r="A580" s="1" t="s">
        <v>1373</v>
      </c>
      <c r="B580" s="2" t="s">
        <v>1374</v>
      </c>
      <c r="C580" s="8"/>
      <c r="D580" s="2" t="s">
        <v>201</v>
      </c>
      <c r="E580" s="2" t="s">
        <v>208</v>
      </c>
      <c r="F580" s="7">
        <v>75662</v>
      </c>
      <c r="G580" s="9" t="s">
        <v>12</v>
      </c>
      <c r="H580" s="9" t="s">
        <v>13</v>
      </c>
      <c r="I580" s="5"/>
      <c r="J580" s="5"/>
      <c r="K580" s="9" t="s">
        <v>3</v>
      </c>
      <c r="L580" s="8" t="s">
        <v>59</v>
      </c>
      <c r="M580" s="8" t="s">
        <v>60</v>
      </c>
      <c r="N580" s="6">
        <v>579</v>
      </c>
    </row>
    <row r="581" spans="1:14" ht="15.75" x14ac:dyDescent="0.25">
      <c r="A581" s="1" t="s">
        <v>1264</v>
      </c>
      <c r="B581" s="2" t="s">
        <v>1265</v>
      </c>
      <c r="C581" s="3" t="s">
        <v>187</v>
      </c>
      <c r="D581" s="2" t="s">
        <v>1266</v>
      </c>
      <c r="E581" s="2" t="s">
        <v>570</v>
      </c>
      <c r="F581" s="5">
        <v>75640</v>
      </c>
      <c r="G581" s="9" t="s">
        <v>12</v>
      </c>
      <c r="H581" s="9" t="s">
        <v>13</v>
      </c>
      <c r="I581" s="5"/>
      <c r="J581" s="5"/>
      <c r="K581" s="9" t="s">
        <v>2</v>
      </c>
      <c r="L581" s="3" t="s">
        <v>14</v>
      </c>
      <c r="M581" s="3" t="s">
        <v>15</v>
      </c>
      <c r="N581" s="6">
        <v>580</v>
      </c>
    </row>
    <row r="582" spans="1:14" ht="15.75" x14ac:dyDescent="0.25">
      <c r="A582" s="1" t="s">
        <v>1356</v>
      </c>
      <c r="B582" s="2" t="s">
        <v>465</v>
      </c>
      <c r="C582" s="3" t="s">
        <v>144</v>
      </c>
      <c r="D582" s="2" t="s">
        <v>1357</v>
      </c>
      <c r="E582" s="2" t="s">
        <v>120</v>
      </c>
      <c r="F582" s="4">
        <v>75635</v>
      </c>
      <c r="G582" s="9" t="s">
        <v>12</v>
      </c>
      <c r="H582" s="9" t="s">
        <v>13</v>
      </c>
      <c r="I582" s="5"/>
      <c r="J582" s="5"/>
      <c r="K582" s="3" t="s">
        <v>4</v>
      </c>
      <c r="L582" s="3" t="s">
        <v>14</v>
      </c>
      <c r="M582" s="3" t="s">
        <v>121</v>
      </c>
      <c r="N582" s="6">
        <v>581</v>
      </c>
    </row>
    <row r="583" spans="1:14" ht="15.75" x14ac:dyDescent="0.25">
      <c r="A583" s="1" t="s">
        <v>3134</v>
      </c>
      <c r="B583" s="2" t="s">
        <v>260</v>
      </c>
      <c r="C583" s="3" t="s">
        <v>43</v>
      </c>
      <c r="D583" s="2" t="s">
        <v>1267</v>
      </c>
      <c r="E583" s="2" t="s">
        <v>658</v>
      </c>
      <c r="F583" s="4">
        <v>75576</v>
      </c>
      <c r="G583" s="3" t="s">
        <v>12</v>
      </c>
      <c r="H583" s="3" t="s">
        <v>13</v>
      </c>
      <c r="I583" s="7"/>
      <c r="J583" s="7"/>
      <c r="K583" s="3" t="s">
        <v>2</v>
      </c>
      <c r="L583" s="3" t="s">
        <v>14</v>
      </c>
      <c r="M583" s="3" t="s">
        <v>15</v>
      </c>
      <c r="N583" s="6">
        <v>582</v>
      </c>
    </row>
    <row r="584" spans="1:14" ht="15.75" x14ac:dyDescent="0.25">
      <c r="A584" s="1" t="s">
        <v>1316</v>
      </c>
      <c r="B584" s="2" t="s">
        <v>1317</v>
      </c>
      <c r="C584" s="3" t="s">
        <v>51</v>
      </c>
      <c r="D584" s="2" t="s">
        <v>195</v>
      </c>
      <c r="E584" s="2" t="s">
        <v>573</v>
      </c>
      <c r="F584" s="4">
        <v>75562</v>
      </c>
      <c r="G584" s="3" t="s">
        <v>12</v>
      </c>
      <c r="H584" s="3" t="s">
        <v>13</v>
      </c>
      <c r="I584" s="7"/>
      <c r="J584" s="7"/>
      <c r="K584" s="3" t="s">
        <v>3</v>
      </c>
      <c r="L584" s="3" t="s">
        <v>59</v>
      </c>
      <c r="M584" s="3" t="s">
        <v>60</v>
      </c>
      <c r="N584" s="6">
        <v>583</v>
      </c>
    </row>
    <row r="585" spans="1:14" ht="15.75" x14ac:dyDescent="0.25">
      <c r="A585" s="1" t="s">
        <v>1429</v>
      </c>
      <c r="B585" s="2" t="s">
        <v>990</v>
      </c>
      <c r="C585" s="3" t="s">
        <v>51</v>
      </c>
      <c r="D585" s="2" t="s">
        <v>796</v>
      </c>
      <c r="E585" s="2" t="s">
        <v>11</v>
      </c>
      <c r="F585" s="4">
        <v>75525</v>
      </c>
      <c r="G585" s="3" t="s">
        <v>12</v>
      </c>
      <c r="H585" s="3" t="s">
        <v>13</v>
      </c>
      <c r="I585" s="5"/>
      <c r="J585" s="5"/>
      <c r="K585" s="3" t="s">
        <v>2</v>
      </c>
      <c r="L585" s="3" t="s">
        <v>14</v>
      </c>
      <c r="M585" s="3" t="s">
        <v>15</v>
      </c>
      <c r="N585" s="6">
        <v>584</v>
      </c>
    </row>
    <row r="586" spans="1:14" ht="15.75" x14ac:dyDescent="0.25">
      <c r="A586" s="1" t="s">
        <v>1308</v>
      </c>
      <c r="B586" s="2" t="s">
        <v>1309</v>
      </c>
      <c r="C586" s="9" t="s">
        <v>207</v>
      </c>
      <c r="D586" s="2" t="s">
        <v>201</v>
      </c>
      <c r="E586" s="2" t="s">
        <v>93</v>
      </c>
      <c r="F586" s="5">
        <v>75508</v>
      </c>
      <c r="G586" s="9" t="s">
        <v>12</v>
      </c>
      <c r="H586" s="9" t="s">
        <v>13</v>
      </c>
      <c r="I586" s="5"/>
      <c r="J586" s="5"/>
      <c r="K586" s="9" t="s">
        <v>3</v>
      </c>
      <c r="L586" s="3" t="s">
        <v>59</v>
      </c>
      <c r="M586" s="3" t="s">
        <v>60</v>
      </c>
      <c r="N586" s="6">
        <v>585</v>
      </c>
    </row>
    <row r="587" spans="1:14" ht="15.75" x14ac:dyDescent="0.25">
      <c r="A587" s="1" t="s">
        <v>1519</v>
      </c>
      <c r="B587" s="2" t="s">
        <v>1520</v>
      </c>
      <c r="C587" s="8"/>
      <c r="D587" s="2" t="s">
        <v>195</v>
      </c>
      <c r="E587" s="2" t="s">
        <v>385</v>
      </c>
      <c r="F587" s="4">
        <v>75507</v>
      </c>
      <c r="G587" s="3" t="s">
        <v>12</v>
      </c>
      <c r="H587" s="3" t="s">
        <v>13</v>
      </c>
      <c r="I587" s="7"/>
      <c r="J587" s="7"/>
      <c r="K587" s="3" t="s">
        <v>3</v>
      </c>
      <c r="L587" s="3" t="s">
        <v>59</v>
      </c>
      <c r="M587" s="3" t="s">
        <v>60</v>
      </c>
      <c r="N587" s="6">
        <v>586</v>
      </c>
    </row>
    <row r="588" spans="1:14" ht="15.75" x14ac:dyDescent="0.25">
      <c r="A588" s="1" t="s">
        <v>1539</v>
      </c>
      <c r="B588" s="2" t="s">
        <v>1540</v>
      </c>
      <c r="C588" s="3" t="s">
        <v>12</v>
      </c>
      <c r="D588" s="2" t="s">
        <v>3135</v>
      </c>
      <c r="E588" s="2" t="s">
        <v>493</v>
      </c>
      <c r="F588" s="4">
        <v>75489</v>
      </c>
      <c r="G588" s="3" t="s">
        <v>12</v>
      </c>
      <c r="H588" s="3" t="s">
        <v>13</v>
      </c>
      <c r="I588" s="7"/>
      <c r="J588" s="7"/>
      <c r="K588" s="3" t="s">
        <v>2</v>
      </c>
      <c r="L588" s="3" t="s">
        <v>14</v>
      </c>
      <c r="M588" s="3" t="s">
        <v>15</v>
      </c>
      <c r="N588" s="6">
        <v>587</v>
      </c>
    </row>
    <row r="589" spans="1:14" ht="15.75" x14ac:dyDescent="0.25">
      <c r="A589" s="1" t="s">
        <v>2123</v>
      </c>
      <c r="B589" s="2" t="s">
        <v>2124</v>
      </c>
      <c r="C589" s="3" t="s">
        <v>51</v>
      </c>
      <c r="D589" s="2" t="s">
        <v>3136</v>
      </c>
      <c r="E589" s="2" t="s">
        <v>25</v>
      </c>
      <c r="F589" s="4">
        <v>75480</v>
      </c>
      <c r="G589" s="8" t="s">
        <v>12</v>
      </c>
      <c r="H589" s="8" t="s">
        <v>13</v>
      </c>
      <c r="I589" s="5"/>
      <c r="J589" s="5"/>
      <c r="K589" s="8" t="s">
        <v>2</v>
      </c>
      <c r="L589" s="3" t="s">
        <v>14</v>
      </c>
      <c r="M589" s="3" t="s">
        <v>15</v>
      </c>
      <c r="N589" s="6">
        <v>588</v>
      </c>
    </row>
    <row r="590" spans="1:14" ht="15.75" x14ac:dyDescent="0.25">
      <c r="A590" s="1" t="s">
        <v>85</v>
      </c>
      <c r="B590" s="2" t="s">
        <v>3137</v>
      </c>
      <c r="C590" s="3" t="s">
        <v>31</v>
      </c>
      <c r="D590" s="2" t="s">
        <v>1063</v>
      </c>
      <c r="E590" s="2" t="s">
        <v>25</v>
      </c>
      <c r="F590" s="4">
        <v>75480</v>
      </c>
      <c r="G590" s="8" t="s">
        <v>12</v>
      </c>
      <c r="H590" s="8" t="s">
        <v>13</v>
      </c>
      <c r="I590" s="5"/>
      <c r="J590" s="5"/>
      <c r="K590" s="8" t="s">
        <v>2</v>
      </c>
      <c r="L590" s="3" t="s">
        <v>14</v>
      </c>
      <c r="M590" s="3" t="s">
        <v>15</v>
      </c>
      <c r="N590" s="6">
        <v>589</v>
      </c>
    </row>
    <row r="591" spans="1:14" ht="15.75" x14ac:dyDescent="0.25">
      <c r="A591" s="1" t="s">
        <v>1297</v>
      </c>
      <c r="B591" s="2" t="s">
        <v>8</v>
      </c>
      <c r="C591" s="3" t="s">
        <v>12</v>
      </c>
      <c r="D591" s="2" t="s">
        <v>56</v>
      </c>
      <c r="E591" s="2" t="s">
        <v>1298</v>
      </c>
      <c r="F591" s="4">
        <v>75462</v>
      </c>
      <c r="G591" s="3" t="s">
        <v>12</v>
      </c>
      <c r="H591" s="3" t="s">
        <v>13</v>
      </c>
      <c r="I591" s="7"/>
      <c r="J591" s="7"/>
      <c r="K591" s="3" t="s">
        <v>3</v>
      </c>
      <c r="L591" s="3" t="s">
        <v>59</v>
      </c>
      <c r="M591" s="3" t="s">
        <v>60</v>
      </c>
      <c r="N591" s="6">
        <v>590</v>
      </c>
    </row>
    <row r="592" spans="1:14" ht="15.75" x14ac:dyDescent="0.25">
      <c r="A592" s="10" t="s">
        <v>1741</v>
      </c>
      <c r="B592" s="11" t="s">
        <v>1742</v>
      </c>
      <c r="C592" s="8"/>
      <c r="D592" s="11" t="s">
        <v>1743</v>
      </c>
      <c r="E592" s="11" t="s">
        <v>106</v>
      </c>
      <c r="F592" s="7">
        <v>75395</v>
      </c>
      <c r="G592" s="8" t="s">
        <v>12</v>
      </c>
      <c r="H592" s="8" t="s">
        <v>13</v>
      </c>
      <c r="I592" s="7"/>
      <c r="J592" s="7"/>
      <c r="K592" s="8" t="s">
        <v>2</v>
      </c>
      <c r="L592" s="8" t="s">
        <v>14</v>
      </c>
      <c r="M592" s="8" t="s">
        <v>15</v>
      </c>
      <c r="N592" s="6">
        <v>591</v>
      </c>
    </row>
    <row r="593" spans="1:14" ht="15.75" x14ac:dyDescent="0.25">
      <c r="A593" s="1" t="s">
        <v>1333</v>
      </c>
      <c r="B593" s="2" t="s">
        <v>954</v>
      </c>
      <c r="C593" s="3" t="s">
        <v>135</v>
      </c>
      <c r="D593" s="2" t="s">
        <v>195</v>
      </c>
      <c r="E593" s="2" t="s">
        <v>270</v>
      </c>
      <c r="F593" s="4">
        <v>75373</v>
      </c>
      <c r="G593" s="3" t="s">
        <v>12</v>
      </c>
      <c r="H593" s="3" t="s">
        <v>13</v>
      </c>
      <c r="I593" s="4"/>
      <c r="J593" s="7"/>
      <c r="K593" s="3" t="s">
        <v>3</v>
      </c>
      <c r="L593" s="3" t="s">
        <v>59</v>
      </c>
      <c r="M593" s="3" t="s">
        <v>60</v>
      </c>
      <c r="N593" s="6">
        <v>592</v>
      </c>
    </row>
    <row r="594" spans="1:14" ht="15.75" x14ac:dyDescent="0.25">
      <c r="A594" s="1" t="s">
        <v>1284</v>
      </c>
      <c r="B594" s="2" t="s">
        <v>1285</v>
      </c>
      <c r="C594" s="8"/>
      <c r="D594" s="2" t="s">
        <v>1286</v>
      </c>
      <c r="E594" s="2" t="s">
        <v>321</v>
      </c>
      <c r="F594" s="4">
        <v>75276</v>
      </c>
      <c r="G594" s="3" t="s">
        <v>12</v>
      </c>
      <c r="H594" s="3" t="s">
        <v>13</v>
      </c>
      <c r="I594" s="7"/>
      <c r="J594" s="7"/>
      <c r="K594" s="3" t="s">
        <v>2</v>
      </c>
      <c r="L594" s="3" t="s">
        <v>14</v>
      </c>
      <c r="M594" s="3" t="s">
        <v>15</v>
      </c>
      <c r="N594" s="6">
        <v>593</v>
      </c>
    </row>
    <row r="595" spans="1:14" ht="15.75" x14ac:dyDescent="0.25">
      <c r="A595" s="1" t="s">
        <v>1327</v>
      </c>
      <c r="B595" s="2" t="s">
        <v>918</v>
      </c>
      <c r="C595" s="3" t="s">
        <v>181</v>
      </c>
      <c r="D595" s="2" t="s">
        <v>195</v>
      </c>
      <c r="E595" s="2" t="s">
        <v>573</v>
      </c>
      <c r="F595" s="4">
        <v>75089</v>
      </c>
      <c r="G595" s="3" t="s">
        <v>12</v>
      </c>
      <c r="H595" s="3" t="s">
        <v>13</v>
      </c>
      <c r="I595" s="7"/>
      <c r="J595" s="7"/>
      <c r="K595" s="3" t="s">
        <v>3</v>
      </c>
      <c r="L595" s="3" t="s">
        <v>59</v>
      </c>
      <c r="M595" s="3" t="s">
        <v>60</v>
      </c>
      <c r="N595" s="6">
        <v>594</v>
      </c>
    </row>
    <row r="596" spans="1:14" ht="15.75" x14ac:dyDescent="0.25">
      <c r="A596" s="1" t="s">
        <v>1514</v>
      </c>
      <c r="B596" s="2" t="s">
        <v>1515</v>
      </c>
      <c r="C596" s="3" t="s">
        <v>18</v>
      </c>
      <c r="D596" s="2" t="s">
        <v>195</v>
      </c>
      <c r="E596" s="2" t="s">
        <v>385</v>
      </c>
      <c r="F596" s="4">
        <v>75019</v>
      </c>
      <c r="G596" s="3" t="s">
        <v>12</v>
      </c>
      <c r="H596" s="3" t="s">
        <v>13</v>
      </c>
      <c r="I596" s="4">
        <v>4000</v>
      </c>
      <c r="J596" s="7"/>
      <c r="K596" s="3" t="s">
        <v>3</v>
      </c>
      <c r="L596" s="3" t="s">
        <v>59</v>
      </c>
      <c r="M596" s="3" t="s">
        <v>60</v>
      </c>
      <c r="N596" s="6">
        <v>595</v>
      </c>
    </row>
    <row r="597" spans="1:14" ht="15.75" x14ac:dyDescent="0.25">
      <c r="A597" s="1" t="s">
        <v>3138</v>
      </c>
      <c r="B597" s="2" t="s">
        <v>50</v>
      </c>
      <c r="C597" s="3" t="s">
        <v>224</v>
      </c>
      <c r="D597" s="2" t="s">
        <v>201</v>
      </c>
      <c r="E597" s="2" t="s">
        <v>211</v>
      </c>
      <c r="F597" s="4">
        <v>75000</v>
      </c>
      <c r="G597" s="3" t="s">
        <v>12</v>
      </c>
      <c r="H597" s="3" t="s">
        <v>13</v>
      </c>
      <c r="I597" s="7"/>
      <c r="J597" s="7"/>
      <c r="K597" s="3" t="s">
        <v>3</v>
      </c>
      <c r="L597" s="3" t="s">
        <v>59</v>
      </c>
      <c r="M597" s="3" t="s">
        <v>60</v>
      </c>
      <c r="N597" s="6">
        <v>596</v>
      </c>
    </row>
    <row r="598" spans="1:14" ht="15.75" x14ac:dyDescent="0.25">
      <c r="A598" s="1" t="s">
        <v>3139</v>
      </c>
      <c r="B598" s="2" t="s">
        <v>1015</v>
      </c>
      <c r="C598" s="8"/>
      <c r="D598" s="2" t="s">
        <v>201</v>
      </c>
      <c r="E598" s="2" t="s">
        <v>690</v>
      </c>
      <c r="F598" s="7">
        <v>75000</v>
      </c>
      <c r="G598" s="8" t="s">
        <v>58</v>
      </c>
      <c r="H598" s="8" t="s">
        <v>13</v>
      </c>
      <c r="I598" s="5"/>
      <c r="J598" s="5"/>
      <c r="K598" s="8" t="s">
        <v>1</v>
      </c>
      <c r="L598" s="3" t="s">
        <v>59</v>
      </c>
      <c r="M598" s="3" t="s">
        <v>60</v>
      </c>
      <c r="N598" s="6">
        <v>597</v>
      </c>
    </row>
    <row r="599" spans="1:14" ht="15.75" x14ac:dyDescent="0.25">
      <c r="A599" s="1" t="s">
        <v>214</v>
      </c>
      <c r="B599" s="2" t="s">
        <v>3140</v>
      </c>
      <c r="C599" s="8"/>
      <c r="D599" s="2" t="s">
        <v>201</v>
      </c>
      <c r="E599" s="2" t="s">
        <v>297</v>
      </c>
      <c r="F599" s="4">
        <v>75000</v>
      </c>
      <c r="G599" s="3" t="s">
        <v>12</v>
      </c>
      <c r="H599" s="3" t="s">
        <v>13</v>
      </c>
      <c r="I599" s="7"/>
      <c r="J599" s="7"/>
      <c r="K599" s="3" t="s">
        <v>3</v>
      </c>
      <c r="L599" s="3" t="s">
        <v>59</v>
      </c>
      <c r="M599" s="3" t="s">
        <v>60</v>
      </c>
      <c r="N599" s="6">
        <v>598</v>
      </c>
    </row>
    <row r="600" spans="1:14" ht="15.75" x14ac:dyDescent="0.25">
      <c r="A600" s="1" t="s">
        <v>1318</v>
      </c>
      <c r="B600" s="2" t="s">
        <v>344</v>
      </c>
      <c r="C600" s="3" t="s">
        <v>31</v>
      </c>
      <c r="D600" s="11" t="s">
        <v>195</v>
      </c>
      <c r="E600" s="11" t="s">
        <v>463</v>
      </c>
      <c r="F600" s="7">
        <v>74887</v>
      </c>
      <c r="G600" s="3" t="s">
        <v>58</v>
      </c>
      <c r="H600" s="9" t="s">
        <v>13</v>
      </c>
      <c r="I600" s="5"/>
      <c r="J600" s="5"/>
      <c r="K600" s="8" t="s">
        <v>1</v>
      </c>
      <c r="L600" s="8" t="s">
        <v>59</v>
      </c>
      <c r="M600" s="8" t="s">
        <v>60</v>
      </c>
      <c r="N600" s="6">
        <v>599</v>
      </c>
    </row>
    <row r="601" spans="1:14" ht="15.75" x14ac:dyDescent="0.25">
      <c r="A601" s="1" t="s">
        <v>1319</v>
      </c>
      <c r="B601" s="2" t="s">
        <v>768</v>
      </c>
      <c r="C601" s="3" t="s">
        <v>43</v>
      </c>
      <c r="D601" s="2" t="s">
        <v>195</v>
      </c>
      <c r="E601" s="2" t="s">
        <v>607</v>
      </c>
      <c r="F601" s="4">
        <v>74829</v>
      </c>
      <c r="G601" s="3" t="s">
        <v>12</v>
      </c>
      <c r="H601" s="3" t="s">
        <v>13</v>
      </c>
      <c r="I601" s="7"/>
      <c r="J601" s="7"/>
      <c r="K601" s="3" t="s">
        <v>3</v>
      </c>
      <c r="L601" s="3" t="s">
        <v>59</v>
      </c>
      <c r="M601" s="3" t="s">
        <v>60</v>
      </c>
      <c r="N601" s="6">
        <v>600</v>
      </c>
    </row>
    <row r="602" spans="1:14" ht="15.75" x14ac:dyDescent="0.25">
      <c r="A602" s="1" t="s">
        <v>1296</v>
      </c>
      <c r="B602" s="2" t="s">
        <v>988</v>
      </c>
      <c r="C602" s="3" t="s">
        <v>87</v>
      </c>
      <c r="D602" s="2" t="s">
        <v>798</v>
      </c>
      <c r="E602" s="2" t="s">
        <v>53</v>
      </c>
      <c r="F602" s="4">
        <v>74754</v>
      </c>
      <c r="G602" s="3" t="s">
        <v>12</v>
      </c>
      <c r="H602" s="3" t="s">
        <v>13</v>
      </c>
      <c r="I602" s="4"/>
      <c r="J602" s="7"/>
      <c r="K602" s="3" t="s">
        <v>2</v>
      </c>
      <c r="L602" s="3" t="s">
        <v>14</v>
      </c>
      <c r="M602" s="3" t="s">
        <v>15</v>
      </c>
      <c r="N602" s="6">
        <v>601</v>
      </c>
    </row>
    <row r="603" spans="1:14" ht="15.75" x14ac:dyDescent="0.25">
      <c r="A603" s="1" t="s">
        <v>1566</v>
      </c>
      <c r="B603" s="2" t="s">
        <v>1567</v>
      </c>
      <c r="C603" s="3" t="s">
        <v>224</v>
      </c>
      <c r="D603" s="2" t="s">
        <v>195</v>
      </c>
      <c r="E603" s="2" t="s">
        <v>607</v>
      </c>
      <c r="F603" s="5">
        <v>74671</v>
      </c>
      <c r="G603" s="9" t="s">
        <v>12</v>
      </c>
      <c r="H603" s="9" t="s">
        <v>13</v>
      </c>
      <c r="I603" s="5"/>
      <c r="J603" s="5"/>
      <c r="K603" s="9" t="s">
        <v>3</v>
      </c>
      <c r="L603" s="3" t="s">
        <v>59</v>
      </c>
      <c r="M603" s="3" t="s">
        <v>60</v>
      </c>
      <c r="N603" s="6">
        <v>602</v>
      </c>
    </row>
    <row r="604" spans="1:14" ht="15.75" x14ac:dyDescent="0.25">
      <c r="A604" s="1" t="s">
        <v>1299</v>
      </c>
      <c r="B604" s="2" t="s">
        <v>282</v>
      </c>
      <c r="C604" s="3" t="s">
        <v>181</v>
      </c>
      <c r="D604" s="2" t="s">
        <v>1300</v>
      </c>
      <c r="E604" s="2" t="s">
        <v>253</v>
      </c>
      <c r="F604" s="4">
        <v>74649</v>
      </c>
      <c r="G604" s="3" t="s">
        <v>12</v>
      </c>
      <c r="H604" s="3" t="s">
        <v>13</v>
      </c>
      <c r="I604" s="7"/>
      <c r="J604" s="7"/>
      <c r="K604" s="3" t="s">
        <v>2</v>
      </c>
      <c r="L604" s="3" t="s">
        <v>14</v>
      </c>
      <c r="M604" s="3" t="s">
        <v>15</v>
      </c>
      <c r="N604" s="6">
        <v>603</v>
      </c>
    </row>
    <row r="605" spans="1:14" ht="15.75" x14ac:dyDescent="0.25">
      <c r="A605" s="1" t="s">
        <v>1305</v>
      </c>
      <c r="B605" s="2" t="s">
        <v>394</v>
      </c>
      <c r="C605" s="3" t="s">
        <v>43</v>
      </c>
      <c r="D605" s="2" t="s">
        <v>1306</v>
      </c>
      <c r="E605" s="2" t="s">
        <v>1307</v>
      </c>
      <c r="F605" s="4">
        <v>74649</v>
      </c>
      <c r="G605" s="3" t="s">
        <v>12</v>
      </c>
      <c r="H605" s="3" t="s">
        <v>13</v>
      </c>
      <c r="I605" s="7"/>
      <c r="J605" s="7"/>
      <c r="K605" s="3" t="s">
        <v>2</v>
      </c>
      <c r="L605" s="3" t="s">
        <v>14</v>
      </c>
      <c r="M605" s="3" t="s">
        <v>15</v>
      </c>
      <c r="N605" s="6">
        <v>604</v>
      </c>
    </row>
    <row r="606" spans="1:14" ht="15.75" x14ac:dyDescent="0.25">
      <c r="A606" s="1" t="s">
        <v>1251</v>
      </c>
      <c r="B606" s="2" t="s">
        <v>774</v>
      </c>
      <c r="C606" s="8" t="s">
        <v>87</v>
      </c>
      <c r="D606" s="2" t="s">
        <v>3132</v>
      </c>
      <c r="E606" s="2" t="s">
        <v>141</v>
      </c>
      <c r="F606" s="7">
        <v>74560</v>
      </c>
      <c r="G606" s="3" t="s">
        <v>12</v>
      </c>
      <c r="H606" s="8" t="s">
        <v>13</v>
      </c>
      <c r="I606" s="5"/>
      <c r="J606" s="5"/>
      <c r="K606" s="8" t="s">
        <v>2</v>
      </c>
      <c r="L606" s="3" t="s">
        <v>14</v>
      </c>
      <c r="M606" s="3" t="s">
        <v>15</v>
      </c>
      <c r="N606" s="6">
        <v>605</v>
      </c>
    </row>
    <row r="607" spans="1:14" ht="15.75" x14ac:dyDescent="0.25">
      <c r="A607" s="1" t="s">
        <v>1310</v>
      </c>
      <c r="B607" s="2" t="s">
        <v>203</v>
      </c>
      <c r="C607" s="3" t="s">
        <v>152</v>
      </c>
      <c r="D607" s="2" t="s">
        <v>1311</v>
      </c>
      <c r="E607" s="2" t="s">
        <v>706</v>
      </c>
      <c r="F607" s="4">
        <v>74438</v>
      </c>
      <c r="G607" s="3" t="s">
        <v>12</v>
      </c>
      <c r="H607" s="3" t="s">
        <v>13</v>
      </c>
      <c r="I607" s="7"/>
      <c r="J607" s="7"/>
      <c r="K607" s="3" t="s">
        <v>2</v>
      </c>
      <c r="L607" s="3" t="s">
        <v>14</v>
      </c>
      <c r="M607" s="3" t="s">
        <v>15</v>
      </c>
      <c r="N607" s="6">
        <v>606</v>
      </c>
    </row>
    <row r="608" spans="1:14" ht="15.75" x14ac:dyDescent="0.25">
      <c r="A608" s="1" t="s">
        <v>1312</v>
      </c>
      <c r="B608" s="2" t="s">
        <v>8</v>
      </c>
      <c r="C608" s="3" t="s">
        <v>31</v>
      </c>
      <c r="D608" s="2" t="s">
        <v>1172</v>
      </c>
      <c r="E608" s="2" t="s">
        <v>53</v>
      </c>
      <c r="F608" s="4">
        <v>74394</v>
      </c>
      <c r="G608" s="3" t="s">
        <v>12</v>
      </c>
      <c r="H608" s="3" t="s">
        <v>13</v>
      </c>
      <c r="I608" s="7"/>
      <c r="J608" s="7"/>
      <c r="K608" s="3" t="s">
        <v>2</v>
      </c>
      <c r="L608" s="3" t="s">
        <v>14</v>
      </c>
      <c r="M608" s="3" t="s">
        <v>15</v>
      </c>
      <c r="N608" s="6">
        <v>607</v>
      </c>
    </row>
    <row r="609" spans="1:14" ht="15.75" x14ac:dyDescent="0.25">
      <c r="A609" s="1" t="s">
        <v>1537</v>
      </c>
      <c r="B609" s="2" t="s">
        <v>74</v>
      </c>
      <c r="C609" s="8"/>
      <c r="D609" s="2" t="s">
        <v>195</v>
      </c>
      <c r="E609" s="2" t="s">
        <v>189</v>
      </c>
      <c r="F609" s="4">
        <v>74376</v>
      </c>
      <c r="G609" s="3" t="s">
        <v>12</v>
      </c>
      <c r="H609" s="3" t="s">
        <v>13</v>
      </c>
      <c r="I609" s="7"/>
      <c r="J609" s="7"/>
      <c r="K609" s="3" t="s">
        <v>3</v>
      </c>
      <c r="L609" s="3" t="s">
        <v>59</v>
      </c>
      <c r="M609" s="3" t="s">
        <v>60</v>
      </c>
      <c r="N609" s="6">
        <v>608</v>
      </c>
    </row>
    <row r="610" spans="1:14" ht="15.75" x14ac:dyDescent="0.25">
      <c r="A610" s="1" t="s">
        <v>1355</v>
      </c>
      <c r="B610" s="2" t="s">
        <v>351</v>
      </c>
      <c r="C610" s="3" t="s">
        <v>51</v>
      </c>
      <c r="D610" s="2" t="s">
        <v>195</v>
      </c>
      <c r="E610" s="2" t="s">
        <v>385</v>
      </c>
      <c r="F610" s="4">
        <v>74365</v>
      </c>
      <c r="G610" s="3" t="s">
        <v>12</v>
      </c>
      <c r="H610" s="3" t="s">
        <v>13</v>
      </c>
      <c r="I610" s="7"/>
      <c r="J610" s="7"/>
      <c r="K610" s="3" t="s">
        <v>3</v>
      </c>
      <c r="L610" s="3" t="s">
        <v>59</v>
      </c>
      <c r="M610" s="3" t="s">
        <v>60</v>
      </c>
      <c r="N610" s="6">
        <v>609</v>
      </c>
    </row>
    <row r="611" spans="1:14" ht="15.75" x14ac:dyDescent="0.25">
      <c r="A611" s="1" t="s">
        <v>1377</v>
      </c>
      <c r="B611" s="2" t="s">
        <v>1232</v>
      </c>
      <c r="C611" s="3" t="s">
        <v>144</v>
      </c>
      <c r="D611" s="2" t="s">
        <v>201</v>
      </c>
      <c r="E611" s="2" t="s">
        <v>270</v>
      </c>
      <c r="F611" s="4">
        <v>74309</v>
      </c>
      <c r="G611" s="3" t="s">
        <v>58</v>
      </c>
      <c r="H611" s="3" t="s">
        <v>13</v>
      </c>
      <c r="I611" s="5"/>
      <c r="J611" s="5"/>
      <c r="K611" s="3" t="s">
        <v>1</v>
      </c>
      <c r="L611" s="3" t="s">
        <v>59</v>
      </c>
      <c r="M611" s="3" t="s">
        <v>60</v>
      </c>
      <c r="N611" s="6">
        <v>610</v>
      </c>
    </row>
    <row r="612" spans="1:14" ht="15.75" x14ac:dyDescent="0.25">
      <c r="A612" s="1" t="s">
        <v>1315</v>
      </c>
      <c r="B612" s="2" t="s">
        <v>448</v>
      </c>
      <c r="C612" s="3" t="s">
        <v>181</v>
      </c>
      <c r="D612" s="2" t="s">
        <v>1037</v>
      </c>
      <c r="E612" s="2" t="s">
        <v>570</v>
      </c>
      <c r="F612" s="4">
        <v>74288</v>
      </c>
      <c r="G612" s="3" t="s">
        <v>12</v>
      </c>
      <c r="H612" s="3" t="s">
        <v>13</v>
      </c>
      <c r="I612" s="7"/>
      <c r="J612" s="7"/>
      <c r="K612" s="3" t="s">
        <v>2</v>
      </c>
      <c r="L612" s="3" t="s">
        <v>14</v>
      </c>
      <c r="M612" s="3" t="s">
        <v>15</v>
      </c>
      <c r="N612" s="6">
        <v>611</v>
      </c>
    </row>
    <row r="613" spans="1:14" ht="15.75" x14ac:dyDescent="0.25">
      <c r="A613" s="1" t="s">
        <v>1339</v>
      </c>
      <c r="B613" s="2" t="s">
        <v>601</v>
      </c>
      <c r="C613" s="3" t="s">
        <v>51</v>
      </c>
      <c r="D613" s="2" t="s">
        <v>195</v>
      </c>
      <c r="E613" s="2" t="s">
        <v>3109</v>
      </c>
      <c r="F613" s="4">
        <v>74211</v>
      </c>
      <c r="G613" s="3" t="s">
        <v>12</v>
      </c>
      <c r="H613" s="3" t="s">
        <v>13</v>
      </c>
      <c r="I613" s="7"/>
      <c r="J613" s="7"/>
      <c r="K613" s="3" t="s">
        <v>3</v>
      </c>
      <c r="L613" s="3" t="s">
        <v>59</v>
      </c>
      <c r="M613" s="3" t="s">
        <v>60</v>
      </c>
      <c r="N613" s="6">
        <v>612</v>
      </c>
    </row>
    <row r="614" spans="1:14" ht="15.75" x14ac:dyDescent="0.25">
      <c r="A614" s="1" t="s">
        <v>1337</v>
      </c>
      <c r="B614" s="2" t="s">
        <v>609</v>
      </c>
      <c r="C614" s="3" t="s">
        <v>144</v>
      </c>
      <c r="D614" s="2" t="s">
        <v>1338</v>
      </c>
      <c r="E614" s="2" t="s">
        <v>120</v>
      </c>
      <c r="F614" s="4">
        <v>74206</v>
      </c>
      <c r="G614" s="3" t="s">
        <v>12</v>
      </c>
      <c r="H614" s="3" t="s">
        <v>13</v>
      </c>
      <c r="I614" s="5"/>
      <c r="J614" s="5"/>
      <c r="K614" s="3" t="s">
        <v>4</v>
      </c>
      <c r="L614" s="3" t="s">
        <v>14</v>
      </c>
      <c r="M614" s="3" t="s">
        <v>121</v>
      </c>
      <c r="N614" s="6">
        <v>613</v>
      </c>
    </row>
    <row r="615" spans="1:14" ht="15.75" x14ac:dyDescent="0.25">
      <c r="A615" s="10" t="s">
        <v>3141</v>
      </c>
      <c r="B615" s="11" t="s">
        <v>1384</v>
      </c>
      <c r="C615" s="8" t="s">
        <v>12</v>
      </c>
      <c r="D615" s="11" t="s">
        <v>264</v>
      </c>
      <c r="E615" s="11" t="s">
        <v>497</v>
      </c>
      <c r="F615" s="7">
        <v>74085</v>
      </c>
      <c r="G615" s="8" t="s">
        <v>12</v>
      </c>
      <c r="H615" s="8" t="s">
        <v>13</v>
      </c>
      <c r="I615" s="4">
        <v>6000</v>
      </c>
      <c r="J615" s="5"/>
      <c r="K615" s="9" t="s">
        <v>0</v>
      </c>
      <c r="L615" s="3" t="s">
        <v>14</v>
      </c>
      <c r="M615" s="3" t="s">
        <v>7373</v>
      </c>
      <c r="N615" s="6">
        <v>614</v>
      </c>
    </row>
    <row r="616" spans="1:14" ht="15.75" x14ac:dyDescent="0.25">
      <c r="A616" s="1" t="s">
        <v>884</v>
      </c>
      <c r="B616" s="2" t="s">
        <v>219</v>
      </c>
      <c r="C616" s="3" t="s">
        <v>224</v>
      </c>
      <c r="D616" s="2" t="s">
        <v>195</v>
      </c>
      <c r="E616" s="2" t="s">
        <v>3109</v>
      </c>
      <c r="F616" s="4">
        <v>74058</v>
      </c>
      <c r="G616" s="3" t="s">
        <v>58</v>
      </c>
      <c r="H616" s="3" t="s">
        <v>13</v>
      </c>
      <c r="I616" s="7"/>
      <c r="J616" s="7"/>
      <c r="K616" s="3" t="s">
        <v>1</v>
      </c>
      <c r="L616" s="3" t="s">
        <v>59</v>
      </c>
      <c r="M616" s="3" t="s">
        <v>60</v>
      </c>
      <c r="N616" s="6">
        <v>615</v>
      </c>
    </row>
    <row r="617" spans="1:14" ht="15.75" x14ac:dyDescent="0.25">
      <c r="A617" s="1" t="s">
        <v>1406</v>
      </c>
      <c r="B617" s="2" t="s">
        <v>483</v>
      </c>
      <c r="C617" s="3" t="s">
        <v>18</v>
      </c>
      <c r="D617" s="2" t="s">
        <v>195</v>
      </c>
      <c r="E617" s="2" t="s">
        <v>3109</v>
      </c>
      <c r="F617" s="4">
        <v>73893</v>
      </c>
      <c r="G617" s="3" t="s">
        <v>12</v>
      </c>
      <c r="H617" s="3" t="s">
        <v>13</v>
      </c>
      <c r="I617" s="7"/>
      <c r="J617" s="7"/>
      <c r="K617" s="3" t="s">
        <v>3</v>
      </c>
      <c r="L617" s="3" t="s">
        <v>59</v>
      </c>
      <c r="M617" s="3" t="s">
        <v>60</v>
      </c>
      <c r="N617" s="6">
        <v>616</v>
      </c>
    </row>
    <row r="618" spans="1:14" ht="15.75" x14ac:dyDescent="0.25">
      <c r="A618" s="1" t="s">
        <v>86</v>
      </c>
      <c r="B618" s="2" t="s">
        <v>426</v>
      </c>
      <c r="C618" s="3" t="s">
        <v>13</v>
      </c>
      <c r="D618" s="2" t="s">
        <v>195</v>
      </c>
      <c r="E618" s="2" t="s">
        <v>573</v>
      </c>
      <c r="F618" s="4">
        <v>73836</v>
      </c>
      <c r="G618" s="3" t="s">
        <v>58</v>
      </c>
      <c r="H618" s="3" t="s">
        <v>13</v>
      </c>
      <c r="I618" s="5"/>
      <c r="J618" s="5"/>
      <c r="K618" s="3" t="s">
        <v>1</v>
      </c>
      <c r="L618" s="3" t="s">
        <v>59</v>
      </c>
      <c r="M618" s="3" t="s">
        <v>60</v>
      </c>
      <c r="N618" s="6">
        <v>617</v>
      </c>
    </row>
    <row r="619" spans="1:14" ht="15.75" x14ac:dyDescent="0.25">
      <c r="A619" s="1" t="s">
        <v>1456</v>
      </c>
      <c r="B619" s="2" t="s">
        <v>1269</v>
      </c>
      <c r="C619" s="3" t="s">
        <v>51</v>
      </c>
      <c r="D619" s="2" t="s">
        <v>3142</v>
      </c>
      <c r="E619" s="2" t="s">
        <v>53</v>
      </c>
      <c r="F619" s="4">
        <v>73828</v>
      </c>
      <c r="G619" s="3" t="s">
        <v>12</v>
      </c>
      <c r="H619" s="3" t="s">
        <v>13</v>
      </c>
      <c r="I619" s="7"/>
      <c r="J619" s="7"/>
      <c r="K619" s="3" t="s">
        <v>2</v>
      </c>
      <c r="L619" s="3" t="s">
        <v>14</v>
      </c>
      <c r="M619" s="3" t="s">
        <v>15</v>
      </c>
      <c r="N619" s="6">
        <v>618</v>
      </c>
    </row>
    <row r="620" spans="1:14" ht="15.75" x14ac:dyDescent="0.25">
      <c r="A620" s="1" t="s">
        <v>1585</v>
      </c>
      <c r="B620" s="2" t="s">
        <v>568</v>
      </c>
      <c r="C620" s="3" t="s">
        <v>12</v>
      </c>
      <c r="D620" s="2" t="s">
        <v>195</v>
      </c>
      <c r="E620" s="2" t="s">
        <v>428</v>
      </c>
      <c r="F620" s="4">
        <v>73781</v>
      </c>
      <c r="G620" s="3" t="s">
        <v>12</v>
      </c>
      <c r="H620" s="3" t="s">
        <v>13</v>
      </c>
      <c r="I620" s="7"/>
      <c r="J620" s="7"/>
      <c r="K620" s="3" t="s">
        <v>3</v>
      </c>
      <c r="L620" s="3" t="s">
        <v>59</v>
      </c>
      <c r="M620" s="3" t="s">
        <v>60</v>
      </c>
      <c r="N620" s="6">
        <v>619</v>
      </c>
    </row>
    <row r="621" spans="1:14" ht="15.75" x14ac:dyDescent="0.25">
      <c r="A621" s="1" t="s">
        <v>1351</v>
      </c>
      <c r="B621" s="2" t="s">
        <v>1352</v>
      </c>
      <c r="C621" s="3" t="s">
        <v>12</v>
      </c>
      <c r="D621" s="2" t="s">
        <v>195</v>
      </c>
      <c r="E621" s="2" t="s">
        <v>450</v>
      </c>
      <c r="F621" s="4">
        <v>73736</v>
      </c>
      <c r="G621" s="8" t="s">
        <v>12</v>
      </c>
      <c r="H621" s="8" t="s">
        <v>13</v>
      </c>
      <c r="I621" s="5"/>
      <c r="J621" s="5"/>
      <c r="K621" s="8" t="s">
        <v>3</v>
      </c>
      <c r="L621" s="3" t="s">
        <v>59</v>
      </c>
      <c r="M621" s="3" t="s">
        <v>60</v>
      </c>
      <c r="N621" s="6">
        <v>620</v>
      </c>
    </row>
    <row r="622" spans="1:14" ht="15.75" x14ac:dyDescent="0.25">
      <c r="A622" s="1" t="s">
        <v>1151</v>
      </c>
      <c r="B622" s="2" t="s">
        <v>823</v>
      </c>
      <c r="C622" s="8"/>
      <c r="D622" s="2" t="s">
        <v>3126</v>
      </c>
      <c r="E622" s="2" t="s">
        <v>141</v>
      </c>
      <c r="F622" s="4">
        <v>73600</v>
      </c>
      <c r="G622" s="3" t="s">
        <v>12</v>
      </c>
      <c r="H622" s="3" t="s">
        <v>13</v>
      </c>
      <c r="I622" s="7"/>
      <c r="J622" s="7"/>
      <c r="K622" s="3" t="s">
        <v>2</v>
      </c>
      <c r="L622" s="3" t="s">
        <v>14</v>
      </c>
      <c r="M622" s="3" t="s">
        <v>15</v>
      </c>
      <c r="N622" s="6">
        <v>621</v>
      </c>
    </row>
    <row r="623" spans="1:14" ht="15.75" x14ac:dyDescent="0.25">
      <c r="A623" s="1" t="s">
        <v>597</v>
      </c>
      <c r="B623" s="2" t="s">
        <v>1328</v>
      </c>
      <c r="C623" s="3" t="s">
        <v>13</v>
      </c>
      <c r="D623" s="2" t="s">
        <v>3143</v>
      </c>
      <c r="E623" s="2" t="s">
        <v>3144</v>
      </c>
      <c r="F623" s="4">
        <v>73586</v>
      </c>
      <c r="G623" s="3" t="s">
        <v>12</v>
      </c>
      <c r="H623" s="3" t="s">
        <v>13</v>
      </c>
      <c r="I623" s="7"/>
      <c r="J623" s="7"/>
      <c r="K623" s="3" t="s">
        <v>2</v>
      </c>
      <c r="L623" s="3" t="s">
        <v>14</v>
      </c>
      <c r="M623" s="3" t="s">
        <v>15</v>
      </c>
      <c r="N623" s="6">
        <v>622</v>
      </c>
    </row>
    <row r="624" spans="1:14" ht="15.75" x14ac:dyDescent="0.25">
      <c r="A624" s="1" t="s">
        <v>1382</v>
      </c>
      <c r="B624" s="2" t="s">
        <v>650</v>
      </c>
      <c r="C624" s="3" t="s">
        <v>181</v>
      </c>
      <c r="D624" s="2" t="s">
        <v>195</v>
      </c>
      <c r="E624" s="2" t="s">
        <v>302</v>
      </c>
      <c r="F624" s="4">
        <v>73581</v>
      </c>
      <c r="G624" s="3" t="s">
        <v>12</v>
      </c>
      <c r="H624" s="3" t="s">
        <v>13</v>
      </c>
      <c r="I624" s="7"/>
      <c r="J624" s="7"/>
      <c r="K624" s="3" t="s">
        <v>3</v>
      </c>
      <c r="L624" s="3" t="s">
        <v>59</v>
      </c>
      <c r="M624" s="3" t="s">
        <v>60</v>
      </c>
      <c r="N624" s="6">
        <v>623</v>
      </c>
    </row>
    <row r="625" spans="1:14" ht="15.75" x14ac:dyDescent="0.25">
      <c r="A625" s="1" t="s">
        <v>1399</v>
      </c>
      <c r="B625" s="2" t="s">
        <v>1400</v>
      </c>
      <c r="C625" s="3" t="s">
        <v>58</v>
      </c>
      <c r="D625" s="2" t="s">
        <v>201</v>
      </c>
      <c r="E625" s="2" t="s">
        <v>527</v>
      </c>
      <c r="F625" s="4">
        <v>73580</v>
      </c>
      <c r="G625" s="3" t="s">
        <v>12</v>
      </c>
      <c r="H625" s="3" t="s">
        <v>13</v>
      </c>
      <c r="I625" s="7"/>
      <c r="J625" s="7"/>
      <c r="K625" s="3" t="s">
        <v>3</v>
      </c>
      <c r="L625" s="3" t="s">
        <v>59</v>
      </c>
      <c r="M625" s="3" t="s">
        <v>60</v>
      </c>
      <c r="N625" s="6">
        <v>624</v>
      </c>
    </row>
    <row r="626" spans="1:14" ht="15.75" x14ac:dyDescent="0.25">
      <c r="A626" s="1" t="s">
        <v>458</v>
      </c>
      <c r="B626" s="2" t="s">
        <v>1331</v>
      </c>
      <c r="C626" s="3" t="s">
        <v>31</v>
      </c>
      <c r="D626" s="2" t="s">
        <v>1332</v>
      </c>
      <c r="E626" s="2" t="s">
        <v>189</v>
      </c>
      <c r="F626" s="4">
        <v>73553</v>
      </c>
      <c r="G626" s="3" t="s">
        <v>12</v>
      </c>
      <c r="H626" s="3" t="s">
        <v>13</v>
      </c>
      <c r="I626" s="7"/>
      <c r="J626" s="7"/>
      <c r="K626" s="3" t="s">
        <v>2</v>
      </c>
      <c r="L626" s="3" t="s">
        <v>14</v>
      </c>
      <c r="M626" s="3" t="s">
        <v>15</v>
      </c>
      <c r="N626" s="6">
        <v>625</v>
      </c>
    </row>
    <row r="627" spans="1:14" ht="15.75" x14ac:dyDescent="0.25">
      <c r="A627" s="1" t="s">
        <v>1371</v>
      </c>
      <c r="B627" s="2" t="s">
        <v>1372</v>
      </c>
      <c r="C627" s="3" t="s">
        <v>9</v>
      </c>
      <c r="D627" s="2" t="s">
        <v>195</v>
      </c>
      <c r="E627" s="2" t="s">
        <v>541</v>
      </c>
      <c r="F627" s="4">
        <v>73537</v>
      </c>
      <c r="G627" s="3" t="s">
        <v>12</v>
      </c>
      <c r="H627" s="3" t="s">
        <v>13</v>
      </c>
      <c r="I627" s="7"/>
      <c r="J627" s="7"/>
      <c r="K627" s="3" t="s">
        <v>3</v>
      </c>
      <c r="L627" s="3" t="s">
        <v>59</v>
      </c>
      <c r="M627" s="3" t="s">
        <v>60</v>
      </c>
      <c r="N627" s="6">
        <v>626</v>
      </c>
    </row>
    <row r="628" spans="1:14" ht="15.75" x14ac:dyDescent="0.25">
      <c r="A628" s="1" t="s">
        <v>1413</v>
      </c>
      <c r="B628" s="2" t="s">
        <v>1252</v>
      </c>
      <c r="C628" s="3" t="s">
        <v>181</v>
      </c>
      <c r="D628" s="2" t="s">
        <v>195</v>
      </c>
      <c r="E628" s="2" t="s">
        <v>625</v>
      </c>
      <c r="F628" s="4">
        <v>73428</v>
      </c>
      <c r="G628" s="3" t="s">
        <v>58</v>
      </c>
      <c r="H628" s="3" t="s">
        <v>13</v>
      </c>
      <c r="I628" s="4">
        <v>3000</v>
      </c>
      <c r="J628" s="7"/>
      <c r="K628" s="3" t="s">
        <v>1</v>
      </c>
      <c r="L628" s="3" t="s">
        <v>59</v>
      </c>
      <c r="M628" s="3" t="s">
        <v>60</v>
      </c>
      <c r="N628" s="6">
        <v>627</v>
      </c>
    </row>
    <row r="629" spans="1:14" ht="15.75" x14ac:dyDescent="0.25">
      <c r="A629" s="1" t="s">
        <v>1662</v>
      </c>
      <c r="B629" s="2" t="s">
        <v>67</v>
      </c>
      <c r="C629" s="3" t="s">
        <v>224</v>
      </c>
      <c r="D629" s="2" t="s">
        <v>712</v>
      </c>
      <c r="E629" s="2" t="s">
        <v>167</v>
      </c>
      <c r="F629" s="5">
        <v>73338</v>
      </c>
      <c r="G629" s="9" t="s">
        <v>12</v>
      </c>
      <c r="H629" s="9" t="s">
        <v>13</v>
      </c>
      <c r="I629" s="5"/>
      <c r="J629" s="5"/>
      <c r="K629" s="9" t="s">
        <v>3</v>
      </c>
      <c r="L629" s="3" t="s">
        <v>59</v>
      </c>
      <c r="M629" s="3" t="s">
        <v>60</v>
      </c>
      <c r="N629" s="6">
        <v>628</v>
      </c>
    </row>
    <row r="630" spans="1:14" ht="15.75" x14ac:dyDescent="0.25">
      <c r="A630" s="1" t="s">
        <v>21</v>
      </c>
      <c r="B630" s="2" t="s">
        <v>781</v>
      </c>
      <c r="C630" s="3" t="s">
        <v>58</v>
      </c>
      <c r="D630" s="2" t="s">
        <v>201</v>
      </c>
      <c r="E630" s="2" t="s">
        <v>297</v>
      </c>
      <c r="F630" s="4">
        <v>73331</v>
      </c>
      <c r="G630" s="3" t="s">
        <v>12</v>
      </c>
      <c r="H630" s="3" t="s">
        <v>13</v>
      </c>
      <c r="I630" s="7"/>
      <c r="J630" s="7"/>
      <c r="K630" s="3" t="s">
        <v>3</v>
      </c>
      <c r="L630" s="3" t="s">
        <v>59</v>
      </c>
      <c r="M630" s="3" t="s">
        <v>60</v>
      </c>
      <c r="N630" s="6">
        <v>629</v>
      </c>
    </row>
    <row r="631" spans="1:14" ht="15.75" x14ac:dyDescent="0.25">
      <c r="A631" s="1" t="s">
        <v>1593</v>
      </c>
      <c r="B631" s="2" t="s">
        <v>787</v>
      </c>
      <c r="C631" s="3" t="s">
        <v>12</v>
      </c>
      <c r="D631" s="2" t="s">
        <v>3145</v>
      </c>
      <c r="E631" s="2" t="s">
        <v>72</v>
      </c>
      <c r="F631" s="4">
        <v>73328</v>
      </c>
      <c r="G631" s="3" t="s">
        <v>12</v>
      </c>
      <c r="H631" s="3" t="s">
        <v>13</v>
      </c>
      <c r="I631" s="7"/>
      <c r="J631" s="7"/>
      <c r="K631" s="3" t="s">
        <v>2</v>
      </c>
      <c r="L631" s="3" t="s">
        <v>14</v>
      </c>
      <c r="M631" s="3" t="s">
        <v>15</v>
      </c>
      <c r="N631" s="6">
        <v>630</v>
      </c>
    </row>
    <row r="632" spans="1:14" ht="15.75" x14ac:dyDescent="0.25">
      <c r="A632" s="1" t="s">
        <v>1401</v>
      </c>
      <c r="B632" s="2" t="s">
        <v>650</v>
      </c>
      <c r="C632" s="3" t="s">
        <v>18</v>
      </c>
      <c r="D632" s="2" t="s">
        <v>201</v>
      </c>
      <c r="E632" s="2" t="s">
        <v>270</v>
      </c>
      <c r="F632" s="4">
        <v>73286</v>
      </c>
      <c r="G632" s="3" t="s">
        <v>58</v>
      </c>
      <c r="H632" s="3" t="s">
        <v>13</v>
      </c>
      <c r="I632" s="5"/>
      <c r="J632" s="5"/>
      <c r="K632" s="3" t="s">
        <v>1</v>
      </c>
      <c r="L632" s="3" t="s">
        <v>59</v>
      </c>
      <c r="M632" s="3" t="s">
        <v>60</v>
      </c>
      <c r="N632" s="6">
        <v>631</v>
      </c>
    </row>
    <row r="633" spans="1:14" ht="15.75" x14ac:dyDescent="0.25">
      <c r="A633" s="1" t="s">
        <v>1517</v>
      </c>
      <c r="B633" s="2" t="s">
        <v>1518</v>
      </c>
      <c r="C633" s="9" t="s">
        <v>12</v>
      </c>
      <c r="D633" s="2" t="s">
        <v>712</v>
      </c>
      <c r="E633" s="2" t="s">
        <v>234</v>
      </c>
      <c r="F633" s="5">
        <v>73258</v>
      </c>
      <c r="G633" s="9" t="s">
        <v>58</v>
      </c>
      <c r="H633" s="9" t="s">
        <v>13</v>
      </c>
      <c r="I633" s="5"/>
      <c r="J633" s="5"/>
      <c r="K633" s="9" t="s">
        <v>1</v>
      </c>
      <c r="L633" s="3" t="s">
        <v>59</v>
      </c>
      <c r="M633" s="3" t="s">
        <v>60</v>
      </c>
      <c r="N633" s="6">
        <v>632</v>
      </c>
    </row>
    <row r="634" spans="1:14" ht="15.75" x14ac:dyDescent="0.25">
      <c r="A634" s="1" t="s">
        <v>1344</v>
      </c>
      <c r="B634" s="2" t="s">
        <v>86</v>
      </c>
      <c r="C634" s="3" t="s">
        <v>58</v>
      </c>
      <c r="D634" s="2" t="s">
        <v>1345</v>
      </c>
      <c r="E634" s="2" t="s">
        <v>45</v>
      </c>
      <c r="F634" s="4">
        <v>73241</v>
      </c>
      <c r="G634" s="3" t="s">
        <v>12</v>
      </c>
      <c r="H634" s="3" t="s">
        <v>13</v>
      </c>
      <c r="I634" s="7"/>
      <c r="J634" s="7"/>
      <c r="K634" s="3" t="s">
        <v>2</v>
      </c>
      <c r="L634" s="3" t="s">
        <v>14</v>
      </c>
      <c r="M634" s="3" t="s">
        <v>15</v>
      </c>
      <c r="N634" s="6">
        <v>633</v>
      </c>
    </row>
    <row r="635" spans="1:14" ht="15.75" x14ac:dyDescent="0.25">
      <c r="A635" s="1" t="s">
        <v>1348</v>
      </c>
      <c r="B635" s="2" t="s">
        <v>548</v>
      </c>
      <c r="C635" s="3" t="s">
        <v>135</v>
      </c>
      <c r="D635" s="2" t="s">
        <v>798</v>
      </c>
      <c r="E635" s="2" t="s">
        <v>53</v>
      </c>
      <c r="F635" s="4">
        <v>73185</v>
      </c>
      <c r="G635" s="3" t="s">
        <v>12</v>
      </c>
      <c r="H635" s="3" t="s">
        <v>13</v>
      </c>
      <c r="I635" s="7"/>
      <c r="J635" s="7"/>
      <c r="K635" s="3" t="s">
        <v>2</v>
      </c>
      <c r="L635" s="3" t="s">
        <v>14</v>
      </c>
      <c r="M635" s="3" t="s">
        <v>15</v>
      </c>
      <c r="N635" s="6">
        <v>634</v>
      </c>
    </row>
    <row r="636" spans="1:14" ht="15.75" x14ac:dyDescent="0.25">
      <c r="A636" s="1" t="s">
        <v>1349</v>
      </c>
      <c r="B636" s="2" t="s">
        <v>147</v>
      </c>
      <c r="C636" s="3" t="s">
        <v>87</v>
      </c>
      <c r="D636" s="2" t="s">
        <v>1350</v>
      </c>
      <c r="E636" s="2" t="s">
        <v>53</v>
      </c>
      <c r="F636" s="4">
        <v>73145</v>
      </c>
      <c r="G636" s="3" t="s">
        <v>12</v>
      </c>
      <c r="H636" s="3" t="s">
        <v>13</v>
      </c>
      <c r="I636" s="7"/>
      <c r="J636" s="7"/>
      <c r="K636" s="3" t="s">
        <v>2</v>
      </c>
      <c r="L636" s="3" t="s">
        <v>14</v>
      </c>
      <c r="M636" s="3" t="s">
        <v>15</v>
      </c>
      <c r="N636" s="6">
        <v>635</v>
      </c>
    </row>
    <row r="637" spans="1:14" ht="15.75" x14ac:dyDescent="0.25">
      <c r="A637" s="1" t="s">
        <v>1407</v>
      </c>
      <c r="B637" s="2" t="s">
        <v>1408</v>
      </c>
      <c r="C637" s="8"/>
      <c r="D637" s="2" t="s">
        <v>201</v>
      </c>
      <c r="E637" s="2" t="s">
        <v>582</v>
      </c>
      <c r="F637" s="4">
        <v>73127</v>
      </c>
      <c r="G637" s="3" t="s">
        <v>58</v>
      </c>
      <c r="H637" s="3" t="s">
        <v>13</v>
      </c>
      <c r="I637" s="7"/>
      <c r="J637" s="7"/>
      <c r="K637" s="3" t="s">
        <v>1</v>
      </c>
      <c r="L637" s="3" t="s">
        <v>59</v>
      </c>
      <c r="M637" s="3" t="s">
        <v>60</v>
      </c>
      <c r="N637" s="6">
        <v>636</v>
      </c>
    </row>
    <row r="638" spans="1:14" ht="15.75" x14ac:dyDescent="0.25">
      <c r="A638" s="1" t="s">
        <v>1353</v>
      </c>
      <c r="B638" s="2" t="s">
        <v>465</v>
      </c>
      <c r="C638" s="3" t="s">
        <v>144</v>
      </c>
      <c r="D638" s="2" t="s">
        <v>961</v>
      </c>
      <c r="E638" s="2" t="s">
        <v>1354</v>
      </c>
      <c r="F638" s="4">
        <v>73111</v>
      </c>
      <c r="G638" s="3" t="s">
        <v>12</v>
      </c>
      <c r="H638" s="3" t="s">
        <v>13</v>
      </c>
      <c r="I638" s="4">
        <v>1250</v>
      </c>
      <c r="J638" s="7"/>
      <c r="K638" s="3" t="s">
        <v>2</v>
      </c>
      <c r="L638" s="3" t="s">
        <v>14</v>
      </c>
      <c r="M638" s="3" t="s">
        <v>15</v>
      </c>
      <c r="N638" s="6">
        <v>637</v>
      </c>
    </row>
    <row r="639" spans="1:14" ht="15.75" x14ac:dyDescent="0.25">
      <c r="A639" s="1" t="s">
        <v>1361</v>
      </c>
      <c r="B639" s="2" t="s">
        <v>959</v>
      </c>
      <c r="C639" s="3" t="s">
        <v>144</v>
      </c>
      <c r="D639" s="2" t="s">
        <v>1362</v>
      </c>
      <c r="E639" s="2" t="s">
        <v>505</v>
      </c>
      <c r="F639" s="4">
        <v>73049</v>
      </c>
      <c r="G639" s="3" t="s">
        <v>12</v>
      </c>
      <c r="H639" s="3" t="s">
        <v>13</v>
      </c>
      <c r="I639" s="7"/>
      <c r="J639" s="7"/>
      <c r="K639" s="3" t="s">
        <v>2</v>
      </c>
      <c r="L639" s="3" t="s">
        <v>14</v>
      </c>
      <c r="M639" s="3" t="s">
        <v>15</v>
      </c>
      <c r="N639" s="6">
        <v>638</v>
      </c>
    </row>
    <row r="640" spans="1:14" ht="15.75" x14ac:dyDescent="0.25">
      <c r="A640" s="1" t="s">
        <v>1363</v>
      </c>
      <c r="B640" s="2" t="s">
        <v>520</v>
      </c>
      <c r="C640" s="3" t="s">
        <v>18</v>
      </c>
      <c r="D640" s="2" t="s">
        <v>1027</v>
      </c>
      <c r="E640" s="2" t="s">
        <v>53</v>
      </c>
      <c r="F640" s="4">
        <v>73024</v>
      </c>
      <c r="G640" s="8" t="s">
        <v>12</v>
      </c>
      <c r="H640" s="8" t="s">
        <v>13</v>
      </c>
      <c r="I640" s="5"/>
      <c r="J640" s="5"/>
      <c r="K640" s="8" t="s">
        <v>2</v>
      </c>
      <c r="L640" s="3" t="s">
        <v>14</v>
      </c>
      <c r="M640" s="3" t="s">
        <v>15</v>
      </c>
      <c r="N640" s="6">
        <v>639</v>
      </c>
    </row>
    <row r="641" spans="1:14" ht="15.75" x14ac:dyDescent="0.25">
      <c r="A641" s="1" t="s">
        <v>1431</v>
      </c>
      <c r="B641" s="2" t="s">
        <v>465</v>
      </c>
      <c r="C641" s="8"/>
      <c r="D641" s="2" t="s">
        <v>195</v>
      </c>
      <c r="E641" s="2" t="s">
        <v>3109</v>
      </c>
      <c r="F641" s="4">
        <v>73019</v>
      </c>
      <c r="G641" s="3" t="s">
        <v>12</v>
      </c>
      <c r="H641" s="3" t="s">
        <v>13</v>
      </c>
      <c r="I641" s="7"/>
      <c r="J641" s="7"/>
      <c r="K641" s="3" t="s">
        <v>3</v>
      </c>
      <c r="L641" s="3" t="s">
        <v>59</v>
      </c>
      <c r="M641" s="3" t="s">
        <v>60</v>
      </c>
      <c r="N641" s="6">
        <v>640</v>
      </c>
    </row>
    <row r="642" spans="1:14" ht="15.75" x14ac:dyDescent="0.25">
      <c r="A642" s="1" t="s">
        <v>1390</v>
      </c>
      <c r="B642" s="2" t="s">
        <v>1391</v>
      </c>
      <c r="C642" s="3" t="s">
        <v>31</v>
      </c>
      <c r="D642" s="2" t="s">
        <v>195</v>
      </c>
      <c r="E642" s="2" t="s">
        <v>221</v>
      </c>
      <c r="F642" s="4">
        <v>72985</v>
      </c>
      <c r="G642" s="3" t="s">
        <v>12</v>
      </c>
      <c r="H642" s="3" t="s">
        <v>13</v>
      </c>
      <c r="I642" s="5"/>
      <c r="J642" s="5"/>
      <c r="K642" s="3" t="s">
        <v>3</v>
      </c>
      <c r="L642" s="3" t="s">
        <v>59</v>
      </c>
      <c r="M642" s="3" t="s">
        <v>60</v>
      </c>
      <c r="N642" s="6">
        <v>641</v>
      </c>
    </row>
    <row r="643" spans="1:14" ht="15.75" x14ac:dyDescent="0.25">
      <c r="A643" s="1" t="s">
        <v>1366</v>
      </c>
      <c r="B643" s="2" t="s">
        <v>238</v>
      </c>
      <c r="C643" s="3" t="s">
        <v>58</v>
      </c>
      <c r="D643" s="2" t="s">
        <v>798</v>
      </c>
      <c r="E643" s="2" t="s">
        <v>53</v>
      </c>
      <c r="F643" s="4">
        <v>72966</v>
      </c>
      <c r="G643" s="3" t="s">
        <v>12</v>
      </c>
      <c r="H643" s="3" t="s">
        <v>13</v>
      </c>
      <c r="I643" s="7"/>
      <c r="J643" s="7"/>
      <c r="K643" s="3" t="s">
        <v>2</v>
      </c>
      <c r="L643" s="3" t="s">
        <v>14</v>
      </c>
      <c r="M643" s="3" t="s">
        <v>15</v>
      </c>
      <c r="N643" s="6">
        <v>642</v>
      </c>
    </row>
    <row r="644" spans="1:14" ht="15.75" x14ac:dyDescent="0.25">
      <c r="A644" s="1" t="s">
        <v>1396</v>
      </c>
      <c r="B644" s="2" t="s">
        <v>1397</v>
      </c>
      <c r="C644" s="3" t="s">
        <v>13</v>
      </c>
      <c r="D644" s="2" t="s">
        <v>195</v>
      </c>
      <c r="E644" s="2" t="s">
        <v>410</v>
      </c>
      <c r="F644" s="4">
        <v>72963</v>
      </c>
      <c r="G644" s="3" t="s">
        <v>12</v>
      </c>
      <c r="H644" s="3" t="s">
        <v>13</v>
      </c>
      <c r="I644" s="7"/>
      <c r="J644" s="7"/>
      <c r="K644" s="3" t="s">
        <v>3</v>
      </c>
      <c r="L644" s="3" t="s">
        <v>59</v>
      </c>
      <c r="M644" s="3" t="s">
        <v>60</v>
      </c>
      <c r="N644" s="6">
        <v>643</v>
      </c>
    </row>
    <row r="645" spans="1:14" ht="15.75" x14ac:dyDescent="0.25">
      <c r="A645" s="1" t="s">
        <v>1369</v>
      </c>
      <c r="B645" s="2" t="s">
        <v>266</v>
      </c>
      <c r="C645" s="3" t="s">
        <v>12</v>
      </c>
      <c r="D645" s="2" t="s">
        <v>1370</v>
      </c>
      <c r="E645" s="2" t="s">
        <v>371</v>
      </c>
      <c r="F645" s="4">
        <v>72957</v>
      </c>
      <c r="G645" s="3" t="s">
        <v>12</v>
      </c>
      <c r="H645" s="3" t="s">
        <v>13</v>
      </c>
      <c r="I645" s="7"/>
      <c r="J645" s="7"/>
      <c r="K645" s="3" t="s">
        <v>2</v>
      </c>
      <c r="L645" s="3" t="s">
        <v>14</v>
      </c>
      <c r="M645" s="3" t="s">
        <v>15</v>
      </c>
      <c r="N645" s="6">
        <v>644</v>
      </c>
    </row>
    <row r="646" spans="1:14" ht="15.75" x14ac:dyDescent="0.25">
      <c r="A646" s="1" t="s">
        <v>425</v>
      </c>
      <c r="B646" s="2" t="s">
        <v>1459</v>
      </c>
      <c r="C646" s="3" t="s">
        <v>187</v>
      </c>
      <c r="D646" s="2" t="s">
        <v>195</v>
      </c>
      <c r="E646" s="2" t="s">
        <v>463</v>
      </c>
      <c r="F646" s="7">
        <v>72818</v>
      </c>
      <c r="G646" s="8" t="s">
        <v>12</v>
      </c>
      <c r="H646" s="8" t="s">
        <v>13</v>
      </c>
      <c r="I646" s="5"/>
      <c r="J646" s="5"/>
      <c r="K646" s="8" t="s">
        <v>3</v>
      </c>
      <c r="L646" s="3" t="s">
        <v>59</v>
      </c>
      <c r="M646" s="3" t="s">
        <v>60</v>
      </c>
      <c r="N646" s="6">
        <v>645</v>
      </c>
    </row>
    <row r="647" spans="1:14" ht="15.75" x14ac:dyDescent="0.25">
      <c r="A647" s="1" t="s">
        <v>1375</v>
      </c>
      <c r="B647" s="2" t="s">
        <v>50</v>
      </c>
      <c r="C647" s="3" t="s">
        <v>9</v>
      </c>
      <c r="D647" s="2" t="s">
        <v>1376</v>
      </c>
      <c r="E647" s="2" t="s">
        <v>435</v>
      </c>
      <c r="F647" s="4">
        <v>72782</v>
      </c>
      <c r="G647" s="8" t="s">
        <v>12</v>
      </c>
      <c r="H647" s="8" t="s">
        <v>13</v>
      </c>
      <c r="I647" s="5"/>
      <c r="J647" s="5"/>
      <c r="K647" s="8" t="s">
        <v>2</v>
      </c>
      <c r="L647" s="3" t="s">
        <v>14</v>
      </c>
      <c r="M647" s="3" t="s">
        <v>15</v>
      </c>
      <c r="N647" s="6">
        <v>646</v>
      </c>
    </row>
    <row r="648" spans="1:14" ht="15.75" x14ac:dyDescent="0.25">
      <c r="A648" s="1" t="s">
        <v>420</v>
      </c>
      <c r="B648" s="2" t="s">
        <v>1379</v>
      </c>
      <c r="C648" s="3" t="s">
        <v>58</v>
      </c>
      <c r="D648" s="2" t="s">
        <v>1380</v>
      </c>
      <c r="E648" s="2" t="s">
        <v>48</v>
      </c>
      <c r="F648" s="4">
        <v>72569</v>
      </c>
      <c r="G648" s="3" t="s">
        <v>12</v>
      </c>
      <c r="H648" s="3" t="s">
        <v>13</v>
      </c>
      <c r="I648" s="7"/>
      <c r="J648" s="7"/>
      <c r="K648" s="3" t="s">
        <v>2</v>
      </c>
      <c r="L648" s="3" t="s">
        <v>14</v>
      </c>
      <c r="M648" s="3" t="s">
        <v>15</v>
      </c>
      <c r="N648" s="6">
        <v>647</v>
      </c>
    </row>
    <row r="649" spans="1:14" ht="15.75" x14ac:dyDescent="0.25">
      <c r="A649" s="1" t="s">
        <v>1381</v>
      </c>
      <c r="B649" s="2" t="s">
        <v>1183</v>
      </c>
      <c r="C649" s="3" t="s">
        <v>87</v>
      </c>
      <c r="D649" s="2" t="s">
        <v>1027</v>
      </c>
      <c r="E649" s="2" t="s">
        <v>53</v>
      </c>
      <c r="F649" s="4">
        <v>72559</v>
      </c>
      <c r="G649" s="8" t="s">
        <v>12</v>
      </c>
      <c r="H649" s="8" t="s">
        <v>13</v>
      </c>
      <c r="I649" s="7"/>
      <c r="J649" s="7"/>
      <c r="K649" s="8" t="s">
        <v>2</v>
      </c>
      <c r="L649" s="3" t="s">
        <v>14</v>
      </c>
      <c r="M649" s="3" t="s">
        <v>15</v>
      </c>
      <c r="N649" s="6">
        <v>648</v>
      </c>
    </row>
    <row r="650" spans="1:14" ht="15.75" x14ac:dyDescent="0.25">
      <c r="A650" s="1" t="s">
        <v>3146</v>
      </c>
      <c r="B650" s="2" t="s">
        <v>86</v>
      </c>
      <c r="C650" s="3" t="s">
        <v>87</v>
      </c>
      <c r="D650" s="2" t="s">
        <v>201</v>
      </c>
      <c r="E650" s="2" t="s">
        <v>211</v>
      </c>
      <c r="F650" s="4">
        <v>72500</v>
      </c>
      <c r="G650" s="3" t="s">
        <v>12</v>
      </c>
      <c r="H650" s="3" t="s">
        <v>13</v>
      </c>
      <c r="I650" s="7"/>
      <c r="J650" s="7"/>
      <c r="K650" s="3" t="s">
        <v>3</v>
      </c>
      <c r="L650" s="3" t="s">
        <v>59</v>
      </c>
      <c r="M650" s="3" t="s">
        <v>60</v>
      </c>
      <c r="N650" s="6">
        <v>649</v>
      </c>
    </row>
    <row r="651" spans="1:14" ht="15.75" x14ac:dyDescent="0.25">
      <c r="A651" s="1" t="s">
        <v>1596</v>
      </c>
      <c r="B651" s="2" t="s">
        <v>1204</v>
      </c>
      <c r="C651" s="3" t="s">
        <v>51</v>
      </c>
      <c r="D651" s="2" t="s">
        <v>3147</v>
      </c>
      <c r="E651" s="2" t="s">
        <v>740</v>
      </c>
      <c r="F651" s="4">
        <v>72420</v>
      </c>
      <c r="G651" s="3" t="s">
        <v>12</v>
      </c>
      <c r="H651" s="3" t="s">
        <v>13</v>
      </c>
      <c r="I651" s="5"/>
      <c r="J651" s="5"/>
      <c r="K651" s="3" t="s">
        <v>2</v>
      </c>
      <c r="L651" s="3" t="s">
        <v>14</v>
      </c>
      <c r="M651" s="3" t="s">
        <v>15</v>
      </c>
      <c r="N651" s="6">
        <v>650</v>
      </c>
    </row>
    <row r="652" spans="1:14" ht="15.75" x14ac:dyDescent="0.25">
      <c r="A652" s="1" t="s">
        <v>3148</v>
      </c>
      <c r="B652" s="2" t="s">
        <v>781</v>
      </c>
      <c r="C652" s="3" t="s">
        <v>12</v>
      </c>
      <c r="D652" s="2" t="s">
        <v>1190</v>
      </c>
      <c r="E652" s="2" t="s">
        <v>2454</v>
      </c>
      <c r="F652" s="4">
        <v>72420</v>
      </c>
      <c r="G652" s="3" t="s">
        <v>12</v>
      </c>
      <c r="H652" s="3" t="s">
        <v>13</v>
      </c>
      <c r="I652" s="7"/>
      <c r="J652" s="7"/>
      <c r="K652" s="3" t="s">
        <v>2</v>
      </c>
      <c r="L652" s="3" t="s">
        <v>14</v>
      </c>
      <c r="M652" s="3" t="s">
        <v>15</v>
      </c>
      <c r="N652" s="6">
        <v>651</v>
      </c>
    </row>
    <row r="653" spans="1:14" ht="15.75" x14ac:dyDescent="0.25">
      <c r="A653" s="1" t="s">
        <v>398</v>
      </c>
      <c r="B653" s="2" t="s">
        <v>260</v>
      </c>
      <c r="C653" s="3" t="s">
        <v>87</v>
      </c>
      <c r="D653" s="2" t="s">
        <v>1387</v>
      </c>
      <c r="E653" s="2" t="s">
        <v>547</v>
      </c>
      <c r="F653" s="4">
        <v>72420</v>
      </c>
      <c r="G653" s="3" t="s">
        <v>12</v>
      </c>
      <c r="H653" s="3" t="s">
        <v>13</v>
      </c>
      <c r="I653" s="7"/>
      <c r="J653" s="7"/>
      <c r="K653" s="3" t="s">
        <v>2</v>
      </c>
      <c r="L653" s="3" t="s">
        <v>14</v>
      </c>
      <c r="M653" s="3" t="s">
        <v>15</v>
      </c>
      <c r="N653" s="6">
        <v>652</v>
      </c>
    </row>
    <row r="654" spans="1:14" ht="15.75" x14ac:dyDescent="0.25">
      <c r="A654" s="1" t="s">
        <v>1409</v>
      </c>
      <c r="B654" s="2" t="s">
        <v>139</v>
      </c>
      <c r="C654" s="3" t="s">
        <v>13</v>
      </c>
      <c r="D654" s="2" t="s">
        <v>195</v>
      </c>
      <c r="E654" s="2" t="s">
        <v>463</v>
      </c>
      <c r="F654" s="4">
        <v>72355</v>
      </c>
      <c r="G654" s="3" t="s">
        <v>12</v>
      </c>
      <c r="H654" s="3" t="s">
        <v>13</v>
      </c>
      <c r="I654" s="5"/>
      <c r="J654" s="5"/>
      <c r="K654" s="3" t="s">
        <v>3</v>
      </c>
      <c r="L654" s="3" t="s">
        <v>59</v>
      </c>
      <c r="M654" s="3" t="s">
        <v>60</v>
      </c>
      <c r="N654" s="6">
        <v>653</v>
      </c>
    </row>
    <row r="655" spans="1:14" ht="15.75" x14ac:dyDescent="0.25">
      <c r="A655" s="1" t="s">
        <v>1185</v>
      </c>
      <c r="B655" s="2" t="s">
        <v>1074</v>
      </c>
      <c r="C655" s="3" t="s">
        <v>43</v>
      </c>
      <c r="D655" s="2" t="s">
        <v>195</v>
      </c>
      <c r="E655" s="2" t="s">
        <v>280</v>
      </c>
      <c r="F655" s="4">
        <v>72348</v>
      </c>
      <c r="G655" s="3" t="s">
        <v>12</v>
      </c>
      <c r="H655" s="3" t="s">
        <v>13</v>
      </c>
      <c r="I655" s="7"/>
      <c r="J655" s="7"/>
      <c r="K655" s="3" t="s">
        <v>3</v>
      </c>
      <c r="L655" s="3" t="s">
        <v>59</v>
      </c>
      <c r="M655" s="3" t="s">
        <v>60</v>
      </c>
      <c r="N655" s="6">
        <v>654</v>
      </c>
    </row>
    <row r="656" spans="1:14" ht="15.75" x14ac:dyDescent="0.25">
      <c r="A656" s="1" t="s">
        <v>989</v>
      </c>
      <c r="B656" s="2" t="s">
        <v>1440</v>
      </c>
      <c r="C656" s="3" t="s">
        <v>58</v>
      </c>
      <c r="D656" s="2" t="s">
        <v>195</v>
      </c>
      <c r="E656" s="2" t="s">
        <v>625</v>
      </c>
      <c r="F656" s="4">
        <v>72339</v>
      </c>
      <c r="G656" s="3" t="s">
        <v>58</v>
      </c>
      <c r="H656" s="3" t="s">
        <v>13</v>
      </c>
      <c r="I656" s="7"/>
      <c r="J656" s="7"/>
      <c r="K656" s="3" t="s">
        <v>1</v>
      </c>
      <c r="L656" s="3" t="s">
        <v>59</v>
      </c>
      <c r="M656" s="3" t="s">
        <v>60</v>
      </c>
      <c r="N656" s="6">
        <v>655</v>
      </c>
    </row>
    <row r="657" spans="1:14" ht="15.75" x14ac:dyDescent="0.25">
      <c r="A657" s="1" t="s">
        <v>1434</v>
      </c>
      <c r="B657" s="2" t="s">
        <v>118</v>
      </c>
      <c r="C657" s="8"/>
      <c r="D657" s="2" t="s">
        <v>201</v>
      </c>
      <c r="E657" s="2" t="s">
        <v>576</v>
      </c>
      <c r="F657" s="4">
        <v>72245</v>
      </c>
      <c r="G657" s="3" t="s">
        <v>12</v>
      </c>
      <c r="H657" s="3" t="s">
        <v>13</v>
      </c>
      <c r="I657" s="7"/>
      <c r="J657" s="7"/>
      <c r="K657" s="3" t="s">
        <v>3</v>
      </c>
      <c r="L657" s="3" t="s">
        <v>59</v>
      </c>
      <c r="M657" s="3" t="s">
        <v>60</v>
      </c>
      <c r="N657" s="6">
        <v>656</v>
      </c>
    </row>
    <row r="658" spans="1:14" ht="15.75" x14ac:dyDescent="0.25">
      <c r="A658" s="1" t="s">
        <v>1392</v>
      </c>
      <c r="B658" s="2" t="s">
        <v>361</v>
      </c>
      <c r="C658" s="3" t="s">
        <v>181</v>
      </c>
      <c r="D658" s="2" t="s">
        <v>3132</v>
      </c>
      <c r="E658" s="2" t="s">
        <v>141</v>
      </c>
      <c r="F658" s="4">
        <v>72242</v>
      </c>
      <c r="G658" s="3" t="s">
        <v>12</v>
      </c>
      <c r="H658" s="3" t="s">
        <v>13</v>
      </c>
      <c r="I658" s="7"/>
      <c r="J658" s="5"/>
      <c r="K658" s="9" t="s">
        <v>2</v>
      </c>
      <c r="L658" s="3" t="s">
        <v>14</v>
      </c>
      <c r="M658" s="3" t="s">
        <v>15</v>
      </c>
      <c r="N658" s="6">
        <v>657</v>
      </c>
    </row>
    <row r="659" spans="1:14" ht="15.75" x14ac:dyDescent="0.25">
      <c r="A659" s="1" t="s">
        <v>1414</v>
      </c>
      <c r="B659" s="2" t="s">
        <v>254</v>
      </c>
      <c r="C659" s="3" t="s">
        <v>207</v>
      </c>
      <c r="D659" s="2" t="s">
        <v>195</v>
      </c>
      <c r="E659" s="2" t="s">
        <v>508</v>
      </c>
      <c r="F659" s="4">
        <v>72234</v>
      </c>
      <c r="G659" s="3" t="s">
        <v>12</v>
      </c>
      <c r="H659" s="3" t="s">
        <v>13</v>
      </c>
      <c r="I659" s="7"/>
      <c r="J659" s="7"/>
      <c r="K659" s="3" t="s">
        <v>3</v>
      </c>
      <c r="L659" s="3" t="s">
        <v>59</v>
      </c>
      <c r="M659" s="3" t="s">
        <v>60</v>
      </c>
      <c r="N659" s="6">
        <v>658</v>
      </c>
    </row>
    <row r="660" spans="1:14" ht="15.75" x14ac:dyDescent="0.25">
      <c r="A660" s="1" t="s">
        <v>1420</v>
      </c>
      <c r="B660" s="2" t="s">
        <v>1309</v>
      </c>
      <c r="C660" s="3" t="s">
        <v>181</v>
      </c>
      <c r="D660" s="2" t="s">
        <v>195</v>
      </c>
      <c r="E660" s="2" t="s">
        <v>280</v>
      </c>
      <c r="F660" s="4">
        <v>72161</v>
      </c>
      <c r="G660" s="8" t="s">
        <v>12</v>
      </c>
      <c r="H660" s="8" t="s">
        <v>13</v>
      </c>
      <c r="I660" s="5"/>
      <c r="J660" s="5"/>
      <c r="K660" s="8" t="s">
        <v>3</v>
      </c>
      <c r="L660" s="3" t="s">
        <v>59</v>
      </c>
      <c r="M660" s="3" t="s">
        <v>60</v>
      </c>
      <c r="N660" s="6">
        <v>659</v>
      </c>
    </row>
    <row r="661" spans="1:14" ht="15.75" x14ac:dyDescent="0.25">
      <c r="A661" s="1" t="s">
        <v>1554</v>
      </c>
      <c r="B661" s="2" t="s">
        <v>1555</v>
      </c>
      <c r="C661" s="3" t="s">
        <v>181</v>
      </c>
      <c r="D661" s="2" t="s">
        <v>1556</v>
      </c>
      <c r="E661" s="2" t="s">
        <v>205</v>
      </c>
      <c r="F661" s="4">
        <v>72123</v>
      </c>
      <c r="G661" s="3" t="s">
        <v>12</v>
      </c>
      <c r="H661" s="3" t="s">
        <v>13</v>
      </c>
      <c r="I661" s="4">
        <v>38259</v>
      </c>
      <c r="J661" s="5"/>
      <c r="K661" s="3" t="s">
        <v>0</v>
      </c>
      <c r="L661" s="3" t="s">
        <v>14</v>
      </c>
      <c r="M661" s="3" t="s">
        <v>7373</v>
      </c>
      <c r="N661" s="6">
        <v>660</v>
      </c>
    </row>
    <row r="662" spans="1:14" ht="15.75" x14ac:dyDescent="0.25">
      <c r="A662" s="1" t="s">
        <v>1026</v>
      </c>
      <c r="B662" s="2" t="s">
        <v>1402</v>
      </c>
      <c r="C662" s="3" t="s">
        <v>144</v>
      </c>
      <c r="D662" s="11" t="s">
        <v>1403</v>
      </c>
      <c r="E662" s="11" t="s">
        <v>825</v>
      </c>
      <c r="F662" s="4">
        <v>72014</v>
      </c>
      <c r="G662" s="3" t="s">
        <v>12</v>
      </c>
      <c r="H662" s="9" t="s">
        <v>13</v>
      </c>
      <c r="I662" s="5"/>
      <c r="J662" s="5"/>
      <c r="K662" s="9" t="s">
        <v>2</v>
      </c>
      <c r="L662" s="8" t="s">
        <v>14</v>
      </c>
      <c r="M662" s="8" t="s">
        <v>15</v>
      </c>
      <c r="N662" s="6">
        <v>661</v>
      </c>
    </row>
    <row r="663" spans="1:14" ht="15.75" x14ac:dyDescent="0.25">
      <c r="A663" s="1" t="s">
        <v>3149</v>
      </c>
      <c r="B663" s="2" t="s">
        <v>3150</v>
      </c>
      <c r="C663" s="8"/>
      <c r="D663" s="2" t="s">
        <v>1027</v>
      </c>
      <c r="E663" s="2" t="s">
        <v>53</v>
      </c>
      <c r="F663" s="4">
        <v>72000</v>
      </c>
      <c r="G663" s="3" t="s">
        <v>12</v>
      </c>
      <c r="H663" s="3" t="s">
        <v>13</v>
      </c>
      <c r="I663" s="7"/>
      <c r="J663" s="7"/>
      <c r="K663" s="3" t="s">
        <v>2</v>
      </c>
      <c r="L663" s="3" t="s">
        <v>14</v>
      </c>
      <c r="M663" s="3" t="s">
        <v>15</v>
      </c>
      <c r="N663" s="6">
        <v>662</v>
      </c>
    </row>
    <row r="664" spans="1:14" ht="15.75" x14ac:dyDescent="0.25">
      <c r="A664" s="1" t="s">
        <v>3151</v>
      </c>
      <c r="B664" s="2" t="s">
        <v>340</v>
      </c>
      <c r="C664" s="3" t="s">
        <v>135</v>
      </c>
      <c r="D664" s="2" t="s">
        <v>712</v>
      </c>
      <c r="E664" s="11" t="s">
        <v>57</v>
      </c>
      <c r="F664" s="4">
        <v>72000</v>
      </c>
      <c r="G664" s="3" t="s">
        <v>58</v>
      </c>
      <c r="H664" s="9" t="s">
        <v>13</v>
      </c>
      <c r="I664" s="4">
        <v>8000</v>
      </c>
      <c r="J664" s="5"/>
      <c r="K664" s="8" t="s">
        <v>1</v>
      </c>
      <c r="L664" s="8" t="s">
        <v>59</v>
      </c>
      <c r="M664" s="8" t="s">
        <v>60</v>
      </c>
      <c r="N664" s="6">
        <v>663</v>
      </c>
    </row>
    <row r="665" spans="1:14" ht="15.75" x14ac:dyDescent="0.25">
      <c r="A665" s="1" t="s">
        <v>266</v>
      </c>
      <c r="B665" s="2" t="s">
        <v>147</v>
      </c>
      <c r="C665" s="3" t="s">
        <v>87</v>
      </c>
      <c r="D665" s="2" t="s">
        <v>201</v>
      </c>
      <c r="E665" s="2" t="s">
        <v>582</v>
      </c>
      <c r="F665" s="4">
        <v>71995</v>
      </c>
      <c r="G665" s="3" t="s">
        <v>12</v>
      </c>
      <c r="H665" s="3" t="s">
        <v>13</v>
      </c>
      <c r="I665" s="7"/>
      <c r="J665" s="7"/>
      <c r="K665" s="3" t="s">
        <v>3</v>
      </c>
      <c r="L665" s="3" t="s">
        <v>59</v>
      </c>
      <c r="M665" s="3" t="s">
        <v>60</v>
      </c>
      <c r="N665" s="6">
        <v>664</v>
      </c>
    </row>
    <row r="666" spans="1:14" ht="15.75" x14ac:dyDescent="0.25">
      <c r="A666" s="1" t="s">
        <v>1405</v>
      </c>
      <c r="B666" s="2" t="s">
        <v>778</v>
      </c>
      <c r="C666" s="3" t="s">
        <v>144</v>
      </c>
      <c r="D666" s="2" t="s">
        <v>1172</v>
      </c>
      <c r="E666" s="2" t="s">
        <v>53</v>
      </c>
      <c r="F666" s="4">
        <v>71982</v>
      </c>
      <c r="G666" s="3" t="s">
        <v>12</v>
      </c>
      <c r="H666" s="3" t="s">
        <v>13</v>
      </c>
      <c r="I666" s="7"/>
      <c r="J666" s="7"/>
      <c r="K666" s="3" t="s">
        <v>2</v>
      </c>
      <c r="L666" s="3" t="s">
        <v>14</v>
      </c>
      <c r="M666" s="3" t="s">
        <v>15</v>
      </c>
      <c r="N666" s="6">
        <v>665</v>
      </c>
    </row>
    <row r="667" spans="1:14" ht="15.75" x14ac:dyDescent="0.25">
      <c r="A667" s="1" t="s">
        <v>1432</v>
      </c>
      <c r="B667" s="2" t="s">
        <v>210</v>
      </c>
      <c r="C667" s="3" t="s">
        <v>224</v>
      </c>
      <c r="D667" s="2" t="s">
        <v>712</v>
      </c>
      <c r="E667" s="2" t="s">
        <v>221</v>
      </c>
      <c r="F667" s="4">
        <v>71969</v>
      </c>
      <c r="G667" s="3" t="s">
        <v>12</v>
      </c>
      <c r="H667" s="3" t="s">
        <v>13</v>
      </c>
      <c r="I667" s="4">
        <v>1000</v>
      </c>
      <c r="J667" s="5"/>
      <c r="K667" s="3" t="s">
        <v>3</v>
      </c>
      <c r="L667" s="3" t="s">
        <v>59</v>
      </c>
      <c r="M667" s="3" t="s">
        <v>60</v>
      </c>
      <c r="N667" s="6">
        <v>666</v>
      </c>
    </row>
    <row r="668" spans="1:14" ht="15.75" x14ac:dyDescent="0.25">
      <c r="A668" s="1" t="s">
        <v>1201</v>
      </c>
      <c r="B668" s="2" t="s">
        <v>237</v>
      </c>
      <c r="C668" s="8"/>
      <c r="D668" s="2" t="s">
        <v>782</v>
      </c>
      <c r="E668" s="2" t="s">
        <v>277</v>
      </c>
      <c r="F668" s="4">
        <v>71806</v>
      </c>
      <c r="G668" s="8" t="s">
        <v>58</v>
      </c>
      <c r="H668" s="8" t="s">
        <v>13</v>
      </c>
      <c r="I668" s="5"/>
      <c r="J668" s="5"/>
      <c r="K668" s="8" t="s">
        <v>1</v>
      </c>
      <c r="L668" s="3" t="s">
        <v>59</v>
      </c>
      <c r="M668" s="3" t="s">
        <v>60</v>
      </c>
      <c r="N668" s="6">
        <v>667</v>
      </c>
    </row>
    <row r="669" spans="1:14" ht="15.75" x14ac:dyDescent="0.25">
      <c r="A669" s="1" t="s">
        <v>1461</v>
      </c>
      <c r="B669" s="2" t="s">
        <v>1108</v>
      </c>
      <c r="C669" s="3" t="s">
        <v>43</v>
      </c>
      <c r="D669" s="2" t="s">
        <v>782</v>
      </c>
      <c r="E669" s="2" t="s">
        <v>205</v>
      </c>
      <c r="F669" s="4">
        <v>71685</v>
      </c>
      <c r="G669" s="3" t="s">
        <v>12</v>
      </c>
      <c r="H669" s="3" t="s">
        <v>13</v>
      </c>
      <c r="I669" s="4">
        <v>20000</v>
      </c>
      <c r="J669" s="7"/>
      <c r="K669" s="3" t="s">
        <v>3</v>
      </c>
      <c r="L669" s="3" t="s">
        <v>59</v>
      </c>
      <c r="M669" s="3" t="s">
        <v>60</v>
      </c>
      <c r="N669" s="6">
        <v>668</v>
      </c>
    </row>
    <row r="670" spans="1:14" ht="15.75" x14ac:dyDescent="0.25">
      <c r="A670" s="1" t="s">
        <v>1470</v>
      </c>
      <c r="B670" s="2" t="s">
        <v>1471</v>
      </c>
      <c r="C670" s="3" t="s">
        <v>18</v>
      </c>
      <c r="D670" s="2" t="s">
        <v>195</v>
      </c>
      <c r="E670" s="2" t="s">
        <v>3109</v>
      </c>
      <c r="F670" s="4">
        <v>71680</v>
      </c>
      <c r="G670" s="3" t="s">
        <v>12</v>
      </c>
      <c r="H670" s="3" t="s">
        <v>13</v>
      </c>
      <c r="I670" s="7"/>
      <c r="J670" s="7"/>
      <c r="K670" s="3" t="s">
        <v>3</v>
      </c>
      <c r="L670" s="3" t="s">
        <v>59</v>
      </c>
      <c r="M670" s="3" t="s">
        <v>60</v>
      </c>
      <c r="N670" s="6">
        <v>669</v>
      </c>
    </row>
    <row r="671" spans="1:14" ht="15.75" x14ac:dyDescent="0.25">
      <c r="A671" s="1" t="s">
        <v>1411</v>
      </c>
      <c r="B671" s="2" t="s">
        <v>46</v>
      </c>
      <c r="C671" s="3" t="s">
        <v>87</v>
      </c>
      <c r="D671" s="2" t="s">
        <v>1412</v>
      </c>
      <c r="E671" s="2" t="s">
        <v>141</v>
      </c>
      <c r="F671" s="4">
        <v>71589</v>
      </c>
      <c r="G671" s="3" t="s">
        <v>12</v>
      </c>
      <c r="H671" s="3" t="s">
        <v>13</v>
      </c>
      <c r="I671" s="4"/>
      <c r="J671" s="7"/>
      <c r="K671" s="3" t="s">
        <v>2</v>
      </c>
      <c r="L671" s="3" t="s">
        <v>14</v>
      </c>
      <c r="M671" s="3" t="s">
        <v>15</v>
      </c>
      <c r="N671" s="6">
        <v>670</v>
      </c>
    </row>
    <row r="672" spans="1:14" ht="15.75" x14ac:dyDescent="0.25">
      <c r="A672" s="1" t="s">
        <v>1457</v>
      </c>
      <c r="B672" s="2" t="s">
        <v>175</v>
      </c>
      <c r="C672" s="3" t="s">
        <v>87</v>
      </c>
      <c r="D672" s="2" t="s">
        <v>1458</v>
      </c>
      <c r="E672" s="2" t="s">
        <v>530</v>
      </c>
      <c r="F672" s="4">
        <v>71514</v>
      </c>
      <c r="G672" s="3" t="s">
        <v>12</v>
      </c>
      <c r="H672" s="3" t="s">
        <v>13</v>
      </c>
      <c r="I672" s="7"/>
      <c r="J672" s="7"/>
      <c r="K672" s="3" t="s">
        <v>3</v>
      </c>
      <c r="L672" s="3" t="s">
        <v>59</v>
      </c>
      <c r="M672" s="3" t="s">
        <v>60</v>
      </c>
      <c r="N672" s="6">
        <v>671</v>
      </c>
    </row>
    <row r="673" spans="1:14" ht="15.75" x14ac:dyDescent="0.25">
      <c r="A673" s="1" t="s">
        <v>1415</v>
      </c>
      <c r="B673" s="2" t="s">
        <v>8</v>
      </c>
      <c r="C673" s="3" t="s">
        <v>207</v>
      </c>
      <c r="D673" s="2" t="s">
        <v>1027</v>
      </c>
      <c r="E673" s="2" t="s">
        <v>53</v>
      </c>
      <c r="F673" s="4">
        <v>71400</v>
      </c>
      <c r="G673" s="3" t="s">
        <v>12</v>
      </c>
      <c r="H673" s="3" t="s">
        <v>13</v>
      </c>
      <c r="I673" s="7"/>
      <c r="J673" s="7"/>
      <c r="K673" s="3" t="s">
        <v>2</v>
      </c>
      <c r="L673" s="3" t="s">
        <v>14</v>
      </c>
      <c r="M673" s="3" t="s">
        <v>15</v>
      </c>
      <c r="N673" s="6">
        <v>672</v>
      </c>
    </row>
    <row r="674" spans="1:14" ht="15.75" x14ac:dyDescent="0.25">
      <c r="A674" s="10" t="s">
        <v>3152</v>
      </c>
      <c r="B674" s="11" t="s">
        <v>1400</v>
      </c>
      <c r="C674" s="3" t="s">
        <v>135</v>
      </c>
      <c r="D674" s="11" t="s">
        <v>1027</v>
      </c>
      <c r="E674" s="11" t="s">
        <v>53</v>
      </c>
      <c r="F674" s="7">
        <v>71400</v>
      </c>
      <c r="G674" s="8" t="s">
        <v>12</v>
      </c>
      <c r="H674" s="8" t="s">
        <v>13</v>
      </c>
      <c r="I674" s="4"/>
      <c r="J674" s="7"/>
      <c r="K674" s="8" t="s">
        <v>2</v>
      </c>
      <c r="L674" s="8" t="s">
        <v>14</v>
      </c>
      <c r="M674" s="8" t="s">
        <v>15</v>
      </c>
      <c r="N674" s="6">
        <v>673</v>
      </c>
    </row>
    <row r="675" spans="1:14" ht="15.75" x14ac:dyDescent="0.25">
      <c r="A675" s="1" t="s">
        <v>3153</v>
      </c>
      <c r="B675" s="2" t="s">
        <v>1486</v>
      </c>
      <c r="C675" s="3" t="s">
        <v>12</v>
      </c>
      <c r="D675" s="2" t="s">
        <v>1198</v>
      </c>
      <c r="E675" s="2" t="s">
        <v>547</v>
      </c>
      <c r="F675" s="4">
        <v>71400</v>
      </c>
      <c r="G675" s="3" t="s">
        <v>12</v>
      </c>
      <c r="H675" s="3" t="s">
        <v>13</v>
      </c>
      <c r="I675" s="7"/>
      <c r="J675" s="7"/>
      <c r="K675" s="3" t="s">
        <v>2</v>
      </c>
      <c r="L675" s="3" t="s">
        <v>14</v>
      </c>
      <c r="M675" s="3" t="s">
        <v>15</v>
      </c>
      <c r="N675" s="6">
        <v>674</v>
      </c>
    </row>
    <row r="676" spans="1:14" ht="15.75" x14ac:dyDescent="0.25">
      <c r="A676" s="1" t="s">
        <v>1201</v>
      </c>
      <c r="B676" s="2" t="s">
        <v>1559</v>
      </c>
      <c r="C676" s="3" t="s">
        <v>51</v>
      </c>
      <c r="D676" s="2" t="s">
        <v>1198</v>
      </c>
      <c r="E676" s="2" t="s">
        <v>547</v>
      </c>
      <c r="F676" s="5">
        <v>71400</v>
      </c>
      <c r="G676" s="9" t="s">
        <v>12</v>
      </c>
      <c r="H676" s="9" t="s">
        <v>13</v>
      </c>
      <c r="I676" s="5"/>
      <c r="J676" s="5"/>
      <c r="K676" s="9" t="s">
        <v>2</v>
      </c>
      <c r="L676" s="3" t="s">
        <v>14</v>
      </c>
      <c r="M676" s="3" t="s">
        <v>15</v>
      </c>
      <c r="N676" s="6">
        <v>675</v>
      </c>
    </row>
    <row r="677" spans="1:14" ht="15.75" x14ac:dyDescent="0.25">
      <c r="A677" s="1" t="s">
        <v>1416</v>
      </c>
      <c r="B677" s="2" t="s">
        <v>1309</v>
      </c>
      <c r="C677" s="3" t="s">
        <v>181</v>
      </c>
      <c r="D677" s="2" t="s">
        <v>3154</v>
      </c>
      <c r="E677" s="2" t="s">
        <v>570</v>
      </c>
      <c r="F677" s="4">
        <v>71346</v>
      </c>
      <c r="G677" s="3" t="s">
        <v>12</v>
      </c>
      <c r="H677" s="3" t="s">
        <v>13</v>
      </c>
      <c r="I677" s="4">
        <v>1049</v>
      </c>
      <c r="J677" s="7"/>
      <c r="K677" s="3" t="s">
        <v>2</v>
      </c>
      <c r="L677" s="3" t="s">
        <v>14</v>
      </c>
      <c r="M677" s="3" t="s">
        <v>15</v>
      </c>
      <c r="N677" s="6">
        <v>676</v>
      </c>
    </row>
    <row r="678" spans="1:14" ht="15.75" x14ac:dyDescent="0.25">
      <c r="A678" s="1" t="s">
        <v>1446</v>
      </c>
      <c r="B678" s="2" t="s">
        <v>1447</v>
      </c>
      <c r="C678" s="3" t="s">
        <v>144</v>
      </c>
      <c r="D678" s="2" t="s">
        <v>195</v>
      </c>
      <c r="E678" s="2" t="s">
        <v>189</v>
      </c>
      <c r="F678" s="4">
        <v>71325</v>
      </c>
      <c r="G678" s="3" t="s">
        <v>12</v>
      </c>
      <c r="H678" s="3" t="s">
        <v>13</v>
      </c>
      <c r="I678" s="7"/>
      <c r="J678" s="7"/>
      <c r="K678" s="3" t="s">
        <v>3</v>
      </c>
      <c r="L678" s="3" t="s">
        <v>59</v>
      </c>
      <c r="M678" s="3" t="s">
        <v>60</v>
      </c>
      <c r="N678" s="6">
        <v>677</v>
      </c>
    </row>
    <row r="679" spans="1:14" ht="15.75" x14ac:dyDescent="0.25">
      <c r="A679" s="1" t="s">
        <v>1378</v>
      </c>
      <c r="B679" s="2" t="s">
        <v>8</v>
      </c>
      <c r="C679" s="3" t="s">
        <v>18</v>
      </c>
      <c r="D679" s="2" t="s">
        <v>201</v>
      </c>
      <c r="E679" s="2" t="s">
        <v>477</v>
      </c>
      <c r="F679" s="4">
        <v>71315</v>
      </c>
      <c r="G679" s="3" t="s">
        <v>12</v>
      </c>
      <c r="H679" s="3" t="s">
        <v>13</v>
      </c>
      <c r="I679" s="7"/>
      <c r="J679" s="7"/>
      <c r="K679" s="3" t="s">
        <v>3</v>
      </c>
      <c r="L679" s="3" t="s">
        <v>59</v>
      </c>
      <c r="M679" s="3" t="s">
        <v>60</v>
      </c>
      <c r="N679" s="6">
        <v>678</v>
      </c>
    </row>
    <row r="680" spans="1:14" ht="15.75" x14ac:dyDescent="0.25">
      <c r="A680" s="1" t="s">
        <v>1418</v>
      </c>
      <c r="B680" s="2" t="s">
        <v>1419</v>
      </c>
      <c r="C680" s="3" t="s">
        <v>87</v>
      </c>
      <c r="D680" s="2" t="s">
        <v>1027</v>
      </c>
      <c r="E680" s="2" t="s">
        <v>53</v>
      </c>
      <c r="F680" s="4">
        <v>71298</v>
      </c>
      <c r="G680" s="3" t="s">
        <v>12</v>
      </c>
      <c r="H680" s="3" t="s">
        <v>13</v>
      </c>
      <c r="I680" s="7"/>
      <c r="J680" s="7"/>
      <c r="K680" s="3" t="s">
        <v>2</v>
      </c>
      <c r="L680" s="3" t="s">
        <v>14</v>
      </c>
      <c r="M680" s="3" t="s">
        <v>15</v>
      </c>
      <c r="N680" s="6">
        <v>679</v>
      </c>
    </row>
    <row r="681" spans="1:14" ht="15.75" x14ac:dyDescent="0.25">
      <c r="A681" s="1" t="s">
        <v>1441</v>
      </c>
      <c r="B681" s="2" t="s">
        <v>1089</v>
      </c>
      <c r="C681" s="3" t="s">
        <v>144</v>
      </c>
      <c r="D681" s="2" t="s">
        <v>201</v>
      </c>
      <c r="E681" s="2" t="s">
        <v>392</v>
      </c>
      <c r="F681" s="4">
        <v>71290</v>
      </c>
      <c r="G681" s="3" t="s">
        <v>12</v>
      </c>
      <c r="H681" s="3" t="s">
        <v>13</v>
      </c>
      <c r="I681" s="5"/>
      <c r="J681" s="5"/>
      <c r="K681" s="3" t="s">
        <v>3</v>
      </c>
      <c r="L681" s="3" t="s">
        <v>59</v>
      </c>
      <c r="M681" s="3" t="s">
        <v>60</v>
      </c>
      <c r="N681" s="6">
        <v>680</v>
      </c>
    </row>
    <row r="682" spans="1:14" ht="15.75" x14ac:dyDescent="0.25">
      <c r="A682" s="1" t="s">
        <v>1455</v>
      </c>
      <c r="B682" s="2" t="s">
        <v>1076</v>
      </c>
      <c r="C682" s="3" t="s">
        <v>187</v>
      </c>
      <c r="D682" s="2" t="s">
        <v>195</v>
      </c>
      <c r="E682" s="2" t="s">
        <v>508</v>
      </c>
      <c r="F682" s="4">
        <v>71251</v>
      </c>
      <c r="G682" s="3" t="s">
        <v>12</v>
      </c>
      <c r="H682" s="3" t="s">
        <v>13</v>
      </c>
      <c r="I682" s="7"/>
      <c r="J682" s="7"/>
      <c r="K682" s="3" t="s">
        <v>3</v>
      </c>
      <c r="L682" s="3" t="s">
        <v>59</v>
      </c>
      <c r="M682" s="3" t="s">
        <v>60</v>
      </c>
      <c r="N682" s="6">
        <v>681</v>
      </c>
    </row>
    <row r="683" spans="1:14" ht="15.75" x14ac:dyDescent="0.25">
      <c r="A683" s="1" t="s">
        <v>1421</v>
      </c>
      <c r="B683" s="2" t="s">
        <v>282</v>
      </c>
      <c r="C683" s="3" t="s">
        <v>87</v>
      </c>
      <c r="D683" s="2" t="s">
        <v>1422</v>
      </c>
      <c r="E683" s="2" t="s">
        <v>120</v>
      </c>
      <c r="F683" s="4">
        <v>71244</v>
      </c>
      <c r="G683" s="3" t="s">
        <v>12</v>
      </c>
      <c r="H683" s="3" t="s">
        <v>13</v>
      </c>
      <c r="I683" s="7"/>
      <c r="J683" s="7"/>
      <c r="K683" s="3" t="s">
        <v>2</v>
      </c>
      <c r="L683" s="3" t="s">
        <v>14</v>
      </c>
      <c r="M683" s="3" t="s">
        <v>15</v>
      </c>
      <c r="N683" s="6">
        <v>682</v>
      </c>
    </row>
    <row r="684" spans="1:14" ht="15.75" x14ac:dyDescent="0.25">
      <c r="A684" s="1" t="s">
        <v>1468</v>
      </c>
      <c r="B684" s="2" t="s">
        <v>1469</v>
      </c>
      <c r="C684" s="3" t="s">
        <v>18</v>
      </c>
      <c r="D684" s="2" t="s">
        <v>782</v>
      </c>
      <c r="E684" s="2" t="s">
        <v>205</v>
      </c>
      <c r="F684" s="4">
        <v>71227</v>
      </c>
      <c r="G684" s="3" t="s">
        <v>12</v>
      </c>
      <c r="H684" s="3" t="s">
        <v>13</v>
      </c>
      <c r="I684" s="7"/>
      <c r="J684" s="7"/>
      <c r="K684" s="3" t="s">
        <v>3</v>
      </c>
      <c r="L684" s="3" t="s">
        <v>59</v>
      </c>
      <c r="M684" s="3" t="s">
        <v>60</v>
      </c>
      <c r="N684" s="6">
        <v>683</v>
      </c>
    </row>
    <row r="685" spans="1:14" ht="15.75" x14ac:dyDescent="0.25">
      <c r="A685" s="1" t="s">
        <v>1425</v>
      </c>
      <c r="B685" s="2" t="s">
        <v>1426</v>
      </c>
      <c r="C685" s="3" t="s">
        <v>23</v>
      </c>
      <c r="D685" s="2" t="s">
        <v>1427</v>
      </c>
      <c r="E685" s="2" t="s">
        <v>321</v>
      </c>
      <c r="F685" s="4">
        <v>71130</v>
      </c>
      <c r="G685" s="3" t="s">
        <v>12</v>
      </c>
      <c r="H685" s="3" t="s">
        <v>13</v>
      </c>
      <c r="I685" s="7"/>
      <c r="J685" s="7"/>
      <c r="K685" s="3" t="s">
        <v>2</v>
      </c>
      <c r="L685" s="3" t="s">
        <v>14</v>
      </c>
      <c r="M685" s="3" t="s">
        <v>15</v>
      </c>
      <c r="N685" s="6">
        <v>684</v>
      </c>
    </row>
    <row r="686" spans="1:14" ht="15.75" x14ac:dyDescent="0.25">
      <c r="A686" s="1" t="s">
        <v>1462</v>
      </c>
      <c r="B686" s="2" t="s">
        <v>111</v>
      </c>
      <c r="C686" s="3" t="s">
        <v>87</v>
      </c>
      <c r="D686" s="2" t="s">
        <v>195</v>
      </c>
      <c r="E686" s="2" t="s">
        <v>373</v>
      </c>
      <c r="F686" s="4">
        <v>71074</v>
      </c>
      <c r="G686" s="3" t="s">
        <v>12</v>
      </c>
      <c r="H686" s="3" t="s">
        <v>13</v>
      </c>
      <c r="I686" s="7"/>
      <c r="J686" s="7"/>
      <c r="K686" s="3" t="s">
        <v>3</v>
      </c>
      <c r="L686" s="3" t="s">
        <v>59</v>
      </c>
      <c r="M686" s="3" t="s">
        <v>60</v>
      </c>
      <c r="N686" s="6">
        <v>685</v>
      </c>
    </row>
    <row r="687" spans="1:14" ht="15.75" x14ac:dyDescent="0.25">
      <c r="A687" s="1" t="s">
        <v>1466</v>
      </c>
      <c r="B687" s="2" t="s">
        <v>605</v>
      </c>
      <c r="C687" s="3" t="s">
        <v>144</v>
      </c>
      <c r="D687" s="2" t="s">
        <v>782</v>
      </c>
      <c r="E687" s="2" t="s">
        <v>205</v>
      </c>
      <c r="F687" s="4">
        <v>70975</v>
      </c>
      <c r="G687" s="3" t="s">
        <v>58</v>
      </c>
      <c r="H687" s="3" t="s">
        <v>13</v>
      </c>
      <c r="I687" s="7"/>
      <c r="J687" s="7"/>
      <c r="K687" s="3" t="s">
        <v>1</v>
      </c>
      <c r="L687" s="3" t="s">
        <v>59</v>
      </c>
      <c r="M687" s="3" t="s">
        <v>60</v>
      </c>
      <c r="N687" s="6">
        <v>686</v>
      </c>
    </row>
    <row r="688" spans="1:14" ht="15.75" x14ac:dyDescent="0.25">
      <c r="A688" s="1" t="s">
        <v>1574</v>
      </c>
      <c r="B688" s="2" t="s">
        <v>1575</v>
      </c>
      <c r="C688" s="3" t="s">
        <v>135</v>
      </c>
      <c r="D688" s="2" t="s">
        <v>201</v>
      </c>
      <c r="E688" s="2" t="s">
        <v>607</v>
      </c>
      <c r="F688" s="4">
        <v>70963</v>
      </c>
      <c r="G688" s="3" t="s">
        <v>12</v>
      </c>
      <c r="H688" s="3" t="s">
        <v>13</v>
      </c>
      <c r="I688" s="7"/>
      <c r="J688" s="7"/>
      <c r="K688" s="3" t="s">
        <v>3</v>
      </c>
      <c r="L688" s="3" t="s">
        <v>59</v>
      </c>
      <c r="M688" s="3" t="s">
        <v>60</v>
      </c>
      <c r="N688" s="6">
        <v>687</v>
      </c>
    </row>
    <row r="689" spans="1:14" ht="15.75" x14ac:dyDescent="0.25">
      <c r="A689" s="1" t="s">
        <v>1448</v>
      </c>
      <c r="B689" s="2" t="s">
        <v>351</v>
      </c>
      <c r="C689" s="3" t="s">
        <v>51</v>
      </c>
      <c r="D689" s="11" t="s">
        <v>195</v>
      </c>
      <c r="E689" s="2" t="s">
        <v>814</v>
      </c>
      <c r="F689" s="5">
        <v>70858</v>
      </c>
      <c r="G689" s="9" t="s">
        <v>12</v>
      </c>
      <c r="H689" s="9" t="s">
        <v>13</v>
      </c>
      <c r="I689" s="5"/>
      <c r="J689" s="5"/>
      <c r="K689" s="9" t="s">
        <v>3</v>
      </c>
      <c r="L689" s="8" t="s">
        <v>59</v>
      </c>
      <c r="M689" s="8" t="s">
        <v>60</v>
      </c>
      <c r="N689" s="6">
        <v>688</v>
      </c>
    </row>
    <row r="690" spans="1:14" ht="15.75" x14ac:dyDescent="0.25">
      <c r="A690" s="1" t="s">
        <v>1435</v>
      </c>
      <c r="B690" s="2" t="s">
        <v>1436</v>
      </c>
      <c r="C690" s="3" t="s">
        <v>144</v>
      </c>
      <c r="D690" s="2" t="s">
        <v>359</v>
      </c>
      <c r="E690" s="2" t="s">
        <v>694</v>
      </c>
      <c r="F690" s="4">
        <v>70852</v>
      </c>
      <c r="G690" s="3" t="s">
        <v>12</v>
      </c>
      <c r="H690" s="3" t="s">
        <v>13</v>
      </c>
      <c r="I690" s="7"/>
      <c r="J690" s="5"/>
      <c r="K690" s="9" t="s">
        <v>2</v>
      </c>
      <c r="L690" s="3" t="s">
        <v>14</v>
      </c>
      <c r="M690" s="3" t="s">
        <v>15</v>
      </c>
      <c r="N690" s="6">
        <v>689</v>
      </c>
    </row>
    <row r="691" spans="1:14" ht="15.75" x14ac:dyDescent="0.25">
      <c r="A691" s="1" t="s">
        <v>2011</v>
      </c>
      <c r="B691" s="2" t="s">
        <v>2012</v>
      </c>
      <c r="C691" s="3" t="s">
        <v>18</v>
      </c>
      <c r="D691" s="2" t="s">
        <v>3155</v>
      </c>
      <c r="E691" s="2" t="s">
        <v>2014</v>
      </c>
      <c r="F691" s="4">
        <v>70849</v>
      </c>
      <c r="G691" s="3" t="s">
        <v>12</v>
      </c>
      <c r="H691" s="3" t="s">
        <v>13</v>
      </c>
      <c r="I691" s="7"/>
      <c r="J691" s="7"/>
      <c r="K691" s="3" t="s">
        <v>2</v>
      </c>
      <c r="L691" s="3" t="s">
        <v>14</v>
      </c>
      <c r="M691" s="3" t="s">
        <v>15</v>
      </c>
      <c r="N691" s="6">
        <v>690</v>
      </c>
    </row>
    <row r="692" spans="1:14" ht="15.75" x14ac:dyDescent="0.25">
      <c r="A692" s="10" t="s">
        <v>1438</v>
      </c>
      <c r="B692" s="11" t="s">
        <v>266</v>
      </c>
      <c r="C692" s="8" t="s">
        <v>13</v>
      </c>
      <c r="D692" s="11" t="s">
        <v>1027</v>
      </c>
      <c r="E692" s="11" t="s">
        <v>53</v>
      </c>
      <c r="F692" s="7">
        <v>70801</v>
      </c>
      <c r="G692" s="8" t="s">
        <v>12</v>
      </c>
      <c r="H692" s="8" t="s">
        <v>13</v>
      </c>
      <c r="I692" s="7"/>
      <c r="J692" s="7"/>
      <c r="K692" s="8" t="s">
        <v>2</v>
      </c>
      <c r="L692" s="8" t="s">
        <v>14</v>
      </c>
      <c r="M692" s="8" t="s">
        <v>15</v>
      </c>
      <c r="N692" s="6">
        <v>691</v>
      </c>
    </row>
    <row r="693" spans="1:14" ht="15.75" x14ac:dyDescent="0.25">
      <c r="A693" s="1" t="s">
        <v>1463</v>
      </c>
      <c r="B693" s="2" t="s">
        <v>1464</v>
      </c>
      <c r="C693" s="8"/>
      <c r="D693" s="2" t="s">
        <v>195</v>
      </c>
      <c r="E693" s="2" t="s">
        <v>497</v>
      </c>
      <c r="F693" s="4">
        <v>70785</v>
      </c>
      <c r="G693" s="3" t="s">
        <v>12</v>
      </c>
      <c r="H693" s="3" t="s">
        <v>13</v>
      </c>
      <c r="I693" s="7"/>
      <c r="J693" s="7"/>
      <c r="K693" s="3" t="s">
        <v>3</v>
      </c>
      <c r="L693" s="3" t="s">
        <v>59</v>
      </c>
      <c r="M693" s="3" t="s">
        <v>60</v>
      </c>
      <c r="N693" s="6">
        <v>692</v>
      </c>
    </row>
    <row r="694" spans="1:14" ht="15.75" x14ac:dyDescent="0.25">
      <c r="A694" s="1" t="s">
        <v>1467</v>
      </c>
      <c r="B694" s="2" t="s">
        <v>86</v>
      </c>
      <c r="C694" s="3" t="s">
        <v>224</v>
      </c>
      <c r="D694" s="2" t="s">
        <v>195</v>
      </c>
      <c r="E694" s="2" t="s">
        <v>463</v>
      </c>
      <c r="F694" s="4">
        <v>70699</v>
      </c>
      <c r="G694" s="3" t="s">
        <v>58</v>
      </c>
      <c r="H694" s="3" t="s">
        <v>13</v>
      </c>
      <c r="I694" s="5"/>
      <c r="J694" s="5"/>
      <c r="K694" s="3" t="s">
        <v>1</v>
      </c>
      <c r="L694" s="3" t="s">
        <v>59</v>
      </c>
      <c r="M694" s="3" t="s">
        <v>60</v>
      </c>
      <c r="N694" s="6">
        <v>693</v>
      </c>
    </row>
    <row r="695" spans="1:14" ht="15.75" x14ac:dyDescent="0.25">
      <c r="A695" s="1" t="s">
        <v>904</v>
      </c>
      <c r="B695" s="2" t="s">
        <v>823</v>
      </c>
      <c r="C695" s="3" t="s">
        <v>144</v>
      </c>
      <c r="D695" s="2" t="s">
        <v>782</v>
      </c>
      <c r="E695" s="2" t="s">
        <v>249</v>
      </c>
      <c r="F695" s="4">
        <v>70676</v>
      </c>
      <c r="G695" s="3" t="s">
        <v>12</v>
      </c>
      <c r="H695" s="3" t="s">
        <v>13</v>
      </c>
      <c r="I695" s="7"/>
      <c r="J695" s="7"/>
      <c r="K695" s="3" t="s">
        <v>3</v>
      </c>
      <c r="L695" s="3" t="s">
        <v>59</v>
      </c>
      <c r="M695" s="3" t="s">
        <v>60</v>
      </c>
      <c r="N695" s="6">
        <v>694</v>
      </c>
    </row>
    <row r="696" spans="1:14" ht="15.75" x14ac:dyDescent="0.25">
      <c r="A696" s="1" t="s">
        <v>295</v>
      </c>
      <c r="B696" s="2" t="s">
        <v>1443</v>
      </c>
      <c r="C696" s="8"/>
      <c r="D696" s="2" t="s">
        <v>1444</v>
      </c>
      <c r="E696" s="2" t="s">
        <v>163</v>
      </c>
      <c r="F696" s="7">
        <v>70658</v>
      </c>
      <c r="G696" s="9" t="s">
        <v>12</v>
      </c>
      <c r="H696" s="9" t="s">
        <v>13</v>
      </c>
      <c r="I696" s="5"/>
      <c r="J696" s="5"/>
      <c r="K696" s="9" t="s">
        <v>246</v>
      </c>
      <c r="L696" s="8" t="s">
        <v>14</v>
      </c>
      <c r="M696" s="8" t="s">
        <v>15</v>
      </c>
      <c r="N696" s="6">
        <v>695</v>
      </c>
    </row>
    <row r="697" spans="1:14" ht="15.75" x14ac:dyDescent="0.25">
      <c r="A697" s="1" t="s">
        <v>952</v>
      </c>
      <c r="B697" s="2" t="s">
        <v>372</v>
      </c>
      <c r="C697" s="3" t="s">
        <v>31</v>
      </c>
      <c r="D697" s="2" t="s">
        <v>1472</v>
      </c>
      <c r="E697" s="2" t="s">
        <v>603</v>
      </c>
      <c r="F697" s="4">
        <v>70606</v>
      </c>
      <c r="G697" s="3" t="s">
        <v>12</v>
      </c>
      <c r="H697" s="3" t="s">
        <v>13</v>
      </c>
      <c r="I697" s="4">
        <v>2000</v>
      </c>
      <c r="J697" s="7"/>
      <c r="K697" s="3" t="s">
        <v>3</v>
      </c>
      <c r="L697" s="3" t="s">
        <v>59</v>
      </c>
      <c r="M697" s="3" t="s">
        <v>60</v>
      </c>
      <c r="N697" s="6">
        <v>696</v>
      </c>
    </row>
    <row r="698" spans="1:14" ht="15.75" x14ac:dyDescent="0.25">
      <c r="A698" s="1" t="s">
        <v>847</v>
      </c>
      <c r="B698" s="2" t="s">
        <v>1194</v>
      </c>
      <c r="C698" s="3" t="s">
        <v>31</v>
      </c>
      <c r="D698" s="2" t="s">
        <v>201</v>
      </c>
      <c r="E698" s="2" t="s">
        <v>211</v>
      </c>
      <c r="F698" s="4">
        <v>70579</v>
      </c>
      <c r="G698" s="8" t="s">
        <v>12</v>
      </c>
      <c r="H698" s="8" t="s">
        <v>13</v>
      </c>
      <c r="I698" s="7"/>
      <c r="J698" s="7"/>
      <c r="K698" s="8" t="s">
        <v>3</v>
      </c>
      <c r="L698" s="3" t="s">
        <v>59</v>
      </c>
      <c r="M698" s="3" t="s">
        <v>60</v>
      </c>
      <c r="N698" s="6">
        <v>697</v>
      </c>
    </row>
    <row r="699" spans="1:14" ht="15.75" x14ac:dyDescent="0.25">
      <c r="A699" s="1" t="s">
        <v>1445</v>
      </c>
      <c r="B699" s="2" t="s">
        <v>17</v>
      </c>
      <c r="C699" s="3" t="s">
        <v>51</v>
      </c>
      <c r="D699" s="2" t="s">
        <v>1027</v>
      </c>
      <c r="E699" s="2" t="s">
        <v>53</v>
      </c>
      <c r="F699" s="4">
        <v>70566</v>
      </c>
      <c r="G699" s="3" t="s">
        <v>12</v>
      </c>
      <c r="H699" s="3" t="s">
        <v>13</v>
      </c>
      <c r="I699" s="5"/>
      <c r="J699" s="5"/>
      <c r="K699" s="3" t="s">
        <v>2</v>
      </c>
      <c r="L699" s="3" t="s">
        <v>14</v>
      </c>
      <c r="M699" s="3" t="s">
        <v>15</v>
      </c>
      <c r="N699" s="6">
        <v>698</v>
      </c>
    </row>
    <row r="700" spans="1:14" ht="15.75" x14ac:dyDescent="0.25">
      <c r="A700" s="10" t="s">
        <v>1507</v>
      </c>
      <c r="B700" s="11" t="s">
        <v>1508</v>
      </c>
      <c r="C700" s="8"/>
      <c r="D700" s="11" t="s">
        <v>195</v>
      </c>
      <c r="E700" s="11" t="s">
        <v>497</v>
      </c>
      <c r="F700" s="7">
        <v>70459</v>
      </c>
      <c r="G700" s="8" t="s">
        <v>12</v>
      </c>
      <c r="H700" s="8" t="s">
        <v>13</v>
      </c>
      <c r="I700" s="7"/>
      <c r="J700" s="7"/>
      <c r="K700" s="8" t="s">
        <v>3</v>
      </c>
      <c r="L700" s="8" t="s">
        <v>59</v>
      </c>
      <c r="M700" s="8" t="s">
        <v>60</v>
      </c>
      <c r="N700" s="6">
        <v>699</v>
      </c>
    </row>
    <row r="701" spans="1:14" ht="15.75" x14ac:dyDescent="0.25">
      <c r="A701" s="1" t="s">
        <v>1891</v>
      </c>
      <c r="B701" s="2" t="s">
        <v>1482</v>
      </c>
      <c r="C701" s="3" t="s">
        <v>87</v>
      </c>
      <c r="D701" s="2" t="s">
        <v>712</v>
      </c>
      <c r="E701" s="2" t="s">
        <v>1082</v>
      </c>
      <c r="F701" s="4">
        <v>70436</v>
      </c>
      <c r="G701" s="3" t="s">
        <v>12</v>
      </c>
      <c r="H701" s="3" t="s">
        <v>13</v>
      </c>
      <c r="I701" s="7"/>
      <c r="J701" s="7"/>
      <c r="K701" s="3" t="s">
        <v>3</v>
      </c>
      <c r="L701" s="3" t="s">
        <v>59</v>
      </c>
      <c r="M701" s="3" t="s">
        <v>60</v>
      </c>
      <c r="N701" s="6">
        <v>700</v>
      </c>
    </row>
    <row r="702" spans="1:14" ht="15.75" x14ac:dyDescent="0.25">
      <c r="A702" s="1" t="s">
        <v>1683</v>
      </c>
      <c r="B702" s="2" t="s">
        <v>127</v>
      </c>
      <c r="C702" s="3" t="s">
        <v>87</v>
      </c>
      <c r="D702" s="2" t="s">
        <v>195</v>
      </c>
      <c r="E702" s="2" t="s">
        <v>497</v>
      </c>
      <c r="F702" s="4">
        <v>70377</v>
      </c>
      <c r="G702" s="3" t="s">
        <v>12</v>
      </c>
      <c r="H702" s="3" t="s">
        <v>13</v>
      </c>
      <c r="I702" s="7"/>
      <c r="J702" s="7"/>
      <c r="K702" s="3" t="s">
        <v>3</v>
      </c>
      <c r="L702" s="3" t="s">
        <v>59</v>
      </c>
      <c r="M702" s="3" t="s">
        <v>60</v>
      </c>
      <c r="N702" s="6">
        <v>701</v>
      </c>
    </row>
    <row r="703" spans="1:14" ht="15.75" x14ac:dyDescent="0.25">
      <c r="A703" s="1" t="s">
        <v>1503</v>
      </c>
      <c r="B703" s="2" t="s">
        <v>67</v>
      </c>
      <c r="C703" s="3" t="s">
        <v>404</v>
      </c>
      <c r="D703" s="2" t="s">
        <v>195</v>
      </c>
      <c r="E703" s="2" t="s">
        <v>508</v>
      </c>
      <c r="F703" s="4">
        <v>70224</v>
      </c>
      <c r="G703" s="3" t="s">
        <v>12</v>
      </c>
      <c r="H703" s="3" t="s">
        <v>13</v>
      </c>
      <c r="I703" s="7"/>
      <c r="J703" s="7"/>
      <c r="K703" s="3" t="s">
        <v>3</v>
      </c>
      <c r="L703" s="3" t="s">
        <v>59</v>
      </c>
      <c r="M703" s="3" t="s">
        <v>60</v>
      </c>
      <c r="N703" s="6">
        <v>702</v>
      </c>
    </row>
    <row r="704" spans="1:14" ht="15.75" x14ac:dyDescent="0.25">
      <c r="A704" s="1" t="s">
        <v>1385</v>
      </c>
      <c r="B704" s="2" t="s">
        <v>191</v>
      </c>
      <c r="C704" s="3" t="s">
        <v>224</v>
      </c>
      <c r="D704" s="2" t="s">
        <v>201</v>
      </c>
      <c r="E704" s="2" t="s">
        <v>270</v>
      </c>
      <c r="F704" s="4">
        <v>70208</v>
      </c>
      <c r="G704" s="3" t="s">
        <v>58</v>
      </c>
      <c r="H704" s="3" t="s">
        <v>13</v>
      </c>
      <c r="I704" s="5"/>
      <c r="J704" s="5"/>
      <c r="K704" s="3" t="s">
        <v>1</v>
      </c>
      <c r="L704" s="3" t="s">
        <v>59</v>
      </c>
      <c r="M704" s="3" t="s">
        <v>60</v>
      </c>
      <c r="N704" s="6">
        <v>703</v>
      </c>
    </row>
    <row r="705" spans="1:14" ht="15.75" x14ac:dyDescent="0.25">
      <c r="A705" s="1" t="s">
        <v>1483</v>
      </c>
      <c r="B705" s="2" t="s">
        <v>1484</v>
      </c>
      <c r="C705" s="3" t="s">
        <v>12</v>
      </c>
      <c r="D705" s="2" t="s">
        <v>449</v>
      </c>
      <c r="E705" s="2" t="s">
        <v>814</v>
      </c>
      <c r="F705" s="4">
        <v>70078</v>
      </c>
      <c r="G705" s="3" t="s">
        <v>12</v>
      </c>
      <c r="H705" s="3" t="s">
        <v>13</v>
      </c>
      <c r="I705" s="4">
        <v>6000</v>
      </c>
      <c r="J705" s="5"/>
      <c r="K705" s="3" t="s">
        <v>0</v>
      </c>
      <c r="L705" s="3" t="s">
        <v>14</v>
      </c>
      <c r="M705" s="3" t="s">
        <v>7373</v>
      </c>
      <c r="N705" s="6">
        <v>704</v>
      </c>
    </row>
    <row r="706" spans="1:14" ht="15.75" x14ac:dyDescent="0.25">
      <c r="A706" s="1" t="s">
        <v>214</v>
      </c>
      <c r="B706" s="2" t="s">
        <v>1495</v>
      </c>
      <c r="C706" s="8"/>
      <c r="D706" s="2" t="s">
        <v>195</v>
      </c>
      <c r="E706" s="2" t="s">
        <v>463</v>
      </c>
      <c r="F706" s="4">
        <v>70013</v>
      </c>
      <c r="G706" s="3" t="s">
        <v>12</v>
      </c>
      <c r="H706" s="3" t="s">
        <v>13</v>
      </c>
      <c r="I706" s="7"/>
      <c r="J706" s="7"/>
      <c r="K706" s="3" t="s">
        <v>3</v>
      </c>
      <c r="L706" s="3" t="s">
        <v>59</v>
      </c>
      <c r="M706" s="3" t="s">
        <v>60</v>
      </c>
      <c r="N706" s="6">
        <v>705</v>
      </c>
    </row>
    <row r="707" spans="1:14" ht="15.75" x14ac:dyDescent="0.25">
      <c r="A707" s="1" t="s">
        <v>1465</v>
      </c>
      <c r="B707" s="2" t="s">
        <v>139</v>
      </c>
      <c r="C707" s="3" t="s">
        <v>144</v>
      </c>
      <c r="D707" s="2" t="s">
        <v>1027</v>
      </c>
      <c r="E707" s="2" t="s">
        <v>53</v>
      </c>
      <c r="F707" s="4">
        <v>70010</v>
      </c>
      <c r="G707" s="3" t="s">
        <v>12</v>
      </c>
      <c r="H707" s="3" t="s">
        <v>13</v>
      </c>
      <c r="I707" s="7"/>
      <c r="J707" s="7"/>
      <c r="K707" s="3" t="s">
        <v>2</v>
      </c>
      <c r="L707" s="3" t="s">
        <v>14</v>
      </c>
      <c r="M707" s="3" t="s">
        <v>15</v>
      </c>
      <c r="N707" s="6">
        <v>706</v>
      </c>
    </row>
    <row r="708" spans="1:14" ht="15.75" x14ac:dyDescent="0.25">
      <c r="A708" s="1" t="s">
        <v>104</v>
      </c>
      <c r="B708" s="2" t="s">
        <v>559</v>
      </c>
      <c r="C708" s="3" t="s">
        <v>12</v>
      </c>
      <c r="D708" s="2" t="s">
        <v>3156</v>
      </c>
      <c r="E708" s="2" t="s">
        <v>37</v>
      </c>
      <c r="F708" s="4">
        <v>70000</v>
      </c>
      <c r="G708" s="3" t="s">
        <v>12</v>
      </c>
      <c r="H708" s="3" t="s">
        <v>13</v>
      </c>
      <c r="I708" s="7"/>
      <c r="J708" s="5"/>
      <c r="K708" s="9" t="s">
        <v>2</v>
      </c>
      <c r="L708" s="3" t="s">
        <v>14</v>
      </c>
      <c r="M708" s="3" t="s">
        <v>15</v>
      </c>
      <c r="N708" s="6">
        <v>707</v>
      </c>
    </row>
    <row r="709" spans="1:14" ht="15.75" x14ac:dyDescent="0.25">
      <c r="A709" s="1" t="s">
        <v>3157</v>
      </c>
      <c r="B709" s="2" t="s">
        <v>263</v>
      </c>
      <c r="C709" s="3" t="s">
        <v>58</v>
      </c>
      <c r="D709" s="2" t="s">
        <v>201</v>
      </c>
      <c r="E709" s="2" t="s">
        <v>163</v>
      </c>
      <c r="F709" s="4">
        <v>70000</v>
      </c>
      <c r="G709" s="3" t="s">
        <v>12</v>
      </c>
      <c r="H709" s="3" t="s">
        <v>13</v>
      </c>
      <c r="I709" s="7"/>
      <c r="J709" s="7"/>
      <c r="K709" s="3" t="s">
        <v>3</v>
      </c>
      <c r="L709" s="3" t="s">
        <v>59</v>
      </c>
      <c r="M709" s="3" t="s">
        <v>60</v>
      </c>
      <c r="N709" s="6">
        <v>708</v>
      </c>
    </row>
    <row r="710" spans="1:14" ht="15.75" x14ac:dyDescent="0.25">
      <c r="A710" s="1" t="s">
        <v>1500</v>
      </c>
      <c r="B710" s="2" t="s">
        <v>127</v>
      </c>
      <c r="C710" s="3" t="s">
        <v>12</v>
      </c>
      <c r="D710" s="2" t="s">
        <v>712</v>
      </c>
      <c r="E710" s="2" t="s">
        <v>258</v>
      </c>
      <c r="F710" s="4">
        <v>69897</v>
      </c>
      <c r="G710" s="3" t="s">
        <v>12</v>
      </c>
      <c r="H710" s="3" t="s">
        <v>13</v>
      </c>
      <c r="I710" s="4">
        <v>1000</v>
      </c>
      <c r="J710" s="7"/>
      <c r="K710" s="3" t="s">
        <v>3</v>
      </c>
      <c r="L710" s="3" t="s">
        <v>59</v>
      </c>
      <c r="M710" s="3" t="s">
        <v>60</v>
      </c>
      <c r="N710" s="6">
        <v>709</v>
      </c>
    </row>
    <row r="711" spans="1:14" ht="15.75" x14ac:dyDescent="0.25">
      <c r="A711" s="1" t="s">
        <v>1557</v>
      </c>
      <c r="B711" s="2" t="s">
        <v>147</v>
      </c>
      <c r="C711" s="3" t="s">
        <v>187</v>
      </c>
      <c r="D711" s="2" t="s">
        <v>201</v>
      </c>
      <c r="E711" s="2" t="s">
        <v>607</v>
      </c>
      <c r="F711" s="4">
        <v>69894</v>
      </c>
      <c r="G711" s="3" t="s">
        <v>12</v>
      </c>
      <c r="H711" s="3" t="s">
        <v>13</v>
      </c>
      <c r="I711" s="7"/>
      <c r="J711" s="7"/>
      <c r="K711" s="3" t="s">
        <v>3</v>
      </c>
      <c r="L711" s="3" t="s">
        <v>59</v>
      </c>
      <c r="M711" s="3" t="s">
        <v>60</v>
      </c>
      <c r="N711" s="6">
        <v>710</v>
      </c>
    </row>
    <row r="712" spans="1:14" ht="15.75" x14ac:dyDescent="0.25">
      <c r="A712" s="1" t="s">
        <v>1504</v>
      </c>
      <c r="B712" s="2" t="s">
        <v>1505</v>
      </c>
      <c r="C712" s="3" t="s">
        <v>12</v>
      </c>
      <c r="D712" s="2" t="s">
        <v>195</v>
      </c>
      <c r="E712" s="2" t="s">
        <v>508</v>
      </c>
      <c r="F712" s="4">
        <v>69781</v>
      </c>
      <c r="G712" s="3" t="s">
        <v>12</v>
      </c>
      <c r="H712" s="3" t="s">
        <v>13</v>
      </c>
      <c r="I712" s="4">
        <v>3273</v>
      </c>
      <c r="J712" s="7"/>
      <c r="K712" s="3" t="s">
        <v>3</v>
      </c>
      <c r="L712" s="3" t="s">
        <v>59</v>
      </c>
      <c r="M712" s="3" t="s">
        <v>60</v>
      </c>
      <c r="N712" s="6">
        <v>711</v>
      </c>
    </row>
    <row r="713" spans="1:14" ht="15.75" x14ac:dyDescent="0.25">
      <c r="A713" s="1" t="s">
        <v>1511</v>
      </c>
      <c r="B713" s="2" t="s">
        <v>1512</v>
      </c>
      <c r="C713" s="8"/>
      <c r="D713" s="2" t="s">
        <v>201</v>
      </c>
      <c r="E713" s="2" t="s">
        <v>582</v>
      </c>
      <c r="F713" s="4">
        <v>69734</v>
      </c>
      <c r="G713" s="8" t="s">
        <v>58</v>
      </c>
      <c r="H713" s="8" t="s">
        <v>13</v>
      </c>
      <c r="I713" s="5"/>
      <c r="J713" s="5"/>
      <c r="K713" s="8" t="s">
        <v>1</v>
      </c>
      <c r="L713" s="3" t="s">
        <v>59</v>
      </c>
      <c r="M713" s="3" t="s">
        <v>60</v>
      </c>
      <c r="N713" s="6">
        <v>712</v>
      </c>
    </row>
    <row r="714" spans="1:14" ht="15.75" x14ac:dyDescent="0.25">
      <c r="A714" s="1" t="s">
        <v>1542</v>
      </c>
      <c r="B714" s="2" t="s">
        <v>1543</v>
      </c>
      <c r="C714" s="3" t="s">
        <v>43</v>
      </c>
      <c r="D714" s="2" t="s">
        <v>1544</v>
      </c>
      <c r="E714" s="2" t="s">
        <v>270</v>
      </c>
      <c r="F714" s="4">
        <v>69729</v>
      </c>
      <c r="G714" s="8" t="s">
        <v>12</v>
      </c>
      <c r="H714" s="8" t="s">
        <v>13</v>
      </c>
      <c r="I714" s="7"/>
      <c r="J714" s="7"/>
      <c r="K714" s="8" t="s">
        <v>3</v>
      </c>
      <c r="L714" s="3" t="s">
        <v>14</v>
      </c>
      <c r="M714" s="3" t="s">
        <v>60</v>
      </c>
      <c r="N714" s="6">
        <v>713</v>
      </c>
    </row>
    <row r="715" spans="1:14" ht="15.75" x14ac:dyDescent="0.25">
      <c r="A715" s="1" t="s">
        <v>1730</v>
      </c>
      <c r="B715" s="2" t="s">
        <v>821</v>
      </c>
      <c r="C715" s="3" t="s">
        <v>63</v>
      </c>
      <c r="D715" s="2" t="s">
        <v>195</v>
      </c>
      <c r="E715" s="2" t="s">
        <v>373</v>
      </c>
      <c r="F715" s="4">
        <v>69692</v>
      </c>
      <c r="G715" s="3" t="s">
        <v>12</v>
      </c>
      <c r="H715" s="3" t="s">
        <v>13</v>
      </c>
      <c r="I715" s="7"/>
      <c r="J715" s="7"/>
      <c r="K715" s="3" t="s">
        <v>3</v>
      </c>
      <c r="L715" s="3" t="s">
        <v>59</v>
      </c>
      <c r="M715" s="3" t="s">
        <v>60</v>
      </c>
      <c r="N715" s="6">
        <v>714</v>
      </c>
    </row>
    <row r="716" spans="1:14" ht="15.75" x14ac:dyDescent="0.25">
      <c r="A716" s="10" t="s">
        <v>506</v>
      </c>
      <c r="B716" s="11" t="s">
        <v>781</v>
      </c>
      <c r="C716" s="8"/>
      <c r="D716" s="11" t="s">
        <v>195</v>
      </c>
      <c r="E716" s="11" t="s">
        <v>508</v>
      </c>
      <c r="F716" s="4">
        <v>69492</v>
      </c>
      <c r="G716" s="8" t="s">
        <v>12</v>
      </c>
      <c r="H716" s="8" t="s">
        <v>13</v>
      </c>
      <c r="I716" s="7"/>
      <c r="J716" s="7"/>
      <c r="K716" s="8" t="s">
        <v>3</v>
      </c>
      <c r="L716" s="8" t="s">
        <v>59</v>
      </c>
      <c r="M716" s="8" t="s">
        <v>60</v>
      </c>
      <c r="N716" s="6">
        <v>715</v>
      </c>
    </row>
    <row r="717" spans="1:14" ht="15.75" x14ac:dyDescent="0.25">
      <c r="A717" s="1" t="s">
        <v>1509</v>
      </c>
      <c r="B717" s="2" t="s">
        <v>1510</v>
      </c>
      <c r="C717" s="3" t="s">
        <v>31</v>
      </c>
      <c r="D717" s="2" t="s">
        <v>195</v>
      </c>
      <c r="E717" s="2" t="s">
        <v>508</v>
      </c>
      <c r="F717" s="4">
        <v>69492</v>
      </c>
      <c r="G717" s="8" t="s">
        <v>12</v>
      </c>
      <c r="H717" s="8" t="s">
        <v>13</v>
      </c>
      <c r="I717" s="7"/>
      <c r="J717" s="7"/>
      <c r="K717" s="8" t="s">
        <v>3</v>
      </c>
      <c r="L717" s="3" t="s">
        <v>59</v>
      </c>
      <c r="M717" s="3" t="s">
        <v>60</v>
      </c>
      <c r="N717" s="6">
        <v>716</v>
      </c>
    </row>
    <row r="718" spans="1:14" ht="15.75" x14ac:dyDescent="0.25">
      <c r="A718" s="1" t="s">
        <v>1607</v>
      </c>
      <c r="B718" s="2" t="s">
        <v>147</v>
      </c>
      <c r="C718" s="3" t="s">
        <v>9</v>
      </c>
      <c r="D718" s="2" t="s">
        <v>3158</v>
      </c>
      <c r="E718" s="2" t="s">
        <v>53</v>
      </c>
      <c r="F718" s="4">
        <v>69479</v>
      </c>
      <c r="G718" s="3" t="s">
        <v>12</v>
      </c>
      <c r="H718" s="3" t="s">
        <v>13</v>
      </c>
      <c r="I718" s="7"/>
      <c r="J718" s="7"/>
      <c r="K718" s="3" t="s">
        <v>2</v>
      </c>
      <c r="L718" s="3" t="s">
        <v>14</v>
      </c>
      <c r="M718" s="3" t="s">
        <v>15</v>
      </c>
      <c r="N718" s="6">
        <v>717</v>
      </c>
    </row>
    <row r="719" spans="1:14" ht="15.75" x14ac:dyDescent="0.25">
      <c r="A719" s="1" t="s">
        <v>420</v>
      </c>
      <c r="B719" s="2" t="s">
        <v>452</v>
      </c>
      <c r="C719" s="3" t="s">
        <v>18</v>
      </c>
      <c r="D719" s="2" t="s">
        <v>712</v>
      </c>
      <c r="E719" s="2" t="s">
        <v>1616</v>
      </c>
      <c r="F719" s="4">
        <v>69469</v>
      </c>
      <c r="G719" s="3" t="s">
        <v>12</v>
      </c>
      <c r="H719" s="3" t="s">
        <v>13</v>
      </c>
      <c r="I719" s="7"/>
      <c r="J719" s="7"/>
      <c r="K719" s="3" t="s">
        <v>3</v>
      </c>
      <c r="L719" s="3" t="s">
        <v>14</v>
      </c>
      <c r="M719" s="3" t="s">
        <v>60</v>
      </c>
      <c r="N719" s="6">
        <v>718</v>
      </c>
    </row>
    <row r="720" spans="1:14" ht="15.75" x14ac:dyDescent="0.25">
      <c r="A720" s="1" t="s">
        <v>1487</v>
      </c>
      <c r="B720" s="2" t="s">
        <v>1488</v>
      </c>
      <c r="C720" s="3" t="s">
        <v>12</v>
      </c>
      <c r="D720" s="2" t="s">
        <v>1489</v>
      </c>
      <c r="E720" s="2" t="s">
        <v>1490</v>
      </c>
      <c r="F720" s="4">
        <v>69317</v>
      </c>
      <c r="G720" s="3" t="s">
        <v>12</v>
      </c>
      <c r="H720" s="3" t="s">
        <v>13</v>
      </c>
      <c r="I720" s="5"/>
      <c r="J720" s="5"/>
      <c r="K720" s="3" t="s">
        <v>2</v>
      </c>
      <c r="L720" s="3" t="s">
        <v>14</v>
      </c>
      <c r="M720" s="3" t="s">
        <v>15</v>
      </c>
      <c r="N720" s="6">
        <v>719</v>
      </c>
    </row>
    <row r="721" spans="1:14" ht="15.75" x14ac:dyDescent="0.25">
      <c r="A721" s="1" t="s">
        <v>1491</v>
      </c>
      <c r="B721" s="2" t="s">
        <v>445</v>
      </c>
      <c r="C721" s="3" t="s">
        <v>233</v>
      </c>
      <c r="D721" s="2" t="s">
        <v>1492</v>
      </c>
      <c r="E721" s="2" t="s">
        <v>84</v>
      </c>
      <c r="F721" s="4">
        <v>69317</v>
      </c>
      <c r="G721" s="8" t="s">
        <v>12</v>
      </c>
      <c r="H721" s="8" t="s">
        <v>13</v>
      </c>
      <c r="I721" s="5"/>
      <c r="J721" s="5"/>
      <c r="K721" s="8" t="s">
        <v>2</v>
      </c>
      <c r="L721" s="3" t="s">
        <v>14</v>
      </c>
      <c r="M721" s="3" t="s">
        <v>15</v>
      </c>
      <c r="N721" s="6">
        <v>720</v>
      </c>
    </row>
    <row r="722" spans="1:14" ht="15.75" x14ac:dyDescent="0.25">
      <c r="A722" s="1" t="s">
        <v>1493</v>
      </c>
      <c r="B722" s="2" t="s">
        <v>1494</v>
      </c>
      <c r="C722" s="3" t="s">
        <v>12</v>
      </c>
      <c r="D722" s="2" t="s">
        <v>1172</v>
      </c>
      <c r="E722" s="2" t="s">
        <v>53</v>
      </c>
      <c r="F722" s="4">
        <v>69317</v>
      </c>
      <c r="G722" s="3" t="s">
        <v>12</v>
      </c>
      <c r="H722" s="3" t="s">
        <v>13</v>
      </c>
      <c r="I722" s="7"/>
      <c r="J722" s="7"/>
      <c r="K722" s="3" t="s">
        <v>2</v>
      </c>
      <c r="L722" s="3" t="s">
        <v>14</v>
      </c>
      <c r="M722" s="3" t="s">
        <v>15</v>
      </c>
      <c r="N722" s="6">
        <v>721</v>
      </c>
    </row>
    <row r="723" spans="1:14" ht="15.75" x14ac:dyDescent="0.25">
      <c r="A723" s="1" t="s">
        <v>1734</v>
      </c>
      <c r="B723" s="11" t="s">
        <v>1735</v>
      </c>
      <c r="C723" s="3" t="s">
        <v>87</v>
      </c>
      <c r="D723" s="11" t="s">
        <v>3159</v>
      </c>
      <c r="E723" s="11" t="s">
        <v>120</v>
      </c>
      <c r="F723" s="7">
        <v>69311</v>
      </c>
      <c r="G723" s="3" t="s">
        <v>12</v>
      </c>
      <c r="H723" s="3" t="s">
        <v>13</v>
      </c>
      <c r="I723" s="5"/>
      <c r="J723" s="5"/>
      <c r="K723" s="8" t="s">
        <v>4</v>
      </c>
      <c r="L723" s="8" t="s">
        <v>14</v>
      </c>
      <c r="M723" s="8" t="s">
        <v>121</v>
      </c>
      <c r="N723" s="6">
        <v>722</v>
      </c>
    </row>
    <row r="724" spans="1:14" ht="15.75" x14ac:dyDescent="0.25">
      <c r="A724" s="1" t="s">
        <v>1513</v>
      </c>
      <c r="B724" s="2" t="s">
        <v>78</v>
      </c>
      <c r="C724" s="3" t="s">
        <v>18</v>
      </c>
      <c r="D724" s="2" t="s">
        <v>201</v>
      </c>
      <c r="E724" s="2" t="s">
        <v>535</v>
      </c>
      <c r="F724" s="4">
        <v>69304</v>
      </c>
      <c r="G724" s="8" t="s">
        <v>12</v>
      </c>
      <c r="H724" s="8" t="s">
        <v>13</v>
      </c>
      <c r="I724" s="5"/>
      <c r="J724" s="5"/>
      <c r="K724" s="8" t="s">
        <v>3</v>
      </c>
      <c r="L724" s="3" t="s">
        <v>59</v>
      </c>
      <c r="M724" s="3" t="s">
        <v>60</v>
      </c>
      <c r="N724" s="6">
        <v>723</v>
      </c>
    </row>
    <row r="725" spans="1:14" ht="15.75" x14ac:dyDescent="0.25">
      <c r="A725" s="1" t="s">
        <v>1538</v>
      </c>
      <c r="B725" s="2" t="s">
        <v>184</v>
      </c>
      <c r="C725" s="3" t="s">
        <v>58</v>
      </c>
      <c r="D725" s="2" t="s">
        <v>201</v>
      </c>
      <c r="E725" s="2" t="s">
        <v>342</v>
      </c>
      <c r="F725" s="4">
        <v>69283</v>
      </c>
      <c r="G725" s="3" t="s">
        <v>12</v>
      </c>
      <c r="H725" s="3" t="s">
        <v>13</v>
      </c>
      <c r="I725" s="4">
        <v>1500</v>
      </c>
      <c r="J725" s="7"/>
      <c r="K725" s="3" t="s">
        <v>3</v>
      </c>
      <c r="L725" s="3" t="s">
        <v>59</v>
      </c>
      <c r="M725" s="3" t="s">
        <v>60</v>
      </c>
      <c r="N725" s="6">
        <v>724</v>
      </c>
    </row>
    <row r="726" spans="1:14" ht="15.75" x14ac:dyDescent="0.25">
      <c r="A726" s="1" t="s">
        <v>1528</v>
      </c>
      <c r="B726" s="2" t="s">
        <v>1529</v>
      </c>
      <c r="C726" s="3" t="s">
        <v>63</v>
      </c>
      <c r="D726" s="2" t="s">
        <v>195</v>
      </c>
      <c r="E726" s="2" t="s">
        <v>3109</v>
      </c>
      <c r="F726" s="4">
        <v>69275</v>
      </c>
      <c r="G726" s="3" t="s">
        <v>12</v>
      </c>
      <c r="H726" s="3" t="s">
        <v>13</v>
      </c>
      <c r="I726" s="7"/>
      <c r="J726" s="7"/>
      <c r="K726" s="3" t="s">
        <v>3</v>
      </c>
      <c r="L726" s="3" t="s">
        <v>59</v>
      </c>
      <c r="M726" s="3" t="s">
        <v>60</v>
      </c>
      <c r="N726" s="6">
        <v>725</v>
      </c>
    </row>
    <row r="727" spans="1:14" ht="15.75" x14ac:dyDescent="0.25">
      <c r="A727" s="1" t="s">
        <v>1496</v>
      </c>
      <c r="B727" s="2" t="s">
        <v>1052</v>
      </c>
      <c r="C727" s="3" t="s">
        <v>31</v>
      </c>
      <c r="D727" s="2" t="s">
        <v>1497</v>
      </c>
      <c r="E727" s="2" t="s">
        <v>658</v>
      </c>
      <c r="F727" s="4">
        <v>69267</v>
      </c>
      <c r="G727" s="8" t="s">
        <v>12</v>
      </c>
      <c r="H727" s="8" t="s">
        <v>13</v>
      </c>
      <c r="I727" s="5"/>
      <c r="J727" s="5"/>
      <c r="K727" s="8" t="s">
        <v>2</v>
      </c>
      <c r="L727" s="3" t="s">
        <v>14</v>
      </c>
      <c r="M727" s="3" t="s">
        <v>15</v>
      </c>
      <c r="N727" s="6">
        <v>726</v>
      </c>
    </row>
    <row r="728" spans="1:14" ht="15.75" x14ac:dyDescent="0.25">
      <c r="A728" s="1" t="s">
        <v>1526</v>
      </c>
      <c r="B728" s="2" t="s">
        <v>8</v>
      </c>
      <c r="C728" s="3" t="s">
        <v>9</v>
      </c>
      <c r="D728" s="2" t="s">
        <v>588</v>
      </c>
      <c r="E728" s="2" t="s">
        <v>510</v>
      </c>
      <c r="F728" s="4">
        <v>69247</v>
      </c>
      <c r="G728" s="3" t="s">
        <v>12</v>
      </c>
      <c r="H728" s="3" t="s">
        <v>13</v>
      </c>
      <c r="I728" s="7"/>
      <c r="J728" s="7"/>
      <c r="K728" s="3" t="s">
        <v>3</v>
      </c>
      <c r="L728" s="3" t="s">
        <v>59</v>
      </c>
      <c r="M728" s="3" t="s">
        <v>60</v>
      </c>
      <c r="N728" s="6">
        <v>727</v>
      </c>
    </row>
    <row r="729" spans="1:14" ht="15.75" x14ac:dyDescent="0.25">
      <c r="A729" s="1" t="s">
        <v>1516</v>
      </c>
      <c r="B729" s="2" t="s">
        <v>1177</v>
      </c>
      <c r="C729" s="3" t="s">
        <v>144</v>
      </c>
      <c r="D729" s="2" t="s">
        <v>195</v>
      </c>
      <c r="E729" s="2" t="s">
        <v>497</v>
      </c>
      <c r="F729" s="4">
        <v>69172</v>
      </c>
      <c r="G729" s="3" t="s">
        <v>12</v>
      </c>
      <c r="H729" s="3" t="s">
        <v>13</v>
      </c>
      <c r="I729" s="7"/>
      <c r="J729" s="7"/>
      <c r="K729" s="3" t="s">
        <v>3</v>
      </c>
      <c r="L729" s="3" t="s">
        <v>59</v>
      </c>
      <c r="M729" s="3" t="s">
        <v>60</v>
      </c>
      <c r="N729" s="6">
        <v>728</v>
      </c>
    </row>
    <row r="730" spans="1:14" ht="15.75" x14ac:dyDescent="0.25">
      <c r="A730" s="1" t="s">
        <v>3160</v>
      </c>
      <c r="B730" s="2" t="s">
        <v>1763</v>
      </c>
      <c r="C730" s="3" t="s">
        <v>58</v>
      </c>
      <c r="D730" s="2" t="s">
        <v>195</v>
      </c>
      <c r="E730" s="2" t="s">
        <v>280</v>
      </c>
      <c r="F730" s="4">
        <v>69112</v>
      </c>
      <c r="G730" s="3" t="s">
        <v>58</v>
      </c>
      <c r="H730" s="8" t="s">
        <v>13</v>
      </c>
      <c r="I730" s="5"/>
      <c r="J730" s="5"/>
      <c r="K730" s="8" t="s">
        <v>1</v>
      </c>
      <c r="L730" s="3" t="s">
        <v>59</v>
      </c>
      <c r="M730" s="3" t="s">
        <v>60</v>
      </c>
      <c r="N730" s="6">
        <v>729</v>
      </c>
    </row>
    <row r="731" spans="1:14" ht="15.75" x14ac:dyDescent="0.25">
      <c r="A731" s="1" t="s">
        <v>1553</v>
      </c>
      <c r="B731" s="2" t="s">
        <v>260</v>
      </c>
      <c r="C731" s="3" t="s">
        <v>144</v>
      </c>
      <c r="D731" s="2" t="s">
        <v>782</v>
      </c>
      <c r="E731" s="2" t="s">
        <v>392</v>
      </c>
      <c r="F731" s="4">
        <v>69100</v>
      </c>
      <c r="G731" s="3" t="s">
        <v>58</v>
      </c>
      <c r="H731" s="3" t="s">
        <v>13</v>
      </c>
      <c r="I731" s="7"/>
      <c r="J731" s="7"/>
      <c r="K731" s="3" t="s">
        <v>1</v>
      </c>
      <c r="L731" s="3" t="s">
        <v>59</v>
      </c>
      <c r="M731" s="3" t="s">
        <v>60</v>
      </c>
      <c r="N731" s="6">
        <v>730</v>
      </c>
    </row>
    <row r="732" spans="1:14" ht="15.75" x14ac:dyDescent="0.25">
      <c r="A732" s="1" t="s">
        <v>1522</v>
      </c>
      <c r="B732" s="2" t="s">
        <v>1523</v>
      </c>
      <c r="C732" s="8"/>
      <c r="D732" s="2" t="s">
        <v>782</v>
      </c>
      <c r="E732" s="2" t="s">
        <v>603</v>
      </c>
      <c r="F732" s="4">
        <v>68996</v>
      </c>
      <c r="G732" s="8" t="s">
        <v>12</v>
      </c>
      <c r="H732" s="8" t="s">
        <v>13</v>
      </c>
      <c r="I732" s="5"/>
      <c r="J732" s="5"/>
      <c r="K732" s="8" t="s">
        <v>3</v>
      </c>
      <c r="L732" s="3" t="s">
        <v>59</v>
      </c>
      <c r="M732" s="3" t="s">
        <v>60</v>
      </c>
      <c r="N732" s="6">
        <v>731</v>
      </c>
    </row>
    <row r="733" spans="1:14" ht="15.75" x14ac:dyDescent="0.25">
      <c r="A733" s="1" t="s">
        <v>1770</v>
      </c>
      <c r="B733" s="2" t="s">
        <v>351</v>
      </c>
      <c r="C733" s="3" t="s">
        <v>23</v>
      </c>
      <c r="D733" s="2" t="s">
        <v>195</v>
      </c>
      <c r="E733" s="2" t="s">
        <v>280</v>
      </c>
      <c r="F733" s="4">
        <v>68974</v>
      </c>
      <c r="G733" s="3" t="s">
        <v>12</v>
      </c>
      <c r="H733" s="3" t="s">
        <v>13</v>
      </c>
      <c r="I733" s="7"/>
      <c r="J733" s="7"/>
      <c r="K733" s="3" t="s">
        <v>3</v>
      </c>
      <c r="L733" s="3" t="s">
        <v>59</v>
      </c>
      <c r="M733" s="3" t="s">
        <v>60</v>
      </c>
      <c r="N733" s="6">
        <v>732</v>
      </c>
    </row>
    <row r="734" spans="1:14" ht="15.75" x14ac:dyDescent="0.25">
      <c r="A734" s="1" t="s">
        <v>1527</v>
      </c>
      <c r="B734" s="2" t="s">
        <v>1256</v>
      </c>
      <c r="C734" s="8"/>
      <c r="D734" s="2" t="s">
        <v>588</v>
      </c>
      <c r="E734" s="2" t="s">
        <v>527</v>
      </c>
      <c r="F734" s="4">
        <v>68959</v>
      </c>
      <c r="G734" s="3" t="s">
        <v>58</v>
      </c>
      <c r="H734" s="3" t="s">
        <v>13</v>
      </c>
      <c r="I734" s="7"/>
      <c r="J734" s="7"/>
      <c r="K734" s="3" t="s">
        <v>1</v>
      </c>
      <c r="L734" s="3" t="s">
        <v>59</v>
      </c>
      <c r="M734" s="3" t="s">
        <v>60</v>
      </c>
      <c r="N734" s="6">
        <v>733</v>
      </c>
    </row>
    <row r="735" spans="1:14" ht="15.75" x14ac:dyDescent="0.25">
      <c r="A735" s="1" t="s">
        <v>425</v>
      </c>
      <c r="B735" s="2" t="s">
        <v>210</v>
      </c>
      <c r="C735" s="3" t="s">
        <v>87</v>
      </c>
      <c r="D735" s="2" t="s">
        <v>195</v>
      </c>
      <c r="E735" s="2" t="s">
        <v>463</v>
      </c>
      <c r="F735" s="4">
        <v>68912</v>
      </c>
      <c r="G735" s="3" t="s">
        <v>12</v>
      </c>
      <c r="H735" s="3" t="s">
        <v>13</v>
      </c>
      <c r="I735" s="5"/>
      <c r="J735" s="5"/>
      <c r="K735" s="3" t="s">
        <v>3</v>
      </c>
      <c r="L735" s="3" t="s">
        <v>59</v>
      </c>
      <c r="M735" s="3" t="s">
        <v>60</v>
      </c>
      <c r="N735" s="6">
        <v>734</v>
      </c>
    </row>
    <row r="736" spans="1:14" ht="15.75" x14ac:dyDescent="0.25">
      <c r="A736" s="1" t="s">
        <v>1794</v>
      </c>
      <c r="B736" s="2" t="s">
        <v>86</v>
      </c>
      <c r="C736" s="3" t="s">
        <v>63</v>
      </c>
      <c r="D736" s="2" t="s">
        <v>1795</v>
      </c>
      <c r="E736" s="2" t="s">
        <v>706</v>
      </c>
      <c r="F736" s="4">
        <v>68772</v>
      </c>
      <c r="G736" s="3" t="s">
        <v>12</v>
      </c>
      <c r="H736" s="3" t="s">
        <v>13</v>
      </c>
      <c r="I736" s="7"/>
      <c r="J736" s="7"/>
      <c r="K736" s="3" t="s">
        <v>2</v>
      </c>
      <c r="L736" s="3" t="s">
        <v>14</v>
      </c>
      <c r="M736" s="3" t="s">
        <v>15</v>
      </c>
      <c r="N736" s="6">
        <v>735</v>
      </c>
    </row>
    <row r="737" spans="1:14" ht="15.75" x14ac:dyDescent="0.25">
      <c r="A737" s="1" t="s">
        <v>313</v>
      </c>
      <c r="B737" s="11" t="s">
        <v>3161</v>
      </c>
      <c r="C737" s="8"/>
      <c r="D737" s="11" t="s">
        <v>201</v>
      </c>
      <c r="E737" s="11" t="s">
        <v>573</v>
      </c>
      <c r="F737" s="7">
        <v>68437</v>
      </c>
      <c r="G737" s="3" t="s">
        <v>58</v>
      </c>
      <c r="H737" s="3" t="s">
        <v>13</v>
      </c>
      <c r="I737" s="5"/>
      <c r="J737" s="5"/>
      <c r="K737" s="8" t="s">
        <v>1</v>
      </c>
      <c r="L737" s="8" t="s">
        <v>59</v>
      </c>
      <c r="M737" s="8" t="s">
        <v>60</v>
      </c>
      <c r="N737" s="6">
        <v>736</v>
      </c>
    </row>
    <row r="738" spans="1:14" ht="15.75" x14ac:dyDescent="0.25">
      <c r="A738" s="1" t="s">
        <v>1561</v>
      </c>
      <c r="B738" s="2" t="s">
        <v>486</v>
      </c>
      <c r="C738" s="3" t="s">
        <v>144</v>
      </c>
      <c r="D738" s="2" t="s">
        <v>782</v>
      </c>
      <c r="E738" s="2" t="s">
        <v>205</v>
      </c>
      <c r="F738" s="4">
        <v>68434</v>
      </c>
      <c r="G738" s="3" t="s">
        <v>12</v>
      </c>
      <c r="H738" s="3" t="s">
        <v>13</v>
      </c>
      <c r="I738" s="7"/>
      <c r="J738" s="7"/>
      <c r="K738" s="3" t="s">
        <v>3</v>
      </c>
      <c r="L738" s="3" t="s">
        <v>59</v>
      </c>
      <c r="M738" s="3" t="s">
        <v>60</v>
      </c>
      <c r="N738" s="6">
        <v>737</v>
      </c>
    </row>
    <row r="739" spans="1:14" ht="15.75" x14ac:dyDescent="0.25">
      <c r="A739" s="1" t="s">
        <v>1570</v>
      </c>
      <c r="B739" s="2" t="s">
        <v>1571</v>
      </c>
      <c r="C739" s="3" t="s">
        <v>63</v>
      </c>
      <c r="D739" s="2" t="s">
        <v>712</v>
      </c>
      <c r="E739" s="2" t="s">
        <v>208</v>
      </c>
      <c r="F739" s="4">
        <v>68400</v>
      </c>
      <c r="G739" s="3" t="s">
        <v>58</v>
      </c>
      <c r="H739" s="3" t="s">
        <v>13</v>
      </c>
      <c r="I739" s="5"/>
      <c r="J739" s="5"/>
      <c r="K739" s="3" t="s">
        <v>1</v>
      </c>
      <c r="L739" s="3" t="s">
        <v>59</v>
      </c>
      <c r="M739" s="3" t="s">
        <v>60</v>
      </c>
      <c r="N739" s="6">
        <v>738</v>
      </c>
    </row>
    <row r="740" spans="1:14" ht="15.75" x14ac:dyDescent="0.25">
      <c r="A740" s="1" t="s">
        <v>1558</v>
      </c>
      <c r="B740" s="11" t="s">
        <v>1559</v>
      </c>
      <c r="C740" s="3" t="s">
        <v>152</v>
      </c>
      <c r="D740" s="11" t="s">
        <v>201</v>
      </c>
      <c r="E740" s="11" t="s">
        <v>342</v>
      </c>
      <c r="F740" s="4">
        <v>68364</v>
      </c>
      <c r="G740" s="3" t="s">
        <v>58</v>
      </c>
      <c r="H740" s="9" t="s">
        <v>13</v>
      </c>
      <c r="I740" s="5"/>
      <c r="J740" s="5"/>
      <c r="K740" s="8" t="s">
        <v>1</v>
      </c>
      <c r="L740" s="8" t="s">
        <v>59</v>
      </c>
      <c r="M740" s="8" t="s">
        <v>60</v>
      </c>
      <c r="N740" s="6">
        <v>739</v>
      </c>
    </row>
    <row r="741" spans="1:14" ht="15.75" x14ac:dyDescent="0.25">
      <c r="A741" s="1" t="s">
        <v>1524</v>
      </c>
      <c r="B741" s="2" t="s">
        <v>1525</v>
      </c>
      <c r="C741" s="8"/>
      <c r="D741" s="2" t="s">
        <v>3162</v>
      </c>
      <c r="E741" s="2" t="s">
        <v>547</v>
      </c>
      <c r="F741" s="4">
        <v>68340</v>
      </c>
      <c r="G741" s="3" t="s">
        <v>12</v>
      </c>
      <c r="H741" s="3" t="s">
        <v>13</v>
      </c>
      <c r="I741" s="7"/>
      <c r="J741" s="7"/>
      <c r="K741" s="3" t="s">
        <v>2</v>
      </c>
      <c r="L741" s="3" t="s">
        <v>14</v>
      </c>
      <c r="M741" s="3" t="s">
        <v>15</v>
      </c>
      <c r="N741" s="6">
        <v>740</v>
      </c>
    </row>
    <row r="742" spans="1:14" ht="15.75" x14ac:dyDescent="0.25">
      <c r="A742" s="1" t="s">
        <v>1530</v>
      </c>
      <c r="B742" s="2" t="s">
        <v>969</v>
      </c>
      <c r="C742" s="3" t="s">
        <v>144</v>
      </c>
      <c r="D742" s="2" t="s">
        <v>1531</v>
      </c>
      <c r="E742" s="2" t="s">
        <v>397</v>
      </c>
      <c r="F742" s="4">
        <v>68250</v>
      </c>
      <c r="G742" s="3" t="s">
        <v>12</v>
      </c>
      <c r="H742" s="3" t="s">
        <v>13</v>
      </c>
      <c r="I742" s="7"/>
      <c r="J742" s="7"/>
      <c r="K742" s="3" t="s">
        <v>2</v>
      </c>
      <c r="L742" s="3" t="s">
        <v>14</v>
      </c>
      <c r="M742" s="3" t="s">
        <v>15</v>
      </c>
      <c r="N742" s="6">
        <v>741</v>
      </c>
    </row>
    <row r="743" spans="1:14" ht="15.75" x14ac:dyDescent="0.25">
      <c r="A743" s="1" t="s">
        <v>1532</v>
      </c>
      <c r="B743" s="2" t="s">
        <v>465</v>
      </c>
      <c r="C743" s="3" t="s">
        <v>87</v>
      </c>
      <c r="D743" s="2" t="s">
        <v>1533</v>
      </c>
      <c r="E743" s="2" t="s">
        <v>1534</v>
      </c>
      <c r="F743" s="4">
        <v>68244</v>
      </c>
      <c r="G743" s="3" t="s">
        <v>12</v>
      </c>
      <c r="H743" s="3" t="s">
        <v>13</v>
      </c>
      <c r="I743" s="7"/>
      <c r="J743" s="7"/>
      <c r="K743" s="3" t="s">
        <v>2</v>
      </c>
      <c r="L743" s="3" t="s">
        <v>14</v>
      </c>
      <c r="M743" s="3" t="s">
        <v>15</v>
      </c>
      <c r="N743" s="6">
        <v>742</v>
      </c>
    </row>
    <row r="744" spans="1:14" ht="15.75" x14ac:dyDescent="0.25">
      <c r="A744" s="10" t="s">
        <v>1535</v>
      </c>
      <c r="B744" s="11" t="s">
        <v>151</v>
      </c>
      <c r="C744" s="8" t="s">
        <v>12</v>
      </c>
      <c r="D744" s="11" t="s">
        <v>1536</v>
      </c>
      <c r="E744" s="11" t="s">
        <v>53</v>
      </c>
      <c r="F744" s="4">
        <v>68188</v>
      </c>
      <c r="G744" s="8" t="s">
        <v>12</v>
      </c>
      <c r="H744" s="8" t="s">
        <v>13</v>
      </c>
      <c r="I744" s="7"/>
      <c r="J744" s="7"/>
      <c r="K744" s="8" t="s">
        <v>2</v>
      </c>
      <c r="L744" s="8" t="s">
        <v>14</v>
      </c>
      <c r="M744" s="8" t="s">
        <v>15</v>
      </c>
      <c r="N744" s="6">
        <v>743</v>
      </c>
    </row>
    <row r="745" spans="1:14" ht="15.75" x14ac:dyDescent="0.25">
      <c r="A745" s="1" t="s">
        <v>1786</v>
      </c>
      <c r="B745" s="2" t="s">
        <v>266</v>
      </c>
      <c r="C745" s="3" t="s">
        <v>87</v>
      </c>
      <c r="D745" s="2" t="s">
        <v>195</v>
      </c>
      <c r="E745" s="2" t="s">
        <v>497</v>
      </c>
      <c r="F745" s="4">
        <v>68050</v>
      </c>
      <c r="G745" s="3" t="s">
        <v>12</v>
      </c>
      <c r="H745" s="3" t="s">
        <v>13</v>
      </c>
      <c r="I745" s="7"/>
      <c r="J745" s="7"/>
      <c r="K745" s="3" t="s">
        <v>3</v>
      </c>
      <c r="L745" s="3" t="s">
        <v>59</v>
      </c>
      <c r="M745" s="3" t="s">
        <v>60</v>
      </c>
      <c r="N745" s="6">
        <v>744</v>
      </c>
    </row>
    <row r="746" spans="1:14" ht="15.75" x14ac:dyDescent="0.25">
      <c r="A746" s="1" t="s">
        <v>329</v>
      </c>
      <c r="B746" s="2" t="s">
        <v>1256</v>
      </c>
      <c r="C746" s="3" t="s">
        <v>181</v>
      </c>
      <c r="D746" s="2" t="s">
        <v>201</v>
      </c>
      <c r="E746" s="2" t="s">
        <v>392</v>
      </c>
      <c r="F746" s="5">
        <v>68030</v>
      </c>
      <c r="G746" s="9" t="s">
        <v>12</v>
      </c>
      <c r="H746" s="9" t="s">
        <v>13</v>
      </c>
      <c r="I746" s="5"/>
      <c r="J746" s="5"/>
      <c r="K746" s="9" t="s">
        <v>3</v>
      </c>
      <c r="L746" s="3" t="s">
        <v>59</v>
      </c>
      <c r="M746" s="3" t="s">
        <v>60</v>
      </c>
      <c r="N746" s="6">
        <v>745</v>
      </c>
    </row>
    <row r="747" spans="1:14" ht="15.75" x14ac:dyDescent="0.25">
      <c r="A747" s="1" t="s">
        <v>3163</v>
      </c>
      <c r="B747" s="2" t="s">
        <v>668</v>
      </c>
      <c r="C747" s="3" t="s">
        <v>187</v>
      </c>
      <c r="D747" s="2" t="s">
        <v>201</v>
      </c>
      <c r="E747" s="2" t="s">
        <v>527</v>
      </c>
      <c r="F747" s="4">
        <v>68000</v>
      </c>
      <c r="G747" s="3" t="s">
        <v>58</v>
      </c>
      <c r="H747" s="9" t="s">
        <v>13</v>
      </c>
      <c r="I747" s="5"/>
      <c r="J747" s="5"/>
      <c r="K747" s="3" t="s">
        <v>1</v>
      </c>
      <c r="L747" s="3" t="s">
        <v>59</v>
      </c>
      <c r="M747" s="3" t="s">
        <v>60</v>
      </c>
      <c r="N747" s="6">
        <v>746</v>
      </c>
    </row>
    <row r="748" spans="1:14" ht="15.75" x14ac:dyDescent="0.25">
      <c r="A748" s="1" t="s">
        <v>1545</v>
      </c>
      <c r="B748" s="2" t="s">
        <v>465</v>
      </c>
      <c r="C748" s="3" t="s">
        <v>87</v>
      </c>
      <c r="D748" s="2" t="s">
        <v>1546</v>
      </c>
      <c r="E748" s="2" t="s">
        <v>321</v>
      </c>
      <c r="F748" s="4">
        <v>67958</v>
      </c>
      <c r="G748" s="3" t="s">
        <v>12</v>
      </c>
      <c r="H748" s="3" t="s">
        <v>13</v>
      </c>
      <c r="I748" s="4"/>
      <c r="J748" s="7"/>
      <c r="K748" s="3" t="s">
        <v>2</v>
      </c>
      <c r="L748" s="3" t="s">
        <v>14</v>
      </c>
      <c r="M748" s="3" t="s">
        <v>15</v>
      </c>
      <c r="N748" s="6">
        <v>747</v>
      </c>
    </row>
    <row r="749" spans="1:14" ht="15.75" x14ac:dyDescent="0.25">
      <c r="A749" s="1" t="s">
        <v>1547</v>
      </c>
      <c r="B749" s="2" t="s">
        <v>1548</v>
      </c>
      <c r="C749" s="8"/>
      <c r="D749" s="2" t="s">
        <v>1549</v>
      </c>
      <c r="E749" s="2" t="s">
        <v>1550</v>
      </c>
      <c r="F749" s="4">
        <v>67958</v>
      </c>
      <c r="G749" s="3" t="s">
        <v>12</v>
      </c>
      <c r="H749" s="3" t="s">
        <v>13</v>
      </c>
      <c r="I749" s="7"/>
      <c r="J749" s="7"/>
      <c r="K749" s="3" t="s">
        <v>2</v>
      </c>
      <c r="L749" s="3" t="s">
        <v>14</v>
      </c>
      <c r="M749" s="3" t="s">
        <v>15</v>
      </c>
      <c r="N749" s="6">
        <v>748</v>
      </c>
    </row>
    <row r="750" spans="1:14" ht="15.75" x14ac:dyDescent="0.25">
      <c r="A750" s="1" t="s">
        <v>1538</v>
      </c>
      <c r="B750" s="2" t="s">
        <v>568</v>
      </c>
      <c r="C750" s="3" t="s">
        <v>23</v>
      </c>
      <c r="D750" s="2" t="s">
        <v>1551</v>
      </c>
      <c r="E750" s="2" t="s">
        <v>1552</v>
      </c>
      <c r="F750" s="4">
        <v>67958</v>
      </c>
      <c r="G750" s="3" t="s">
        <v>12</v>
      </c>
      <c r="H750" s="3" t="s">
        <v>13</v>
      </c>
      <c r="I750" s="7"/>
      <c r="J750" s="7"/>
      <c r="K750" s="3" t="s">
        <v>2</v>
      </c>
      <c r="L750" s="3" t="s">
        <v>14</v>
      </c>
      <c r="M750" s="3" t="s">
        <v>15</v>
      </c>
      <c r="N750" s="6">
        <v>749</v>
      </c>
    </row>
    <row r="751" spans="1:14" ht="15.75" x14ac:dyDescent="0.25">
      <c r="A751" s="1" t="s">
        <v>1237</v>
      </c>
      <c r="B751" s="2" t="s">
        <v>1603</v>
      </c>
      <c r="C751" s="8" t="s">
        <v>12</v>
      </c>
      <c r="D751" s="2" t="s">
        <v>195</v>
      </c>
      <c r="E751" s="2" t="s">
        <v>490</v>
      </c>
      <c r="F751" s="7">
        <v>67849</v>
      </c>
      <c r="G751" s="8" t="s">
        <v>12</v>
      </c>
      <c r="H751" s="8" t="s">
        <v>13</v>
      </c>
      <c r="I751" s="5"/>
      <c r="J751" s="5"/>
      <c r="K751" s="8" t="s">
        <v>3</v>
      </c>
      <c r="L751" s="3" t="s">
        <v>59</v>
      </c>
      <c r="M751" s="3" t="s">
        <v>60</v>
      </c>
      <c r="N751" s="6">
        <v>750</v>
      </c>
    </row>
    <row r="752" spans="1:14" ht="15.75" x14ac:dyDescent="0.25">
      <c r="A752" s="1" t="s">
        <v>1498</v>
      </c>
      <c r="B752" s="2" t="s">
        <v>1499</v>
      </c>
      <c r="C752" s="3" t="s">
        <v>12</v>
      </c>
      <c r="D752" s="2" t="s">
        <v>712</v>
      </c>
      <c r="E752" s="2" t="s">
        <v>221</v>
      </c>
      <c r="F752" s="4">
        <v>67813</v>
      </c>
      <c r="G752" s="8" t="s">
        <v>12</v>
      </c>
      <c r="H752" s="8" t="s">
        <v>13</v>
      </c>
      <c r="I752" s="5"/>
      <c r="J752" s="5"/>
      <c r="K752" s="8" t="s">
        <v>3</v>
      </c>
      <c r="L752" s="3" t="s">
        <v>59</v>
      </c>
      <c r="M752" s="3" t="s">
        <v>60</v>
      </c>
      <c r="N752" s="6">
        <v>751</v>
      </c>
    </row>
    <row r="753" spans="1:14" ht="15.75" x14ac:dyDescent="0.25">
      <c r="A753" s="1" t="s">
        <v>1586</v>
      </c>
      <c r="B753" s="2" t="s">
        <v>1587</v>
      </c>
      <c r="C753" s="3" t="s">
        <v>31</v>
      </c>
      <c r="D753" s="2" t="s">
        <v>201</v>
      </c>
      <c r="E753" s="2" t="s">
        <v>342</v>
      </c>
      <c r="F753" s="4">
        <v>67505</v>
      </c>
      <c r="G753" s="8" t="s">
        <v>12</v>
      </c>
      <c r="H753" s="8" t="s">
        <v>13</v>
      </c>
      <c r="I753" s="5"/>
      <c r="J753" s="5"/>
      <c r="K753" s="8" t="s">
        <v>3</v>
      </c>
      <c r="L753" s="3" t="s">
        <v>59</v>
      </c>
      <c r="M753" s="3" t="s">
        <v>60</v>
      </c>
      <c r="N753" s="6">
        <v>752</v>
      </c>
    </row>
    <row r="754" spans="1:14" ht="15.75" x14ac:dyDescent="0.25">
      <c r="A754" s="1" t="s">
        <v>1562</v>
      </c>
      <c r="B754" s="2" t="s">
        <v>726</v>
      </c>
      <c r="C754" s="3" t="s">
        <v>13</v>
      </c>
      <c r="D754" s="2" t="s">
        <v>1563</v>
      </c>
      <c r="E754" s="2" t="s">
        <v>53</v>
      </c>
      <c r="F754" s="4">
        <v>67500</v>
      </c>
      <c r="G754" s="3" t="s">
        <v>12</v>
      </c>
      <c r="H754" s="3" t="s">
        <v>13</v>
      </c>
      <c r="I754" s="5"/>
      <c r="J754" s="5"/>
      <c r="K754" s="3" t="s">
        <v>2</v>
      </c>
      <c r="L754" s="3" t="s">
        <v>14</v>
      </c>
      <c r="M754" s="3" t="s">
        <v>15</v>
      </c>
      <c r="N754" s="6">
        <v>753</v>
      </c>
    </row>
    <row r="755" spans="1:14" ht="15.75" x14ac:dyDescent="0.25">
      <c r="A755" s="1" t="s">
        <v>209</v>
      </c>
      <c r="B755" s="2" t="s">
        <v>266</v>
      </c>
      <c r="C755" s="3" t="s">
        <v>181</v>
      </c>
      <c r="D755" s="2" t="s">
        <v>1611</v>
      </c>
      <c r="E755" s="2" t="s">
        <v>53</v>
      </c>
      <c r="F755" s="4">
        <v>67462</v>
      </c>
      <c r="G755" s="3" t="s">
        <v>12</v>
      </c>
      <c r="H755" s="3" t="s">
        <v>13</v>
      </c>
      <c r="I755" s="7"/>
      <c r="J755" s="7"/>
      <c r="K755" s="3" t="s">
        <v>2</v>
      </c>
      <c r="L755" s="3" t="s">
        <v>14</v>
      </c>
      <c r="M755" s="3" t="s">
        <v>15</v>
      </c>
      <c r="N755" s="6">
        <v>754</v>
      </c>
    </row>
    <row r="756" spans="1:14" ht="15.75" x14ac:dyDescent="0.25">
      <c r="A756" s="1" t="s">
        <v>1582</v>
      </c>
      <c r="B756" s="2" t="s">
        <v>1484</v>
      </c>
      <c r="C756" s="3" t="s">
        <v>51</v>
      </c>
      <c r="D756" s="2" t="s">
        <v>1583</v>
      </c>
      <c r="E756" s="2" t="s">
        <v>120</v>
      </c>
      <c r="F756" s="4">
        <v>67456</v>
      </c>
      <c r="G756" s="3" t="s">
        <v>12</v>
      </c>
      <c r="H756" s="3" t="s">
        <v>13</v>
      </c>
      <c r="I756" s="5"/>
      <c r="J756" s="5"/>
      <c r="K756" s="3" t="s">
        <v>4</v>
      </c>
      <c r="L756" s="3" t="s">
        <v>14</v>
      </c>
      <c r="M756" s="3" t="s">
        <v>121</v>
      </c>
      <c r="N756" s="6">
        <v>755</v>
      </c>
    </row>
    <row r="757" spans="1:14" ht="15.75" x14ac:dyDescent="0.25">
      <c r="A757" s="1" t="s">
        <v>1588</v>
      </c>
      <c r="B757" s="2" t="s">
        <v>344</v>
      </c>
      <c r="C757" s="3" t="s">
        <v>187</v>
      </c>
      <c r="D757" s="2" t="s">
        <v>201</v>
      </c>
      <c r="E757" s="2" t="s">
        <v>342</v>
      </c>
      <c r="F757" s="4">
        <v>67329</v>
      </c>
      <c r="G757" s="8" t="s">
        <v>12</v>
      </c>
      <c r="H757" s="8" t="s">
        <v>13</v>
      </c>
      <c r="I757" s="5"/>
      <c r="J757" s="5"/>
      <c r="K757" s="8" t="s">
        <v>3</v>
      </c>
      <c r="L757" s="3" t="s">
        <v>59</v>
      </c>
      <c r="M757" s="3" t="s">
        <v>60</v>
      </c>
      <c r="N757" s="6">
        <v>756</v>
      </c>
    </row>
    <row r="758" spans="1:14" ht="15.75" x14ac:dyDescent="0.25">
      <c r="A758" s="1" t="s">
        <v>1814</v>
      </c>
      <c r="B758" s="2" t="s">
        <v>1815</v>
      </c>
      <c r="C758" s="3" t="s">
        <v>144</v>
      </c>
      <c r="D758" s="2" t="s">
        <v>3164</v>
      </c>
      <c r="E758" s="2" t="s">
        <v>321</v>
      </c>
      <c r="F758" s="4">
        <v>67320</v>
      </c>
      <c r="G758" s="3" t="s">
        <v>12</v>
      </c>
      <c r="H758" s="3" t="s">
        <v>13</v>
      </c>
      <c r="I758" s="7"/>
      <c r="J758" s="7"/>
      <c r="K758" s="3" t="s">
        <v>2</v>
      </c>
      <c r="L758" s="3" t="s">
        <v>14</v>
      </c>
      <c r="M758" s="3" t="s">
        <v>15</v>
      </c>
      <c r="N758" s="6">
        <v>757</v>
      </c>
    </row>
    <row r="759" spans="1:14" ht="15.75" x14ac:dyDescent="0.25">
      <c r="A759" s="1" t="s">
        <v>1564</v>
      </c>
      <c r="B759" s="2" t="s">
        <v>139</v>
      </c>
      <c r="C759" s="8"/>
      <c r="D759" s="2" t="s">
        <v>1184</v>
      </c>
      <c r="E759" s="2" t="s">
        <v>53</v>
      </c>
      <c r="F759" s="4">
        <v>67239</v>
      </c>
      <c r="G759" s="3" t="s">
        <v>12</v>
      </c>
      <c r="H759" s="3" t="s">
        <v>13</v>
      </c>
      <c r="I759" s="7"/>
      <c r="J759" s="7"/>
      <c r="K759" s="3" t="s">
        <v>2</v>
      </c>
      <c r="L759" s="3" t="s">
        <v>14</v>
      </c>
      <c r="M759" s="3" t="s">
        <v>15</v>
      </c>
      <c r="N759" s="6">
        <v>758</v>
      </c>
    </row>
    <row r="760" spans="1:14" ht="15.75" x14ac:dyDescent="0.25">
      <c r="A760" s="1" t="s">
        <v>1565</v>
      </c>
      <c r="B760" s="2" t="s">
        <v>62</v>
      </c>
      <c r="C760" s="3" t="s">
        <v>51</v>
      </c>
      <c r="D760" s="2" t="s">
        <v>1453</v>
      </c>
      <c r="E760" s="2" t="s">
        <v>1454</v>
      </c>
      <c r="F760" s="4">
        <v>67235</v>
      </c>
      <c r="G760" s="3" t="s">
        <v>12</v>
      </c>
      <c r="H760" s="3" t="s">
        <v>13</v>
      </c>
      <c r="I760" s="4">
        <v>10000</v>
      </c>
      <c r="J760" s="7"/>
      <c r="K760" s="3" t="s">
        <v>2</v>
      </c>
      <c r="L760" s="3" t="s">
        <v>14</v>
      </c>
      <c r="M760" s="3" t="s">
        <v>15</v>
      </c>
      <c r="N760" s="6">
        <v>759</v>
      </c>
    </row>
    <row r="761" spans="1:14" ht="15.75" x14ac:dyDescent="0.25">
      <c r="A761" s="1" t="s">
        <v>214</v>
      </c>
      <c r="B761" s="2" t="s">
        <v>1602</v>
      </c>
      <c r="C761" s="8"/>
      <c r="D761" s="2" t="s">
        <v>201</v>
      </c>
      <c r="E761" s="2" t="s">
        <v>582</v>
      </c>
      <c r="F761" s="4">
        <v>67202</v>
      </c>
      <c r="G761" s="3" t="s">
        <v>12</v>
      </c>
      <c r="H761" s="3" t="s">
        <v>13</v>
      </c>
      <c r="I761" s="7"/>
      <c r="J761" s="7"/>
      <c r="K761" s="3" t="s">
        <v>3</v>
      </c>
      <c r="L761" s="3" t="s">
        <v>59</v>
      </c>
      <c r="M761" s="3" t="s">
        <v>60</v>
      </c>
      <c r="N761" s="6">
        <v>760</v>
      </c>
    </row>
    <row r="762" spans="1:14" ht="15.75" x14ac:dyDescent="0.25">
      <c r="A762" s="1" t="s">
        <v>1568</v>
      </c>
      <c r="B762" s="2" t="s">
        <v>131</v>
      </c>
      <c r="C762" s="3" t="s">
        <v>23</v>
      </c>
      <c r="D762" s="11" t="s">
        <v>1569</v>
      </c>
      <c r="E762" s="11" t="s">
        <v>53</v>
      </c>
      <c r="F762" s="4">
        <v>67067</v>
      </c>
      <c r="G762" s="9" t="s">
        <v>12</v>
      </c>
      <c r="H762" s="9" t="s">
        <v>13</v>
      </c>
      <c r="I762" s="5"/>
      <c r="J762" s="5"/>
      <c r="K762" s="9" t="s">
        <v>2</v>
      </c>
      <c r="L762" s="8" t="s">
        <v>14</v>
      </c>
      <c r="M762" s="8" t="s">
        <v>15</v>
      </c>
      <c r="N762" s="6">
        <v>761</v>
      </c>
    </row>
    <row r="763" spans="1:14" ht="15.75" x14ac:dyDescent="0.25">
      <c r="A763" s="10" t="s">
        <v>3165</v>
      </c>
      <c r="B763" s="11" t="s">
        <v>3166</v>
      </c>
      <c r="C763" s="8"/>
      <c r="D763" s="11" t="s">
        <v>201</v>
      </c>
      <c r="E763" s="11" t="s">
        <v>582</v>
      </c>
      <c r="F763" s="7">
        <v>67000</v>
      </c>
      <c r="G763" s="8" t="s">
        <v>12</v>
      </c>
      <c r="H763" s="8" t="s">
        <v>13</v>
      </c>
      <c r="I763" s="7"/>
      <c r="J763" s="7"/>
      <c r="K763" s="8" t="s">
        <v>3</v>
      </c>
      <c r="L763" s="8" t="s">
        <v>59</v>
      </c>
      <c r="M763" s="8" t="s">
        <v>60</v>
      </c>
      <c r="N763" s="6">
        <v>762</v>
      </c>
    </row>
    <row r="764" spans="1:14" ht="15.75" x14ac:dyDescent="0.25">
      <c r="A764" s="1" t="s">
        <v>1771</v>
      </c>
      <c r="B764" s="2" t="s">
        <v>1194</v>
      </c>
      <c r="C764" s="3" t="s">
        <v>12</v>
      </c>
      <c r="D764" s="2" t="s">
        <v>712</v>
      </c>
      <c r="E764" s="2" t="s">
        <v>501</v>
      </c>
      <c r="F764" s="4">
        <v>66934</v>
      </c>
      <c r="G764" s="3" t="s">
        <v>12</v>
      </c>
      <c r="H764" s="3" t="s">
        <v>13</v>
      </c>
      <c r="I764" s="7"/>
      <c r="J764" s="7"/>
      <c r="K764" s="3" t="s">
        <v>3</v>
      </c>
      <c r="L764" s="3" t="s">
        <v>59</v>
      </c>
      <c r="M764" s="3" t="s">
        <v>60</v>
      </c>
      <c r="N764" s="6">
        <v>763</v>
      </c>
    </row>
    <row r="765" spans="1:14" ht="15.75" x14ac:dyDescent="0.25">
      <c r="A765" s="1" t="s">
        <v>1576</v>
      </c>
      <c r="B765" s="2" t="s">
        <v>332</v>
      </c>
      <c r="C765" s="3" t="s">
        <v>87</v>
      </c>
      <c r="D765" s="2" t="s">
        <v>3132</v>
      </c>
      <c r="E765" s="2" t="s">
        <v>141</v>
      </c>
      <c r="F765" s="4">
        <v>66910</v>
      </c>
      <c r="G765" s="3" t="s">
        <v>12</v>
      </c>
      <c r="H765" s="3" t="s">
        <v>13</v>
      </c>
      <c r="I765" s="5"/>
      <c r="J765" s="5"/>
      <c r="K765" s="3" t="s">
        <v>2</v>
      </c>
      <c r="L765" s="3" t="s">
        <v>14</v>
      </c>
      <c r="M765" s="3" t="s">
        <v>15</v>
      </c>
      <c r="N765" s="6">
        <v>764</v>
      </c>
    </row>
    <row r="766" spans="1:14" ht="15.75" x14ac:dyDescent="0.25">
      <c r="A766" s="1" t="s">
        <v>1577</v>
      </c>
      <c r="B766" s="2" t="s">
        <v>70</v>
      </c>
      <c r="C766" s="3" t="s">
        <v>287</v>
      </c>
      <c r="D766" s="2" t="s">
        <v>1578</v>
      </c>
      <c r="E766" s="2" t="s">
        <v>1579</v>
      </c>
      <c r="F766" s="4">
        <v>66906</v>
      </c>
      <c r="G766" s="3" t="s">
        <v>12</v>
      </c>
      <c r="H766" s="3" t="s">
        <v>13</v>
      </c>
      <c r="I766" s="7"/>
      <c r="J766" s="7"/>
      <c r="K766" s="3" t="s">
        <v>2</v>
      </c>
      <c r="L766" s="3" t="s">
        <v>14</v>
      </c>
      <c r="M766" s="3" t="s">
        <v>15</v>
      </c>
      <c r="N766" s="6">
        <v>765</v>
      </c>
    </row>
    <row r="767" spans="1:14" ht="15.75" x14ac:dyDescent="0.25">
      <c r="A767" s="1" t="s">
        <v>1604</v>
      </c>
      <c r="B767" s="2" t="s">
        <v>311</v>
      </c>
      <c r="C767" s="3" t="s">
        <v>87</v>
      </c>
      <c r="D767" s="2" t="s">
        <v>201</v>
      </c>
      <c r="E767" s="2" t="s">
        <v>456</v>
      </c>
      <c r="F767" s="4">
        <v>66870</v>
      </c>
      <c r="G767" s="3" t="s">
        <v>12</v>
      </c>
      <c r="H767" s="3" t="s">
        <v>13</v>
      </c>
      <c r="I767" s="5"/>
      <c r="J767" s="5"/>
      <c r="K767" s="3" t="s">
        <v>3</v>
      </c>
      <c r="L767" s="3" t="s">
        <v>59</v>
      </c>
      <c r="M767" s="3" t="s">
        <v>60</v>
      </c>
      <c r="N767" s="6">
        <v>766</v>
      </c>
    </row>
    <row r="768" spans="1:14" ht="15.75" x14ac:dyDescent="0.25">
      <c r="A768" s="1" t="s">
        <v>1580</v>
      </c>
      <c r="B768" s="2" t="s">
        <v>1581</v>
      </c>
      <c r="C768" s="3" t="s">
        <v>144</v>
      </c>
      <c r="D768" s="2" t="s">
        <v>996</v>
      </c>
      <c r="E768" s="2" t="s">
        <v>53</v>
      </c>
      <c r="F768" s="4">
        <v>66863</v>
      </c>
      <c r="G768" s="9" t="s">
        <v>12</v>
      </c>
      <c r="H768" s="9" t="s">
        <v>13</v>
      </c>
      <c r="I768" s="5"/>
      <c r="J768" s="5"/>
      <c r="K768" s="9" t="s">
        <v>2</v>
      </c>
      <c r="L768" s="3" t="s">
        <v>14</v>
      </c>
      <c r="M768" s="3" t="s">
        <v>15</v>
      </c>
      <c r="N768" s="6">
        <v>767</v>
      </c>
    </row>
    <row r="769" spans="1:14" ht="15.75" x14ac:dyDescent="0.25">
      <c r="A769" s="1" t="s">
        <v>1584</v>
      </c>
      <c r="B769" s="2" t="s">
        <v>781</v>
      </c>
      <c r="C769" s="3" t="s">
        <v>224</v>
      </c>
      <c r="D769" s="2" t="s">
        <v>1266</v>
      </c>
      <c r="E769" s="2" t="s">
        <v>113</v>
      </c>
      <c r="F769" s="4">
        <v>66570</v>
      </c>
      <c r="G769" s="3" t="s">
        <v>12</v>
      </c>
      <c r="H769" s="3" t="s">
        <v>13</v>
      </c>
      <c r="I769" s="5"/>
      <c r="J769" s="5"/>
      <c r="K769" s="3" t="s">
        <v>2</v>
      </c>
      <c r="L769" s="3" t="s">
        <v>14</v>
      </c>
      <c r="M769" s="3" t="s">
        <v>15</v>
      </c>
      <c r="N769" s="6">
        <v>768</v>
      </c>
    </row>
    <row r="770" spans="1:14" ht="15.75" x14ac:dyDescent="0.25">
      <c r="A770" s="1" t="s">
        <v>1627</v>
      </c>
      <c r="B770" s="2" t="s">
        <v>1628</v>
      </c>
      <c r="C770" s="8"/>
      <c r="D770" s="2" t="s">
        <v>201</v>
      </c>
      <c r="E770" s="2" t="s">
        <v>57</v>
      </c>
      <c r="F770" s="4">
        <v>66491</v>
      </c>
      <c r="G770" s="3" t="s">
        <v>12</v>
      </c>
      <c r="H770" s="3" t="s">
        <v>13</v>
      </c>
      <c r="I770" s="7"/>
      <c r="J770" s="7"/>
      <c r="K770" s="3" t="s">
        <v>3</v>
      </c>
      <c r="L770" s="3" t="s">
        <v>59</v>
      </c>
      <c r="M770" s="3" t="s">
        <v>60</v>
      </c>
      <c r="N770" s="6">
        <v>769</v>
      </c>
    </row>
    <row r="771" spans="1:14" ht="15.75" x14ac:dyDescent="0.25">
      <c r="A771" s="10" t="s">
        <v>1589</v>
      </c>
      <c r="B771" s="11" t="s">
        <v>1285</v>
      </c>
      <c r="C771" s="3" t="s">
        <v>18</v>
      </c>
      <c r="D771" s="11" t="s">
        <v>1590</v>
      </c>
      <c r="E771" s="11" t="s">
        <v>666</v>
      </c>
      <c r="F771" s="7">
        <v>66464</v>
      </c>
      <c r="G771" s="8" t="s">
        <v>12</v>
      </c>
      <c r="H771" s="8" t="s">
        <v>13</v>
      </c>
      <c r="I771" s="7"/>
      <c r="J771" s="7"/>
      <c r="K771" s="8" t="s">
        <v>2</v>
      </c>
      <c r="L771" s="8" t="s">
        <v>14</v>
      </c>
      <c r="M771" s="8" t="s">
        <v>15</v>
      </c>
      <c r="N771" s="6">
        <v>770</v>
      </c>
    </row>
    <row r="772" spans="1:14" ht="15.75" x14ac:dyDescent="0.25">
      <c r="A772" s="1" t="s">
        <v>1591</v>
      </c>
      <c r="B772" s="2" t="s">
        <v>628</v>
      </c>
      <c r="C772" s="3" t="s">
        <v>12</v>
      </c>
      <c r="D772" s="2" t="s">
        <v>1592</v>
      </c>
      <c r="E772" s="2" t="s">
        <v>658</v>
      </c>
      <c r="F772" s="4">
        <v>66464</v>
      </c>
      <c r="G772" s="3" t="s">
        <v>12</v>
      </c>
      <c r="H772" s="3" t="s">
        <v>13</v>
      </c>
      <c r="I772" s="7"/>
      <c r="J772" s="7"/>
      <c r="K772" s="3" t="s">
        <v>2</v>
      </c>
      <c r="L772" s="3" t="s">
        <v>14</v>
      </c>
      <c r="M772" s="3" t="s">
        <v>15</v>
      </c>
      <c r="N772" s="6">
        <v>771</v>
      </c>
    </row>
    <row r="773" spans="1:14" ht="15.75" x14ac:dyDescent="0.25">
      <c r="A773" s="1" t="s">
        <v>1194</v>
      </c>
      <c r="B773" s="2" t="s">
        <v>340</v>
      </c>
      <c r="C773" s="3" t="s">
        <v>181</v>
      </c>
      <c r="D773" s="2" t="s">
        <v>1595</v>
      </c>
      <c r="E773" s="2" t="s">
        <v>173</v>
      </c>
      <c r="F773" s="4">
        <v>66301</v>
      </c>
      <c r="G773" s="3" t="s">
        <v>12</v>
      </c>
      <c r="H773" s="3" t="s">
        <v>13</v>
      </c>
      <c r="I773" s="7"/>
      <c r="J773" s="7"/>
      <c r="K773" s="3" t="s">
        <v>2</v>
      </c>
      <c r="L773" s="3" t="s">
        <v>14</v>
      </c>
      <c r="M773" s="3" t="s">
        <v>15</v>
      </c>
      <c r="N773" s="6">
        <v>772</v>
      </c>
    </row>
    <row r="774" spans="1:14" ht="15.75" x14ac:dyDescent="0.25">
      <c r="A774" s="1" t="s">
        <v>1598</v>
      </c>
      <c r="B774" s="2" t="s">
        <v>1599</v>
      </c>
      <c r="C774" s="9" t="s">
        <v>12</v>
      </c>
      <c r="D774" s="2" t="s">
        <v>1184</v>
      </c>
      <c r="E774" s="2" t="s">
        <v>53</v>
      </c>
      <c r="F774" s="4">
        <v>66300</v>
      </c>
      <c r="G774" s="9" t="s">
        <v>12</v>
      </c>
      <c r="H774" s="9" t="s">
        <v>13</v>
      </c>
      <c r="I774" s="5"/>
      <c r="J774" s="5"/>
      <c r="K774" s="9" t="s">
        <v>2</v>
      </c>
      <c r="L774" s="3" t="s">
        <v>14</v>
      </c>
      <c r="M774" s="3" t="s">
        <v>15</v>
      </c>
      <c r="N774" s="6">
        <v>773</v>
      </c>
    </row>
    <row r="775" spans="1:14" ht="15.75" x14ac:dyDescent="0.25">
      <c r="A775" s="1" t="s">
        <v>837</v>
      </c>
      <c r="B775" s="2" t="s">
        <v>187</v>
      </c>
      <c r="C775" s="3" t="s">
        <v>51</v>
      </c>
      <c r="D775" s="2" t="s">
        <v>1682</v>
      </c>
      <c r="E775" s="2" t="s">
        <v>163</v>
      </c>
      <c r="F775" s="4">
        <v>66270</v>
      </c>
      <c r="G775" s="3" t="s">
        <v>12</v>
      </c>
      <c r="H775" s="3" t="s">
        <v>13</v>
      </c>
      <c r="I775" s="7"/>
      <c r="J775" s="7"/>
      <c r="K775" s="3" t="s">
        <v>3</v>
      </c>
      <c r="L775" s="3" t="s">
        <v>59</v>
      </c>
      <c r="M775" s="3" t="s">
        <v>60</v>
      </c>
      <c r="N775" s="6">
        <v>774</v>
      </c>
    </row>
    <row r="776" spans="1:14" ht="15.75" x14ac:dyDescent="0.25">
      <c r="A776" s="1" t="s">
        <v>1635</v>
      </c>
      <c r="B776" s="2" t="s">
        <v>559</v>
      </c>
      <c r="C776" s="3" t="s">
        <v>51</v>
      </c>
      <c r="D776" s="2" t="s">
        <v>782</v>
      </c>
      <c r="E776" s="2" t="s">
        <v>270</v>
      </c>
      <c r="F776" s="4">
        <v>66269</v>
      </c>
      <c r="G776" s="3" t="s">
        <v>12</v>
      </c>
      <c r="H776" s="3" t="s">
        <v>13</v>
      </c>
      <c r="I776" s="7"/>
      <c r="J776" s="7"/>
      <c r="K776" s="3" t="s">
        <v>3</v>
      </c>
      <c r="L776" s="3" t="s">
        <v>59</v>
      </c>
      <c r="M776" s="3" t="s">
        <v>60</v>
      </c>
      <c r="N776" s="6">
        <v>775</v>
      </c>
    </row>
    <row r="777" spans="1:14" ht="15.75" x14ac:dyDescent="0.25">
      <c r="A777" s="1" t="s">
        <v>3167</v>
      </c>
      <c r="B777" s="2" t="s">
        <v>1086</v>
      </c>
      <c r="C777" s="3" t="s">
        <v>43</v>
      </c>
      <c r="D777" s="2" t="s">
        <v>782</v>
      </c>
      <c r="E777" s="2" t="s">
        <v>249</v>
      </c>
      <c r="F777" s="7">
        <v>66255</v>
      </c>
      <c r="G777" s="8" t="s">
        <v>12</v>
      </c>
      <c r="H777" s="8" t="s">
        <v>13</v>
      </c>
      <c r="I777" s="5"/>
      <c r="J777" s="5"/>
      <c r="K777" s="8" t="s">
        <v>3</v>
      </c>
      <c r="L777" s="3" t="s">
        <v>59</v>
      </c>
      <c r="M777" s="3" t="s">
        <v>60</v>
      </c>
      <c r="N777" s="6">
        <v>776</v>
      </c>
    </row>
    <row r="778" spans="1:14" ht="15.75" x14ac:dyDescent="0.25">
      <c r="A778" s="1" t="s">
        <v>1605</v>
      </c>
      <c r="B778" s="2" t="s">
        <v>50</v>
      </c>
      <c r="C778" s="3" t="s">
        <v>58</v>
      </c>
      <c r="D778" s="2" t="s">
        <v>1606</v>
      </c>
      <c r="E778" s="2" t="s">
        <v>547</v>
      </c>
      <c r="F778" s="4">
        <v>66248</v>
      </c>
      <c r="G778" s="3" t="s">
        <v>12</v>
      </c>
      <c r="H778" s="3" t="s">
        <v>13</v>
      </c>
      <c r="I778" s="7"/>
      <c r="J778" s="7"/>
      <c r="K778" s="3" t="s">
        <v>2</v>
      </c>
      <c r="L778" s="3" t="s">
        <v>14</v>
      </c>
      <c r="M778" s="3" t="s">
        <v>15</v>
      </c>
      <c r="N778" s="6">
        <v>777</v>
      </c>
    </row>
    <row r="779" spans="1:14" ht="15.75" x14ac:dyDescent="0.25">
      <c r="A779" s="1" t="s">
        <v>1641</v>
      </c>
      <c r="B779" s="2" t="s">
        <v>1484</v>
      </c>
      <c r="C779" s="3" t="s">
        <v>135</v>
      </c>
      <c r="D779" s="2" t="s">
        <v>201</v>
      </c>
      <c r="E779" s="2" t="s">
        <v>221</v>
      </c>
      <c r="F779" s="4">
        <v>66152</v>
      </c>
      <c r="G779" s="3" t="s">
        <v>12</v>
      </c>
      <c r="H779" s="3" t="s">
        <v>13</v>
      </c>
      <c r="I779" s="7"/>
      <c r="J779" s="7"/>
      <c r="K779" s="3" t="s">
        <v>3</v>
      </c>
      <c r="L779" s="3" t="s">
        <v>59</v>
      </c>
      <c r="M779" s="3" t="s">
        <v>60</v>
      </c>
      <c r="N779" s="6">
        <v>778</v>
      </c>
    </row>
    <row r="780" spans="1:14" ht="15.75" x14ac:dyDescent="0.25">
      <c r="A780" s="1" t="s">
        <v>1610</v>
      </c>
      <c r="B780" s="2" t="s">
        <v>282</v>
      </c>
      <c r="C780" s="3" t="s">
        <v>12</v>
      </c>
      <c r="D780" s="2" t="s">
        <v>1184</v>
      </c>
      <c r="E780" s="2" t="s">
        <v>53</v>
      </c>
      <c r="F780" s="4">
        <v>66139</v>
      </c>
      <c r="G780" s="3" t="s">
        <v>12</v>
      </c>
      <c r="H780" s="3" t="s">
        <v>13</v>
      </c>
      <c r="I780" s="7"/>
      <c r="J780" s="7"/>
      <c r="K780" s="3" t="s">
        <v>2</v>
      </c>
      <c r="L780" s="3" t="s">
        <v>14</v>
      </c>
      <c r="M780" s="3" t="s">
        <v>15</v>
      </c>
      <c r="N780" s="6">
        <v>779</v>
      </c>
    </row>
    <row r="781" spans="1:14" ht="15.75" x14ac:dyDescent="0.25">
      <c r="A781" s="1" t="s">
        <v>1612</v>
      </c>
      <c r="B781" s="2" t="s">
        <v>875</v>
      </c>
      <c r="C781" s="3" t="s">
        <v>187</v>
      </c>
      <c r="D781" s="2" t="s">
        <v>996</v>
      </c>
      <c r="E781" s="2" t="s">
        <v>53</v>
      </c>
      <c r="F781" s="4">
        <v>66139</v>
      </c>
      <c r="G781" s="3" t="s">
        <v>12</v>
      </c>
      <c r="H781" s="3" t="s">
        <v>13</v>
      </c>
      <c r="I781" s="7"/>
      <c r="J781" s="7"/>
      <c r="K781" s="3" t="s">
        <v>2</v>
      </c>
      <c r="L781" s="3" t="s">
        <v>14</v>
      </c>
      <c r="M781" s="3" t="s">
        <v>15</v>
      </c>
      <c r="N781" s="6">
        <v>780</v>
      </c>
    </row>
    <row r="782" spans="1:14" ht="15.75" x14ac:dyDescent="0.25">
      <c r="A782" s="1" t="s">
        <v>1613</v>
      </c>
      <c r="B782" s="2" t="s">
        <v>344</v>
      </c>
      <c r="C782" s="3" t="s">
        <v>63</v>
      </c>
      <c r="D782" s="2" t="s">
        <v>1563</v>
      </c>
      <c r="E782" s="2" t="s">
        <v>53</v>
      </c>
      <c r="F782" s="4">
        <v>66138</v>
      </c>
      <c r="G782" s="9" t="s">
        <v>12</v>
      </c>
      <c r="H782" s="9" t="s">
        <v>13</v>
      </c>
      <c r="I782" s="5"/>
      <c r="J782" s="5"/>
      <c r="K782" s="9" t="s">
        <v>2</v>
      </c>
      <c r="L782" s="3" t="s">
        <v>14</v>
      </c>
      <c r="M782" s="3" t="s">
        <v>15</v>
      </c>
      <c r="N782" s="6">
        <v>781</v>
      </c>
    </row>
    <row r="783" spans="1:14" ht="15.75" x14ac:dyDescent="0.25">
      <c r="A783" s="1" t="s">
        <v>1614</v>
      </c>
      <c r="B783" s="2" t="s">
        <v>1615</v>
      </c>
      <c r="C783" s="8" t="s">
        <v>51</v>
      </c>
      <c r="D783" s="2" t="s">
        <v>1606</v>
      </c>
      <c r="E783" s="2" t="s">
        <v>547</v>
      </c>
      <c r="F783" s="4">
        <v>66115</v>
      </c>
      <c r="G783" s="8" t="s">
        <v>12</v>
      </c>
      <c r="H783" s="8" t="s">
        <v>13</v>
      </c>
      <c r="I783" s="7"/>
      <c r="J783" s="7"/>
      <c r="K783" s="8" t="s">
        <v>2</v>
      </c>
      <c r="L783" s="3" t="s">
        <v>14</v>
      </c>
      <c r="M783" s="3" t="s">
        <v>15</v>
      </c>
      <c r="N783" s="6">
        <v>782</v>
      </c>
    </row>
    <row r="784" spans="1:14" ht="15.75" x14ac:dyDescent="0.25">
      <c r="A784" s="1" t="s">
        <v>1658</v>
      </c>
      <c r="B784" s="2" t="s">
        <v>1331</v>
      </c>
      <c r="C784" s="8" t="s">
        <v>12</v>
      </c>
      <c r="D784" s="2" t="s">
        <v>195</v>
      </c>
      <c r="E784" s="2" t="s">
        <v>1050</v>
      </c>
      <c r="F784" s="4">
        <v>66082</v>
      </c>
      <c r="G784" s="8" t="s">
        <v>12</v>
      </c>
      <c r="H784" s="8" t="s">
        <v>13</v>
      </c>
      <c r="I784" s="5"/>
      <c r="J784" s="5"/>
      <c r="K784" s="8" t="s">
        <v>3</v>
      </c>
      <c r="L784" s="3" t="s">
        <v>59</v>
      </c>
      <c r="M784" s="3" t="s">
        <v>60</v>
      </c>
      <c r="N784" s="6">
        <v>783</v>
      </c>
    </row>
    <row r="785" spans="1:14" ht="15.75" x14ac:dyDescent="0.25">
      <c r="A785" s="1" t="s">
        <v>1644</v>
      </c>
      <c r="B785" s="2" t="s">
        <v>1265</v>
      </c>
      <c r="C785" s="3" t="s">
        <v>12</v>
      </c>
      <c r="D785" s="2" t="s">
        <v>201</v>
      </c>
      <c r="E785" s="2" t="s">
        <v>392</v>
      </c>
      <c r="F785" s="4">
        <v>65970</v>
      </c>
      <c r="G785" s="3" t="s">
        <v>12</v>
      </c>
      <c r="H785" s="3" t="s">
        <v>13</v>
      </c>
      <c r="I785" s="7"/>
      <c r="J785" s="7"/>
      <c r="K785" s="3" t="s">
        <v>3</v>
      </c>
      <c r="L785" s="3" t="s">
        <v>59</v>
      </c>
      <c r="M785" s="3" t="s">
        <v>60</v>
      </c>
      <c r="N785" s="6">
        <v>784</v>
      </c>
    </row>
    <row r="786" spans="1:14" ht="15.75" x14ac:dyDescent="0.25">
      <c r="A786" s="1" t="s">
        <v>3168</v>
      </c>
      <c r="B786" s="2" t="s">
        <v>3169</v>
      </c>
      <c r="C786" s="3" t="s">
        <v>224</v>
      </c>
      <c r="D786" s="2" t="s">
        <v>3170</v>
      </c>
      <c r="E786" s="2" t="s">
        <v>547</v>
      </c>
      <c r="F786" s="4">
        <v>65846</v>
      </c>
      <c r="G786" s="8" t="s">
        <v>12</v>
      </c>
      <c r="H786" s="8" t="s">
        <v>13</v>
      </c>
      <c r="I786" s="7"/>
      <c r="J786" s="7"/>
      <c r="K786" s="8" t="s">
        <v>2</v>
      </c>
      <c r="L786" s="3" t="s">
        <v>14</v>
      </c>
      <c r="M786" s="3" t="s">
        <v>15</v>
      </c>
      <c r="N786" s="6">
        <v>785</v>
      </c>
    </row>
    <row r="787" spans="1:14" ht="15.75" x14ac:dyDescent="0.25">
      <c r="A787" s="1" t="s">
        <v>1623</v>
      </c>
      <c r="B787" s="2" t="s">
        <v>774</v>
      </c>
      <c r="C787" s="3" t="s">
        <v>51</v>
      </c>
      <c r="D787" s="2" t="s">
        <v>1624</v>
      </c>
      <c r="E787" s="2" t="s">
        <v>253</v>
      </c>
      <c r="F787" s="4">
        <v>65701</v>
      </c>
      <c r="G787" s="3" t="s">
        <v>12</v>
      </c>
      <c r="H787" s="3" t="s">
        <v>13</v>
      </c>
      <c r="I787" s="7"/>
      <c r="J787" s="7"/>
      <c r="K787" s="3" t="s">
        <v>2</v>
      </c>
      <c r="L787" s="3" t="s">
        <v>14</v>
      </c>
      <c r="M787" s="3" t="s">
        <v>15</v>
      </c>
      <c r="N787" s="6">
        <v>786</v>
      </c>
    </row>
    <row r="788" spans="1:14" ht="15.75" x14ac:dyDescent="0.25">
      <c r="A788" s="1" t="s">
        <v>1593</v>
      </c>
      <c r="B788" s="2" t="s">
        <v>1652</v>
      </c>
      <c r="C788" s="3" t="s">
        <v>12</v>
      </c>
      <c r="D788" s="2" t="s">
        <v>712</v>
      </c>
      <c r="E788" s="2" t="s">
        <v>410</v>
      </c>
      <c r="F788" s="4">
        <v>65661</v>
      </c>
      <c r="G788" s="3" t="s">
        <v>12</v>
      </c>
      <c r="H788" s="3" t="s">
        <v>13</v>
      </c>
      <c r="I788" s="7"/>
      <c r="J788" s="7"/>
      <c r="K788" s="3" t="s">
        <v>3</v>
      </c>
      <c r="L788" s="3" t="s">
        <v>59</v>
      </c>
      <c r="M788" s="3" t="s">
        <v>60</v>
      </c>
      <c r="N788" s="6">
        <v>787</v>
      </c>
    </row>
    <row r="789" spans="1:14" ht="15.75" x14ac:dyDescent="0.25">
      <c r="A789" s="1" t="s">
        <v>1625</v>
      </c>
      <c r="B789" s="2" t="s">
        <v>86</v>
      </c>
      <c r="C789" s="3" t="s">
        <v>135</v>
      </c>
      <c r="D789" s="2" t="s">
        <v>1626</v>
      </c>
      <c r="E789" s="2" t="s">
        <v>37</v>
      </c>
      <c r="F789" s="4">
        <v>65653</v>
      </c>
      <c r="G789" s="3" t="s">
        <v>12</v>
      </c>
      <c r="H789" s="3" t="s">
        <v>13</v>
      </c>
      <c r="I789" s="7"/>
      <c r="J789" s="7"/>
      <c r="K789" s="3" t="s">
        <v>2</v>
      </c>
      <c r="L789" s="3" t="s">
        <v>14</v>
      </c>
      <c r="M789" s="3" t="s">
        <v>15</v>
      </c>
      <c r="N789" s="6">
        <v>788</v>
      </c>
    </row>
    <row r="790" spans="1:14" ht="15.75" x14ac:dyDescent="0.25">
      <c r="A790" s="1" t="s">
        <v>1850</v>
      </c>
      <c r="B790" s="2" t="s">
        <v>1851</v>
      </c>
      <c r="C790" s="8"/>
      <c r="D790" s="2" t="s">
        <v>712</v>
      </c>
      <c r="E790" s="2" t="s">
        <v>410</v>
      </c>
      <c r="F790" s="7">
        <v>65625</v>
      </c>
      <c r="G790" s="9" t="s">
        <v>12</v>
      </c>
      <c r="H790" s="9" t="s">
        <v>13</v>
      </c>
      <c r="I790" s="5"/>
      <c r="J790" s="5"/>
      <c r="K790" s="9" t="s">
        <v>3</v>
      </c>
      <c r="L790" s="8" t="s">
        <v>59</v>
      </c>
      <c r="M790" s="8" t="s">
        <v>60</v>
      </c>
      <c r="N790" s="6">
        <v>789</v>
      </c>
    </row>
    <row r="791" spans="1:14" ht="15.75" x14ac:dyDescent="0.25">
      <c r="A791" s="1" t="s">
        <v>1629</v>
      </c>
      <c r="B791" s="2" t="s">
        <v>17</v>
      </c>
      <c r="C791" s="3" t="s">
        <v>144</v>
      </c>
      <c r="D791" s="2" t="s">
        <v>359</v>
      </c>
      <c r="E791" s="2" t="s">
        <v>1191</v>
      </c>
      <c r="F791" s="4">
        <v>65549</v>
      </c>
      <c r="G791" s="3" t="s">
        <v>12</v>
      </c>
      <c r="H791" s="3" t="s">
        <v>13</v>
      </c>
      <c r="I791" s="7"/>
      <c r="J791" s="7"/>
      <c r="K791" s="3" t="s">
        <v>2</v>
      </c>
      <c r="L791" s="3" t="s">
        <v>14</v>
      </c>
      <c r="M791" s="3" t="s">
        <v>15</v>
      </c>
      <c r="N791" s="6">
        <v>790</v>
      </c>
    </row>
    <row r="792" spans="1:14" ht="15.75" x14ac:dyDescent="0.25">
      <c r="A792" s="1" t="s">
        <v>1630</v>
      </c>
      <c r="B792" s="2" t="s">
        <v>1631</v>
      </c>
      <c r="C792" s="3" t="s">
        <v>144</v>
      </c>
      <c r="D792" s="2" t="s">
        <v>1632</v>
      </c>
      <c r="E792" s="2" t="s">
        <v>53</v>
      </c>
      <c r="F792" s="4">
        <v>65490</v>
      </c>
      <c r="G792" s="3" t="s">
        <v>12</v>
      </c>
      <c r="H792" s="3" t="s">
        <v>13</v>
      </c>
      <c r="I792" s="7"/>
      <c r="J792" s="7"/>
      <c r="K792" s="3" t="s">
        <v>2</v>
      </c>
      <c r="L792" s="3" t="s">
        <v>14</v>
      </c>
      <c r="M792" s="3" t="s">
        <v>15</v>
      </c>
      <c r="N792" s="6">
        <v>791</v>
      </c>
    </row>
    <row r="793" spans="1:14" ht="15.75" x14ac:dyDescent="0.25">
      <c r="A793" s="1" t="s">
        <v>1666</v>
      </c>
      <c r="B793" s="12" t="s">
        <v>51</v>
      </c>
      <c r="C793" s="3" t="s">
        <v>152</v>
      </c>
      <c r="D793" s="2" t="s">
        <v>712</v>
      </c>
      <c r="E793" s="2" t="s">
        <v>167</v>
      </c>
      <c r="F793" s="4">
        <v>65488</v>
      </c>
      <c r="G793" s="3" t="s">
        <v>58</v>
      </c>
      <c r="H793" s="9" t="s">
        <v>13</v>
      </c>
      <c r="I793" s="4">
        <v>15000</v>
      </c>
      <c r="J793" s="5"/>
      <c r="K793" s="9" t="s">
        <v>1</v>
      </c>
      <c r="L793" s="8" t="s">
        <v>59</v>
      </c>
      <c r="M793" s="8" t="s">
        <v>60</v>
      </c>
      <c r="N793" s="6">
        <v>792</v>
      </c>
    </row>
    <row r="794" spans="1:14" ht="15.75" x14ac:dyDescent="0.25">
      <c r="A794" s="1" t="s">
        <v>1684</v>
      </c>
      <c r="B794" s="2" t="s">
        <v>1685</v>
      </c>
      <c r="C794" s="3" t="s">
        <v>12</v>
      </c>
      <c r="D794" s="2" t="s">
        <v>1027</v>
      </c>
      <c r="E794" s="2" t="s">
        <v>53</v>
      </c>
      <c r="F794" s="4">
        <v>65448</v>
      </c>
      <c r="G794" s="3" t="s">
        <v>12</v>
      </c>
      <c r="H794" s="8" t="s">
        <v>13</v>
      </c>
      <c r="I794" s="5"/>
      <c r="J794" s="5"/>
      <c r="K794" s="8" t="s">
        <v>2</v>
      </c>
      <c r="L794" s="3" t="s">
        <v>14</v>
      </c>
      <c r="M794" s="3" t="s">
        <v>15</v>
      </c>
      <c r="N794" s="6">
        <v>793</v>
      </c>
    </row>
    <row r="795" spans="1:14" ht="15.75" x14ac:dyDescent="0.25">
      <c r="A795" s="1" t="s">
        <v>209</v>
      </c>
      <c r="B795" s="2" t="s">
        <v>772</v>
      </c>
      <c r="C795" s="3" t="s">
        <v>9</v>
      </c>
      <c r="D795" s="2" t="s">
        <v>3171</v>
      </c>
      <c r="E795" s="2" t="s">
        <v>1261</v>
      </c>
      <c r="F795" s="4">
        <v>65392</v>
      </c>
      <c r="G795" s="3" t="s">
        <v>12</v>
      </c>
      <c r="H795" s="3" t="s">
        <v>13</v>
      </c>
      <c r="I795" s="4">
        <v>534.25</v>
      </c>
      <c r="J795" s="7"/>
      <c r="K795" s="3" t="s">
        <v>2</v>
      </c>
      <c r="L795" s="3" t="s">
        <v>14</v>
      </c>
      <c r="M795" s="3" t="s">
        <v>15</v>
      </c>
      <c r="N795" s="6">
        <v>794</v>
      </c>
    </row>
    <row r="796" spans="1:14" ht="15.75" x14ac:dyDescent="0.25">
      <c r="A796" s="1" t="s">
        <v>1636</v>
      </c>
      <c r="B796" s="2" t="s">
        <v>918</v>
      </c>
      <c r="C796" s="3" t="s">
        <v>12</v>
      </c>
      <c r="D796" s="2" t="s">
        <v>359</v>
      </c>
      <c r="E796" s="2" t="s">
        <v>694</v>
      </c>
      <c r="F796" s="4">
        <v>65392</v>
      </c>
      <c r="G796" s="3" t="s">
        <v>12</v>
      </c>
      <c r="H796" s="3" t="s">
        <v>13</v>
      </c>
      <c r="I796" s="7"/>
      <c r="J796" s="7"/>
      <c r="K796" s="3" t="s">
        <v>2</v>
      </c>
      <c r="L796" s="3" t="s">
        <v>14</v>
      </c>
      <c r="M796" s="3" t="s">
        <v>15</v>
      </c>
      <c r="N796" s="6">
        <v>795</v>
      </c>
    </row>
    <row r="797" spans="1:14" ht="15.75" x14ac:dyDescent="0.25">
      <c r="A797" s="1" t="s">
        <v>1676</v>
      </c>
      <c r="B797" s="2" t="s">
        <v>595</v>
      </c>
      <c r="C797" s="3" t="s">
        <v>18</v>
      </c>
      <c r="D797" s="2" t="s">
        <v>201</v>
      </c>
      <c r="E797" s="2" t="s">
        <v>392</v>
      </c>
      <c r="F797" s="4">
        <v>65386</v>
      </c>
      <c r="G797" s="3" t="s">
        <v>12</v>
      </c>
      <c r="H797" s="3" t="s">
        <v>13</v>
      </c>
      <c r="I797" s="7"/>
      <c r="J797" s="7"/>
      <c r="K797" s="3" t="s">
        <v>3</v>
      </c>
      <c r="L797" s="3" t="s">
        <v>59</v>
      </c>
      <c r="M797" s="3" t="s">
        <v>60</v>
      </c>
      <c r="N797" s="6">
        <v>796</v>
      </c>
    </row>
    <row r="798" spans="1:14" ht="15.75" x14ac:dyDescent="0.25">
      <c r="A798" s="1" t="s">
        <v>1856</v>
      </c>
      <c r="B798" s="2" t="s">
        <v>1857</v>
      </c>
      <c r="C798" s="3" t="s">
        <v>181</v>
      </c>
      <c r="D798" s="2" t="s">
        <v>712</v>
      </c>
      <c r="E798" s="2" t="s">
        <v>93</v>
      </c>
      <c r="F798" s="4">
        <v>65381</v>
      </c>
      <c r="G798" s="9" t="s">
        <v>12</v>
      </c>
      <c r="H798" s="9" t="s">
        <v>13</v>
      </c>
      <c r="I798" s="5"/>
      <c r="J798" s="5"/>
      <c r="K798" s="9" t="s">
        <v>3</v>
      </c>
      <c r="L798" s="3" t="s">
        <v>59</v>
      </c>
      <c r="M798" s="3" t="s">
        <v>60</v>
      </c>
      <c r="N798" s="6">
        <v>797</v>
      </c>
    </row>
    <row r="799" spans="1:14" ht="15.75" x14ac:dyDescent="0.25">
      <c r="A799" s="1" t="s">
        <v>1639</v>
      </c>
      <c r="B799" s="2" t="s">
        <v>50</v>
      </c>
      <c r="C799" s="3" t="s">
        <v>9</v>
      </c>
      <c r="D799" s="2" t="s">
        <v>1640</v>
      </c>
      <c r="E799" s="2" t="s">
        <v>371</v>
      </c>
      <c r="F799" s="4">
        <v>65280</v>
      </c>
      <c r="G799" s="3" t="s">
        <v>12</v>
      </c>
      <c r="H799" s="3" t="s">
        <v>13</v>
      </c>
      <c r="I799" s="7"/>
      <c r="J799" s="7"/>
      <c r="K799" s="3" t="s">
        <v>2</v>
      </c>
      <c r="L799" s="3" t="s">
        <v>14</v>
      </c>
      <c r="M799" s="3" t="s">
        <v>15</v>
      </c>
      <c r="N799" s="6">
        <v>798</v>
      </c>
    </row>
    <row r="800" spans="1:14" ht="15.75" x14ac:dyDescent="0.25">
      <c r="A800" s="1" t="s">
        <v>1619</v>
      </c>
      <c r="B800" s="2" t="s">
        <v>1620</v>
      </c>
      <c r="C800" s="8"/>
      <c r="D800" s="2" t="s">
        <v>201</v>
      </c>
      <c r="E800" s="2" t="s">
        <v>527</v>
      </c>
      <c r="F800" s="4">
        <v>65246</v>
      </c>
      <c r="G800" s="3" t="s">
        <v>58</v>
      </c>
      <c r="H800" s="3" t="s">
        <v>13</v>
      </c>
      <c r="I800" s="7"/>
      <c r="J800" s="7"/>
      <c r="K800" s="3" t="s">
        <v>1</v>
      </c>
      <c r="L800" s="3" t="s">
        <v>59</v>
      </c>
      <c r="M800" s="3" t="s">
        <v>60</v>
      </c>
      <c r="N800" s="6">
        <v>799</v>
      </c>
    </row>
    <row r="801" spans="1:14" ht="15.75" x14ac:dyDescent="0.25">
      <c r="A801" s="1" t="s">
        <v>1778</v>
      </c>
      <c r="B801" s="2" t="s">
        <v>340</v>
      </c>
      <c r="C801" s="3" t="s">
        <v>87</v>
      </c>
      <c r="D801" s="2" t="s">
        <v>3158</v>
      </c>
      <c r="E801" s="2" t="s">
        <v>53</v>
      </c>
      <c r="F801" s="4">
        <v>65218</v>
      </c>
      <c r="G801" s="3" t="s">
        <v>12</v>
      </c>
      <c r="H801" s="3" t="s">
        <v>13</v>
      </c>
      <c r="I801" s="7"/>
      <c r="J801" s="5"/>
      <c r="K801" s="9" t="s">
        <v>2</v>
      </c>
      <c r="L801" s="3" t="s">
        <v>14</v>
      </c>
      <c r="M801" s="3" t="s">
        <v>15</v>
      </c>
      <c r="N801" s="6">
        <v>800</v>
      </c>
    </row>
    <row r="802" spans="1:14" ht="15.75" x14ac:dyDescent="0.25">
      <c r="A802" s="1" t="s">
        <v>1704</v>
      </c>
      <c r="B802" s="2" t="s">
        <v>111</v>
      </c>
      <c r="C802" s="3" t="s">
        <v>87</v>
      </c>
      <c r="D802" s="2" t="s">
        <v>201</v>
      </c>
      <c r="E802" s="2" t="s">
        <v>428</v>
      </c>
      <c r="F802" s="4">
        <v>65211</v>
      </c>
      <c r="G802" s="3" t="s">
        <v>12</v>
      </c>
      <c r="H802" s="3" t="s">
        <v>13</v>
      </c>
      <c r="I802" s="7"/>
      <c r="J802" s="7"/>
      <c r="K802" s="3" t="s">
        <v>3</v>
      </c>
      <c r="L802" s="3" t="s">
        <v>59</v>
      </c>
      <c r="M802" s="3" t="s">
        <v>60</v>
      </c>
      <c r="N802" s="6">
        <v>801</v>
      </c>
    </row>
    <row r="803" spans="1:14" ht="15.75" x14ac:dyDescent="0.25">
      <c r="A803" s="1" t="s">
        <v>1645</v>
      </c>
      <c r="B803" s="2" t="s">
        <v>1062</v>
      </c>
      <c r="C803" s="3" t="s">
        <v>12</v>
      </c>
      <c r="D803" s="2" t="s">
        <v>1266</v>
      </c>
      <c r="E803" s="2" t="s">
        <v>198</v>
      </c>
      <c r="F803" s="4">
        <v>65111</v>
      </c>
      <c r="G803" s="3" t="s">
        <v>12</v>
      </c>
      <c r="H803" s="3" t="s">
        <v>13</v>
      </c>
      <c r="I803" s="4"/>
      <c r="J803" s="7"/>
      <c r="K803" s="3" t="s">
        <v>2</v>
      </c>
      <c r="L803" s="3" t="s">
        <v>14</v>
      </c>
      <c r="M803" s="3" t="s">
        <v>15</v>
      </c>
      <c r="N803" s="6">
        <v>802</v>
      </c>
    </row>
    <row r="804" spans="1:14" ht="15.75" x14ac:dyDescent="0.25">
      <c r="A804" s="1" t="s">
        <v>821</v>
      </c>
      <c r="B804" s="2" t="s">
        <v>893</v>
      </c>
      <c r="C804" s="3" t="s">
        <v>51</v>
      </c>
      <c r="D804" s="2" t="s">
        <v>782</v>
      </c>
      <c r="E804" s="2" t="s">
        <v>527</v>
      </c>
      <c r="F804" s="4">
        <v>65056</v>
      </c>
      <c r="G804" s="3" t="s">
        <v>12</v>
      </c>
      <c r="H804" s="3" t="s">
        <v>13</v>
      </c>
      <c r="I804" s="4"/>
      <c r="J804" s="7"/>
      <c r="K804" s="3" t="s">
        <v>3</v>
      </c>
      <c r="L804" s="3" t="s">
        <v>59</v>
      </c>
      <c r="M804" s="3" t="s">
        <v>60</v>
      </c>
      <c r="N804" s="6">
        <v>803</v>
      </c>
    </row>
    <row r="805" spans="1:14" ht="15.75" x14ac:dyDescent="0.25">
      <c r="A805" s="1" t="s">
        <v>1649</v>
      </c>
      <c r="B805" s="2" t="s">
        <v>1650</v>
      </c>
      <c r="C805" s="3" t="s">
        <v>181</v>
      </c>
      <c r="D805" s="2" t="s">
        <v>1651</v>
      </c>
      <c r="E805" s="2" t="s">
        <v>33</v>
      </c>
      <c r="F805" s="4">
        <v>65052</v>
      </c>
      <c r="G805" s="3" t="s">
        <v>12</v>
      </c>
      <c r="H805" s="3" t="s">
        <v>13</v>
      </c>
      <c r="I805" s="7"/>
      <c r="J805" s="7"/>
      <c r="K805" s="3" t="s">
        <v>2</v>
      </c>
      <c r="L805" s="3" t="s">
        <v>14</v>
      </c>
      <c r="M805" s="3" t="s">
        <v>15</v>
      </c>
      <c r="N805" s="6">
        <v>804</v>
      </c>
    </row>
    <row r="806" spans="1:14" ht="15.75" x14ac:dyDescent="0.25">
      <c r="A806" s="1" t="s">
        <v>1646</v>
      </c>
      <c r="B806" s="2" t="s">
        <v>344</v>
      </c>
      <c r="C806" s="3" t="s">
        <v>87</v>
      </c>
      <c r="D806" s="2" t="s">
        <v>1647</v>
      </c>
      <c r="E806" s="2" t="s">
        <v>1648</v>
      </c>
      <c r="F806" s="4">
        <v>65052</v>
      </c>
      <c r="G806" s="3" t="s">
        <v>12</v>
      </c>
      <c r="H806" s="3" t="s">
        <v>13</v>
      </c>
      <c r="I806" s="5"/>
      <c r="J806" s="5"/>
      <c r="K806" s="3" t="s">
        <v>2</v>
      </c>
      <c r="L806" s="3" t="s">
        <v>14</v>
      </c>
      <c r="M806" s="3" t="s">
        <v>15</v>
      </c>
      <c r="N806" s="6">
        <v>805</v>
      </c>
    </row>
    <row r="807" spans="1:14" ht="15.75" x14ac:dyDescent="0.25">
      <c r="A807" s="1" t="s">
        <v>1873</v>
      </c>
      <c r="B807" s="2" t="s">
        <v>1874</v>
      </c>
      <c r="C807" s="3" t="s">
        <v>31</v>
      </c>
      <c r="D807" s="2" t="s">
        <v>712</v>
      </c>
      <c r="E807" s="2" t="s">
        <v>270</v>
      </c>
      <c r="F807" s="4">
        <v>65006</v>
      </c>
      <c r="G807" s="3" t="s">
        <v>12</v>
      </c>
      <c r="H807" s="3" t="s">
        <v>13</v>
      </c>
      <c r="I807" s="7"/>
      <c r="J807" s="7"/>
      <c r="K807" s="3" t="s">
        <v>3</v>
      </c>
      <c r="L807" s="3" t="s">
        <v>59</v>
      </c>
      <c r="M807" s="3" t="s">
        <v>60</v>
      </c>
      <c r="N807" s="6">
        <v>806</v>
      </c>
    </row>
    <row r="808" spans="1:14" ht="15.75" x14ac:dyDescent="0.25">
      <c r="A808" s="1" t="s">
        <v>2322</v>
      </c>
      <c r="B808" s="2" t="s">
        <v>127</v>
      </c>
      <c r="C808" s="3" t="s">
        <v>135</v>
      </c>
      <c r="D808" s="2" t="s">
        <v>1622</v>
      </c>
      <c r="E808" s="2" t="s">
        <v>812</v>
      </c>
      <c r="F808" s="4">
        <v>65000</v>
      </c>
      <c r="G808" s="9" t="s">
        <v>12</v>
      </c>
      <c r="H808" s="9" t="s">
        <v>13</v>
      </c>
      <c r="I808" s="5"/>
      <c r="J808" s="5"/>
      <c r="K808" s="9" t="s">
        <v>2</v>
      </c>
      <c r="L808" s="3" t="s">
        <v>14</v>
      </c>
      <c r="M808" s="3" t="s">
        <v>15</v>
      </c>
      <c r="N808" s="6">
        <v>807</v>
      </c>
    </row>
    <row r="809" spans="1:14" ht="15.75" x14ac:dyDescent="0.25">
      <c r="A809" s="1" t="s">
        <v>2082</v>
      </c>
      <c r="B809" s="2" t="s">
        <v>605</v>
      </c>
      <c r="C809" s="3" t="s">
        <v>87</v>
      </c>
      <c r="D809" s="2" t="s">
        <v>2083</v>
      </c>
      <c r="E809" s="2" t="s">
        <v>149</v>
      </c>
      <c r="F809" s="7">
        <v>65000</v>
      </c>
      <c r="G809" s="8" t="s">
        <v>12</v>
      </c>
      <c r="H809" s="8" t="s">
        <v>13</v>
      </c>
      <c r="I809" s="5"/>
      <c r="J809" s="5"/>
      <c r="K809" s="8" t="s">
        <v>2</v>
      </c>
      <c r="L809" s="3" t="s">
        <v>14</v>
      </c>
      <c r="M809" s="3" t="s">
        <v>15</v>
      </c>
      <c r="N809" s="6">
        <v>808</v>
      </c>
    </row>
    <row r="810" spans="1:14" ht="15.75" x14ac:dyDescent="0.25">
      <c r="A810" s="1" t="s">
        <v>122</v>
      </c>
      <c r="B810" s="2" t="s">
        <v>3172</v>
      </c>
      <c r="C810" s="8"/>
      <c r="D810" s="2" t="s">
        <v>201</v>
      </c>
      <c r="E810" s="2" t="s">
        <v>221</v>
      </c>
      <c r="F810" s="4">
        <v>65000</v>
      </c>
      <c r="G810" s="3" t="s">
        <v>12</v>
      </c>
      <c r="H810" s="3" t="s">
        <v>13</v>
      </c>
      <c r="I810" s="7"/>
      <c r="J810" s="7"/>
      <c r="K810" s="3" t="s">
        <v>3</v>
      </c>
      <c r="L810" s="3" t="s">
        <v>59</v>
      </c>
      <c r="M810" s="3" t="s">
        <v>60</v>
      </c>
      <c r="N810" s="6">
        <v>809</v>
      </c>
    </row>
    <row r="811" spans="1:14" ht="15.75" x14ac:dyDescent="0.25">
      <c r="A811" s="10" t="s">
        <v>3173</v>
      </c>
      <c r="B811" s="11" t="s">
        <v>2019</v>
      </c>
      <c r="C811" s="8" t="s">
        <v>12</v>
      </c>
      <c r="D811" s="11" t="s">
        <v>3174</v>
      </c>
      <c r="E811" s="11" t="s">
        <v>120</v>
      </c>
      <c r="F811" s="7">
        <v>65000</v>
      </c>
      <c r="G811" s="8" t="s">
        <v>12</v>
      </c>
      <c r="H811" s="8" t="s">
        <v>13</v>
      </c>
      <c r="I811" s="7"/>
      <c r="J811" s="7"/>
      <c r="K811" s="8" t="s">
        <v>4</v>
      </c>
      <c r="L811" s="8" t="s">
        <v>14</v>
      </c>
      <c r="M811" s="8" t="s">
        <v>121</v>
      </c>
      <c r="N811" s="6">
        <v>810</v>
      </c>
    </row>
    <row r="812" spans="1:14" ht="15.75" x14ac:dyDescent="0.25">
      <c r="A812" s="1" t="s">
        <v>1677</v>
      </c>
      <c r="B812" s="2" t="s">
        <v>1057</v>
      </c>
      <c r="C812" s="3" t="s">
        <v>31</v>
      </c>
      <c r="D812" s="2" t="s">
        <v>201</v>
      </c>
      <c r="E812" s="2" t="s">
        <v>385</v>
      </c>
      <c r="F812" s="4">
        <v>64991</v>
      </c>
      <c r="G812" s="3" t="s">
        <v>12</v>
      </c>
      <c r="H812" s="3" t="s">
        <v>13</v>
      </c>
      <c r="I812" s="7"/>
      <c r="J812" s="7"/>
      <c r="K812" s="3" t="s">
        <v>3</v>
      </c>
      <c r="L812" s="3" t="s">
        <v>59</v>
      </c>
      <c r="M812" s="3" t="s">
        <v>60</v>
      </c>
      <c r="N812" s="6">
        <v>811</v>
      </c>
    </row>
    <row r="813" spans="1:14" ht="15.75" x14ac:dyDescent="0.25">
      <c r="A813" s="1" t="s">
        <v>1653</v>
      </c>
      <c r="B813" s="2" t="s">
        <v>394</v>
      </c>
      <c r="C813" s="3" t="s">
        <v>87</v>
      </c>
      <c r="D813" s="2" t="s">
        <v>1654</v>
      </c>
      <c r="E813" s="2" t="s">
        <v>53</v>
      </c>
      <c r="F813" s="4">
        <v>64957</v>
      </c>
      <c r="G813" s="3" t="s">
        <v>12</v>
      </c>
      <c r="H813" s="3" t="s">
        <v>13</v>
      </c>
      <c r="I813" s="7"/>
      <c r="J813" s="7"/>
      <c r="K813" s="3" t="s">
        <v>2</v>
      </c>
      <c r="L813" s="3" t="s">
        <v>14</v>
      </c>
      <c r="M813" s="3" t="s">
        <v>15</v>
      </c>
      <c r="N813" s="6">
        <v>812</v>
      </c>
    </row>
    <row r="814" spans="1:14" ht="15.75" x14ac:dyDescent="0.25">
      <c r="A814" s="10" t="s">
        <v>1655</v>
      </c>
      <c r="B814" s="11" t="s">
        <v>1656</v>
      </c>
      <c r="C814" s="8" t="s">
        <v>12</v>
      </c>
      <c r="D814" s="11" t="s">
        <v>1657</v>
      </c>
      <c r="E814" s="11" t="s">
        <v>173</v>
      </c>
      <c r="F814" s="7">
        <v>64955</v>
      </c>
      <c r="G814" s="8" t="s">
        <v>12</v>
      </c>
      <c r="H814" s="8" t="s">
        <v>13</v>
      </c>
      <c r="I814" s="7"/>
      <c r="J814" s="5"/>
      <c r="K814" s="9" t="s">
        <v>2</v>
      </c>
      <c r="L814" s="3" t="s">
        <v>14</v>
      </c>
      <c r="M814" s="8" t="s">
        <v>15</v>
      </c>
      <c r="N814" s="6">
        <v>813</v>
      </c>
    </row>
    <row r="815" spans="1:14" ht="15.75" x14ac:dyDescent="0.25">
      <c r="A815" s="1" t="s">
        <v>1634</v>
      </c>
      <c r="B815" s="2" t="s">
        <v>559</v>
      </c>
      <c r="C815" s="3" t="s">
        <v>13</v>
      </c>
      <c r="D815" s="2" t="s">
        <v>195</v>
      </c>
      <c r="E815" s="2" t="s">
        <v>1927</v>
      </c>
      <c r="F815" s="4">
        <v>64937</v>
      </c>
      <c r="G815" s="3" t="s">
        <v>12</v>
      </c>
      <c r="H815" s="3" t="s">
        <v>13</v>
      </c>
      <c r="I815" s="7"/>
      <c r="J815" s="7"/>
      <c r="K815" s="3" t="s">
        <v>3</v>
      </c>
      <c r="L815" s="3" t="s">
        <v>59</v>
      </c>
      <c r="M815" s="3" t="s">
        <v>60</v>
      </c>
      <c r="N815" s="6">
        <v>814</v>
      </c>
    </row>
    <row r="816" spans="1:14" ht="15.75" x14ac:dyDescent="0.25">
      <c r="A816" s="1" t="s">
        <v>1809</v>
      </c>
      <c r="B816" s="2" t="s">
        <v>263</v>
      </c>
      <c r="C816" s="3" t="s">
        <v>152</v>
      </c>
      <c r="D816" s="2" t="s">
        <v>782</v>
      </c>
      <c r="E816" s="2" t="s">
        <v>690</v>
      </c>
      <c r="F816" s="4">
        <v>64879</v>
      </c>
      <c r="G816" s="3" t="s">
        <v>12</v>
      </c>
      <c r="H816" s="3" t="s">
        <v>13</v>
      </c>
      <c r="I816" s="4">
        <v>7000</v>
      </c>
      <c r="J816" s="7"/>
      <c r="K816" s="3" t="s">
        <v>3</v>
      </c>
      <c r="L816" s="3" t="s">
        <v>59</v>
      </c>
      <c r="M816" s="3" t="s">
        <v>60</v>
      </c>
      <c r="N816" s="6">
        <v>815</v>
      </c>
    </row>
    <row r="817" spans="1:14" ht="15.75" x14ac:dyDescent="0.25">
      <c r="A817" s="1" t="s">
        <v>1609</v>
      </c>
      <c r="B817" s="2" t="s">
        <v>50</v>
      </c>
      <c r="C817" s="3" t="s">
        <v>13</v>
      </c>
      <c r="D817" s="2" t="s">
        <v>588</v>
      </c>
      <c r="E817" s="2" t="s">
        <v>125</v>
      </c>
      <c r="F817" s="4">
        <v>64854</v>
      </c>
      <c r="G817" s="3" t="s">
        <v>12</v>
      </c>
      <c r="H817" s="3" t="s">
        <v>13</v>
      </c>
      <c r="I817" s="7"/>
      <c r="J817" s="7"/>
      <c r="K817" s="3" t="s">
        <v>3</v>
      </c>
      <c r="L817" s="3" t="s">
        <v>59</v>
      </c>
      <c r="M817" s="3" t="s">
        <v>60</v>
      </c>
      <c r="N817" s="6">
        <v>816</v>
      </c>
    </row>
    <row r="818" spans="1:14" ht="15.75" x14ac:dyDescent="0.25">
      <c r="A818" s="1" t="s">
        <v>1686</v>
      </c>
      <c r="B818" s="2" t="s">
        <v>781</v>
      </c>
      <c r="C818" s="3" t="s">
        <v>12</v>
      </c>
      <c r="D818" s="2" t="s">
        <v>1687</v>
      </c>
      <c r="E818" s="2" t="s">
        <v>385</v>
      </c>
      <c r="F818" s="4">
        <v>64779</v>
      </c>
      <c r="G818" s="3" t="s">
        <v>12</v>
      </c>
      <c r="H818" s="3" t="s">
        <v>13</v>
      </c>
      <c r="I818" s="4">
        <v>2500</v>
      </c>
      <c r="J818" s="7"/>
      <c r="K818" s="3" t="s">
        <v>3</v>
      </c>
      <c r="L818" s="3" t="s">
        <v>59</v>
      </c>
      <c r="M818" s="3" t="s">
        <v>60</v>
      </c>
      <c r="N818" s="6">
        <v>817</v>
      </c>
    </row>
    <row r="819" spans="1:14" ht="15.75" x14ac:dyDescent="0.25">
      <c r="A819" s="1" t="s">
        <v>420</v>
      </c>
      <c r="B819" s="2" t="s">
        <v>118</v>
      </c>
      <c r="C819" s="3" t="s">
        <v>152</v>
      </c>
      <c r="D819" s="2" t="s">
        <v>359</v>
      </c>
      <c r="E819" s="2" t="s">
        <v>1661</v>
      </c>
      <c r="F819" s="4">
        <v>64775</v>
      </c>
      <c r="G819" s="3" t="s">
        <v>12</v>
      </c>
      <c r="H819" s="3" t="s">
        <v>13</v>
      </c>
      <c r="I819" s="7"/>
      <c r="J819" s="7"/>
      <c r="K819" s="3" t="s">
        <v>2</v>
      </c>
      <c r="L819" s="3" t="s">
        <v>14</v>
      </c>
      <c r="M819" s="3" t="s">
        <v>15</v>
      </c>
      <c r="N819" s="6">
        <v>818</v>
      </c>
    </row>
    <row r="820" spans="1:14" ht="15.75" x14ac:dyDescent="0.25">
      <c r="A820" s="10" t="s">
        <v>1706</v>
      </c>
      <c r="B820" s="11" t="s">
        <v>131</v>
      </c>
      <c r="C820" s="8" t="s">
        <v>12</v>
      </c>
      <c r="D820" s="11" t="s">
        <v>712</v>
      </c>
      <c r="E820" s="11" t="s">
        <v>508</v>
      </c>
      <c r="F820" s="7">
        <v>64758</v>
      </c>
      <c r="G820" s="8" t="s">
        <v>12</v>
      </c>
      <c r="H820" s="8" t="s">
        <v>13</v>
      </c>
      <c r="I820" s="7"/>
      <c r="J820" s="7"/>
      <c r="K820" s="8" t="s">
        <v>3</v>
      </c>
      <c r="L820" s="8" t="s">
        <v>59</v>
      </c>
      <c r="M820" s="8" t="s">
        <v>60</v>
      </c>
      <c r="N820" s="6">
        <v>819</v>
      </c>
    </row>
    <row r="821" spans="1:14" ht="15.75" x14ac:dyDescent="0.25">
      <c r="A821" s="1" t="s">
        <v>1688</v>
      </c>
      <c r="B821" s="2" t="s">
        <v>1689</v>
      </c>
      <c r="C821" s="3" t="s">
        <v>18</v>
      </c>
      <c r="D821" s="2" t="s">
        <v>201</v>
      </c>
      <c r="E821" s="2" t="s">
        <v>302</v>
      </c>
      <c r="F821" s="4">
        <v>64705</v>
      </c>
      <c r="G821" s="3" t="s">
        <v>12</v>
      </c>
      <c r="H821" s="3" t="s">
        <v>13</v>
      </c>
      <c r="I821" s="7"/>
      <c r="J821" s="7"/>
      <c r="K821" s="3" t="s">
        <v>3</v>
      </c>
      <c r="L821" s="3" t="s">
        <v>59</v>
      </c>
      <c r="M821" s="3" t="s">
        <v>60</v>
      </c>
      <c r="N821" s="6">
        <v>820</v>
      </c>
    </row>
    <row r="822" spans="1:14" ht="15.75" x14ac:dyDescent="0.25">
      <c r="A822" s="1" t="s">
        <v>556</v>
      </c>
      <c r="B822" s="2" t="s">
        <v>1663</v>
      </c>
      <c r="C822" s="3" t="s">
        <v>144</v>
      </c>
      <c r="D822" s="2" t="s">
        <v>1664</v>
      </c>
      <c r="E822" s="2" t="s">
        <v>1665</v>
      </c>
      <c r="F822" s="4">
        <v>64654</v>
      </c>
      <c r="G822" s="3" t="s">
        <v>12</v>
      </c>
      <c r="H822" s="3" t="s">
        <v>13</v>
      </c>
      <c r="I822" s="7"/>
      <c r="J822" s="7"/>
      <c r="K822" s="3" t="s">
        <v>2</v>
      </c>
      <c r="L822" s="3" t="s">
        <v>14</v>
      </c>
      <c r="M822" s="3" t="s">
        <v>15</v>
      </c>
      <c r="N822" s="6">
        <v>821</v>
      </c>
    </row>
    <row r="823" spans="1:14" ht="15.75" x14ac:dyDescent="0.25">
      <c r="A823" s="1" t="s">
        <v>1670</v>
      </c>
      <c r="B823" s="2" t="s">
        <v>86</v>
      </c>
      <c r="C823" s="8"/>
      <c r="D823" s="2" t="s">
        <v>1671</v>
      </c>
      <c r="E823" s="2" t="s">
        <v>1135</v>
      </c>
      <c r="F823" s="4">
        <v>64624</v>
      </c>
      <c r="G823" s="3" t="s">
        <v>12</v>
      </c>
      <c r="H823" s="3" t="s">
        <v>13</v>
      </c>
      <c r="I823" s="7"/>
      <c r="J823" s="7"/>
      <c r="K823" s="3" t="s">
        <v>2</v>
      </c>
      <c r="L823" s="3" t="s">
        <v>14</v>
      </c>
      <c r="M823" s="3" t="s">
        <v>15</v>
      </c>
      <c r="N823" s="6">
        <v>822</v>
      </c>
    </row>
    <row r="824" spans="1:14" ht="15.75" x14ac:dyDescent="0.25">
      <c r="A824" s="1" t="s">
        <v>1667</v>
      </c>
      <c r="B824" s="2" t="s">
        <v>1668</v>
      </c>
      <c r="C824" s="3" t="s">
        <v>43</v>
      </c>
      <c r="D824" s="2" t="s">
        <v>1669</v>
      </c>
      <c r="E824" s="2" t="s">
        <v>825</v>
      </c>
      <c r="F824" s="7">
        <v>64624</v>
      </c>
      <c r="G824" s="8" t="s">
        <v>12</v>
      </c>
      <c r="H824" s="8" t="s">
        <v>13</v>
      </c>
      <c r="I824" s="7"/>
      <c r="J824" s="7"/>
      <c r="K824" s="8" t="s">
        <v>2</v>
      </c>
      <c r="L824" s="3" t="s">
        <v>14</v>
      </c>
      <c r="M824" s="3" t="s">
        <v>15</v>
      </c>
      <c r="N824" s="6">
        <v>823</v>
      </c>
    </row>
    <row r="825" spans="1:14" ht="15.75" x14ac:dyDescent="0.25">
      <c r="A825" s="1" t="s">
        <v>1719</v>
      </c>
      <c r="B825" s="2" t="s">
        <v>1720</v>
      </c>
      <c r="C825" s="3" t="s">
        <v>12</v>
      </c>
      <c r="D825" s="2" t="s">
        <v>201</v>
      </c>
      <c r="E825" s="2" t="s">
        <v>385</v>
      </c>
      <c r="F825" s="4">
        <v>64604</v>
      </c>
      <c r="G825" s="3" t="s">
        <v>12</v>
      </c>
      <c r="H825" s="3" t="s">
        <v>13</v>
      </c>
      <c r="I825" s="7"/>
      <c r="J825" s="7"/>
      <c r="K825" s="3" t="s">
        <v>3</v>
      </c>
      <c r="L825" s="3" t="s">
        <v>59</v>
      </c>
      <c r="M825" s="3" t="s">
        <v>60</v>
      </c>
      <c r="N825" s="6">
        <v>824</v>
      </c>
    </row>
    <row r="826" spans="1:14" ht="15.75" x14ac:dyDescent="0.25">
      <c r="A826" s="1" t="s">
        <v>1703</v>
      </c>
      <c r="B826" s="2" t="s">
        <v>823</v>
      </c>
      <c r="C826" s="3" t="s">
        <v>18</v>
      </c>
      <c r="D826" s="2" t="s">
        <v>201</v>
      </c>
      <c r="E826" s="2" t="s">
        <v>258</v>
      </c>
      <c r="F826" s="4">
        <v>64550</v>
      </c>
      <c r="G826" s="3" t="s">
        <v>12</v>
      </c>
      <c r="H826" s="3" t="s">
        <v>13</v>
      </c>
      <c r="I826" s="7"/>
      <c r="J826" s="7"/>
      <c r="K826" s="3" t="s">
        <v>3</v>
      </c>
      <c r="L826" s="3" t="s">
        <v>59</v>
      </c>
      <c r="M826" s="3" t="s">
        <v>60</v>
      </c>
      <c r="N826" s="6">
        <v>825</v>
      </c>
    </row>
    <row r="827" spans="1:14" ht="15.75" x14ac:dyDescent="0.25">
      <c r="A827" s="1" t="s">
        <v>1672</v>
      </c>
      <c r="B827" s="2" t="s">
        <v>1673</v>
      </c>
      <c r="C827" s="3" t="s">
        <v>51</v>
      </c>
      <c r="D827" s="2" t="s">
        <v>359</v>
      </c>
      <c r="E827" s="2" t="s">
        <v>493</v>
      </c>
      <c r="F827" s="4">
        <v>64525</v>
      </c>
      <c r="G827" s="3" t="s">
        <v>12</v>
      </c>
      <c r="H827" s="3" t="s">
        <v>13</v>
      </c>
      <c r="I827" s="5"/>
      <c r="J827" s="5"/>
      <c r="K827" s="3" t="s">
        <v>2</v>
      </c>
      <c r="L827" s="3" t="s">
        <v>14</v>
      </c>
      <c r="M827" s="3" t="s">
        <v>15</v>
      </c>
      <c r="N827" s="6">
        <v>826</v>
      </c>
    </row>
    <row r="828" spans="1:14" ht="15.75" x14ac:dyDescent="0.25">
      <c r="A828" s="1" t="s">
        <v>1674</v>
      </c>
      <c r="B828" s="2" t="s">
        <v>184</v>
      </c>
      <c r="C828" s="3" t="s">
        <v>87</v>
      </c>
      <c r="D828" s="2" t="s">
        <v>1675</v>
      </c>
      <c r="E828" s="2" t="s">
        <v>261</v>
      </c>
      <c r="F828" s="7">
        <v>64444</v>
      </c>
      <c r="G828" s="8" t="s">
        <v>12</v>
      </c>
      <c r="H828" s="8" t="s">
        <v>13</v>
      </c>
      <c r="I828" s="5"/>
      <c r="J828" s="5"/>
      <c r="K828" s="8" t="s">
        <v>2</v>
      </c>
      <c r="L828" s="3" t="s">
        <v>14</v>
      </c>
      <c r="M828" s="3" t="s">
        <v>15</v>
      </c>
      <c r="N828" s="6">
        <v>827</v>
      </c>
    </row>
    <row r="829" spans="1:14" ht="15.75" x14ac:dyDescent="0.25">
      <c r="A829" s="1" t="s">
        <v>1858</v>
      </c>
      <c r="B829" s="2" t="s">
        <v>95</v>
      </c>
      <c r="C829" s="3" t="s">
        <v>43</v>
      </c>
      <c r="D829" s="2" t="s">
        <v>1859</v>
      </c>
      <c r="E829" s="2" t="s">
        <v>658</v>
      </c>
      <c r="F829" s="4">
        <v>64328</v>
      </c>
      <c r="G829" s="3" t="s">
        <v>12</v>
      </c>
      <c r="H829" s="3" t="s">
        <v>13</v>
      </c>
      <c r="I829" s="7"/>
      <c r="J829" s="7"/>
      <c r="K829" s="3" t="s">
        <v>2</v>
      </c>
      <c r="L829" s="3" t="s">
        <v>14</v>
      </c>
      <c r="M829" s="3" t="s">
        <v>15</v>
      </c>
      <c r="N829" s="6">
        <v>828</v>
      </c>
    </row>
    <row r="830" spans="1:14" ht="15.75" x14ac:dyDescent="0.25">
      <c r="A830" s="1" t="s">
        <v>1680</v>
      </c>
      <c r="B830" s="2" t="s">
        <v>1047</v>
      </c>
      <c r="C830" s="3" t="s">
        <v>12</v>
      </c>
      <c r="D830" s="2" t="s">
        <v>1681</v>
      </c>
      <c r="E830" s="2" t="s">
        <v>240</v>
      </c>
      <c r="F830" s="4">
        <v>64314</v>
      </c>
      <c r="G830" s="3" t="s">
        <v>12</v>
      </c>
      <c r="H830" s="3" t="s">
        <v>13</v>
      </c>
      <c r="I830" s="7"/>
      <c r="J830" s="7"/>
      <c r="K830" s="3" t="s">
        <v>2</v>
      </c>
      <c r="L830" s="3" t="s">
        <v>14</v>
      </c>
      <c r="M830" s="3" t="s">
        <v>15</v>
      </c>
      <c r="N830" s="6">
        <v>829</v>
      </c>
    </row>
    <row r="831" spans="1:14" ht="15.75" x14ac:dyDescent="0.25">
      <c r="A831" s="1" t="s">
        <v>2311</v>
      </c>
      <c r="B831" s="2" t="s">
        <v>601</v>
      </c>
      <c r="C831" s="3" t="s">
        <v>181</v>
      </c>
      <c r="D831" s="2" t="s">
        <v>1266</v>
      </c>
      <c r="E831" s="2" t="s">
        <v>740</v>
      </c>
      <c r="F831" s="4">
        <v>64260</v>
      </c>
      <c r="G831" s="3" t="s">
        <v>12</v>
      </c>
      <c r="H831" s="3" t="s">
        <v>13</v>
      </c>
      <c r="I831" s="7"/>
      <c r="J831" s="7"/>
      <c r="K831" s="3" t="s">
        <v>2</v>
      </c>
      <c r="L831" s="3" t="s">
        <v>14</v>
      </c>
      <c r="M831" s="3" t="s">
        <v>15</v>
      </c>
      <c r="N831" s="6">
        <v>830</v>
      </c>
    </row>
    <row r="832" spans="1:14" ht="15.75" x14ac:dyDescent="0.25">
      <c r="A832" s="1" t="s">
        <v>1705</v>
      </c>
      <c r="B832" s="2" t="s">
        <v>1164</v>
      </c>
      <c r="C832" s="3" t="s">
        <v>58</v>
      </c>
      <c r="D832" s="2" t="s">
        <v>712</v>
      </c>
      <c r="E832" s="2" t="s">
        <v>189</v>
      </c>
      <c r="F832" s="4">
        <v>64252</v>
      </c>
      <c r="G832" s="3" t="s">
        <v>12</v>
      </c>
      <c r="H832" s="3" t="s">
        <v>13</v>
      </c>
      <c r="I832" s="4">
        <v>6000</v>
      </c>
      <c r="J832" s="7"/>
      <c r="K832" s="3" t="s">
        <v>3</v>
      </c>
      <c r="L832" s="3" t="s">
        <v>59</v>
      </c>
      <c r="M832" s="3" t="s">
        <v>60</v>
      </c>
      <c r="N832" s="6">
        <v>831</v>
      </c>
    </row>
    <row r="833" spans="1:14" ht="15.75" x14ac:dyDescent="0.25">
      <c r="A833" s="1" t="s">
        <v>1193</v>
      </c>
      <c r="B833" s="2" t="s">
        <v>1194</v>
      </c>
      <c r="C833" s="3" t="s">
        <v>87</v>
      </c>
      <c r="D833" s="2" t="s">
        <v>1195</v>
      </c>
      <c r="E833" s="2" t="s">
        <v>1196</v>
      </c>
      <c r="F833" s="4">
        <v>64194</v>
      </c>
      <c r="G833" s="3" t="s">
        <v>58</v>
      </c>
      <c r="H833" s="3" t="s">
        <v>13</v>
      </c>
      <c r="I833" s="7"/>
      <c r="J833" s="7"/>
      <c r="K833" s="3" t="s">
        <v>2152</v>
      </c>
      <c r="L833" s="3" t="s">
        <v>2153</v>
      </c>
      <c r="M833" s="3" t="s">
        <v>15</v>
      </c>
      <c r="N833" s="6">
        <v>832</v>
      </c>
    </row>
    <row r="834" spans="1:14" ht="15.75" x14ac:dyDescent="0.25">
      <c r="A834" s="1" t="s">
        <v>1633</v>
      </c>
      <c r="B834" s="2" t="s">
        <v>1634</v>
      </c>
      <c r="C834" s="3" t="s">
        <v>82</v>
      </c>
      <c r="D834" s="2" t="s">
        <v>201</v>
      </c>
      <c r="E834" s="2" t="s">
        <v>385</v>
      </c>
      <c r="F834" s="5">
        <v>64190</v>
      </c>
      <c r="G834" s="9" t="s">
        <v>12</v>
      </c>
      <c r="H834" s="9" t="s">
        <v>13</v>
      </c>
      <c r="I834" s="5"/>
      <c r="J834" s="5"/>
      <c r="K834" s="9" t="s">
        <v>3</v>
      </c>
      <c r="L834" s="3" t="s">
        <v>59</v>
      </c>
      <c r="M834" s="3" t="s">
        <v>60</v>
      </c>
      <c r="N834" s="6">
        <v>833</v>
      </c>
    </row>
    <row r="835" spans="1:14" ht="15.75" x14ac:dyDescent="0.25">
      <c r="A835" s="1" t="s">
        <v>1717</v>
      </c>
      <c r="B835" s="2" t="s">
        <v>1718</v>
      </c>
      <c r="C835" s="3" t="s">
        <v>31</v>
      </c>
      <c r="D835" s="2" t="s">
        <v>201</v>
      </c>
      <c r="E835" s="2" t="s">
        <v>463</v>
      </c>
      <c r="F835" s="4">
        <v>64103</v>
      </c>
      <c r="G835" s="3" t="s">
        <v>12</v>
      </c>
      <c r="H835" s="3" t="s">
        <v>13</v>
      </c>
      <c r="I835" s="7"/>
      <c r="J835" s="7"/>
      <c r="K835" s="3" t="s">
        <v>3</v>
      </c>
      <c r="L835" s="3" t="s">
        <v>59</v>
      </c>
      <c r="M835" s="3" t="s">
        <v>60</v>
      </c>
      <c r="N835" s="6">
        <v>834</v>
      </c>
    </row>
    <row r="836" spans="1:14" ht="15.75" x14ac:dyDescent="0.25">
      <c r="A836" s="1" t="s">
        <v>1731</v>
      </c>
      <c r="B836" s="2" t="s">
        <v>42</v>
      </c>
      <c r="C836" s="3" t="s">
        <v>233</v>
      </c>
      <c r="D836" s="2" t="s">
        <v>195</v>
      </c>
      <c r="E836" s="2" t="s">
        <v>1050</v>
      </c>
      <c r="F836" s="4">
        <v>64009</v>
      </c>
      <c r="G836" s="3" t="s">
        <v>12</v>
      </c>
      <c r="H836" s="3" t="s">
        <v>13</v>
      </c>
      <c r="I836" s="7"/>
      <c r="J836" s="7"/>
      <c r="K836" s="3" t="s">
        <v>3</v>
      </c>
      <c r="L836" s="3" t="s">
        <v>59</v>
      </c>
      <c r="M836" s="3" t="s">
        <v>60</v>
      </c>
      <c r="N836" s="6">
        <v>835</v>
      </c>
    </row>
    <row r="837" spans="1:14" ht="15.75" x14ac:dyDescent="0.25">
      <c r="A837" s="1" t="s">
        <v>3175</v>
      </c>
      <c r="B837" s="2" t="s">
        <v>3176</v>
      </c>
      <c r="C837" s="8"/>
      <c r="D837" s="2" t="s">
        <v>1430</v>
      </c>
      <c r="E837" s="2" t="s">
        <v>11</v>
      </c>
      <c r="F837" s="4">
        <v>64000</v>
      </c>
      <c r="G837" s="3" t="s">
        <v>12</v>
      </c>
      <c r="H837" s="3" t="s">
        <v>13</v>
      </c>
      <c r="I837" s="7"/>
      <c r="J837" s="7"/>
      <c r="K837" s="3" t="s">
        <v>2</v>
      </c>
      <c r="L837" s="3" t="s">
        <v>14</v>
      </c>
      <c r="M837" s="3" t="s">
        <v>15</v>
      </c>
      <c r="N837" s="6">
        <v>836</v>
      </c>
    </row>
    <row r="838" spans="1:14" ht="15.75" x14ac:dyDescent="0.25">
      <c r="A838" s="1" t="s">
        <v>771</v>
      </c>
      <c r="B838" s="2" t="s">
        <v>3177</v>
      </c>
      <c r="C838" s="3" t="s">
        <v>9</v>
      </c>
      <c r="D838" s="2" t="s">
        <v>201</v>
      </c>
      <c r="E838" s="2" t="s">
        <v>573</v>
      </c>
      <c r="F838" s="4">
        <v>64000</v>
      </c>
      <c r="G838" s="3" t="s">
        <v>12</v>
      </c>
      <c r="H838" s="3" t="s">
        <v>13</v>
      </c>
      <c r="I838" s="7"/>
      <c r="J838" s="7"/>
      <c r="K838" s="3" t="s">
        <v>3</v>
      </c>
      <c r="L838" s="3" t="s">
        <v>59</v>
      </c>
      <c r="M838" s="3" t="s">
        <v>60</v>
      </c>
      <c r="N838" s="6">
        <v>837</v>
      </c>
    </row>
    <row r="839" spans="1:14" ht="15.75" x14ac:dyDescent="0.25">
      <c r="A839" s="1" t="s">
        <v>1643</v>
      </c>
      <c r="B839" s="2" t="s">
        <v>749</v>
      </c>
      <c r="C839" s="3" t="s">
        <v>58</v>
      </c>
      <c r="D839" s="2" t="s">
        <v>195</v>
      </c>
      <c r="E839" s="2" t="s">
        <v>535</v>
      </c>
      <c r="F839" s="4">
        <v>63965</v>
      </c>
      <c r="G839" s="3" t="s">
        <v>12</v>
      </c>
      <c r="H839" s="3" t="s">
        <v>13</v>
      </c>
      <c r="I839" s="7"/>
      <c r="J839" s="7"/>
      <c r="K839" s="3" t="s">
        <v>3</v>
      </c>
      <c r="L839" s="3" t="s">
        <v>59</v>
      </c>
      <c r="M839" s="3" t="s">
        <v>60</v>
      </c>
      <c r="N839" s="6">
        <v>838</v>
      </c>
    </row>
    <row r="840" spans="1:14" ht="15.75" x14ac:dyDescent="0.25">
      <c r="A840" s="1" t="s">
        <v>1726</v>
      </c>
      <c r="B840" s="2" t="s">
        <v>1727</v>
      </c>
      <c r="C840" s="3" t="s">
        <v>135</v>
      </c>
      <c r="D840" s="2" t="s">
        <v>201</v>
      </c>
      <c r="E840" s="2" t="s">
        <v>189</v>
      </c>
      <c r="F840" s="4">
        <v>63941</v>
      </c>
      <c r="G840" s="3" t="s">
        <v>12</v>
      </c>
      <c r="H840" s="3" t="s">
        <v>13</v>
      </c>
      <c r="I840" s="7"/>
      <c r="J840" s="7"/>
      <c r="K840" s="3" t="s">
        <v>3</v>
      </c>
      <c r="L840" s="3" t="s">
        <v>59</v>
      </c>
      <c r="M840" s="3" t="s">
        <v>60</v>
      </c>
      <c r="N840" s="6">
        <v>839</v>
      </c>
    </row>
    <row r="841" spans="1:14" ht="15.75" x14ac:dyDescent="0.25">
      <c r="A841" s="1" t="s">
        <v>1112</v>
      </c>
      <c r="B841" s="2" t="s">
        <v>91</v>
      </c>
      <c r="C841" s="3" t="s">
        <v>12</v>
      </c>
      <c r="D841" s="2" t="s">
        <v>588</v>
      </c>
      <c r="E841" s="2" t="s">
        <v>690</v>
      </c>
      <c r="F841" s="4">
        <v>63915</v>
      </c>
      <c r="G841" s="3" t="s">
        <v>12</v>
      </c>
      <c r="H841" s="3" t="s">
        <v>13</v>
      </c>
      <c r="I841" s="7"/>
      <c r="J841" s="7"/>
      <c r="K841" s="3" t="s">
        <v>3</v>
      </c>
      <c r="L841" s="3" t="s">
        <v>59</v>
      </c>
      <c r="M841" s="3" t="s">
        <v>60</v>
      </c>
      <c r="N841" s="6">
        <v>840</v>
      </c>
    </row>
    <row r="842" spans="1:14" ht="15.75" x14ac:dyDescent="0.25">
      <c r="A842" s="1" t="s">
        <v>1737</v>
      </c>
      <c r="B842" s="2" t="s">
        <v>928</v>
      </c>
      <c r="C842" s="3" t="s">
        <v>31</v>
      </c>
      <c r="D842" s="2" t="s">
        <v>712</v>
      </c>
      <c r="E842" s="2" t="s">
        <v>576</v>
      </c>
      <c r="F842" s="4">
        <v>63908</v>
      </c>
      <c r="G842" s="3" t="s">
        <v>12</v>
      </c>
      <c r="H842" s="3" t="s">
        <v>13</v>
      </c>
      <c r="I842" s="7"/>
      <c r="J842" s="7"/>
      <c r="K842" s="3" t="s">
        <v>3</v>
      </c>
      <c r="L842" s="3" t="s">
        <v>59</v>
      </c>
      <c r="M842" s="3" t="s">
        <v>60</v>
      </c>
      <c r="N842" s="6">
        <v>841</v>
      </c>
    </row>
    <row r="843" spans="1:14" ht="15.75" x14ac:dyDescent="0.25">
      <c r="A843" s="1" t="s">
        <v>1981</v>
      </c>
      <c r="B843" s="2" t="s">
        <v>300</v>
      </c>
      <c r="C843" s="8"/>
      <c r="D843" s="2" t="s">
        <v>1982</v>
      </c>
      <c r="E843" s="2" t="s">
        <v>1983</v>
      </c>
      <c r="F843" s="4">
        <v>63782.81</v>
      </c>
      <c r="G843" s="3" t="s">
        <v>12</v>
      </c>
      <c r="H843" s="3" t="s">
        <v>13</v>
      </c>
      <c r="I843" s="5"/>
      <c r="J843" s="5"/>
      <c r="K843" s="3" t="s">
        <v>2</v>
      </c>
      <c r="L843" s="3" t="s">
        <v>14</v>
      </c>
      <c r="M843" s="3" t="s">
        <v>15</v>
      </c>
      <c r="N843" s="6">
        <v>842</v>
      </c>
    </row>
    <row r="844" spans="1:14" ht="15.75" x14ac:dyDescent="0.25">
      <c r="A844" s="1" t="s">
        <v>3178</v>
      </c>
      <c r="B844" s="2" t="s">
        <v>74</v>
      </c>
      <c r="C844" s="8"/>
      <c r="D844" s="2" t="s">
        <v>2780</v>
      </c>
      <c r="E844" s="2" t="s">
        <v>37</v>
      </c>
      <c r="F844" s="4">
        <v>63750</v>
      </c>
      <c r="G844" s="3" t="s">
        <v>12</v>
      </c>
      <c r="H844" s="3" t="s">
        <v>13</v>
      </c>
      <c r="I844" s="7"/>
      <c r="J844" s="7"/>
      <c r="K844" s="3" t="s">
        <v>2</v>
      </c>
      <c r="L844" s="3" t="s">
        <v>14</v>
      </c>
      <c r="M844" s="3" t="s">
        <v>15</v>
      </c>
      <c r="N844" s="6">
        <v>843</v>
      </c>
    </row>
    <row r="845" spans="1:14" ht="15.75" x14ac:dyDescent="0.25">
      <c r="A845" s="1" t="s">
        <v>1776</v>
      </c>
      <c r="B845" s="2" t="s">
        <v>1777</v>
      </c>
      <c r="C845" s="3" t="s">
        <v>187</v>
      </c>
      <c r="D845" s="2" t="s">
        <v>201</v>
      </c>
      <c r="E845" s="2" t="s">
        <v>385</v>
      </c>
      <c r="F845" s="4">
        <v>63733</v>
      </c>
      <c r="G845" s="9" t="s">
        <v>12</v>
      </c>
      <c r="H845" s="9" t="s">
        <v>13</v>
      </c>
      <c r="I845" s="5"/>
      <c r="J845" s="5"/>
      <c r="K845" s="9" t="s">
        <v>3</v>
      </c>
      <c r="L845" s="3" t="s">
        <v>59</v>
      </c>
      <c r="M845" s="3" t="s">
        <v>60</v>
      </c>
      <c r="N845" s="6">
        <v>844</v>
      </c>
    </row>
    <row r="846" spans="1:14" ht="15.75" x14ac:dyDescent="0.25">
      <c r="A846" s="1" t="s">
        <v>1693</v>
      </c>
      <c r="B846" s="2" t="s">
        <v>1694</v>
      </c>
      <c r="C846" s="3" t="s">
        <v>51</v>
      </c>
      <c r="D846" s="2" t="s">
        <v>1695</v>
      </c>
      <c r="E846" s="2" t="s">
        <v>120</v>
      </c>
      <c r="F846" s="4">
        <v>63663</v>
      </c>
      <c r="G846" s="3" t="s">
        <v>12</v>
      </c>
      <c r="H846" s="3" t="s">
        <v>13</v>
      </c>
      <c r="I846" s="7"/>
      <c r="J846" s="7"/>
      <c r="K846" s="3" t="s">
        <v>2</v>
      </c>
      <c r="L846" s="3" t="s">
        <v>14</v>
      </c>
      <c r="M846" s="3" t="s">
        <v>15</v>
      </c>
      <c r="N846" s="6">
        <v>845</v>
      </c>
    </row>
    <row r="847" spans="1:14" ht="15.75" x14ac:dyDescent="0.25">
      <c r="A847" s="1" t="s">
        <v>989</v>
      </c>
      <c r="B847" s="2" t="s">
        <v>548</v>
      </c>
      <c r="C847" s="3" t="s">
        <v>144</v>
      </c>
      <c r="D847" s="2" t="s">
        <v>1696</v>
      </c>
      <c r="E847" s="2" t="s">
        <v>72</v>
      </c>
      <c r="F847" s="4">
        <v>63645</v>
      </c>
      <c r="G847" s="3" t="s">
        <v>12</v>
      </c>
      <c r="H847" s="3" t="s">
        <v>13</v>
      </c>
      <c r="I847" s="5"/>
      <c r="J847" s="5"/>
      <c r="K847" s="3" t="s">
        <v>2</v>
      </c>
      <c r="L847" s="3" t="s">
        <v>14</v>
      </c>
      <c r="M847" s="3" t="s">
        <v>15</v>
      </c>
      <c r="N847" s="6">
        <v>846</v>
      </c>
    </row>
    <row r="848" spans="1:14" ht="15.75" x14ac:dyDescent="0.25">
      <c r="A848" s="1" t="s">
        <v>1697</v>
      </c>
      <c r="B848" s="2" t="s">
        <v>35</v>
      </c>
      <c r="C848" s="3" t="s">
        <v>87</v>
      </c>
      <c r="D848" s="2" t="s">
        <v>1698</v>
      </c>
      <c r="E848" s="2" t="s">
        <v>505</v>
      </c>
      <c r="F848" s="4">
        <v>63634</v>
      </c>
      <c r="G848" s="3" t="s">
        <v>12</v>
      </c>
      <c r="H848" s="3" t="s">
        <v>13</v>
      </c>
      <c r="I848" s="7"/>
      <c r="J848" s="7"/>
      <c r="K848" s="3" t="s">
        <v>2</v>
      </c>
      <c r="L848" s="3" t="s">
        <v>14</v>
      </c>
      <c r="M848" s="3" t="s">
        <v>15</v>
      </c>
      <c r="N848" s="6">
        <v>847</v>
      </c>
    </row>
    <row r="849" spans="1:14" ht="15.75" x14ac:dyDescent="0.25">
      <c r="A849" s="1" t="s">
        <v>1756</v>
      </c>
      <c r="B849" s="2" t="s">
        <v>1183</v>
      </c>
      <c r="C849" s="8"/>
      <c r="D849" s="2" t="s">
        <v>782</v>
      </c>
      <c r="E849" s="2" t="s">
        <v>205</v>
      </c>
      <c r="F849" s="4">
        <v>63627</v>
      </c>
      <c r="G849" s="3" t="s">
        <v>58</v>
      </c>
      <c r="H849" s="3" t="s">
        <v>13</v>
      </c>
      <c r="I849" s="7"/>
      <c r="J849" s="7"/>
      <c r="K849" s="3" t="s">
        <v>1</v>
      </c>
      <c r="L849" s="3" t="s">
        <v>59</v>
      </c>
      <c r="M849" s="3" t="s">
        <v>60</v>
      </c>
      <c r="N849" s="6">
        <v>848</v>
      </c>
    </row>
    <row r="850" spans="1:14" ht="15.75" x14ac:dyDescent="0.25">
      <c r="A850" s="1" t="s">
        <v>1990</v>
      </c>
      <c r="B850" s="2" t="s">
        <v>1991</v>
      </c>
      <c r="C850" s="3" t="s">
        <v>31</v>
      </c>
      <c r="D850" s="2" t="s">
        <v>195</v>
      </c>
      <c r="E850" s="2" t="s">
        <v>1992</v>
      </c>
      <c r="F850" s="4">
        <v>63593</v>
      </c>
      <c r="G850" s="3" t="s">
        <v>12</v>
      </c>
      <c r="H850" s="3" t="s">
        <v>13</v>
      </c>
      <c r="I850" s="7"/>
      <c r="J850" s="7"/>
      <c r="K850" s="3" t="s">
        <v>3</v>
      </c>
      <c r="L850" s="3" t="s">
        <v>59</v>
      </c>
      <c r="M850" s="3" t="s">
        <v>60</v>
      </c>
      <c r="N850" s="6">
        <v>849</v>
      </c>
    </row>
    <row r="851" spans="1:14" ht="15.75" x14ac:dyDescent="0.25">
      <c r="A851" s="1" t="s">
        <v>3179</v>
      </c>
      <c r="B851" s="2" t="s">
        <v>1700</v>
      </c>
      <c r="C851" s="3" t="s">
        <v>144</v>
      </c>
      <c r="D851" s="2" t="s">
        <v>1701</v>
      </c>
      <c r="E851" s="2" t="s">
        <v>1702</v>
      </c>
      <c r="F851" s="4">
        <v>63582</v>
      </c>
      <c r="G851" s="3" t="s">
        <v>12</v>
      </c>
      <c r="H851" s="3" t="s">
        <v>13</v>
      </c>
      <c r="I851" s="7"/>
      <c r="J851" s="7"/>
      <c r="K851" s="3" t="s">
        <v>2</v>
      </c>
      <c r="L851" s="3" t="s">
        <v>14</v>
      </c>
      <c r="M851" s="3" t="s">
        <v>15</v>
      </c>
      <c r="N851" s="6">
        <v>850</v>
      </c>
    </row>
    <row r="852" spans="1:14" ht="15.75" x14ac:dyDescent="0.25">
      <c r="A852" s="1" t="s">
        <v>1937</v>
      </c>
      <c r="B852" s="2" t="s">
        <v>344</v>
      </c>
      <c r="C852" s="3" t="s">
        <v>144</v>
      </c>
      <c r="D852" s="2" t="s">
        <v>712</v>
      </c>
      <c r="E852" s="2" t="s">
        <v>270</v>
      </c>
      <c r="F852" s="4">
        <v>63473</v>
      </c>
      <c r="G852" s="3" t="s">
        <v>58</v>
      </c>
      <c r="H852" s="3" t="s">
        <v>13</v>
      </c>
      <c r="I852" s="5"/>
      <c r="J852" s="5"/>
      <c r="K852" s="3" t="s">
        <v>1</v>
      </c>
      <c r="L852" s="3" t="s">
        <v>59</v>
      </c>
      <c r="M852" s="3" t="s">
        <v>60</v>
      </c>
      <c r="N852" s="6">
        <v>851</v>
      </c>
    </row>
    <row r="853" spans="1:14" ht="15.75" x14ac:dyDescent="0.25">
      <c r="A853" s="1" t="s">
        <v>133</v>
      </c>
      <c r="B853" s="2" t="s">
        <v>1707</v>
      </c>
      <c r="C853" s="8"/>
      <c r="D853" s="2" t="s">
        <v>359</v>
      </c>
      <c r="E853" s="2" t="s">
        <v>570</v>
      </c>
      <c r="F853" s="4">
        <v>63451</v>
      </c>
      <c r="G853" s="3" t="s">
        <v>12</v>
      </c>
      <c r="H853" s="3" t="s">
        <v>13</v>
      </c>
      <c r="I853" s="7"/>
      <c r="J853" s="7"/>
      <c r="K853" s="3" t="s">
        <v>2</v>
      </c>
      <c r="L853" s="3" t="s">
        <v>14</v>
      </c>
      <c r="M853" s="3" t="s">
        <v>15</v>
      </c>
      <c r="N853" s="6">
        <v>852</v>
      </c>
    </row>
    <row r="854" spans="1:14" ht="15.75" x14ac:dyDescent="0.25">
      <c r="A854" s="1" t="s">
        <v>1710</v>
      </c>
      <c r="B854" s="2" t="s">
        <v>1711</v>
      </c>
      <c r="C854" s="3" t="s">
        <v>18</v>
      </c>
      <c r="D854" s="2" t="s">
        <v>1712</v>
      </c>
      <c r="E854" s="2" t="s">
        <v>20</v>
      </c>
      <c r="F854" s="4">
        <v>63339</v>
      </c>
      <c r="G854" s="9" t="s">
        <v>12</v>
      </c>
      <c r="H854" s="9" t="s">
        <v>13</v>
      </c>
      <c r="I854" s="5"/>
      <c r="J854" s="5"/>
      <c r="K854" s="9" t="s">
        <v>2</v>
      </c>
      <c r="L854" s="3" t="s">
        <v>14</v>
      </c>
      <c r="M854" s="3" t="s">
        <v>15</v>
      </c>
      <c r="N854" s="6">
        <v>853</v>
      </c>
    </row>
    <row r="855" spans="1:14" ht="15.75" x14ac:dyDescent="0.25">
      <c r="A855" s="1" t="s">
        <v>3180</v>
      </c>
      <c r="B855" s="2" t="s">
        <v>210</v>
      </c>
      <c r="C855" s="3" t="s">
        <v>18</v>
      </c>
      <c r="D855" s="2" t="s">
        <v>1714</v>
      </c>
      <c r="E855" s="2" t="s">
        <v>1490</v>
      </c>
      <c r="F855" s="4">
        <v>63335</v>
      </c>
      <c r="G855" s="3" t="s">
        <v>12</v>
      </c>
      <c r="H855" s="3" t="s">
        <v>13</v>
      </c>
      <c r="I855" s="7"/>
      <c r="J855" s="7"/>
      <c r="K855" s="3" t="s">
        <v>2</v>
      </c>
      <c r="L855" s="3" t="s">
        <v>14</v>
      </c>
      <c r="M855" s="3" t="s">
        <v>15</v>
      </c>
      <c r="N855" s="6">
        <v>854</v>
      </c>
    </row>
    <row r="856" spans="1:14" ht="15.75" x14ac:dyDescent="0.25">
      <c r="A856" s="1" t="s">
        <v>848</v>
      </c>
      <c r="B856" s="2" t="s">
        <v>1715</v>
      </c>
      <c r="C856" s="8"/>
      <c r="D856" s="2" t="s">
        <v>1716</v>
      </c>
      <c r="E856" s="2" t="s">
        <v>1454</v>
      </c>
      <c r="F856" s="4">
        <v>63322</v>
      </c>
      <c r="G856" s="3" t="s">
        <v>12</v>
      </c>
      <c r="H856" s="9" t="s">
        <v>13</v>
      </c>
      <c r="I856" s="5"/>
      <c r="J856" s="5"/>
      <c r="K856" s="3" t="s">
        <v>2</v>
      </c>
      <c r="L856" s="3" t="s">
        <v>14</v>
      </c>
      <c r="M856" s="3" t="s">
        <v>15</v>
      </c>
      <c r="N856" s="6">
        <v>855</v>
      </c>
    </row>
    <row r="857" spans="1:14" ht="15.75" x14ac:dyDescent="0.25">
      <c r="A857" s="1" t="s">
        <v>1274</v>
      </c>
      <c r="B857" s="2" t="s">
        <v>468</v>
      </c>
      <c r="C857" s="3" t="s">
        <v>12</v>
      </c>
      <c r="D857" s="2" t="s">
        <v>712</v>
      </c>
      <c r="E857" s="2" t="s">
        <v>508</v>
      </c>
      <c r="F857" s="4">
        <v>63280</v>
      </c>
      <c r="G857" s="3" t="s">
        <v>12</v>
      </c>
      <c r="H857" s="3" t="s">
        <v>13</v>
      </c>
      <c r="I857" s="7"/>
      <c r="J857" s="7"/>
      <c r="K857" s="3" t="s">
        <v>3</v>
      </c>
      <c r="L857" s="3" t="s">
        <v>59</v>
      </c>
      <c r="M857" s="3" t="s">
        <v>60</v>
      </c>
      <c r="N857" s="6">
        <v>856</v>
      </c>
    </row>
    <row r="858" spans="1:14" ht="15.75" x14ac:dyDescent="0.25">
      <c r="A858" s="1" t="s">
        <v>432</v>
      </c>
      <c r="B858" s="2" t="s">
        <v>1721</v>
      </c>
      <c r="C858" s="3" t="s">
        <v>144</v>
      </c>
      <c r="D858" s="2" t="s">
        <v>1722</v>
      </c>
      <c r="E858" s="2" t="s">
        <v>120</v>
      </c>
      <c r="F858" s="5">
        <v>63253</v>
      </c>
      <c r="G858" s="9" t="s">
        <v>12</v>
      </c>
      <c r="H858" s="9" t="s">
        <v>13</v>
      </c>
      <c r="I858" s="5"/>
      <c r="J858" s="5"/>
      <c r="K858" s="9" t="s">
        <v>2</v>
      </c>
      <c r="L858" s="3" t="s">
        <v>14</v>
      </c>
      <c r="M858" s="3" t="s">
        <v>15</v>
      </c>
      <c r="N858" s="6">
        <v>857</v>
      </c>
    </row>
    <row r="859" spans="1:14" ht="15.75" x14ac:dyDescent="0.25">
      <c r="A859" s="10" t="s">
        <v>1779</v>
      </c>
      <c r="B859" s="11" t="s">
        <v>752</v>
      </c>
      <c r="C859" s="8" t="s">
        <v>12</v>
      </c>
      <c r="D859" s="11" t="s">
        <v>712</v>
      </c>
      <c r="E859" s="11" t="s">
        <v>573</v>
      </c>
      <c r="F859" s="7">
        <v>63244</v>
      </c>
      <c r="G859" s="8" t="s">
        <v>12</v>
      </c>
      <c r="H859" s="8" t="s">
        <v>13</v>
      </c>
      <c r="I859" s="7"/>
      <c r="J859" s="7"/>
      <c r="K859" s="8" t="s">
        <v>3</v>
      </c>
      <c r="L859" s="8" t="s">
        <v>59</v>
      </c>
      <c r="M859" s="8" t="s">
        <v>60</v>
      </c>
      <c r="N859" s="6">
        <v>858</v>
      </c>
    </row>
    <row r="860" spans="1:14" ht="15.75" x14ac:dyDescent="0.25">
      <c r="A860" s="1" t="s">
        <v>1723</v>
      </c>
      <c r="B860" s="2" t="s">
        <v>875</v>
      </c>
      <c r="C860" s="3" t="s">
        <v>187</v>
      </c>
      <c r="D860" s="2" t="s">
        <v>2788</v>
      </c>
      <c r="E860" s="2" t="s">
        <v>2789</v>
      </c>
      <c r="F860" s="4">
        <v>63240</v>
      </c>
      <c r="G860" s="3" t="s">
        <v>12</v>
      </c>
      <c r="H860" s="3" t="s">
        <v>13</v>
      </c>
      <c r="I860" s="7"/>
      <c r="J860" s="7"/>
      <c r="K860" s="3" t="s">
        <v>2</v>
      </c>
      <c r="L860" s="3" t="s">
        <v>14</v>
      </c>
      <c r="M860" s="3" t="s">
        <v>15</v>
      </c>
      <c r="N860" s="6">
        <v>859</v>
      </c>
    </row>
    <row r="861" spans="1:14" ht="15.75" x14ac:dyDescent="0.25">
      <c r="A861" s="1" t="s">
        <v>313</v>
      </c>
      <c r="B861" s="2" t="s">
        <v>1768</v>
      </c>
      <c r="C861" s="8"/>
      <c r="D861" s="2" t="s">
        <v>201</v>
      </c>
      <c r="E861" s="2" t="s">
        <v>258</v>
      </c>
      <c r="F861" s="4">
        <v>63222</v>
      </c>
      <c r="G861" s="8" t="s">
        <v>12</v>
      </c>
      <c r="H861" s="8" t="s">
        <v>13</v>
      </c>
      <c r="I861" s="5"/>
      <c r="J861" s="5"/>
      <c r="K861" s="8" t="s">
        <v>3</v>
      </c>
      <c r="L861" s="3" t="s">
        <v>59</v>
      </c>
      <c r="M861" s="3" t="s">
        <v>60</v>
      </c>
      <c r="N861" s="6">
        <v>860</v>
      </c>
    </row>
    <row r="862" spans="1:14" ht="15.75" x14ac:dyDescent="0.25">
      <c r="A862" s="1" t="s">
        <v>1807</v>
      </c>
      <c r="B862" s="2" t="s">
        <v>1738</v>
      </c>
      <c r="C862" s="3" t="s">
        <v>31</v>
      </c>
      <c r="D862" s="2" t="s">
        <v>712</v>
      </c>
      <c r="E862" s="2" t="s">
        <v>576</v>
      </c>
      <c r="F862" s="4">
        <v>63182</v>
      </c>
      <c r="G862" s="3" t="s">
        <v>12</v>
      </c>
      <c r="H862" s="3" t="s">
        <v>13</v>
      </c>
      <c r="I862" s="7"/>
      <c r="J862" s="5"/>
      <c r="K862" s="9" t="s">
        <v>3</v>
      </c>
      <c r="L862" s="3" t="s">
        <v>59</v>
      </c>
      <c r="M862" s="3" t="s">
        <v>60</v>
      </c>
      <c r="N862" s="6">
        <v>861</v>
      </c>
    </row>
    <row r="863" spans="1:14" ht="15.75" x14ac:dyDescent="0.25">
      <c r="A863" s="1" t="s">
        <v>1728</v>
      </c>
      <c r="B863" s="2" t="s">
        <v>704</v>
      </c>
      <c r="C863" s="3" t="s">
        <v>187</v>
      </c>
      <c r="D863" s="2" t="s">
        <v>1729</v>
      </c>
      <c r="E863" s="2" t="s">
        <v>789</v>
      </c>
      <c r="F863" s="4">
        <v>63172</v>
      </c>
      <c r="G863" s="8" t="s">
        <v>12</v>
      </c>
      <c r="H863" s="8" t="s">
        <v>13</v>
      </c>
      <c r="I863" s="5"/>
      <c r="J863" s="5"/>
      <c r="K863" s="8" t="s">
        <v>2</v>
      </c>
      <c r="L863" s="3" t="s">
        <v>14</v>
      </c>
      <c r="M863" s="3" t="s">
        <v>15</v>
      </c>
      <c r="N863" s="6">
        <v>862</v>
      </c>
    </row>
    <row r="864" spans="1:14" ht="15.75" x14ac:dyDescent="0.25">
      <c r="A864" s="1" t="s">
        <v>1732</v>
      </c>
      <c r="B864" s="2" t="s">
        <v>351</v>
      </c>
      <c r="C864" s="3" t="s">
        <v>23</v>
      </c>
      <c r="D864" s="2" t="s">
        <v>1733</v>
      </c>
      <c r="E864" s="2" t="s">
        <v>234</v>
      </c>
      <c r="F864" s="4">
        <v>63066</v>
      </c>
      <c r="G864" s="3" t="s">
        <v>12</v>
      </c>
      <c r="H864" s="3" t="s">
        <v>13</v>
      </c>
      <c r="I864" s="7"/>
      <c r="J864" s="7"/>
      <c r="K864" s="3" t="s">
        <v>2</v>
      </c>
      <c r="L864" s="3" t="s">
        <v>14</v>
      </c>
      <c r="M864" s="3" t="s">
        <v>15</v>
      </c>
      <c r="N864" s="6">
        <v>863</v>
      </c>
    </row>
    <row r="865" spans="1:14" ht="15.75" x14ac:dyDescent="0.25">
      <c r="A865" s="1" t="s">
        <v>1678</v>
      </c>
      <c r="B865" s="2" t="s">
        <v>1679</v>
      </c>
      <c r="C865" s="8"/>
      <c r="D865" s="2" t="s">
        <v>782</v>
      </c>
      <c r="E865" s="2" t="s">
        <v>249</v>
      </c>
      <c r="F865" s="4">
        <v>63054</v>
      </c>
      <c r="G865" s="8" t="s">
        <v>12</v>
      </c>
      <c r="H865" s="8" t="s">
        <v>13</v>
      </c>
      <c r="I865" s="5"/>
      <c r="J865" s="5"/>
      <c r="K865" s="8" t="s">
        <v>3</v>
      </c>
      <c r="L865" s="3" t="s">
        <v>59</v>
      </c>
      <c r="M865" s="3" t="s">
        <v>60</v>
      </c>
      <c r="N865" s="6">
        <v>864</v>
      </c>
    </row>
    <row r="866" spans="1:14" ht="15.75" x14ac:dyDescent="0.25">
      <c r="A866" s="1" t="s">
        <v>1806</v>
      </c>
      <c r="B866" s="2" t="s">
        <v>1177</v>
      </c>
      <c r="C866" s="3" t="s">
        <v>12</v>
      </c>
      <c r="D866" s="2" t="s">
        <v>201</v>
      </c>
      <c r="E866" s="2" t="s">
        <v>573</v>
      </c>
      <c r="F866" s="4">
        <v>63025</v>
      </c>
      <c r="G866" s="3" t="s">
        <v>12</v>
      </c>
      <c r="H866" s="3" t="s">
        <v>13</v>
      </c>
      <c r="I866" s="7"/>
      <c r="J866" s="7"/>
      <c r="K866" s="3" t="s">
        <v>3</v>
      </c>
      <c r="L866" s="3" t="s">
        <v>59</v>
      </c>
      <c r="M866" s="3" t="s">
        <v>60</v>
      </c>
      <c r="N866" s="6">
        <v>865</v>
      </c>
    </row>
    <row r="867" spans="1:14" ht="15.75" x14ac:dyDescent="0.25">
      <c r="A867" s="1" t="s">
        <v>3181</v>
      </c>
      <c r="B867" s="2" t="s">
        <v>778</v>
      </c>
      <c r="C867" s="3" t="s">
        <v>152</v>
      </c>
      <c r="D867" s="2" t="s">
        <v>588</v>
      </c>
      <c r="E867" s="2" t="s">
        <v>249</v>
      </c>
      <c r="F867" s="4">
        <v>63000</v>
      </c>
      <c r="G867" s="3" t="s">
        <v>58</v>
      </c>
      <c r="H867" s="3" t="s">
        <v>13</v>
      </c>
      <c r="I867" s="7"/>
      <c r="J867" s="7"/>
      <c r="K867" s="3" t="s">
        <v>1</v>
      </c>
      <c r="L867" s="3" t="s">
        <v>59</v>
      </c>
      <c r="M867" s="3" t="s">
        <v>60</v>
      </c>
      <c r="N867" s="6">
        <v>866</v>
      </c>
    </row>
    <row r="868" spans="1:14" ht="15.75" x14ac:dyDescent="0.25">
      <c r="A868" s="1" t="s">
        <v>3182</v>
      </c>
      <c r="B868" s="2" t="s">
        <v>3183</v>
      </c>
      <c r="C868" s="8"/>
      <c r="D868" s="11" t="s">
        <v>201</v>
      </c>
      <c r="E868" s="2" t="s">
        <v>261</v>
      </c>
      <c r="F868" s="4">
        <v>63000</v>
      </c>
      <c r="G868" s="9" t="s">
        <v>12</v>
      </c>
      <c r="H868" s="9" t="s">
        <v>13</v>
      </c>
      <c r="I868" s="5"/>
      <c r="J868" s="5"/>
      <c r="K868" s="9" t="s">
        <v>3</v>
      </c>
      <c r="L868" s="8" t="s">
        <v>59</v>
      </c>
      <c r="M868" s="8" t="s">
        <v>60</v>
      </c>
      <c r="N868" s="6">
        <v>867</v>
      </c>
    </row>
    <row r="869" spans="1:14" ht="15.75" x14ac:dyDescent="0.25">
      <c r="A869" s="1" t="s">
        <v>160</v>
      </c>
      <c r="B869" s="2" t="s">
        <v>3184</v>
      </c>
      <c r="C869" s="8"/>
      <c r="D869" s="2" t="s">
        <v>201</v>
      </c>
      <c r="E869" s="2" t="s">
        <v>261</v>
      </c>
      <c r="F869" s="4">
        <v>63000</v>
      </c>
      <c r="G869" s="3" t="s">
        <v>58</v>
      </c>
      <c r="H869" s="9" t="s">
        <v>13</v>
      </c>
      <c r="I869" s="5"/>
      <c r="J869" s="5"/>
      <c r="K869" s="3" t="s">
        <v>1</v>
      </c>
      <c r="L869" s="3" t="s">
        <v>59</v>
      </c>
      <c r="M869" s="3" t="s">
        <v>60</v>
      </c>
      <c r="N869" s="6">
        <v>868</v>
      </c>
    </row>
    <row r="870" spans="1:14" ht="15.75" x14ac:dyDescent="0.25">
      <c r="A870" s="1" t="s">
        <v>1808</v>
      </c>
      <c r="B870" s="2" t="s">
        <v>1426</v>
      </c>
      <c r="C870" s="8"/>
      <c r="D870" s="2" t="s">
        <v>201</v>
      </c>
      <c r="E870" s="2" t="s">
        <v>573</v>
      </c>
      <c r="F870" s="4">
        <v>62962</v>
      </c>
      <c r="G870" s="3" t="s">
        <v>12</v>
      </c>
      <c r="H870" s="3" t="s">
        <v>13</v>
      </c>
      <c r="I870" s="4">
        <v>1000</v>
      </c>
      <c r="J870" s="7"/>
      <c r="K870" s="3" t="s">
        <v>3</v>
      </c>
      <c r="L870" s="3" t="s">
        <v>59</v>
      </c>
      <c r="M870" s="3" t="s">
        <v>60</v>
      </c>
      <c r="N870" s="6">
        <v>869</v>
      </c>
    </row>
    <row r="871" spans="1:14" ht="15.75" x14ac:dyDescent="0.25">
      <c r="A871" s="1" t="s">
        <v>278</v>
      </c>
      <c r="B871" s="2" t="s">
        <v>1738</v>
      </c>
      <c r="C871" s="3" t="s">
        <v>144</v>
      </c>
      <c r="D871" s="2" t="s">
        <v>1739</v>
      </c>
      <c r="E871" s="2" t="s">
        <v>1740</v>
      </c>
      <c r="F871" s="4">
        <v>62961</v>
      </c>
      <c r="G871" s="3" t="s">
        <v>12</v>
      </c>
      <c r="H871" s="3" t="s">
        <v>13</v>
      </c>
      <c r="I871" s="5"/>
      <c r="J871" s="5"/>
      <c r="K871" s="3" t="s">
        <v>246</v>
      </c>
      <c r="L871" s="3" t="s">
        <v>14</v>
      </c>
      <c r="M871" s="3" t="s">
        <v>15</v>
      </c>
      <c r="N871" s="6">
        <v>870</v>
      </c>
    </row>
    <row r="872" spans="1:14" ht="15.75" x14ac:dyDescent="0.25">
      <c r="A872" s="1" t="s">
        <v>1769</v>
      </c>
      <c r="B872" s="2" t="s">
        <v>349</v>
      </c>
      <c r="C872" s="3" t="s">
        <v>51</v>
      </c>
      <c r="D872" s="2" t="s">
        <v>782</v>
      </c>
      <c r="E872" s="2" t="s">
        <v>3109</v>
      </c>
      <c r="F872" s="4">
        <v>62956</v>
      </c>
      <c r="G872" s="3" t="s">
        <v>12</v>
      </c>
      <c r="H872" s="3" t="s">
        <v>13</v>
      </c>
      <c r="I872" s="7"/>
      <c r="J872" s="7"/>
      <c r="K872" s="3" t="s">
        <v>3</v>
      </c>
      <c r="L872" s="3" t="s">
        <v>59</v>
      </c>
      <c r="M872" s="3" t="s">
        <v>60</v>
      </c>
      <c r="N872" s="6">
        <v>871</v>
      </c>
    </row>
    <row r="873" spans="1:14" ht="15.75" x14ac:dyDescent="0.25">
      <c r="A873" s="1" t="s">
        <v>1766</v>
      </c>
      <c r="B873" s="2" t="s">
        <v>1767</v>
      </c>
      <c r="C873" s="3" t="s">
        <v>18</v>
      </c>
      <c r="D873" s="2" t="s">
        <v>201</v>
      </c>
      <c r="E873" s="2" t="s">
        <v>392</v>
      </c>
      <c r="F873" s="4">
        <v>62918</v>
      </c>
      <c r="G873" s="8" t="s">
        <v>12</v>
      </c>
      <c r="H873" s="8" t="s">
        <v>13</v>
      </c>
      <c r="I873" s="5"/>
      <c r="J873" s="5"/>
      <c r="K873" s="8" t="s">
        <v>3</v>
      </c>
      <c r="L873" s="3" t="s">
        <v>59</v>
      </c>
      <c r="M873" s="3" t="s">
        <v>60</v>
      </c>
      <c r="N873" s="6">
        <v>872</v>
      </c>
    </row>
    <row r="874" spans="1:14" ht="15.75" x14ac:dyDescent="0.25">
      <c r="A874" s="1" t="s">
        <v>1744</v>
      </c>
      <c r="B874" s="2" t="s">
        <v>50</v>
      </c>
      <c r="C874" s="8"/>
      <c r="D874" s="2" t="s">
        <v>869</v>
      </c>
      <c r="E874" s="2" t="s">
        <v>120</v>
      </c>
      <c r="F874" s="4">
        <v>62886</v>
      </c>
      <c r="G874" s="3" t="s">
        <v>12</v>
      </c>
      <c r="H874" s="3" t="s">
        <v>13</v>
      </c>
      <c r="I874" s="7"/>
      <c r="J874" s="7"/>
      <c r="K874" s="3" t="s">
        <v>2</v>
      </c>
      <c r="L874" s="3" t="s">
        <v>14</v>
      </c>
      <c r="M874" s="3" t="s">
        <v>15</v>
      </c>
      <c r="N874" s="6">
        <v>873</v>
      </c>
    </row>
    <row r="875" spans="1:14" ht="15.75" x14ac:dyDescent="0.25">
      <c r="A875" s="1" t="s">
        <v>1764</v>
      </c>
      <c r="B875" s="2" t="s">
        <v>1765</v>
      </c>
      <c r="C875" s="3" t="s">
        <v>12</v>
      </c>
      <c r="D875" s="2" t="s">
        <v>588</v>
      </c>
      <c r="E875" s="2" t="s">
        <v>975</v>
      </c>
      <c r="F875" s="4">
        <v>62874</v>
      </c>
      <c r="G875" s="3" t="s">
        <v>12</v>
      </c>
      <c r="H875" s="3" t="s">
        <v>13</v>
      </c>
      <c r="I875" s="7"/>
      <c r="J875" s="7"/>
      <c r="K875" s="3" t="s">
        <v>3</v>
      </c>
      <c r="L875" s="3" t="s">
        <v>59</v>
      </c>
      <c r="M875" s="3" t="s">
        <v>60</v>
      </c>
      <c r="N875" s="6">
        <v>874</v>
      </c>
    </row>
    <row r="876" spans="1:14" ht="15.75" x14ac:dyDescent="0.25">
      <c r="A876" s="1" t="s">
        <v>544</v>
      </c>
      <c r="B876" s="2" t="s">
        <v>601</v>
      </c>
      <c r="C876" s="3" t="s">
        <v>12</v>
      </c>
      <c r="D876" s="2" t="s">
        <v>712</v>
      </c>
      <c r="E876" s="2" t="s">
        <v>573</v>
      </c>
      <c r="F876" s="4">
        <v>62872</v>
      </c>
      <c r="G876" s="3" t="s">
        <v>12</v>
      </c>
      <c r="H876" s="3" t="s">
        <v>13</v>
      </c>
      <c r="I876" s="7"/>
      <c r="J876" s="7"/>
      <c r="K876" s="3" t="s">
        <v>3</v>
      </c>
      <c r="L876" s="3" t="s">
        <v>59</v>
      </c>
      <c r="M876" s="3" t="s">
        <v>60</v>
      </c>
      <c r="N876" s="6">
        <v>875</v>
      </c>
    </row>
    <row r="877" spans="1:14" ht="15.75" x14ac:dyDescent="0.25">
      <c r="A877" s="1" t="s">
        <v>1745</v>
      </c>
      <c r="B877" s="2" t="s">
        <v>838</v>
      </c>
      <c r="C877" s="3" t="s">
        <v>135</v>
      </c>
      <c r="D877" s="2" t="s">
        <v>1746</v>
      </c>
      <c r="E877" s="11" t="s">
        <v>240</v>
      </c>
      <c r="F877" s="5">
        <v>62768</v>
      </c>
      <c r="G877" s="9" t="s">
        <v>12</v>
      </c>
      <c r="H877" s="9" t="s">
        <v>13</v>
      </c>
      <c r="I877" s="5"/>
      <c r="J877" s="5"/>
      <c r="K877" s="9" t="s">
        <v>2</v>
      </c>
      <c r="L877" s="8" t="s">
        <v>14</v>
      </c>
      <c r="M877" s="8" t="s">
        <v>15</v>
      </c>
      <c r="N877" s="6">
        <v>876</v>
      </c>
    </row>
    <row r="878" spans="1:14" ht="15.75" x14ac:dyDescent="0.25">
      <c r="A878" s="1" t="s">
        <v>1753</v>
      </c>
      <c r="B878" s="2" t="s">
        <v>344</v>
      </c>
      <c r="C878" s="3" t="s">
        <v>58</v>
      </c>
      <c r="D878" s="2" t="s">
        <v>1754</v>
      </c>
      <c r="E878" s="2" t="s">
        <v>1755</v>
      </c>
      <c r="F878" s="4">
        <v>62730</v>
      </c>
      <c r="G878" s="3" t="s">
        <v>12</v>
      </c>
      <c r="H878" s="3" t="s">
        <v>13</v>
      </c>
      <c r="I878" s="7"/>
      <c r="J878" s="5"/>
      <c r="K878" s="9" t="s">
        <v>2</v>
      </c>
      <c r="L878" s="3" t="s">
        <v>14</v>
      </c>
      <c r="M878" s="3" t="s">
        <v>15</v>
      </c>
      <c r="N878" s="6">
        <v>877</v>
      </c>
    </row>
    <row r="879" spans="1:14" ht="15.75" x14ac:dyDescent="0.25">
      <c r="A879" s="1" t="s">
        <v>1747</v>
      </c>
      <c r="B879" s="2" t="s">
        <v>55</v>
      </c>
      <c r="C879" s="3" t="s">
        <v>87</v>
      </c>
      <c r="D879" s="2" t="s">
        <v>1748</v>
      </c>
      <c r="E879" s="2" t="s">
        <v>37</v>
      </c>
      <c r="F879" s="4">
        <v>62730</v>
      </c>
      <c r="G879" s="3" t="s">
        <v>12</v>
      </c>
      <c r="H879" s="3" t="s">
        <v>13</v>
      </c>
      <c r="I879" s="7"/>
      <c r="J879" s="7"/>
      <c r="K879" s="3" t="s">
        <v>2</v>
      </c>
      <c r="L879" s="3" t="s">
        <v>14</v>
      </c>
      <c r="M879" s="3" t="s">
        <v>15</v>
      </c>
      <c r="N879" s="6">
        <v>878</v>
      </c>
    </row>
    <row r="880" spans="1:14" ht="15.75" x14ac:dyDescent="0.25">
      <c r="A880" s="1" t="s">
        <v>1749</v>
      </c>
      <c r="B880" s="2" t="s">
        <v>282</v>
      </c>
      <c r="C880" s="3" t="s">
        <v>87</v>
      </c>
      <c r="D880" s="2" t="s">
        <v>1750</v>
      </c>
      <c r="E880" s="2" t="s">
        <v>37</v>
      </c>
      <c r="F880" s="4">
        <v>62730</v>
      </c>
      <c r="G880" s="3" t="s">
        <v>12</v>
      </c>
      <c r="H880" s="3" t="s">
        <v>13</v>
      </c>
      <c r="I880" s="7"/>
      <c r="J880" s="7"/>
      <c r="K880" s="3" t="s">
        <v>2</v>
      </c>
      <c r="L880" s="3" t="s">
        <v>14</v>
      </c>
      <c r="M880" s="3" t="s">
        <v>15</v>
      </c>
      <c r="N880" s="6">
        <v>879</v>
      </c>
    </row>
    <row r="881" spans="1:14" ht="15.75" x14ac:dyDescent="0.25">
      <c r="A881" s="1" t="s">
        <v>1751</v>
      </c>
      <c r="B881" s="2" t="s">
        <v>377</v>
      </c>
      <c r="C881" s="3" t="s">
        <v>51</v>
      </c>
      <c r="D881" s="2" t="s">
        <v>1752</v>
      </c>
      <c r="E881" s="2" t="s">
        <v>834</v>
      </c>
      <c r="F881" s="4">
        <v>62730</v>
      </c>
      <c r="G881" s="3" t="s">
        <v>12</v>
      </c>
      <c r="H881" s="3" t="s">
        <v>13</v>
      </c>
      <c r="I881" s="7"/>
      <c r="J881" s="7"/>
      <c r="K881" s="3" t="s">
        <v>2</v>
      </c>
      <c r="L881" s="3" t="s">
        <v>14</v>
      </c>
      <c r="M881" s="3" t="s">
        <v>15</v>
      </c>
      <c r="N881" s="6">
        <v>880</v>
      </c>
    </row>
    <row r="882" spans="1:14" ht="15.75" x14ac:dyDescent="0.25">
      <c r="A882" s="1" t="s">
        <v>1780</v>
      </c>
      <c r="B882" s="2" t="s">
        <v>601</v>
      </c>
      <c r="C882" s="3" t="s">
        <v>63</v>
      </c>
      <c r="D882" s="2" t="s">
        <v>782</v>
      </c>
      <c r="E882" s="2" t="s">
        <v>3109</v>
      </c>
      <c r="F882" s="4">
        <v>62661</v>
      </c>
      <c r="G882" s="3" t="s">
        <v>12</v>
      </c>
      <c r="H882" s="3" t="s">
        <v>13</v>
      </c>
      <c r="I882" s="7"/>
      <c r="J882" s="7"/>
      <c r="K882" s="3" t="s">
        <v>3</v>
      </c>
      <c r="L882" s="3" t="s">
        <v>59</v>
      </c>
      <c r="M882" s="3" t="s">
        <v>60</v>
      </c>
      <c r="N882" s="6">
        <v>881</v>
      </c>
    </row>
    <row r="883" spans="1:14" ht="15.75" x14ac:dyDescent="0.25">
      <c r="A883" s="1" t="s">
        <v>1758</v>
      </c>
      <c r="B883" s="2" t="s">
        <v>210</v>
      </c>
      <c r="C883" s="3" t="s">
        <v>87</v>
      </c>
      <c r="D883" s="2" t="s">
        <v>1759</v>
      </c>
      <c r="E883" s="2" t="s">
        <v>53</v>
      </c>
      <c r="F883" s="4">
        <v>62620</v>
      </c>
      <c r="G883" s="8" t="s">
        <v>12</v>
      </c>
      <c r="H883" s="8" t="s">
        <v>13</v>
      </c>
      <c r="I883" s="7"/>
      <c r="J883" s="7"/>
      <c r="K883" s="8" t="s">
        <v>2</v>
      </c>
      <c r="L883" s="3" t="s">
        <v>14</v>
      </c>
      <c r="M883" s="3" t="s">
        <v>15</v>
      </c>
      <c r="N883" s="6">
        <v>882</v>
      </c>
    </row>
    <row r="884" spans="1:14" ht="15.75" x14ac:dyDescent="0.25">
      <c r="A884" s="1" t="s">
        <v>1781</v>
      </c>
      <c r="B884" s="2" t="s">
        <v>1782</v>
      </c>
      <c r="C884" s="3" t="s">
        <v>58</v>
      </c>
      <c r="D884" s="2" t="s">
        <v>588</v>
      </c>
      <c r="E884" s="2" t="s">
        <v>603</v>
      </c>
      <c r="F884" s="4">
        <v>62615</v>
      </c>
      <c r="G884" s="3" t="s">
        <v>12</v>
      </c>
      <c r="H884" s="3" t="s">
        <v>13</v>
      </c>
      <c r="I884" s="4">
        <v>3000</v>
      </c>
      <c r="J884" s="7"/>
      <c r="K884" s="3" t="s">
        <v>3</v>
      </c>
      <c r="L884" s="3" t="s">
        <v>59</v>
      </c>
      <c r="M884" s="3" t="s">
        <v>60</v>
      </c>
      <c r="N884" s="6">
        <v>883</v>
      </c>
    </row>
    <row r="885" spans="1:14" ht="15.75" x14ac:dyDescent="0.25">
      <c r="A885" s="1" t="s">
        <v>1789</v>
      </c>
      <c r="B885" s="2" t="s">
        <v>728</v>
      </c>
      <c r="C885" s="3" t="s">
        <v>51</v>
      </c>
      <c r="D885" s="2" t="s">
        <v>195</v>
      </c>
      <c r="E885" s="2" t="s">
        <v>1322</v>
      </c>
      <c r="F885" s="4">
        <v>62533</v>
      </c>
      <c r="G885" s="3" t="s">
        <v>12</v>
      </c>
      <c r="H885" s="3" t="s">
        <v>13</v>
      </c>
      <c r="I885" s="7"/>
      <c r="J885" s="7"/>
      <c r="K885" s="3" t="s">
        <v>3</v>
      </c>
      <c r="L885" s="3" t="s">
        <v>59</v>
      </c>
      <c r="M885" s="3" t="s">
        <v>60</v>
      </c>
      <c r="N885" s="6">
        <v>884</v>
      </c>
    </row>
    <row r="886" spans="1:14" ht="15.75" x14ac:dyDescent="0.25">
      <c r="A886" s="1" t="s">
        <v>1194</v>
      </c>
      <c r="B886" s="2" t="s">
        <v>86</v>
      </c>
      <c r="C886" s="3" t="s">
        <v>87</v>
      </c>
      <c r="D886" s="2" t="s">
        <v>1303</v>
      </c>
      <c r="E886" s="2" t="s">
        <v>1304</v>
      </c>
      <c r="F886" s="4">
        <v>62500</v>
      </c>
      <c r="G886" s="3" t="s">
        <v>12</v>
      </c>
      <c r="H886" s="3" t="s">
        <v>13</v>
      </c>
      <c r="I886" s="7"/>
      <c r="J886" s="7"/>
      <c r="K886" s="3" t="s">
        <v>2</v>
      </c>
      <c r="L886" s="3" t="s">
        <v>14</v>
      </c>
      <c r="M886" s="3" t="s">
        <v>15</v>
      </c>
      <c r="N886" s="6">
        <v>885</v>
      </c>
    </row>
    <row r="887" spans="1:14" ht="15.75" x14ac:dyDescent="0.25">
      <c r="A887" s="1" t="s">
        <v>3185</v>
      </c>
      <c r="B887" s="2" t="s">
        <v>3186</v>
      </c>
      <c r="C887" s="8"/>
      <c r="D887" s="2" t="s">
        <v>201</v>
      </c>
      <c r="E887" s="2" t="s">
        <v>302</v>
      </c>
      <c r="F887" s="4">
        <v>62500</v>
      </c>
      <c r="G887" s="3" t="s">
        <v>58</v>
      </c>
      <c r="H887" s="3" t="s">
        <v>13</v>
      </c>
      <c r="I887" s="7"/>
      <c r="J887" s="7"/>
      <c r="K887" s="3" t="s">
        <v>1</v>
      </c>
      <c r="L887" s="3" t="s">
        <v>59</v>
      </c>
      <c r="M887" s="3" t="s">
        <v>60</v>
      </c>
      <c r="N887" s="6">
        <v>886</v>
      </c>
    </row>
    <row r="888" spans="1:14" ht="15.75" x14ac:dyDescent="0.25">
      <c r="A888" s="1" t="s">
        <v>1799</v>
      </c>
      <c r="B888" s="2" t="s">
        <v>726</v>
      </c>
      <c r="C888" s="3" t="s">
        <v>187</v>
      </c>
      <c r="D888" s="2" t="s">
        <v>195</v>
      </c>
      <c r="E888" s="2" t="s">
        <v>1050</v>
      </c>
      <c r="F888" s="4">
        <v>62475</v>
      </c>
      <c r="G888" s="3" t="s">
        <v>12</v>
      </c>
      <c r="H888" s="3" t="s">
        <v>13</v>
      </c>
      <c r="I888" s="7"/>
      <c r="J888" s="7"/>
      <c r="K888" s="3" t="s">
        <v>3</v>
      </c>
      <c r="L888" s="3" t="s">
        <v>59</v>
      </c>
      <c r="M888" s="3" t="s">
        <v>60</v>
      </c>
      <c r="N888" s="6">
        <v>887</v>
      </c>
    </row>
    <row r="889" spans="1:14" ht="15.75" x14ac:dyDescent="0.25">
      <c r="A889" s="1" t="s">
        <v>1797</v>
      </c>
      <c r="B889" s="2" t="s">
        <v>1062</v>
      </c>
      <c r="C889" s="3" t="s">
        <v>187</v>
      </c>
      <c r="D889" s="2" t="s">
        <v>588</v>
      </c>
      <c r="E889" s="2" t="s">
        <v>975</v>
      </c>
      <c r="F889" s="4">
        <v>62455</v>
      </c>
      <c r="G889" s="3" t="s">
        <v>12</v>
      </c>
      <c r="H889" s="3" t="s">
        <v>13</v>
      </c>
      <c r="I889" s="7"/>
      <c r="J889" s="7"/>
      <c r="K889" s="3" t="s">
        <v>3</v>
      </c>
      <c r="L889" s="3" t="s">
        <v>59</v>
      </c>
      <c r="M889" s="3" t="s">
        <v>60</v>
      </c>
      <c r="N889" s="6">
        <v>888</v>
      </c>
    </row>
    <row r="890" spans="1:14" ht="15.75" x14ac:dyDescent="0.25">
      <c r="A890" s="1" t="s">
        <v>1802</v>
      </c>
      <c r="B890" s="2" t="s">
        <v>1803</v>
      </c>
      <c r="C890" s="3" t="s">
        <v>181</v>
      </c>
      <c r="D890" s="2" t="s">
        <v>201</v>
      </c>
      <c r="E890" s="2" t="s">
        <v>302</v>
      </c>
      <c r="F890" s="4">
        <v>62439</v>
      </c>
      <c r="G890" s="3" t="s">
        <v>12</v>
      </c>
      <c r="H890" s="3" t="s">
        <v>13</v>
      </c>
      <c r="I890" s="7"/>
      <c r="J890" s="7"/>
      <c r="K890" s="3" t="s">
        <v>3</v>
      </c>
      <c r="L890" s="3" t="s">
        <v>59</v>
      </c>
      <c r="M890" s="3" t="s">
        <v>60</v>
      </c>
      <c r="N890" s="6">
        <v>889</v>
      </c>
    </row>
    <row r="891" spans="1:14" ht="15.75" x14ac:dyDescent="0.25">
      <c r="A891" s="1" t="s">
        <v>401</v>
      </c>
      <c r="B891" s="2" t="s">
        <v>1265</v>
      </c>
      <c r="C891" s="3" t="s">
        <v>51</v>
      </c>
      <c r="D891" s="2" t="s">
        <v>1563</v>
      </c>
      <c r="E891" s="2" t="s">
        <v>53</v>
      </c>
      <c r="F891" s="4">
        <v>62220</v>
      </c>
      <c r="G891" s="3" t="s">
        <v>12</v>
      </c>
      <c r="H891" s="3" t="s">
        <v>13</v>
      </c>
      <c r="I891" s="7"/>
      <c r="J891" s="7"/>
      <c r="K891" s="3" t="s">
        <v>2</v>
      </c>
      <c r="L891" s="3" t="s">
        <v>14</v>
      </c>
      <c r="M891" s="3" t="s">
        <v>15</v>
      </c>
      <c r="N891" s="6">
        <v>890</v>
      </c>
    </row>
    <row r="892" spans="1:14" ht="15.75" x14ac:dyDescent="0.25">
      <c r="A892" s="1" t="s">
        <v>1800</v>
      </c>
      <c r="B892" s="2" t="s">
        <v>50</v>
      </c>
      <c r="C892" s="3" t="s">
        <v>58</v>
      </c>
      <c r="D892" s="2" t="s">
        <v>782</v>
      </c>
      <c r="E892" s="2" t="s">
        <v>573</v>
      </c>
      <c r="F892" s="4">
        <v>62003</v>
      </c>
      <c r="G892" s="3" t="s">
        <v>12</v>
      </c>
      <c r="H892" s="3" t="s">
        <v>13</v>
      </c>
      <c r="I892" s="4">
        <v>1000</v>
      </c>
      <c r="J892" s="7"/>
      <c r="K892" s="3" t="s">
        <v>3</v>
      </c>
      <c r="L892" s="3" t="s">
        <v>59</v>
      </c>
      <c r="M892" s="3" t="s">
        <v>60</v>
      </c>
      <c r="N892" s="6">
        <v>891</v>
      </c>
    </row>
    <row r="893" spans="1:14" ht="15.75" x14ac:dyDescent="0.25">
      <c r="A893" s="1" t="s">
        <v>3187</v>
      </c>
      <c r="B893" s="2" t="s">
        <v>3188</v>
      </c>
      <c r="C893" s="3" t="s">
        <v>144</v>
      </c>
      <c r="D893" s="2" t="s">
        <v>201</v>
      </c>
      <c r="E893" s="2" t="s">
        <v>963</v>
      </c>
      <c r="F893" s="4">
        <v>62000</v>
      </c>
      <c r="G893" s="3" t="s">
        <v>12</v>
      </c>
      <c r="H893" s="3" t="s">
        <v>13</v>
      </c>
      <c r="I893" s="7"/>
      <c r="J893" s="7"/>
      <c r="K893" s="3" t="s">
        <v>3</v>
      </c>
      <c r="L893" s="3" t="s">
        <v>59</v>
      </c>
      <c r="M893" s="3" t="s">
        <v>60</v>
      </c>
      <c r="N893" s="6">
        <v>892</v>
      </c>
    </row>
    <row r="894" spans="1:14" ht="15.75" x14ac:dyDescent="0.25">
      <c r="A894" s="1" t="s">
        <v>3189</v>
      </c>
      <c r="B894" s="2" t="s">
        <v>520</v>
      </c>
      <c r="C894" s="3" t="s">
        <v>152</v>
      </c>
      <c r="D894" s="2" t="s">
        <v>201</v>
      </c>
      <c r="E894" s="2" t="s">
        <v>456</v>
      </c>
      <c r="F894" s="4">
        <v>62000</v>
      </c>
      <c r="G894" s="8" t="s">
        <v>12</v>
      </c>
      <c r="H894" s="8" t="s">
        <v>13</v>
      </c>
      <c r="I894" s="5"/>
      <c r="J894" s="5"/>
      <c r="K894" s="8" t="s">
        <v>3</v>
      </c>
      <c r="L894" s="3" t="s">
        <v>59</v>
      </c>
      <c r="M894" s="3" t="s">
        <v>60</v>
      </c>
      <c r="N894" s="6">
        <v>893</v>
      </c>
    </row>
    <row r="895" spans="1:14" ht="15.75" x14ac:dyDescent="0.25">
      <c r="A895" s="1" t="s">
        <v>3190</v>
      </c>
      <c r="B895" s="2" t="s">
        <v>151</v>
      </c>
      <c r="C895" s="3" t="s">
        <v>144</v>
      </c>
      <c r="D895" s="2" t="s">
        <v>201</v>
      </c>
      <c r="E895" s="2" t="s">
        <v>463</v>
      </c>
      <c r="F895" s="4">
        <v>62000</v>
      </c>
      <c r="G895" s="3" t="s">
        <v>12</v>
      </c>
      <c r="H895" s="3" t="s">
        <v>13</v>
      </c>
      <c r="I895" s="7"/>
      <c r="J895" s="7"/>
      <c r="K895" s="3" t="s">
        <v>3</v>
      </c>
      <c r="L895" s="3" t="s">
        <v>59</v>
      </c>
      <c r="M895" s="3" t="s">
        <v>60</v>
      </c>
      <c r="N895" s="6">
        <v>894</v>
      </c>
    </row>
    <row r="896" spans="1:14" ht="15.75" x14ac:dyDescent="0.25">
      <c r="A896" s="1" t="s">
        <v>2277</v>
      </c>
      <c r="B896" s="2" t="s">
        <v>2278</v>
      </c>
      <c r="C896" s="3" t="s">
        <v>12</v>
      </c>
      <c r="D896" s="2" t="s">
        <v>2279</v>
      </c>
      <c r="E896" s="2" t="s">
        <v>3144</v>
      </c>
      <c r="F896" s="4">
        <v>61984</v>
      </c>
      <c r="G896" s="3" t="s">
        <v>12</v>
      </c>
      <c r="H896" s="3" t="s">
        <v>13</v>
      </c>
      <c r="I896" s="7"/>
      <c r="J896" s="7"/>
      <c r="K896" s="3" t="s">
        <v>2</v>
      </c>
      <c r="L896" s="3" t="s">
        <v>14</v>
      </c>
      <c r="M896" s="3" t="s">
        <v>15</v>
      </c>
      <c r="N896" s="6">
        <v>895</v>
      </c>
    </row>
    <row r="897" spans="1:14" ht="15.75" x14ac:dyDescent="0.25">
      <c r="A897" s="1" t="s">
        <v>1801</v>
      </c>
      <c r="B897" s="2" t="s">
        <v>559</v>
      </c>
      <c r="C897" s="3" t="s">
        <v>287</v>
      </c>
      <c r="D897" s="2" t="s">
        <v>201</v>
      </c>
      <c r="E897" s="2" t="s">
        <v>508</v>
      </c>
      <c r="F897" s="4">
        <v>61977</v>
      </c>
      <c r="G897" s="8" t="s">
        <v>12</v>
      </c>
      <c r="H897" s="8" t="s">
        <v>13</v>
      </c>
      <c r="I897" s="7"/>
      <c r="J897" s="7"/>
      <c r="K897" s="8" t="s">
        <v>3</v>
      </c>
      <c r="L897" s="3" t="s">
        <v>59</v>
      </c>
      <c r="M897" s="3" t="s">
        <v>60</v>
      </c>
      <c r="N897" s="6">
        <v>896</v>
      </c>
    </row>
    <row r="898" spans="1:14" ht="15.75" x14ac:dyDescent="0.25">
      <c r="A898" s="1" t="s">
        <v>1804</v>
      </c>
      <c r="B898" s="2" t="s">
        <v>1805</v>
      </c>
      <c r="C898" s="3" t="s">
        <v>31</v>
      </c>
      <c r="D898" s="2" t="s">
        <v>201</v>
      </c>
      <c r="E898" s="2" t="s">
        <v>501</v>
      </c>
      <c r="F898" s="4">
        <v>61963</v>
      </c>
      <c r="G898" s="3" t="s">
        <v>58</v>
      </c>
      <c r="H898" s="3" t="s">
        <v>13</v>
      </c>
      <c r="I898" s="5"/>
      <c r="J898" s="5"/>
      <c r="K898" s="3" t="s">
        <v>1</v>
      </c>
      <c r="L898" s="3" t="s">
        <v>59</v>
      </c>
      <c r="M898" s="3" t="s">
        <v>60</v>
      </c>
      <c r="N898" s="6">
        <v>897</v>
      </c>
    </row>
    <row r="899" spans="1:14" ht="15.75" x14ac:dyDescent="0.25">
      <c r="A899" s="1" t="s">
        <v>2086</v>
      </c>
      <c r="B899" s="2" t="s">
        <v>263</v>
      </c>
      <c r="C899" s="3" t="s">
        <v>207</v>
      </c>
      <c r="D899" s="2" t="s">
        <v>195</v>
      </c>
      <c r="E899" s="2" t="s">
        <v>1050</v>
      </c>
      <c r="F899" s="4">
        <v>61950</v>
      </c>
      <c r="G899" s="3" t="s">
        <v>58</v>
      </c>
      <c r="H899" s="3" t="s">
        <v>13</v>
      </c>
      <c r="I899" s="7"/>
      <c r="J899" s="7"/>
      <c r="K899" s="3" t="s">
        <v>1</v>
      </c>
      <c r="L899" s="3" t="s">
        <v>59</v>
      </c>
      <c r="M899" s="3" t="s">
        <v>60</v>
      </c>
      <c r="N899" s="6">
        <v>898</v>
      </c>
    </row>
    <row r="900" spans="1:14" ht="15.75" x14ac:dyDescent="0.25">
      <c r="A900" s="1" t="s">
        <v>1783</v>
      </c>
      <c r="B900" s="2" t="s">
        <v>1784</v>
      </c>
      <c r="C900" s="3" t="s">
        <v>144</v>
      </c>
      <c r="D900" s="2" t="s">
        <v>1785</v>
      </c>
      <c r="E900" s="2" t="s">
        <v>812</v>
      </c>
      <c r="F900" s="4">
        <v>61891</v>
      </c>
      <c r="G900" s="3" t="s">
        <v>12</v>
      </c>
      <c r="H900" s="3" t="s">
        <v>13</v>
      </c>
      <c r="I900" s="7"/>
      <c r="J900" s="7"/>
      <c r="K900" s="3" t="s">
        <v>2</v>
      </c>
      <c r="L900" s="3" t="s">
        <v>14</v>
      </c>
      <c r="M900" s="3" t="s">
        <v>15</v>
      </c>
      <c r="N900" s="6">
        <v>899</v>
      </c>
    </row>
    <row r="901" spans="1:14" ht="15.75" x14ac:dyDescent="0.25">
      <c r="A901" s="1" t="s">
        <v>1867</v>
      </c>
      <c r="B901" s="2" t="s">
        <v>1868</v>
      </c>
      <c r="C901" s="3" t="s">
        <v>51</v>
      </c>
      <c r="D901" s="2" t="s">
        <v>1869</v>
      </c>
      <c r="E901" s="2" t="s">
        <v>603</v>
      </c>
      <c r="F901" s="4">
        <v>61877</v>
      </c>
      <c r="G901" s="3" t="s">
        <v>12</v>
      </c>
      <c r="H901" s="3" t="s">
        <v>13</v>
      </c>
      <c r="I901" s="7"/>
      <c r="J901" s="7"/>
      <c r="K901" s="3" t="s">
        <v>3</v>
      </c>
      <c r="L901" s="3" t="s">
        <v>59</v>
      </c>
      <c r="M901" s="3" t="s">
        <v>60</v>
      </c>
      <c r="N901" s="6">
        <v>900</v>
      </c>
    </row>
    <row r="902" spans="1:14" ht="15.75" x14ac:dyDescent="0.25">
      <c r="A902" s="1" t="s">
        <v>1819</v>
      </c>
      <c r="B902" s="2" t="s">
        <v>70</v>
      </c>
      <c r="C902" s="3" t="s">
        <v>181</v>
      </c>
      <c r="D902" s="2" t="s">
        <v>712</v>
      </c>
      <c r="E902" s="2" t="s">
        <v>916</v>
      </c>
      <c r="F902" s="4">
        <v>61785</v>
      </c>
      <c r="G902" s="3" t="s">
        <v>12</v>
      </c>
      <c r="H902" s="3" t="s">
        <v>13</v>
      </c>
      <c r="I902" s="7"/>
      <c r="J902" s="7"/>
      <c r="K902" s="3" t="s">
        <v>3</v>
      </c>
      <c r="L902" s="3" t="s">
        <v>59</v>
      </c>
      <c r="M902" s="3" t="s">
        <v>60</v>
      </c>
      <c r="N902" s="6">
        <v>901</v>
      </c>
    </row>
    <row r="903" spans="1:14" ht="15.75" x14ac:dyDescent="0.25">
      <c r="A903" s="1" t="s">
        <v>1787</v>
      </c>
      <c r="B903" s="2" t="s">
        <v>1788</v>
      </c>
      <c r="C903" s="3" t="s">
        <v>51</v>
      </c>
      <c r="D903" s="2" t="s">
        <v>869</v>
      </c>
      <c r="E903" s="2" t="s">
        <v>141</v>
      </c>
      <c r="F903" s="4">
        <v>61764</v>
      </c>
      <c r="G903" s="3" t="s">
        <v>12</v>
      </c>
      <c r="H903" s="3" t="s">
        <v>13</v>
      </c>
      <c r="I903" s="7"/>
      <c r="J903" s="7"/>
      <c r="K903" s="3" t="s">
        <v>2</v>
      </c>
      <c r="L903" s="3" t="s">
        <v>14</v>
      </c>
      <c r="M903" s="3" t="s">
        <v>15</v>
      </c>
      <c r="N903" s="6">
        <v>902</v>
      </c>
    </row>
    <row r="904" spans="1:14" ht="15.75" x14ac:dyDescent="0.25">
      <c r="A904" s="1" t="s">
        <v>41</v>
      </c>
      <c r="B904" s="2" t="s">
        <v>1838</v>
      </c>
      <c r="C904" s="3" t="s">
        <v>87</v>
      </c>
      <c r="D904" s="2" t="s">
        <v>588</v>
      </c>
      <c r="E904" s="2" t="s">
        <v>477</v>
      </c>
      <c r="F904" s="4">
        <v>61726</v>
      </c>
      <c r="G904" s="3" t="s">
        <v>12</v>
      </c>
      <c r="H904" s="3" t="s">
        <v>13</v>
      </c>
      <c r="I904" s="5"/>
      <c r="J904" s="5"/>
      <c r="K904" s="3" t="s">
        <v>3</v>
      </c>
      <c r="L904" s="3" t="s">
        <v>59</v>
      </c>
      <c r="M904" s="3" t="s">
        <v>60</v>
      </c>
      <c r="N904" s="6">
        <v>903</v>
      </c>
    </row>
    <row r="905" spans="1:14" ht="15.75" x14ac:dyDescent="0.25">
      <c r="A905" s="1" t="s">
        <v>1790</v>
      </c>
      <c r="B905" s="2" t="s">
        <v>495</v>
      </c>
      <c r="C905" s="3" t="s">
        <v>144</v>
      </c>
      <c r="D905" s="2" t="s">
        <v>1791</v>
      </c>
      <c r="E905" s="2" t="s">
        <v>270</v>
      </c>
      <c r="F905" s="7">
        <v>61701</v>
      </c>
      <c r="G905" s="9" t="s">
        <v>12</v>
      </c>
      <c r="H905" s="9" t="s">
        <v>13</v>
      </c>
      <c r="I905" s="5"/>
      <c r="J905" s="5"/>
      <c r="K905" s="9" t="s">
        <v>2</v>
      </c>
      <c r="L905" s="8" t="s">
        <v>14</v>
      </c>
      <c r="M905" s="8" t="s">
        <v>15</v>
      </c>
      <c r="N905" s="6">
        <v>904</v>
      </c>
    </row>
    <row r="906" spans="1:14" ht="15.75" x14ac:dyDescent="0.25">
      <c r="A906" s="1" t="s">
        <v>1817</v>
      </c>
      <c r="B906" s="2" t="s">
        <v>147</v>
      </c>
      <c r="C906" s="3" t="s">
        <v>63</v>
      </c>
      <c r="D906" s="2" t="s">
        <v>782</v>
      </c>
      <c r="E906" s="2" t="s">
        <v>380</v>
      </c>
      <c r="F906" s="5">
        <v>61650</v>
      </c>
      <c r="G906" s="3" t="s">
        <v>12</v>
      </c>
      <c r="H906" s="9" t="s">
        <v>13</v>
      </c>
      <c r="I906" s="5"/>
      <c r="J906" s="5"/>
      <c r="K906" s="9" t="s">
        <v>3</v>
      </c>
      <c r="L906" s="3" t="s">
        <v>59</v>
      </c>
      <c r="M906" s="3" t="s">
        <v>60</v>
      </c>
      <c r="N906" s="6">
        <v>905</v>
      </c>
    </row>
    <row r="907" spans="1:14" ht="15.75" x14ac:dyDescent="0.25">
      <c r="A907" s="1" t="s">
        <v>1046</v>
      </c>
      <c r="B907" s="2" t="s">
        <v>609</v>
      </c>
      <c r="C907" s="3" t="s">
        <v>144</v>
      </c>
      <c r="D907" s="2" t="s">
        <v>1714</v>
      </c>
      <c r="E907" s="2" t="s">
        <v>1490</v>
      </c>
      <c r="F907" s="4">
        <v>61632</v>
      </c>
      <c r="G907" s="3" t="s">
        <v>12</v>
      </c>
      <c r="H907" s="3" t="s">
        <v>13</v>
      </c>
      <c r="I907" s="5"/>
      <c r="J907" s="5"/>
      <c r="K907" s="3" t="s">
        <v>2</v>
      </c>
      <c r="L907" s="3" t="s">
        <v>14</v>
      </c>
      <c r="M907" s="3" t="s">
        <v>15</v>
      </c>
      <c r="N907" s="6">
        <v>906</v>
      </c>
    </row>
    <row r="908" spans="1:14" ht="15.75" x14ac:dyDescent="0.25">
      <c r="A908" s="1" t="s">
        <v>1792</v>
      </c>
      <c r="B908" s="2" t="s">
        <v>587</v>
      </c>
      <c r="C908" s="3" t="s">
        <v>207</v>
      </c>
      <c r="D908" s="2" t="s">
        <v>1793</v>
      </c>
      <c r="E908" s="2" t="s">
        <v>48</v>
      </c>
      <c r="F908" s="4">
        <v>61632</v>
      </c>
      <c r="G908" s="3" t="s">
        <v>12</v>
      </c>
      <c r="H908" s="3" t="s">
        <v>13</v>
      </c>
      <c r="I908" s="7"/>
      <c r="J908" s="7"/>
      <c r="K908" s="3" t="s">
        <v>2</v>
      </c>
      <c r="L908" s="3" t="s">
        <v>14</v>
      </c>
      <c r="M908" s="3" t="s">
        <v>15</v>
      </c>
      <c r="N908" s="6">
        <v>907</v>
      </c>
    </row>
    <row r="909" spans="1:14" ht="15.75" x14ac:dyDescent="0.25">
      <c r="A909" s="1" t="s">
        <v>1825</v>
      </c>
      <c r="B909" s="2" t="s">
        <v>956</v>
      </c>
      <c r="C909" s="3" t="s">
        <v>18</v>
      </c>
      <c r="D909" s="2" t="s">
        <v>195</v>
      </c>
      <c r="E909" s="2" t="s">
        <v>1050</v>
      </c>
      <c r="F909" s="4">
        <v>61564</v>
      </c>
      <c r="G909" s="3" t="s">
        <v>12</v>
      </c>
      <c r="H909" s="3" t="s">
        <v>13</v>
      </c>
      <c r="I909" s="7"/>
      <c r="J909" s="7"/>
      <c r="K909" s="3" t="s">
        <v>3</v>
      </c>
      <c r="L909" s="3" t="s">
        <v>59</v>
      </c>
      <c r="M909" s="3" t="s">
        <v>60</v>
      </c>
      <c r="N909" s="6">
        <v>908</v>
      </c>
    </row>
    <row r="910" spans="1:14" ht="15.75" x14ac:dyDescent="0.25">
      <c r="A910" s="1" t="s">
        <v>2117</v>
      </c>
      <c r="B910" s="2" t="s">
        <v>2118</v>
      </c>
      <c r="C910" s="8"/>
      <c r="D910" s="2" t="s">
        <v>195</v>
      </c>
      <c r="E910" s="2" t="s">
        <v>1050</v>
      </c>
      <c r="F910" s="4">
        <v>61558</v>
      </c>
      <c r="G910" s="3" t="s">
        <v>12</v>
      </c>
      <c r="H910" s="3" t="s">
        <v>13</v>
      </c>
      <c r="I910" s="7"/>
      <c r="J910" s="7"/>
      <c r="K910" s="3" t="s">
        <v>3</v>
      </c>
      <c r="L910" s="3" t="s">
        <v>59</v>
      </c>
      <c r="M910" s="3" t="s">
        <v>60</v>
      </c>
      <c r="N910" s="6">
        <v>909</v>
      </c>
    </row>
    <row r="911" spans="1:14" ht="15.75" x14ac:dyDescent="0.25">
      <c r="A911" s="1" t="s">
        <v>1822</v>
      </c>
      <c r="B911" s="2" t="s">
        <v>266</v>
      </c>
      <c r="C911" s="3" t="s">
        <v>144</v>
      </c>
      <c r="D911" s="2" t="s">
        <v>588</v>
      </c>
      <c r="E911" s="2" t="s">
        <v>607</v>
      </c>
      <c r="F911" s="4">
        <v>61536</v>
      </c>
      <c r="G911" s="3" t="s">
        <v>12</v>
      </c>
      <c r="H911" s="3" t="s">
        <v>13</v>
      </c>
      <c r="I911" s="7"/>
      <c r="J911" s="7"/>
      <c r="K911" s="3" t="s">
        <v>3</v>
      </c>
      <c r="L911" s="3" t="s">
        <v>59</v>
      </c>
      <c r="M911" s="3" t="s">
        <v>60</v>
      </c>
      <c r="N911" s="6">
        <v>910</v>
      </c>
    </row>
    <row r="912" spans="1:14" ht="15.75" x14ac:dyDescent="0.25">
      <c r="A912" s="1" t="s">
        <v>737</v>
      </c>
      <c r="B912" s="2" t="s">
        <v>1575</v>
      </c>
      <c r="C912" s="3" t="s">
        <v>51</v>
      </c>
      <c r="D912" s="2" t="s">
        <v>201</v>
      </c>
      <c r="E912" s="2" t="s">
        <v>373</v>
      </c>
      <c r="F912" s="5">
        <v>61503</v>
      </c>
      <c r="G912" s="9" t="s">
        <v>12</v>
      </c>
      <c r="H912" s="9" t="s">
        <v>13</v>
      </c>
      <c r="I912" s="5"/>
      <c r="J912" s="5"/>
      <c r="K912" s="9" t="s">
        <v>3</v>
      </c>
      <c r="L912" s="3" t="s">
        <v>59</v>
      </c>
      <c r="M912" s="3" t="s">
        <v>60</v>
      </c>
      <c r="N912" s="6">
        <v>911</v>
      </c>
    </row>
    <row r="913" spans="1:14" ht="15.75" x14ac:dyDescent="0.25">
      <c r="A913" s="1" t="s">
        <v>795</v>
      </c>
      <c r="B913" s="2" t="s">
        <v>1959</v>
      </c>
      <c r="C913" s="3" t="s">
        <v>58</v>
      </c>
      <c r="D913" s="2" t="s">
        <v>782</v>
      </c>
      <c r="E913" s="2" t="s">
        <v>205</v>
      </c>
      <c r="F913" s="4">
        <v>61495</v>
      </c>
      <c r="G913" s="3" t="s">
        <v>12</v>
      </c>
      <c r="H913" s="3" t="s">
        <v>13</v>
      </c>
      <c r="I913" s="7"/>
      <c r="J913" s="7"/>
      <c r="K913" s="3" t="s">
        <v>3</v>
      </c>
      <c r="L913" s="3" t="s">
        <v>59</v>
      </c>
      <c r="M913" s="3" t="s">
        <v>60</v>
      </c>
      <c r="N913" s="6">
        <v>912</v>
      </c>
    </row>
    <row r="914" spans="1:14" ht="15.75" x14ac:dyDescent="0.25">
      <c r="A914" s="1" t="s">
        <v>2031</v>
      </c>
      <c r="B914" s="2" t="s">
        <v>467</v>
      </c>
      <c r="C914" s="3" t="s">
        <v>31</v>
      </c>
      <c r="D914" s="2" t="s">
        <v>2032</v>
      </c>
      <c r="E914" s="2" t="s">
        <v>116</v>
      </c>
      <c r="F914" s="4">
        <v>61445</v>
      </c>
      <c r="G914" s="3" t="s">
        <v>12</v>
      </c>
      <c r="H914" s="3" t="s">
        <v>13</v>
      </c>
      <c r="I914" s="7"/>
      <c r="J914" s="5"/>
      <c r="K914" s="9" t="s">
        <v>2</v>
      </c>
      <c r="L914" s="3" t="s">
        <v>14</v>
      </c>
      <c r="M914" s="3" t="s">
        <v>15</v>
      </c>
      <c r="N914" s="6">
        <v>913</v>
      </c>
    </row>
    <row r="915" spans="1:14" ht="15.75" x14ac:dyDescent="0.25">
      <c r="A915" s="10" t="s">
        <v>1829</v>
      </c>
      <c r="B915" s="11" t="s">
        <v>1830</v>
      </c>
      <c r="C915" s="3" t="s">
        <v>207</v>
      </c>
      <c r="D915" s="11" t="s">
        <v>782</v>
      </c>
      <c r="E915" s="11" t="s">
        <v>208</v>
      </c>
      <c r="F915" s="7">
        <v>61390</v>
      </c>
      <c r="G915" s="3" t="s">
        <v>58</v>
      </c>
      <c r="H915" s="3" t="s">
        <v>13</v>
      </c>
      <c r="I915" s="5"/>
      <c r="J915" s="5"/>
      <c r="K915" s="8" t="s">
        <v>1</v>
      </c>
      <c r="L915" s="8" t="s">
        <v>59</v>
      </c>
      <c r="M915" s="8" t="s">
        <v>60</v>
      </c>
      <c r="N915" s="6">
        <v>914</v>
      </c>
    </row>
    <row r="916" spans="1:14" ht="15.75" x14ac:dyDescent="0.25">
      <c r="A916" s="1" t="s">
        <v>1890</v>
      </c>
      <c r="B916" s="2" t="s">
        <v>458</v>
      </c>
      <c r="C916" s="3" t="s">
        <v>31</v>
      </c>
      <c r="D916" s="2" t="s">
        <v>201</v>
      </c>
      <c r="E916" s="2" t="s">
        <v>582</v>
      </c>
      <c r="F916" s="4">
        <v>61377</v>
      </c>
      <c r="G916" s="3" t="s">
        <v>12</v>
      </c>
      <c r="H916" s="3" t="s">
        <v>13</v>
      </c>
      <c r="I916" s="7"/>
      <c r="J916" s="7"/>
      <c r="K916" s="3" t="s">
        <v>3</v>
      </c>
      <c r="L916" s="3" t="s">
        <v>59</v>
      </c>
      <c r="M916" s="3" t="s">
        <v>60</v>
      </c>
      <c r="N916" s="6">
        <v>915</v>
      </c>
    </row>
    <row r="917" spans="1:14" ht="15.75" x14ac:dyDescent="0.25">
      <c r="A917" s="1" t="s">
        <v>2003</v>
      </c>
      <c r="B917" s="2" t="s">
        <v>465</v>
      </c>
      <c r="C917" s="3" t="s">
        <v>207</v>
      </c>
      <c r="D917" s="2" t="s">
        <v>712</v>
      </c>
      <c r="E917" s="2" t="s">
        <v>916</v>
      </c>
      <c r="F917" s="4">
        <v>61356</v>
      </c>
      <c r="G917" s="3" t="s">
        <v>12</v>
      </c>
      <c r="H917" s="3" t="s">
        <v>13</v>
      </c>
      <c r="I917" s="7"/>
      <c r="J917" s="7"/>
      <c r="K917" s="3" t="s">
        <v>3</v>
      </c>
      <c r="L917" s="3" t="s">
        <v>59</v>
      </c>
      <c r="M917" s="3" t="s">
        <v>60</v>
      </c>
      <c r="N917" s="6">
        <v>916</v>
      </c>
    </row>
    <row r="918" spans="1:14" ht="15.75" x14ac:dyDescent="0.25">
      <c r="A918" s="1" t="s">
        <v>2004</v>
      </c>
      <c r="B918" s="2" t="s">
        <v>774</v>
      </c>
      <c r="C918" s="3" t="s">
        <v>51</v>
      </c>
      <c r="D918" s="2" t="s">
        <v>712</v>
      </c>
      <c r="E918" s="2" t="s">
        <v>916</v>
      </c>
      <c r="F918" s="4">
        <v>61355</v>
      </c>
      <c r="G918" s="3" t="s">
        <v>12</v>
      </c>
      <c r="H918" s="3" t="s">
        <v>13</v>
      </c>
      <c r="I918" s="7"/>
      <c r="J918" s="7"/>
      <c r="K918" s="3" t="s">
        <v>3</v>
      </c>
      <c r="L918" s="3" t="s">
        <v>59</v>
      </c>
      <c r="M918" s="3" t="s">
        <v>60</v>
      </c>
      <c r="N918" s="6">
        <v>917</v>
      </c>
    </row>
    <row r="919" spans="1:14" ht="15.75" x14ac:dyDescent="0.25">
      <c r="A919" s="1" t="s">
        <v>1846</v>
      </c>
      <c r="B919" s="2" t="s">
        <v>1847</v>
      </c>
      <c r="C919" s="8"/>
      <c r="D919" s="2" t="s">
        <v>201</v>
      </c>
      <c r="E919" s="2" t="s">
        <v>189</v>
      </c>
      <c r="F919" s="4">
        <v>61303</v>
      </c>
      <c r="G919" s="3" t="s">
        <v>12</v>
      </c>
      <c r="H919" s="3" t="s">
        <v>13</v>
      </c>
      <c r="I919" s="7"/>
      <c r="J919" s="7"/>
      <c r="K919" s="3" t="s">
        <v>3</v>
      </c>
      <c r="L919" s="3" t="s">
        <v>59</v>
      </c>
      <c r="M919" s="3" t="s">
        <v>60</v>
      </c>
      <c r="N919" s="6">
        <v>918</v>
      </c>
    </row>
    <row r="920" spans="1:14" ht="15.75" x14ac:dyDescent="0.25">
      <c r="A920" s="1" t="s">
        <v>3191</v>
      </c>
      <c r="B920" s="2" t="s">
        <v>1152</v>
      </c>
      <c r="C920" s="3" t="s">
        <v>31</v>
      </c>
      <c r="D920" s="2" t="s">
        <v>2827</v>
      </c>
      <c r="E920" s="2" t="s">
        <v>2580</v>
      </c>
      <c r="F920" s="4">
        <v>61200</v>
      </c>
      <c r="G920" s="3" t="s">
        <v>12</v>
      </c>
      <c r="H920" s="3" t="s">
        <v>13</v>
      </c>
      <c r="I920" s="7"/>
      <c r="J920" s="5"/>
      <c r="K920" s="9" t="s">
        <v>2</v>
      </c>
      <c r="L920" s="3" t="s">
        <v>14</v>
      </c>
      <c r="M920" s="3" t="s">
        <v>15</v>
      </c>
      <c r="N920" s="6">
        <v>919</v>
      </c>
    </row>
    <row r="921" spans="1:14" ht="15.75" x14ac:dyDescent="0.25">
      <c r="A921" s="1" t="s">
        <v>1812</v>
      </c>
      <c r="B921" s="2" t="s">
        <v>1062</v>
      </c>
      <c r="C921" s="8"/>
      <c r="D921" s="2" t="s">
        <v>1813</v>
      </c>
      <c r="E921" s="2" t="s">
        <v>76</v>
      </c>
      <c r="F921" s="4">
        <v>61200</v>
      </c>
      <c r="G921" s="3" t="s">
        <v>12</v>
      </c>
      <c r="H921" s="3" t="s">
        <v>13</v>
      </c>
      <c r="I921" s="5"/>
      <c r="J921" s="5"/>
      <c r="K921" s="3" t="s">
        <v>2</v>
      </c>
      <c r="L921" s="3" t="s">
        <v>14</v>
      </c>
      <c r="M921" s="3" t="s">
        <v>15</v>
      </c>
      <c r="N921" s="6">
        <v>920</v>
      </c>
    </row>
    <row r="922" spans="1:14" ht="15.75" x14ac:dyDescent="0.25">
      <c r="A922" s="1" t="s">
        <v>1363</v>
      </c>
      <c r="B922" s="2" t="s">
        <v>95</v>
      </c>
      <c r="C922" s="3" t="s">
        <v>144</v>
      </c>
      <c r="D922" s="2" t="s">
        <v>712</v>
      </c>
      <c r="E922" s="2" t="s">
        <v>527</v>
      </c>
      <c r="F922" s="4">
        <v>61176</v>
      </c>
      <c r="G922" s="3" t="s">
        <v>58</v>
      </c>
      <c r="H922" s="9" t="s">
        <v>13</v>
      </c>
      <c r="I922" s="5"/>
      <c r="J922" s="5"/>
      <c r="K922" s="8" t="s">
        <v>1</v>
      </c>
      <c r="L922" s="8" t="s">
        <v>59</v>
      </c>
      <c r="M922" s="8" t="s">
        <v>60</v>
      </c>
      <c r="N922" s="6">
        <v>921</v>
      </c>
    </row>
    <row r="923" spans="1:14" ht="15.75" x14ac:dyDescent="0.25">
      <c r="A923" s="1" t="s">
        <v>1936</v>
      </c>
      <c r="B923" s="2" t="s">
        <v>266</v>
      </c>
      <c r="C923" s="3" t="s">
        <v>31</v>
      </c>
      <c r="D923" s="2" t="s">
        <v>3192</v>
      </c>
      <c r="E923" s="2" t="s">
        <v>53</v>
      </c>
      <c r="F923" s="4">
        <v>61173</v>
      </c>
      <c r="G923" s="8" t="s">
        <v>12</v>
      </c>
      <c r="H923" s="8" t="s">
        <v>13</v>
      </c>
      <c r="I923" s="5"/>
      <c r="J923" s="5"/>
      <c r="K923" s="8" t="s">
        <v>2</v>
      </c>
      <c r="L923" s="3" t="s">
        <v>14</v>
      </c>
      <c r="M923" s="3" t="s">
        <v>15</v>
      </c>
      <c r="N923" s="6">
        <v>922</v>
      </c>
    </row>
    <row r="924" spans="1:14" ht="15.75" x14ac:dyDescent="0.25">
      <c r="A924" s="1" t="s">
        <v>2055</v>
      </c>
      <c r="B924" s="2" t="s">
        <v>78</v>
      </c>
      <c r="C924" s="8"/>
      <c r="D924" s="2" t="s">
        <v>712</v>
      </c>
      <c r="E924" s="2" t="s">
        <v>163</v>
      </c>
      <c r="F924" s="4">
        <v>61036</v>
      </c>
      <c r="G924" s="3" t="s">
        <v>58</v>
      </c>
      <c r="H924" s="3" t="s">
        <v>13</v>
      </c>
      <c r="I924" s="7"/>
      <c r="J924" s="7"/>
      <c r="K924" s="3" t="s">
        <v>1</v>
      </c>
      <c r="L924" s="3" t="s">
        <v>59</v>
      </c>
      <c r="M924" s="3" t="s">
        <v>60</v>
      </c>
      <c r="N924" s="6">
        <v>923</v>
      </c>
    </row>
    <row r="925" spans="1:14" ht="15.75" x14ac:dyDescent="0.25">
      <c r="A925" s="1" t="s">
        <v>835</v>
      </c>
      <c r="B925" s="2" t="s">
        <v>1820</v>
      </c>
      <c r="C925" s="3" t="s">
        <v>187</v>
      </c>
      <c r="D925" s="2" t="s">
        <v>3193</v>
      </c>
      <c r="E925" s="2" t="s">
        <v>1665</v>
      </c>
      <c r="F925" s="4">
        <v>61002</v>
      </c>
      <c r="G925" s="8" t="s">
        <v>12</v>
      </c>
      <c r="H925" s="8" t="s">
        <v>13</v>
      </c>
      <c r="I925" s="7"/>
      <c r="J925" s="7"/>
      <c r="K925" s="8" t="s">
        <v>2</v>
      </c>
      <c r="L925" s="3" t="s">
        <v>14</v>
      </c>
      <c r="M925" s="3" t="s">
        <v>15</v>
      </c>
      <c r="N925" s="6">
        <v>924</v>
      </c>
    </row>
    <row r="926" spans="1:14" ht="15.75" x14ac:dyDescent="0.25">
      <c r="A926" s="1" t="s">
        <v>3194</v>
      </c>
      <c r="B926" s="2" t="s">
        <v>1102</v>
      </c>
      <c r="C926" s="8"/>
      <c r="D926" s="2" t="s">
        <v>359</v>
      </c>
      <c r="E926" s="2" t="s">
        <v>658</v>
      </c>
      <c r="F926" s="4">
        <v>61000</v>
      </c>
      <c r="G926" s="3" t="s">
        <v>12</v>
      </c>
      <c r="H926" s="3" t="s">
        <v>13</v>
      </c>
      <c r="I926" s="7"/>
      <c r="J926" s="7"/>
      <c r="K926" s="3" t="s">
        <v>2</v>
      </c>
      <c r="L926" s="3" t="s">
        <v>14</v>
      </c>
      <c r="M926" s="3" t="s">
        <v>15</v>
      </c>
      <c r="N926" s="6">
        <v>925</v>
      </c>
    </row>
    <row r="927" spans="1:14" ht="15.75" x14ac:dyDescent="0.25">
      <c r="A927" s="1" t="s">
        <v>1896</v>
      </c>
      <c r="B927" s="2" t="s">
        <v>50</v>
      </c>
      <c r="C927" s="3" t="s">
        <v>63</v>
      </c>
      <c r="D927" s="2" t="s">
        <v>201</v>
      </c>
      <c r="E927" s="2" t="s">
        <v>280</v>
      </c>
      <c r="F927" s="4">
        <v>60944</v>
      </c>
      <c r="G927" s="8" t="s">
        <v>12</v>
      </c>
      <c r="H927" s="8" t="s">
        <v>13</v>
      </c>
      <c r="I927" s="5"/>
      <c r="J927" s="5"/>
      <c r="K927" s="8" t="s">
        <v>3</v>
      </c>
      <c r="L927" s="3" t="s">
        <v>59</v>
      </c>
      <c r="M927" s="3" t="s">
        <v>60</v>
      </c>
      <c r="N927" s="6">
        <v>926</v>
      </c>
    </row>
    <row r="928" spans="1:14" ht="15.75" x14ac:dyDescent="0.25">
      <c r="A928" s="1" t="s">
        <v>1823</v>
      </c>
      <c r="B928" s="2" t="s">
        <v>553</v>
      </c>
      <c r="C928" s="3" t="s">
        <v>181</v>
      </c>
      <c r="D928" s="2" t="s">
        <v>3195</v>
      </c>
      <c r="E928" s="2" t="s">
        <v>1665</v>
      </c>
      <c r="F928" s="4">
        <v>60894</v>
      </c>
      <c r="G928" s="3" t="s">
        <v>12</v>
      </c>
      <c r="H928" s="3" t="s">
        <v>13</v>
      </c>
      <c r="I928" s="4">
        <v>8955</v>
      </c>
      <c r="J928" s="7"/>
      <c r="K928" s="3" t="s">
        <v>2</v>
      </c>
      <c r="L928" s="3" t="s">
        <v>14</v>
      </c>
      <c r="M928" s="3" t="s">
        <v>15</v>
      </c>
      <c r="N928" s="6">
        <v>927</v>
      </c>
    </row>
    <row r="929" spans="1:14" ht="15.75" x14ac:dyDescent="0.25">
      <c r="A929" s="1" t="s">
        <v>1875</v>
      </c>
      <c r="B929" s="2" t="s">
        <v>1773</v>
      </c>
      <c r="C929" s="3" t="s">
        <v>87</v>
      </c>
      <c r="D929" s="2" t="s">
        <v>782</v>
      </c>
      <c r="E929" s="11" t="s">
        <v>211</v>
      </c>
      <c r="F929" s="7">
        <v>60890</v>
      </c>
      <c r="G929" s="9" t="s">
        <v>12</v>
      </c>
      <c r="H929" s="9" t="s">
        <v>13</v>
      </c>
      <c r="I929" s="5"/>
      <c r="J929" s="5"/>
      <c r="K929" s="9" t="s">
        <v>3</v>
      </c>
      <c r="L929" s="8" t="s">
        <v>59</v>
      </c>
      <c r="M929" s="8" t="s">
        <v>60</v>
      </c>
      <c r="N929" s="6">
        <v>928</v>
      </c>
    </row>
    <row r="930" spans="1:14" ht="15.75" x14ac:dyDescent="0.25">
      <c r="A930" s="1" t="s">
        <v>1826</v>
      </c>
      <c r="B930" s="2" t="s">
        <v>1827</v>
      </c>
      <c r="C930" s="3" t="s">
        <v>181</v>
      </c>
      <c r="D930" s="2" t="s">
        <v>1828</v>
      </c>
      <c r="E930" s="2" t="s">
        <v>309</v>
      </c>
      <c r="F930" s="4">
        <v>60854</v>
      </c>
      <c r="G930" s="3" t="s">
        <v>12</v>
      </c>
      <c r="H930" s="3" t="s">
        <v>13</v>
      </c>
      <c r="I930" s="7"/>
      <c r="J930" s="7"/>
      <c r="K930" s="3" t="s">
        <v>2</v>
      </c>
      <c r="L930" s="3" t="s">
        <v>14</v>
      </c>
      <c r="M930" s="3" t="s">
        <v>15</v>
      </c>
      <c r="N930" s="6">
        <v>929</v>
      </c>
    </row>
    <row r="931" spans="1:14" ht="15.75" x14ac:dyDescent="0.25">
      <c r="A931" s="1" t="s">
        <v>1831</v>
      </c>
      <c r="B931" s="2" t="s">
        <v>744</v>
      </c>
      <c r="C931" s="3" t="s">
        <v>63</v>
      </c>
      <c r="D931" s="2" t="s">
        <v>1832</v>
      </c>
      <c r="E931" s="2" t="s">
        <v>53</v>
      </c>
      <c r="F931" s="4">
        <v>60790</v>
      </c>
      <c r="G931" s="3" t="s">
        <v>12</v>
      </c>
      <c r="H931" s="3" t="s">
        <v>13</v>
      </c>
      <c r="I931" s="7"/>
      <c r="J931" s="7"/>
      <c r="K931" s="3" t="s">
        <v>2</v>
      </c>
      <c r="L931" s="3" t="s">
        <v>14</v>
      </c>
      <c r="M931" s="3" t="s">
        <v>15</v>
      </c>
      <c r="N931" s="6">
        <v>930</v>
      </c>
    </row>
    <row r="932" spans="1:14" ht="15.75" x14ac:dyDescent="0.25">
      <c r="A932" s="10" t="s">
        <v>1833</v>
      </c>
      <c r="B932" s="11" t="s">
        <v>127</v>
      </c>
      <c r="C932" s="8"/>
      <c r="D932" s="11" t="s">
        <v>1832</v>
      </c>
      <c r="E932" s="11" t="s">
        <v>53</v>
      </c>
      <c r="F932" s="7">
        <v>60790</v>
      </c>
      <c r="G932" s="8" t="s">
        <v>12</v>
      </c>
      <c r="H932" s="8" t="s">
        <v>13</v>
      </c>
      <c r="I932" s="7"/>
      <c r="J932" s="7"/>
      <c r="K932" s="8" t="s">
        <v>2</v>
      </c>
      <c r="L932" s="8" t="s">
        <v>14</v>
      </c>
      <c r="M932" s="8" t="s">
        <v>15</v>
      </c>
      <c r="N932" s="6">
        <v>931</v>
      </c>
    </row>
    <row r="933" spans="1:14" ht="15.75" x14ac:dyDescent="0.25">
      <c r="A933" s="1" t="s">
        <v>1834</v>
      </c>
      <c r="B933" s="2" t="s">
        <v>774</v>
      </c>
      <c r="C933" s="3" t="s">
        <v>18</v>
      </c>
      <c r="D933" s="2" t="s">
        <v>1835</v>
      </c>
      <c r="E933" s="2" t="s">
        <v>666</v>
      </c>
      <c r="F933" s="4">
        <v>60786</v>
      </c>
      <c r="G933" s="3" t="s">
        <v>12</v>
      </c>
      <c r="H933" s="3" t="s">
        <v>13</v>
      </c>
      <c r="I933" s="5"/>
      <c r="J933" s="5"/>
      <c r="K933" s="3" t="s">
        <v>2</v>
      </c>
      <c r="L933" s="3" t="s">
        <v>14</v>
      </c>
      <c r="M933" s="3" t="s">
        <v>15</v>
      </c>
      <c r="N933" s="6">
        <v>932</v>
      </c>
    </row>
    <row r="934" spans="1:14" ht="15.75" x14ac:dyDescent="0.25">
      <c r="A934" s="1" t="s">
        <v>1855</v>
      </c>
      <c r="B934" s="2" t="s">
        <v>50</v>
      </c>
      <c r="C934" s="3" t="s">
        <v>58</v>
      </c>
      <c r="D934" s="2" t="s">
        <v>712</v>
      </c>
      <c r="E934" s="2" t="s">
        <v>1050</v>
      </c>
      <c r="F934" s="4">
        <v>60782</v>
      </c>
      <c r="G934" s="3" t="s">
        <v>12</v>
      </c>
      <c r="H934" s="3" t="s">
        <v>13</v>
      </c>
      <c r="I934" s="7"/>
      <c r="J934" s="7"/>
      <c r="K934" s="3" t="s">
        <v>3</v>
      </c>
      <c r="L934" s="3" t="s">
        <v>59</v>
      </c>
      <c r="M934" s="3" t="s">
        <v>60</v>
      </c>
      <c r="N934" s="6">
        <v>933</v>
      </c>
    </row>
    <row r="935" spans="1:14" ht="15.75" x14ac:dyDescent="0.25">
      <c r="A935" s="1" t="s">
        <v>1562</v>
      </c>
      <c r="B935" s="2" t="s">
        <v>8</v>
      </c>
      <c r="C935" s="3" t="s">
        <v>224</v>
      </c>
      <c r="D935" s="2" t="s">
        <v>1839</v>
      </c>
      <c r="E935" s="2" t="s">
        <v>96</v>
      </c>
      <c r="F935" s="4">
        <v>60649</v>
      </c>
      <c r="G935" s="3" t="s">
        <v>12</v>
      </c>
      <c r="H935" s="3" t="s">
        <v>13</v>
      </c>
      <c r="I935" s="7"/>
      <c r="J935" s="5"/>
      <c r="K935" s="9" t="s">
        <v>2</v>
      </c>
      <c r="L935" s="3" t="s">
        <v>14</v>
      </c>
      <c r="M935" s="3" t="s">
        <v>15</v>
      </c>
      <c r="N935" s="6">
        <v>934</v>
      </c>
    </row>
    <row r="936" spans="1:14" ht="15.75" x14ac:dyDescent="0.25">
      <c r="A936" s="10" t="s">
        <v>1840</v>
      </c>
      <c r="B936" s="11" t="s">
        <v>263</v>
      </c>
      <c r="C936" s="3" t="s">
        <v>31</v>
      </c>
      <c r="D936" s="11" t="s">
        <v>1828</v>
      </c>
      <c r="E936" s="11" t="s">
        <v>309</v>
      </c>
      <c r="F936" s="7">
        <v>60639</v>
      </c>
      <c r="G936" s="8" t="s">
        <v>12</v>
      </c>
      <c r="H936" s="8" t="s">
        <v>13</v>
      </c>
      <c r="I936" s="7"/>
      <c r="J936" s="7"/>
      <c r="K936" s="8" t="s">
        <v>2</v>
      </c>
      <c r="L936" s="8" t="s">
        <v>14</v>
      </c>
      <c r="M936" s="8" t="s">
        <v>15</v>
      </c>
      <c r="N936" s="6">
        <v>935</v>
      </c>
    </row>
    <row r="937" spans="1:14" ht="15.75" x14ac:dyDescent="0.25">
      <c r="A937" s="1" t="s">
        <v>1876</v>
      </c>
      <c r="B937" s="2" t="s">
        <v>1877</v>
      </c>
      <c r="C937" s="3" t="s">
        <v>144</v>
      </c>
      <c r="D937" s="2" t="s">
        <v>782</v>
      </c>
      <c r="E937" s="2" t="s">
        <v>527</v>
      </c>
      <c r="F937" s="4">
        <v>60590</v>
      </c>
      <c r="G937" s="3" t="s">
        <v>12</v>
      </c>
      <c r="H937" s="3" t="s">
        <v>13</v>
      </c>
      <c r="I937" s="7"/>
      <c r="J937" s="7"/>
      <c r="K937" s="3" t="s">
        <v>3</v>
      </c>
      <c r="L937" s="3" t="s">
        <v>59</v>
      </c>
      <c r="M937" s="3" t="s">
        <v>60</v>
      </c>
      <c r="N937" s="6">
        <v>936</v>
      </c>
    </row>
    <row r="938" spans="1:14" ht="15.75" x14ac:dyDescent="0.25">
      <c r="A938" s="10" t="s">
        <v>1841</v>
      </c>
      <c r="B938" s="2" t="s">
        <v>1842</v>
      </c>
      <c r="C938" s="8"/>
      <c r="D938" s="11" t="s">
        <v>1843</v>
      </c>
      <c r="E938" s="2" t="s">
        <v>163</v>
      </c>
      <c r="F938" s="7">
        <v>60567</v>
      </c>
      <c r="G938" s="8" t="s">
        <v>12</v>
      </c>
      <c r="H938" s="8" t="s">
        <v>13</v>
      </c>
      <c r="I938" s="7"/>
      <c r="J938" s="7"/>
      <c r="K938" s="8" t="s">
        <v>2</v>
      </c>
      <c r="L938" s="8" t="s">
        <v>14</v>
      </c>
      <c r="M938" s="8" t="s">
        <v>15</v>
      </c>
      <c r="N938" s="6">
        <v>937</v>
      </c>
    </row>
    <row r="939" spans="1:14" ht="15.75" x14ac:dyDescent="0.25">
      <c r="A939" s="1" t="s">
        <v>1844</v>
      </c>
      <c r="B939" s="2" t="s">
        <v>151</v>
      </c>
      <c r="C939" s="8"/>
      <c r="D939" s="2" t="s">
        <v>1845</v>
      </c>
      <c r="E939" s="2" t="s">
        <v>1072</v>
      </c>
      <c r="F939" s="4">
        <v>60538</v>
      </c>
      <c r="G939" s="3" t="s">
        <v>12</v>
      </c>
      <c r="H939" s="3" t="s">
        <v>13</v>
      </c>
      <c r="I939" s="7"/>
      <c r="J939" s="7"/>
      <c r="K939" s="3" t="s">
        <v>2</v>
      </c>
      <c r="L939" s="3" t="s">
        <v>14</v>
      </c>
      <c r="M939" s="3" t="s">
        <v>15</v>
      </c>
      <c r="N939" s="6">
        <v>938</v>
      </c>
    </row>
    <row r="940" spans="1:14" ht="15.75" x14ac:dyDescent="0.25">
      <c r="A940" s="1" t="s">
        <v>1909</v>
      </c>
      <c r="B940" s="2" t="s">
        <v>91</v>
      </c>
      <c r="C940" s="3" t="s">
        <v>187</v>
      </c>
      <c r="D940" s="2" t="s">
        <v>712</v>
      </c>
      <c r="E940" s="2" t="s">
        <v>607</v>
      </c>
      <c r="F940" s="4">
        <v>60506</v>
      </c>
      <c r="G940" s="3" t="s">
        <v>12</v>
      </c>
      <c r="H940" s="3" t="s">
        <v>13</v>
      </c>
      <c r="I940" s="7"/>
      <c r="J940" s="7"/>
      <c r="K940" s="3" t="s">
        <v>3</v>
      </c>
      <c r="L940" s="3" t="s">
        <v>59</v>
      </c>
      <c r="M940" s="3" t="s">
        <v>60</v>
      </c>
      <c r="N940" s="6">
        <v>939</v>
      </c>
    </row>
    <row r="941" spans="1:14" ht="15.75" x14ac:dyDescent="0.25">
      <c r="A941" s="1" t="s">
        <v>1878</v>
      </c>
      <c r="B941" s="2" t="s">
        <v>1447</v>
      </c>
      <c r="C941" s="3" t="s">
        <v>51</v>
      </c>
      <c r="D941" s="2" t="s">
        <v>782</v>
      </c>
      <c r="E941" s="2" t="s">
        <v>573</v>
      </c>
      <c r="F941" s="4">
        <v>60502</v>
      </c>
      <c r="G941" s="3" t="s">
        <v>12</v>
      </c>
      <c r="H941" s="3" t="s">
        <v>13</v>
      </c>
      <c r="I941" s="7"/>
      <c r="J941" s="7"/>
      <c r="K941" s="3" t="s">
        <v>3</v>
      </c>
      <c r="L941" s="3" t="s">
        <v>59</v>
      </c>
      <c r="M941" s="3" t="s">
        <v>60</v>
      </c>
      <c r="N941" s="6">
        <v>940</v>
      </c>
    </row>
    <row r="942" spans="1:14" ht="15.75" x14ac:dyDescent="0.25">
      <c r="A942" s="1" t="s">
        <v>1848</v>
      </c>
      <c r="B942" s="2" t="s">
        <v>523</v>
      </c>
      <c r="C942" s="3" t="s">
        <v>63</v>
      </c>
      <c r="D942" s="2" t="s">
        <v>1849</v>
      </c>
      <c r="E942" s="2" t="s">
        <v>1304</v>
      </c>
      <c r="F942" s="4">
        <v>60424</v>
      </c>
      <c r="G942" s="3" t="s">
        <v>12</v>
      </c>
      <c r="H942" s="3" t="s">
        <v>13</v>
      </c>
      <c r="I942" s="7"/>
      <c r="J942" s="7"/>
      <c r="K942" s="3" t="s">
        <v>2</v>
      </c>
      <c r="L942" s="3" t="s">
        <v>14</v>
      </c>
      <c r="M942" s="3" t="s">
        <v>15</v>
      </c>
      <c r="N942" s="6">
        <v>941</v>
      </c>
    </row>
    <row r="943" spans="1:14" ht="15.75" x14ac:dyDescent="0.25">
      <c r="A943" s="1" t="s">
        <v>1930</v>
      </c>
      <c r="B943" s="2" t="s">
        <v>1931</v>
      </c>
      <c r="C943" s="3" t="s">
        <v>87</v>
      </c>
      <c r="D943" s="2" t="s">
        <v>712</v>
      </c>
      <c r="E943" s="2" t="s">
        <v>573</v>
      </c>
      <c r="F943" s="4">
        <v>60407</v>
      </c>
      <c r="G943" s="3" t="s">
        <v>12</v>
      </c>
      <c r="H943" s="3" t="s">
        <v>13</v>
      </c>
      <c r="I943" s="4">
        <v>1000</v>
      </c>
      <c r="J943" s="7"/>
      <c r="K943" s="3" t="s">
        <v>3</v>
      </c>
      <c r="L943" s="3" t="s">
        <v>59</v>
      </c>
      <c r="M943" s="3" t="s">
        <v>60</v>
      </c>
      <c r="N943" s="6">
        <v>942</v>
      </c>
    </row>
    <row r="944" spans="1:14" ht="15.75" x14ac:dyDescent="0.25">
      <c r="A944" s="1" t="s">
        <v>1879</v>
      </c>
      <c r="B944" s="2" t="s">
        <v>1880</v>
      </c>
      <c r="C944" s="3" t="s">
        <v>58</v>
      </c>
      <c r="D944" s="2" t="s">
        <v>712</v>
      </c>
      <c r="E944" s="2" t="s">
        <v>916</v>
      </c>
      <c r="F944" s="4">
        <v>60403</v>
      </c>
      <c r="G944" s="3" t="s">
        <v>12</v>
      </c>
      <c r="H944" s="3" t="s">
        <v>13</v>
      </c>
      <c r="I944" s="7"/>
      <c r="J944" s="7"/>
      <c r="K944" s="3" t="s">
        <v>3</v>
      </c>
      <c r="L944" s="3" t="s">
        <v>59</v>
      </c>
      <c r="M944" s="3" t="s">
        <v>60</v>
      </c>
      <c r="N944" s="6">
        <v>943</v>
      </c>
    </row>
    <row r="945" spans="1:14" ht="15.75" x14ac:dyDescent="0.25">
      <c r="A945" s="1" t="s">
        <v>1852</v>
      </c>
      <c r="B945" s="2" t="s">
        <v>1853</v>
      </c>
      <c r="C945" s="3" t="s">
        <v>144</v>
      </c>
      <c r="D945" s="2" t="s">
        <v>1854</v>
      </c>
      <c r="E945" s="2" t="s">
        <v>100</v>
      </c>
      <c r="F945" s="7">
        <v>60373</v>
      </c>
      <c r="G945" s="3" t="s">
        <v>12</v>
      </c>
      <c r="H945" s="9" t="s">
        <v>13</v>
      </c>
      <c r="I945" s="7"/>
      <c r="J945" s="7"/>
      <c r="K945" s="8" t="s">
        <v>246</v>
      </c>
      <c r="L945" s="8" t="s">
        <v>14</v>
      </c>
      <c r="M945" s="3" t="s">
        <v>15</v>
      </c>
      <c r="N945" s="6">
        <v>944</v>
      </c>
    </row>
    <row r="946" spans="1:14" ht="15.75" x14ac:dyDescent="0.25">
      <c r="A946" s="1" t="s">
        <v>1860</v>
      </c>
      <c r="B946" s="2" t="s">
        <v>1861</v>
      </c>
      <c r="C946" s="3" t="s">
        <v>51</v>
      </c>
      <c r="D946" s="2" t="s">
        <v>1862</v>
      </c>
      <c r="E946" s="2" t="s">
        <v>1863</v>
      </c>
      <c r="F946" s="4">
        <v>60215</v>
      </c>
      <c r="G946" s="9" t="s">
        <v>12</v>
      </c>
      <c r="H946" s="9" t="s">
        <v>13</v>
      </c>
      <c r="I946" s="5"/>
      <c r="J946" s="5"/>
      <c r="K946" s="9" t="s">
        <v>2</v>
      </c>
      <c r="L946" s="3" t="s">
        <v>14</v>
      </c>
      <c r="M946" s="3" t="s">
        <v>15</v>
      </c>
      <c r="N946" s="6">
        <v>945</v>
      </c>
    </row>
    <row r="947" spans="1:14" ht="15.75" x14ac:dyDescent="0.25">
      <c r="A947" s="1" t="s">
        <v>580</v>
      </c>
      <c r="B947" s="2" t="s">
        <v>1864</v>
      </c>
      <c r="C947" s="3" t="s">
        <v>51</v>
      </c>
      <c r="D947" s="2" t="s">
        <v>1865</v>
      </c>
      <c r="E947" s="2" t="s">
        <v>1866</v>
      </c>
      <c r="F947" s="4">
        <v>60215</v>
      </c>
      <c r="G947" s="3" t="s">
        <v>12</v>
      </c>
      <c r="H947" s="3" t="s">
        <v>13</v>
      </c>
      <c r="I947" s="5"/>
      <c r="J947" s="5"/>
      <c r="K947" s="3" t="s">
        <v>2</v>
      </c>
      <c r="L947" s="3" t="s">
        <v>14</v>
      </c>
      <c r="M947" s="3" t="s">
        <v>15</v>
      </c>
      <c r="N947" s="6">
        <v>946</v>
      </c>
    </row>
    <row r="948" spans="1:14" ht="15.75" x14ac:dyDescent="0.25">
      <c r="A948" s="1" t="s">
        <v>917</v>
      </c>
      <c r="B948" s="2" t="s">
        <v>118</v>
      </c>
      <c r="C948" s="3" t="s">
        <v>144</v>
      </c>
      <c r="D948" s="2" t="s">
        <v>712</v>
      </c>
      <c r="E948" s="2" t="s">
        <v>535</v>
      </c>
      <c r="F948" s="4">
        <v>60206</v>
      </c>
      <c r="G948" s="9" t="s">
        <v>12</v>
      </c>
      <c r="H948" s="9" t="s">
        <v>13</v>
      </c>
      <c r="I948" s="5"/>
      <c r="J948" s="5"/>
      <c r="K948" s="9" t="s">
        <v>3</v>
      </c>
      <c r="L948" s="3" t="s">
        <v>59</v>
      </c>
      <c r="M948" s="3" t="s">
        <v>60</v>
      </c>
      <c r="N948" s="6">
        <v>947</v>
      </c>
    </row>
    <row r="949" spans="1:14" ht="15.75" x14ac:dyDescent="0.25">
      <c r="A949" s="1" t="s">
        <v>1838</v>
      </c>
      <c r="B949" s="2" t="s">
        <v>210</v>
      </c>
      <c r="C949" s="8"/>
      <c r="D949" s="2" t="s">
        <v>712</v>
      </c>
      <c r="E949" s="2" t="s">
        <v>916</v>
      </c>
      <c r="F949" s="4">
        <v>60202</v>
      </c>
      <c r="G949" s="9" t="s">
        <v>12</v>
      </c>
      <c r="H949" s="9" t="s">
        <v>13</v>
      </c>
      <c r="I949" s="5"/>
      <c r="J949" s="5"/>
      <c r="K949" s="9" t="s">
        <v>3</v>
      </c>
      <c r="L949" s="3" t="s">
        <v>59</v>
      </c>
      <c r="M949" s="3" t="s">
        <v>60</v>
      </c>
      <c r="N949" s="6">
        <v>948</v>
      </c>
    </row>
    <row r="950" spans="1:14" ht="15.75" x14ac:dyDescent="0.25">
      <c r="A950" s="1" t="s">
        <v>1895</v>
      </c>
      <c r="B950" s="2" t="s">
        <v>1709</v>
      </c>
      <c r="C950" s="8"/>
      <c r="D950" s="2" t="s">
        <v>588</v>
      </c>
      <c r="E950" s="2" t="s">
        <v>3109</v>
      </c>
      <c r="F950" s="5">
        <v>60196</v>
      </c>
      <c r="G950" s="3" t="s">
        <v>58</v>
      </c>
      <c r="H950" s="9" t="s">
        <v>13</v>
      </c>
      <c r="I950" s="5"/>
      <c r="J950" s="5"/>
      <c r="K950" s="9" t="s">
        <v>1</v>
      </c>
      <c r="L950" s="3" t="s">
        <v>59</v>
      </c>
      <c r="M950" s="3" t="s">
        <v>60</v>
      </c>
      <c r="N950" s="6">
        <v>949</v>
      </c>
    </row>
    <row r="951" spans="1:14" ht="15.75" x14ac:dyDescent="0.25">
      <c r="A951" s="1" t="s">
        <v>1870</v>
      </c>
      <c r="B951" s="2" t="s">
        <v>1871</v>
      </c>
      <c r="C951" s="8"/>
      <c r="D951" s="2" t="s">
        <v>1872</v>
      </c>
      <c r="E951" s="2" t="s">
        <v>730</v>
      </c>
      <c r="F951" s="7">
        <v>60147</v>
      </c>
      <c r="G951" s="8" t="s">
        <v>12</v>
      </c>
      <c r="H951" s="8" t="s">
        <v>13</v>
      </c>
      <c r="I951" s="5"/>
      <c r="J951" s="5"/>
      <c r="K951" s="8" t="s">
        <v>2</v>
      </c>
      <c r="L951" s="3" t="s">
        <v>14</v>
      </c>
      <c r="M951" s="3" t="s">
        <v>15</v>
      </c>
      <c r="N951" s="6">
        <v>950</v>
      </c>
    </row>
    <row r="952" spans="1:14" ht="15.75" x14ac:dyDescent="0.25">
      <c r="A952" s="1" t="s">
        <v>86</v>
      </c>
      <c r="B952" s="2" t="s">
        <v>988</v>
      </c>
      <c r="C952" s="3" t="s">
        <v>18</v>
      </c>
      <c r="D952" s="2" t="s">
        <v>3196</v>
      </c>
      <c r="E952" s="2" t="s">
        <v>825</v>
      </c>
      <c r="F952" s="4">
        <v>60145</v>
      </c>
      <c r="G952" s="3" t="s">
        <v>12</v>
      </c>
      <c r="H952" s="3" t="s">
        <v>13</v>
      </c>
      <c r="I952" s="7"/>
      <c r="J952" s="7"/>
      <c r="K952" s="3" t="s">
        <v>2</v>
      </c>
      <c r="L952" s="3" t="s">
        <v>14</v>
      </c>
      <c r="M952" s="3" t="s">
        <v>15</v>
      </c>
      <c r="N952" s="6">
        <v>951</v>
      </c>
    </row>
    <row r="953" spans="1:14" ht="15.75" x14ac:dyDescent="0.25">
      <c r="A953" s="1" t="s">
        <v>507</v>
      </c>
      <c r="B953" s="2" t="s">
        <v>1904</v>
      </c>
      <c r="C953" s="3" t="s">
        <v>51</v>
      </c>
      <c r="D953" s="11" t="s">
        <v>201</v>
      </c>
      <c r="E953" s="11" t="s">
        <v>497</v>
      </c>
      <c r="F953" s="4">
        <v>60138</v>
      </c>
      <c r="G953" s="3" t="s">
        <v>58</v>
      </c>
      <c r="H953" s="9" t="s">
        <v>13</v>
      </c>
      <c r="I953" s="5"/>
      <c r="J953" s="5"/>
      <c r="K953" s="8" t="s">
        <v>1</v>
      </c>
      <c r="L953" s="8" t="s">
        <v>59</v>
      </c>
      <c r="M953" s="8" t="s">
        <v>60</v>
      </c>
      <c r="N953" s="6">
        <v>952</v>
      </c>
    </row>
    <row r="954" spans="1:14" ht="15.75" x14ac:dyDescent="0.25">
      <c r="A954" s="1" t="s">
        <v>1358</v>
      </c>
      <c r="B954" s="2" t="s">
        <v>55</v>
      </c>
      <c r="C954" s="3" t="s">
        <v>187</v>
      </c>
      <c r="D954" s="2" t="s">
        <v>1832</v>
      </c>
      <c r="E954" s="2" t="s">
        <v>53</v>
      </c>
      <c r="F954" s="4">
        <v>60100</v>
      </c>
      <c r="G954" s="9" t="s">
        <v>12</v>
      </c>
      <c r="H954" s="9" t="s">
        <v>13</v>
      </c>
      <c r="I954" s="5"/>
      <c r="J954" s="5"/>
      <c r="K954" s="9" t="s">
        <v>2</v>
      </c>
      <c r="L954" s="3" t="s">
        <v>14</v>
      </c>
      <c r="M954" s="3" t="s">
        <v>15</v>
      </c>
      <c r="N954" s="6">
        <v>953</v>
      </c>
    </row>
    <row r="955" spans="1:14" ht="15.75" x14ac:dyDescent="0.25">
      <c r="A955" s="1" t="s">
        <v>1893</v>
      </c>
      <c r="B955" s="2" t="s">
        <v>1894</v>
      </c>
      <c r="C955" s="3" t="s">
        <v>287</v>
      </c>
      <c r="D955" s="2" t="s">
        <v>782</v>
      </c>
      <c r="E955" s="2" t="s">
        <v>297</v>
      </c>
      <c r="F955" s="4">
        <v>60077</v>
      </c>
      <c r="G955" s="3" t="s">
        <v>12</v>
      </c>
      <c r="H955" s="3" t="s">
        <v>13</v>
      </c>
      <c r="I955" s="4">
        <v>1500</v>
      </c>
      <c r="J955" s="5"/>
      <c r="K955" s="9" t="s">
        <v>3</v>
      </c>
      <c r="L955" s="3" t="s">
        <v>59</v>
      </c>
      <c r="M955" s="3" t="s">
        <v>60</v>
      </c>
      <c r="N955" s="6">
        <v>954</v>
      </c>
    </row>
    <row r="956" spans="1:14" ht="15.75" x14ac:dyDescent="0.25">
      <c r="A956" s="1" t="s">
        <v>3197</v>
      </c>
      <c r="B956" s="2" t="s">
        <v>836</v>
      </c>
      <c r="C956" s="3" t="s">
        <v>51</v>
      </c>
      <c r="D956" s="2" t="s">
        <v>974</v>
      </c>
      <c r="E956" s="2" t="s">
        <v>975</v>
      </c>
      <c r="F956" s="4">
        <v>60000</v>
      </c>
      <c r="G956" s="3" t="s">
        <v>58</v>
      </c>
      <c r="H956" s="9" t="s">
        <v>13</v>
      </c>
      <c r="I956" s="5"/>
      <c r="J956" s="5"/>
      <c r="K956" s="9" t="s">
        <v>1</v>
      </c>
      <c r="L956" s="3" t="s">
        <v>59</v>
      </c>
      <c r="M956" s="3" t="s">
        <v>60</v>
      </c>
      <c r="N956" s="6">
        <v>955</v>
      </c>
    </row>
    <row r="957" spans="1:14" ht="15.75" x14ac:dyDescent="0.25">
      <c r="A957" s="1" t="s">
        <v>2063</v>
      </c>
      <c r="B957" s="2" t="s">
        <v>87</v>
      </c>
      <c r="C957" s="3" t="s">
        <v>18</v>
      </c>
      <c r="D957" s="2" t="s">
        <v>588</v>
      </c>
      <c r="E957" s="2" t="s">
        <v>497</v>
      </c>
      <c r="F957" s="4">
        <v>60000</v>
      </c>
      <c r="G957" s="3" t="s">
        <v>12</v>
      </c>
      <c r="H957" s="3" t="s">
        <v>13</v>
      </c>
      <c r="I957" s="5"/>
      <c r="J957" s="5"/>
      <c r="K957" s="3" t="s">
        <v>3</v>
      </c>
      <c r="L957" s="3" t="s">
        <v>59</v>
      </c>
      <c r="M957" s="3" t="s">
        <v>60</v>
      </c>
      <c r="N957" s="6">
        <v>956</v>
      </c>
    </row>
    <row r="958" spans="1:14" ht="15.75" x14ac:dyDescent="0.25">
      <c r="A958" s="1" t="s">
        <v>3198</v>
      </c>
      <c r="B958" s="2" t="s">
        <v>307</v>
      </c>
      <c r="C958" s="8"/>
      <c r="D958" s="2" t="s">
        <v>588</v>
      </c>
      <c r="E958" s="2" t="s">
        <v>109</v>
      </c>
      <c r="F958" s="4">
        <v>60000</v>
      </c>
      <c r="G958" s="8" t="s">
        <v>58</v>
      </c>
      <c r="H958" s="8" t="s">
        <v>13</v>
      </c>
      <c r="I958" s="5"/>
      <c r="J958" s="5"/>
      <c r="K958" s="8" t="s">
        <v>1</v>
      </c>
      <c r="L958" s="3" t="s">
        <v>59</v>
      </c>
      <c r="M958" s="3" t="s">
        <v>60</v>
      </c>
      <c r="N958" s="6">
        <v>957</v>
      </c>
    </row>
    <row r="959" spans="1:14" ht="15.75" x14ac:dyDescent="0.25">
      <c r="A959" s="1" t="s">
        <v>1899</v>
      </c>
      <c r="B959" s="2" t="s">
        <v>465</v>
      </c>
      <c r="C959" s="3" t="s">
        <v>9</v>
      </c>
      <c r="D959" s="2" t="s">
        <v>782</v>
      </c>
      <c r="E959" s="2" t="s">
        <v>189</v>
      </c>
      <c r="F959" s="4">
        <v>59893</v>
      </c>
      <c r="G959" s="3" t="s">
        <v>12</v>
      </c>
      <c r="H959" s="3" t="s">
        <v>13</v>
      </c>
      <c r="I959" s="7"/>
      <c r="J959" s="5"/>
      <c r="K959" s="9" t="s">
        <v>3</v>
      </c>
      <c r="L959" s="3" t="s">
        <v>59</v>
      </c>
      <c r="M959" s="3" t="s">
        <v>60</v>
      </c>
      <c r="N959" s="6">
        <v>958</v>
      </c>
    </row>
    <row r="960" spans="1:14" ht="15.75" x14ac:dyDescent="0.25">
      <c r="A960" s="1" t="s">
        <v>372</v>
      </c>
      <c r="B960" s="11" t="s">
        <v>351</v>
      </c>
      <c r="C960" s="8" t="s">
        <v>181</v>
      </c>
      <c r="D960" s="11" t="s">
        <v>201</v>
      </c>
      <c r="E960" s="11" t="s">
        <v>814</v>
      </c>
      <c r="F960" s="7">
        <v>59884</v>
      </c>
      <c r="G960" s="8" t="s">
        <v>12</v>
      </c>
      <c r="H960" s="8" t="s">
        <v>13</v>
      </c>
      <c r="I960" s="4">
        <v>2600</v>
      </c>
      <c r="J960" s="7"/>
      <c r="K960" s="8" t="s">
        <v>3</v>
      </c>
      <c r="L960" s="8" t="s">
        <v>59</v>
      </c>
      <c r="M960" s="8" t="s">
        <v>60</v>
      </c>
      <c r="N960" s="6">
        <v>959</v>
      </c>
    </row>
    <row r="961" spans="1:14" ht="15.75" x14ac:dyDescent="0.25">
      <c r="A961" s="1" t="s">
        <v>2054</v>
      </c>
      <c r="B961" s="2" t="s">
        <v>650</v>
      </c>
      <c r="C961" s="3" t="s">
        <v>87</v>
      </c>
      <c r="D961" s="2" t="s">
        <v>782</v>
      </c>
      <c r="E961" s="2" t="s">
        <v>463</v>
      </c>
      <c r="F961" s="4">
        <v>59834</v>
      </c>
      <c r="G961" s="3" t="s">
        <v>12</v>
      </c>
      <c r="H961" s="3" t="s">
        <v>13</v>
      </c>
      <c r="I961" s="7"/>
      <c r="J961" s="7"/>
      <c r="K961" s="3" t="s">
        <v>3</v>
      </c>
      <c r="L961" s="3" t="s">
        <v>59</v>
      </c>
      <c r="M961" s="3" t="s">
        <v>60</v>
      </c>
      <c r="N961" s="6">
        <v>960</v>
      </c>
    </row>
    <row r="962" spans="1:14" ht="15.75" x14ac:dyDescent="0.25">
      <c r="A962" s="1" t="s">
        <v>2025</v>
      </c>
      <c r="B962" s="2" t="s">
        <v>2026</v>
      </c>
      <c r="C962" s="3" t="s">
        <v>51</v>
      </c>
      <c r="D962" s="2" t="s">
        <v>782</v>
      </c>
      <c r="E962" s="2" t="s">
        <v>963</v>
      </c>
      <c r="F962" s="4">
        <v>59785</v>
      </c>
      <c r="G962" s="9" t="s">
        <v>12</v>
      </c>
      <c r="H962" s="9" t="s">
        <v>13</v>
      </c>
      <c r="I962" s="5"/>
      <c r="J962" s="5"/>
      <c r="K962" s="9" t="s">
        <v>3</v>
      </c>
      <c r="L962" s="3" t="s">
        <v>59</v>
      </c>
      <c r="M962" s="3" t="s">
        <v>60</v>
      </c>
      <c r="N962" s="6">
        <v>961</v>
      </c>
    </row>
    <row r="963" spans="1:14" ht="15.75" x14ac:dyDescent="0.25">
      <c r="A963" s="1" t="s">
        <v>1881</v>
      </c>
      <c r="B963" s="2" t="s">
        <v>184</v>
      </c>
      <c r="C963" s="3" t="s">
        <v>12</v>
      </c>
      <c r="D963" s="2" t="s">
        <v>1882</v>
      </c>
      <c r="E963" s="2" t="s">
        <v>1091</v>
      </c>
      <c r="F963" s="4">
        <v>59777</v>
      </c>
      <c r="G963" s="3" t="s">
        <v>12</v>
      </c>
      <c r="H963" s="3" t="s">
        <v>13</v>
      </c>
      <c r="I963" s="7"/>
      <c r="J963" s="7"/>
      <c r="K963" s="3" t="s">
        <v>2</v>
      </c>
      <c r="L963" s="3" t="s">
        <v>14</v>
      </c>
      <c r="M963" s="3" t="s">
        <v>15</v>
      </c>
      <c r="N963" s="6">
        <v>962</v>
      </c>
    </row>
    <row r="964" spans="1:14" ht="15.75" x14ac:dyDescent="0.25">
      <c r="A964" s="1" t="s">
        <v>3199</v>
      </c>
      <c r="B964" s="2" t="s">
        <v>601</v>
      </c>
      <c r="C964" s="3" t="s">
        <v>87</v>
      </c>
      <c r="D964" s="2" t="s">
        <v>712</v>
      </c>
      <c r="E964" s="2" t="s">
        <v>916</v>
      </c>
      <c r="F964" s="4">
        <v>59770</v>
      </c>
      <c r="G964" s="3" t="s">
        <v>12</v>
      </c>
      <c r="H964" s="3" t="s">
        <v>13</v>
      </c>
      <c r="I964" s="7"/>
      <c r="J964" s="7"/>
      <c r="K964" s="3" t="s">
        <v>3</v>
      </c>
      <c r="L964" s="3" t="s">
        <v>59</v>
      </c>
      <c r="M964" s="3" t="s">
        <v>60</v>
      </c>
      <c r="N964" s="6">
        <v>963</v>
      </c>
    </row>
    <row r="965" spans="1:14" ht="15.75" x14ac:dyDescent="0.25">
      <c r="A965" s="1" t="s">
        <v>1883</v>
      </c>
      <c r="B965" s="2" t="s">
        <v>1265</v>
      </c>
      <c r="C965" s="3" t="s">
        <v>51</v>
      </c>
      <c r="D965" s="2" t="s">
        <v>1884</v>
      </c>
      <c r="E965" s="2" t="s">
        <v>37</v>
      </c>
      <c r="F965" s="4">
        <v>59754</v>
      </c>
      <c r="G965" s="3" t="s">
        <v>12</v>
      </c>
      <c r="H965" s="3" t="s">
        <v>13</v>
      </c>
      <c r="I965" s="7"/>
      <c r="J965" s="7"/>
      <c r="K965" s="3" t="s">
        <v>2</v>
      </c>
      <c r="L965" s="3" t="s">
        <v>14</v>
      </c>
      <c r="M965" s="3" t="s">
        <v>15</v>
      </c>
      <c r="N965" s="6">
        <v>964</v>
      </c>
    </row>
    <row r="966" spans="1:14" ht="15.75" x14ac:dyDescent="0.25">
      <c r="A966" s="1" t="s">
        <v>1902</v>
      </c>
      <c r="B966" s="2" t="s">
        <v>1903</v>
      </c>
      <c r="C966" s="3" t="s">
        <v>18</v>
      </c>
      <c r="D966" s="2" t="s">
        <v>201</v>
      </c>
      <c r="E966" s="2" t="s">
        <v>463</v>
      </c>
      <c r="F966" s="4">
        <v>59713</v>
      </c>
      <c r="G966" s="3" t="s">
        <v>58</v>
      </c>
      <c r="H966" s="3" t="s">
        <v>13</v>
      </c>
      <c r="I966" s="7"/>
      <c r="J966" s="7"/>
      <c r="K966" s="3" t="s">
        <v>1</v>
      </c>
      <c r="L966" s="3" t="s">
        <v>59</v>
      </c>
      <c r="M966" s="3" t="s">
        <v>60</v>
      </c>
      <c r="N966" s="6">
        <v>965</v>
      </c>
    </row>
    <row r="967" spans="1:14" ht="15.75" x14ac:dyDescent="0.25">
      <c r="A967" s="1" t="s">
        <v>3200</v>
      </c>
      <c r="B967" s="2" t="s">
        <v>601</v>
      </c>
      <c r="C967" s="3" t="s">
        <v>23</v>
      </c>
      <c r="D967" s="2" t="s">
        <v>1886</v>
      </c>
      <c r="E967" s="2" t="s">
        <v>120</v>
      </c>
      <c r="F967" s="4">
        <v>59594</v>
      </c>
      <c r="G967" s="3" t="s">
        <v>12</v>
      </c>
      <c r="H967" s="3" t="s">
        <v>13</v>
      </c>
      <c r="I967" s="7"/>
      <c r="J967" s="7"/>
      <c r="K967" s="3" t="s">
        <v>2</v>
      </c>
      <c r="L967" s="3" t="s">
        <v>14</v>
      </c>
      <c r="M967" s="3" t="s">
        <v>15</v>
      </c>
      <c r="N967" s="6">
        <v>966</v>
      </c>
    </row>
    <row r="968" spans="1:14" ht="15.75" x14ac:dyDescent="0.25">
      <c r="A968" s="1" t="s">
        <v>1887</v>
      </c>
      <c r="B968" s="2" t="s">
        <v>875</v>
      </c>
      <c r="C968" s="3" t="s">
        <v>9</v>
      </c>
      <c r="D968" s="2" t="s">
        <v>1888</v>
      </c>
      <c r="E968" s="2" t="s">
        <v>1889</v>
      </c>
      <c r="F968" s="7">
        <v>59560</v>
      </c>
      <c r="G968" s="9" t="s">
        <v>12</v>
      </c>
      <c r="H968" s="9" t="s">
        <v>13</v>
      </c>
      <c r="I968" s="5"/>
      <c r="J968" s="5"/>
      <c r="K968" s="9" t="s">
        <v>2</v>
      </c>
      <c r="L968" s="8" t="s">
        <v>14</v>
      </c>
      <c r="M968" s="8" t="s">
        <v>15</v>
      </c>
      <c r="N968" s="6">
        <v>967</v>
      </c>
    </row>
    <row r="969" spans="1:14" ht="15.75" x14ac:dyDescent="0.25">
      <c r="A969" s="1" t="s">
        <v>1891</v>
      </c>
      <c r="B969" s="2" t="s">
        <v>8</v>
      </c>
      <c r="C969" s="8"/>
      <c r="D969" s="2" t="s">
        <v>1892</v>
      </c>
      <c r="E969" s="2" t="s">
        <v>1246</v>
      </c>
      <c r="F969" s="4">
        <v>59550</v>
      </c>
      <c r="G969" s="3" t="s">
        <v>12</v>
      </c>
      <c r="H969" s="3" t="s">
        <v>13</v>
      </c>
      <c r="I969" s="7"/>
      <c r="J969" s="7"/>
      <c r="K969" s="3" t="s">
        <v>2</v>
      </c>
      <c r="L969" s="3" t="s">
        <v>14</v>
      </c>
      <c r="M969" s="3" t="s">
        <v>15</v>
      </c>
      <c r="N969" s="6">
        <v>968</v>
      </c>
    </row>
    <row r="970" spans="1:14" ht="15.75" x14ac:dyDescent="0.25">
      <c r="A970" s="1" t="s">
        <v>1924</v>
      </c>
      <c r="B970" s="2" t="s">
        <v>1925</v>
      </c>
      <c r="C970" s="3" t="s">
        <v>63</v>
      </c>
      <c r="D970" s="2" t="s">
        <v>588</v>
      </c>
      <c r="E970" s="2" t="s">
        <v>814</v>
      </c>
      <c r="F970" s="4">
        <v>59504</v>
      </c>
      <c r="G970" s="3" t="s">
        <v>12</v>
      </c>
      <c r="H970" s="3" t="s">
        <v>13</v>
      </c>
      <c r="I970" s="7"/>
      <c r="J970" s="7"/>
      <c r="K970" s="3" t="s">
        <v>3</v>
      </c>
      <c r="L970" s="3" t="s">
        <v>59</v>
      </c>
      <c r="M970" s="3" t="s">
        <v>60</v>
      </c>
      <c r="N970" s="6">
        <v>969</v>
      </c>
    </row>
    <row r="971" spans="1:14" ht="15.75" x14ac:dyDescent="0.25">
      <c r="A971" s="1" t="s">
        <v>614</v>
      </c>
      <c r="B971" s="2" t="s">
        <v>609</v>
      </c>
      <c r="C971" s="3" t="s">
        <v>187</v>
      </c>
      <c r="D971" s="2" t="s">
        <v>3201</v>
      </c>
      <c r="E971" s="2" t="s">
        <v>297</v>
      </c>
      <c r="F971" s="4">
        <v>59470</v>
      </c>
      <c r="G971" s="3" t="s">
        <v>12</v>
      </c>
      <c r="H971" s="3" t="s">
        <v>13</v>
      </c>
      <c r="I971" s="7"/>
      <c r="J971" s="7"/>
      <c r="K971" s="3" t="s">
        <v>3</v>
      </c>
      <c r="L971" s="3" t="s">
        <v>14</v>
      </c>
      <c r="M971" s="3" t="s">
        <v>60</v>
      </c>
      <c r="N971" s="6">
        <v>970</v>
      </c>
    </row>
    <row r="972" spans="1:14" ht="15.75" x14ac:dyDescent="0.25">
      <c r="A972" s="1" t="s">
        <v>2051</v>
      </c>
      <c r="B972" s="2" t="s">
        <v>127</v>
      </c>
      <c r="C972" s="3" t="s">
        <v>181</v>
      </c>
      <c r="D972" s="2" t="s">
        <v>782</v>
      </c>
      <c r="E972" s="2" t="s">
        <v>541</v>
      </c>
      <c r="F972" s="4">
        <v>59343</v>
      </c>
      <c r="G972" s="3" t="s">
        <v>58</v>
      </c>
      <c r="H972" s="3" t="s">
        <v>13</v>
      </c>
      <c r="I972" s="4">
        <v>2000</v>
      </c>
      <c r="J972" s="7"/>
      <c r="K972" s="3" t="s">
        <v>1</v>
      </c>
      <c r="L972" s="3" t="s">
        <v>59</v>
      </c>
      <c r="M972" s="3" t="s">
        <v>60</v>
      </c>
      <c r="N972" s="6">
        <v>971</v>
      </c>
    </row>
    <row r="973" spans="1:14" ht="15.75" x14ac:dyDescent="0.25">
      <c r="A973" s="1" t="s">
        <v>1926</v>
      </c>
      <c r="B973" s="2" t="s">
        <v>300</v>
      </c>
      <c r="C973" s="3" t="s">
        <v>51</v>
      </c>
      <c r="D973" s="2" t="s">
        <v>588</v>
      </c>
      <c r="E973" s="2" t="s">
        <v>249</v>
      </c>
      <c r="F973" s="4">
        <v>59342</v>
      </c>
      <c r="G973" s="9" t="s">
        <v>58</v>
      </c>
      <c r="H973" s="9" t="s">
        <v>13</v>
      </c>
      <c r="I973" s="4"/>
      <c r="J973" s="5"/>
      <c r="K973" s="3" t="s">
        <v>1</v>
      </c>
      <c r="L973" s="3" t="s">
        <v>59</v>
      </c>
      <c r="M973" s="3" t="s">
        <v>60</v>
      </c>
      <c r="N973" s="6">
        <v>972</v>
      </c>
    </row>
    <row r="974" spans="1:14" ht="15.75" x14ac:dyDescent="0.25">
      <c r="A974" s="1" t="s">
        <v>1122</v>
      </c>
      <c r="B974" s="2" t="s">
        <v>1965</v>
      </c>
      <c r="C974" s="3" t="s">
        <v>51</v>
      </c>
      <c r="D974" s="2" t="s">
        <v>201</v>
      </c>
      <c r="E974" s="2" t="s">
        <v>607</v>
      </c>
      <c r="F974" s="4">
        <v>59253</v>
      </c>
      <c r="G974" s="3" t="s">
        <v>12</v>
      </c>
      <c r="H974" s="3" t="s">
        <v>13</v>
      </c>
      <c r="I974" s="7"/>
      <c r="J974" s="7"/>
      <c r="K974" s="3" t="s">
        <v>3</v>
      </c>
      <c r="L974" s="3" t="s">
        <v>59</v>
      </c>
      <c r="M974" s="3" t="s">
        <v>60</v>
      </c>
      <c r="N974" s="6">
        <v>973</v>
      </c>
    </row>
    <row r="975" spans="1:14" ht="15.75" x14ac:dyDescent="0.25">
      <c r="A975" s="1" t="s">
        <v>1900</v>
      </c>
      <c r="B975" s="2" t="s">
        <v>778</v>
      </c>
      <c r="C975" s="3" t="s">
        <v>12</v>
      </c>
      <c r="D975" s="2" t="s">
        <v>1901</v>
      </c>
      <c r="E975" s="2" t="s">
        <v>120</v>
      </c>
      <c r="F975" s="4">
        <v>59112</v>
      </c>
      <c r="G975" s="3" t="s">
        <v>12</v>
      </c>
      <c r="H975" s="3" t="s">
        <v>13</v>
      </c>
      <c r="I975" s="7"/>
      <c r="J975" s="7"/>
      <c r="K975" s="3" t="s">
        <v>2</v>
      </c>
      <c r="L975" s="3" t="s">
        <v>14</v>
      </c>
      <c r="M975" s="3" t="s">
        <v>15</v>
      </c>
      <c r="N975" s="6">
        <v>974</v>
      </c>
    </row>
    <row r="976" spans="1:14" ht="15.75" x14ac:dyDescent="0.25">
      <c r="A976" s="1" t="s">
        <v>2221</v>
      </c>
      <c r="B976" s="2" t="s">
        <v>2222</v>
      </c>
      <c r="C976" s="3" t="s">
        <v>18</v>
      </c>
      <c r="D976" s="2" t="s">
        <v>2223</v>
      </c>
      <c r="E976" s="2" t="s">
        <v>113</v>
      </c>
      <c r="F976" s="4">
        <v>59040</v>
      </c>
      <c r="G976" s="3" t="s">
        <v>12</v>
      </c>
      <c r="H976" s="3" t="s">
        <v>13</v>
      </c>
      <c r="I976" s="7"/>
      <c r="J976" s="7"/>
      <c r="K976" s="3" t="s">
        <v>2</v>
      </c>
      <c r="L976" s="3" t="s">
        <v>14</v>
      </c>
      <c r="M976" s="3" t="s">
        <v>15</v>
      </c>
      <c r="N976" s="6">
        <v>975</v>
      </c>
    </row>
    <row r="977" spans="1:14" ht="15.75" x14ac:dyDescent="0.25">
      <c r="A977" s="1" t="s">
        <v>1905</v>
      </c>
      <c r="B977" s="2" t="s">
        <v>1906</v>
      </c>
      <c r="C977" s="3" t="s">
        <v>51</v>
      </c>
      <c r="D977" s="2" t="s">
        <v>359</v>
      </c>
      <c r="E977" s="2" t="s">
        <v>397</v>
      </c>
      <c r="F977" s="4">
        <v>58976</v>
      </c>
      <c r="G977" s="3" t="s">
        <v>12</v>
      </c>
      <c r="H977" s="3" t="s">
        <v>13</v>
      </c>
      <c r="I977" s="7"/>
      <c r="J977" s="7"/>
      <c r="K977" s="3" t="s">
        <v>2</v>
      </c>
      <c r="L977" s="3" t="s">
        <v>14</v>
      </c>
      <c r="M977" s="3" t="s">
        <v>15</v>
      </c>
      <c r="N977" s="6">
        <v>976</v>
      </c>
    </row>
    <row r="978" spans="1:14" ht="15.75" x14ac:dyDescent="0.25">
      <c r="A978" s="1" t="s">
        <v>1948</v>
      </c>
      <c r="B978" s="2" t="s">
        <v>50</v>
      </c>
      <c r="C978" s="3" t="s">
        <v>43</v>
      </c>
      <c r="D978" s="2" t="s">
        <v>1949</v>
      </c>
      <c r="E978" s="2" t="s">
        <v>463</v>
      </c>
      <c r="F978" s="4">
        <v>58941</v>
      </c>
      <c r="G978" s="3" t="s">
        <v>12</v>
      </c>
      <c r="H978" s="3" t="s">
        <v>13</v>
      </c>
      <c r="I978" s="7"/>
      <c r="J978" s="7"/>
      <c r="K978" s="3" t="s">
        <v>3</v>
      </c>
      <c r="L978" s="3" t="s">
        <v>59</v>
      </c>
      <c r="M978" s="3" t="s">
        <v>60</v>
      </c>
      <c r="N978" s="6">
        <v>977</v>
      </c>
    </row>
    <row r="979" spans="1:14" ht="15.75" x14ac:dyDescent="0.25">
      <c r="A979" s="1" t="s">
        <v>2182</v>
      </c>
      <c r="B979" s="2" t="s">
        <v>70</v>
      </c>
      <c r="C979" s="3" t="s">
        <v>144</v>
      </c>
      <c r="D979" s="2" t="s">
        <v>3202</v>
      </c>
      <c r="E979" s="2" t="s">
        <v>435</v>
      </c>
      <c r="F979" s="4">
        <v>58919</v>
      </c>
      <c r="G979" s="3" t="s">
        <v>12</v>
      </c>
      <c r="H979" s="3" t="s">
        <v>13</v>
      </c>
      <c r="I979" s="7"/>
      <c r="J979" s="7"/>
      <c r="K979" s="3" t="s">
        <v>2</v>
      </c>
      <c r="L979" s="3" t="s">
        <v>14</v>
      </c>
      <c r="M979" s="3" t="s">
        <v>15</v>
      </c>
      <c r="N979" s="6">
        <v>978</v>
      </c>
    </row>
    <row r="980" spans="1:14" ht="15.75" x14ac:dyDescent="0.25">
      <c r="A980" s="1" t="s">
        <v>1907</v>
      </c>
      <c r="B980" s="2" t="s">
        <v>1226</v>
      </c>
      <c r="C980" s="3" t="s">
        <v>152</v>
      </c>
      <c r="D980" s="2" t="s">
        <v>3203</v>
      </c>
      <c r="E980" s="2" t="s">
        <v>120</v>
      </c>
      <c r="F980" s="4">
        <v>58864</v>
      </c>
      <c r="G980" s="3" t="s">
        <v>12</v>
      </c>
      <c r="H980" s="3" t="s">
        <v>13</v>
      </c>
      <c r="I980" s="7"/>
      <c r="J980" s="7"/>
      <c r="K980" s="3" t="s">
        <v>2</v>
      </c>
      <c r="L980" s="3" t="s">
        <v>14</v>
      </c>
      <c r="M980" s="3" t="s">
        <v>15</v>
      </c>
      <c r="N980" s="6">
        <v>979</v>
      </c>
    </row>
    <row r="981" spans="1:14" ht="15.75" x14ac:dyDescent="0.25">
      <c r="A981" s="1" t="s">
        <v>1944</v>
      </c>
      <c r="B981" s="2" t="s">
        <v>1945</v>
      </c>
      <c r="C981" s="3" t="s">
        <v>18</v>
      </c>
      <c r="D981" s="2" t="s">
        <v>712</v>
      </c>
      <c r="E981" s="2" t="s">
        <v>527</v>
      </c>
      <c r="F981" s="4">
        <v>58841</v>
      </c>
      <c r="G981" s="3" t="s">
        <v>58</v>
      </c>
      <c r="H981" s="3" t="s">
        <v>13</v>
      </c>
      <c r="I981" s="5"/>
      <c r="J981" s="5"/>
      <c r="K981" s="3" t="s">
        <v>1</v>
      </c>
      <c r="L981" s="3" t="s">
        <v>59</v>
      </c>
      <c r="M981" s="3" t="s">
        <v>60</v>
      </c>
      <c r="N981" s="6">
        <v>980</v>
      </c>
    </row>
    <row r="982" spans="1:14" ht="15.75" x14ac:dyDescent="0.25">
      <c r="A982" s="1" t="s">
        <v>1969</v>
      </c>
      <c r="B982" s="2" t="s">
        <v>107</v>
      </c>
      <c r="C982" s="8"/>
      <c r="D982" s="2" t="s">
        <v>201</v>
      </c>
      <c r="E982" s="2" t="s">
        <v>450</v>
      </c>
      <c r="F982" s="5">
        <v>58817</v>
      </c>
      <c r="G982" s="9" t="s">
        <v>58</v>
      </c>
      <c r="H982" s="9" t="s">
        <v>13</v>
      </c>
      <c r="I982" s="5"/>
      <c r="J982" s="5"/>
      <c r="K982" s="9" t="s">
        <v>1</v>
      </c>
      <c r="L982" s="3" t="s">
        <v>59</v>
      </c>
      <c r="M982" s="8" t="s">
        <v>60</v>
      </c>
      <c r="N982" s="6">
        <v>981</v>
      </c>
    </row>
    <row r="983" spans="1:14" ht="15.75" x14ac:dyDescent="0.25">
      <c r="A983" s="1" t="s">
        <v>1094</v>
      </c>
      <c r="B983" s="2" t="s">
        <v>86</v>
      </c>
      <c r="C983" s="3" t="s">
        <v>87</v>
      </c>
      <c r="D983" s="2" t="s">
        <v>201</v>
      </c>
      <c r="E983" s="2" t="s">
        <v>535</v>
      </c>
      <c r="F983" s="7">
        <v>58782</v>
      </c>
      <c r="G983" s="8" t="s">
        <v>12</v>
      </c>
      <c r="H983" s="8" t="s">
        <v>13</v>
      </c>
      <c r="I983" s="5"/>
      <c r="J983" s="5"/>
      <c r="K983" s="8" t="s">
        <v>3</v>
      </c>
      <c r="L983" s="3" t="s">
        <v>59</v>
      </c>
      <c r="M983" s="3" t="s">
        <v>60</v>
      </c>
      <c r="N983" s="6">
        <v>982</v>
      </c>
    </row>
    <row r="984" spans="1:14" ht="15.75" x14ac:dyDescent="0.25">
      <c r="A984" s="1" t="s">
        <v>698</v>
      </c>
      <c r="B984" s="2" t="s">
        <v>1484</v>
      </c>
      <c r="C984" s="3" t="s">
        <v>181</v>
      </c>
      <c r="D984" s="2" t="s">
        <v>782</v>
      </c>
      <c r="E984" s="2" t="s">
        <v>297</v>
      </c>
      <c r="F984" s="4">
        <v>58746</v>
      </c>
      <c r="G984" s="3" t="s">
        <v>12</v>
      </c>
      <c r="H984" s="3" t="s">
        <v>13</v>
      </c>
      <c r="I984" s="4">
        <v>950</v>
      </c>
      <c r="J984" s="7"/>
      <c r="K984" s="3" t="s">
        <v>3</v>
      </c>
      <c r="L984" s="3" t="s">
        <v>59</v>
      </c>
      <c r="M984" s="3" t="s">
        <v>60</v>
      </c>
      <c r="N984" s="6">
        <v>983</v>
      </c>
    </row>
    <row r="985" spans="1:14" ht="15.75" x14ac:dyDescent="0.25">
      <c r="A985" s="1" t="s">
        <v>888</v>
      </c>
      <c r="B985" s="2" t="s">
        <v>1910</v>
      </c>
      <c r="C985" s="3" t="s">
        <v>51</v>
      </c>
      <c r="D985" s="2" t="s">
        <v>1911</v>
      </c>
      <c r="E985" s="2" t="s">
        <v>1912</v>
      </c>
      <c r="F985" s="4">
        <v>58739</v>
      </c>
      <c r="G985" s="3" t="s">
        <v>12</v>
      </c>
      <c r="H985" s="3" t="s">
        <v>13</v>
      </c>
      <c r="I985" s="7"/>
      <c r="J985" s="7"/>
      <c r="K985" s="3" t="s">
        <v>2</v>
      </c>
      <c r="L985" s="3" t="s">
        <v>14</v>
      </c>
      <c r="M985" s="3" t="s">
        <v>15</v>
      </c>
      <c r="N985" s="6">
        <v>984</v>
      </c>
    </row>
    <row r="986" spans="1:14" ht="15.75" x14ac:dyDescent="0.25">
      <c r="A986" s="1" t="s">
        <v>1956</v>
      </c>
      <c r="B986" s="2" t="s">
        <v>307</v>
      </c>
      <c r="C986" s="3" t="s">
        <v>87</v>
      </c>
      <c r="D986" s="2" t="s">
        <v>201</v>
      </c>
      <c r="E986" s="2" t="s">
        <v>189</v>
      </c>
      <c r="F986" s="4">
        <v>58683</v>
      </c>
      <c r="G986" s="3" t="s">
        <v>12</v>
      </c>
      <c r="H986" s="3" t="s">
        <v>13</v>
      </c>
      <c r="I986" s="4"/>
      <c r="J986" s="7"/>
      <c r="K986" s="3" t="s">
        <v>3</v>
      </c>
      <c r="L986" s="3" t="s">
        <v>59</v>
      </c>
      <c r="M986" s="3" t="s">
        <v>60</v>
      </c>
      <c r="N986" s="6">
        <v>985</v>
      </c>
    </row>
    <row r="987" spans="1:14" ht="15.75" x14ac:dyDescent="0.25">
      <c r="A987" s="1" t="s">
        <v>1913</v>
      </c>
      <c r="B987" s="2" t="s">
        <v>1914</v>
      </c>
      <c r="C987" s="8" t="s">
        <v>12</v>
      </c>
      <c r="D987" s="2" t="s">
        <v>1915</v>
      </c>
      <c r="E987" s="2" t="s">
        <v>812</v>
      </c>
      <c r="F987" s="4">
        <v>58680</v>
      </c>
      <c r="G987" s="8" t="s">
        <v>12</v>
      </c>
      <c r="H987" s="8" t="s">
        <v>13</v>
      </c>
      <c r="I987" s="5"/>
      <c r="J987" s="5"/>
      <c r="K987" s="8" t="s">
        <v>246</v>
      </c>
      <c r="L987" s="3" t="s">
        <v>14</v>
      </c>
      <c r="M987" s="3" t="s">
        <v>15</v>
      </c>
      <c r="N987" s="6">
        <v>986</v>
      </c>
    </row>
    <row r="988" spans="1:14" ht="15.75" x14ac:dyDescent="0.25">
      <c r="A988" s="1" t="s">
        <v>1918</v>
      </c>
      <c r="B988" s="2" t="s">
        <v>1919</v>
      </c>
      <c r="C988" s="3" t="s">
        <v>12</v>
      </c>
      <c r="D988" s="2" t="s">
        <v>1920</v>
      </c>
      <c r="E988" s="2" t="s">
        <v>37</v>
      </c>
      <c r="F988" s="4">
        <v>58653</v>
      </c>
      <c r="G988" s="3" t="s">
        <v>12</v>
      </c>
      <c r="H988" s="3" t="s">
        <v>13</v>
      </c>
      <c r="I988" s="7"/>
      <c r="J988" s="7"/>
      <c r="K988" s="3" t="s">
        <v>2</v>
      </c>
      <c r="L988" s="3" t="s">
        <v>14</v>
      </c>
      <c r="M988" s="3" t="s">
        <v>15</v>
      </c>
      <c r="N988" s="6">
        <v>987</v>
      </c>
    </row>
    <row r="989" spans="1:14" ht="15.75" x14ac:dyDescent="0.25">
      <c r="A989" s="1" t="s">
        <v>1916</v>
      </c>
      <c r="B989" s="2" t="s">
        <v>319</v>
      </c>
      <c r="C989" s="3" t="s">
        <v>187</v>
      </c>
      <c r="D989" s="2" t="s">
        <v>1917</v>
      </c>
      <c r="E989" s="2" t="s">
        <v>53</v>
      </c>
      <c r="F989" s="4">
        <v>58653</v>
      </c>
      <c r="G989" s="3" t="s">
        <v>12</v>
      </c>
      <c r="H989" s="3" t="s">
        <v>13</v>
      </c>
      <c r="I989" s="7"/>
      <c r="J989" s="7"/>
      <c r="K989" s="3" t="s">
        <v>2</v>
      </c>
      <c r="L989" s="3" t="s">
        <v>14</v>
      </c>
      <c r="M989" s="3" t="s">
        <v>15</v>
      </c>
      <c r="N989" s="6">
        <v>988</v>
      </c>
    </row>
    <row r="990" spans="1:14" ht="15.75" x14ac:dyDescent="0.25">
      <c r="A990" s="1" t="s">
        <v>2409</v>
      </c>
      <c r="B990" s="2" t="s">
        <v>1851</v>
      </c>
      <c r="C990" s="3" t="s">
        <v>23</v>
      </c>
      <c r="D990" s="2" t="s">
        <v>3204</v>
      </c>
      <c r="E990" s="2" t="s">
        <v>2126</v>
      </c>
      <c r="F990" s="4">
        <v>58650</v>
      </c>
      <c r="G990" s="3" t="s">
        <v>12</v>
      </c>
      <c r="H990" s="3" t="s">
        <v>13</v>
      </c>
      <c r="I990" s="7"/>
      <c r="J990" s="7"/>
      <c r="K990" s="3" t="s">
        <v>2</v>
      </c>
      <c r="L990" s="3" t="s">
        <v>14</v>
      </c>
      <c r="M990" s="3" t="s">
        <v>15</v>
      </c>
      <c r="N990" s="6">
        <v>989</v>
      </c>
    </row>
    <row r="991" spans="1:14" ht="15.75" x14ac:dyDescent="0.25">
      <c r="A991" s="1" t="s">
        <v>425</v>
      </c>
      <c r="B991" s="2" t="s">
        <v>1331</v>
      </c>
      <c r="C991" s="3" t="s">
        <v>135</v>
      </c>
      <c r="D991" s="2" t="s">
        <v>1921</v>
      </c>
      <c r="E991" s="2" t="s">
        <v>141</v>
      </c>
      <c r="F991" s="4">
        <v>58627</v>
      </c>
      <c r="G991" s="8" t="s">
        <v>12</v>
      </c>
      <c r="H991" s="8" t="s">
        <v>13</v>
      </c>
      <c r="I991" s="7"/>
      <c r="J991" s="7"/>
      <c r="K991" s="8" t="s">
        <v>2</v>
      </c>
      <c r="L991" s="3" t="s">
        <v>14</v>
      </c>
      <c r="M991" s="3" t="s">
        <v>15</v>
      </c>
      <c r="N991" s="6">
        <v>990</v>
      </c>
    </row>
    <row r="992" spans="1:14" ht="15.75" x14ac:dyDescent="0.25">
      <c r="A992" s="1" t="s">
        <v>1922</v>
      </c>
      <c r="B992" s="2" t="s">
        <v>462</v>
      </c>
      <c r="C992" s="3" t="s">
        <v>181</v>
      </c>
      <c r="D992" s="2" t="s">
        <v>1923</v>
      </c>
      <c r="E992" s="2" t="s">
        <v>120</v>
      </c>
      <c r="F992" s="4">
        <v>58561</v>
      </c>
      <c r="G992" s="9" t="s">
        <v>12</v>
      </c>
      <c r="H992" s="9" t="s">
        <v>13</v>
      </c>
      <c r="I992" s="5"/>
      <c r="J992" s="5"/>
      <c r="K992" s="9" t="s">
        <v>2</v>
      </c>
      <c r="L992" s="3" t="s">
        <v>14</v>
      </c>
      <c r="M992" s="3" t="s">
        <v>15</v>
      </c>
      <c r="N992" s="6">
        <v>991</v>
      </c>
    </row>
    <row r="993" spans="1:14" ht="15.75" x14ac:dyDescent="0.25">
      <c r="A993" s="1" t="s">
        <v>2159</v>
      </c>
      <c r="B993" s="2" t="s">
        <v>969</v>
      </c>
      <c r="C993" s="3" t="s">
        <v>187</v>
      </c>
      <c r="D993" s="2" t="s">
        <v>712</v>
      </c>
      <c r="E993" s="2" t="s">
        <v>916</v>
      </c>
      <c r="F993" s="4">
        <v>58497</v>
      </c>
      <c r="G993" s="3" t="s">
        <v>12</v>
      </c>
      <c r="H993" s="3" t="s">
        <v>13</v>
      </c>
      <c r="I993" s="7"/>
      <c r="J993" s="7"/>
      <c r="K993" s="3" t="s">
        <v>3</v>
      </c>
      <c r="L993" s="3" t="s">
        <v>59</v>
      </c>
      <c r="M993" s="3" t="s">
        <v>60</v>
      </c>
      <c r="N993" s="6">
        <v>992</v>
      </c>
    </row>
    <row r="994" spans="1:14" ht="15.75" x14ac:dyDescent="0.25">
      <c r="A994" s="1" t="s">
        <v>1957</v>
      </c>
      <c r="B994" s="2" t="s">
        <v>426</v>
      </c>
      <c r="C994" s="3" t="s">
        <v>23</v>
      </c>
      <c r="D994" s="2" t="s">
        <v>201</v>
      </c>
      <c r="E994" s="2" t="s">
        <v>535</v>
      </c>
      <c r="F994" s="4">
        <v>58494</v>
      </c>
      <c r="G994" s="3" t="s">
        <v>12</v>
      </c>
      <c r="H994" s="3" t="s">
        <v>13</v>
      </c>
      <c r="I994" s="7"/>
      <c r="J994" s="7"/>
      <c r="K994" s="3" t="s">
        <v>3</v>
      </c>
      <c r="L994" s="3" t="s">
        <v>59</v>
      </c>
      <c r="M994" s="3" t="s">
        <v>60</v>
      </c>
      <c r="N994" s="6">
        <v>993</v>
      </c>
    </row>
    <row r="995" spans="1:14" ht="15.75" x14ac:dyDescent="0.25">
      <c r="A995" s="1" t="s">
        <v>1958</v>
      </c>
      <c r="B995" s="2" t="s">
        <v>131</v>
      </c>
      <c r="C995" s="3" t="s">
        <v>23</v>
      </c>
      <c r="D995" s="2" t="s">
        <v>782</v>
      </c>
      <c r="E995" s="2" t="s">
        <v>501</v>
      </c>
      <c r="F995" s="7">
        <v>58468</v>
      </c>
      <c r="G995" s="9" t="s">
        <v>12</v>
      </c>
      <c r="H995" s="9" t="s">
        <v>13</v>
      </c>
      <c r="I995" s="5"/>
      <c r="J995" s="5"/>
      <c r="K995" s="9" t="s">
        <v>3</v>
      </c>
      <c r="L995" s="8" t="s">
        <v>59</v>
      </c>
      <c r="M995" s="8" t="s">
        <v>60</v>
      </c>
      <c r="N995" s="6">
        <v>994</v>
      </c>
    </row>
    <row r="996" spans="1:14" ht="15.75" x14ac:dyDescent="0.25">
      <c r="A996" s="1" t="s">
        <v>2160</v>
      </c>
      <c r="B996" s="2" t="s">
        <v>210</v>
      </c>
      <c r="C996" s="3" t="s">
        <v>51</v>
      </c>
      <c r="D996" s="2" t="s">
        <v>712</v>
      </c>
      <c r="E996" s="2" t="s">
        <v>916</v>
      </c>
      <c r="F996" s="4">
        <v>58450</v>
      </c>
      <c r="G996" s="3" t="s">
        <v>12</v>
      </c>
      <c r="H996" s="3" t="s">
        <v>13</v>
      </c>
      <c r="I996" s="7"/>
      <c r="J996" s="7"/>
      <c r="K996" s="3" t="s">
        <v>3</v>
      </c>
      <c r="L996" s="3" t="s">
        <v>59</v>
      </c>
      <c r="M996" s="3" t="s">
        <v>60</v>
      </c>
      <c r="N996" s="6">
        <v>995</v>
      </c>
    </row>
    <row r="997" spans="1:14" ht="15.75" x14ac:dyDescent="0.25">
      <c r="A997" s="1" t="s">
        <v>1932</v>
      </c>
      <c r="B997" s="2" t="s">
        <v>91</v>
      </c>
      <c r="C997" s="3" t="s">
        <v>187</v>
      </c>
      <c r="D997" s="2" t="s">
        <v>359</v>
      </c>
      <c r="E997" s="2" t="s">
        <v>493</v>
      </c>
      <c r="F997" s="4">
        <v>58300</v>
      </c>
      <c r="G997" s="3" t="s">
        <v>12</v>
      </c>
      <c r="H997" s="3" t="s">
        <v>13</v>
      </c>
      <c r="I997" s="7"/>
      <c r="J997" s="7"/>
      <c r="K997" s="3" t="s">
        <v>2</v>
      </c>
      <c r="L997" s="3" t="s">
        <v>14</v>
      </c>
      <c r="M997" s="3" t="s">
        <v>15</v>
      </c>
      <c r="N997" s="6">
        <v>996</v>
      </c>
    </row>
    <row r="998" spans="1:14" ht="15.75" x14ac:dyDescent="0.25">
      <c r="A998" s="10" t="s">
        <v>1933</v>
      </c>
      <c r="B998" s="11" t="s">
        <v>1934</v>
      </c>
      <c r="C998" s="3" t="s">
        <v>43</v>
      </c>
      <c r="D998" s="11" t="s">
        <v>1935</v>
      </c>
      <c r="E998" s="11" t="s">
        <v>240</v>
      </c>
      <c r="F998" s="7">
        <v>58271</v>
      </c>
      <c r="G998" s="8" t="s">
        <v>12</v>
      </c>
      <c r="H998" s="8" t="s">
        <v>13</v>
      </c>
      <c r="I998" s="7"/>
      <c r="J998" s="7"/>
      <c r="K998" s="8" t="s">
        <v>2</v>
      </c>
      <c r="L998" s="8" t="s">
        <v>14</v>
      </c>
      <c r="M998" s="8" t="s">
        <v>15</v>
      </c>
      <c r="N998" s="6">
        <v>997</v>
      </c>
    </row>
    <row r="999" spans="1:14" ht="15.75" x14ac:dyDescent="0.25">
      <c r="A999" s="1" t="s">
        <v>1938</v>
      </c>
      <c r="B999" s="2" t="s">
        <v>1939</v>
      </c>
      <c r="C999" s="3" t="s">
        <v>12</v>
      </c>
      <c r="D999" s="2" t="s">
        <v>1940</v>
      </c>
      <c r="E999" s="2" t="s">
        <v>570</v>
      </c>
      <c r="F999" s="4">
        <v>58227</v>
      </c>
      <c r="G999" s="3" t="s">
        <v>12</v>
      </c>
      <c r="H999" s="3" t="s">
        <v>13</v>
      </c>
      <c r="I999" s="7"/>
      <c r="J999" s="7"/>
      <c r="K999" s="3" t="s">
        <v>2</v>
      </c>
      <c r="L999" s="3" t="s">
        <v>14</v>
      </c>
      <c r="M999" s="3" t="s">
        <v>15</v>
      </c>
      <c r="N999" s="6">
        <v>998</v>
      </c>
    </row>
    <row r="1000" spans="1:14" ht="15.75" x14ac:dyDescent="0.25">
      <c r="A1000" s="1" t="s">
        <v>1976</v>
      </c>
      <c r="B1000" s="2" t="s">
        <v>175</v>
      </c>
      <c r="C1000" s="3" t="s">
        <v>87</v>
      </c>
      <c r="D1000" s="2" t="s">
        <v>782</v>
      </c>
      <c r="E1000" s="2" t="s">
        <v>211</v>
      </c>
      <c r="F1000" s="4">
        <v>58221</v>
      </c>
      <c r="G1000" s="3" t="s">
        <v>12</v>
      </c>
      <c r="H1000" s="3" t="s">
        <v>13</v>
      </c>
      <c r="I1000" s="7"/>
      <c r="J1000" s="7"/>
      <c r="K1000" s="3" t="s">
        <v>3</v>
      </c>
      <c r="L1000" s="3" t="s">
        <v>59</v>
      </c>
      <c r="M1000" s="3" t="s">
        <v>60</v>
      </c>
      <c r="N1000" s="6">
        <v>999</v>
      </c>
    </row>
    <row r="1001" spans="1:14" ht="15.75" x14ac:dyDescent="0.25">
      <c r="A1001" s="1" t="s">
        <v>1941</v>
      </c>
      <c r="B1001" s="2" t="s">
        <v>1942</v>
      </c>
      <c r="C1001" s="8"/>
      <c r="D1001" s="2" t="s">
        <v>1943</v>
      </c>
      <c r="E1001" s="2" t="s">
        <v>1261</v>
      </c>
      <c r="F1001" s="4">
        <v>58209</v>
      </c>
      <c r="G1001" s="3" t="s">
        <v>12</v>
      </c>
      <c r="H1001" s="3" t="s">
        <v>13</v>
      </c>
      <c r="I1001" s="5"/>
      <c r="J1001" s="5"/>
      <c r="K1001" s="3" t="s">
        <v>2</v>
      </c>
      <c r="L1001" s="3" t="s">
        <v>14</v>
      </c>
      <c r="M1001" s="3" t="s">
        <v>15</v>
      </c>
      <c r="N1001" s="6">
        <v>1000</v>
      </c>
    </row>
    <row r="1002" spans="1:14" ht="15.75" x14ac:dyDescent="0.25">
      <c r="A1002" s="1" t="s">
        <v>1946</v>
      </c>
      <c r="B1002" s="2" t="s">
        <v>210</v>
      </c>
      <c r="C1002" s="3" t="s">
        <v>18</v>
      </c>
      <c r="D1002" s="2" t="s">
        <v>1947</v>
      </c>
      <c r="E1002" s="11" t="s">
        <v>1001</v>
      </c>
      <c r="F1002" s="7">
        <v>58140</v>
      </c>
      <c r="G1002" s="3" t="s">
        <v>12</v>
      </c>
      <c r="H1002" s="9" t="s">
        <v>13</v>
      </c>
      <c r="I1002" s="5"/>
      <c r="J1002" s="5"/>
      <c r="K1002" s="9" t="s">
        <v>2</v>
      </c>
      <c r="L1002" s="8" t="s">
        <v>14</v>
      </c>
      <c r="M1002" s="8" t="s">
        <v>15</v>
      </c>
      <c r="N1002" s="6">
        <v>1001</v>
      </c>
    </row>
    <row r="1003" spans="1:14" ht="15.75" x14ac:dyDescent="0.25">
      <c r="A1003" s="1" t="s">
        <v>2230</v>
      </c>
      <c r="B1003" s="2" t="s">
        <v>1782</v>
      </c>
      <c r="C1003" s="3" t="s">
        <v>51</v>
      </c>
      <c r="D1003" s="2" t="s">
        <v>782</v>
      </c>
      <c r="E1003" s="2" t="s">
        <v>497</v>
      </c>
      <c r="F1003" s="4">
        <v>58064</v>
      </c>
      <c r="G1003" s="3" t="s">
        <v>12</v>
      </c>
      <c r="H1003" s="3" t="s">
        <v>13</v>
      </c>
      <c r="I1003" s="7"/>
      <c r="J1003" s="7"/>
      <c r="K1003" s="3" t="s">
        <v>3</v>
      </c>
      <c r="L1003" s="3" t="s">
        <v>59</v>
      </c>
      <c r="M1003" s="3" t="s">
        <v>60</v>
      </c>
      <c r="N1003" s="6">
        <v>1002</v>
      </c>
    </row>
    <row r="1004" spans="1:14" ht="15.75" x14ac:dyDescent="0.25">
      <c r="A1004" s="1" t="s">
        <v>1952</v>
      </c>
      <c r="B1004" s="2" t="s">
        <v>51</v>
      </c>
      <c r="C1004" s="3" t="s">
        <v>18</v>
      </c>
      <c r="D1004" s="2" t="s">
        <v>974</v>
      </c>
      <c r="E1004" s="2" t="s">
        <v>1953</v>
      </c>
      <c r="F1004" s="4">
        <v>58033</v>
      </c>
      <c r="G1004" s="3" t="s">
        <v>12</v>
      </c>
      <c r="H1004" s="3" t="s">
        <v>13</v>
      </c>
      <c r="I1004" s="7"/>
      <c r="J1004" s="7"/>
      <c r="K1004" s="3" t="s">
        <v>2</v>
      </c>
      <c r="L1004" s="3" t="s">
        <v>14</v>
      </c>
      <c r="M1004" s="3" t="s">
        <v>15</v>
      </c>
      <c r="N1004" s="6">
        <v>1003</v>
      </c>
    </row>
    <row r="1005" spans="1:14" ht="15.75" x14ac:dyDescent="0.25">
      <c r="A1005" s="1" t="s">
        <v>2275</v>
      </c>
      <c r="B1005" s="2" t="s">
        <v>2276</v>
      </c>
      <c r="C1005" s="3" t="s">
        <v>181</v>
      </c>
      <c r="D1005" s="2" t="s">
        <v>201</v>
      </c>
      <c r="E1005" s="2" t="s">
        <v>490</v>
      </c>
      <c r="F1005" s="4">
        <v>58000</v>
      </c>
      <c r="G1005" s="3" t="s">
        <v>12</v>
      </c>
      <c r="H1005" s="3" t="s">
        <v>13</v>
      </c>
      <c r="I1005" s="7"/>
      <c r="J1005" s="7"/>
      <c r="K1005" s="3" t="s">
        <v>3</v>
      </c>
      <c r="L1005" s="3" t="s">
        <v>59</v>
      </c>
      <c r="M1005" s="3" t="s">
        <v>60</v>
      </c>
      <c r="N1005" s="6">
        <v>1004</v>
      </c>
    </row>
    <row r="1006" spans="1:14" ht="15.75" x14ac:dyDescent="0.25">
      <c r="A1006" s="13" t="s">
        <v>3205</v>
      </c>
      <c r="B1006" s="14" t="s">
        <v>568</v>
      </c>
      <c r="C1006" s="15" t="s">
        <v>144</v>
      </c>
      <c r="D1006" s="14" t="s">
        <v>3206</v>
      </c>
      <c r="E1006" s="14" t="s">
        <v>547</v>
      </c>
      <c r="F1006" s="16">
        <f>SUM(27.87*40*52)</f>
        <v>57969.599999999999</v>
      </c>
      <c r="G1006" s="15" t="s">
        <v>224</v>
      </c>
      <c r="H1006" s="17" t="s">
        <v>13</v>
      </c>
      <c r="I1006" s="18"/>
      <c r="J1006" s="18"/>
      <c r="K1006" s="17" t="s">
        <v>2</v>
      </c>
      <c r="L1006" s="15" t="s">
        <v>14</v>
      </c>
      <c r="M1006" s="15" t="s">
        <v>15</v>
      </c>
      <c r="N1006" s="6">
        <v>1005</v>
      </c>
    </row>
    <row r="1007" spans="1:14" ht="15.75" x14ac:dyDescent="0.25">
      <c r="A1007" s="1" t="s">
        <v>1954</v>
      </c>
      <c r="B1007" s="2" t="s">
        <v>836</v>
      </c>
      <c r="C1007" s="3" t="s">
        <v>144</v>
      </c>
      <c r="D1007" s="2" t="s">
        <v>1955</v>
      </c>
      <c r="E1007" s="2" t="s">
        <v>812</v>
      </c>
      <c r="F1007" s="4">
        <v>57969</v>
      </c>
      <c r="G1007" s="3" t="s">
        <v>12</v>
      </c>
      <c r="H1007" s="3" t="s">
        <v>13</v>
      </c>
      <c r="I1007" s="7"/>
      <c r="J1007" s="7"/>
      <c r="K1007" s="3" t="s">
        <v>2</v>
      </c>
      <c r="L1007" s="3" t="s">
        <v>14</v>
      </c>
      <c r="M1007" s="3" t="s">
        <v>15</v>
      </c>
      <c r="N1007" s="6">
        <v>1006</v>
      </c>
    </row>
    <row r="1008" spans="1:14" ht="15.75" x14ac:dyDescent="0.25">
      <c r="A1008" s="1" t="s">
        <v>837</v>
      </c>
      <c r="B1008" s="2" t="s">
        <v>1975</v>
      </c>
      <c r="C1008" s="3" t="s">
        <v>23</v>
      </c>
      <c r="D1008" s="2" t="s">
        <v>712</v>
      </c>
      <c r="E1008" s="2" t="s">
        <v>623</v>
      </c>
      <c r="F1008" s="4">
        <v>57872</v>
      </c>
      <c r="G1008" s="3" t="s">
        <v>12</v>
      </c>
      <c r="H1008" s="3" t="s">
        <v>13</v>
      </c>
      <c r="I1008" s="7"/>
      <c r="J1008" s="7"/>
      <c r="K1008" s="3" t="s">
        <v>3</v>
      </c>
      <c r="L1008" s="3" t="s">
        <v>59</v>
      </c>
      <c r="M1008" s="3" t="s">
        <v>60</v>
      </c>
      <c r="N1008" s="6">
        <v>1007</v>
      </c>
    </row>
    <row r="1009" spans="1:14" ht="15.75" x14ac:dyDescent="0.25">
      <c r="A1009" s="1" t="s">
        <v>2227</v>
      </c>
      <c r="B1009" s="2" t="s">
        <v>1321</v>
      </c>
      <c r="C1009" s="3" t="s">
        <v>51</v>
      </c>
      <c r="D1009" s="2" t="s">
        <v>2228</v>
      </c>
      <c r="E1009" s="2" t="s">
        <v>963</v>
      </c>
      <c r="F1009" s="5">
        <v>57858</v>
      </c>
      <c r="G1009" s="9" t="s">
        <v>12</v>
      </c>
      <c r="H1009" s="9" t="s">
        <v>13</v>
      </c>
      <c r="I1009" s="5"/>
      <c r="J1009" s="5"/>
      <c r="K1009" s="9" t="s">
        <v>2</v>
      </c>
      <c r="L1009" s="3" t="s">
        <v>14</v>
      </c>
      <c r="M1009" s="3" t="s">
        <v>15</v>
      </c>
      <c r="N1009" s="6">
        <v>1008</v>
      </c>
    </row>
    <row r="1010" spans="1:14" ht="15.75" x14ac:dyDescent="0.25">
      <c r="A1010" s="1" t="s">
        <v>2215</v>
      </c>
      <c r="B1010" s="2" t="s">
        <v>2216</v>
      </c>
      <c r="C1010" s="8"/>
      <c r="D1010" s="2" t="s">
        <v>1453</v>
      </c>
      <c r="E1010" s="2" t="s">
        <v>1454</v>
      </c>
      <c r="F1010" s="4">
        <v>57857</v>
      </c>
      <c r="G1010" s="3" t="s">
        <v>12</v>
      </c>
      <c r="H1010" s="3" t="s">
        <v>13</v>
      </c>
      <c r="I1010" s="7"/>
      <c r="J1010" s="7"/>
      <c r="K1010" s="3" t="s">
        <v>2</v>
      </c>
      <c r="L1010" s="3" t="s">
        <v>14</v>
      </c>
      <c r="M1010" s="3" t="s">
        <v>15</v>
      </c>
      <c r="N1010" s="6">
        <v>1009</v>
      </c>
    </row>
    <row r="1011" spans="1:14" ht="15.75" x14ac:dyDescent="0.25">
      <c r="A1011" s="1" t="s">
        <v>1974</v>
      </c>
      <c r="B1011" s="2" t="s">
        <v>1379</v>
      </c>
      <c r="C1011" s="3" t="s">
        <v>87</v>
      </c>
      <c r="D1011" s="2" t="s">
        <v>588</v>
      </c>
      <c r="E1011" s="2" t="s">
        <v>573</v>
      </c>
      <c r="F1011" s="4">
        <v>57825</v>
      </c>
      <c r="G1011" s="3" t="s">
        <v>58</v>
      </c>
      <c r="H1011" s="3" t="s">
        <v>13</v>
      </c>
      <c r="I1011" s="4">
        <v>1000</v>
      </c>
      <c r="J1011" s="7"/>
      <c r="K1011" s="3" t="s">
        <v>1</v>
      </c>
      <c r="L1011" s="3" t="s">
        <v>59</v>
      </c>
      <c r="M1011" s="3" t="s">
        <v>60</v>
      </c>
      <c r="N1011" s="6">
        <v>1010</v>
      </c>
    </row>
    <row r="1012" spans="1:14" ht="15.75" x14ac:dyDescent="0.25">
      <c r="A1012" s="1" t="s">
        <v>1993</v>
      </c>
      <c r="B1012" s="2" t="s">
        <v>1994</v>
      </c>
      <c r="C1012" s="3" t="s">
        <v>9</v>
      </c>
      <c r="D1012" s="2" t="s">
        <v>782</v>
      </c>
      <c r="E1012" s="2" t="s">
        <v>189</v>
      </c>
      <c r="F1012" s="4">
        <v>57822</v>
      </c>
      <c r="G1012" s="9" t="s">
        <v>12</v>
      </c>
      <c r="H1012" s="9" t="s">
        <v>13</v>
      </c>
      <c r="I1012" s="4">
        <v>2500</v>
      </c>
      <c r="J1012" s="5"/>
      <c r="K1012" s="9" t="s">
        <v>3</v>
      </c>
      <c r="L1012" s="3" t="s">
        <v>59</v>
      </c>
      <c r="M1012" s="3" t="s">
        <v>60</v>
      </c>
      <c r="N1012" s="6">
        <v>1011</v>
      </c>
    </row>
    <row r="1013" spans="1:14" ht="15.75" x14ac:dyDescent="0.25">
      <c r="A1013" s="1" t="s">
        <v>2000</v>
      </c>
      <c r="B1013" s="2" t="s">
        <v>394</v>
      </c>
      <c r="C1013" s="3" t="s">
        <v>31</v>
      </c>
      <c r="D1013" s="2" t="s">
        <v>782</v>
      </c>
      <c r="E1013" s="2" t="s">
        <v>208</v>
      </c>
      <c r="F1013" s="4">
        <v>57821</v>
      </c>
      <c r="G1013" s="3" t="s">
        <v>58</v>
      </c>
      <c r="H1013" s="8" t="s">
        <v>13</v>
      </c>
      <c r="I1013" s="7"/>
      <c r="J1013" s="7"/>
      <c r="K1013" s="8" t="s">
        <v>1</v>
      </c>
      <c r="L1013" s="3" t="s">
        <v>59</v>
      </c>
      <c r="M1013" s="3" t="s">
        <v>60</v>
      </c>
      <c r="N1013" s="6">
        <v>1012</v>
      </c>
    </row>
    <row r="1014" spans="1:14" ht="15.75" x14ac:dyDescent="0.25">
      <c r="A1014" s="1" t="s">
        <v>1977</v>
      </c>
      <c r="B1014" s="2" t="s">
        <v>184</v>
      </c>
      <c r="C1014" s="3" t="s">
        <v>43</v>
      </c>
      <c r="D1014" s="2" t="s">
        <v>782</v>
      </c>
      <c r="E1014" s="2" t="s">
        <v>280</v>
      </c>
      <c r="F1014" s="4">
        <v>57807</v>
      </c>
      <c r="G1014" s="8" t="s">
        <v>12</v>
      </c>
      <c r="H1014" s="8" t="s">
        <v>13</v>
      </c>
      <c r="I1014" s="5"/>
      <c r="J1014" s="5"/>
      <c r="K1014" s="8" t="s">
        <v>3</v>
      </c>
      <c r="L1014" s="3" t="s">
        <v>59</v>
      </c>
      <c r="M1014" s="3" t="s">
        <v>60</v>
      </c>
      <c r="N1014" s="6">
        <v>1013</v>
      </c>
    </row>
    <row r="1015" spans="1:14" ht="15.75" x14ac:dyDescent="0.25">
      <c r="A1015" s="1" t="s">
        <v>1988</v>
      </c>
      <c r="B1015" s="2" t="s">
        <v>358</v>
      </c>
      <c r="C1015" s="3" t="s">
        <v>18</v>
      </c>
      <c r="D1015" s="2" t="s">
        <v>201</v>
      </c>
      <c r="E1015" s="2" t="s">
        <v>463</v>
      </c>
      <c r="F1015" s="4">
        <v>57769</v>
      </c>
      <c r="G1015" s="3" t="s">
        <v>12</v>
      </c>
      <c r="H1015" s="3" t="s">
        <v>13</v>
      </c>
      <c r="I1015" s="5"/>
      <c r="J1015" s="5"/>
      <c r="K1015" s="3" t="s">
        <v>3</v>
      </c>
      <c r="L1015" s="3" t="s">
        <v>59</v>
      </c>
      <c r="M1015" s="3" t="s">
        <v>60</v>
      </c>
      <c r="N1015" s="6">
        <v>1014</v>
      </c>
    </row>
    <row r="1016" spans="1:14" ht="15.75" x14ac:dyDescent="0.25">
      <c r="A1016" s="1" t="s">
        <v>1987</v>
      </c>
      <c r="B1016" s="2" t="s">
        <v>559</v>
      </c>
      <c r="C1016" s="3" t="s">
        <v>58</v>
      </c>
      <c r="D1016" s="2" t="s">
        <v>201</v>
      </c>
      <c r="E1016" s="2" t="s">
        <v>463</v>
      </c>
      <c r="F1016" s="4">
        <v>57759</v>
      </c>
      <c r="G1016" s="3" t="s">
        <v>12</v>
      </c>
      <c r="H1016" s="3" t="s">
        <v>13</v>
      </c>
      <c r="I1016" s="7"/>
      <c r="J1016" s="7"/>
      <c r="K1016" s="3" t="s">
        <v>3</v>
      </c>
      <c r="L1016" s="3" t="s">
        <v>59</v>
      </c>
      <c r="M1016" s="3" t="s">
        <v>60</v>
      </c>
      <c r="N1016" s="6">
        <v>1015</v>
      </c>
    </row>
    <row r="1017" spans="1:14" ht="15.75" x14ac:dyDescent="0.25">
      <c r="A1017" s="1" t="s">
        <v>1989</v>
      </c>
      <c r="B1017" s="2" t="s">
        <v>486</v>
      </c>
      <c r="C1017" s="3" t="s">
        <v>187</v>
      </c>
      <c r="D1017" s="2" t="s">
        <v>782</v>
      </c>
      <c r="E1017" s="2" t="s">
        <v>211</v>
      </c>
      <c r="F1017" s="4">
        <v>57710</v>
      </c>
      <c r="G1017" s="8" t="s">
        <v>12</v>
      </c>
      <c r="H1017" s="8" t="s">
        <v>13</v>
      </c>
      <c r="I1017" s="7"/>
      <c r="J1017" s="7"/>
      <c r="K1017" s="8" t="s">
        <v>3</v>
      </c>
      <c r="L1017" s="3" t="s">
        <v>59</v>
      </c>
      <c r="M1017" s="3" t="s">
        <v>60</v>
      </c>
      <c r="N1017" s="6">
        <v>1016</v>
      </c>
    </row>
    <row r="1018" spans="1:14" ht="15.75" x14ac:dyDescent="0.25">
      <c r="A1018" s="1" t="s">
        <v>1962</v>
      </c>
      <c r="B1018" s="2" t="s">
        <v>131</v>
      </c>
      <c r="C1018" s="3" t="s">
        <v>144</v>
      </c>
      <c r="D1018" s="2" t="s">
        <v>1963</v>
      </c>
      <c r="E1018" s="2" t="s">
        <v>1001</v>
      </c>
      <c r="F1018" s="4">
        <v>57617</v>
      </c>
      <c r="G1018" s="3" t="s">
        <v>12</v>
      </c>
      <c r="H1018" s="3" t="s">
        <v>13</v>
      </c>
      <c r="I1018" s="7"/>
      <c r="J1018" s="7"/>
      <c r="K1018" s="3" t="s">
        <v>2</v>
      </c>
      <c r="L1018" s="3" t="s">
        <v>14</v>
      </c>
      <c r="M1018" s="3" t="s">
        <v>15</v>
      </c>
      <c r="N1018" s="6">
        <v>1017</v>
      </c>
    </row>
    <row r="1019" spans="1:14" ht="15.75" x14ac:dyDescent="0.25">
      <c r="A1019" s="1" t="s">
        <v>1423</v>
      </c>
      <c r="B1019" s="2" t="s">
        <v>2030</v>
      </c>
      <c r="C1019" s="3" t="s">
        <v>23</v>
      </c>
      <c r="D1019" s="2" t="s">
        <v>201</v>
      </c>
      <c r="E1019" s="2" t="s">
        <v>535</v>
      </c>
      <c r="F1019" s="4">
        <v>57603</v>
      </c>
      <c r="G1019" s="3" t="s">
        <v>12</v>
      </c>
      <c r="H1019" s="3" t="s">
        <v>13</v>
      </c>
      <c r="I1019" s="7"/>
      <c r="J1019" s="7"/>
      <c r="K1019" s="3" t="s">
        <v>3</v>
      </c>
      <c r="L1019" s="3" t="s">
        <v>59</v>
      </c>
      <c r="M1019" s="3" t="s">
        <v>60</v>
      </c>
      <c r="N1019" s="6">
        <v>1018</v>
      </c>
    </row>
    <row r="1020" spans="1:14" ht="15.75" x14ac:dyDescent="0.25">
      <c r="A1020" s="1" t="s">
        <v>420</v>
      </c>
      <c r="B1020" s="2" t="s">
        <v>1964</v>
      </c>
      <c r="C1020" s="3" t="s">
        <v>181</v>
      </c>
      <c r="D1020" s="2" t="s">
        <v>1752</v>
      </c>
      <c r="E1020" s="2" t="s">
        <v>570</v>
      </c>
      <c r="F1020" s="4">
        <v>57586</v>
      </c>
      <c r="G1020" s="3" t="s">
        <v>12</v>
      </c>
      <c r="H1020" s="3" t="s">
        <v>13</v>
      </c>
      <c r="I1020" s="7"/>
      <c r="J1020" s="7"/>
      <c r="K1020" s="3" t="s">
        <v>2</v>
      </c>
      <c r="L1020" s="3" t="s">
        <v>14</v>
      </c>
      <c r="M1020" s="3" t="s">
        <v>15</v>
      </c>
      <c r="N1020" s="6">
        <v>1019</v>
      </c>
    </row>
    <row r="1021" spans="1:14" ht="15.75" x14ac:dyDescent="0.25">
      <c r="A1021" s="1" t="s">
        <v>647</v>
      </c>
      <c r="B1021" s="2" t="s">
        <v>648</v>
      </c>
      <c r="C1021" s="3" t="s">
        <v>12</v>
      </c>
      <c r="D1021" s="2" t="s">
        <v>195</v>
      </c>
      <c r="E1021" s="2" t="s">
        <v>607</v>
      </c>
      <c r="F1021" s="4">
        <v>57579</v>
      </c>
      <c r="G1021" s="3" t="s">
        <v>58</v>
      </c>
      <c r="H1021" s="3" t="s">
        <v>13</v>
      </c>
      <c r="I1021" s="5"/>
      <c r="J1021" s="5"/>
      <c r="K1021" s="9" t="s">
        <v>0</v>
      </c>
      <c r="L1021" s="3" t="s">
        <v>14</v>
      </c>
      <c r="M1021" s="3" t="s">
        <v>7373</v>
      </c>
      <c r="N1021" s="6">
        <v>1020</v>
      </c>
    </row>
    <row r="1022" spans="1:14" ht="15.75" x14ac:dyDescent="0.25">
      <c r="A1022" s="1" t="s">
        <v>2008</v>
      </c>
      <c r="B1022" s="2" t="s">
        <v>990</v>
      </c>
      <c r="C1022" s="3" t="s">
        <v>31</v>
      </c>
      <c r="D1022" s="2" t="s">
        <v>588</v>
      </c>
      <c r="E1022" s="2" t="s">
        <v>497</v>
      </c>
      <c r="F1022" s="4">
        <v>57570</v>
      </c>
      <c r="G1022" s="8" t="s">
        <v>12</v>
      </c>
      <c r="H1022" s="8" t="s">
        <v>13</v>
      </c>
      <c r="I1022" s="7"/>
      <c r="J1022" s="7"/>
      <c r="K1022" s="8" t="s">
        <v>3</v>
      </c>
      <c r="L1022" s="3" t="s">
        <v>59</v>
      </c>
      <c r="M1022" s="3" t="s">
        <v>60</v>
      </c>
      <c r="N1022" s="6">
        <v>1021</v>
      </c>
    </row>
    <row r="1023" spans="1:14" ht="15.75" x14ac:dyDescent="0.25">
      <c r="A1023" s="10" t="s">
        <v>1997</v>
      </c>
      <c r="B1023" s="11" t="s">
        <v>1998</v>
      </c>
      <c r="C1023" s="8" t="s">
        <v>51</v>
      </c>
      <c r="D1023" s="11" t="s">
        <v>1999</v>
      </c>
      <c r="E1023" s="11" t="s">
        <v>120</v>
      </c>
      <c r="F1023" s="7">
        <v>57547</v>
      </c>
      <c r="G1023" s="8" t="s">
        <v>12</v>
      </c>
      <c r="H1023" s="8" t="s">
        <v>13</v>
      </c>
      <c r="I1023" s="7"/>
      <c r="J1023" s="7"/>
      <c r="K1023" s="8" t="s">
        <v>4</v>
      </c>
      <c r="L1023" s="8" t="s">
        <v>14</v>
      </c>
      <c r="M1023" s="8" t="s">
        <v>121</v>
      </c>
      <c r="N1023" s="6">
        <v>1022</v>
      </c>
    </row>
    <row r="1024" spans="1:14" ht="15.75" x14ac:dyDescent="0.25">
      <c r="A1024" s="1" t="s">
        <v>1966</v>
      </c>
      <c r="B1024" s="2" t="s">
        <v>601</v>
      </c>
      <c r="C1024" s="3" t="s">
        <v>12</v>
      </c>
      <c r="D1024" s="2" t="s">
        <v>1714</v>
      </c>
      <c r="E1024" s="2" t="s">
        <v>1490</v>
      </c>
      <c r="F1024" s="4">
        <v>57507</v>
      </c>
      <c r="G1024" s="3" t="s">
        <v>12</v>
      </c>
      <c r="H1024" s="3" t="s">
        <v>13</v>
      </c>
      <c r="I1024" s="7"/>
      <c r="J1024" s="7"/>
      <c r="K1024" s="3" t="s">
        <v>2</v>
      </c>
      <c r="L1024" s="3" t="s">
        <v>14</v>
      </c>
      <c r="M1024" s="3" t="s">
        <v>15</v>
      </c>
      <c r="N1024" s="6">
        <v>1023</v>
      </c>
    </row>
    <row r="1025" spans="1:14" ht="15.75" x14ac:dyDescent="0.25">
      <c r="A1025" s="1" t="s">
        <v>1070</v>
      </c>
      <c r="B1025" s="2" t="s">
        <v>2100</v>
      </c>
      <c r="C1025" s="3" t="s">
        <v>51</v>
      </c>
      <c r="D1025" s="2" t="s">
        <v>2044</v>
      </c>
      <c r="E1025" s="2" t="s">
        <v>178</v>
      </c>
      <c r="F1025" s="4">
        <v>57500</v>
      </c>
      <c r="G1025" s="3" t="s">
        <v>12</v>
      </c>
      <c r="H1025" s="3" t="s">
        <v>13</v>
      </c>
      <c r="I1025" s="7"/>
      <c r="J1025" s="7"/>
      <c r="K1025" s="3" t="s">
        <v>2</v>
      </c>
      <c r="L1025" s="3" t="s">
        <v>14</v>
      </c>
      <c r="M1025" s="3" t="s">
        <v>15</v>
      </c>
      <c r="N1025" s="6">
        <v>1024</v>
      </c>
    </row>
    <row r="1026" spans="1:14" ht="15.75" x14ac:dyDescent="0.25">
      <c r="A1026" s="1" t="s">
        <v>2148</v>
      </c>
      <c r="B1026" s="2" t="s">
        <v>2149</v>
      </c>
      <c r="C1026" s="3" t="s">
        <v>144</v>
      </c>
      <c r="D1026" s="2" t="s">
        <v>782</v>
      </c>
      <c r="E1026" s="2" t="s">
        <v>963</v>
      </c>
      <c r="F1026" s="7">
        <v>57481</v>
      </c>
      <c r="G1026" s="8" t="s">
        <v>12</v>
      </c>
      <c r="H1026" s="8" t="s">
        <v>13</v>
      </c>
      <c r="I1026" s="5"/>
      <c r="J1026" s="5"/>
      <c r="K1026" s="8" t="s">
        <v>3</v>
      </c>
      <c r="L1026" s="3" t="s">
        <v>59</v>
      </c>
      <c r="M1026" s="3" t="s">
        <v>60</v>
      </c>
      <c r="N1026" s="6">
        <v>1025</v>
      </c>
    </row>
    <row r="1027" spans="1:14" ht="15.75" x14ac:dyDescent="0.25">
      <c r="A1027" s="1" t="s">
        <v>2226</v>
      </c>
      <c r="B1027" s="2" t="s">
        <v>8</v>
      </c>
      <c r="C1027" s="3" t="s">
        <v>12</v>
      </c>
      <c r="D1027" s="2" t="s">
        <v>712</v>
      </c>
      <c r="E1027" s="2" t="s">
        <v>916</v>
      </c>
      <c r="F1027" s="4">
        <v>57468</v>
      </c>
      <c r="G1027" s="3" t="s">
        <v>12</v>
      </c>
      <c r="H1027" s="3" t="s">
        <v>13</v>
      </c>
      <c r="I1027" s="7"/>
      <c r="J1027" s="7"/>
      <c r="K1027" s="3" t="s">
        <v>3</v>
      </c>
      <c r="L1027" s="3" t="s">
        <v>59</v>
      </c>
      <c r="M1027" s="3" t="s">
        <v>60</v>
      </c>
      <c r="N1027" s="6">
        <v>1026</v>
      </c>
    </row>
    <row r="1028" spans="1:14" ht="15.75" x14ac:dyDescent="0.25">
      <c r="A1028" s="1" t="s">
        <v>2002</v>
      </c>
      <c r="B1028" s="2" t="s">
        <v>67</v>
      </c>
      <c r="C1028" s="3" t="s">
        <v>87</v>
      </c>
      <c r="D1028" s="2" t="s">
        <v>712</v>
      </c>
      <c r="E1028" s="2" t="s">
        <v>623</v>
      </c>
      <c r="F1028" s="4">
        <v>57463</v>
      </c>
      <c r="G1028" s="3" t="s">
        <v>58</v>
      </c>
      <c r="H1028" s="3" t="s">
        <v>13</v>
      </c>
      <c r="I1028" s="5"/>
      <c r="J1028" s="5"/>
      <c r="K1028" s="3" t="s">
        <v>1</v>
      </c>
      <c r="L1028" s="3" t="s">
        <v>59</v>
      </c>
      <c r="M1028" s="3" t="s">
        <v>60</v>
      </c>
      <c r="N1028" s="6">
        <v>1027</v>
      </c>
    </row>
    <row r="1029" spans="1:14" ht="15.75" x14ac:dyDescent="0.25">
      <c r="A1029" s="1" t="s">
        <v>209</v>
      </c>
      <c r="B1029" s="2" t="s">
        <v>462</v>
      </c>
      <c r="C1029" s="3" t="s">
        <v>63</v>
      </c>
      <c r="D1029" s="2" t="s">
        <v>201</v>
      </c>
      <c r="E1029" s="2" t="s">
        <v>814</v>
      </c>
      <c r="F1029" s="4">
        <v>57438</v>
      </c>
      <c r="G1029" s="3" t="s">
        <v>12</v>
      </c>
      <c r="H1029" s="3" t="s">
        <v>13</v>
      </c>
      <c r="I1029" s="7"/>
      <c r="J1029" s="7"/>
      <c r="K1029" s="3" t="s">
        <v>3</v>
      </c>
      <c r="L1029" s="3" t="s">
        <v>59</v>
      </c>
      <c r="M1029" s="3" t="s">
        <v>60</v>
      </c>
      <c r="N1029" s="6">
        <v>1028</v>
      </c>
    </row>
    <row r="1030" spans="1:14" ht="15.75" x14ac:dyDescent="0.25">
      <c r="A1030" s="1" t="s">
        <v>1688</v>
      </c>
      <c r="B1030" s="2" t="s">
        <v>1336</v>
      </c>
      <c r="C1030" s="3" t="s">
        <v>18</v>
      </c>
      <c r="D1030" s="2" t="s">
        <v>201</v>
      </c>
      <c r="E1030" s="2" t="s">
        <v>1992</v>
      </c>
      <c r="F1030" s="4">
        <v>57412</v>
      </c>
      <c r="G1030" s="3" t="s">
        <v>12</v>
      </c>
      <c r="H1030" s="3" t="s">
        <v>13</v>
      </c>
      <c r="I1030" s="7"/>
      <c r="J1030" s="7"/>
      <c r="K1030" s="3" t="s">
        <v>3</v>
      </c>
      <c r="L1030" s="3" t="s">
        <v>59</v>
      </c>
      <c r="M1030" s="3" t="s">
        <v>60</v>
      </c>
      <c r="N1030" s="6">
        <v>1029</v>
      </c>
    </row>
    <row r="1031" spans="1:14" ht="15.75" x14ac:dyDescent="0.25">
      <c r="A1031" s="1" t="s">
        <v>771</v>
      </c>
      <c r="B1031" s="2" t="s">
        <v>601</v>
      </c>
      <c r="C1031" s="3" t="s">
        <v>144</v>
      </c>
      <c r="D1031" s="2" t="s">
        <v>1970</v>
      </c>
      <c r="E1031" s="2" t="s">
        <v>1971</v>
      </c>
      <c r="F1031" s="4">
        <v>57384</v>
      </c>
      <c r="G1031" s="3" t="s">
        <v>12</v>
      </c>
      <c r="H1031" s="3" t="s">
        <v>13</v>
      </c>
      <c r="I1031" s="7"/>
      <c r="J1031" s="7"/>
      <c r="K1031" s="3" t="s">
        <v>2</v>
      </c>
      <c r="L1031" s="3" t="s">
        <v>14</v>
      </c>
      <c r="M1031" s="3" t="s">
        <v>15</v>
      </c>
      <c r="N1031" s="6">
        <v>1030</v>
      </c>
    </row>
    <row r="1032" spans="1:14" ht="15.75" x14ac:dyDescent="0.25">
      <c r="A1032" s="1" t="s">
        <v>2066</v>
      </c>
      <c r="B1032" s="2" t="s">
        <v>2067</v>
      </c>
      <c r="C1032" s="8"/>
      <c r="D1032" s="2" t="s">
        <v>201</v>
      </c>
      <c r="E1032" s="2" t="s">
        <v>450</v>
      </c>
      <c r="F1032" s="4">
        <v>57289</v>
      </c>
      <c r="G1032" s="8" t="s">
        <v>12</v>
      </c>
      <c r="H1032" s="8" t="s">
        <v>13</v>
      </c>
      <c r="I1032" s="5"/>
      <c r="J1032" s="5"/>
      <c r="K1032" s="8" t="s">
        <v>3</v>
      </c>
      <c r="L1032" s="3" t="s">
        <v>59</v>
      </c>
      <c r="M1032" s="3" t="s">
        <v>60</v>
      </c>
      <c r="N1032" s="6">
        <v>1031</v>
      </c>
    </row>
    <row r="1033" spans="1:14" ht="15.75" x14ac:dyDescent="0.25">
      <c r="A1033" s="1" t="s">
        <v>2009</v>
      </c>
      <c r="B1033" s="2" t="s">
        <v>351</v>
      </c>
      <c r="C1033" s="3" t="s">
        <v>51</v>
      </c>
      <c r="D1033" s="2" t="s">
        <v>2010</v>
      </c>
      <c r="E1033" s="2" t="s">
        <v>120</v>
      </c>
      <c r="F1033" s="4">
        <v>57279</v>
      </c>
      <c r="G1033" s="3" t="s">
        <v>12</v>
      </c>
      <c r="H1033" s="3" t="s">
        <v>13</v>
      </c>
      <c r="I1033" s="7"/>
      <c r="J1033" s="7"/>
      <c r="K1033" s="3" t="s">
        <v>4</v>
      </c>
      <c r="L1033" s="3" t="s">
        <v>14</v>
      </c>
      <c r="M1033" s="3" t="s">
        <v>121</v>
      </c>
      <c r="N1033" s="6">
        <v>1032</v>
      </c>
    </row>
    <row r="1034" spans="1:14" ht="15.75" x14ac:dyDescent="0.25">
      <c r="A1034" s="1" t="s">
        <v>2074</v>
      </c>
      <c r="B1034" s="2" t="s">
        <v>340</v>
      </c>
      <c r="C1034" s="3" t="s">
        <v>181</v>
      </c>
      <c r="D1034" s="2" t="s">
        <v>782</v>
      </c>
      <c r="E1034" s="2" t="s">
        <v>573</v>
      </c>
      <c r="F1034" s="4">
        <v>57218</v>
      </c>
      <c r="G1034" s="3" t="s">
        <v>12</v>
      </c>
      <c r="H1034" s="3" t="s">
        <v>13</v>
      </c>
      <c r="I1034" s="7"/>
      <c r="J1034" s="7"/>
      <c r="K1034" s="3" t="s">
        <v>3</v>
      </c>
      <c r="L1034" s="3" t="s">
        <v>59</v>
      </c>
      <c r="M1034" s="3" t="s">
        <v>60</v>
      </c>
      <c r="N1034" s="6">
        <v>1033</v>
      </c>
    </row>
    <row r="1035" spans="1:14" ht="15.75" x14ac:dyDescent="0.25">
      <c r="A1035" s="1" t="s">
        <v>2081</v>
      </c>
      <c r="B1035" s="2" t="s">
        <v>951</v>
      </c>
      <c r="C1035" s="3" t="s">
        <v>43</v>
      </c>
      <c r="D1035" s="2" t="s">
        <v>782</v>
      </c>
      <c r="E1035" s="2" t="s">
        <v>535</v>
      </c>
      <c r="F1035" s="4">
        <v>57209</v>
      </c>
      <c r="G1035" s="3" t="s">
        <v>12</v>
      </c>
      <c r="H1035" s="3" t="s">
        <v>13</v>
      </c>
      <c r="I1035" s="7"/>
      <c r="J1035" s="7"/>
      <c r="K1035" s="3" t="s">
        <v>3</v>
      </c>
      <c r="L1035" s="3" t="s">
        <v>59</v>
      </c>
      <c r="M1035" s="3" t="s">
        <v>60</v>
      </c>
      <c r="N1035" s="6">
        <v>1034</v>
      </c>
    </row>
    <row r="1036" spans="1:14" ht="15.75" x14ac:dyDescent="0.25">
      <c r="A1036" s="1" t="s">
        <v>1978</v>
      </c>
      <c r="B1036" s="2" t="s">
        <v>1979</v>
      </c>
      <c r="C1036" s="8"/>
      <c r="D1036" s="2" t="s">
        <v>1980</v>
      </c>
      <c r="E1036" s="2" t="s">
        <v>53</v>
      </c>
      <c r="F1036" s="4">
        <v>57178</v>
      </c>
      <c r="G1036" s="3" t="s">
        <v>12</v>
      </c>
      <c r="H1036" s="3" t="s">
        <v>13</v>
      </c>
      <c r="I1036" s="7"/>
      <c r="J1036" s="7"/>
      <c r="K1036" s="3" t="s">
        <v>2</v>
      </c>
      <c r="L1036" s="3" t="s">
        <v>14</v>
      </c>
      <c r="M1036" s="3" t="s">
        <v>15</v>
      </c>
      <c r="N1036" s="6">
        <v>1035</v>
      </c>
    </row>
    <row r="1037" spans="1:14" ht="15.75" x14ac:dyDescent="0.25">
      <c r="A1037" s="1" t="s">
        <v>2239</v>
      </c>
      <c r="B1037" s="11" t="s">
        <v>2099</v>
      </c>
      <c r="C1037" s="3" t="s">
        <v>31</v>
      </c>
      <c r="D1037" s="2" t="s">
        <v>712</v>
      </c>
      <c r="E1037" s="2" t="s">
        <v>916</v>
      </c>
      <c r="F1037" s="5">
        <v>57123</v>
      </c>
      <c r="G1037" s="9" t="s">
        <v>58</v>
      </c>
      <c r="H1037" s="9" t="s">
        <v>13</v>
      </c>
      <c r="I1037" s="5"/>
      <c r="J1037" s="5"/>
      <c r="K1037" s="9" t="s">
        <v>1</v>
      </c>
      <c r="L1037" s="8" t="s">
        <v>59</v>
      </c>
      <c r="M1037" s="8" t="s">
        <v>60</v>
      </c>
      <c r="N1037" s="6">
        <v>1036</v>
      </c>
    </row>
    <row r="1038" spans="1:14" ht="15.75" x14ac:dyDescent="0.25">
      <c r="A1038" s="1" t="s">
        <v>1984</v>
      </c>
      <c r="B1038" s="2" t="s">
        <v>1985</v>
      </c>
      <c r="C1038" s="3" t="s">
        <v>144</v>
      </c>
      <c r="D1038" s="2" t="s">
        <v>1986</v>
      </c>
      <c r="E1038" s="2" t="s">
        <v>666</v>
      </c>
      <c r="F1038" s="4">
        <v>57120</v>
      </c>
      <c r="G1038" s="3" t="s">
        <v>12</v>
      </c>
      <c r="H1038" s="3" t="s">
        <v>13</v>
      </c>
      <c r="I1038" s="7"/>
      <c r="J1038" s="7"/>
      <c r="K1038" s="3" t="s">
        <v>2</v>
      </c>
      <c r="L1038" s="3" t="s">
        <v>14</v>
      </c>
      <c r="M1038" s="3" t="s">
        <v>15</v>
      </c>
      <c r="N1038" s="6">
        <v>1037</v>
      </c>
    </row>
    <row r="1039" spans="1:14" ht="15.75" x14ac:dyDescent="0.25">
      <c r="A1039" s="1" t="s">
        <v>2130</v>
      </c>
      <c r="B1039" s="2" t="s">
        <v>1157</v>
      </c>
      <c r="C1039" s="8"/>
      <c r="D1039" s="2" t="s">
        <v>3207</v>
      </c>
      <c r="E1039" s="2" t="s">
        <v>505</v>
      </c>
      <c r="F1039" s="4">
        <v>57106</v>
      </c>
      <c r="G1039" s="3" t="s">
        <v>12</v>
      </c>
      <c r="H1039" s="3" t="s">
        <v>13</v>
      </c>
      <c r="I1039" s="7"/>
      <c r="J1039" s="7"/>
      <c r="K1039" s="3" t="s">
        <v>2</v>
      </c>
      <c r="L1039" s="3" t="s">
        <v>14</v>
      </c>
      <c r="M1039" s="3" t="s">
        <v>15</v>
      </c>
      <c r="N1039" s="6">
        <v>1038</v>
      </c>
    </row>
    <row r="1040" spans="1:14" ht="15.75" x14ac:dyDescent="0.25">
      <c r="A1040" s="1" t="s">
        <v>2015</v>
      </c>
      <c r="B1040" s="2" t="s">
        <v>1194</v>
      </c>
      <c r="C1040" s="3" t="s">
        <v>12</v>
      </c>
      <c r="D1040" s="2" t="s">
        <v>782</v>
      </c>
      <c r="E1040" s="2" t="s">
        <v>535</v>
      </c>
      <c r="F1040" s="4">
        <v>57105</v>
      </c>
      <c r="G1040" s="3" t="s">
        <v>12</v>
      </c>
      <c r="H1040" s="3" t="s">
        <v>13</v>
      </c>
      <c r="I1040" s="7"/>
      <c r="J1040" s="7"/>
      <c r="K1040" s="3" t="s">
        <v>3</v>
      </c>
      <c r="L1040" s="3" t="s">
        <v>59</v>
      </c>
      <c r="M1040" s="3" t="s">
        <v>60</v>
      </c>
      <c r="N1040" s="6">
        <v>1039</v>
      </c>
    </row>
    <row r="1041" spans="1:14" ht="15.75" x14ac:dyDescent="0.25">
      <c r="A1041" s="1" t="s">
        <v>1136</v>
      </c>
      <c r="B1041" s="2" t="s">
        <v>2024</v>
      </c>
      <c r="C1041" s="3" t="s">
        <v>12</v>
      </c>
      <c r="D1041" s="2" t="s">
        <v>712</v>
      </c>
      <c r="E1041" s="2" t="s">
        <v>302</v>
      </c>
      <c r="F1041" s="7">
        <v>57034</v>
      </c>
      <c r="G1041" s="3" t="s">
        <v>12</v>
      </c>
      <c r="H1041" s="9" t="s">
        <v>13</v>
      </c>
      <c r="I1041" s="7"/>
      <c r="J1041" s="7"/>
      <c r="K1041" s="9" t="s">
        <v>3</v>
      </c>
      <c r="L1041" s="3" t="s">
        <v>59</v>
      </c>
      <c r="M1041" s="8" t="s">
        <v>60</v>
      </c>
      <c r="N1041" s="6">
        <v>1040</v>
      </c>
    </row>
    <row r="1042" spans="1:14" ht="15.75" x14ac:dyDescent="0.25">
      <c r="A1042" s="1" t="s">
        <v>3208</v>
      </c>
      <c r="B1042" s="2" t="s">
        <v>1694</v>
      </c>
      <c r="C1042" s="3" t="s">
        <v>144</v>
      </c>
      <c r="D1042" s="2" t="s">
        <v>588</v>
      </c>
      <c r="E1042" s="2" t="s">
        <v>205</v>
      </c>
      <c r="F1042" s="4">
        <v>57000</v>
      </c>
      <c r="G1042" s="3" t="s">
        <v>12</v>
      </c>
      <c r="H1042" s="3" t="s">
        <v>13</v>
      </c>
      <c r="I1042" s="7"/>
      <c r="J1042" s="7"/>
      <c r="K1042" s="3" t="s">
        <v>3</v>
      </c>
      <c r="L1042" s="3" t="s">
        <v>59</v>
      </c>
      <c r="M1042" s="3" t="s">
        <v>60</v>
      </c>
      <c r="N1042" s="6">
        <v>1041</v>
      </c>
    </row>
    <row r="1043" spans="1:14" ht="15.75" x14ac:dyDescent="0.25">
      <c r="A1043" s="1" t="s">
        <v>1995</v>
      </c>
      <c r="B1043" s="2" t="s">
        <v>347</v>
      </c>
      <c r="C1043" s="3" t="s">
        <v>181</v>
      </c>
      <c r="D1043" s="2" t="s">
        <v>1996</v>
      </c>
      <c r="E1043" s="2" t="s">
        <v>706</v>
      </c>
      <c r="F1043" s="4">
        <v>56999</v>
      </c>
      <c r="G1043" s="3" t="s">
        <v>12</v>
      </c>
      <c r="H1043" s="3" t="s">
        <v>13</v>
      </c>
      <c r="I1043" s="7"/>
      <c r="J1043" s="7"/>
      <c r="K1043" s="3" t="s">
        <v>2</v>
      </c>
      <c r="L1043" s="3" t="s">
        <v>14</v>
      </c>
      <c r="M1043" s="3" t="s">
        <v>15</v>
      </c>
      <c r="N1043" s="6">
        <v>1042</v>
      </c>
    </row>
    <row r="1044" spans="1:14" ht="15.75" x14ac:dyDescent="0.25">
      <c r="A1044" s="1" t="s">
        <v>2027</v>
      </c>
      <c r="B1044" s="2" t="s">
        <v>361</v>
      </c>
      <c r="C1044" s="3" t="s">
        <v>51</v>
      </c>
      <c r="D1044" s="2" t="s">
        <v>782</v>
      </c>
      <c r="E1044" s="2" t="s">
        <v>163</v>
      </c>
      <c r="F1044" s="4">
        <v>56922</v>
      </c>
      <c r="G1044" s="3" t="s">
        <v>12</v>
      </c>
      <c r="H1044" s="3" t="s">
        <v>13</v>
      </c>
      <c r="I1044" s="7"/>
      <c r="J1044" s="7"/>
      <c r="K1044" s="3" t="s">
        <v>3</v>
      </c>
      <c r="L1044" s="3" t="s">
        <v>59</v>
      </c>
      <c r="M1044" s="3" t="s">
        <v>60</v>
      </c>
      <c r="N1044" s="6">
        <v>1043</v>
      </c>
    </row>
    <row r="1045" spans="1:14" ht="15.75" x14ac:dyDescent="0.25">
      <c r="A1045" s="1" t="s">
        <v>420</v>
      </c>
      <c r="B1045" s="2" t="s">
        <v>95</v>
      </c>
      <c r="C1045" s="3" t="s">
        <v>187</v>
      </c>
      <c r="D1045" s="2" t="s">
        <v>2001</v>
      </c>
      <c r="E1045" s="2" t="s">
        <v>789</v>
      </c>
      <c r="F1045" s="4">
        <v>56908</v>
      </c>
      <c r="G1045" s="3" t="s">
        <v>12</v>
      </c>
      <c r="H1045" s="3" t="s">
        <v>13</v>
      </c>
      <c r="I1045" s="7"/>
      <c r="J1045" s="7"/>
      <c r="K1045" s="3" t="s">
        <v>2</v>
      </c>
      <c r="L1045" s="3" t="s">
        <v>14</v>
      </c>
      <c r="M1045" s="3" t="s">
        <v>15</v>
      </c>
      <c r="N1045" s="6">
        <v>1044</v>
      </c>
    </row>
    <row r="1046" spans="1:14" ht="15.75" x14ac:dyDescent="0.25">
      <c r="A1046" s="1" t="s">
        <v>2038</v>
      </c>
      <c r="B1046" s="2" t="s">
        <v>1447</v>
      </c>
      <c r="C1046" s="3" t="s">
        <v>152</v>
      </c>
      <c r="D1046" s="2" t="s">
        <v>201</v>
      </c>
      <c r="E1046" s="2" t="s">
        <v>189</v>
      </c>
      <c r="F1046" s="4">
        <v>56868</v>
      </c>
      <c r="G1046" s="3" t="s">
        <v>12</v>
      </c>
      <c r="H1046" s="3" t="s">
        <v>13</v>
      </c>
      <c r="I1046" s="7"/>
      <c r="J1046" s="7"/>
      <c r="K1046" s="3" t="s">
        <v>3</v>
      </c>
      <c r="L1046" s="3" t="s">
        <v>59</v>
      </c>
      <c r="M1046" s="3" t="s">
        <v>60</v>
      </c>
      <c r="N1046" s="6">
        <v>1045</v>
      </c>
    </row>
    <row r="1047" spans="1:14" ht="15.75" x14ac:dyDescent="0.25">
      <c r="A1047" s="1" t="s">
        <v>2005</v>
      </c>
      <c r="B1047" s="2" t="s">
        <v>865</v>
      </c>
      <c r="C1047" s="3" t="s">
        <v>43</v>
      </c>
      <c r="D1047" s="2" t="s">
        <v>2006</v>
      </c>
      <c r="E1047" s="2" t="s">
        <v>96</v>
      </c>
      <c r="F1047" s="4">
        <v>56793</v>
      </c>
      <c r="G1047" s="3" t="s">
        <v>12</v>
      </c>
      <c r="H1047" s="3" t="s">
        <v>13</v>
      </c>
      <c r="I1047" s="7"/>
      <c r="J1047" s="7"/>
      <c r="K1047" s="3" t="s">
        <v>2</v>
      </c>
      <c r="L1047" s="3" t="s">
        <v>14</v>
      </c>
      <c r="M1047" s="3" t="s">
        <v>15</v>
      </c>
      <c r="N1047" s="6">
        <v>1046</v>
      </c>
    </row>
    <row r="1048" spans="1:14" ht="15.75" x14ac:dyDescent="0.25">
      <c r="A1048" s="1" t="s">
        <v>372</v>
      </c>
      <c r="B1048" s="2" t="s">
        <v>347</v>
      </c>
      <c r="C1048" s="3" t="s">
        <v>187</v>
      </c>
      <c r="D1048" s="2" t="s">
        <v>2007</v>
      </c>
      <c r="E1048" s="2" t="s">
        <v>163</v>
      </c>
      <c r="F1048" s="4">
        <v>56772</v>
      </c>
      <c r="G1048" s="3" t="s">
        <v>12</v>
      </c>
      <c r="H1048" s="3" t="s">
        <v>13</v>
      </c>
      <c r="I1048" s="7"/>
      <c r="J1048" s="7"/>
      <c r="K1048" s="3" t="s">
        <v>2</v>
      </c>
      <c r="L1048" s="3" t="s">
        <v>14</v>
      </c>
      <c r="M1048" s="3" t="s">
        <v>15</v>
      </c>
      <c r="N1048" s="6">
        <v>1047</v>
      </c>
    </row>
    <row r="1049" spans="1:14" ht="15.75" x14ac:dyDescent="0.25">
      <c r="A1049" s="1" t="s">
        <v>2047</v>
      </c>
      <c r="B1049" s="2" t="s">
        <v>2048</v>
      </c>
      <c r="C1049" s="3" t="s">
        <v>63</v>
      </c>
      <c r="D1049" s="2" t="s">
        <v>201</v>
      </c>
      <c r="E1049" s="2" t="s">
        <v>623</v>
      </c>
      <c r="F1049" s="4">
        <v>56748</v>
      </c>
      <c r="G1049" s="3" t="s">
        <v>12</v>
      </c>
      <c r="H1049" s="3" t="s">
        <v>13</v>
      </c>
      <c r="I1049" s="7"/>
      <c r="J1049" s="7"/>
      <c r="K1049" s="3" t="s">
        <v>3</v>
      </c>
      <c r="L1049" s="3" t="s">
        <v>59</v>
      </c>
      <c r="M1049" s="3" t="s">
        <v>60</v>
      </c>
      <c r="N1049" s="6">
        <v>1048</v>
      </c>
    </row>
    <row r="1050" spans="1:14" ht="15.75" x14ac:dyDescent="0.25">
      <c r="A1050" s="1" t="s">
        <v>2022</v>
      </c>
      <c r="B1050" s="2" t="s">
        <v>2023</v>
      </c>
      <c r="C1050" s="8"/>
      <c r="D1050" s="2" t="s">
        <v>588</v>
      </c>
      <c r="E1050" s="2" t="s">
        <v>189</v>
      </c>
      <c r="F1050" s="4">
        <v>56712</v>
      </c>
      <c r="G1050" s="3" t="s">
        <v>12</v>
      </c>
      <c r="H1050" s="3" t="s">
        <v>13</v>
      </c>
      <c r="I1050" s="5"/>
      <c r="J1050" s="5"/>
      <c r="K1050" s="3" t="s">
        <v>3</v>
      </c>
      <c r="L1050" s="3" t="s">
        <v>59</v>
      </c>
      <c r="M1050" s="3" t="s">
        <v>60</v>
      </c>
      <c r="N1050" s="6">
        <v>1049</v>
      </c>
    </row>
    <row r="1051" spans="1:14" ht="15.75" x14ac:dyDescent="0.25">
      <c r="A1051" s="1" t="s">
        <v>2046</v>
      </c>
      <c r="B1051" s="2" t="s">
        <v>344</v>
      </c>
      <c r="C1051" s="8"/>
      <c r="D1051" s="2" t="s">
        <v>782</v>
      </c>
      <c r="E1051" s="2" t="s">
        <v>625</v>
      </c>
      <c r="F1051" s="4">
        <v>56645</v>
      </c>
      <c r="G1051" s="8" t="s">
        <v>58</v>
      </c>
      <c r="H1051" s="8" t="s">
        <v>13</v>
      </c>
      <c r="I1051" s="5"/>
      <c r="J1051" s="5"/>
      <c r="K1051" s="8" t="s">
        <v>1</v>
      </c>
      <c r="L1051" s="3" t="s">
        <v>59</v>
      </c>
      <c r="M1051" s="3" t="s">
        <v>60</v>
      </c>
      <c r="N1051" s="6">
        <v>1050</v>
      </c>
    </row>
    <row r="1052" spans="1:14" ht="15.75" x14ac:dyDescent="0.25">
      <c r="A1052" s="1" t="s">
        <v>2049</v>
      </c>
      <c r="B1052" s="2" t="s">
        <v>2050</v>
      </c>
      <c r="C1052" s="3" t="s">
        <v>18</v>
      </c>
      <c r="D1052" s="2" t="s">
        <v>782</v>
      </c>
      <c r="E1052" s="2" t="s">
        <v>208</v>
      </c>
      <c r="F1052" s="4">
        <v>56642</v>
      </c>
      <c r="G1052" s="3" t="s">
        <v>12</v>
      </c>
      <c r="H1052" s="3" t="s">
        <v>13</v>
      </c>
      <c r="I1052" s="7"/>
      <c r="J1052" s="7"/>
      <c r="K1052" s="3" t="s">
        <v>3</v>
      </c>
      <c r="L1052" s="3" t="s">
        <v>59</v>
      </c>
      <c r="M1052" s="3" t="s">
        <v>60</v>
      </c>
      <c r="N1052" s="6">
        <v>1051</v>
      </c>
    </row>
    <row r="1053" spans="1:14" ht="15.75" x14ac:dyDescent="0.25">
      <c r="A1053" s="1" t="s">
        <v>1075</v>
      </c>
      <c r="B1053" s="2" t="s">
        <v>2042</v>
      </c>
      <c r="C1053" s="3" t="s">
        <v>87</v>
      </c>
      <c r="D1053" s="2" t="s">
        <v>782</v>
      </c>
      <c r="E1053" s="2" t="s">
        <v>1992</v>
      </c>
      <c r="F1053" s="5">
        <v>56578</v>
      </c>
      <c r="G1053" s="9" t="s">
        <v>12</v>
      </c>
      <c r="H1053" s="9" t="s">
        <v>13</v>
      </c>
      <c r="I1053" s="5"/>
      <c r="J1053" s="5"/>
      <c r="K1053" s="9" t="s">
        <v>3</v>
      </c>
      <c r="L1053" s="3" t="s">
        <v>59</v>
      </c>
      <c r="M1053" s="3" t="s">
        <v>60</v>
      </c>
      <c r="N1053" s="6">
        <v>1052</v>
      </c>
    </row>
    <row r="1054" spans="1:14" ht="15.75" x14ac:dyDescent="0.25">
      <c r="A1054" s="1" t="s">
        <v>1112</v>
      </c>
      <c r="B1054" s="2" t="s">
        <v>2016</v>
      </c>
      <c r="C1054" s="3" t="s">
        <v>87</v>
      </c>
      <c r="D1054" s="2" t="s">
        <v>2017</v>
      </c>
      <c r="E1054" s="2" t="s">
        <v>96</v>
      </c>
      <c r="F1054" s="4">
        <v>56457</v>
      </c>
      <c r="G1054" s="3" t="s">
        <v>12</v>
      </c>
      <c r="H1054" s="3" t="s">
        <v>13</v>
      </c>
      <c r="I1054" s="7"/>
      <c r="J1054" s="7"/>
      <c r="K1054" s="3" t="s">
        <v>2</v>
      </c>
      <c r="L1054" s="3" t="s">
        <v>14</v>
      </c>
      <c r="M1054" s="3" t="s">
        <v>15</v>
      </c>
      <c r="N1054" s="6">
        <v>1053</v>
      </c>
    </row>
    <row r="1055" spans="1:14" ht="15.75" x14ac:dyDescent="0.25">
      <c r="A1055" s="1" t="s">
        <v>1506</v>
      </c>
      <c r="B1055" s="2" t="s">
        <v>55</v>
      </c>
      <c r="C1055" s="3" t="s">
        <v>63</v>
      </c>
      <c r="D1055" s="2" t="s">
        <v>782</v>
      </c>
      <c r="E1055" s="2" t="s">
        <v>501</v>
      </c>
      <c r="F1055" s="4">
        <v>56287</v>
      </c>
      <c r="G1055" s="8" t="s">
        <v>12</v>
      </c>
      <c r="H1055" s="8" t="s">
        <v>13</v>
      </c>
      <c r="I1055" s="5"/>
      <c r="J1055" s="5"/>
      <c r="K1055" s="8" t="s">
        <v>3</v>
      </c>
      <c r="L1055" s="3" t="s">
        <v>59</v>
      </c>
      <c r="M1055" s="3" t="s">
        <v>60</v>
      </c>
      <c r="N1055" s="6">
        <v>1054</v>
      </c>
    </row>
    <row r="1056" spans="1:14" ht="15.75" x14ac:dyDescent="0.25">
      <c r="A1056" s="1" t="s">
        <v>2028</v>
      </c>
      <c r="B1056" s="2" t="s">
        <v>781</v>
      </c>
      <c r="C1056" s="3" t="s">
        <v>87</v>
      </c>
      <c r="D1056" s="2" t="s">
        <v>2029</v>
      </c>
      <c r="E1056" s="2" t="s">
        <v>120</v>
      </c>
      <c r="F1056" s="4">
        <v>56183</v>
      </c>
      <c r="G1056" s="8" t="s">
        <v>12</v>
      </c>
      <c r="H1056" s="8" t="s">
        <v>13</v>
      </c>
      <c r="I1056" s="5"/>
      <c r="J1056" s="5"/>
      <c r="K1056" s="8" t="s">
        <v>2</v>
      </c>
      <c r="L1056" s="3" t="s">
        <v>14</v>
      </c>
      <c r="M1056" s="3" t="s">
        <v>15</v>
      </c>
      <c r="N1056" s="6">
        <v>1055</v>
      </c>
    </row>
    <row r="1057" spans="1:14" ht="15.75" x14ac:dyDescent="0.25">
      <c r="A1057" s="1" t="s">
        <v>2115</v>
      </c>
      <c r="B1057" s="2" t="s">
        <v>990</v>
      </c>
      <c r="C1057" s="3" t="s">
        <v>51</v>
      </c>
      <c r="D1057" s="2" t="s">
        <v>201</v>
      </c>
      <c r="E1057" s="2" t="s">
        <v>1050</v>
      </c>
      <c r="F1057" s="4">
        <v>56170</v>
      </c>
      <c r="G1057" s="3" t="s">
        <v>58</v>
      </c>
      <c r="H1057" s="3" t="s">
        <v>13</v>
      </c>
      <c r="I1057" s="7"/>
      <c r="J1057" s="7"/>
      <c r="K1057" s="3" t="s">
        <v>1</v>
      </c>
      <c r="L1057" s="3" t="s">
        <v>59</v>
      </c>
      <c r="M1057" s="3" t="s">
        <v>60</v>
      </c>
      <c r="N1057" s="6">
        <v>1056</v>
      </c>
    </row>
    <row r="1058" spans="1:14" ht="15.75" x14ac:dyDescent="0.25">
      <c r="A1058" s="1" t="s">
        <v>2036</v>
      </c>
      <c r="B1058" s="2" t="s">
        <v>315</v>
      </c>
      <c r="C1058" s="3" t="s">
        <v>144</v>
      </c>
      <c r="D1058" s="2" t="s">
        <v>2037</v>
      </c>
      <c r="E1058" s="2" t="s">
        <v>911</v>
      </c>
      <c r="F1058" s="4">
        <v>56100</v>
      </c>
      <c r="G1058" s="3" t="s">
        <v>12</v>
      </c>
      <c r="H1058" s="3" t="s">
        <v>13</v>
      </c>
      <c r="I1058" s="7"/>
      <c r="J1058" s="7"/>
      <c r="K1058" s="3" t="s">
        <v>246</v>
      </c>
      <c r="L1058" s="3" t="s">
        <v>14</v>
      </c>
      <c r="M1058" s="3" t="s">
        <v>15</v>
      </c>
      <c r="N1058" s="6">
        <v>1057</v>
      </c>
    </row>
    <row r="1059" spans="1:14" ht="15.75" x14ac:dyDescent="0.25">
      <c r="A1059" s="1" t="s">
        <v>3209</v>
      </c>
      <c r="B1059" s="2" t="s">
        <v>3210</v>
      </c>
      <c r="C1059" s="3" t="s">
        <v>63</v>
      </c>
      <c r="D1059" s="2" t="s">
        <v>1752</v>
      </c>
      <c r="E1059" s="2" t="s">
        <v>173</v>
      </c>
      <c r="F1059" s="4">
        <v>56100</v>
      </c>
      <c r="G1059" s="3" t="s">
        <v>12</v>
      </c>
      <c r="H1059" s="3" t="s">
        <v>13</v>
      </c>
      <c r="I1059" s="5"/>
      <c r="J1059" s="5"/>
      <c r="K1059" s="3" t="s">
        <v>2</v>
      </c>
      <c r="L1059" s="3" t="s">
        <v>14</v>
      </c>
      <c r="M1059" s="3" t="s">
        <v>15</v>
      </c>
      <c r="N1059" s="6">
        <v>1058</v>
      </c>
    </row>
    <row r="1060" spans="1:14" ht="15.75" x14ac:dyDescent="0.25">
      <c r="A1060" s="1" t="s">
        <v>2073</v>
      </c>
      <c r="B1060" s="2" t="s">
        <v>1525</v>
      </c>
      <c r="C1060" s="3" t="s">
        <v>207</v>
      </c>
      <c r="D1060" s="2" t="s">
        <v>588</v>
      </c>
      <c r="E1060" s="2" t="s">
        <v>277</v>
      </c>
      <c r="F1060" s="4">
        <v>56098</v>
      </c>
      <c r="G1060" s="3" t="s">
        <v>12</v>
      </c>
      <c r="H1060" s="3" t="s">
        <v>13</v>
      </c>
      <c r="I1060" s="7"/>
      <c r="J1060" s="7"/>
      <c r="K1060" s="3" t="s">
        <v>3</v>
      </c>
      <c r="L1060" s="3" t="s">
        <v>59</v>
      </c>
      <c r="M1060" s="3" t="s">
        <v>60</v>
      </c>
      <c r="N1060" s="6">
        <v>1059</v>
      </c>
    </row>
    <row r="1061" spans="1:14" ht="15.75" x14ac:dyDescent="0.25">
      <c r="A1061" s="1" t="s">
        <v>2039</v>
      </c>
      <c r="B1061" s="2" t="s">
        <v>823</v>
      </c>
      <c r="C1061" s="3" t="s">
        <v>181</v>
      </c>
      <c r="D1061" s="2" t="s">
        <v>2040</v>
      </c>
      <c r="E1061" s="2" t="s">
        <v>2041</v>
      </c>
      <c r="F1061" s="4">
        <v>56064</v>
      </c>
      <c r="G1061" s="8" t="s">
        <v>12</v>
      </c>
      <c r="H1061" s="8" t="s">
        <v>13</v>
      </c>
      <c r="I1061" s="5"/>
      <c r="J1061" s="5"/>
      <c r="K1061" s="8" t="s">
        <v>2</v>
      </c>
      <c r="L1061" s="3" t="s">
        <v>14</v>
      </c>
      <c r="M1061" s="3" t="s">
        <v>15</v>
      </c>
      <c r="N1061" s="6">
        <v>1060</v>
      </c>
    </row>
    <row r="1062" spans="1:14" ht="15.75" x14ac:dyDescent="0.25">
      <c r="A1062" s="1" t="s">
        <v>3211</v>
      </c>
      <c r="B1062" s="2" t="s">
        <v>263</v>
      </c>
      <c r="C1062" s="8"/>
      <c r="D1062" s="2" t="s">
        <v>3212</v>
      </c>
      <c r="E1062" s="2" t="s">
        <v>321</v>
      </c>
      <c r="F1062" s="4">
        <v>56000</v>
      </c>
      <c r="G1062" s="3" t="s">
        <v>12</v>
      </c>
      <c r="H1062" s="3" t="s">
        <v>13</v>
      </c>
      <c r="I1062" s="7"/>
      <c r="J1062" s="7"/>
      <c r="K1062" s="3" t="s">
        <v>2</v>
      </c>
      <c r="L1062" s="3" t="s">
        <v>14</v>
      </c>
      <c r="M1062" s="3" t="s">
        <v>15</v>
      </c>
      <c r="N1062" s="6">
        <v>1061</v>
      </c>
    </row>
    <row r="1063" spans="1:14" ht="15.75" x14ac:dyDescent="0.25">
      <c r="A1063" s="1" t="s">
        <v>3213</v>
      </c>
      <c r="B1063" s="2" t="s">
        <v>210</v>
      </c>
      <c r="C1063" s="3" t="s">
        <v>18</v>
      </c>
      <c r="D1063" s="2" t="s">
        <v>588</v>
      </c>
      <c r="E1063" s="2" t="s">
        <v>277</v>
      </c>
      <c r="F1063" s="4">
        <v>56000</v>
      </c>
      <c r="G1063" s="3" t="s">
        <v>58</v>
      </c>
      <c r="H1063" s="3" t="s">
        <v>13</v>
      </c>
      <c r="I1063" s="7"/>
      <c r="J1063" s="7"/>
      <c r="K1063" s="3" t="s">
        <v>1</v>
      </c>
      <c r="L1063" s="3" t="s">
        <v>59</v>
      </c>
      <c r="M1063" s="3" t="s">
        <v>60</v>
      </c>
      <c r="N1063" s="6">
        <v>1062</v>
      </c>
    </row>
    <row r="1064" spans="1:14" ht="15.75" x14ac:dyDescent="0.25">
      <c r="A1064" s="1" t="s">
        <v>406</v>
      </c>
      <c r="B1064" s="2" t="s">
        <v>139</v>
      </c>
      <c r="C1064" s="3" t="s">
        <v>187</v>
      </c>
      <c r="D1064" s="11" t="s">
        <v>3214</v>
      </c>
      <c r="E1064" s="2" t="s">
        <v>120</v>
      </c>
      <c r="F1064" s="7">
        <v>56000</v>
      </c>
      <c r="G1064" s="9" t="s">
        <v>12</v>
      </c>
      <c r="H1064" s="9" t="s">
        <v>13</v>
      </c>
      <c r="I1064" s="5"/>
      <c r="J1064" s="5"/>
      <c r="K1064" s="8" t="s">
        <v>4</v>
      </c>
      <c r="L1064" s="8" t="s">
        <v>14</v>
      </c>
      <c r="M1064" s="8" t="s">
        <v>121</v>
      </c>
      <c r="N1064" s="6">
        <v>1063</v>
      </c>
    </row>
    <row r="1065" spans="1:14" ht="15.75" x14ac:dyDescent="0.25">
      <c r="A1065" s="1" t="s">
        <v>580</v>
      </c>
      <c r="B1065" s="2" t="s">
        <v>2204</v>
      </c>
      <c r="C1065" s="3" t="s">
        <v>13</v>
      </c>
      <c r="D1065" s="2" t="s">
        <v>3215</v>
      </c>
      <c r="E1065" s="2" t="s">
        <v>167</v>
      </c>
      <c r="F1065" s="4">
        <v>55987</v>
      </c>
      <c r="G1065" s="3" t="s">
        <v>12</v>
      </c>
      <c r="H1065" s="3" t="s">
        <v>13</v>
      </c>
      <c r="I1065" s="7"/>
      <c r="J1065" s="7"/>
      <c r="K1065" s="3" t="s">
        <v>2</v>
      </c>
      <c r="L1065" s="3" t="s">
        <v>14</v>
      </c>
      <c r="M1065" s="3" t="s">
        <v>15</v>
      </c>
      <c r="N1065" s="6">
        <v>1064</v>
      </c>
    </row>
    <row r="1066" spans="1:14" ht="15.75" x14ac:dyDescent="0.25">
      <c r="A1066" s="1" t="s">
        <v>2043</v>
      </c>
      <c r="B1066" s="2" t="s">
        <v>1656</v>
      </c>
      <c r="C1066" s="8"/>
      <c r="D1066" s="2" t="s">
        <v>2044</v>
      </c>
      <c r="E1066" s="2" t="s">
        <v>96</v>
      </c>
      <c r="F1066" s="4">
        <v>55977</v>
      </c>
      <c r="G1066" s="3" t="s">
        <v>12</v>
      </c>
      <c r="H1066" s="3" t="s">
        <v>13</v>
      </c>
      <c r="I1066" s="5"/>
      <c r="J1066" s="5"/>
      <c r="K1066" s="3" t="s">
        <v>2</v>
      </c>
      <c r="L1066" s="3" t="s">
        <v>14</v>
      </c>
      <c r="M1066" s="3" t="s">
        <v>15</v>
      </c>
      <c r="N1066" s="6">
        <v>1065</v>
      </c>
    </row>
    <row r="1067" spans="1:14" ht="15.75" x14ac:dyDescent="0.25">
      <c r="A1067" s="1" t="s">
        <v>2098</v>
      </c>
      <c r="B1067" s="2" t="s">
        <v>2099</v>
      </c>
      <c r="C1067" s="3" t="s">
        <v>144</v>
      </c>
      <c r="D1067" s="2" t="s">
        <v>359</v>
      </c>
      <c r="E1067" s="2" t="s">
        <v>1326</v>
      </c>
      <c r="F1067" s="4">
        <v>55944</v>
      </c>
      <c r="G1067" s="8" t="s">
        <v>12</v>
      </c>
      <c r="H1067" s="8" t="s">
        <v>13</v>
      </c>
      <c r="I1067" s="5"/>
      <c r="J1067" s="5"/>
      <c r="K1067" s="8" t="s">
        <v>2</v>
      </c>
      <c r="L1067" s="3" t="s">
        <v>14</v>
      </c>
      <c r="M1067" s="3" t="s">
        <v>15</v>
      </c>
      <c r="N1067" s="6">
        <v>1066</v>
      </c>
    </row>
    <row r="1068" spans="1:14" ht="15.75" x14ac:dyDescent="0.25">
      <c r="A1068" s="1" t="s">
        <v>130</v>
      </c>
      <c r="B1068" s="2" t="s">
        <v>349</v>
      </c>
      <c r="C1068" s="3" t="s">
        <v>144</v>
      </c>
      <c r="D1068" s="2" t="s">
        <v>2045</v>
      </c>
      <c r="E1068" s="2" t="s">
        <v>261</v>
      </c>
      <c r="F1068" s="4">
        <v>55926</v>
      </c>
      <c r="G1068" s="3" t="s">
        <v>12</v>
      </c>
      <c r="H1068" s="3" t="s">
        <v>13</v>
      </c>
      <c r="I1068" s="7"/>
      <c r="J1068" s="7"/>
      <c r="K1068" s="3" t="s">
        <v>2</v>
      </c>
      <c r="L1068" s="3" t="s">
        <v>14</v>
      </c>
      <c r="M1068" s="3" t="s">
        <v>15</v>
      </c>
      <c r="N1068" s="6">
        <v>1067</v>
      </c>
    </row>
    <row r="1069" spans="1:14" ht="15.75" x14ac:dyDescent="0.25">
      <c r="A1069" s="1" t="s">
        <v>2072</v>
      </c>
      <c r="B1069" s="2" t="s">
        <v>1256</v>
      </c>
      <c r="C1069" s="3" t="s">
        <v>12</v>
      </c>
      <c r="D1069" s="2" t="s">
        <v>782</v>
      </c>
      <c r="E1069" s="2" t="s">
        <v>428</v>
      </c>
      <c r="F1069" s="4">
        <v>55923</v>
      </c>
      <c r="G1069" s="3" t="s">
        <v>12</v>
      </c>
      <c r="H1069" s="3" t="s">
        <v>13</v>
      </c>
      <c r="I1069" s="4">
        <v>2500</v>
      </c>
      <c r="J1069" s="7"/>
      <c r="K1069" s="3" t="s">
        <v>3</v>
      </c>
      <c r="L1069" s="3" t="s">
        <v>59</v>
      </c>
      <c r="M1069" s="3" t="s">
        <v>60</v>
      </c>
      <c r="N1069" s="6">
        <v>1068</v>
      </c>
    </row>
    <row r="1070" spans="1:14" ht="15.75" x14ac:dyDescent="0.25">
      <c r="A1070" s="1" t="s">
        <v>2301</v>
      </c>
      <c r="B1070" s="2" t="s">
        <v>2099</v>
      </c>
      <c r="C1070" s="3" t="s">
        <v>12</v>
      </c>
      <c r="D1070" s="2" t="s">
        <v>712</v>
      </c>
      <c r="E1070" s="2" t="s">
        <v>916</v>
      </c>
      <c r="F1070" s="4">
        <v>55855</v>
      </c>
      <c r="G1070" s="3" t="s">
        <v>12</v>
      </c>
      <c r="H1070" s="3" t="s">
        <v>13</v>
      </c>
      <c r="I1070" s="7"/>
      <c r="J1070" s="7"/>
      <c r="K1070" s="3" t="s">
        <v>3</v>
      </c>
      <c r="L1070" s="3" t="s">
        <v>59</v>
      </c>
      <c r="M1070" s="3" t="s">
        <v>60</v>
      </c>
      <c r="N1070" s="6">
        <v>1069</v>
      </c>
    </row>
    <row r="1071" spans="1:14" ht="15.75" x14ac:dyDescent="0.25">
      <c r="A1071" s="1" t="s">
        <v>2755</v>
      </c>
      <c r="B1071" s="2" t="s">
        <v>441</v>
      </c>
      <c r="C1071" s="3" t="s">
        <v>12</v>
      </c>
      <c r="D1071" s="2" t="s">
        <v>712</v>
      </c>
      <c r="E1071" s="2" t="s">
        <v>527</v>
      </c>
      <c r="F1071" s="4">
        <v>55847</v>
      </c>
      <c r="G1071" s="3" t="s">
        <v>12</v>
      </c>
      <c r="H1071" s="3" t="s">
        <v>13</v>
      </c>
      <c r="I1071" s="7"/>
      <c r="J1071" s="5"/>
      <c r="K1071" s="9" t="s">
        <v>3</v>
      </c>
      <c r="L1071" s="3" t="s">
        <v>59</v>
      </c>
      <c r="M1071" s="3" t="s">
        <v>60</v>
      </c>
      <c r="N1071" s="6">
        <v>1070</v>
      </c>
    </row>
    <row r="1072" spans="1:14" ht="15.75" x14ac:dyDescent="0.25">
      <c r="A1072" s="1" t="s">
        <v>2068</v>
      </c>
      <c r="B1072" s="2" t="s">
        <v>2069</v>
      </c>
      <c r="C1072" s="3" t="s">
        <v>23</v>
      </c>
      <c r="D1072" s="2" t="s">
        <v>2070</v>
      </c>
      <c r="E1072" s="2" t="s">
        <v>1050</v>
      </c>
      <c r="F1072" s="4">
        <v>55802</v>
      </c>
      <c r="G1072" s="9" t="s">
        <v>12</v>
      </c>
      <c r="H1072" s="9" t="s">
        <v>13</v>
      </c>
      <c r="I1072" s="4">
        <v>6000</v>
      </c>
      <c r="J1072" s="5"/>
      <c r="K1072" s="9" t="s">
        <v>3</v>
      </c>
      <c r="L1072" s="3" t="s">
        <v>59</v>
      </c>
      <c r="M1072" s="3" t="s">
        <v>60</v>
      </c>
      <c r="N1072" s="6">
        <v>1071</v>
      </c>
    </row>
    <row r="1073" spans="1:14" ht="15.75" x14ac:dyDescent="0.25">
      <c r="A1073" s="1" t="s">
        <v>2087</v>
      </c>
      <c r="B1073" s="2" t="s">
        <v>774</v>
      </c>
      <c r="C1073" s="3" t="s">
        <v>51</v>
      </c>
      <c r="D1073" s="2" t="s">
        <v>782</v>
      </c>
      <c r="E1073" s="2" t="s">
        <v>297</v>
      </c>
      <c r="F1073" s="4">
        <v>55738</v>
      </c>
      <c r="G1073" s="3" t="s">
        <v>12</v>
      </c>
      <c r="H1073" s="3" t="s">
        <v>13</v>
      </c>
      <c r="I1073" s="4">
        <v>1400</v>
      </c>
      <c r="J1073" s="7"/>
      <c r="K1073" s="3" t="s">
        <v>3</v>
      </c>
      <c r="L1073" s="3" t="s">
        <v>59</v>
      </c>
      <c r="M1073" s="3" t="s">
        <v>60</v>
      </c>
      <c r="N1073" s="6">
        <v>1072</v>
      </c>
    </row>
    <row r="1074" spans="1:14" ht="15.75" x14ac:dyDescent="0.25">
      <c r="A1074" s="1" t="s">
        <v>2052</v>
      </c>
      <c r="B1074" s="2" t="s">
        <v>1321</v>
      </c>
      <c r="C1074" s="8"/>
      <c r="D1074" s="2" t="s">
        <v>2053</v>
      </c>
      <c r="E1074" s="2" t="s">
        <v>505</v>
      </c>
      <c r="F1074" s="4">
        <v>55710</v>
      </c>
      <c r="G1074" s="3" t="s">
        <v>12</v>
      </c>
      <c r="H1074" s="3" t="s">
        <v>13</v>
      </c>
      <c r="I1074" s="7"/>
      <c r="J1074" s="7"/>
      <c r="K1074" s="3" t="s">
        <v>2</v>
      </c>
      <c r="L1074" s="3" t="s">
        <v>14</v>
      </c>
      <c r="M1074" s="3" t="s">
        <v>15</v>
      </c>
      <c r="N1074" s="6">
        <v>1073</v>
      </c>
    </row>
    <row r="1075" spans="1:14" ht="15.75" x14ac:dyDescent="0.25">
      <c r="A1075" s="1" t="s">
        <v>773</v>
      </c>
      <c r="B1075" s="2" t="s">
        <v>2185</v>
      </c>
      <c r="C1075" s="8"/>
      <c r="D1075" s="2" t="s">
        <v>712</v>
      </c>
      <c r="E1075" s="2" t="s">
        <v>189</v>
      </c>
      <c r="F1075" s="4">
        <v>55623</v>
      </c>
      <c r="G1075" s="8" t="s">
        <v>12</v>
      </c>
      <c r="H1075" s="8" t="s">
        <v>13</v>
      </c>
      <c r="I1075" s="5"/>
      <c r="J1075" s="5"/>
      <c r="K1075" s="8" t="s">
        <v>3</v>
      </c>
      <c r="L1075" s="3" t="s">
        <v>59</v>
      </c>
      <c r="M1075" s="3" t="s">
        <v>60</v>
      </c>
      <c r="N1075" s="6">
        <v>1074</v>
      </c>
    </row>
    <row r="1076" spans="1:14" ht="15.75" x14ac:dyDescent="0.25">
      <c r="A1076" s="1" t="s">
        <v>2332</v>
      </c>
      <c r="B1076" s="2" t="s">
        <v>2333</v>
      </c>
      <c r="C1076" s="3" t="s">
        <v>181</v>
      </c>
      <c r="D1076" s="2" t="s">
        <v>3216</v>
      </c>
      <c r="E1076" s="2" t="s">
        <v>435</v>
      </c>
      <c r="F1076" s="4">
        <v>55590</v>
      </c>
      <c r="G1076" s="3" t="s">
        <v>12</v>
      </c>
      <c r="H1076" s="3" t="s">
        <v>13</v>
      </c>
      <c r="I1076" s="7"/>
      <c r="J1076" s="7"/>
      <c r="K1076" s="3" t="s">
        <v>2</v>
      </c>
      <c r="L1076" s="3" t="s">
        <v>14</v>
      </c>
      <c r="M1076" s="3" t="s">
        <v>15</v>
      </c>
      <c r="N1076" s="6">
        <v>1075</v>
      </c>
    </row>
    <row r="1077" spans="1:14" ht="15.75" x14ac:dyDescent="0.25">
      <c r="A1077" s="1" t="s">
        <v>2056</v>
      </c>
      <c r="B1077" s="2" t="s">
        <v>139</v>
      </c>
      <c r="C1077" s="3" t="s">
        <v>51</v>
      </c>
      <c r="D1077" s="2" t="s">
        <v>359</v>
      </c>
      <c r="E1077" s="2" t="s">
        <v>670</v>
      </c>
      <c r="F1077" s="4">
        <v>55502</v>
      </c>
      <c r="G1077" s="3" t="s">
        <v>12</v>
      </c>
      <c r="H1077" s="3" t="s">
        <v>13</v>
      </c>
      <c r="I1077" s="7"/>
      <c r="J1077" s="7"/>
      <c r="K1077" s="3" t="s">
        <v>2</v>
      </c>
      <c r="L1077" s="3" t="s">
        <v>14</v>
      </c>
      <c r="M1077" s="3" t="s">
        <v>15</v>
      </c>
      <c r="N1077" s="6">
        <v>1076</v>
      </c>
    </row>
    <row r="1078" spans="1:14" ht="15.75" x14ac:dyDescent="0.25">
      <c r="A1078" s="1" t="s">
        <v>1237</v>
      </c>
      <c r="B1078" s="2" t="s">
        <v>2320</v>
      </c>
      <c r="C1078" s="3" t="s">
        <v>43</v>
      </c>
      <c r="D1078" s="2" t="s">
        <v>712</v>
      </c>
      <c r="E1078" s="2" t="s">
        <v>916</v>
      </c>
      <c r="F1078" s="4">
        <v>55474</v>
      </c>
      <c r="G1078" s="9" t="s">
        <v>12</v>
      </c>
      <c r="H1078" s="9" t="s">
        <v>13</v>
      </c>
      <c r="I1078" s="5"/>
      <c r="J1078" s="5"/>
      <c r="K1078" s="9" t="s">
        <v>3</v>
      </c>
      <c r="L1078" s="3" t="s">
        <v>59</v>
      </c>
      <c r="M1078" s="3" t="s">
        <v>60</v>
      </c>
      <c r="N1078" s="6">
        <v>1077</v>
      </c>
    </row>
    <row r="1079" spans="1:14" ht="15.75" x14ac:dyDescent="0.25">
      <c r="A1079" s="1" t="s">
        <v>2057</v>
      </c>
      <c r="B1079" s="2" t="s">
        <v>875</v>
      </c>
      <c r="C1079" s="3" t="s">
        <v>51</v>
      </c>
      <c r="D1079" s="2" t="s">
        <v>2058</v>
      </c>
      <c r="E1079" s="2" t="s">
        <v>2059</v>
      </c>
      <c r="F1079" s="4">
        <v>55469</v>
      </c>
      <c r="G1079" s="3" t="s">
        <v>12</v>
      </c>
      <c r="H1079" s="3" t="s">
        <v>13</v>
      </c>
      <c r="I1079" s="7"/>
      <c r="J1079" s="7"/>
      <c r="K1079" s="3" t="s">
        <v>2</v>
      </c>
      <c r="L1079" s="3" t="s">
        <v>14</v>
      </c>
      <c r="M1079" s="3" t="s">
        <v>15</v>
      </c>
      <c r="N1079" s="6">
        <v>1078</v>
      </c>
    </row>
    <row r="1080" spans="1:14" ht="15.75" x14ac:dyDescent="0.25">
      <c r="A1080" s="1" t="s">
        <v>1218</v>
      </c>
      <c r="B1080" s="2" t="s">
        <v>161</v>
      </c>
      <c r="C1080" s="8"/>
      <c r="D1080" s="2" t="s">
        <v>1453</v>
      </c>
      <c r="E1080" s="2" t="s">
        <v>1454</v>
      </c>
      <c r="F1080" s="7">
        <v>55453</v>
      </c>
      <c r="G1080" s="3" t="s">
        <v>12</v>
      </c>
      <c r="H1080" s="9" t="s">
        <v>13</v>
      </c>
      <c r="I1080" s="7"/>
      <c r="J1080" s="7"/>
      <c r="K1080" s="8" t="s">
        <v>2</v>
      </c>
      <c r="L1080" s="8" t="s">
        <v>14</v>
      </c>
      <c r="M1080" s="3" t="s">
        <v>15</v>
      </c>
      <c r="N1080" s="6">
        <v>1079</v>
      </c>
    </row>
    <row r="1081" spans="1:14" ht="15.75" x14ac:dyDescent="0.25">
      <c r="A1081" s="1" t="s">
        <v>1771</v>
      </c>
      <c r="B1081" s="2" t="s">
        <v>2062</v>
      </c>
      <c r="C1081" s="3" t="s">
        <v>51</v>
      </c>
      <c r="D1081" s="2" t="s">
        <v>359</v>
      </c>
      <c r="E1081" s="2" t="s">
        <v>740</v>
      </c>
      <c r="F1081" s="4">
        <v>55416</v>
      </c>
      <c r="G1081" s="3" t="s">
        <v>12</v>
      </c>
      <c r="H1081" s="3" t="s">
        <v>13</v>
      </c>
      <c r="I1081" s="7"/>
      <c r="J1081" s="7"/>
      <c r="K1081" s="3" t="s">
        <v>2</v>
      </c>
      <c r="L1081" s="3" t="s">
        <v>14</v>
      </c>
      <c r="M1081" s="3" t="s">
        <v>15</v>
      </c>
      <c r="N1081" s="6">
        <v>1080</v>
      </c>
    </row>
    <row r="1082" spans="1:14" ht="15.75" x14ac:dyDescent="0.25">
      <c r="A1082" s="1" t="s">
        <v>2116</v>
      </c>
      <c r="B1082" s="2" t="s">
        <v>139</v>
      </c>
      <c r="C1082" s="3" t="s">
        <v>87</v>
      </c>
      <c r="D1082" s="2" t="s">
        <v>588</v>
      </c>
      <c r="E1082" s="2" t="s">
        <v>463</v>
      </c>
      <c r="F1082" s="4">
        <v>55414</v>
      </c>
      <c r="G1082" s="3" t="s">
        <v>12</v>
      </c>
      <c r="H1082" s="3" t="s">
        <v>13</v>
      </c>
      <c r="I1082" s="7"/>
      <c r="J1082" s="7"/>
      <c r="K1082" s="3" t="s">
        <v>3</v>
      </c>
      <c r="L1082" s="3" t="s">
        <v>59</v>
      </c>
      <c r="M1082" s="3" t="s">
        <v>60</v>
      </c>
      <c r="N1082" s="6">
        <v>1081</v>
      </c>
    </row>
    <row r="1083" spans="1:14" ht="15.75" x14ac:dyDescent="0.25">
      <c r="A1083" s="1" t="s">
        <v>2063</v>
      </c>
      <c r="B1083" s="2" t="s">
        <v>2064</v>
      </c>
      <c r="C1083" s="3" t="s">
        <v>51</v>
      </c>
      <c r="D1083" s="2" t="s">
        <v>359</v>
      </c>
      <c r="E1083" s="2" t="s">
        <v>505</v>
      </c>
      <c r="F1083" s="4">
        <v>55412</v>
      </c>
      <c r="G1083" s="3" t="s">
        <v>12</v>
      </c>
      <c r="H1083" s="3" t="s">
        <v>13</v>
      </c>
      <c r="I1083" s="7"/>
      <c r="J1083" s="7"/>
      <c r="K1083" s="3" t="s">
        <v>2</v>
      </c>
      <c r="L1083" s="3" t="s">
        <v>14</v>
      </c>
      <c r="M1083" s="3" t="s">
        <v>15</v>
      </c>
      <c r="N1083" s="6">
        <v>1082</v>
      </c>
    </row>
    <row r="1084" spans="1:14" ht="15.75" x14ac:dyDescent="0.25">
      <c r="A1084" s="1" t="s">
        <v>1591</v>
      </c>
      <c r="B1084" s="2" t="s">
        <v>319</v>
      </c>
      <c r="C1084" s="3" t="s">
        <v>51</v>
      </c>
      <c r="D1084" s="2" t="s">
        <v>588</v>
      </c>
      <c r="E1084" s="2" t="s">
        <v>456</v>
      </c>
      <c r="F1084" s="4">
        <v>55336</v>
      </c>
      <c r="G1084" s="3" t="s">
        <v>12</v>
      </c>
      <c r="H1084" s="3" t="s">
        <v>13</v>
      </c>
      <c r="I1084" s="7"/>
      <c r="J1084" s="7"/>
      <c r="K1084" s="3" t="s">
        <v>3</v>
      </c>
      <c r="L1084" s="3" t="s">
        <v>59</v>
      </c>
      <c r="M1084" s="3" t="s">
        <v>60</v>
      </c>
      <c r="N1084" s="6">
        <v>1083</v>
      </c>
    </row>
    <row r="1085" spans="1:14" ht="15.75" x14ac:dyDescent="0.25">
      <c r="A1085" s="1" t="s">
        <v>2121</v>
      </c>
      <c r="B1085" s="2" t="s">
        <v>2122</v>
      </c>
      <c r="C1085" s="3" t="s">
        <v>23</v>
      </c>
      <c r="D1085" s="2" t="s">
        <v>782</v>
      </c>
      <c r="E1085" s="2" t="s">
        <v>385</v>
      </c>
      <c r="F1085" s="4">
        <v>55105</v>
      </c>
      <c r="G1085" s="3" t="s">
        <v>12</v>
      </c>
      <c r="H1085" s="3" t="s">
        <v>13</v>
      </c>
      <c r="I1085" s="7"/>
      <c r="J1085" s="7"/>
      <c r="K1085" s="3" t="s">
        <v>3</v>
      </c>
      <c r="L1085" s="3" t="s">
        <v>59</v>
      </c>
      <c r="M1085" s="3" t="s">
        <v>60</v>
      </c>
      <c r="N1085" s="6">
        <v>1084</v>
      </c>
    </row>
    <row r="1086" spans="1:14" ht="15.75" x14ac:dyDescent="0.25">
      <c r="A1086" s="1" t="s">
        <v>2076</v>
      </c>
      <c r="B1086" s="2" t="s">
        <v>2077</v>
      </c>
      <c r="C1086" s="3" t="s">
        <v>152</v>
      </c>
      <c r="D1086" s="2" t="s">
        <v>1724</v>
      </c>
      <c r="E1086" s="2" t="s">
        <v>1725</v>
      </c>
      <c r="F1086" s="4">
        <v>55080</v>
      </c>
      <c r="G1086" s="3" t="s">
        <v>12</v>
      </c>
      <c r="H1086" s="3" t="s">
        <v>13</v>
      </c>
      <c r="I1086" s="7"/>
      <c r="J1086" s="7"/>
      <c r="K1086" s="3" t="s">
        <v>2</v>
      </c>
      <c r="L1086" s="3" t="s">
        <v>14</v>
      </c>
      <c r="M1086" s="3" t="s">
        <v>15</v>
      </c>
      <c r="N1086" s="6">
        <v>1085</v>
      </c>
    </row>
    <row r="1087" spans="1:14" ht="15.75" x14ac:dyDescent="0.25">
      <c r="A1087" s="1" t="s">
        <v>2079</v>
      </c>
      <c r="B1087" s="2" t="s">
        <v>2021</v>
      </c>
      <c r="C1087" s="3" t="s">
        <v>144</v>
      </c>
      <c r="D1087" s="2" t="s">
        <v>2080</v>
      </c>
      <c r="E1087" s="2" t="s">
        <v>706</v>
      </c>
      <c r="F1087" s="4">
        <v>55080</v>
      </c>
      <c r="G1087" s="3" t="s">
        <v>12</v>
      </c>
      <c r="H1087" s="3" t="s">
        <v>13</v>
      </c>
      <c r="I1087" s="7"/>
      <c r="J1087" s="7"/>
      <c r="K1087" s="3" t="s">
        <v>2</v>
      </c>
      <c r="L1087" s="3" t="s">
        <v>14</v>
      </c>
      <c r="M1087" s="3" t="s">
        <v>15</v>
      </c>
      <c r="N1087" s="6">
        <v>1086</v>
      </c>
    </row>
    <row r="1088" spans="1:14" ht="15.75" x14ac:dyDescent="0.25">
      <c r="A1088" s="1" t="s">
        <v>2175</v>
      </c>
      <c r="B1088" s="2" t="s">
        <v>1520</v>
      </c>
      <c r="C1088" s="3" t="s">
        <v>12</v>
      </c>
      <c r="D1088" s="2" t="s">
        <v>782</v>
      </c>
      <c r="E1088" s="2" t="s">
        <v>221</v>
      </c>
      <c r="F1088" s="4">
        <v>55048</v>
      </c>
      <c r="G1088" s="3" t="s">
        <v>12</v>
      </c>
      <c r="H1088" s="3" t="s">
        <v>13</v>
      </c>
      <c r="I1088" s="4">
        <v>1500</v>
      </c>
      <c r="J1088" s="7"/>
      <c r="K1088" s="3" t="s">
        <v>3</v>
      </c>
      <c r="L1088" s="3" t="s">
        <v>59</v>
      </c>
      <c r="M1088" s="3" t="s">
        <v>60</v>
      </c>
      <c r="N1088" s="6">
        <v>1087</v>
      </c>
    </row>
    <row r="1089" spans="1:14" ht="15.75" x14ac:dyDescent="0.25">
      <c r="A1089" s="1" t="s">
        <v>989</v>
      </c>
      <c r="B1089" s="2" t="s">
        <v>1100</v>
      </c>
      <c r="C1089" s="3" t="s">
        <v>51</v>
      </c>
      <c r="D1089" s="2" t="s">
        <v>782</v>
      </c>
      <c r="E1089" s="2" t="s">
        <v>297</v>
      </c>
      <c r="F1089" s="4">
        <v>55036</v>
      </c>
      <c r="G1089" s="3" t="s">
        <v>12</v>
      </c>
      <c r="H1089" s="3" t="s">
        <v>13</v>
      </c>
      <c r="I1089" s="7"/>
      <c r="J1089" s="7"/>
      <c r="K1089" s="3" t="s">
        <v>3</v>
      </c>
      <c r="L1089" s="3" t="s">
        <v>59</v>
      </c>
      <c r="M1089" s="3" t="s">
        <v>60</v>
      </c>
      <c r="N1089" s="6">
        <v>1088</v>
      </c>
    </row>
    <row r="1090" spans="1:14" ht="15.75" x14ac:dyDescent="0.25">
      <c r="A1090" s="1" t="s">
        <v>2084</v>
      </c>
      <c r="B1090" s="2" t="s">
        <v>35</v>
      </c>
      <c r="C1090" s="3" t="s">
        <v>87</v>
      </c>
      <c r="D1090" s="2" t="s">
        <v>2085</v>
      </c>
      <c r="E1090" s="2" t="s">
        <v>48</v>
      </c>
      <c r="F1090" s="4">
        <v>55005</v>
      </c>
      <c r="G1090" s="3" t="s">
        <v>12</v>
      </c>
      <c r="H1090" s="3" t="s">
        <v>13</v>
      </c>
      <c r="I1090" s="7"/>
      <c r="J1090" s="7"/>
      <c r="K1090" s="3" t="s">
        <v>2</v>
      </c>
      <c r="L1090" s="3" t="s">
        <v>14</v>
      </c>
      <c r="M1090" s="3" t="s">
        <v>15</v>
      </c>
      <c r="N1090" s="6">
        <v>1089</v>
      </c>
    </row>
    <row r="1091" spans="1:14" ht="15.75" x14ac:dyDescent="0.25">
      <c r="A1091" s="1" t="s">
        <v>2142</v>
      </c>
      <c r="B1091" s="2" t="s">
        <v>2143</v>
      </c>
      <c r="C1091" s="3" t="s">
        <v>51</v>
      </c>
      <c r="D1091" s="2" t="s">
        <v>588</v>
      </c>
      <c r="E1091" s="2" t="s">
        <v>603</v>
      </c>
      <c r="F1091" s="4">
        <v>55002</v>
      </c>
      <c r="G1091" s="3" t="s">
        <v>58</v>
      </c>
      <c r="H1091" s="3" t="s">
        <v>13</v>
      </c>
      <c r="I1091" s="5"/>
      <c r="J1091" s="5"/>
      <c r="K1091" s="3" t="s">
        <v>1</v>
      </c>
      <c r="L1091" s="3" t="s">
        <v>59</v>
      </c>
      <c r="M1091" s="3" t="s">
        <v>60</v>
      </c>
      <c r="N1091" s="6">
        <v>1090</v>
      </c>
    </row>
    <row r="1092" spans="1:14" ht="15.75" x14ac:dyDescent="0.25">
      <c r="A1092" s="1" t="s">
        <v>2393</v>
      </c>
      <c r="B1092" s="2" t="s">
        <v>1204</v>
      </c>
      <c r="C1092" s="3" t="s">
        <v>144</v>
      </c>
      <c r="D1092" s="2" t="s">
        <v>3217</v>
      </c>
      <c r="E1092" s="2" t="s">
        <v>37</v>
      </c>
      <c r="F1092" s="4">
        <v>55000</v>
      </c>
      <c r="G1092" s="3" t="s">
        <v>12</v>
      </c>
      <c r="H1092" s="3" t="s">
        <v>13</v>
      </c>
      <c r="I1092" s="7"/>
      <c r="J1092" s="7"/>
      <c r="K1092" s="3" t="s">
        <v>2</v>
      </c>
      <c r="L1092" s="3" t="s">
        <v>14</v>
      </c>
      <c r="M1092" s="3" t="s">
        <v>15</v>
      </c>
      <c r="N1092" s="6">
        <v>1091</v>
      </c>
    </row>
    <row r="1093" spans="1:14" ht="15.75" x14ac:dyDescent="0.25">
      <c r="A1093" s="1" t="s">
        <v>3218</v>
      </c>
      <c r="B1093" s="2" t="s">
        <v>349</v>
      </c>
      <c r="C1093" s="3" t="s">
        <v>87</v>
      </c>
      <c r="D1093" s="2" t="s">
        <v>3219</v>
      </c>
      <c r="E1093" s="2" t="s">
        <v>120</v>
      </c>
      <c r="F1093" s="4">
        <v>55000</v>
      </c>
      <c r="G1093" s="3" t="s">
        <v>58</v>
      </c>
      <c r="H1093" s="3" t="s">
        <v>13</v>
      </c>
      <c r="I1093" s="7"/>
      <c r="J1093" s="7"/>
      <c r="K1093" s="3" t="s">
        <v>2152</v>
      </c>
      <c r="L1093" s="3" t="s">
        <v>2153</v>
      </c>
      <c r="M1093" s="3" t="s">
        <v>15</v>
      </c>
      <c r="N1093" s="6">
        <v>1092</v>
      </c>
    </row>
    <row r="1094" spans="1:14" ht="15.75" x14ac:dyDescent="0.25">
      <c r="A1094" s="1" t="s">
        <v>3220</v>
      </c>
      <c r="B1094" s="2" t="s">
        <v>1694</v>
      </c>
      <c r="C1094" s="3" t="s">
        <v>144</v>
      </c>
      <c r="D1094" s="2" t="s">
        <v>201</v>
      </c>
      <c r="E1094" s="2" t="s">
        <v>535</v>
      </c>
      <c r="F1094" s="4">
        <v>55000</v>
      </c>
      <c r="G1094" s="3" t="s">
        <v>12</v>
      </c>
      <c r="H1094" s="3" t="s">
        <v>13</v>
      </c>
      <c r="I1094" s="7"/>
      <c r="J1094" s="7"/>
      <c r="K1094" s="3" t="s">
        <v>3</v>
      </c>
      <c r="L1094" s="3" t="s">
        <v>59</v>
      </c>
      <c r="M1094" s="3" t="s">
        <v>60</v>
      </c>
      <c r="N1094" s="6">
        <v>1093</v>
      </c>
    </row>
    <row r="1095" spans="1:14" ht="15.75" x14ac:dyDescent="0.25">
      <c r="A1095" s="1" t="s">
        <v>3221</v>
      </c>
      <c r="B1095" s="2" t="s">
        <v>609</v>
      </c>
      <c r="C1095" s="8"/>
      <c r="D1095" s="2" t="s">
        <v>588</v>
      </c>
      <c r="E1095" s="2" t="s">
        <v>490</v>
      </c>
      <c r="F1095" s="4">
        <v>55000</v>
      </c>
      <c r="G1095" s="3" t="s">
        <v>12</v>
      </c>
      <c r="H1095" s="3" t="s">
        <v>13</v>
      </c>
      <c r="I1095" s="7"/>
      <c r="J1095" s="7"/>
      <c r="K1095" s="3" t="s">
        <v>3</v>
      </c>
      <c r="L1095" s="3" t="s">
        <v>59</v>
      </c>
      <c r="M1095" s="3" t="s">
        <v>60</v>
      </c>
      <c r="N1095" s="6">
        <v>1094</v>
      </c>
    </row>
    <row r="1096" spans="1:14" ht="15.75" x14ac:dyDescent="0.25">
      <c r="A1096" s="1" t="s">
        <v>2088</v>
      </c>
      <c r="B1096" s="2" t="s">
        <v>2089</v>
      </c>
      <c r="C1096" s="3" t="s">
        <v>51</v>
      </c>
      <c r="D1096" s="2" t="s">
        <v>2090</v>
      </c>
      <c r="E1096" s="2" t="s">
        <v>2091</v>
      </c>
      <c r="F1096" s="4">
        <v>54931</v>
      </c>
      <c r="G1096" s="3" t="s">
        <v>12</v>
      </c>
      <c r="H1096" s="3" t="s">
        <v>13</v>
      </c>
      <c r="I1096" s="7"/>
      <c r="J1096" s="7"/>
      <c r="K1096" s="3" t="s">
        <v>2</v>
      </c>
      <c r="L1096" s="3" t="s">
        <v>14</v>
      </c>
      <c r="M1096" s="3" t="s">
        <v>15</v>
      </c>
      <c r="N1096" s="6">
        <v>1095</v>
      </c>
    </row>
    <row r="1097" spans="1:14" ht="15.75" x14ac:dyDescent="0.25">
      <c r="A1097" s="10" t="s">
        <v>2092</v>
      </c>
      <c r="B1097" s="11" t="s">
        <v>1256</v>
      </c>
      <c r="C1097" s="3" t="s">
        <v>144</v>
      </c>
      <c r="D1097" s="11" t="s">
        <v>2093</v>
      </c>
      <c r="E1097" s="11" t="s">
        <v>163</v>
      </c>
      <c r="F1097" s="7">
        <v>54931</v>
      </c>
      <c r="G1097" s="8" t="s">
        <v>12</v>
      </c>
      <c r="H1097" s="8" t="s">
        <v>13</v>
      </c>
      <c r="I1097" s="7"/>
      <c r="J1097" s="7"/>
      <c r="K1097" s="8" t="s">
        <v>2</v>
      </c>
      <c r="L1097" s="8" t="s">
        <v>14</v>
      </c>
      <c r="M1097" s="8" t="s">
        <v>15</v>
      </c>
      <c r="N1097" s="6">
        <v>1096</v>
      </c>
    </row>
    <row r="1098" spans="1:14" ht="15.75" x14ac:dyDescent="0.25">
      <c r="A1098" s="1" t="s">
        <v>2094</v>
      </c>
      <c r="B1098" s="2" t="s">
        <v>210</v>
      </c>
      <c r="C1098" s="3" t="s">
        <v>51</v>
      </c>
      <c r="D1098" s="2" t="s">
        <v>359</v>
      </c>
      <c r="E1098" s="2" t="s">
        <v>198</v>
      </c>
      <c r="F1098" s="4">
        <v>54931</v>
      </c>
      <c r="G1098" s="3" t="s">
        <v>12</v>
      </c>
      <c r="H1098" s="3" t="s">
        <v>13</v>
      </c>
      <c r="I1098" s="7"/>
      <c r="J1098" s="7"/>
      <c r="K1098" s="3" t="s">
        <v>2</v>
      </c>
      <c r="L1098" s="3" t="s">
        <v>14</v>
      </c>
      <c r="M1098" s="3" t="s">
        <v>15</v>
      </c>
      <c r="N1098" s="6">
        <v>1097</v>
      </c>
    </row>
    <row r="1099" spans="1:14" ht="15.75" x14ac:dyDescent="0.25">
      <c r="A1099" s="1" t="s">
        <v>2095</v>
      </c>
      <c r="B1099" s="2" t="s">
        <v>1265</v>
      </c>
      <c r="C1099" s="3" t="s">
        <v>181</v>
      </c>
      <c r="D1099" s="2" t="s">
        <v>2096</v>
      </c>
      <c r="E1099" s="2" t="s">
        <v>189</v>
      </c>
      <c r="F1099" s="4">
        <v>54931</v>
      </c>
      <c r="G1099" s="3" t="s">
        <v>12</v>
      </c>
      <c r="H1099" s="3" t="s">
        <v>13</v>
      </c>
      <c r="I1099" s="7"/>
      <c r="J1099" s="7"/>
      <c r="K1099" s="3" t="s">
        <v>2</v>
      </c>
      <c r="L1099" s="3" t="s">
        <v>14</v>
      </c>
      <c r="M1099" s="3" t="s">
        <v>15</v>
      </c>
      <c r="N1099" s="6">
        <v>1098</v>
      </c>
    </row>
    <row r="1100" spans="1:14" ht="15.75" x14ac:dyDescent="0.25">
      <c r="A1100" s="1" t="s">
        <v>2097</v>
      </c>
      <c r="B1100" s="2" t="s">
        <v>151</v>
      </c>
      <c r="C1100" s="3" t="s">
        <v>9</v>
      </c>
      <c r="D1100" s="2" t="s">
        <v>1172</v>
      </c>
      <c r="E1100" s="2" t="s">
        <v>53</v>
      </c>
      <c r="F1100" s="4">
        <v>54884</v>
      </c>
      <c r="G1100" s="8" t="s">
        <v>12</v>
      </c>
      <c r="H1100" s="8" t="s">
        <v>13</v>
      </c>
      <c r="I1100" s="7"/>
      <c r="J1100" s="7"/>
      <c r="K1100" s="8" t="s">
        <v>246</v>
      </c>
      <c r="L1100" s="3" t="s">
        <v>14</v>
      </c>
      <c r="M1100" s="3" t="s">
        <v>15</v>
      </c>
      <c r="N1100" s="6">
        <v>1099</v>
      </c>
    </row>
    <row r="1101" spans="1:14" ht="15.75" x14ac:dyDescent="0.25">
      <c r="A1101" s="1" t="s">
        <v>898</v>
      </c>
      <c r="B1101" s="2" t="s">
        <v>1269</v>
      </c>
      <c r="C1101" s="3" t="s">
        <v>144</v>
      </c>
      <c r="D1101" s="2" t="s">
        <v>2102</v>
      </c>
      <c r="E1101" s="2" t="s">
        <v>53</v>
      </c>
      <c r="F1101" s="4">
        <v>54781</v>
      </c>
      <c r="G1101" s="3" t="s">
        <v>12</v>
      </c>
      <c r="H1101" s="3" t="s">
        <v>13</v>
      </c>
      <c r="I1101" s="7"/>
      <c r="J1101" s="7"/>
      <c r="K1101" s="3" t="s">
        <v>2</v>
      </c>
      <c r="L1101" s="3" t="s">
        <v>14</v>
      </c>
      <c r="M1101" s="3" t="s">
        <v>15</v>
      </c>
      <c r="N1101" s="6">
        <v>1100</v>
      </c>
    </row>
    <row r="1102" spans="1:14" ht="15.75" x14ac:dyDescent="0.25">
      <c r="A1102" s="1" t="s">
        <v>2103</v>
      </c>
      <c r="B1102" s="2" t="s">
        <v>2104</v>
      </c>
      <c r="C1102" s="3" t="s">
        <v>51</v>
      </c>
      <c r="D1102" s="2" t="s">
        <v>2105</v>
      </c>
      <c r="E1102" s="2" t="s">
        <v>53</v>
      </c>
      <c r="F1102" s="4">
        <v>54781</v>
      </c>
      <c r="G1102" s="3" t="s">
        <v>12</v>
      </c>
      <c r="H1102" s="3" t="s">
        <v>13</v>
      </c>
      <c r="I1102" s="7"/>
      <c r="J1102" s="7"/>
      <c r="K1102" s="3" t="s">
        <v>2</v>
      </c>
      <c r="L1102" s="3" t="s">
        <v>14</v>
      </c>
      <c r="M1102" s="3" t="s">
        <v>15</v>
      </c>
      <c r="N1102" s="6">
        <v>1101</v>
      </c>
    </row>
    <row r="1103" spans="1:14" ht="15.75" x14ac:dyDescent="0.25">
      <c r="A1103" s="1" t="s">
        <v>2342</v>
      </c>
      <c r="B1103" s="2" t="s">
        <v>74</v>
      </c>
      <c r="C1103" s="3" t="s">
        <v>23</v>
      </c>
      <c r="D1103" s="2" t="s">
        <v>712</v>
      </c>
      <c r="E1103" s="2" t="s">
        <v>508</v>
      </c>
      <c r="F1103" s="4">
        <v>54776</v>
      </c>
      <c r="G1103" s="3" t="s">
        <v>12</v>
      </c>
      <c r="H1103" s="3" t="s">
        <v>13</v>
      </c>
      <c r="I1103" s="7"/>
      <c r="J1103" s="7"/>
      <c r="K1103" s="3" t="s">
        <v>3</v>
      </c>
      <c r="L1103" s="3" t="s">
        <v>59</v>
      </c>
      <c r="M1103" s="3" t="s">
        <v>60</v>
      </c>
      <c r="N1103" s="6">
        <v>1102</v>
      </c>
    </row>
    <row r="1104" spans="1:14" ht="15.75" x14ac:dyDescent="0.25">
      <c r="A1104" s="1" t="s">
        <v>2106</v>
      </c>
      <c r="B1104" s="2" t="s">
        <v>2107</v>
      </c>
      <c r="C1104" s="3" t="s">
        <v>181</v>
      </c>
      <c r="D1104" s="2" t="s">
        <v>2108</v>
      </c>
      <c r="E1104" s="2" t="s">
        <v>48</v>
      </c>
      <c r="F1104" s="4">
        <v>54718</v>
      </c>
      <c r="G1104" s="3" t="s">
        <v>12</v>
      </c>
      <c r="H1104" s="3" t="s">
        <v>13</v>
      </c>
      <c r="I1104" s="4">
        <v>5000</v>
      </c>
      <c r="J1104" s="7"/>
      <c r="K1104" s="3" t="s">
        <v>2</v>
      </c>
      <c r="L1104" s="3" t="s">
        <v>14</v>
      </c>
      <c r="M1104" s="3" t="s">
        <v>15</v>
      </c>
      <c r="N1104" s="6">
        <v>1103</v>
      </c>
    </row>
    <row r="1105" spans="1:14" ht="15.75" x14ac:dyDescent="0.25">
      <c r="A1105" s="1" t="s">
        <v>2112</v>
      </c>
      <c r="B1105" s="2" t="s">
        <v>2113</v>
      </c>
      <c r="C1105" s="8"/>
      <c r="D1105" s="2" t="s">
        <v>2114</v>
      </c>
      <c r="E1105" s="2" t="s">
        <v>1217</v>
      </c>
      <c r="F1105" s="4">
        <v>54699</v>
      </c>
      <c r="G1105" s="8" t="s">
        <v>12</v>
      </c>
      <c r="H1105" s="8" t="s">
        <v>13</v>
      </c>
      <c r="I1105" s="5"/>
      <c r="J1105" s="5"/>
      <c r="K1105" s="8" t="s">
        <v>2</v>
      </c>
      <c r="L1105" s="3" t="s">
        <v>14</v>
      </c>
      <c r="M1105" s="3" t="s">
        <v>15</v>
      </c>
      <c r="N1105" s="6">
        <v>1104</v>
      </c>
    </row>
    <row r="1106" spans="1:14" ht="15.75" x14ac:dyDescent="0.25">
      <c r="A1106" s="1" t="s">
        <v>2171</v>
      </c>
      <c r="B1106" s="2" t="s">
        <v>601</v>
      </c>
      <c r="C1106" s="3" t="s">
        <v>12</v>
      </c>
      <c r="D1106" s="2" t="s">
        <v>588</v>
      </c>
      <c r="E1106" s="2" t="s">
        <v>380</v>
      </c>
      <c r="F1106" s="4">
        <v>54684</v>
      </c>
      <c r="G1106" s="3" t="s">
        <v>12</v>
      </c>
      <c r="H1106" s="3" t="s">
        <v>13</v>
      </c>
      <c r="I1106" s="7"/>
      <c r="J1106" s="7"/>
      <c r="K1106" s="3" t="s">
        <v>3</v>
      </c>
      <c r="L1106" s="3" t="s">
        <v>59</v>
      </c>
      <c r="M1106" s="3" t="s">
        <v>60</v>
      </c>
      <c r="N1106" s="6">
        <v>1105</v>
      </c>
    </row>
    <row r="1107" spans="1:14" ht="15.75" x14ac:dyDescent="0.25">
      <c r="A1107" s="1" t="s">
        <v>2167</v>
      </c>
      <c r="B1107" s="2" t="s">
        <v>601</v>
      </c>
      <c r="C1107" s="3" t="s">
        <v>51</v>
      </c>
      <c r="D1107" s="2" t="s">
        <v>782</v>
      </c>
      <c r="E1107" s="2" t="s">
        <v>603</v>
      </c>
      <c r="F1107" s="4">
        <v>54630</v>
      </c>
      <c r="G1107" s="3" t="s">
        <v>12</v>
      </c>
      <c r="H1107" s="3" t="s">
        <v>13</v>
      </c>
      <c r="I1107" s="7"/>
      <c r="J1107" s="7"/>
      <c r="K1107" s="3" t="s">
        <v>3</v>
      </c>
      <c r="L1107" s="3" t="s">
        <v>59</v>
      </c>
      <c r="M1107" s="3" t="s">
        <v>60</v>
      </c>
      <c r="N1107" s="6">
        <v>1106</v>
      </c>
    </row>
    <row r="1108" spans="1:14" ht="15.75" x14ac:dyDescent="0.25">
      <c r="A1108" s="1" t="s">
        <v>2119</v>
      </c>
      <c r="B1108" s="2" t="s">
        <v>203</v>
      </c>
      <c r="C1108" s="3" t="s">
        <v>18</v>
      </c>
      <c r="D1108" s="2" t="s">
        <v>2120</v>
      </c>
      <c r="E1108" s="2" t="s">
        <v>120</v>
      </c>
      <c r="F1108" s="4">
        <v>54570</v>
      </c>
      <c r="G1108" s="8" t="s">
        <v>12</v>
      </c>
      <c r="H1108" s="8" t="s">
        <v>13</v>
      </c>
      <c r="I1108" s="5"/>
      <c r="J1108" s="5"/>
      <c r="K1108" s="8" t="s">
        <v>2</v>
      </c>
      <c r="L1108" s="3" t="s">
        <v>14</v>
      </c>
      <c r="M1108" s="3" t="s">
        <v>15</v>
      </c>
      <c r="N1108" s="6">
        <v>1107</v>
      </c>
    </row>
    <row r="1109" spans="1:14" ht="15.75" x14ac:dyDescent="0.25">
      <c r="A1109" s="1" t="s">
        <v>2169</v>
      </c>
      <c r="B1109" s="2" t="s">
        <v>131</v>
      </c>
      <c r="C1109" s="3" t="s">
        <v>12</v>
      </c>
      <c r="D1109" s="2" t="s">
        <v>782</v>
      </c>
      <c r="E1109" s="2" t="s">
        <v>1263</v>
      </c>
      <c r="F1109" s="4">
        <v>54535</v>
      </c>
      <c r="G1109" s="3" t="s">
        <v>12</v>
      </c>
      <c r="H1109" s="3" t="s">
        <v>13</v>
      </c>
      <c r="I1109" s="5"/>
      <c r="J1109" s="5"/>
      <c r="K1109" s="3" t="s">
        <v>3</v>
      </c>
      <c r="L1109" s="3" t="s">
        <v>59</v>
      </c>
      <c r="M1109" s="3" t="s">
        <v>60</v>
      </c>
      <c r="N1109" s="6">
        <v>1108</v>
      </c>
    </row>
    <row r="1110" spans="1:14" ht="15.75" x14ac:dyDescent="0.25">
      <c r="A1110" s="1" t="s">
        <v>2156</v>
      </c>
      <c r="B1110" s="2" t="s">
        <v>2157</v>
      </c>
      <c r="C1110" s="3" t="s">
        <v>144</v>
      </c>
      <c r="D1110" s="2" t="s">
        <v>588</v>
      </c>
      <c r="E1110" s="2" t="s">
        <v>380</v>
      </c>
      <c r="F1110" s="4">
        <v>54510</v>
      </c>
      <c r="G1110" s="3" t="s">
        <v>12</v>
      </c>
      <c r="H1110" s="3" t="s">
        <v>13</v>
      </c>
      <c r="I1110" s="7"/>
      <c r="J1110" s="7"/>
      <c r="K1110" s="3" t="s">
        <v>3</v>
      </c>
      <c r="L1110" s="3" t="s">
        <v>59</v>
      </c>
      <c r="M1110" s="3" t="s">
        <v>60</v>
      </c>
      <c r="N1110" s="6">
        <v>1109</v>
      </c>
    </row>
    <row r="1111" spans="1:14" ht="15.75" x14ac:dyDescent="0.25">
      <c r="A1111" s="1" t="s">
        <v>2168</v>
      </c>
      <c r="B1111" s="2" t="s">
        <v>1052</v>
      </c>
      <c r="C1111" s="3" t="s">
        <v>12</v>
      </c>
      <c r="D1111" s="2" t="s">
        <v>588</v>
      </c>
      <c r="E1111" s="2" t="s">
        <v>603</v>
      </c>
      <c r="F1111" s="4">
        <v>54479</v>
      </c>
      <c r="G1111" s="3" t="s">
        <v>58</v>
      </c>
      <c r="H1111" s="3" t="s">
        <v>13</v>
      </c>
      <c r="I1111" s="4">
        <v>2000</v>
      </c>
      <c r="J1111" s="5"/>
      <c r="K1111" s="3" t="s">
        <v>1</v>
      </c>
      <c r="L1111" s="3" t="s">
        <v>59</v>
      </c>
      <c r="M1111" s="3" t="s">
        <v>60</v>
      </c>
      <c r="N1111" s="6">
        <v>1110</v>
      </c>
    </row>
    <row r="1112" spans="1:14" ht="15.75" x14ac:dyDescent="0.25">
      <c r="A1112" s="10" t="s">
        <v>2127</v>
      </c>
      <c r="B1112" s="11" t="s">
        <v>315</v>
      </c>
      <c r="C1112" s="8"/>
      <c r="D1112" s="11" t="s">
        <v>2128</v>
      </c>
      <c r="E1112" s="11" t="s">
        <v>1665</v>
      </c>
      <c r="F1112" s="7">
        <v>54447</v>
      </c>
      <c r="G1112" s="8" t="s">
        <v>12</v>
      </c>
      <c r="H1112" s="8" t="s">
        <v>13</v>
      </c>
      <c r="I1112" s="7"/>
      <c r="J1112" s="7"/>
      <c r="K1112" s="8" t="s">
        <v>2</v>
      </c>
      <c r="L1112" s="8" t="s">
        <v>14</v>
      </c>
      <c r="M1112" s="8" t="s">
        <v>15</v>
      </c>
      <c r="N1112" s="6">
        <v>1111</v>
      </c>
    </row>
    <row r="1113" spans="1:14" ht="15.75" x14ac:dyDescent="0.25">
      <c r="A1113" s="1" t="s">
        <v>1826</v>
      </c>
      <c r="B1113" s="2" t="s">
        <v>2129</v>
      </c>
      <c r="C1113" s="3" t="s">
        <v>51</v>
      </c>
      <c r="D1113" s="2" t="s">
        <v>1752</v>
      </c>
      <c r="E1113" s="2" t="s">
        <v>666</v>
      </c>
      <c r="F1113" s="4">
        <v>54393</v>
      </c>
      <c r="G1113" s="3" t="s">
        <v>12</v>
      </c>
      <c r="H1113" s="3" t="s">
        <v>13</v>
      </c>
      <c r="I1113" s="7"/>
      <c r="J1113" s="7"/>
      <c r="K1113" s="3" t="s">
        <v>2</v>
      </c>
      <c r="L1113" s="3" t="s">
        <v>14</v>
      </c>
      <c r="M1113" s="3" t="s">
        <v>15</v>
      </c>
      <c r="N1113" s="6">
        <v>1112</v>
      </c>
    </row>
    <row r="1114" spans="1:14" ht="15.75" x14ac:dyDescent="0.25">
      <c r="A1114" s="1" t="s">
        <v>2131</v>
      </c>
      <c r="B1114" s="2" t="s">
        <v>959</v>
      </c>
      <c r="C1114" s="3" t="s">
        <v>18</v>
      </c>
      <c r="D1114" s="2" t="s">
        <v>2132</v>
      </c>
      <c r="E1114" s="2" t="s">
        <v>825</v>
      </c>
      <c r="F1114" s="4">
        <v>54387</v>
      </c>
      <c r="G1114" s="3" t="s">
        <v>12</v>
      </c>
      <c r="H1114" s="3" t="s">
        <v>13</v>
      </c>
      <c r="I1114" s="7"/>
      <c r="J1114" s="7"/>
      <c r="K1114" s="3" t="s">
        <v>2</v>
      </c>
      <c r="L1114" s="3" t="s">
        <v>14</v>
      </c>
      <c r="M1114" s="3" t="s">
        <v>15</v>
      </c>
      <c r="N1114" s="6">
        <v>1113</v>
      </c>
    </row>
    <row r="1115" spans="1:14" ht="15.75" x14ac:dyDescent="0.25">
      <c r="A1115" s="1" t="s">
        <v>2170</v>
      </c>
      <c r="B1115" s="2" t="s">
        <v>641</v>
      </c>
      <c r="C1115" s="3" t="s">
        <v>144</v>
      </c>
      <c r="D1115" s="2" t="s">
        <v>782</v>
      </c>
      <c r="E1115" s="2" t="s">
        <v>297</v>
      </c>
      <c r="F1115" s="4">
        <v>54381</v>
      </c>
      <c r="G1115" s="3" t="s">
        <v>12</v>
      </c>
      <c r="H1115" s="3" t="s">
        <v>13</v>
      </c>
      <c r="I1115" s="4">
        <v>1200</v>
      </c>
      <c r="J1115" s="5"/>
      <c r="K1115" s="3" t="s">
        <v>3</v>
      </c>
      <c r="L1115" s="3" t="s">
        <v>59</v>
      </c>
      <c r="M1115" s="3" t="s">
        <v>60</v>
      </c>
      <c r="N1115" s="6">
        <v>1114</v>
      </c>
    </row>
    <row r="1116" spans="1:14" ht="15.75" x14ac:dyDescent="0.25">
      <c r="A1116" s="1" t="s">
        <v>2335</v>
      </c>
      <c r="B1116" s="2" t="s">
        <v>2372</v>
      </c>
      <c r="C1116" s="3" t="s">
        <v>181</v>
      </c>
      <c r="D1116" s="2" t="s">
        <v>712</v>
      </c>
      <c r="E1116" s="2" t="s">
        <v>916</v>
      </c>
      <c r="F1116" s="4">
        <v>54373</v>
      </c>
      <c r="G1116" s="3" t="s">
        <v>12</v>
      </c>
      <c r="H1116" s="3" t="s">
        <v>13</v>
      </c>
      <c r="I1116" s="7"/>
      <c r="J1116" s="7"/>
      <c r="K1116" s="3" t="s">
        <v>3</v>
      </c>
      <c r="L1116" s="3" t="s">
        <v>59</v>
      </c>
      <c r="M1116" s="3" t="s">
        <v>60</v>
      </c>
      <c r="N1116" s="6">
        <v>1115</v>
      </c>
    </row>
    <row r="1117" spans="1:14" ht="15.75" x14ac:dyDescent="0.25">
      <c r="A1117" s="1" t="s">
        <v>2133</v>
      </c>
      <c r="B1117" s="2" t="s">
        <v>364</v>
      </c>
      <c r="C1117" s="3" t="s">
        <v>18</v>
      </c>
      <c r="D1117" s="2" t="s">
        <v>2134</v>
      </c>
      <c r="E1117" s="2" t="s">
        <v>72</v>
      </c>
      <c r="F1117" s="4">
        <v>54370</v>
      </c>
      <c r="G1117" s="3" t="s">
        <v>12</v>
      </c>
      <c r="H1117" s="3" t="s">
        <v>13</v>
      </c>
      <c r="I1117" s="7"/>
      <c r="J1117" s="7"/>
      <c r="K1117" s="3" t="s">
        <v>2</v>
      </c>
      <c r="L1117" s="3" t="s">
        <v>14</v>
      </c>
      <c r="M1117" s="3" t="s">
        <v>15</v>
      </c>
      <c r="N1117" s="6">
        <v>1116</v>
      </c>
    </row>
    <row r="1118" spans="1:14" ht="15.75" x14ac:dyDescent="0.25">
      <c r="A1118" s="1" t="s">
        <v>1962</v>
      </c>
      <c r="B1118" s="2" t="s">
        <v>1116</v>
      </c>
      <c r="C1118" s="3" t="s">
        <v>144</v>
      </c>
      <c r="D1118" s="2" t="s">
        <v>2135</v>
      </c>
      <c r="E1118" s="2" t="s">
        <v>198</v>
      </c>
      <c r="F1118" s="4">
        <v>54366</v>
      </c>
      <c r="G1118" s="3" t="s">
        <v>12</v>
      </c>
      <c r="H1118" s="3" t="s">
        <v>13</v>
      </c>
      <c r="I1118" s="7"/>
      <c r="J1118" s="7"/>
      <c r="K1118" s="3" t="s">
        <v>2</v>
      </c>
      <c r="L1118" s="3" t="s">
        <v>14</v>
      </c>
      <c r="M1118" s="3" t="s">
        <v>15</v>
      </c>
      <c r="N1118" s="6">
        <v>1117</v>
      </c>
    </row>
    <row r="1119" spans="1:14" ht="15.75" x14ac:dyDescent="0.25">
      <c r="A1119" s="1" t="s">
        <v>2138</v>
      </c>
      <c r="B1119" s="2" t="s">
        <v>1447</v>
      </c>
      <c r="C1119" s="3" t="s">
        <v>187</v>
      </c>
      <c r="D1119" s="2" t="s">
        <v>2139</v>
      </c>
      <c r="E1119" s="2" t="s">
        <v>120</v>
      </c>
      <c r="F1119" s="4">
        <v>54366</v>
      </c>
      <c r="G1119" s="3" t="s">
        <v>12</v>
      </c>
      <c r="H1119" s="3" t="s">
        <v>13</v>
      </c>
      <c r="I1119" s="7"/>
      <c r="J1119" s="7"/>
      <c r="K1119" s="3" t="s">
        <v>2</v>
      </c>
      <c r="L1119" s="3" t="s">
        <v>14</v>
      </c>
      <c r="M1119" s="3" t="s">
        <v>15</v>
      </c>
      <c r="N1119" s="6">
        <v>1118</v>
      </c>
    </row>
    <row r="1120" spans="1:14" ht="15.75" x14ac:dyDescent="0.25">
      <c r="A1120" s="1" t="s">
        <v>1237</v>
      </c>
      <c r="B1120" s="2" t="s">
        <v>2136</v>
      </c>
      <c r="C1120" s="8" t="s">
        <v>12</v>
      </c>
      <c r="D1120" s="2" t="s">
        <v>2137</v>
      </c>
      <c r="E1120" s="2" t="s">
        <v>570</v>
      </c>
      <c r="F1120" s="4">
        <v>54366</v>
      </c>
      <c r="G1120" s="8" t="s">
        <v>12</v>
      </c>
      <c r="H1120" s="8" t="s">
        <v>13</v>
      </c>
      <c r="I1120" s="5"/>
      <c r="J1120" s="5"/>
      <c r="K1120" s="8" t="s">
        <v>2</v>
      </c>
      <c r="L1120" s="3" t="s">
        <v>14</v>
      </c>
      <c r="M1120" s="3" t="s">
        <v>15</v>
      </c>
      <c r="N1120" s="6">
        <v>1119</v>
      </c>
    </row>
    <row r="1121" spans="1:14" ht="15.75" x14ac:dyDescent="0.25">
      <c r="A1121" s="1" t="s">
        <v>2140</v>
      </c>
      <c r="B1121" s="2" t="s">
        <v>2141</v>
      </c>
      <c r="C1121" s="3" t="s">
        <v>23</v>
      </c>
      <c r="D1121" s="2" t="s">
        <v>1714</v>
      </c>
      <c r="E1121" s="2" t="s">
        <v>1490</v>
      </c>
      <c r="F1121" s="4">
        <v>54356</v>
      </c>
      <c r="G1121" s="3" t="s">
        <v>12</v>
      </c>
      <c r="H1121" s="3" t="s">
        <v>13</v>
      </c>
      <c r="I1121" s="7"/>
      <c r="J1121" s="7"/>
      <c r="K1121" s="3" t="s">
        <v>2</v>
      </c>
      <c r="L1121" s="3" t="s">
        <v>14</v>
      </c>
      <c r="M1121" s="3" t="s">
        <v>15</v>
      </c>
      <c r="N1121" s="6">
        <v>1120</v>
      </c>
    </row>
    <row r="1122" spans="1:14" ht="15.75" x14ac:dyDescent="0.25">
      <c r="A1122" s="1" t="s">
        <v>2144</v>
      </c>
      <c r="B1122" s="2" t="s">
        <v>1243</v>
      </c>
      <c r="C1122" s="8"/>
      <c r="D1122" s="2" t="s">
        <v>2145</v>
      </c>
      <c r="E1122" s="2" t="s">
        <v>1971</v>
      </c>
      <c r="F1122" s="4">
        <v>54334</v>
      </c>
      <c r="G1122" s="3" t="s">
        <v>12</v>
      </c>
      <c r="H1122" s="3" t="s">
        <v>13</v>
      </c>
      <c r="I1122" s="7"/>
      <c r="J1122" s="7"/>
      <c r="K1122" s="3" t="s">
        <v>2</v>
      </c>
      <c r="L1122" s="3" t="s">
        <v>14</v>
      </c>
      <c r="M1122" s="3" t="s">
        <v>15</v>
      </c>
      <c r="N1122" s="6">
        <v>1121</v>
      </c>
    </row>
    <row r="1123" spans="1:14" ht="15.75" x14ac:dyDescent="0.25">
      <c r="A1123" s="1" t="s">
        <v>2086</v>
      </c>
      <c r="B1123" s="2" t="s">
        <v>465</v>
      </c>
      <c r="C1123" s="3" t="s">
        <v>23</v>
      </c>
      <c r="D1123" s="2" t="s">
        <v>782</v>
      </c>
      <c r="E1123" s="2" t="s">
        <v>270</v>
      </c>
      <c r="F1123" s="4">
        <v>54325</v>
      </c>
      <c r="G1123" s="3" t="s">
        <v>12</v>
      </c>
      <c r="H1123" s="3" t="s">
        <v>13</v>
      </c>
      <c r="I1123" s="7"/>
      <c r="J1123" s="7"/>
      <c r="K1123" s="3" t="s">
        <v>3</v>
      </c>
      <c r="L1123" s="3" t="s">
        <v>59</v>
      </c>
      <c r="M1123" s="3" t="s">
        <v>60</v>
      </c>
      <c r="N1123" s="6">
        <v>1122</v>
      </c>
    </row>
    <row r="1124" spans="1:14" ht="15.75" x14ac:dyDescent="0.25">
      <c r="A1124" s="1" t="s">
        <v>2382</v>
      </c>
      <c r="B1124" s="2" t="s">
        <v>2383</v>
      </c>
      <c r="C1124" s="8"/>
      <c r="D1124" s="2" t="s">
        <v>3222</v>
      </c>
      <c r="E1124" s="2" t="s">
        <v>1191</v>
      </c>
      <c r="F1124" s="4">
        <v>54315</v>
      </c>
      <c r="G1124" s="3" t="s">
        <v>12</v>
      </c>
      <c r="H1124" s="3" t="s">
        <v>13</v>
      </c>
      <c r="I1124" s="7"/>
      <c r="J1124" s="7"/>
      <c r="K1124" s="3" t="s">
        <v>2</v>
      </c>
      <c r="L1124" s="3" t="s">
        <v>14</v>
      </c>
      <c r="M1124" s="3" t="s">
        <v>15</v>
      </c>
      <c r="N1124" s="6">
        <v>1123</v>
      </c>
    </row>
    <row r="1125" spans="1:14" ht="15.75" x14ac:dyDescent="0.25">
      <c r="A1125" s="1" t="s">
        <v>2213</v>
      </c>
      <c r="B1125" s="2" t="s">
        <v>2214</v>
      </c>
      <c r="C1125" s="9" t="s">
        <v>144</v>
      </c>
      <c r="D1125" s="2" t="s">
        <v>1654</v>
      </c>
      <c r="E1125" s="2" t="s">
        <v>53</v>
      </c>
      <c r="F1125" s="5">
        <v>54309</v>
      </c>
      <c r="G1125" s="9" t="s">
        <v>12</v>
      </c>
      <c r="H1125" s="9" t="s">
        <v>13</v>
      </c>
      <c r="I1125" s="5"/>
      <c r="J1125" s="5"/>
      <c r="K1125" s="9" t="s">
        <v>2</v>
      </c>
      <c r="L1125" s="3" t="s">
        <v>14</v>
      </c>
      <c r="M1125" s="3" t="s">
        <v>15</v>
      </c>
      <c r="N1125" s="6">
        <v>1124</v>
      </c>
    </row>
    <row r="1126" spans="1:14" ht="15.75" x14ac:dyDescent="0.25">
      <c r="A1126" s="13" t="s">
        <v>2979</v>
      </c>
      <c r="B1126" s="14" t="s">
        <v>553</v>
      </c>
      <c r="C1126" s="15" t="s">
        <v>12</v>
      </c>
      <c r="D1126" s="14" t="s">
        <v>3223</v>
      </c>
      <c r="E1126" s="14" t="s">
        <v>1326</v>
      </c>
      <c r="F1126" s="16">
        <f>SUM(40*52*26.1)</f>
        <v>54288</v>
      </c>
      <c r="G1126" s="19" t="s">
        <v>224</v>
      </c>
      <c r="H1126" s="19" t="s">
        <v>13</v>
      </c>
      <c r="I1126" s="20"/>
      <c r="J1126" s="20"/>
      <c r="K1126" s="19" t="s">
        <v>2</v>
      </c>
      <c r="L1126" s="15" t="s">
        <v>14</v>
      </c>
      <c r="M1126" s="15" t="s">
        <v>15</v>
      </c>
      <c r="N1126" s="6">
        <v>1125</v>
      </c>
    </row>
    <row r="1127" spans="1:14" ht="15.75" x14ac:dyDescent="0.25">
      <c r="A1127" s="1" t="s">
        <v>2231</v>
      </c>
      <c r="B1127" s="2" t="s">
        <v>62</v>
      </c>
      <c r="C1127" s="3" t="s">
        <v>287</v>
      </c>
      <c r="D1127" s="2" t="s">
        <v>201</v>
      </c>
      <c r="E1127" s="2" t="s">
        <v>189</v>
      </c>
      <c r="F1127" s="4">
        <v>54287</v>
      </c>
      <c r="G1127" s="3" t="s">
        <v>12</v>
      </c>
      <c r="H1127" s="3" t="s">
        <v>13</v>
      </c>
      <c r="I1127" s="7"/>
      <c r="J1127" s="7"/>
      <c r="K1127" s="3" t="s">
        <v>3</v>
      </c>
      <c r="L1127" s="3" t="s">
        <v>59</v>
      </c>
      <c r="M1127" s="3" t="s">
        <v>60</v>
      </c>
      <c r="N1127" s="6">
        <v>1126</v>
      </c>
    </row>
    <row r="1128" spans="1:14" ht="15.75" x14ac:dyDescent="0.25">
      <c r="A1128" s="1" t="s">
        <v>2172</v>
      </c>
      <c r="B1128" s="2" t="s">
        <v>2173</v>
      </c>
      <c r="C1128" s="3" t="s">
        <v>12</v>
      </c>
      <c r="D1128" s="2" t="s">
        <v>2174</v>
      </c>
      <c r="E1128" s="2" t="s">
        <v>508</v>
      </c>
      <c r="F1128" s="4">
        <v>54234</v>
      </c>
      <c r="G1128" s="3" t="s">
        <v>12</v>
      </c>
      <c r="H1128" s="3" t="s">
        <v>13</v>
      </c>
      <c r="I1128" s="7"/>
      <c r="J1128" s="7"/>
      <c r="K1128" s="3" t="s">
        <v>3</v>
      </c>
      <c r="L1128" s="3" t="s">
        <v>59</v>
      </c>
      <c r="M1128" s="3" t="s">
        <v>60</v>
      </c>
      <c r="N1128" s="6">
        <v>1127</v>
      </c>
    </row>
    <row r="1129" spans="1:14" ht="15.75" x14ac:dyDescent="0.25">
      <c r="A1129" s="1" t="s">
        <v>2146</v>
      </c>
      <c r="B1129" s="2" t="s">
        <v>2147</v>
      </c>
      <c r="C1129" s="3" t="s">
        <v>18</v>
      </c>
      <c r="D1129" s="2" t="s">
        <v>1654</v>
      </c>
      <c r="E1129" s="2" t="s">
        <v>53</v>
      </c>
      <c r="F1129" s="4">
        <v>54229</v>
      </c>
      <c r="G1129" s="8" t="s">
        <v>12</v>
      </c>
      <c r="H1129" s="8" t="s">
        <v>13</v>
      </c>
      <c r="I1129" s="7"/>
      <c r="J1129" s="7"/>
      <c r="K1129" s="8" t="s">
        <v>2</v>
      </c>
      <c r="L1129" s="3" t="s">
        <v>14</v>
      </c>
      <c r="M1129" s="3" t="s">
        <v>15</v>
      </c>
      <c r="N1129" s="6">
        <v>1128</v>
      </c>
    </row>
    <row r="1130" spans="1:14" ht="15.75" x14ac:dyDescent="0.25">
      <c r="A1130" s="1" t="s">
        <v>2352</v>
      </c>
      <c r="B1130" s="2" t="s">
        <v>2353</v>
      </c>
      <c r="C1130" s="3" t="s">
        <v>12</v>
      </c>
      <c r="D1130" s="2" t="s">
        <v>1961</v>
      </c>
      <c r="E1130" s="2" t="s">
        <v>321</v>
      </c>
      <c r="F1130" s="4">
        <v>54184</v>
      </c>
      <c r="G1130" s="3" t="s">
        <v>12</v>
      </c>
      <c r="H1130" s="3" t="s">
        <v>13</v>
      </c>
      <c r="I1130" s="7"/>
      <c r="J1130" s="7"/>
      <c r="K1130" s="3" t="s">
        <v>2</v>
      </c>
      <c r="L1130" s="3" t="s">
        <v>14</v>
      </c>
      <c r="M1130" s="3" t="s">
        <v>15</v>
      </c>
      <c r="N1130" s="6">
        <v>1129</v>
      </c>
    </row>
    <row r="1131" spans="1:14" ht="15.75" x14ac:dyDescent="0.25">
      <c r="A1131" s="1" t="s">
        <v>2150</v>
      </c>
      <c r="B1131" s="2" t="s">
        <v>615</v>
      </c>
      <c r="C1131" s="3" t="s">
        <v>51</v>
      </c>
      <c r="D1131" s="2" t="s">
        <v>2151</v>
      </c>
      <c r="E1131" s="2" t="s">
        <v>603</v>
      </c>
      <c r="F1131" s="4">
        <v>54119</v>
      </c>
      <c r="G1131" s="3" t="s">
        <v>58</v>
      </c>
      <c r="H1131" s="3" t="s">
        <v>13</v>
      </c>
      <c r="I1131" s="7"/>
      <c r="J1131" s="7"/>
      <c r="K1131" s="3" t="s">
        <v>2152</v>
      </c>
      <c r="L1131" s="3" t="s">
        <v>2153</v>
      </c>
      <c r="M1131" s="3" t="s">
        <v>15</v>
      </c>
      <c r="N1131" s="6">
        <v>1130</v>
      </c>
    </row>
    <row r="1132" spans="1:14" ht="15.75" x14ac:dyDescent="0.25">
      <c r="A1132" s="1" t="s">
        <v>2225</v>
      </c>
      <c r="B1132" s="2" t="s">
        <v>595</v>
      </c>
      <c r="C1132" s="3" t="s">
        <v>18</v>
      </c>
      <c r="D1132" s="2" t="s">
        <v>782</v>
      </c>
      <c r="E1132" s="2" t="s">
        <v>258</v>
      </c>
      <c r="F1132" s="4">
        <v>54107</v>
      </c>
      <c r="G1132" s="3" t="s">
        <v>12</v>
      </c>
      <c r="H1132" s="3" t="s">
        <v>13</v>
      </c>
      <c r="I1132" s="4">
        <v>1000</v>
      </c>
      <c r="J1132" s="7"/>
      <c r="K1132" s="3" t="s">
        <v>3</v>
      </c>
      <c r="L1132" s="3" t="s">
        <v>59</v>
      </c>
      <c r="M1132" s="3" t="s">
        <v>60</v>
      </c>
      <c r="N1132" s="6">
        <v>1131</v>
      </c>
    </row>
    <row r="1133" spans="1:14" ht="15.75" x14ac:dyDescent="0.25">
      <c r="A1133" s="1" t="s">
        <v>2363</v>
      </c>
      <c r="B1133" s="2" t="s">
        <v>139</v>
      </c>
      <c r="C1133" s="3" t="s">
        <v>18</v>
      </c>
      <c r="D1133" s="2" t="s">
        <v>782</v>
      </c>
      <c r="E1133" s="2" t="s">
        <v>163</v>
      </c>
      <c r="F1133" s="4">
        <v>54103</v>
      </c>
      <c r="G1133" s="3" t="s">
        <v>12</v>
      </c>
      <c r="H1133" s="3" t="s">
        <v>13</v>
      </c>
      <c r="I1133" s="7"/>
      <c r="J1133" s="5"/>
      <c r="K1133" s="9" t="s">
        <v>3</v>
      </c>
      <c r="L1133" s="3" t="s">
        <v>59</v>
      </c>
      <c r="M1133" s="3" t="s">
        <v>60</v>
      </c>
      <c r="N1133" s="6">
        <v>1132</v>
      </c>
    </row>
    <row r="1134" spans="1:14" ht="15.75" x14ac:dyDescent="0.25">
      <c r="A1134" s="1" t="s">
        <v>3224</v>
      </c>
      <c r="B1134" s="2" t="s">
        <v>462</v>
      </c>
      <c r="C1134" s="3" t="s">
        <v>152</v>
      </c>
      <c r="D1134" s="2" t="s">
        <v>2874</v>
      </c>
      <c r="E1134" s="2" t="s">
        <v>975</v>
      </c>
      <c r="F1134" s="4">
        <v>54060</v>
      </c>
      <c r="G1134" s="3" t="s">
        <v>12</v>
      </c>
      <c r="H1134" s="3" t="s">
        <v>13</v>
      </c>
      <c r="I1134" s="7"/>
      <c r="J1134" s="7"/>
      <c r="K1134" s="3" t="s">
        <v>2</v>
      </c>
      <c r="L1134" s="3" t="s">
        <v>14</v>
      </c>
      <c r="M1134" s="3" t="s">
        <v>15</v>
      </c>
      <c r="N1134" s="6">
        <v>1133</v>
      </c>
    </row>
    <row r="1135" spans="1:14" ht="15.75" x14ac:dyDescent="0.25">
      <c r="A1135" s="1" t="s">
        <v>2154</v>
      </c>
      <c r="B1135" s="2" t="s">
        <v>2155</v>
      </c>
      <c r="C1135" s="3" t="s">
        <v>51</v>
      </c>
      <c r="D1135" s="2" t="s">
        <v>1888</v>
      </c>
      <c r="E1135" s="2" t="s">
        <v>443</v>
      </c>
      <c r="F1135" s="4">
        <v>54060</v>
      </c>
      <c r="G1135" s="3" t="s">
        <v>12</v>
      </c>
      <c r="H1135" s="3" t="s">
        <v>13</v>
      </c>
      <c r="I1135" s="7"/>
      <c r="J1135" s="7"/>
      <c r="K1135" s="3" t="s">
        <v>2</v>
      </c>
      <c r="L1135" s="3" t="s">
        <v>14</v>
      </c>
      <c r="M1135" s="3" t="s">
        <v>15</v>
      </c>
      <c r="N1135" s="6">
        <v>1134</v>
      </c>
    </row>
    <row r="1136" spans="1:14" ht="15.75" x14ac:dyDescent="0.25">
      <c r="A1136" s="1" t="s">
        <v>3225</v>
      </c>
      <c r="B1136" s="2" t="s">
        <v>1309</v>
      </c>
      <c r="C1136" s="3" t="s">
        <v>12</v>
      </c>
      <c r="D1136" s="2" t="s">
        <v>2845</v>
      </c>
      <c r="E1136" s="2" t="s">
        <v>570</v>
      </c>
      <c r="F1136" s="4">
        <v>54060</v>
      </c>
      <c r="G1136" s="3" t="s">
        <v>12</v>
      </c>
      <c r="H1136" s="3" t="s">
        <v>13</v>
      </c>
      <c r="I1136" s="7"/>
      <c r="J1136" s="7"/>
      <c r="K1136" s="3" t="s">
        <v>2</v>
      </c>
      <c r="L1136" s="3" t="s">
        <v>14</v>
      </c>
      <c r="M1136" s="3" t="s">
        <v>15</v>
      </c>
      <c r="N1136" s="6">
        <v>1135</v>
      </c>
    </row>
    <row r="1137" spans="1:14" ht="15.75" x14ac:dyDescent="0.25">
      <c r="A1137" s="1" t="s">
        <v>3226</v>
      </c>
      <c r="B1137" s="2" t="s">
        <v>426</v>
      </c>
      <c r="C1137" s="3" t="s">
        <v>51</v>
      </c>
      <c r="D1137" s="2" t="s">
        <v>3227</v>
      </c>
      <c r="E1137" s="2" t="s">
        <v>178</v>
      </c>
      <c r="F1137" s="4">
        <v>54060</v>
      </c>
      <c r="G1137" s="3" t="s">
        <v>12</v>
      </c>
      <c r="H1137" s="3" t="s">
        <v>13</v>
      </c>
      <c r="I1137" s="7"/>
      <c r="J1137" s="7"/>
      <c r="K1137" s="3" t="s">
        <v>2</v>
      </c>
      <c r="L1137" s="3" t="s">
        <v>14</v>
      </c>
      <c r="M1137" s="3" t="s">
        <v>15</v>
      </c>
      <c r="N1137" s="6">
        <v>1136</v>
      </c>
    </row>
    <row r="1138" spans="1:14" ht="15.75" x14ac:dyDescent="0.25">
      <c r="A1138" s="1" t="s">
        <v>1404</v>
      </c>
      <c r="B1138" s="2" t="s">
        <v>260</v>
      </c>
      <c r="C1138" s="3" t="s">
        <v>87</v>
      </c>
      <c r="D1138" s="2" t="s">
        <v>588</v>
      </c>
      <c r="E1138" s="2" t="s">
        <v>380</v>
      </c>
      <c r="F1138" s="4">
        <v>53938</v>
      </c>
      <c r="G1138" s="8" t="s">
        <v>12</v>
      </c>
      <c r="H1138" s="8" t="s">
        <v>13</v>
      </c>
      <c r="I1138" s="7"/>
      <c r="J1138" s="7"/>
      <c r="K1138" s="8" t="s">
        <v>3</v>
      </c>
      <c r="L1138" s="3" t="s">
        <v>59</v>
      </c>
      <c r="M1138" s="3" t="s">
        <v>60</v>
      </c>
      <c r="N1138" s="6">
        <v>1137</v>
      </c>
    </row>
    <row r="1139" spans="1:14" ht="15.75" x14ac:dyDescent="0.25">
      <c r="A1139" s="1" t="s">
        <v>2229</v>
      </c>
      <c r="B1139" s="2" t="s">
        <v>462</v>
      </c>
      <c r="C1139" s="3" t="s">
        <v>207</v>
      </c>
      <c r="D1139" s="2" t="s">
        <v>782</v>
      </c>
      <c r="E1139" s="2" t="s">
        <v>280</v>
      </c>
      <c r="F1139" s="4">
        <v>53910</v>
      </c>
      <c r="G1139" s="3" t="s">
        <v>58</v>
      </c>
      <c r="H1139" s="9" t="s">
        <v>13</v>
      </c>
      <c r="I1139" s="5"/>
      <c r="J1139" s="5"/>
      <c r="K1139" s="9" t="s">
        <v>1</v>
      </c>
      <c r="L1139" s="3" t="s">
        <v>59</v>
      </c>
      <c r="M1139" s="3" t="s">
        <v>60</v>
      </c>
      <c r="N1139" s="6">
        <v>1138</v>
      </c>
    </row>
    <row r="1140" spans="1:14" ht="15.75" x14ac:dyDescent="0.25">
      <c r="A1140" s="10" t="s">
        <v>2161</v>
      </c>
      <c r="B1140" s="11" t="s">
        <v>227</v>
      </c>
      <c r="C1140" s="8"/>
      <c r="D1140" s="11" t="s">
        <v>2162</v>
      </c>
      <c r="E1140" s="11" t="s">
        <v>1354</v>
      </c>
      <c r="F1140" s="7">
        <v>53908</v>
      </c>
      <c r="G1140" s="8" t="s">
        <v>12</v>
      </c>
      <c r="H1140" s="8" t="s">
        <v>13</v>
      </c>
      <c r="I1140" s="7"/>
      <c r="J1140" s="7"/>
      <c r="K1140" s="8" t="s">
        <v>2</v>
      </c>
      <c r="L1140" s="8" t="s">
        <v>14</v>
      </c>
      <c r="M1140" s="8" t="s">
        <v>15</v>
      </c>
      <c r="N1140" s="6">
        <v>1139</v>
      </c>
    </row>
    <row r="1141" spans="1:14" ht="15.75" x14ac:dyDescent="0.25">
      <c r="A1141" s="1" t="s">
        <v>2163</v>
      </c>
      <c r="B1141" s="2" t="s">
        <v>35</v>
      </c>
      <c r="C1141" s="3" t="s">
        <v>144</v>
      </c>
      <c r="D1141" s="2" t="s">
        <v>782</v>
      </c>
      <c r="E1141" s="2" t="s">
        <v>916</v>
      </c>
      <c r="F1141" s="4">
        <v>53877</v>
      </c>
      <c r="G1141" s="8" t="s">
        <v>12</v>
      </c>
      <c r="H1141" s="8" t="s">
        <v>13</v>
      </c>
      <c r="I1141" s="5"/>
      <c r="J1141" s="5"/>
      <c r="K1141" s="8" t="s">
        <v>3</v>
      </c>
      <c r="L1141" s="3" t="s">
        <v>59</v>
      </c>
      <c r="M1141" s="3" t="s">
        <v>60</v>
      </c>
      <c r="N1141" s="6">
        <v>1140</v>
      </c>
    </row>
    <row r="1142" spans="1:14" ht="15.75" x14ac:dyDescent="0.25">
      <c r="A1142" s="1" t="s">
        <v>2163</v>
      </c>
      <c r="B1142" s="2" t="s">
        <v>2164</v>
      </c>
      <c r="C1142" s="8" t="s">
        <v>12</v>
      </c>
      <c r="D1142" s="2" t="s">
        <v>1654</v>
      </c>
      <c r="E1142" s="2" t="s">
        <v>53</v>
      </c>
      <c r="F1142" s="4">
        <v>53875</v>
      </c>
      <c r="G1142" s="8" t="s">
        <v>12</v>
      </c>
      <c r="H1142" s="8" t="s">
        <v>13</v>
      </c>
      <c r="I1142" s="7"/>
      <c r="J1142" s="7"/>
      <c r="K1142" s="8" t="s">
        <v>2</v>
      </c>
      <c r="L1142" s="3" t="s">
        <v>14</v>
      </c>
      <c r="M1142" s="3" t="s">
        <v>15</v>
      </c>
      <c r="N1142" s="6">
        <v>1141</v>
      </c>
    </row>
    <row r="1143" spans="1:14" ht="15.75" x14ac:dyDescent="0.25">
      <c r="A1143" s="1" t="s">
        <v>2224</v>
      </c>
      <c r="B1143" s="2" t="s">
        <v>650</v>
      </c>
      <c r="C1143" s="3" t="s">
        <v>87</v>
      </c>
      <c r="D1143" s="2" t="s">
        <v>588</v>
      </c>
      <c r="E1143" s="2" t="s">
        <v>270</v>
      </c>
      <c r="F1143" s="4">
        <v>53868</v>
      </c>
      <c r="G1143" s="9" t="s">
        <v>12</v>
      </c>
      <c r="H1143" s="9" t="s">
        <v>13</v>
      </c>
      <c r="I1143" s="5"/>
      <c r="J1143" s="5"/>
      <c r="K1143" s="9" t="s">
        <v>3</v>
      </c>
      <c r="L1143" s="3" t="s">
        <v>59</v>
      </c>
      <c r="M1143" s="3" t="s">
        <v>60</v>
      </c>
      <c r="N1143" s="6">
        <v>1142</v>
      </c>
    </row>
    <row r="1144" spans="1:14" ht="15.75" x14ac:dyDescent="0.25">
      <c r="A1144" s="1" t="s">
        <v>2165</v>
      </c>
      <c r="B1144" s="2" t="s">
        <v>1076</v>
      </c>
      <c r="C1144" s="3" t="s">
        <v>18</v>
      </c>
      <c r="D1144" s="2" t="s">
        <v>2166</v>
      </c>
      <c r="E1144" s="2" t="s">
        <v>198</v>
      </c>
      <c r="F1144" s="4">
        <v>53854</v>
      </c>
      <c r="G1144" s="3" t="s">
        <v>12</v>
      </c>
      <c r="H1144" s="3" t="s">
        <v>13</v>
      </c>
      <c r="I1144" s="7"/>
      <c r="J1144" s="7"/>
      <c r="K1144" s="3" t="s">
        <v>2</v>
      </c>
      <c r="L1144" s="3" t="s">
        <v>14</v>
      </c>
      <c r="M1144" s="3" t="s">
        <v>15</v>
      </c>
      <c r="N1144" s="6">
        <v>1143</v>
      </c>
    </row>
    <row r="1145" spans="1:14" ht="15.75" x14ac:dyDescent="0.25">
      <c r="A1145" s="1" t="s">
        <v>2217</v>
      </c>
      <c r="B1145" s="2" t="s">
        <v>2218</v>
      </c>
      <c r="C1145" s="3" t="s">
        <v>144</v>
      </c>
      <c r="D1145" s="2" t="s">
        <v>782</v>
      </c>
      <c r="E1145" s="2" t="s">
        <v>3109</v>
      </c>
      <c r="F1145" s="4">
        <v>53792</v>
      </c>
      <c r="G1145" s="8" t="s">
        <v>12</v>
      </c>
      <c r="H1145" s="8" t="s">
        <v>13</v>
      </c>
      <c r="I1145" s="5"/>
      <c r="J1145" s="5"/>
      <c r="K1145" s="8" t="s">
        <v>3</v>
      </c>
      <c r="L1145" s="3" t="s">
        <v>59</v>
      </c>
      <c r="M1145" s="3" t="s">
        <v>60</v>
      </c>
      <c r="N1145" s="6">
        <v>1144</v>
      </c>
    </row>
    <row r="1146" spans="1:14" ht="15.75" x14ac:dyDescent="0.25">
      <c r="A1146" s="1" t="s">
        <v>2563</v>
      </c>
      <c r="B1146" s="2" t="s">
        <v>74</v>
      </c>
      <c r="C1146" s="3" t="s">
        <v>18</v>
      </c>
      <c r="D1146" s="2" t="s">
        <v>3228</v>
      </c>
      <c r="E1146" s="2" t="s">
        <v>1534</v>
      </c>
      <c r="F1146" s="4">
        <v>53750</v>
      </c>
      <c r="G1146" s="3" t="s">
        <v>12</v>
      </c>
      <c r="H1146" s="3" t="s">
        <v>13</v>
      </c>
      <c r="I1146" s="7"/>
      <c r="J1146" s="7"/>
      <c r="K1146" s="3" t="s">
        <v>2</v>
      </c>
      <c r="L1146" s="3" t="s">
        <v>14</v>
      </c>
      <c r="M1146" s="3" t="s">
        <v>15</v>
      </c>
      <c r="N1146" s="6">
        <v>1145</v>
      </c>
    </row>
    <row r="1147" spans="1:14" ht="15.75" x14ac:dyDescent="0.25">
      <c r="A1147" s="1" t="s">
        <v>2270</v>
      </c>
      <c r="B1147" s="2" t="s">
        <v>315</v>
      </c>
      <c r="C1147" s="3" t="s">
        <v>135</v>
      </c>
      <c r="D1147" s="2" t="s">
        <v>782</v>
      </c>
      <c r="E1147" s="2" t="s">
        <v>1263</v>
      </c>
      <c r="F1147" s="4">
        <v>53683</v>
      </c>
      <c r="G1147" s="3" t="s">
        <v>12</v>
      </c>
      <c r="H1147" s="3" t="s">
        <v>13</v>
      </c>
      <c r="I1147" s="4">
        <v>2000</v>
      </c>
      <c r="J1147" s="5"/>
      <c r="K1147" s="3" t="s">
        <v>3</v>
      </c>
      <c r="L1147" s="3" t="s">
        <v>59</v>
      </c>
      <c r="M1147" s="3" t="s">
        <v>60</v>
      </c>
      <c r="N1147" s="6">
        <v>1146</v>
      </c>
    </row>
    <row r="1148" spans="1:14" ht="15.75" x14ac:dyDescent="0.25">
      <c r="A1148" s="1" t="s">
        <v>2176</v>
      </c>
      <c r="B1148" s="2" t="s">
        <v>2177</v>
      </c>
      <c r="C1148" s="8"/>
      <c r="D1148" s="2" t="s">
        <v>1654</v>
      </c>
      <c r="E1148" s="2" t="s">
        <v>53</v>
      </c>
      <c r="F1148" s="7">
        <v>53678</v>
      </c>
      <c r="G1148" s="9" t="s">
        <v>12</v>
      </c>
      <c r="H1148" s="9" t="s">
        <v>13</v>
      </c>
      <c r="I1148" s="5"/>
      <c r="J1148" s="5"/>
      <c r="K1148" s="9" t="s">
        <v>2</v>
      </c>
      <c r="L1148" s="8" t="s">
        <v>14</v>
      </c>
      <c r="M1148" s="8" t="s">
        <v>15</v>
      </c>
      <c r="N1148" s="6">
        <v>1147</v>
      </c>
    </row>
    <row r="1149" spans="1:14" ht="15.75" x14ac:dyDescent="0.25">
      <c r="A1149" s="1" t="s">
        <v>209</v>
      </c>
      <c r="B1149" s="2" t="s">
        <v>2178</v>
      </c>
      <c r="C1149" s="3" t="s">
        <v>58</v>
      </c>
      <c r="D1149" s="2" t="s">
        <v>2179</v>
      </c>
      <c r="E1149" s="2" t="s">
        <v>570</v>
      </c>
      <c r="F1149" s="4">
        <v>53650</v>
      </c>
      <c r="G1149" s="3" t="s">
        <v>12</v>
      </c>
      <c r="H1149" s="3" t="s">
        <v>13</v>
      </c>
      <c r="I1149" s="7"/>
      <c r="J1149" s="7"/>
      <c r="K1149" s="3" t="s">
        <v>2</v>
      </c>
      <c r="L1149" s="3" t="s">
        <v>14</v>
      </c>
      <c r="M1149" s="3" t="s">
        <v>15</v>
      </c>
      <c r="N1149" s="6">
        <v>1148</v>
      </c>
    </row>
    <row r="1150" spans="1:14" ht="15.75" x14ac:dyDescent="0.25">
      <c r="A1150" s="1" t="s">
        <v>2180</v>
      </c>
      <c r="B1150" s="2" t="s">
        <v>556</v>
      </c>
      <c r="C1150" s="8"/>
      <c r="D1150" s="2" t="s">
        <v>2181</v>
      </c>
      <c r="E1150" s="2" t="s">
        <v>1661</v>
      </c>
      <c r="F1150" s="4">
        <v>53646</v>
      </c>
      <c r="G1150" s="8" t="s">
        <v>12</v>
      </c>
      <c r="H1150" s="8" t="s">
        <v>13</v>
      </c>
      <c r="I1150" s="7"/>
      <c r="J1150" s="7"/>
      <c r="K1150" s="8" t="s">
        <v>2</v>
      </c>
      <c r="L1150" s="3" t="s">
        <v>14</v>
      </c>
      <c r="M1150" s="3" t="s">
        <v>15</v>
      </c>
      <c r="N1150" s="6">
        <v>1149</v>
      </c>
    </row>
    <row r="1151" spans="1:14" ht="15.75" x14ac:dyDescent="0.25">
      <c r="A1151" s="1" t="s">
        <v>288</v>
      </c>
      <c r="B1151" s="2" t="s">
        <v>696</v>
      </c>
      <c r="C1151" s="3" t="s">
        <v>12</v>
      </c>
      <c r="D1151" s="2" t="s">
        <v>782</v>
      </c>
      <c r="E1151" s="2" t="s">
        <v>258</v>
      </c>
      <c r="F1151" s="4">
        <v>53481</v>
      </c>
      <c r="G1151" s="3" t="s">
        <v>12</v>
      </c>
      <c r="H1151" s="3" t="s">
        <v>13</v>
      </c>
      <c r="I1151" s="7"/>
      <c r="J1151" s="7"/>
      <c r="K1151" s="3" t="s">
        <v>3</v>
      </c>
      <c r="L1151" s="3" t="s">
        <v>59</v>
      </c>
      <c r="M1151" s="3" t="s">
        <v>60</v>
      </c>
      <c r="N1151" s="6">
        <v>1150</v>
      </c>
    </row>
    <row r="1152" spans="1:14" ht="15.75" x14ac:dyDescent="0.25">
      <c r="A1152" s="1" t="s">
        <v>2184</v>
      </c>
      <c r="B1152" s="2" t="s">
        <v>441</v>
      </c>
      <c r="C1152" s="3" t="s">
        <v>144</v>
      </c>
      <c r="D1152" s="2" t="s">
        <v>1654</v>
      </c>
      <c r="E1152" s="2" t="s">
        <v>53</v>
      </c>
      <c r="F1152" s="4">
        <v>53403</v>
      </c>
      <c r="G1152" s="8" t="s">
        <v>12</v>
      </c>
      <c r="H1152" s="8" t="s">
        <v>13</v>
      </c>
      <c r="I1152" s="5"/>
      <c r="J1152" s="5"/>
      <c r="K1152" s="8" t="s">
        <v>2</v>
      </c>
      <c r="L1152" s="3" t="s">
        <v>14</v>
      </c>
      <c r="M1152" s="3" t="s">
        <v>15</v>
      </c>
      <c r="N1152" s="6">
        <v>1151</v>
      </c>
    </row>
    <row r="1153" spans="1:14" ht="15.75" x14ac:dyDescent="0.25">
      <c r="A1153" s="1" t="s">
        <v>2186</v>
      </c>
      <c r="B1153" s="2" t="s">
        <v>1102</v>
      </c>
      <c r="C1153" s="3" t="s">
        <v>87</v>
      </c>
      <c r="D1153" s="2" t="s">
        <v>2187</v>
      </c>
      <c r="E1153" s="2" t="s">
        <v>163</v>
      </c>
      <c r="F1153" s="4">
        <v>53328</v>
      </c>
      <c r="G1153" s="3" t="s">
        <v>12</v>
      </c>
      <c r="H1153" s="3" t="s">
        <v>13</v>
      </c>
      <c r="I1153" s="7"/>
      <c r="J1153" s="7"/>
      <c r="K1153" s="3" t="s">
        <v>2</v>
      </c>
      <c r="L1153" s="3" t="s">
        <v>14</v>
      </c>
      <c r="M1153" s="3" t="s">
        <v>15</v>
      </c>
      <c r="N1153" s="6">
        <v>1152</v>
      </c>
    </row>
    <row r="1154" spans="1:14" ht="15.75" x14ac:dyDescent="0.25">
      <c r="A1154" s="1" t="s">
        <v>2190</v>
      </c>
      <c r="B1154" s="2" t="s">
        <v>147</v>
      </c>
      <c r="C1154" s="3" t="s">
        <v>181</v>
      </c>
      <c r="D1154" s="2" t="s">
        <v>2191</v>
      </c>
      <c r="E1154" s="2" t="s">
        <v>706</v>
      </c>
      <c r="F1154" s="4">
        <v>53328</v>
      </c>
      <c r="G1154" s="3" t="s">
        <v>12</v>
      </c>
      <c r="H1154" s="3" t="s">
        <v>13</v>
      </c>
      <c r="I1154" s="5"/>
      <c r="J1154" s="5"/>
      <c r="K1154" s="3" t="s">
        <v>2</v>
      </c>
      <c r="L1154" s="3" t="s">
        <v>14</v>
      </c>
      <c r="M1154" s="3" t="s">
        <v>15</v>
      </c>
      <c r="N1154" s="6">
        <v>1153</v>
      </c>
    </row>
    <row r="1155" spans="1:14" ht="15.75" x14ac:dyDescent="0.25">
      <c r="A1155" s="1" t="s">
        <v>2188</v>
      </c>
      <c r="B1155" s="2" t="s">
        <v>2189</v>
      </c>
      <c r="C1155" s="3" t="s">
        <v>31</v>
      </c>
      <c r="D1155" s="2" t="s">
        <v>1888</v>
      </c>
      <c r="E1155" s="2" t="s">
        <v>1889</v>
      </c>
      <c r="F1155" s="5">
        <v>53328</v>
      </c>
      <c r="G1155" s="9" t="s">
        <v>12</v>
      </c>
      <c r="H1155" s="9" t="s">
        <v>13</v>
      </c>
      <c r="I1155" s="5"/>
      <c r="J1155" s="5"/>
      <c r="K1155" s="9" t="s">
        <v>2</v>
      </c>
      <c r="L1155" s="3" t="s">
        <v>14</v>
      </c>
      <c r="M1155" s="3" t="s">
        <v>15</v>
      </c>
      <c r="N1155" s="6">
        <v>1154</v>
      </c>
    </row>
    <row r="1156" spans="1:14" ht="15.75" x14ac:dyDescent="0.25">
      <c r="A1156" s="1" t="s">
        <v>1148</v>
      </c>
      <c r="B1156" s="2" t="s">
        <v>1726</v>
      </c>
      <c r="C1156" s="3" t="s">
        <v>51</v>
      </c>
      <c r="D1156" s="2" t="s">
        <v>2200</v>
      </c>
      <c r="E1156" s="2" t="s">
        <v>321</v>
      </c>
      <c r="F1156" s="4">
        <v>53321</v>
      </c>
      <c r="G1156" s="8" t="s">
        <v>12</v>
      </c>
      <c r="H1156" s="8" t="s">
        <v>13</v>
      </c>
      <c r="I1156" s="5"/>
      <c r="J1156" s="5"/>
      <c r="K1156" s="8" t="s">
        <v>2</v>
      </c>
      <c r="L1156" s="3" t="s">
        <v>14</v>
      </c>
      <c r="M1156" s="3" t="s">
        <v>15</v>
      </c>
      <c r="N1156" s="6">
        <v>1155</v>
      </c>
    </row>
    <row r="1157" spans="1:14" ht="15.75" x14ac:dyDescent="0.25">
      <c r="A1157" s="1" t="s">
        <v>223</v>
      </c>
      <c r="B1157" s="2" t="s">
        <v>1815</v>
      </c>
      <c r="C1157" s="3" t="s">
        <v>51</v>
      </c>
      <c r="D1157" s="2" t="s">
        <v>2201</v>
      </c>
      <c r="E1157" s="2" t="s">
        <v>321</v>
      </c>
      <c r="F1157" s="4">
        <v>53321</v>
      </c>
      <c r="G1157" s="3" t="s">
        <v>12</v>
      </c>
      <c r="H1157" s="3" t="s">
        <v>13</v>
      </c>
      <c r="I1157" s="7"/>
      <c r="J1157" s="7"/>
      <c r="K1157" s="3" t="s">
        <v>2</v>
      </c>
      <c r="L1157" s="3" t="s">
        <v>14</v>
      </c>
      <c r="M1157" s="3" t="s">
        <v>15</v>
      </c>
      <c r="N1157" s="6">
        <v>1156</v>
      </c>
    </row>
    <row r="1158" spans="1:14" ht="15.75" x14ac:dyDescent="0.25">
      <c r="A1158" s="1" t="s">
        <v>2202</v>
      </c>
      <c r="B1158" s="2" t="s">
        <v>147</v>
      </c>
      <c r="C1158" s="3" t="s">
        <v>63</v>
      </c>
      <c r="D1158" s="2" t="s">
        <v>2203</v>
      </c>
      <c r="E1158" s="2" t="s">
        <v>309</v>
      </c>
      <c r="F1158" s="4">
        <v>53321</v>
      </c>
      <c r="G1158" s="3" t="s">
        <v>12</v>
      </c>
      <c r="H1158" s="3" t="s">
        <v>13</v>
      </c>
      <c r="I1158" s="7"/>
      <c r="J1158" s="7"/>
      <c r="K1158" s="3" t="s">
        <v>2</v>
      </c>
      <c r="L1158" s="3" t="s">
        <v>14</v>
      </c>
      <c r="M1158" s="3" t="s">
        <v>15</v>
      </c>
      <c r="N1158" s="6">
        <v>1157</v>
      </c>
    </row>
    <row r="1159" spans="1:14" ht="15.75" x14ac:dyDescent="0.25">
      <c r="A1159" s="1" t="s">
        <v>2210</v>
      </c>
      <c r="B1159" s="2" t="s">
        <v>1782</v>
      </c>
      <c r="C1159" s="3" t="s">
        <v>144</v>
      </c>
      <c r="D1159" s="2" t="s">
        <v>2211</v>
      </c>
      <c r="E1159" s="2" t="s">
        <v>120</v>
      </c>
      <c r="F1159" s="4">
        <v>53321</v>
      </c>
      <c r="G1159" s="3" t="s">
        <v>12</v>
      </c>
      <c r="H1159" s="3" t="s">
        <v>13</v>
      </c>
      <c r="I1159" s="7"/>
      <c r="J1159" s="7"/>
      <c r="K1159" s="3" t="s">
        <v>2</v>
      </c>
      <c r="L1159" s="3" t="s">
        <v>14</v>
      </c>
      <c r="M1159" s="3" t="s">
        <v>15</v>
      </c>
      <c r="N1159" s="6">
        <v>1158</v>
      </c>
    </row>
    <row r="1160" spans="1:14" ht="15.75" x14ac:dyDescent="0.25">
      <c r="A1160" s="1" t="s">
        <v>2194</v>
      </c>
      <c r="B1160" s="2" t="s">
        <v>17</v>
      </c>
      <c r="C1160" s="3" t="s">
        <v>18</v>
      </c>
      <c r="D1160" s="2" t="s">
        <v>2195</v>
      </c>
      <c r="E1160" s="2" t="s">
        <v>639</v>
      </c>
      <c r="F1160" s="4">
        <v>53321</v>
      </c>
      <c r="G1160" s="3" t="s">
        <v>12</v>
      </c>
      <c r="H1160" s="3" t="s">
        <v>13</v>
      </c>
      <c r="I1160" s="7"/>
      <c r="J1160" s="7"/>
      <c r="K1160" s="3" t="s">
        <v>2</v>
      </c>
      <c r="L1160" s="3" t="s">
        <v>14</v>
      </c>
      <c r="M1160" s="3" t="s">
        <v>15</v>
      </c>
      <c r="N1160" s="6">
        <v>1159</v>
      </c>
    </row>
    <row r="1161" spans="1:14" ht="15.75" x14ac:dyDescent="0.25">
      <c r="A1161" s="1" t="s">
        <v>2206</v>
      </c>
      <c r="B1161" s="2" t="s">
        <v>2207</v>
      </c>
      <c r="C1161" s="3" t="s">
        <v>144</v>
      </c>
      <c r="D1161" s="2" t="s">
        <v>2208</v>
      </c>
      <c r="E1161" s="2" t="s">
        <v>1661</v>
      </c>
      <c r="F1161" s="4">
        <v>53321</v>
      </c>
      <c r="G1161" s="3" t="s">
        <v>12</v>
      </c>
      <c r="H1161" s="3" t="s">
        <v>13</v>
      </c>
      <c r="I1161" s="7"/>
      <c r="J1161" s="7"/>
      <c r="K1161" s="3" t="s">
        <v>246</v>
      </c>
      <c r="L1161" s="3" t="s">
        <v>14</v>
      </c>
      <c r="M1161" s="3" t="s">
        <v>15</v>
      </c>
      <c r="N1161" s="6">
        <v>1160</v>
      </c>
    </row>
    <row r="1162" spans="1:14" ht="15.75" x14ac:dyDescent="0.25">
      <c r="A1162" s="1" t="s">
        <v>2198</v>
      </c>
      <c r="B1162" s="2" t="s">
        <v>559</v>
      </c>
      <c r="C1162" s="3" t="s">
        <v>224</v>
      </c>
      <c r="D1162" s="2" t="s">
        <v>2199</v>
      </c>
      <c r="E1162" s="2" t="s">
        <v>72</v>
      </c>
      <c r="F1162" s="4">
        <v>53321</v>
      </c>
      <c r="G1162" s="3" t="s">
        <v>12</v>
      </c>
      <c r="H1162" s="3" t="s">
        <v>13</v>
      </c>
      <c r="I1162" s="7"/>
      <c r="J1162" s="7"/>
      <c r="K1162" s="3" t="s">
        <v>2</v>
      </c>
      <c r="L1162" s="3" t="s">
        <v>14</v>
      </c>
      <c r="M1162" s="3" t="s">
        <v>15</v>
      </c>
      <c r="N1162" s="6">
        <v>1161</v>
      </c>
    </row>
    <row r="1163" spans="1:14" ht="15.75" x14ac:dyDescent="0.25">
      <c r="A1163" s="1" t="s">
        <v>420</v>
      </c>
      <c r="B1163" s="2" t="s">
        <v>2212</v>
      </c>
      <c r="C1163" s="3" t="s">
        <v>51</v>
      </c>
      <c r="D1163" s="2" t="s">
        <v>2211</v>
      </c>
      <c r="E1163" s="2" t="s">
        <v>120</v>
      </c>
      <c r="F1163" s="4">
        <v>53321</v>
      </c>
      <c r="G1163" s="3" t="s">
        <v>12</v>
      </c>
      <c r="H1163" s="3" t="s">
        <v>13</v>
      </c>
      <c r="I1163" s="7"/>
      <c r="J1163" s="7"/>
      <c r="K1163" s="3" t="s">
        <v>2</v>
      </c>
      <c r="L1163" s="3" t="s">
        <v>14</v>
      </c>
      <c r="M1163" s="3" t="s">
        <v>15</v>
      </c>
      <c r="N1163" s="6">
        <v>1162</v>
      </c>
    </row>
    <row r="1164" spans="1:14" ht="15.75" x14ac:dyDescent="0.25">
      <c r="A1164" s="1" t="s">
        <v>561</v>
      </c>
      <c r="B1164" s="2" t="s">
        <v>1720</v>
      </c>
      <c r="C1164" s="3" t="s">
        <v>12</v>
      </c>
      <c r="D1164" s="2" t="s">
        <v>2209</v>
      </c>
      <c r="E1164" s="2" t="s">
        <v>694</v>
      </c>
      <c r="F1164" s="4">
        <v>53321</v>
      </c>
      <c r="G1164" s="3" t="s">
        <v>12</v>
      </c>
      <c r="H1164" s="3" t="s">
        <v>13</v>
      </c>
      <c r="I1164" s="7"/>
      <c r="J1164" s="7"/>
      <c r="K1164" s="3" t="s">
        <v>2</v>
      </c>
      <c r="L1164" s="3" t="s">
        <v>14</v>
      </c>
      <c r="M1164" s="3" t="s">
        <v>15</v>
      </c>
      <c r="N1164" s="6">
        <v>1163</v>
      </c>
    </row>
    <row r="1165" spans="1:14" ht="15.75" x14ac:dyDescent="0.25">
      <c r="A1165" s="1" t="s">
        <v>263</v>
      </c>
      <c r="B1165" s="2" t="s">
        <v>875</v>
      </c>
      <c r="C1165" s="9" t="s">
        <v>12</v>
      </c>
      <c r="D1165" s="2" t="s">
        <v>3229</v>
      </c>
      <c r="E1165" s="2" t="s">
        <v>911</v>
      </c>
      <c r="F1165" s="4">
        <v>53211</v>
      </c>
      <c r="G1165" s="9" t="s">
        <v>12</v>
      </c>
      <c r="H1165" s="9" t="s">
        <v>13</v>
      </c>
      <c r="I1165" s="5"/>
      <c r="J1165" s="5"/>
      <c r="K1165" s="9" t="s">
        <v>2</v>
      </c>
      <c r="L1165" s="8" t="s">
        <v>14</v>
      </c>
      <c r="M1165" s="8" t="s">
        <v>15</v>
      </c>
      <c r="N1165" s="6">
        <v>1164</v>
      </c>
    </row>
    <row r="1166" spans="1:14" ht="15.75" x14ac:dyDescent="0.25">
      <c r="A1166" s="1" t="s">
        <v>756</v>
      </c>
      <c r="B1166" s="2" t="s">
        <v>1194</v>
      </c>
      <c r="C1166" s="3" t="s">
        <v>51</v>
      </c>
      <c r="D1166" s="2" t="s">
        <v>2390</v>
      </c>
      <c r="E1166" s="2" t="s">
        <v>270</v>
      </c>
      <c r="F1166" s="4">
        <v>53192</v>
      </c>
      <c r="G1166" s="3" t="s">
        <v>12</v>
      </c>
      <c r="H1166" s="3" t="s">
        <v>13</v>
      </c>
      <c r="I1166" s="7"/>
      <c r="J1166" s="7"/>
      <c r="K1166" s="3" t="s">
        <v>2</v>
      </c>
      <c r="L1166" s="3" t="s">
        <v>14</v>
      </c>
      <c r="M1166" s="3" t="s">
        <v>15</v>
      </c>
      <c r="N1166" s="6">
        <v>1165</v>
      </c>
    </row>
    <row r="1167" spans="1:14" ht="15.75" x14ac:dyDescent="0.25">
      <c r="A1167" s="1" t="s">
        <v>381</v>
      </c>
      <c r="B1167" s="2" t="s">
        <v>8</v>
      </c>
      <c r="C1167" s="3" t="s">
        <v>18</v>
      </c>
      <c r="D1167" s="2" t="s">
        <v>782</v>
      </c>
      <c r="E1167" s="2" t="s">
        <v>373</v>
      </c>
      <c r="F1167" s="4">
        <v>53192</v>
      </c>
      <c r="G1167" s="8" t="s">
        <v>12</v>
      </c>
      <c r="H1167" s="8" t="s">
        <v>13</v>
      </c>
      <c r="I1167" s="5"/>
      <c r="J1167" s="5"/>
      <c r="K1167" s="8" t="s">
        <v>3</v>
      </c>
      <c r="L1167" s="3" t="s">
        <v>59</v>
      </c>
      <c r="M1167" s="3" t="s">
        <v>60</v>
      </c>
      <c r="N1167" s="6">
        <v>1166</v>
      </c>
    </row>
    <row r="1168" spans="1:14" ht="15.75" x14ac:dyDescent="0.25">
      <c r="A1168" s="1" t="s">
        <v>2182</v>
      </c>
      <c r="B1168" s="2" t="s">
        <v>1047</v>
      </c>
      <c r="C1168" s="3" t="s">
        <v>12</v>
      </c>
      <c r="D1168" s="2" t="s">
        <v>782</v>
      </c>
      <c r="E1168" s="2" t="s">
        <v>527</v>
      </c>
      <c r="F1168" s="4">
        <v>53157</v>
      </c>
      <c r="G1168" s="3" t="s">
        <v>12</v>
      </c>
      <c r="H1168" s="3" t="s">
        <v>13</v>
      </c>
      <c r="I1168" s="7"/>
      <c r="J1168" s="7"/>
      <c r="K1168" s="3" t="s">
        <v>3</v>
      </c>
      <c r="L1168" s="3" t="s">
        <v>59</v>
      </c>
      <c r="M1168" s="3" t="s">
        <v>60</v>
      </c>
      <c r="N1168" s="6">
        <v>1167</v>
      </c>
    </row>
    <row r="1169" spans="1:14" ht="15.75" x14ac:dyDescent="0.25">
      <c r="A1169" s="1" t="s">
        <v>2235</v>
      </c>
      <c r="B1169" s="2" t="s">
        <v>2236</v>
      </c>
      <c r="C1169" s="3" t="s">
        <v>51</v>
      </c>
      <c r="D1169" s="2" t="s">
        <v>588</v>
      </c>
      <c r="E1169" s="2" t="s">
        <v>530</v>
      </c>
      <c r="F1169" s="4">
        <v>53143</v>
      </c>
      <c r="G1169" s="8" t="s">
        <v>12</v>
      </c>
      <c r="H1169" s="8" t="s">
        <v>13</v>
      </c>
      <c r="I1169" s="5"/>
      <c r="J1169" s="5"/>
      <c r="K1169" s="8" t="s">
        <v>3</v>
      </c>
      <c r="L1169" s="3" t="s">
        <v>59</v>
      </c>
      <c r="M1169" s="3" t="s">
        <v>60</v>
      </c>
      <c r="N1169" s="6">
        <v>1168</v>
      </c>
    </row>
    <row r="1170" spans="1:14" ht="15.75" x14ac:dyDescent="0.25">
      <c r="A1170" s="10" t="s">
        <v>1786</v>
      </c>
      <c r="B1170" s="11" t="s">
        <v>263</v>
      </c>
      <c r="C1170" s="3" t="s">
        <v>12</v>
      </c>
      <c r="D1170" s="11" t="s">
        <v>1654</v>
      </c>
      <c r="E1170" s="11" t="s">
        <v>53</v>
      </c>
      <c r="F1170" s="7">
        <v>53139</v>
      </c>
      <c r="G1170" s="8" t="s">
        <v>12</v>
      </c>
      <c r="H1170" s="8" t="s">
        <v>13</v>
      </c>
      <c r="I1170" s="7"/>
      <c r="J1170" s="7"/>
      <c r="K1170" s="8" t="s">
        <v>2</v>
      </c>
      <c r="L1170" s="8" t="s">
        <v>14</v>
      </c>
      <c r="M1170" s="8" t="s">
        <v>15</v>
      </c>
      <c r="N1170" s="6">
        <v>1169</v>
      </c>
    </row>
    <row r="1171" spans="1:14" ht="15.75" x14ac:dyDescent="0.25">
      <c r="A1171" s="1" t="s">
        <v>2403</v>
      </c>
      <c r="B1171" s="2" t="s">
        <v>86</v>
      </c>
      <c r="C1171" s="3" t="s">
        <v>87</v>
      </c>
      <c r="D1171" s="2" t="s">
        <v>782</v>
      </c>
      <c r="E1171" s="2" t="s">
        <v>490</v>
      </c>
      <c r="F1171" s="4">
        <v>53128</v>
      </c>
      <c r="G1171" s="3" t="s">
        <v>12</v>
      </c>
      <c r="H1171" s="3" t="s">
        <v>13</v>
      </c>
      <c r="I1171" s="7"/>
      <c r="J1171" s="7"/>
      <c r="K1171" s="3" t="s">
        <v>3</v>
      </c>
      <c r="L1171" s="3" t="s">
        <v>59</v>
      </c>
      <c r="M1171" s="3" t="s">
        <v>60</v>
      </c>
      <c r="N1171" s="6">
        <v>1170</v>
      </c>
    </row>
    <row r="1172" spans="1:14" ht="15.75" x14ac:dyDescent="0.25">
      <c r="A1172" s="1" t="s">
        <v>2219</v>
      </c>
      <c r="B1172" s="2" t="s">
        <v>464</v>
      </c>
      <c r="C1172" s="3" t="s">
        <v>87</v>
      </c>
      <c r="D1172" s="2" t="s">
        <v>2220</v>
      </c>
      <c r="E1172" s="2" t="s">
        <v>53</v>
      </c>
      <c r="F1172" s="4">
        <v>53059</v>
      </c>
      <c r="G1172" s="3" t="s">
        <v>12</v>
      </c>
      <c r="H1172" s="3" t="s">
        <v>13</v>
      </c>
      <c r="I1172" s="7"/>
      <c r="J1172" s="7"/>
      <c r="K1172" s="3" t="s">
        <v>2</v>
      </c>
      <c r="L1172" s="3" t="s">
        <v>14</v>
      </c>
      <c r="M1172" s="3" t="s">
        <v>15</v>
      </c>
      <c r="N1172" s="6">
        <v>1171</v>
      </c>
    </row>
    <row r="1173" spans="1:14" ht="15.75" x14ac:dyDescent="0.25">
      <c r="A1173" s="1" t="s">
        <v>991</v>
      </c>
      <c r="B1173" s="2" t="s">
        <v>344</v>
      </c>
      <c r="C1173" s="3" t="s">
        <v>51</v>
      </c>
      <c r="D1173" s="2" t="s">
        <v>588</v>
      </c>
      <c r="E1173" s="2" t="s">
        <v>530</v>
      </c>
      <c r="F1173" s="4">
        <v>53000</v>
      </c>
      <c r="G1173" s="3" t="s">
        <v>12</v>
      </c>
      <c r="H1173" s="3" t="s">
        <v>13</v>
      </c>
      <c r="I1173" s="7"/>
      <c r="J1173" s="7"/>
      <c r="K1173" s="3" t="s">
        <v>3</v>
      </c>
      <c r="L1173" s="3" t="s">
        <v>59</v>
      </c>
      <c r="M1173" s="3" t="s">
        <v>60</v>
      </c>
      <c r="N1173" s="6">
        <v>1172</v>
      </c>
    </row>
    <row r="1174" spans="1:14" ht="15.75" x14ac:dyDescent="0.25">
      <c r="A1174" s="1" t="s">
        <v>209</v>
      </c>
      <c r="B1174" s="2" t="s">
        <v>8</v>
      </c>
      <c r="C1174" s="3" t="s">
        <v>31</v>
      </c>
      <c r="D1174" s="2" t="s">
        <v>2232</v>
      </c>
      <c r="E1174" s="2" t="s">
        <v>789</v>
      </c>
      <c r="F1174" s="4">
        <v>52734</v>
      </c>
      <c r="G1174" s="3" t="s">
        <v>12</v>
      </c>
      <c r="H1174" s="3" t="s">
        <v>13</v>
      </c>
      <c r="I1174" s="4">
        <v>2500</v>
      </c>
      <c r="J1174" s="7"/>
      <c r="K1174" s="3" t="s">
        <v>2</v>
      </c>
      <c r="L1174" s="3" t="s">
        <v>14</v>
      </c>
      <c r="M1174" s="3" t="s">
        <v>15</v>
      </c>
      <c r="N1174" s="6">
        <v>1173</v>
      </c>
    </row>
    <row r="1175" spans="1:14" ht="15.75" x14ac:dyDescent="0.25">
      <c r="A1175" s="1" t="s">
        <v>2233</v>
      </c>
      <c r="B1175" s="2" t="s">
        <v>78</v>
      </c>
      <c r="C1175" s="3" t="s">
        <v>43</v>
      </c>
      <c r="D1175" s="2" t="s">
        <v>2234</v>
      </c>
      <c r="E1175" s="2" t="s">
        <v>270</v>
      </c>
      <c r="F1175" s="4">
        <v>52715</v>
      </c>
      <c r="G1175" s="3" t="s">
        <v>12</v>
      </c>
      <c r="H1175" s="3" t="s">
        <v>13</v>
      </c>
      <c r="I1175" s="7"/>
      <c r="J1175" s="7"/>
      <c r="K1175" s="3" t="s">
        <v>2</v>
      </c>
      <c r="L1175" s="3" t="s">
        <v>14</v>
      </c>
      <c r="M1175" s="3" t="s">
        <v>15</v>
      </c>
      <c r="N1175" s="6">
        <v>1174</v>
      </c>
    </row>
    <row r="1176" spans="1:14" ht="15.75" x14ac:dyDescent="0.25">
      <c r="A1176" s="13" t="s">
        <v>3134</v>
      </c>
      <c r="B1176" s="14" t="s">
        <v>1782</v>
      </c>
      <c r="C1176" s="15" t="s">
        <v>51</v>
      </c>
      <c r="D1176" s="14" t="s">
        <v>2860</v>
      </c>
      <c r="E1176" s="14" t="s">
        <v>2061</v>
      </c>
      <c r="F1176" s="16">
        <f>SUM(40*52*25.33)</f>
        <v>52686.399999999994</v>
      </c>
      <c r="G1176" s="15" t="s">
        <v>224</v>
      </c>
      <c r="H1176" s="15" t="s">
        <v>13</v>
      </c>
      <c r="I1176" s="18"/>
      <c r="J1176" s="18"/>
      <c r="K1176" s="15" t="s">
        <v>2</v>
      </c>
      <c r="L1176" s="15" t="s">
        <v>14</v>
      </c>
      <c r="M1176" s="15" t="s">
        <v>15</v>
      </c>
      <c r="N1176" s="6">
        <v>1175</v>
      </c>
    </row>
    <row r="1177" spans="1:14" ht="15.75" x14ac:dyDescent="0.25">
      <c r="A1177" s="1" t="s">
        <v>2288</v>
      </c>
      <c r="B1177" s="2" t="s">
        <v>875</v>
      </c>
      <c r="C1177" s="3" t="s">
        <v>18</v>
      </c>
      <c r="D1177" s="2" t="s">
        <v>3230</v>
      </c>
      <c r="E1177" s="2" t="s">
        <v>730</v>
      </c>
      <c r="F1177" s="7">
        <v>52678</v>
      </c>
      <c r="G1177" s="9" t="s">
        <v>12</v>
      </c>
      <c r="H1177" s="9" t="s">
        <v>13</v>
      </c>
      <c r="I1177" s="5"/>
      <c r="J1177" s="5"/>
      <c r="K1177" s="9" t="s">
        <v>2</v>
      </c>
      <c r="L1177" s="8" t="s">
        <v>14</v>
      </c>
      <c r="M1177" s="8" t="s">
        <v>15</v>
      </c>
      <c r="N1177" s="6">
        <v>1176</v>
      </c>
    </row>
    <row r="1178" spans="1:14" ht="15.75" x14ac:dyDescent="0.25">
      <c r="A1178" s="10" t="s">
        <v>2237</v>
      </c>
      <c r="B1178" s="11" t="s">
        <v>1089</v>
      </c>
      <c r="C1178" s="8" t="s">
        <v>51</v>
      </c>
      <c r="D1178" s="11" t="s">
        <v>2238</v>
      </c>
      <c r="E1178" s="11" t="s">
        <v>994</v>
      </c>
      <c r="F1178" s="7">
        <v>52678</v>
      </c>
      <c r="G1178" s="8" t="s">
        <v>12</v>
      </c>
      <c r="H1178" s="8" t="s">
        <v>13</v>
      </c>
      <c r="I1178" s="7"/>
      <c r="J1178" s="7"/>
      <c r="K1178" s="8" t="s">
        <v>2</v>
      </c>
      <c r="L1178" s="8" t="s">
        <v>14</v>
      </c>
      <c r="M1178" s="8" t="s">
        <v>15</v>
      </c>
      <c r="N1178" s="6">
        <v>1177</v>
      </c>
    </row>
    <row r="1179" spans="1:14" ht="15.75" x14ac:dyDescent="0.25">
      <c r="A1179" s="1" t="s">
        <v>2274</v>
      </c>
      <c r="B1179" s="2" t="s">
        <v>2024</v>
      </c>
      <c r="C1179" s="3" t="s">
        <v>187</v>
      </c>
      <c r="D1179" s="2" t="s">
        <v>782</v>
      </c>
      <c r="E1179" s="2" t="s">
        <v>373</v>
      </c>
      <c r="F1179" s="4">
        <v>52544</v>
      </c>
      <c r="G1179" s="3" t="s">
        <v>58</v>
      </c>
      <c r="H1179" s="3" t="s">
        <v>13</v>
      </c>
      <c r="I1179" s="7"/>
      <c r="J1179" s="7"/>
      <c r="K1179" s="3" t="s">
        <v>1</v>
      </c>
      <c r="L1179" s="3" t="s">
        <v>59</v>
      </c>
      <c r="M1179" s="3" t="s">
        <v>60</v>
      </c>
      <c r="N1179" s="6">
        <v>1178</v>
      </c>
    </row>
    <row r="1180" spans="1:14" ht="15.75" x14ac:dyDescent="0.25">
      <c r="A1180" s="1" t="s">
        <v>2240</v>
      </c>
      <c r="B1180" s="2" t="s">
        <v>139</v>
      </c>
      <c r="C1180" s="3" t="s">
        <v>58</v>
      </c>
      <c r="D1180" s="2" t="s">
        <v>2241</v>
      </c>
      <c r="E1180" s="2" t="s">
        <v>493</v>
      </c>
      <c r="F1180" s="4">
        <v>52538</v>
      </c>
      <c r="G1180" s="3" t="s">
        <v>12</v>
      </c>
      <c r="H1180" s="3" t="s">
        <v>13</v>
      </c>
      <c r="I1180" s="7"/>
      <c r="J1180" s="7"/>
      <c r="K1180" s="3" t="s">
        <v>2</v>
      </c>
      <c r="L1180" s="3" t="s">
        <v>14</v>
      </c>
      <c r="M1180" s="3" t="s">
        <v>15</v>
      </c>
      <c r="N1180" s="6">
        <v>1179</v>
      </c>
    </row>
    <row r="1181" spans="1:14" ht="15.75" x14ac:dyDescent="0.25">
      <c r="A1181" s="1" t="s">
        <v>3231</v>
      </c>
      <c r="B1181" s="2" t="s">
        <v>3232</v>
      </c>
      <c r="C1181" s="3" t="s">
        <v>87</v>
      </c>
      <c r="D1181" s="2" t="s">
        <v>2200</v>
      </c>
      <c r="E1181" s="2" t="s">
        <v>321</v>
      </c>
      <c r="F1181" s="4">
        <v>52530</v>
      </c>
      <c r="G1181" s="3" t="s">
        <v>12</v>
      </c>
      <c r="H1181" s="3" t="s">
        <v>13</v>
      </c>
      <c r="I1181" s="7"/>
      <c r="J1181" s="7"/>
      <c r="K1181" s="3" t="s">
        <v>2</v>
      </c>
      <c r="L1181" s="3" t="s">
        <v>14</v>
      </c>
      <c r="M1181" s="3" t="s">
        <v>15</v>
      </c>
      <c r="N1181" s="6">
        <v>1180</v>
      </c>
    </row>
    <row r="1182" spans="1:14" ht="15.75" x14ac:dyDescent="0.25">
      <c r="A1182" s="1" t="s">
        <v>3233</v>
      </c>
      <c r="B1182" s="2" t="s">
        <v>728</v>
      </c>
      <c r="C1182" s="3" t="s">
        <v>18</v>
      </c>
      <c r="D1182" s="2" t="s">
        <v>2859</v>
      </c>
      <c r="E1182" s="2" t="s">
        <v>570</v>
      </c>
      <c r="F1182" s="4">
        <v>52530</v>
      </c>
      <c r="G1182" s="3" t="s">
        <v>12</v>
      </c>
      <c r="H1182" s="3" t="s">
        <v>13</v>
      </c>
      <c r="I1182" s="7"/>
      <c r="J1182" s="7"/>
      <c r="K1182" s="3" t="s">
        <v>2</v>
      </c>
      <c r="L1182" s="3" t="s">
        <v>14</v>
      </c>
      <c r="M1182" s="3" t="s">
        <v>15</v>
      </c>
      <c r="N1182" s="6">
        <v>1181</v>
      </c>
    </row>
    <row r="1183" spans="1:14" ht="15.75" x14ac:dyDescent="0.25">
      <c r="A1183" s="1" t="s">
        <v>2242</v>
      </c>
      <c r="B1183" s="2" t="s">
        <v>1285</v>
      </c>
      <c r="C1183" s="3" t="s">
        <v>31</v>
      </c>
      <c r="D1183" s="2" t="s">
        <v>2243</v>
      </c>
      <c r="E1183" s="2" t="s">
        <v>141</v>
      </c>
      <c r="F1183" s="4">
        <v>52528</v>
      </c>
      <c r="G1183" s="3" t="s">
        <v>12</v>
      </c>
      <c r="H1183" s="3" t="s">
        <v>13</v>
      </c>
      <c r="I1183" s="7"/>
      <c r="J1183" s="7"/>
      <c r="K1183" s="3" t="s">
        <v>2</v>
      </c>
      <c r="L1183" s="3" t="s">
        <v>14</v>
      </c>
      <c r="M1183" s="3" t="s">
        <v>15</v>
      </c>
      <c r="N1183" s="6">
        <v>1182</v>
      </c>
    </row>
    <row r="1184" spans="1:14" ht="15.75" x14ac:dyDescent="0.25">
      <c r="A1184" s="1" t="s">
        <v>3234</v>
      </c>
      <c r="B1184" s="2" t="s">
        <v>8</v>
      </c>
      <c r="C1184" s="3" t="s">
        <v>207</v>
      </c>
      <c r="D1184" s="2" t="s">
        <v>1811</v>
      </c>
      <c r="E1184" s="2" t="s">
        <v>96</v>
      </c>
      <c r="F1184" s="4">
        <v>52500</v>
      </c>
      <c r="G1184" s="9" t="s">
        <v>12</v>
      </c>
      <c r="H1184" s="9" t="s">
        <v>13</v>
      </c>
      <c r="I1184" s="5"/>
      <c r="J1184" s="5"/>
      <c r="K1184" s="9" t="s">
        <v>2</v>
      </c>
      <c r="L1184" s="3" t="s">
        <v>14</v>
      </c>
      <c r="M1184" s="3" t="s">
        <v>15</v>
      </c>
      <c r="N1184" s="6">
        <v>1183</v>
      </c>
    </row>
    <row r="1185" spans="1:14" ht="15.75" x14ac:dyDescent="0.25">
      <c r="A1185" s="1" t="s">
        <v>2245</v>
      </c>
      <c r="B1185" s="2" t="s">
        <v>2147</v>
      </c>
      <c r="C1185" s="3" t="s">
        <v>12</v>
      </c>
      <c r="D1185" s="2" t="s">
        <v>2246</v>
      </c>
      <c r="E1185" s="2" t="s">
        <v>505</v>
      </c>
      <c r="F1185" s="4">
        <v>52450</v>
      </c>
      <c r="G1185" s="3" t="s">
        <v>12</v>
      </c>
      <c r="H1185" s="3" t="s">
        <v>13</v>
      </c>
      <c r="I1185" s="7"/>
      <c r="J1185" s="7"/>
      <c r="K1185" s="3" t="s">
        <v>2</v>
      </c>
      <c r="L1185" s="3" t="s">
        <v>14</v>
      </c>
      <c r="M1185" s="3" t="s">
        <v>15</v>
      </c>
      <c r="N1185" s="6">
        <v>1184</v>
      </c>
    </row>
    <row r="1186" spans="1:14" ht="15.75" x14ac:dyDescent="0.25">
      <c r="A1186" s="10" t="s">
        <v>2247</v>
      </c>
      <c r="B1186" s="11" t="s">
        <v>752</v>
      </c>
      <c r="C1186" s="8" t="s">
        <v>187</v>
      </c>
      <c r="D1186" s="11" t="s">
        <v>2248</v>
      </c>
      <c r="E1186" s="11" t="s">
        <v>385</v>
      </c>
      <c r="F1186" s="7">
        <v>52376</v>
      </c>
      <c r="G1186" s="8" t="s">
        <v>12</v>
      </c>
      <c r="H1186" s="8" t="s">
        <v>13</v>
      </c>
      <c r="I1186" s="7"/>
      <c r="J1186" s="7"/>
      <c r="K1186" s="8" t="s">
        <v>2</v>
      </c>
      <c r="L1186" s="8" t="s">
        <v>14</v>
      </c>
      <c r="M1186" s="8" t="s">
        <v>15</v>
      </c>
      <c r="N1186" s="6">
        <v>1185</v>
      </c>
    </row>
    <row r="1187" spans="1:14" ht="15.75" x14ac:dyDescent="0.25">
      <c r="A1187" s="1" t="s">
        <v>2249</v>
      </c>
      <c r="B1187" s="2" t="s">
        <v>351</v>
      </c>
      <c r="C1187" s="3" t="s">
        <v>144</v>
      </c>
      <c r="D1187" s="2" t="s">
        <v>2250</v>
      </c>
      <c r="E1187" s="2" t="s">
        <v>198</v>
      </c>
      <c r="F1187" s="4">
        <v>52347</v>
      </c>
      <c r="G1187" s="8" t="s">
        <v>12</v>
      </c>
      <c r="H1187" s="8" t="s">
        <v>13</v>
      </c>
      <c r="I1187" s="5"/>
      <c r="J1187" s="5"/>
      <c r="K1187" s="8" t="s">
        <v>2</v>
      </c>
      <c r="L1187" s="3" t="s">
        <v>14</v>
      </c>
      <c r="M1187" s="3" t="s">
        <v>15</v>
      </c>
      <c r="N1187" s="6">
        <v>1186</v>
      </c>
    </row>
    <row r="1188" spans="1:14" ht="15.75" x14ac:dyDescent="0.25">
      <c r="A1188" s="1" t="s">
        <v>349</v>
      </c>
      <c r="B1188" s="2" t="s">
        <v>1309</v>
      </c>
      <c r="C1188" s="3" t="s">
        <v>31</v>
      </c>
      <c r="D1188" s="2" t="s">
        <v>1654</v>
      </c>
      <c r="E1188" s="2" t="s">
        <v>53</v>
      </c>
      <c r="F1188" s="5">
        <v>52327</v>
      </c>
      <c r="G1188" s="9" t="s">
        <v>12</v>
      </c>
      <c r="H1188" s="9" t="s">
        <v>13</v>
      </c>
      <c r="I1188" s="5"/>
      <c r="J1188" s="5"/>
      <c r="K1188" s="9" t="s">
        <v>2</v>
      </c>
      <c r="L1188" s="8" t="s">
        <v>14</v>
      </c>
      <c r="M1188" s="8" t="s">
        <v>15</v>
      </c>
      <c r="N1188" s="6">
        <v>1187</v>
      </c>
    </row>
    <row r="1189" spans="1:14" ht="15.75" x14ac:dyDescent="0.25">
      <c r="A1189" s="10" t="s">
        <v>2057</v>
      </c>
      <c r="B1189" s="11" t="s">
        <v>1525</v>
      </c>
      <c r="C1189" s="3" t="s">
        <v>152</v>
      </c>
      <c r="D1189" s="11" t="s">
        <v>1654</v>
      </c>
      <c r="E1189" s="11" t="s">
        <v>53</v>
      </c>
      <c r="F1189" s="7">
        <v>52275</v>
      </c>
      <c r="G1189" s="8" t="s">
        <v>12</v>
      </c>
      <c r="H1189" s="8" t="s">
        <v>13</v>
      </c>
      <c r="I1189" s="7"/>
      <c r="J1189" s="7"/>
      <c r="K1189" s="8" t="s">
        <v>2</v>
      </c>
      <c r="L1189" s="8" t="s">
        <v>14</v>
      </c>
      <c r="M1189" s="8" t="s">
        <v>15</v>
      </c>
      <c r="N1189" s="6">
        <v>1188</v>
      </c>
    </row>
    <row r="1190" spans="1:14" ht="15.75" x14ac:dyDescent="0.25">
      <c r="A1190" s="1" t="s">
        <v>2268</v>
      </c>
      <c r="B1190" s="2" t="s">
        <v>147</v>
      </c>
      <c r="C1190" s="3" t="s">
        <v>187</v>
      </c>
      <c r="D1190" s="2" t="s">
        <v>2269</v>
      </c>
      <c r="E1190" s="2" t="s">
        <v>261</v>
      </c>
      <c r="F1190" s="5">
        <v>52275</v>
      </c>
      <c r="G1190" s="9" t="s">
        <v>12</v>
      </c>
      <c r="H1190" s="9" t="s">
        <v>13</v>
      </c>
      <c r="I1190" s="5"/>
      <c r="J1190" s="5"/>
      <c r="K1190" s="9" t="s">
        <v>2</v>
      </c>
      <c r="L1190" s="3" t="s">
        <v>14</v>
      </c>
      <c r="M1190" s="3" t="s">
        <v>15</v>
      </c>
      <c r="N1190" s="6">
        <v>1189</v>
      </c>
    </row>
    <row r="1191" spans="1:14" ht="15.75" x14ac:dyDescent="0.25">
      <c r="A1191" s="1" t="s">
        <v>2257</v>
      </c>
      <c r="B1191" s="11" t="s">
        <v>2258</v>
      </c>
      <c r="C1191" s="3" t="s">
        <v>144</v>
      </c>
      <c r="D1191" s="2" t="s">
        <v>1654</v>
      </c>
      <c r="E1191" s="2" t="s">
        <v>53</v>
      </c>
      <c r="F1191" s="5">
        <v>52275</v>
      </c>
      <c r="G1191" s="9" t="s">
        <v>12</v>
      </c>
      <c r="H1191" s="9" t="s">
        <v>13</v>
      </c>
      <c r="I1191" s="5"/>
      <c r="J1191" s="5"/>
      <c r="K1191" s="9" t="s">
        <v>2</v>
      </c>
      <c r="L1191" s="8" t="s">
        <v>14</v>
      </c>
      <c r="M1191" s="8" t="s">
        <v>15</v>
      </c>
      <c r="N1191" s="6">
        <v>1190</v>
      </c>
    </row>
    <row r="1192" spans="1:14" ht="15.75" x14ac:dyDescent="0.25">
      <c r="A1192" s="1" t="s">
        <v>2176</v>
      </c>
      <c r="B1192" s="2" t="s">
        <v>1994</v>
      </c>
      <c r="C1192" s="8"/>
      <c r="D1192" s="2" t="s">
        <v>1654</v>
      </c>
      <c r="E1192" s="2" t="s">
        <v>53</v>
      </c>
      <c r="F1192" s="5">
        <v>52275</v>
      </c>
      <c r="G1192" s="9" t="s">
        <v>12</v>
      </c>
      <c r="H1192" s="9" t="s">
        <v>13</v>
      </c>
      <c r="I1192" s="5"/>
      <c r="J1192" s="5"/>
      <c r="K1192" s="9" t="s">
        <v>2</v>
      </c>
      <c r="L1192" s="8" t="s">
        <v>14</v>
      </c>
      <c r="M1192" s="8" t="s">
        <v>15</v>
      </c>
      <c r="N1192" s="6">
        <v>1191</v>
      </c>
    </row>
    <row r="1193" spans="1:14" ht="15.75" x14ac:dyDescent="0.25">
      <c r="A1193" s="1" t="s">
        <v>2259</v>
      </c>
      <c r="B1193" s="2" t="s">
        <v>821</v>
      </c>
      <c r="C1193" s="9" t="s">
        <v>12</v>
      </c>
      <c r="D1193" s="2" t="s">
        <v>1654</v>
      </c>
      <c r="E1193" s="2" t="s">
        <v>53</v>
      </c>
      <c r="F1193" s="5">
        <v>52275</v>
      </c>
      <c r="G1193" s="9" t="s">
        <v>12</v>
      </c>
      <c r="H1193" s="9" t="s">
        <v>13</v>
      </c>
      <c r="I1193" s="5"/>
      <c r="J1193" s="5"/>
      <c r="K1193" s="9" t="s">
        <v>2</v>
      </c>
      <c r="L1193" s="8" t="s">
        <v>14</v>
      </c>
      <c r="M1193" s="8" t="s">
        <v>15</v>
      </c>
      <c r="N1193" s="6">
        <v>1192</v>
      </c>
    </row>
    <row r="1194" spans="1:14" ht="15.75" x14ac:dyDescent="0.25">
      <c r="A1194" s="1" t="s">
        <v>2251</v>
      </c>
      <c r="B1194" s="2" t="s">
        <v>609</v>
      </c>
      <c r="C1194" s="8"/>
      <c r="D1194" s="2" t="s">
        <v>2252</v>
      </c>
      <c r="E1194" s="2" t="s">
        <v>48</v>
      </c>
      <c r="F1194" s="4">
        <v>52275</v>
      </c>
      <c r="G1194" s="3" t="s">
        <v>12</v>
      </c>
      <c r="H1194" s="3" t="s">
        <v>13</v>
      </c>
      <c r="I1194" s="7"/>
      <c r="J1194" s="7"/>
      <c r="K1194" s="3" t="s">
        <v>2</v>
      </c>
      <c r="L1194" s="3" t="s">
        <v>14</v>
      </c>
      <c r="M1194" s="3" t="s">
        <v>15</v>
      </c>
      <c r="N1194" s="6">
        <v>1193</v>
      </c>
    </row>
    <row r="1195" spans="1:14" ht="15.75" x14ac:dyDescent="0.25">
      <c r="A1195" s="1" t="s">
        <v>507</v>
      </c>
      <c r="B1195" s="2" t="s">
        <v>2260</v>
      </c>
      <c r="C1195" s="3" t="s">
        <v>287</v>
      </c>
      <c r="D1195" s="2" t="s">
        <v>1654</v>
      </c>
      <c r="E1195" s="2" t="s">
        <v>53</v>
      </c>
      <c r="F1195" s="4">
        <v>52275</v>
      </c>
      <c r="G1195" s="8" t="s">
        <v>12</v>
      </c>
      <c r="H1195" s="8" t="s">
        <v>13</v>
      </c>
      <c r="I1195" s="7"/>
      <c r="J1195" s="7"/>
      <c r="K1195" s="8" t="s">
        <v>2</v>
      </c>
      <c r="L1195" s="3" t="s">
        <v>14</v>
      </c>
      <c r="M1195" s="3" t="s">
        <v>15</v>
      </c>
      <c r="N1195" s="6">
        <v>1194</v>
      </c>
    </row>
    <row r="1196" spans="1:14" ht="15.75" x14ac:dyDescent="0.25">
      <c r="A1196" s="1" t="s">
        <v>2261</v>
      </c>
      <c r="B1196" s="2" t="s">
        <v>1965</v>
      </c>
      <c r="C1196" s="9" t="s">
        <v>51</v>
      </c>
      <c r="D1196" s="2" t="s">
        <v>1654</v>
      </c>
      <c r="E1196" s="2" t="s">
        <v>53</v>
      </c>
      <c r="F1196" s="5">
        <v>52275</v>
      </c>
      <c r="G1196" s="9" t="s">
        <v>12</v>
      </c>
      <c r="H1196" s="9" t="s">
        <v>13</v>
      </c>
      <c r="I1196" s="5"/>
      <c r="J1196" s="5"/>
      <c r="K1196" s="9" t="s">
        <v>2</v>
      </c>
      <c r="L1196" s="8" t="s">
        <v>14</v>
      </c>
      <c r="M1196" s="8" t="s">
        <v>15</v>
      </c>
      <c r="N1196" s="6">
        <v>1195</v>
      </c>
    </row>
    <row r="1197" spans="1:14" ht="15.75" x14ac:dyDescent="0.25">
      <c r="A1197" s="1" t="s">
        <v>2262</v>
      </c>
      <c r="B1197" s="2" t="s">
        <v>344</v>
      </c>
      <c r="C1197" s="3" t="s">
        <v>9</v>
      </c>
      <c r="D1197" s="2" t="s">
        <v>1654</v>
      </c>
      <c r="E1197" s="2" t="s">
        <v>53</v>
      </c>
      <c r="F1197" s="7">
        <v>52275</v>
      </c>
      <c r="G1197" s="9" t="s">
        <v>12</v>
      </c>
      <c r="H1197" s="9" t="s">
        <v>13</v>
      </c>
      <c r="I1197" s="5"/>
      <c r="J1197" s="5"/>
      <c r="K1197" s="9" t="s">
        <v>2</v>
      </c>
      <c r="L1197" s="8" t="s">
        <v>14</v>
      </c>
      <c r="M1197" s="8" t="s">
        <v>15</v>
      </c>
      <c r="N1197" s="6">
        <v>1196</v>
      </c>
    </row>
    <row r="1198" spans="1:14" ht="15.75" x14ac:dyDescent="0.25">
      <c r="A1198" s="1" t="s">
        <v>2253</v>
      </c>
      <c r="B1198" s="2" t="s">
        <v>787</v>
      </c>
      <c r="C1198" s="3" t="s">
        <v>58</v>
      </c>
      <c r="D1198" s="2" t="s">
        <v>359</v>
      </c>
      <c r="E1198" s="2" t="s">
        <v>2126</v>
      </c>
      <c r="F1198" s="4">
        <v>52275</v>
      </c>
      <c r="G1198" s="3" t="s">
        <v>12</v>
      </c>
      <c r="H1198" s="3" t="s">
        <v>13</v>
      </c>
      <c r="I1198" s="7"/>
      <c r="J1198" s="7"/>
      <c r="K1198" s="3" t="s">
        <v>2</v>
      </c>
      <c r="L1198" s="3" t="s">
        <v>14</v>
      </c>
      <c r="M1198" s="3" t="s">
        <v>15</v>
      </c>
      <c r="N1198" s="6">
        <v>1197</v>
      </c>
    </row>
    <row r="1199" spans="1:14" ht="15.75" x14ac:dyDescent="0.25">
      <c r="A1199" s="1" t="s">
        <v>2263</v>
      </c>
      <c r="B1199" s="2" t="s">
        <v>821</v>
      </c>
      <c r="C1199" s="8"/>
      <c r="D1199" s="2" t="s">
        <v>1654</v>
      </c>
      <c r="E1199" s="2" t="s">
        <v>53</v>
      </c>
      <c r="F1199" s="4">
        <v>52275</v>
      </c>
      <c r="G1199" s="3" t="s">
        <v>12</v>
      </c>
      <c r="H1199" s="3" t="s">
        <v>13</v>
      </c>
      <c r="I1199" s="7"/>
      <c r="J1199" s="7"/>
      <c r="K1199" s="3" t="s">
        <v>2</v>
      </c>
      <c r="L1199" s="3" t="s">
        <v>14</v>
      </c>
      <c r="M1199" s="3" t="s">
        <v>15</v>
      </c>
      <c r="N1199" s="6">
        <v>1198</v>
      </c>
    </row>
    <row r="1200" spans="1:14" ht="15.75" x14ac:dyDescent="0.25">
      <c r="A1200" s="1" t="s">
        <v>2133</v>
      </c>
      <c r="B1200" s="2" t="s">
        <v>50</v>
      </c>
      <c r="C1200" s="3" t="s">
        <v>12</v>
      </c>
      <c r="D1200" s="2" t="s">
        <v>1654</v>
      </c>
      <c r="E1200" s="2" t="s">
        <v>53</v>
      </c>
      <c r="F1200" s="4">
        <v>52275</v>
      </c>
      <c r="G1200" s="3" t="s">
        <v>12</v>
      </c>
      <c r="H1200" s="3" t="s">
        <v>13</v>
      </c>
      <c r="I1200" s="7"/>
      <c r="J1200" s="7"/>
      <c r="K1200" s="3" t="s">
        <v>2</v>
      </c>
      <c r="L1200" s="3" t="s">
        <v>14</v>
      </c>
      <c r="M1200" s="3" t="s">
        <v>15</v>
      </c>
      <c r="N1200" s="6">
        <v>1199</v>
      </c>
    </row>
    <row r="1201" spans="1:14" ht="15.75" x14ac:dyDescent="0.25">
      <c r="A1201" s="1" t="s">
        <v>2264</v>
      </c>
      <c r="B1201" s="2" t="s">
        <v>210</v>
      </c>
      <c r="C1201" s="3" t="s">
        <v>87</v>
      </c>
      <c r="D1201" s="2" t="s">
        <v>1654</v>
      </c>
      <c r="E1201" s="2" t="s">
        <v>53</v>
      </c>
      <c r="F1201" s="4">
        <v>52275</v>
      </c>
      <c r="G1201" s="3" t="s">
        <v>12</v>
      </c>
      <c r="H1201" s="3" t="s">
        <v>13</v>
      </c>
      <c r="I1201" s="7"/>
      <c r="J1201" s="7"/>
      <c r="K1201" s="3" t="s">
        <v>2</v>
      </c>
      <c r="L1201" s="3" t="s">
        <v>14</v>
      </c>
      <c r="M1201" s="3" t="s">
        <v>15</v>
      </c>
      <c r="N1201" s="6">
        <v>1200</v>
      </c>
    </row>
    <row r="1202" spans="1:14" ht="15.75" x14ac:dyDescent="0.25">
      <c r="A1202" s="1" t="s">
        <v>2265</v>
      </c>
      <c r="B1202" s="2" t="s">
        <v>2266</v>
      </c>
      <c r="C1202" s="3" t="s">
        <v>144</v>
      </c>
      <c r="D1202" s="2" t="s">
        <v>2267</v>
      </c>
      <c r="E1202" s="2" t="s">
        <v>141</v>
      </c>
      <c r="F1202" s="4">
        <v>52275</v>
      </c>
      <c r="G1202" s="3" t="s">
        <v>12</v>
      </c>
      <c r="H1202" s="3" t="s">
        <v>13</v>
      </c>
      <c r="I1202" s="5"/>
      <c r="J1202" s="5"/>
      <c r="K1202" s="3" t="s">
        <v>2</v>
      </c>
      <c r="L1202" s="3" t="s">
        <v>14</v>
      </c>
      <c r="M1202" s="3" t="s">
        <v>15</v>
      </c>
      <c r="N1202" s="6">
        <v>1201</v>
      </c>
    </row>
    <row r="1203" spans="1:14" ht="15.75" x14ac:dyDescent="0.25">
      <c r="A1203" s="1" t="s">
        <v>2254</v>
      </c>
      <c r="B1203" s="2" t="s">
        <v>2255</v>
      </c>
      <c r="C1203" s="3" t="s">
        <v>144</v>
      </c>
      <c r="D1203" s="2" t="s">
        <v>2256</v>
      </c>
      <c r="E1203" s="2" t="s">
        <v>33</v>
      </c>
      <c r="F1203" s="4">
        <v>52275</v>
      </c>
      <c r="G1203" s="3" t="s">
        <v>12</v>
      </c>
      <c r="H1203" s="3" t="s">
        <v>13</v>
      </c>
      <c r="I1203" s="7"/>
      <c r="J1203" s="7"/>
      <c r="K1203" s="3" t="s">
        <v>2</v>
      </c>
      <c r="L1203" s="3" t="s">
        <v>14</v>
      </c>
      <c r="M1203" s="3" t="s">
        <v>15</v>
      </c>
      <c r="N1203" s="6">
        <v>1202</v>
      </c>
    </row>
    <row r="1204" spans="1:14" ht="15.75" x14ac:dyDescent="0.25">
      <c r="A1204" s="1" t="s">
        <v>989</v>
      </c>
      <c r="B1204" s="2" t="s">
        <v>2461</v>
      </c>
      <c r="C1204" s="3" t="s">
        <v>135</v>
      </c>
      <c r="D1204" s="2" t="s">
        <v>782</v>
      </c>
      <c r="E1204" s="2" t="s">
        <v>258</v>
      </c>
      <c r="F1204" s="4">
        <v>52244</v>
      </c>
      <c r="G1204" s="3" t="s">
        <v>12</v>
      </c>
      <c r="H1204" s="3" t="s">
        <v>13</v>
      </c>
      <c r="I1204" s="7"/>
      <c r="J1204" s="7"/>
      <c r="K1204" s="3" t="s">
        <v>3</v>
      </c>
      <c r="L1204" s="3" t="s">
        <v>59</v>
      </c>
      <c r="M1204" s="3" t="s">
        <v>60</v>
      </c>
      <c r="N1204" s="6">
        <v>1203</v>
      </c>
    </row>
    <row r="1205" spans="1:14" ht="15.75" x14ac:dyDescent="0.25">
      <c r="A1205" s="1" t="s">
        <v>2300</v>
      </c>
      <c r="B1205" s="2" t="s">
        <v>1182</v>
      </c>
      <c r="C1205" s="3" t="s">
        <v>287</v>
      </c>
      <c r="D1205" s="2" t="s">
        <v>782</v>
      </c>
      <c r="E1205" s="2" t="s">
        <v>297</v>
      </c>
      <c r="F1205" s="4">
        <v>52108</v>
      </c>
      <c r="G1205" s="9" t="s">
        <v>12</v>
      </c>
      <c r="H1205" s="9" t="s">
        <v>13</v>
      </c>
      <c r="I1205" s="5"/>
      <c r="J1205" s="5"/>
      <c r="K1205" s="9" t="s">
        <v>3</v>
      </c>
      <c r="L1205" s="3" t="s">
        <v>59</v>
      </c>
      <c r="M1205" s="3" t="s">
        <v>60</v>
      </c>
      <c r="N1205" s="6">
        <v>1204</v>
      </c>
    </row>
    <row r="1206" spans="1:14" ht="15.75" x14ac:dyDescent="0.25">
      <c r="A1206" s="1" t="s">
        <v>3235</v>
      </c>
      <c r="B1206" s="2" t="s">
        <v>3236</v>
      </c>
      <c r="C1206" s="8"/>
      <c r="D1206" s="2" t="s">
        <v>2272</v>
      </c>
      <c r="E1206" s="2" t="s">
        <v>2273</v>
      </c>
      <c r="F1206" s="4">
        <v>52020</v>
      </c>
      <c r="G1206" s="3" t="s">
        <v>12</v>
      </c>
      <c r="H1206" s="3" t="s">
        <v>13</v>
      </c>
      <c r="I1206" s="7"/>
      <c r="J1206" s="7"/>
      <c r="K1206" s="3" t="s">
        <v>2</v>
      </c>
      <c r="L1206" s="3" t="s">
        <v>14</v>
      </c>
      <c r="M1206" s="3" t="s">
        <v>15</v>
      </c>
      <c r="N1206" s="6">
        <v>1205</v>
      </c>
    </row>
    <row r="1207" spans="1:14" ht="15.75" x14ac:dyDescent="0.25">
      <c r="A1207" s="1" t="s">
        <v>3237</v>
      </c>
      <c r="B1207" s="2" t="s">
        <v>704</v>
      </c>
      <c r="C1207" s="3" t="s">
        <v>87</v>
      </c>
      <c r="D1207" s="2" t="s">
        <v>3238</v>
      </c>
      <c r="E1207" s="2" t="s">
        <v>706</v>
      </c>
      <c r="F1207" s="4">
        <v>52020</v>
      </c>
      <c r="G1207" s="3" t="s">
        <v>12</v>
      </c>
      <c r="H1207" s="3" t="s">
        <v>13</v>
      </c>
      <c r="I1207" s="7"/>
      <c r="J1207" s="7"/>
      <c r="K1207" s="3" t="s">
        <v>2</v>
      </c>
      <c r="L1207" s="3" t="s">
        <v>14</v>
      </c>
      <c r="M1207" s="3" t="s">
        <v>15</v>
      </c>
      <c r="N1207" s="6">
        <v>1206</v>
      </c>
    </row>
    <row r="1208" spans="1:14" ht="15.75" x14ac:dyDescent="0.25">
      <c r="A1208" s="1" t="s">
        <v>2359</v>
      </c>
      <c r="B1208" s="2" t="s">
        <v>1484</v>
      </c>
      <c r="C1208" s="3" t="s">
        <v>12</v>
      </c>
      <c r="D1208" s="2" t="s">
        <v>3239</v>
      </c>
      <c r="E1208" s="2" t="s">
        <v>397</v>
      </c>
      <c r="F1208" s="4">
        <v>52020</v>
      </c>
      <c r="G1208" s="3" t="s">
        <v>12</v>
      </c>
      <c r="H1208" s="3" t="s">
        <v>13</v>
      </c>
      <c r="I1208" s="7"/>
      <c r="J1208" s="7"/>
      <c r="K1208" s="3" t="s">
        <v>2</v>
      </c>
      <c r="L1208" s="3" t="s">
        <v>14</v>
      </c>
      <c r="M1208" s="3" t="s">
        <v>15</v>
      </c>
      <c r="N1208" s="6">
        <v>1207</v>
      </c>
    </row>
    <row r="1209" spans="1:14" ht="15.75" x14ac:dyDescent="0.25">
      <c r="A1209" s="1" t="s">
        <v>3240</v>
      </c>
      <c r="B1209" s="2" t="s">
        <v>2545</v>
      </c>
      <c r="C1209" s="3" t="s">
        <v>63</v>
      </c>
      <c r="D1209" s="2" t="s">
        <v>588</v>
      </c>
      <c r="E1209" s="2" t="s">
        <v>530</v>
      </c>
      <c r="F1209" s="4">
        <v>52000</v>
      </c>
      <c r="G1209" s="3" t="s">
        <v>12</v>
      </c>
      <c r="H1209" s="3" t="s">
        <v>13</v>
      </c>
      <c r="I1209" s="7"/>
      <c r="J1209" s="7"/>
      <c r="K1209" s="3" t="s">
        <v>3</v>
      </c>
      <c r="L1209" s="3" t="s">
        <v>59</v>
      </c>
      <c r="M1209" s="3" t="s">
        <v>60</v>
      </c>
      <c r="N1209" s="6">
        <v>1208</v>
      </c>
    </row>
    <row r="1210" spans="1:14" ht="15.75" x14ac:dyDescent="0.25">
      <c r="A1210" s="1" t="s">
        <v>2086</v>
      </c>
      <c r="B1210" s="2" t="s">
        <v>74</v>
      </c>
      <c r="C1210" s="3" t="s">
        <v>12</v>
      </c>
      <c r="D1210" s="2" t="s">
        <v>588</v>
      </c>
      <c r="E1210" s="2" t="s">
        <v>1281</v>
      </c>
      <c r="F1210" s="4">
        <v>52000</v>
      </c>
      <c r="G1210" s="3" t="s">
        <v>58</v>
      </c>
      <c r="H1210" s="3" t="s">
        <v>13</v>
      </c>
      <c r="I1210" s="7"/>
      <c r="J1210" s="7"/>
      <c r="K1210" s="3" t="s">
        <v>1</v>
      </c>
      <c r="L1210" s="3" t="s">
        <v>59</v>
      </c>
      <c r="M1210" s="3" t="s">
        <v>60</v>
      </c>
      <c r="N1210" s="6">
        <v>1209</v>
      </c>
    </row>
    <row r="1211" spans="1:14" ht="15.75" x14ac:dyDescent="0.25">
      <c r="A1211" s="1" t="s">
        <v>2303</v>
      </c>
      <c r="B1211" s="2" t="s">
        <v>1008</v>
      </c>
      <c r="C1211" s="8"/>
      <c r="D1211" s="2" t="s">
        <v>588</v>
      </c>
      <c r="E1211" s="2" t="s">
        <v>477</v>
      </c>
      <c r="F1211" s="4">
        <v>51914</v>
      </c>
      <c r="G1211" s="3" t="s">
        <v>12</v>
      </c>
      <c r="H1211" s="3" t="s">
        <v>13</v>
      </c>
      <c r="I1211" s="7"/>
      <c r="J1211" s="7"/>
      <c r="K1211" s="3" t="s">
        <v>3</v>
      </c>
      <c r="L1211" s="3" t="s">
        <v>59</v>
      </c>
      <c r="M1211" s="3" t="s">
        <v>60</v>
      </c>
      <c r="N1211" s="6">
        <v>1210</v>
      </c>
    </row>
    <row r="1212" spans="1:14" ht="15.75" x14ac:dyDescent="0.25">
      <c r="A1212" s="1" t="s">
        <v>2280</v>
      </c>
      <c r="B1212" s="2" t="s">
        <v>2281</v>
      </c>
      <c r="C1212" s="3" t="s">
        <v>58</v>
      </c>
      <c r="D1212" s="2" t="s">
        <v>2282</v>
      </c>
      <c r="E1212" s="2" t="s">
        <v>639</v>
      </c>
      <c r="F1212" s="4">
        <v>51721</v>
      </c>
      <c r="G1212" s="3" t="s">
        <v>12</v>
      </c>
      <c r="H1212" s="3" t="s">
        <v>13</v>
      </c>
      <c r="I1212" s="4"/>
      <c r="J1212" s="7"/>
      <c r="K1212" s="3" t="s">
        <v>2</v>
      </c>
      <c r="L1212" s="3" t="s">
        <v>14</v>
      </c>
      <c r="M1212" s="3" t="s">
        <v>15</v>
      </c>
      <c r="N1212" s="6">
        <v>1211</v>
      </c>
    </row>
    <row r="1213" spans="1:14" ht="15.75" x14ac:dyDescent="0.25">
      <c r="A1213" s="1" t="s">
        <v>2284</v>
      </c>
      <c r="B1213" s="2" t="s">
        <v>238</v>
      </c>
      <c r="C1213" s="3" t="s">
        <v>181</v>
      </c>
      <c r="D1213" s="2" t="s">
        <v>2285</v>
      </c>
      <c r="E1213" s="2" t="s">
        <v>141</v>
      </c>
      <c r="F1213" s="4">
        <v>51700</v>
      </c>
      <c r="G1213" s="3" t="s">
        <v>12</v>
      </c>
      <c r="H1213" s="3" t="s">
        <v>13</v>
      </c>
      <c r="I1213" s="7"/>
      <c r="J1213" s="7"/>
      <c r="K1213" s="3" t="s">
        <v>2</v>
      </c>
      <c r="L1213" s="3" t="s">
        <v>14</v>
      </c>
      <c r="M1213" s="3" t="s">
        <v>15</v>
      </c>
      <c r="N1213" s="6">
        <v>1212</v>
      </c>
    </row>
    <row r="1214" spans="1:14" ht="15.75" x14ac:dyDescent="0.25">
      <c r="A1214" s="1" t="s">
        <v>2286</v>
      </c>
      <c r="B1214" s="2" t="s">
        <v>1265</v>
      </c>
      <c r="C1214" s="3" t="s">
        <v>12</v>
      </c>
      <c r="D1214" s="2" t="s">
        <v>2287</v>
      </c>
      <c r="E1214" s="2" t="s">
        <v>911</v>
      </c>
      <c r="F1214" s="4">
        <v>51681</v>
      </c>
      <c r="G1214" s="3" t="s">
        <v>12</v>
      </c>
      <c r="H1214" s="3" t="s">
        <v>13</v>
      </c>
      <c r="I1214" s="7"/>
      <c r="J1214" s="7"/>
      <c r="K1214" s="3" t="s">
        <v>2</v>
      </c>
      <c r="L1214" s="3" t="s">
        <v>14</v>
      </c>
      <c r="M1214" s="3" t="s">
        <v>15</v>
      </c>
      <c r="N1214" s="6">
        <v>1213</v>
      </c>
    </row>
    <row r="1215" spans="1:14" ht="15.75" x14ac:dyDescent="0.25">
      <c r="A1215" s="1" t="s">
        <v>2288</v>
      </c>
      <c r="B1215" s="2" t="s">
        <v>486</v>
      </c>
      <c r="C1215" s="3" t="s">
        <v>51</v>
      </c>
      <c r="D1215" s="2" t="s">
        <v>2289</v>
      </c>
      <c r="E1215" s="2" t="s">
        <v>911</v>
      </c>
      <c r="F1215" s="4">
        <v>51681</v>
      </c>
      <c r="G1215" s="8" t="s">
        <v>12</v>
      </c>
      <c r="H1215" s="8" t="s">
        <v>13</v>
      </c>
      <c r="I1215" s="5"/>
      <c r="J1215" s="5"/>
      <c r="K1215" s="8" t="s">
        <v>2</v>
      </c>
      <c r="L1215" s="3" t="s">
        <v>14</v>
      </c>
      <c r="M1215" s="3" t="s">
        <v>15</v>
      </c>
      <c r="N1215" s="6">
        <v>1214</v>
      </c>
    </row>
    <row r="1216" spans="1:14" ht="15.75" x14ac:dyDescent="0.25">
      <c r="A1216" s="1" t="s">
        <v>2291</v>
      </c>
      <c r="B1216" s="2" t="s">
        <v>1232</v>
      </c>
      <c r="C1216" s="8"/>
      <c r="D1216" s="2" t="s">
        <v>2292</v>
      </c>
      <c r="E1216" s="2" t="s">
        <v>65</v>
      </c>
      <c r="F1216" s="4">
        <v>51667</v>
      </c>
      <c r="G1216" s="3" t="s">
        <v>12</v>
      </c>
      <c r="H1216" s="3" t="s">
        <v>13</v>
      </c>
      <c r="I1216" s="7"/>
      <c r="J1216" s="7"/>
      <c r="K1216" s="3" t="s">
        <v>2</v>
      </c>
      <c r="L1216" s="3" t="s">
        <v>14</v>
      </c>
      <c r="M1216" s="3" t="s">
        <v>15</v>
      </c>
      <c r="N1216" s="6">
        <v>1215</v>
      </c>
    </row>
    <row r="1217" spans="1:14" ht="15.75" x14ac:dyDescent="0.25">
      <c r="A1217" s="1" t="s">
        <v>3241</v>
      </c>
      <c r="B1217" s="2" t="s">
        <v>282</v>
      </c>
      <c r="C1217" s="3" t="s">
        <v>63</v>
      </c>
      <c r="D1217" s="2" t="s">
        <v>3242</v>
      </c>
      <c r="E1217" s="2" t="s">
        <v>120</v>
      </c>
      <c r="F1217" s="4">
        <v>51644</v>
      </c>
      <c r="G1217" s="3" t="s">
        <v>12</v>
      </c>
      <c r="H1217" s="3" t="s">
        <v>13</v>
      </c>
      <c r="I1217" s="5"/>
      <c r="J1217" s="5"/>
      <c r="K1217" s="3" t="s">
        <v>2</v>
      </c>
      <c r="L1217" s="3" t="s">
        <v>14</v>
      </c>
      <c r="M1217" s="3" t="s">
        <v>15</v>
      </c>
      <c r="N1217" s="6">
        <v>1216</v>
      </c>
    </row>
    <row r="1218" spans="1:14" ht="15.75" x14ac:dyDescent="0.25">
      <c r="A1218" s="1" t="s">
        <v>2293</v>
      </c>
      <c r="B1218" s="2" t="s">
        <v>349</v>
      </c>
      <c r="C1218" s="3" t="s">
        <v>63</v>
      </c>
      <c r="D1218" s="2" t="s">
        <v>2294</v>
      </c>
      <c r="E1218" s="2" t="s">
        <v>535</v>
      </c>
      <c r="F1218" s="4">
        <v>51631</v>
      </c>
      <c r="G1218" s="3" t="s">
        <v>12</v>
      </c>
      <c r="H1218" s="3" t="s">
        <v>13</v>
      </c>
      <c r="I1218" s="7"/>
      <c r="J1218" s="7"/>
      <c r="K1218" s="3" t="s">
        <v>2</v>
      </c>
      <c r="L1218" s="3" t="s">
        <v>14</v>
      </c>
      <c r="M1218" s="3" t="s">
        <v>15</v>
      </c>
      <c r="N1218" s="6">
        <v>1217</v>
      </c>
    </row>
    <row r="1219" spans="1:14" ht="15.75" x14ac:dyDescent="0.25">
      <c r="A1219" s="1" t="s">
        <v>2295</v>
      </c>
      <c r="B1219" s="2" t="s">
        <v>227</v>
      </c>
      <c r="C1219" s="3" t="s">
        <v>12</v>
      </c>
      <c r="D1219" s="2" t="s">
        <v>2296</v>
      </c>
      <c r="E1219" s="2" t="s">
        <v>2297</v>
      </c>
      <c r="F1219" s="4">
        <v>51575</v>
      </c>
      <c r="G1219" s="3" t="s">
        <v>12</v>
      </c>
      <c r="H1219" s="3" t="s">
        <v>13</v>
      </c>
      <c r="I1219" s="5"/>
      <c r="J1219" s="5"/>
      <c r="K1219" s="3" t="s">
        <v>2</v>
      </c>
      <c r="L1219" s="3" t="s">
        <v>14</v>
      </c>
      <c r="M1219" s="3" t="s">
        <v>15</v>
      </c>
      <c r="N1219" s="6">
        <v>1218</v>
      </c>
    </row>
    <row r="1220" spans="1:14" ht="15.75" x14ac:dyDescent="0.25">
      <c r="A1220" s="1" t="s">
        <v>2317</v>
      </c>
      <c r="B1220" s="2" t="s">
        <v>127</v>
      </c>
      <c r="C1220" s="3" t="s">
        <v>87</v>
      </c>
      <c r="D1220" s="2" t="s">
        <v>588</v>
      </c>
      <c r="E1220" s="2" t="s">
        <v>497</v>
      </c>
      <c r="F1220" s="4">
        <v>51570</v>
      </c>
      <c r="G1220" s="3" t="s">
        <v>58</v>
      </c>
      <c r="H1220" s="3" t="s">
        <v>13</v>
      </c>
      <c r="I1220" s="5"/>
      <c r="J1220" s="5"/>
      <c r="K1220" s="3" t="s">
        <v>1</v>
      </c>
      <c r="L1220" s="3" t="s">
        <v>59</v>
      </c>
      <c r="M1220" s="3" t="s">
        <v>60</v>
      </c>
      <c r="N1220" s="6">
        <v>1219</v>
      </c>
    </row>
    <row r="1221" spans="1:14" ht="15.75" x14ac:dyDescent="0.25">
      <c r="A1221" s="1" t="s">
        <v>2298</v>
      </c>
      <c r="B1221" s="2" t="s">
        <v>2299</v>
      </c>
      <c r="C1221" s="3" t="s">
        <v>144</v>
      </c>
      <c r="D1221" s="2" t="s">
        <v>2085</v>
      </c>
      <c r="E1221" s="2" t="s">
        <v>48</v>
      </c>
      <c r="F1221" s="4">
        <v>51548</v>
      </c>
      <c r="G1221" s="3" t="s">
        <v>12</v>
      </c>
      <c r="H1221" s="3" t="s">
        <v>13</v>
      </c>
      <c r="I1221" s="7"/>
      <c r="J1221" s="7"/>
      <c r="K1221" s="3" t="s">
        <v>2</v>
      </c>
      <c r="L1221" s="3" t="s">
        <v>14</v>
      </c>
      <c r="M1221" s="3" t="s">
        <v>15</v>
      </c>
      <c r="N1221" s="6">
        <v>1220</v>
      </c>
    </row>
    <row r="1222" spans="1:14" ht="15.75" x14ac:dyDescent="0.25">
      <c r="A1222" s="1" t="s">
        <v>2322</v>
      </c>
      <c r="B1222" s="2" t="s">
        <v>2323</v>
      </c>
      <c r="C1222" s="3" t="s">
        <v>51</v>
      </c>
      <c r="D1222" s="2" t="s">
        <v>782</v>
      </c>
      <c r="E1222" s="2" t="s">
        <v>527</v>
      </c>
      <c r="F1222" s="4">
        <v>51477</v>
      </c>
      <c r="G1222" s="3" t="s">
        <v>12</v>
      </c>
      <c r="H1222" s="3" t="s">
        <v>13</v>
      </c>
      <c r="I1222" s="5"/>
      <c r="J1222" s="5"/>
      <c r="K1222" s="3" t="s">
        <v>3</v>
      </c>
      <c r="L1222" s="3" t="s">
        <v>59</v>
      </c>
      <c r="M1222" s="3" t="s">
        <v>60</v>
      </c>
      <c r="N1222" s="6">
        <v>1221</v>
      </c>
    </row>
    <row r="1223" spans="1:14" ht="15.75" x14ac:dyDescent="0.25">
      <c r="A1223" s="1" t="s">
        <v>2326</v>
      </c>
      <c r="B1223" s="2" t="s">
        <v>2327</v>
      </c>
      <c r="C1223" s="8"/>
      <c r="D1223" s="2" t="s">
        <v>588</v>
      </c>
      <c r="E1223" s="2" t="s">
        <v>1322</v>
      </c>
      <c r="F1223" s="4">
        <v>51427</v>
      </c>
      <c r="G1223" s="3" t="s">
        <v>58</v>
      </c>
      <c r="H1223" s="3" t="s">
        <v>13</v>
      </c>
      <c r="I1223" s="7"/>
      <c r="J1223" s="7"/>
      <c r="K1223" s="3" t="s">
        <v>1</v>
      </c>
      <c r="L1223" s="3" t="s">
        <v>59</v>
      </c>
      <c r="M1223" s="3" t="s">
        <v>60</v>
      </c>
      <c r="N1223" s="6">
        <v>1222</v>
      </c>
    </row>
    <row r="1224" spans="1:14" ht="15.75" x14ac:dyDescent="0.25">
      <c r="A1224" s="1" t="s">
        <v>2304</v>
      </c>
      <c r="B1224" s="2" t="s">
        <v>2305</v>
      </c>
      <c r="C1224" s="3" t="s">
        <v>187</v>
      </c>
      <c r="D1224" s="2" t="s">
        <v>2306</v>
      </c>
      <c r="E1224" s="2" t="s">
        <v>603</v>
      </c>
      <c r="F1224" s="4">
        <v>51290</v>
      </c>
      <c r="G1224" s="3" t="s">
        <v>12</v>
      </c>
      <c r="H1224" s="3" t="s">
        <v>13</v>
      </c>
      <c r="I1224" s="7"/>
      <c r="J1224" s="5"/>
      <c r="K1224" s="9" t="s">
        <v>2</v>
      </c>
      <c r="L1224" s="3" t="s">
        <v>14</v>
      </c>
      <c r="M1224" s="3" t="s">
        <v>15</v>
      </c>
      <c r="N1224" s="6">
        <v>1223</v>
      </c>
    </row>
    <row r="1225" spans="1:14" ht="15.75" x14ac:dyDescent="0.25">
      <c r="A1225" s="1" t="s">
        <v>2307</v>
      </c>
      <c r="B1225" s="2" t="s">
        <v>609</v>
      </c>
      <c r="C1225" s="3" t="s">
        <v>144</v>
      </c>
      <c r="D1225" s="2" t="s">
        <v>2308</v>
      </c>
      <c r="E1225" s="2" t="s">
        <v>1661</v>
      </c>
      <c r="F1225" s="4">
        <v>51230</v>
      </c>
      <c r="G1225" s="3" t="s">
        <v>12</v>
      </c>
      <c r="H1225" s="3" t="s">
        <v>13</v>
      </c>
      <c r="I1225" s="7"/>
      <c r="J1225" s="7"/>
      <c r="K1225" s="3" t="s">
        <v>2</v>
      </c>
      <c r="L1225" s="3" t="s">
        <v>14</v>
      </c>
      <c r="M1225" s="3" t="s">
        <v>15</v>
      </c>
      <c r="N1225" s="6">
        <v>1224</v>
      </c>
    </row>
    <row r="1226" spans="1:14" ht="15.75" x14ac:dyDescent="0.25">
      <c r="A1226" s="1" t="s">
        <v>2309</v>
      </c>
      <c r="B1226" s="2" t="s">
        <v>260</v>
      </c>
      <c r="C1226" s="8"/>
      <c r="D1226" s="2" t="s">
        <v>2085</v>
      </c>
      <c r="E1226" s="2" t="s">
        <v>1217</v>
      </c>
      <c r="F1226" s="4">
        <v>51188</v>
      </c>
      <c r="G1226" s="3" t="s">
        <v>12</v>
      </c>
      <c r="H1226" s="3" t="s">
        <v>13</v>
      </c>
      <c r="I1226" s="7"/>
      <c r="J1226" s="7"/>
      <c r="K1226" s="3" t="s">
        <v>2</v>
      </c>
      <c r="L1226" s="3" t="s">
        <v>14</v>
      </c>
      <c r="M1226" s="3" t="s">
        <v>15</v>
      </c>
      <c r="N1226" s="6">
        <v>1225</v>
      </c>
    </row>
    <row r="1227" spans="1:14" ht="15.75" x14ac:dyDescent="0.25">
      <c r="A1227" s="1" t="s">
        <v>2345</v>
      </c>
      <c r="B1227" s="2" t="s">
        <v>605</v>
      </c>
      <c r="C1227" s="3" t="s">
        <v>12</v>
      </c>
      <c r="D1227" s="2" t="s">
        <v>201</v>
      </c>
      <c r="E1227" s="2" t="s">
        <v>2346</v>
      </c>
      <c r="F1227" s="4">
        <v>51053</v>
      </c>
      <c r="G1227" s="3" t="s">
        <v>12</v>
      </c>
      <c r="H1227" s="3" t="s">
        <v>13</v>
      </c>
      <c r="I1227" s="7"/>
      <c r="J1227" s="7"/>
      <c r="K1227" s="3" t="s">
        <v>3</v>
      </c>
      <c r="L1227" s="3" t="s">
        <v>59</v>
      </c>
      <c r="M1227" s="3" t="s">
        <v>60</v>
      </c>
      <c r="N1227" s="6">
        <v>1226</v>
      </c>
    </row>
    <row r="1228" spans="1:14" ht="15.75" x14ac:dyDescent="0.25">
      <c r="A1228" s="1" t="s">
        <v>2335</v>
      </c>
      <c r="B1228" s="2" t="s">
        <v>836</v>
      </c>
      <c r="C1228" s="3" t="s">
        <v>51</v>
      </c>
      <c r="D1228" s="2" t="s">
        <v>782</v>
      </c>
      <c r="E1228" s="2" t="s">
        <v>916</v>
      </c>
      <c r="F1228" s="4">
        <v>51026</v>
      </c>
      <c r="G1228" s="3" t="s">
        <v>12</v>
      </c>
      <c r="H1228" s="3" t="s">
        <v>13</v>
      </c>
      <c r="I1228" s="7"/>
      <c r="J1228" s="7"/>
      <c r="K1228" s="3" t="s">
        <v>3</v>
      </c>
      <c r="L1228" s="3" t="s">
        <v>59</v>
      </c>
      <c r="M1228" s="3" t="s">
        <v>60</v>
      </c>
      <c r="N1228" s="6">
        <v>1227</v>
      </c>
    </row>
    <row r="1229" spans="1:14" ht="15.75" x14ac:dyDescent="0.25">
      <c r="A1229" s="1" t="s">
        <v>2312</v>
      </c>
      <c r="B1229" s="2" t="s">
        <v>601</v>
      </c>
      <c r="C1229" s="3" t="s">
        <v>144</v>
      </c>
      <c r="D1229" s="2" t="s">
        <v>2313</v>
      </c>
      <c r="E1229" s="2" t="s">
        <v>221</v>
      </c>
      <c r="F1229" s="4">
        <v>51000</v>
      </c>
      <c r="G1229" s="3" t="s">
        <v>12</v>
      </c>
      <c r="H1229" s="3" t="s">
        <v>13</v>
      </c>
      <c r="I1229" s="4"/>
      <c r="J1229" s="7"/>
      <c r="K1229" s="3" t="s">
        <v>246</v>
      </c>
      <c r="L1229" s="3" t="s">
        <v>14</v>
      </c>
      <c r="M1229" s="3" t="s">
        <v>15</v>
      </c>
      <c r="N1229" s="6">
        <v>1228</v>
      </c>
    </row>
    <row r="1230" spans="1:14" ht="15.75" x14ac:dyDescent="0.25">
      <c r="A1230" s="1" t="s">
        <v>2315</v>
      </c>
      <c r="B1230" s="2" t="s">
        <v>67</v>
      </c>
      <c r="C1230" s="3" t="s">
        <v>181</v>
      </c>
      <c r="D1230" s="2" t="s">
        <v>2316</v>
      </c>
      <c r="E1230" s="2" t="s">
        <v>96</v>
      </c>
      <c r="F1230" s="4">
        <v>51000</v>
      </c>
      <c r="G1230" s="3" t="s">
        <v>12</v>
      </c>
      <c r="H1230" s="3" t="s">
        <v>13</v>
      </c>
      <c r="I1230" s="7"/>
      <c r="J1230" s="7"/>
      <c r="K1230" s="3" t="s">
        <v>2</v>
      </c>
      <c r="L1230" s="3" t="s">
        <v>14</v>
      </c>
      <c r="M1230" s="3" t="s">
        <v>15</v>
      </c>
      <c r="N1230" s="6">
        <v>1229</v>
      </c>
    </row>
    <row r="1231" spans="1:14" ht="15.75" x14ac:dyDescent="0.25">
      <c r="A1231" s="1" t="s">
        <v>3243</v>
      </c>
      <c r="B1231" s="2" t="s">
        <v>3244</v>
      </c>
      <c r="C1231" s="3" t="s">
        <v>287</v>
      </c>
      <c r="D1231" s="2" t="s">
        <v>1654</v>
      </c>
      <c r="E1231" s="2" t="s">
        <v>53</v>
      </c>
      <c r="F1231" s="4">
        <v>51000</v>
      </c>
      <c r="G1231" s="3" t="s">
        <v>12</v>
      </c>
      <c r="H1231" s="3" t="s">
        <v>13</v>
      </c>
      <c r="I1231" s="7"/>
      <c r="J1231" s="7"/>
      <c r="K1231" s="3" t="s">
        <v>2</v>
      </c>
      <c r="L1231" s="3" t="s">
        <v>14</v>
      </c>
      <c r="M1231" s="3" t="s">
        <v>15</v>
      </c>
      <c r="N1231" s="6">
        <v>1230</v>
      </c>
    </row>
    <row r="1232" spans="1:14" ht="15.75" x14ac:dyDescent="0.25">
      <c r="A1232" s="1" t="s">
        <v>3245</v>
      </c>
      <c r="B1232" s="2" t="s">
        <v>1559</v>
      </c>
      <c r="C1232" s="3" t="s">
        <v>51</v>
      </c>
      <c r="D1232" s="2" t="s">
        <v>3246</v>
      </c>
      <c r="E1232" s="2" t="s">
        <v>240</v>
      </c>
      <c r="F1232" s="4">
        <v>51000</v>
      </c>
      <c r="G1232" s="3" t="s">
        <v>12</v>
      </c>
      <c r="H1232" s="3" t="s">
        <v>13</v>
      </c>
      <c r="I1232" s="7"/>
      <c r="J1232" s="7"/>
      <c r="K1232" s="3" t="s">
        <v>2</v>
      </c>
      <c r="L1232" s="3" t="s">
        <v>14</v>
      </c>
      <c r="M1232" s="3" t="s">
        <v>15</v>
      </c>
      <c r="N1232" s="6">
        <v>1231</v>
      </c>
    </row>
    <row r="1233" spans="1:14" ht="15.75" x14ac:dyDescent="0.25">
      <c r="A1233" s="1" t="s">
        <v>3247</v>
      </c>
      <c r="B1233" s="2" t="s">
        <v>311</v>
      </c>
      <c r="C1233" s="3" t="s">
        <v>87</v>
      </c>
      <c r="D1233" s="2" t="s">
        <v>588</v>
      </c>
      <c r="E1233" s="2" t="s">
        <v>261</v>
      </c>
      <c r="F1233" s="4">
        <v>51000</v>
      </c>
      <c r="G1233" s="3" t="s">
        <v>12</v>
      </c>
      <c r="H1233" s="3" t="s">
        <v>13</v>
      </c>
      <c r="I1233" s="4"/>
      <c r="J1233" s="7"/>
      <c r="K1233" s="3" t="s">
        <v>3</v>
      </c>
      <c r="L1233" s="3" t="s">
        <v>59</v>
      </c>
      <c r="M1233" s="3" t="s">
        <v>60</v>
      </c>
      <c r="N1233" s="6">
        <v>1232</v>
      </c>
    </row>
    <row r="1234" spans="1:14" ht="15.75" x14ac:dyDescent="0.25">
      <c r="A1234" s="1" t="s">
        <v>3248</v>
      </c>
      <c r="B1234" s="2" t="s">
        <v>452</v>
      </c>
      <c r="C1234" s="3" t="s">
        <v>51</v>
      </c>
      <c r="D1234" s="2" t="s">
        <v>588</v>
      </c>
      <c r="E1234" s="2" t="s">
        <v>380</v>
      </c>
      <c r="F1234" s="4">
        <v>51000</v>
      </c>
      <c r="G1234" s="3" t="s">
        <v>12</v>
      </c>
      <c r="H1234" s="3" t="s">
        <v>13</v>
      </c>
      <c r="I1234" s="7"/>
      <c r="J1234" s="7"/>
      <c r="K1234" s="3" t="s">
        <v>3</v>
      </c>
      <c r="L1234" s="3" t="s">
        <v>59</v>
      </c>
      <c r="M1234" s="3" t="s">
        <v>60</v>
      </c>
      <c r="N1234" s="6">
        <v>1233</v>
      </c>
    </row>
    <row r="1235" spans="1:14" ht="15.75" x14ac:dyDescent="0.25">
      <c r="A1235" s="1" t="s">
        <v>2302</v>
      </c>
      <c r="B1235" s="2" t="s">
        <v>351</v>
      </c>
      <c r="C1235" s="3" t="s">
        <v>51</v>
      </c>
      <c r="D1235" s="2" t="s">
        <v>588</v>
      </c>
      <c r="E1235" s="2" t="s">
        <v>690</v>
      </c>
      <c r="F1235" s="4">
        <v>51000</v>
      </c>
      <c r="G1235" s="3" t="s">
        <v>12</v>
      </c>
      <c r="H1235" s="3" t="s">
        <v>13</v>
      </c>
      <c r="I1235" s="7"/>
      <c r="J1235" s="7"/>
      <c r="K1235" s="3" t="s">
        <v>3</v>
      </c>
      <c r="L1235" s="3" t="s">
        <v>59</v>
      </c>
      <c r="M1235" s="3" t="s">
        <v>60</v>
      </c>
      <c r="N1235" s="6">
        <v>1234</v>
      </c>
    </row>
    <row r="1236" spans="1:14" ht="15.75" x14ac:dyDescent="0.25">
      <c r="A1236" s="1" t="s">
        <v>2318</v>
      </c>
      <c r="B1236" s="2" t="s">
        <v>115</v>
      </c>
      <c r="C1236" s="3" t="s">
        <v>12</v>
      </c>
      <c r="D1236" s="2" t="s">
        <v>2319</v>
      </c>
      <c r="E1236" s="2" t="s">
        <v>141</v>
      </c>
      <c r="F1236" s="4">
        <v>50997</v>
      </c>
      <c r="G1236" s="3" t="s">
        <v>12</v>
      </c>
      <c r="H1236" s="3" t="s">
        <v>13</v>
      </c>
      <c r="I1236" s="7"/>
      <c r="J1236" s="7"/>
      <c r="K1236" s="3" t="s">
        <v>2</v>
      </c>
      <c r="L1236" s="3" t="s">
        <v>14</v>
      </c>
      <c r="M1236" s="3" t="s">
        <v>15</v>
      </c>
      <c r="N1236" s="6">
        <v>1235</v>
      </c>
    </row>
    <row r="1237" spans="1:14" ht="15.75" x14ac:dyDescent="0.25">
      <c r="A1237" s="1" t="s">
        <v>2385</v>
      </c>
      <c r="B1237" s="2" t="s">
        <v>1484</v>
      </c>
      <c r="C1237" s="8" t="s">
        <v>144</v>
      </c>
      <c r="D1237" s="2" t="s">
        <v>782</v>
      </c>
      <c r="E1237" s="2" t="s">
        <v>916</v>
      </c>
      <c r="F1237" s="4">
        <v>50946</v>
      </c>
      <c r="G1237" s="8" t="s">
        <v>12</v>
      </c>
      <c r="H1237" s="8" t="s">
        <v>13</v>
      </c>
      <c r="I1237" s="5"/>
      <c r="J1237" s="5"/>
      <c r="K1237" s="8" t="s">
        <v>3</v>
      </c>
      <c r="L1237" s="3" t="s">
        <v>59</v>
      </c>
      <c r="M1237" s="3" t="s">
        <v>60</v>
      </c>
      <c r="N1237" s="6">
        <v>1236</v>
      </c>
    </row>
    <row r="1238" spans="1:14" ht="15.75" x14ac:dyDescent="0.25">
      <c r="A1238" s="1" t="s">
        <v>2321</v>
      </c>
      <c r="B1238" s="2" t="s">
        <v>127</v>
      </c>
      <c r="C1238" s="3" t="s">
        <v>87</v>
      </c>
      <c r="D1238" s="2" t="s">
        <v>1654</v>
      </c>
      <c r="E1238" s="2" t="s">
        <v>53</v>
      </c>
      <c r="F1238" s="4">
        <v>50925</v>
      </c>
      <c r="G1238" s="8" t="s">
        <v>12</v>
      </c>
      <c r="H1238" s="8" t="s">
        <v>13</v>
      </c>
      <c r="I1238" s="7"/>
      <c r="J1238" s="7"/>
      <c r="K1238" s="8" t="s">
        <v>2</v>
      </c>
      <c r="L1238" s="3" t="s">
        <v>14</v>
      </c>
      <c r="M1238" s="3" t="s">
        <v>15</v>
      </c>
      <c r="N1238" s="6">
        <v>1237</v>
      </c>
    </row>
    <row r="1239" spans="1:14" ht="15.75" x14ac:dyDescent="0.25">
      <c r="A1239" s="1" t="s">
        <v>2376</v>
      </c>
      <c r="B1239" s="2" t="s">
        <v>282</v>
      </c>
      <c r="C1239" s="3" t="s">
        <v>12</v>
      </c>
      <c r="D1239" s="2" t="s">
        <v>588</v>
      </c>
      <c r="E1239" s="2" t="s">
        <v>573</v>
      </c>
      <c r="F1239" s="4">
        <v>50916</v>
      </c>
      <c r="G1239" s="3" t="s">
        <v>12</v>
      </c>
      <c r="H1239" s="3" t="s">
        <v>13</v>
      </c>
      <c r="I1239" s="7"/>
      <c r="J1239" s="7"/>
      <c r="K1239" s="3" t="s">
        <v>3</v>
      </c>
      <c r="L1239" s="3" t="s">
        <v>59</v>
      </c>
      <c r="M1239" s="3" t="s">
        <v>60</v>
      </c>
      <c r="N1239" s="6">
        <v>1238</v>
      </c>
    </row>
    <row r="1240" spans="1:14" ht="15.75" x14ac:dyDescent="0.25">
      <c r="A1240" s="1" t="s">
        <v>2324</v>
      </c>
      <c r="B1240" s="2" t="s">
        <v>78</v>
      </c>
      <c r="C1240" s="3" t="s">
        <v>63</v>
      </c>
      <c r="D1240" s="2" t="s">
        <v>2325</v>
      </c>
      <c r="E1240" s="2" t="s">
        <v>37</v>
      </c>
      <c r="F1240" s="4">
        <v>50874</v>
      </c>
      <c r="G1240" s="3" t="s">
        <v>12</v>
      </c>
      <c r="H1240" s="3" t="s">
        <v>13</v>
      </c>
      <c r="I1240" s="7"/>
      <c r="J1240" s="7"/>
      <c r="K1240" s="3" t="s">
        <v>2</v>
      </c>
      <c r="L1240" s="3" t="s">
        <v>14</v>
      </c>
      <c r="M1240" s="3" t="s">
        <v>15</v>
      </c>
      <c r="N1240" s="6">
        <v>1239</v>
      </c>
    </row>
    <row r="1241" spans="1:14" ht="15.75" x14ac:dyDescent="0.25">
      <c r="A1241" s="1" t="s">
        <v>2339</v>
      </c>
      <c r="B1241" s="2" t="s">
        <v>35</v>
      </c>
      <c r="C1241" s="3" t="s">
        <v>87</v>
      </c>
      <c r="D1241" s="2" t="s">
        <v>588</v>
      </c>
      <c r="E1241" s="2" t="s">
        <v>2340</v>
      </c>
      <c r="F1241" s="4">
        <v>50837</v>
      </c>
      <c r="G1241" s="3" t="s">
        <v>12</v>
      </c>
      <c r="H1241" s="3" t="s">
        <v>13</v>
      </c>
      <c r="I1241" s="7"/>
      <c r="J1241" s="7"/>
      <c r="K1241" s="3" t="s">
        <v>3</v>
      </c>
      <c r="L1241" s="3" t="s">
        <v>59</v>
      </c>
      <c r="M1241" s="3" t="s">
        <v>60</v>
      </c>
      <c r="N1241" s="6">
        <v>1240</v>
      </c>
    </row>
    <row r="1242" spans="1:14" ht="15.75" x14ac:dyDescent="0.25">
      <c r="A1242" s="1" t="s">
        <v>2341</v>
      </c>
      <c r="B1242" s="2" t="s">
        <v>781</v>
      </c>
      <c r="C1242" s="3" t="s">
        <v>23</v>
      </c>
      <c r="D1242" s="2" t="s">
        <v>782</v>
      </c>
      <c r="E1242" s="2" t="s">
        <v>508</v>
      </c>
      <c r="F1242" s="7">
        <v>50775</v>
      </c>
      <c r="G1242" s="8" t="s">
        <v>12</v>
      </c>
      <c r="H1242" s="8" t="s">
        <v>13</v>
      </c>
      <c r="I1242" s="7"/>
      <c r="J1242" s="7"/>
      <c r="K1242" s="8" t="s">
        <v>3</v>
      </c>
      <c r="L1242" s="3" t="s">
        <v>59</v>
      </c>
      <c r="M1242" s="3" t="s">
        <v>60</v>
      </c>
      <c r="N1242" s="6">
        <v>1241</v>
      </c>
    </row>
    <row r="1243" spans="1:14" ht="15.75" x14ac:dyDescent="0.25">
      <c r="A1243" s="1" t="s">
        <v>1613</v>
      </c>
      <c r="B1243" s="2" t="s">
        <v>74</v>
      </c>
      <c r="C1243" s="3" t="s">
        <v>87</v>
      </c>
      <c r="D1243" s="2" t="s">
        <v>2328</v>
      </c>
      <c r="E1243" s="2" t="s">
        <v>570</v>
      </c>
      <c r="F1243" s="5">
        <v>50760</v>
      </c>
      <c r="G1243" s="9" t="s">
        <v>12</v>
      </c>
      <c r="H1243" s="9" t="s">
        <v>13</v>
      </c>
      <c r="I1243" s="5"/>
      <c r="J1243" s="5"/>
      <c r="K1243" s="9" t="s">
        <v>2</v>
      </c>
      <c r="L1243" s="3" t="s">
        <v>14</v>
      </c>
      <c r="M1243" s="3" t="s">
        <v>15</v>
      </c>
      <c r="N1243" s="6">
        <v>1242</v>
      </c>
    </row>
    <row r="1244" spans="1:14" ht="15.75" x14ac:dyDescent="0.25">
      <c r="A1244" s="1" t="s">
        <v>1641</v>
      </c>
      <c r="B1244" s="2" t="s">
        <v>2336</v>
      </c>
      <c r="C1244" s="3" t="s">
        <v>181</v>
      </c>
      <c r="D1244" s="2" t="s">
        <v>588</v>
      </c>
      <c r="E1244" s="2" t="s">
        <v>297</v>
      </c>
      <c r="F1244" s="4">
        <v>50717</v>
      </c>
      <c r="G1244" s="3" t="s">
        <v>12</v>
      </c>
      <c r="H1244" s="3" t="s">
        <v>13</v>
      </c>
      <c r="I1244" s="4">
        <v>1500</v>
      </c>
      <c r="J1244" s="7"/>
      <c r="K1244" s="3" t="s">
        <v>3</v>
      </c>
      <c r="L1244" s="3" t="s">
        <v>59</v>
      </c>
      <c r="M1244" s="3" t="s">
        <v>60</v>
      </c>
      <c r="N1244" s="6">
        <v>1243</v>
      </c>
    </row>
    <row r="1245" spans="1:14" ht="15.75" x14ac:dyDescent="0.25">
      <c r="A1245" s="1" t="s">
        <v>2337</v>
      </c>
      <c r="B1245" s="2" t="s">
        <v>988</v>
      </c>
      <c r="C1245" s="3" t="s">
        <v>18</v>
      </c>
      <c r="D1245" s="2" t="s">
        <v>2338</v>
      </c>
      <c r="E1245" s="2" t="s">
        <v>96</v>
      </c>
      <c r="F1245" s="7">
        <v>50359</v>
      </c>
      <c r="G1245" s="8" t="s">
        <v>12</v>
      </c>
      <c r="H1245" s="8" t="s">
        <v>13</v>
      </c>
      <c r="I1245" s="5"/>
      <c r="J1245" s="5"/>
      <c r="K1245" s="8" t="s">
        <v>2</v>
      </c>
      <c r="L1245" s="3" t="s">
        <v>14</v>
      </c>
      <c r="M1245" s="3" t="s">
        <v>15</v>
      </c>
      <c r="N1245" s="6">
        <v>1244</v>
      </c>
    </row>
    <row r="1246" spans="1:14" ht="15.75" x14ac:dyDescent="0.25">
      <c r="A1246" s="1" t="s">
        <v>2377</v>
      </c>
      <c r="B1246" s="2" t="s">
        <v>50</v>
      </c>
      <c r="C1246" s="8" t="s">
        <v>58</v>
      </c>
      <c r="D1246" s="2" t="s">
        <v>588</v>
      </c>
      <c r="E1246" s="2" t="s">
        <v>221</v>
      </c>
      <c r="F1246" s="7">
        <v>50330</v>
      </c>
      <c r="G1246" s="8" t="s">
        <v>12</v>
      </c>
      <c r="H1246" s="8" t="s">
        <v>13</v>
      </c>
      <c r="I1246" s="5"/>
      <c r="J1246" s="5"/>
      <c r="K1246" s="8" t="s">
        <v>3</v>
      </c>
      <c r="L1246" s="3" t="s">
        <v>59</v>
      </c>
      <c r="M1246" s="3" t="s">
        <v>60</v>
      </c>
      <c r="N1246" s="6">
        <v>1245</v>
      </c>
    </row>
    <row r="1247" spans="1:14" ht="15.75" x14ac:dyDescent="0.25">
      <c r="A1247" s="1" t="s">
        <v>2420</v>
      </c>
      <c r="B1247" s="2" t="s">
        <v>2421</v>
      </c>
      <c r="C1247" s="3" t="s">
        <v>51</v>
      </c>
      <c r="D1247" s="2" t="s">
        <v>782</v>
      </c>
      <c r="E1247" s="2" t="s">
        <v>189</v>
      </c>
      <c r="F1247" s="4">
        <v>50281</v>
      </c>
      <c r="G1247" s="3" t="s">
        <v>12</v>
      </c>
      <c r="H1247" s="3" t="s">
        <v>13</v>
      </c>
      <c r="I1247" s="7"/>
      <c r="J1247" s="7"/>
      <c r="K1247" s="3" t="s">
        <v>3</v>
      </c>
      <c r="L1247" s="3" t="s">
        <v>59</v>
      </c>
      <c r="M1247" s="3" t="s">
        <v>60</v>
      </c>
      <c r="N1247" s="6">
        <v>1246</v>
      </c>
    </row>
    <row r="1248" spans="1:14" ht="15.75" x14ac:dyDescent="0.25">
      <c r="A1248" s="1" t="s">
        <v>2357</v>
      </c>
      <c r="B1248" s="2" t="s">
        <v>559</v>
      </c>
      <c r="C1248" s="3" t="s">
        <v>207</v>
      </c>
      <c r="D1248" s="2" t="s">
        <v>1654</v>
      </c>
      <c r="E1248" s="2" t="s">
        <v>53</v>
      </c>
      <c r="F1248" s="4">
        <v>50184</v>
      </c>
      <c r="G1248" s="3" t="s">
        <v>12</v>
      </c>
      <c r="H1248" s="3" t="s">
        <v>13</v>
      </c>
      <c r="I1248" s="4"/>
      <c r="J1248" s="7"/>
      <c r="K1248" s="3" t="s">
        <v>2</v>
      </c>
      <c r="L1248" s="3" t="s">
        <v>14</v>
      </c>
      <c r="M1248" s="3" t="s">
        <v>15</v>
      </c>
      <c r="N1248" s="6">
        <v>1247</v>
      </c>
    </row>
    <row r="1249" spans="1:14" ht="15.75" x14ac:dyDescent="0.25">
      <c r="A1249" s="1" t="s">
        <v>2347</v>
      </c>
      <c r="B1249" s="2" t="s">
        <v>2348</v>
      </c>
      <c r="C1249" s="3" t="s">
        <v>87</v>
      </c>
      <c r="D1249" s="2" t="s">
        <v>2349</v>
      </c>
      <c r="E1249" s="2" t="s">
        <v>321</v>
      </c>
      <c r="F1249" s="4">
        <v>50184</v>
      </c>
      <c r="G1249" s="3" t="s">
        <v>12</v>
      </c>
      <c r="H1249" s="3" t="s">
        <v>13</v>
      </c>
      <c r="I1249" s="7"/>
      <c r="J1249" s="7"/>
      <c r="K1249" s="3" t="s">
        <v>2</v>
      </c>
      <c r="L1249" s="3" t="s">
        <v>14</v>
      </c>
      <c r="M1249" s="3" t="s">
        <v>15</v>
      </c>
      <c r="N1249" s="6">
        <v>1248</v>
      </c>
    </row>
    <row r="1250" spans="1:14" ht="15.75" x14ac:dyDescent="0.25">
      <c r="A1250" s="1" t="s">
        <v>2350</v>
      </c>
      <c r="B1250" s="2" t="s">
        <v>2351</v>
      </c>
      <c r="C1250" s="8"/>
      <c r="D1250" s="2" t="s">
        <v>2201</v>
      </c>
      <c r="E1250" s="2" t="s">
        <v>321</v>
      </c>
      <c r="F1250" s="4">
        <v>50184</v>
      </c>
      <c r="G1250" s="3" t="s">
        <v>12</v>
      </c>
      <c r="H1250" s="3" t="s">
        <v>13</v>
      </c>
      <c r="I1250" s="7"/>
      <c r="J1250" s="7"/>
      <c r="K1250" s="3" t="s">
        <v>2</v>
      </c>
      <c r="L1250" s="3" t="s">
        <v>14</v>
      </c>
      <c r="M1250" s="3" t="s">
        <v>15</v>
      </c>
      <c r="N1250" s="6">
        <v>1249</v>
      </c>
    </row>
    <row r="1251" spans="1:14" ht="15.75" x14ac:dyDescent="0.25">
      <c r="A1251" s="1" t="s">
        <v>2354</v>
      </c>
      <c r="B1251" s="2" t="s">
        <v>2355</v>
      </c>
      <c r="C1251" s="3" t="s">
        <v>144</v>
      </c>
      <c r="D1251" s="2" t="s">
        <v>2356</v>
      </c>
      <c r="E1251" s="2" t="s">
        <v>198</v>
      </c>
      <c r="F1251" s="4">
        <v>50184</v>
      </c>
      <c r="G1251" s="3" t="s">
        <v>12</v>
      </c>
      <c r="H1251" s="3" t="s">
        <v>13</v>
      </c>
      <c r="I1251" s="7"/>
      <c r="J1251" s="7"/>
      <c r="K1251" s="3" t="s">
        <v>2</v>
      </c>
      <c r="L1251" s="3" t="s">
        <v>14</v>
      </c>
      <c r="M1251" s="3" t="s">
        <v>15</v>
      </c>
      <c r="N1251" s="6">
        <v>1250</v>
      </c>
    </row>
    <row r="1252" spans="1:14" ht="15.75" x14ac:dyDescent="0.25">
      <c r="A1252" s="10" t="s">
        <v>2358</v>
      </c>
      <c r="B1252" s="11" t="s">
        <v>8</v>
      </c>
      <c r="C1252" s="8" t="s">
        <v>12</v>
      </c>
      <c r="D1252" s="11" t="s">
        <v>1654</v>
      </c>
      <c r="E1252" s="11" t="s">
        <v>53</v>
      </c>
      <c r="F1252" s="7">
        <v>50184</v>
      </c>
      <c r="G1252" s="8" t="s">
        <v>12</v>
      </c>
      <c r="H1252" s="8" t="s">
        <v>13</v>
      </c>
      <c r="I1252" s="7"/>
      <c r="J1252" s="7"/>
      <c r="K1252" s="8" t="s">
        <v>2</v>
      </c>
      <c r="L1252" s="8" t="s">
        <v>14</v>
      </c>
      <c r="M1252" s="8" t="s">
        <v>15</v>
      </c>
      <c r="N1252" s="6">
        <v>1251</v>
      </c>
    </row>
    <row r="1253" spans="1:14" ht="15.75" x14ac:dyDescent="0.25">
      <c r="A1253" s="1" t="s">
        <v>2360</v>
      </c>
      <c r="B1253" s="2" t="s">
        <v>2361</v>
      </c>
      <c r="C1253" s="3" t="s">
        <v>144</v>
      </c>
      <c r="D1253" s="2" t="s">
        <v>2362</v>
      </c>
      <c r="E1253" s="2" t="s">
        <v>163</v>
      </c>
      <c r="F1253" s="4">
        <v>50122</v>
      </c>
      <c r="G1253" s="3" t="s">
        <v>12</v>
      </c>
      <c r="H1253" s="3" t="s">
        <v>13</v>
      </c>
      <c r="I1253" s="7"/>
      <c r="J1253" s="7"/>
      <c r="K1253" s="3" t="s">
        <v>2</v>
      </c>
      <c r="L1253" s="3" t="s">
        <v>14</v>
      </c>
      <c r="M1253" s="3" t="s">
        <v>15</v>
      </c>
      <c r="N1253" s="6">
        <v>1252</v>
      </c>
    </row>
    <row r="1254" spans="1:14" ht="15.75" x14ac:dyDescent="0.25">
      <c r="A1254" s="1" t="s">
        <v>2384</v>
      </c>
      <c r="B1254" s="2" t="s">
        <v>1499</v>
      </c>
      <c r="C1254" s="3" t="s">
        <v>23</v>
      </c>
      <c r="D1254" s="2" t="s">
        <v>588</v>
      </c>
      <c r="E1254" s="11" t="s">
        <v>573</v>
      </c>
      <c r="F1254" s="4">
        <v>50056</v>
      </c>
      <c r="G1254" s="9" t="s">
        <v>12</v>
      </c>
      <c r="H1254" s="9" t="s">
        <v>13</v>
      </c>
      <c r="I1254" s="5"/>
      <c r="J1254" s="5"/>
      <c r="K1254" s="9" t="s">
        <v>3</v>
      </c>
      <c r="L1254" s="8" t="s">
        <v>59</v>
      </c>
      <c r="M1254" s="8" t="s">
        <v>60</v>
      </c>
      <c r="N1254" s="6">
        <v>1253</v>
      </c>
    </row>
    <row r="1255" spans="1:14" ht="15.75" x14ac:dyDescent="0.25">
      <c r="A1255" s="1" t="s">
        <v>989</v>
      </c>
      <c r="B1255" s="2" t="s">
        <v>1047</v>
      </c>
      <c r="C1255" s="3" t="s">
        <v>12</v>
      </c>
      <c r="D1255" s="2" t="s">
        <v>359</v>
      </c>
      <c r="E1255" s="2" t="s">
        <v>740</v>
      </c>
      <c r="F1255" s="4">
        <v>50002</v>
      </c>
      <c r="G1255" s="3" t="s">
        <v>12</v>
      </c>
      <c r="H1255" s="3" t="s">
        <v>13</v>
      </c>
      <c r="I1255" s="7"/>
      <c r="J1255" s="7"/>
      <c r="K1255" s="3" t="s">
        <v>2</v>
      </c>
      <c r="L1255" s="3" t="s">
        <v>14</v>
      </c>
      <c r="M1255" s="3" t="s">
        <v>15</v>
      </c>
      <c r="N1255" s="6">
        <v>1254</v>
      </c>
    </row>
    <row r="1256" spans="1:14" ht="15.75" x14ac:dyDescent="0.25">
      <c r="A1256" s="1" t="s">
        <v>3138</v>
      </c>
      <c r="B1256" s="2" t="s">
        <v>728</v>
      </c>
      <c r="C1256" s="3" t="s">
        <v>181</v>
      </c>
      <c r="D1256" s="2" t="s">
        <v>3249</v>
      </c>
      <c r="E1256" s="2" t="s">
        <v>178</v>
      </c>
      <c r="F1256" s="7">
        <v>50000</v>
      </c>
      <c r="G1256" s="8" t="s">
        <v>12</v>
      </c>
      <c r="H1256" s="8" t="s">
        <v>13</v>
      </c>
      <c r="I1256" s="5"/>
      <c r="J1256" s="5"/>
      <c r="K1256" s="8" t="s">
        <v>2</v>
      </c>
      <c r="L1256" s="3" t="s">
        <v>14</v>
      </c>
      <c r="M1256" s="3" t="s">
        <v>15</v>
      </c>
      <c r="N1256" s="6">
        <v>1255</v>
      </c>
    </row>
    <row r="1257" spans="1:14" ht="15.75" x14ac:dyDescent="0.25">
      <c r="A1257" s="1" t="s">
        <v>3250</v>
      </c>
      <c r="B1257" s="2" t="s">
        <v>203</v>
      </c>
      <c r="C1257" s="3" t="s">
        <v>87</v>
      </c>
      <c r="D1257" s="2" t="s">
        <v>588</v>
      </c>
      <c r="E1257" s="2" t="s">
        <v>535</v>
      </c>
      <c r="F1257" s="4">
        <v>50000</v>
      </c>
      <c r="G1257" s="3" t="s">
        <v>12</v>
      </c>
      <c r="H1257" s="3" t="s">
        <v>13</v>
      </c>
      <c r="I1257" s="7"/>
      <c r="J1257" s="7"/>
      <c r="K1257" s="3" t="s">
        <v>3</v>
      </c>
      <c r="L1257" s="3" t="s">
        <v>59</v>
      </c>
      <c r="M1257" s="3" t="s">
        <v>60</v>
      </c>
      <c r="N1257" s="6">
        <v>1256</v>
      </c>
    </row>
    <row r="1258" spans="1:14" ht="15.75" x14ac:dyDescent="0.25">
      <c r="A1258" s="1" t="s">
        <v>3251</v>
      </c>
      <c r="B1258" s="2" t="s">
        <v>778</v>
      </c>
      <c r="C1258" s="8"/>
      <c r="D1258" s="2" t="s">
        <v>588</v>
      </c>
      <c r="E1258" s="2" t="s">
        <v>3109</v>
      </c>
      <c r="F1258" s="4">
        <v>50000</v>
      </c>
      <c r="G1258" s="3" t="s">
        <v>12</v>
      </c>
      <c r="H1258" s="3" t="s">
        <v>13</v>
      </c>
      <c r="I1258" s="7"/>
      <c r="J1258" s="7"/>
      <c r="K1258" s="3" t="s">
        <v>3</v>
      </c>
      <c r="L1258" s="3" t="s">
        <v>59</v>
      </c>
      <c r="M1258" s="3" t="s">
        <v>60</v>
      </c>
      <c r="N1258" s="6">
        <v>1257</v>
      </c>
    </row>
    <row r="1259" spans="1:14" ht="15.75" x14ac:dyDescent="0.25">
      <c r="A1259" s="1" t="s">
        <v>3252</v>
      </c>
      <c r="B1259" s="2" t="s">
        <v>2617</v>
      </c>
      <c r="C1259" s="8"/>
      <c r="D1259" s="2" t="s">
        <v>588</v>
      </c>
      <c r="E1259" s="11" t="s">
        <v>477</v>
      </c>
      <c r="F1259" s="5">
        <v>50000</v>
      </c>
      <c r="G1259" s="3" t="s">
        <v>12</v>
      </c>
      <c r="H1259" s="9" t="s">
        <v>13</v>
      </c>
      <c r="I1259" s="5"/>
      <c r="J1259" s="5"/>
      <c r="K1259" s="9" t="s">
        <v>3</v>
      </c>
      <c r="L1259" s="8" t="s">
        <v>59</v>
      </c>
      <c r="M1259" s="8" t="s">
        <v>60</v>
      </c>
      <c r="N1259" s="6">
        <v>1258</v>
      </c>
    </row>
    <row r="1260" spans="1:14" ht="15.75" x14ac:dyDescent="0.25">
      <c r="A1260" s="1" t="s">
        <v>3253</v>
      </c>
      <c r="B1260" s="2" t="s">
        <v>1618</v>
      </c>
      <c r="C1260" s="3" t="s">
        <v>51</v>
      </c>
      <c r="D1260" s="2" t="s">
        <v>588</v>
      </c>
      <c r="E1260" s="2" t="s">
        <v>463</v>
      </c>
      <c r="F1260" s="4">
        <v>50000</v>
      </c>
      <c r="G1260" s="3" t="s">
        <v>58</v>
      </c>
      <c r="H1260" s="9" t="s">
        <v>13</v>
      </c>
      <c r="I1260" s="5"/>
      <c r="J1260" s="5"/>
      <c r="K1260" s="3" t="s">
        <v>1</v>
      </c>
      <c r="L1260" s="3" t="s">
        <v>59</v>
      </c>
      <c r="M1260" s="3" t="s">
        <v>60</v>
      </c>
      <c r="N1260" s="6">
        <v>1259</v>
      </c>
    </row>
    <row r="1261" spans="1:14" ht="15.75" x14ac:dyDescent="0.25">
      <c r="A1261" s="1" t="s">
        <v>2367</v>
      </c>
      <c r="B1261" s="2" t="s">
        <v>2368</v>
      </c>
      <c r="C1261" s="3" t="s">
        <v>187</v>
      </c>
      <c r="D1261" s="2" t="s">
        <v>2369</v>
      </c>
      <c r="E1261" s="2" t="s">
        <v>137</v>
      </c>
      <c r="F1261" s="4">
        <v>49994</v>
      </c>
      <c r="G1261" s="9" t="s">
        <v>12</v>
      </c>
      <c r="H1261" s="9" t="s">
        <v>13</v>
      </c>
      <c r="I1261" s="5"/>
      <c r="J1261" s="5"/>
      <c r="K1261" s="9" t="s">
        <v>2</v>
      </c>
      <c r="L1261" s="3" t="s">
        <v>14</v>
      </c>
      <c r="M1261" s="3" t="s">
        <v>15</v>
      </c>
      <c r="N1261" s="6">
        <v>1260</v>
      </c>
    </row>
    <row r="1262" spans="1:14" ht="15.75" x14ac:dyDescent="0.25">
      <c r="A1262" s="13" t="s">
        <v>2605</v>
      </c>
      <c r="B1262" s="14" t="s">
        <v>1721</v>
      </c>
      <c r="C1262" s="15" t="s">
        <v>87</v>
      </c>
      <c r="D1262" s="14" t="s">
        <v>2606</v>
      </c>
      <c r="E1262" s="14" t="s">
        <v>1971</v>
      </c>
      <c r="F1262" s="16">
        <f>SUM(40*52*24.03)</f>
        <v>49982.400000000001</v>
      </c>
      <c r="G1262" s="15" t="s">
        <v>224</v>
      </c>
      <c r="H1262" s="15" t="s">
        <v>13</v>
      </c>
      <c r="I1262" s="18"/>
      <c r="J1262" s="18"/>
      <c r="K1262" s="15" t="s">
        <v>2</v>
      </c>
      <c r="L1262" s="15" t="s">
        <v>14</v>
      </c>
      <c r="M1262" s="15" t="s">
        <v>15</v>
      </c>
      <c r="N1262" s="6">
        <v>1261</v>
      </c>
    </row>
    <row r="1263" spans="1:14" ht="15.75" x14ac:dyDescent="0.25">
      <c r="A1263" s="1" t="s">
        <v>2370</v>
      </c>
      <c r="B1263" s="2" t="s">
        <v>2255</v>
      </c>
      <c r="C1263" s="3" t="s">
        <v>23</v>
      </c>
      <c r="D1263" s="2" t="s">
        <v>2313</v>
      </c>
      <c r="E1263" s="2" t="s">
        <v>221</v>
      </c>
      <c r="F1263" s="4">
        <v>49980</v>
      </c>
      <c r="G1263" s="3" t="s">
        <v>12</v>
      </c>
      <c r="H1263" s="3" t="s">
        <v>13</v>
      </c>
      <c r="I1263" s="7"/>
      <c r="J1263" s="7"/>
      <c r="K1263" s="3" t="s">
        <v>246</v>
      </c>
      <c r="L1263" s="3" t="s">
        <v>14</v>
      </c>
      <c r="M1263" s="3" t="s">
        <v>15</v>
      </c>
      <c r="N1263" s="6">
        <v>1262</v>
      </c>
    </row>
    <row r="1264" spans="1:14" ht="15.75" x14ac:dyDescent="0.25">
      <c r="A1264" s="1" t="s">
        <v>3254</v>
      </c>
      <c r="B1264" s="2" t="s">
        <v>131</v>
      </c>
      <c r="C1264" s="3" t="s">
        <v>144</v>
      </c>
      <c r="D1264" s="2" t="s">
        <v>3255</v>
      </c>
      <c r="E1264" s="2" t="s">
        <v>730</v>
      </c>
      <c r="F1264" s="4">
        <v>49980</v>
      </c>
      <c r="G1264" s="9" t="s">
        <v>12</v>
      </c>
      <c r="H1264" s="9" t="s">
        <v>13</v>
      </c>
      <c r="I1264" s="5"/>
      <c r="J1264" s="5"/>
      <c r="K1264" s="9" t="s">
        <v>2</v>
      </c>
      <c r="L1264" s="3" t="s">
        <v>14</v>
      </c>
      <c r="M1264" s="3" t="s">
        <v>15</v>
      </c>
      <c r="N1264" s="6">
        <v>1263</v>
      </c>
    </row>
    <row r="1265" spans="1:14" ht="15.75" x14ac:dyDescent="0.25">
      <c r="A1265" s="1" t="s">
        <v>2405</v>
      </c>
      <c r="B1265" s="2" t="s">
        <v>2406</v>
      </c>
      <c r="C1265" s="3" t="s">
        <v>18</v>
      </c>
      <c r="D1265" s="2" t="s">
        <v>588</v>
      </c>
      <c r="E1265" s="2" t="s">
        <v>1992</v>
      </c>
      <c r="F1265" s="4">
        <v>49902</v>
      </c>
      <c r="G1265" s="3" t="s">
        <v>12</v>
      </c>
      <c r="H1265" s="3" t="s">
        <v>13</v>
      </c>
      <c r="I1265" s="5"/>
      <c r="J1265" s="5"/>
      <c r="K1265" s="3" t="s">
        <v>3</v>
      </c>
      <c r="L1265" s="3" t="s">
        <v>59</v>
      </c>
      <c r="M1265" s="3" t="s">
        <v>60</v>
      </c>
      <c r="N1265" s="6">
        <v>1264</v>
      </c>
    </row>
    <row r="1266" spans="1:14" ht="15.75" x14ac:dyDescent="0.25">
      <c r="A1266" s="1" t="s">
        <v>2373</v>
      </c>
      <c r="B1266" s="2" t="s">
        <v>1397</v>
      </c>
      <c r="C1266" s="3" t="s">
        <v>135</v>
      </c>
      <c r="D1266" s="2" t="s">
        <v>2374</v>
      </c>
      <c r="E1266" s="2" t="s">
        <v>189</v>
      </c>
      <c r="F1266" s="4">
        <v>49878</v>
      </c>
      <c r="G1266" s="3" t="s">
        <v>12</v>
      </c>
      <c r="H1266" s="3" t="s">
        <v>13</v>
      </c>
      <c r="I1266" s="7"/>
      <c r="J1266" s="7"/>
      <c r="K1266" s="3" t="s">
        <v>2</v>
      </c>
      <c r="L1266" s="3" t="s">
        <v>14</v>
      </c>
      <c r="M1266" s="3" t="s">
        <v>15</v>
      </c>
      <c r="N1266" s="6">
        <v>1265</v>
      </c>
    </row>
    <row r="1267" spans="1:14" ht="15.75" x14ac:dyDescent="0.25">
      <c r="A1267" s="10" t="s">
        <v>2375</v>
      </c>
      <c r="B1267" s="11" t="s">
        <v>111</v>
      </c>
      <c r="C1267" s="8" t="s">
        <v>87</v>
      </c>
      <c r="D1267" s="11" t="s">
        <v>1752</v>
      </c>
      <c r="E1267" s="11" t="s">
        <v>658</v>
      </c>
      <c r="F1267" s="7">
        <v>49875</v>
      </c>
      <c r="G1267" s="8" t="s">
        <v>12</v>
      </c>
      <c r="H1267" s="8" t="s">
        <v>13</v>
      </c>
      <c r="I1267" s="7"/>
      <c r="J1267" s="7"/>
      <c r="K1267" s="8" t="s">
        <v>2</v>
      </c>
      <c r="L1267" s="8" t="s">
        <v>14</v>
      </c>
      <c r="M1267" s="8" t="s">
        <v>15</v>
      </c>
      <c r="N1267" s="6">
        <v>1266</v>
      </c>
    </row>
    <row r="1268" spans="1:14" ht="15.75" x14ac:dyDescent="0.25">
      <c r="A1268" s="13" t="s">
        <v>2930</v>
      </c>
      <c r="B1268" s="14" t="s">
        <v>746</v>
      </c>
      <c r="C1268" s="15" t="s">
        <v>181</v>
      </c>
      <c r="D1268" s="14" t="s">
        <v>2931</v>
      </c>
      <c r="E1268" s="14" t="s">
        <v>435</v>
      </c>
      <c r="F1268" s="18">
        <f>SUM(40*52*23.89)</f>
        <v>49691.200000000004</v>
      </c>
      <c r="G1268" s="15" t="s">
        <v>224</v>
      </c>
      <c r="H1268" s="17" t="s">
        <v>13</v>
      </c>
      <c r="I1268" s="20"/>
      <c r="J1268" s="20"/>
      <c r="K1268" s="17" t="s">
        <v>2</v>
      </c>
      <c r="L1268" s="15" t="s">
        <v>14</v>
      </c>
      <c r="M1268" s="15" t="s">
        <v>15</v>
      </c>
      <c r="N1268" s="6">
        <v>1267</v>
      </c>
    </row>
    <row r="1269" spans="1:14" ht="15.75" x14ac:dyDescent="0.25">
      <c r="A1269" s="1" t="s">
        <v>2378</v>
      </c>
      <c r="B1269" s="2" t="s">
        <v>1482</v>
      </c>
      <c r="C1269" s="8"/>
      <c r="D1269" s="2" t="s">
        <v>2379</v>
      </c>
      <c r="E1269" s="2" t="s">
        <v>994</v>
      </c>
      <c r="F1269" s="4">
        <v>49662</v>
      </c>
      <c r="G1269" s="8" t="s">
        <v>12</v>
      </c>
      <c r="H1269" s="8" t="s">
        <v>13</v>
      </c>
      <c r="I1269" s="5"/>
      <c r="J1269" s="5"/>
      <c r="K1269" s="8" t="s">
        <v>2</v>
      </c>
      <c r="L1269" s="3" t="s">
        <v>14</v>
      </c>
      <c r="M1269" s="3" t="s">
        <v>15</v>
      </c>
      <c r="N1269" s="6">
        <v>1268</v>
      </c>
    </row>
    <row r="1270" spans="1:14" ht="15.75" x14ac:dyDescent="0.25">
      <c r="A1270" s="1" t="s">
        <v>440</v>
      </c>
      <c r="B1270" s="2" t="s">
        <v>787</v>
      </c>
      <c r="C1270" s="8"/>
      <c r="D1270" s="2" t="s">
        <v>2085</v>
      </c>
      <c r="E1270" s="2" t="s">
        <v>2126</v>
      </c>
      <c r="F1270" s="4">
        <v>49662</v>
      </c>
      <c r="G1270" s="3" t="s">
        <v>12</v>
      </c>
      <c r="H1270" s="3" t="s">
        <v>13</v>
      </c>
      <c r="I1270" s="7"/>
      <c r="J1270" s="7"/>
      <c r="K1270" s="3" t="s">
        <v>2</v>
      </c>
      <c r="L1270" s="3" t="s">
        <v>14</v>
      </c>
      <c r="M1270" s="3" t="s">
        <v>15</v>
      </c>
      <c r="N1270" s="6">
        <v>1269</v>
      </c>
    </row>
    <row r="1271" spans="1:14" ht="15.75" x14ac:dyDescent="0.25">
      <c r="A1271" s="1" t="s">
        <v>2380</v>
      </c>
      <c r="B1271" s="2" t="s">
        <v>559</v>
      </c>
      <c r="C1271" s="3" t="s">
        <v>12</v>
      </c>
      <c r="D1271" s="2" t="s">
        <v>2381</v>
      </c>
      <c r="E1271" s="2" t="s">
        <v>505</v>
      </c>
      <c r="F1271" s="4">
        <v>49588</v>
      </c>
      <c r="G1271" s="3" t="s">
        <v>12</v>
      </c>
      <c r="H1271" s="3" t="s">
        <v>13</v>
      </c>
      <c r="I1271" s="7"/>
      <c r="J1271" s="5"/>
      <c r="K1271" s="9" t="s">
        <v>2</v>
      </c>
      <c r="L1271" s="3" t="s">
        <v>14</v>
      </c>
      <c r="M1271" s="3" t="s">
        <v>15</v>
      </c>
      <c r="N1271" s="6">
        <v>1270</v>
      </c>
    </row>
    <row r="1272" spans="1:14" ht="15.75" x14ac:dyDescent="0.25">
      <c r="A1272" s="1" t="s">
        <v>1237</v>
      </c>
      <c r="B1272" s="2" t="s">
        <v>1738</v>
      </c>
      <c r="C1272" s="3" t="s">
        <v>144</v>
      </c>
      <c r="D1272" s="2" t="s">
        <v>2085</v>
      </c>
      <c r="E1272" s="2" t="s">
        <v>1217</v>
      </c>
      <c r="F1272" s="4">
        <v>49588</v>
      </c>
      <c r="G1272" s="3" t="s">
        <v>12</v>
      </c>
      <c r="H1272" s="3" t="s">
        <v>13</v>
      </c>
      <c r="I1272" s="7"/>
      <c r="J1272" s="7"/>
      <c r="K1272" s="3" t="s">
        <v>2</v>
      </c>
      <c r="L1272" s="3" t="s">
        <v>14</v>
      </c>
      <c r="M1272" s="3" t="s">
        <v>15</v>
      </c>
      <c r="N1272" s="6">
        <v>1271</v>
      </c>
    </row>
    <row r="1273" spans="1:14" ht="15.75" x14ac:dyDescent="0.25">
      <c r="A1273" s="1" t="s">
        <v>2415</v>
      </c>
      <c r="B1273" s="2" t="s">
        <v>2416</v>
      </c>
      <c r="C1273" s="3" t="s">
        <v>82</v>
      </c>
      <c r="D1273" s="2" t="s">
        <v>588</v>
      </c>
      <c r="E1273" s="2" t="s">
        <v>261</v>
      </c>
      <c r="F1273" s="4">
        <v>49489</v>
      </c>
      <c r="G1273" s="3" t="s">
        <v>58</v>
      </c>
      <c r="H1273" s="3" t="s">
        <v>13</v>
      </c>
      <c r="I1273" s="5"/>
      <c r="J1273" s="5"/>
      <c r="K1273" s="3" t="s">
        <v>1</v>
      </c>
      <c r="L1273" s="3" t="s">
        <v>59</v>
      </c>
      <c r="M1273" s="3" t="s">
        <v>60</v>
      </c>
      <c r="N1273" s="6">
        <v>1272</v>
      </c>
    </row>
    <row r="1274" spans="1:14" ht="15.75" x14ac:dyDescent="0.25">
      <c r="A1274" s="13" t="s">
        <v>3256</v>
      </c>
      <c r="B1274" s="14" t="s">
        <v>1177</v>
      </c>
      <c r="C1274" s="15" t="s">
        <v>152</v>
      </c>
      <c r="D1274" s="14" t="s">
        <v>3257</v>
      </c>
      <c r="E1274" s="14" t="s">
        <v>1261</v>
      </c>
      <c r="F1274" s="16">
        <f>SUM(40*52*23.79)</f>
        <v>49483.199999999997</v>
      </c>
      <c r="G1274" s="15" t="s">
        <v>224</v>
      </c>
      <c r="H1274" s="15" t="s">
        <v>13</v>
      </c>
      <c r="I1274" s="18"/>
      <c r="J1274" s="18"/>
      <c r="K1274" s="15" t="s">
        <v>2</v>
      </c>
      <c r="L1274" s="15" t="s">
        <v>14</v>
      </c>
      <c r="M1274" s="15" t="s">
        <v>15</v>
      </c>
      <c r="N1274" s="6">
        <v>1273</v>
      </c>
    </row>
    <row r="1275" spans="1:14" ht="15.75" x14ac:dyDescent="0.25">
      <c r="A1275" s="1" t="s">
        <v>2430</v>
      </c>
      <c r="B1275" s="2" t="s">
        <v>127</v>
      </c>
      <c r="C1275" s="3" t="s">
        <v>31</v>
      </c>
      <c r="D1275" s="2" t="s">
        <v>588</v>
      </c>
      <c r="E1275" s="2" t="s">
        <v>261</v>
      </c>
      <c r="F1275" s="4">
        <v>49483</v>
      </c>
      <c r="G1275" s="9" t="s">
        <v>12</v>
      </c>
      <c r="H1275" s="9" t="s">
        <v>13</v>
      </c>
      <c r="I1275" s="5"/>
      <c r="J1275" s="5"/>
      <c r="K1275" s="9" t="s">
        <v>3</v>
      </c>
      <c r="L1275" s="3" t="s">
        <v>59</v>
      </c>
      <c r="M1275" s="3" t="s">
        <v>60</v>
      </c>
      <c r="N1275" s="6">
        <v>1274</v>
      </c>
    </row>
    <row r="1276" spans="1:14" ht="15.75" x14ac:dyDescent="0.25">
      <c r="A1276" s="1" t="s">
        <v>2395</v>
      </c>
      <c r="B1276" s="2" t="s">
        <v>91</v>
      </c>
      <c r="C1276" s="3" t="s">
        <v>23</v>
      </c>
      <c r="D1276" s="2" t="s">
        <v>2396</v>
      </c>
      <c r="E1276" s="2" t="s">
        <v>37</v>
      </c>
      <c r="F1276" s="4">
        <v>49470</v>
      </c>
      <c r="G1276" s="8" t="s">
        <v>12</v>
      </c>
      <c r="H1276" s="8" t="s">
        <v>13</v>
      </c>
      <c r="I1276" s="7"/>
      <c r="J1276" s="7"/>
      <c r="K1276" s="8" t="s">
        <v>2</v>
      </c>
      <c r="L1276" s="3" t="s">
        <v>14</v>
      </c>
      <c r="M1276" s="3" t="s">
        <v>15</v>
      </c>
      <c r="N1276" s="6">
        <v>1275</v>
      </c>
    </row>
    <row r="1277" spans="1:14" ht="15.75" x14ac:dyDescent="0.25">
      <c r="A1277" s="1" t="s">
        <v>1396</v>
      </c>
      <c r="B1277" s="2" t="s">
        <v>2391</v>
      </c>
      <c r="C1277" s="3" t="s">
        <v>12</v>
      </c>
      <c r="D1277" s="2" t="s">
        <v>2392</v>
      </c>
      <c r="E1277" s="2" t="s">
        <v>76</v>
      </c>
      <c r="F1277" s="4">
        <v>49470</v>
      </c>
      <c r="G1277" s="3" t="s">
        <v>12</v>
      </c>
      <c r="H1277" s="3" t="s">
        <v>13</v>
      </c>
      <c r="I1277" s="7"/>
      <c r="J1277" s="7"/>
      <c r="K1277" s="3" t="s">
        <v>2</v>
      </c>
      <c r="L1277" s="3" t="s">
        <v>14</v>
      </c>
      <c r="M1277" s="3" t="s">
        <v>15</v>
      </c>
      <c r="N1277" s="6">
        <v>1276</v>
      </c>
    </row>
    <row r="1278" spans="1:14" ht="15.75" x14ac:dyDescent="0.25">
      <c r="A1278" s="1" t="s">
        <v>2397</v>
      </c>
      <c r="B1278" s="2" t="s">
        <v>35</v>
      </c>
      <c r="C1278" s="3" t="s">
        <v>152</v>
      </c>
      <c r="D1278" s="2" t="s">
        <v>2394</v>
      </c>
      <c r="E1278" s="2" t="s">
        <v>37</v>
      </c>
      <c r="F1278" s="4">
        <v>49470</v>
      </c>
      <c r="G1278" s="3" t="s">
        <v>12</v>
      </c>
      <c r="H1278" s="3" t="s">
        <v>13</v>
      </c>
      <c r="I1278" s="7"/>
      <c r="J1278" s="7"/>
      <c r="K1278" s="3" t="s">
        <v>2</v>
      </c>
      <c r="L1278" s="3" t="s">
        <v>14</v>
      </c>
      <c r="M1278" s="3" t="s">
        <v>15</v>
      </c>
      <c r="N1278" s="6">
        <v>1277</v>
      </c>
    </row>
    <row r="1279" spans="1:14" ht="15.75" x14ac:dyDescent="0.25">
      <c r="A1279" s="10" t="s">
        <v>2428</v>
      </c>
      <c r="B1279" s="11" t="s">
        <v>2429</v>
      </c>
      <c r="C1279" s="8"/>
      <c r="D1279" s="11" t="s">
        <v>588</v>
      </c>
      <c r="E1279" s="11" t="s">
        <v>163</v>
      </c>
      <c r="F1279" s="4">
        <v>49441</v>
      </c>
      <c r="G1279" s="8" t="s">
        <v>12</v>
      </c>
      <c r="H1279" s="8" t="s">
        <v>13</v>
      </c>
      <c r="I1279" s="7"/>
      <c r="J1279" s="7"/>
      <c r="K1279" s="8" t="s">
        <v>3</v>
      </c>
      <c r="L1279" s="8" t="s">
        <v>59</v>
      </c>
      <c r="M1279" s="8" t="s">
        <v>60</v>
      </c>
      <c r="N1279" s="6">
        <v>1278</v>
      </c>
    </row>
    <row r="1280" spans="1:14" ht="15.75" x14ac:dyDescent="0.25">
      <c r="A1280" s="1" t="s">
        <v>2399</v>
      </c>
      <c r="B1280" s="2" t="s">
        <v>628</v>
      </c>
      <c r="C1280" s="3" t="s">
        <v>144</v>
      </c>
      <c r="D1280" s="2" t="s">
        <v>2085</v>
      </c>
      <c r="E1280" s="2" t="s">
        <v>48</v>
      </c>
      <c r="F1280" s="4">
        <v>49439</v>
      </c>
      <c r="G1280" s="9" t="s">
        <v>12</v>
      </c>
      <c r="H1280" s="9" t="s">
        <v>13</v>
      </c>
      <c r="I1280" s="5"/>
      <c r="J1280" s="5"/>
      <c r="K1280" s="9" t="s">
        <v>2</v>
      </c>
      <c r="L1280" s="3" t="s">
        <v>14</v>
      </c>
      <c r="M1280" s="3" t="s">
        <v>15</v>
      </c>
      <c r="N1280" s="6">
        <v>1279</v>
      </c>
    </row>
    <row r="1281" spans="1:14" ht="15.75" x14ac:dyDescent="0.25">
      <c r="A1281" s="10" t="s">
        <v>2400</v>
      </c>
      <c r="B1281" s="11" t="s">
        <v>2401</v>
      </c>
      <c r="C1281" s="8"/>
      <c r="D1281" s="11" t="s">
        <v>2402</v>
      </c>
      <c r="E1281" s="11" t="s">
        <v>163</v>
      </c>
      <c r="F1281" s="7">
        <v>49434</v>
      </c>
      <c r="G1281" s="8" t="s">
        <v>12</v>
      </c>
      <c r="H1281" s="8" t="s">
        <v>13</v>
      </c>
      <c r="I1281" s="7"/>
      <c r="J1281" s="7"/>
      <c r="K1281" s="8" t="s">
        <v>2</v>
      </c>
      <c r="L1281" s="8" t="s">
        <v>14</v>
      </c>
      <c r="M1281" s="8" t="s">
        <v>15</v>
      </c>
      <c r="N1281" s="6">
        <v>1280</v>
      </c>
    </row>
    <row r="1282" spans="1:14" ht="15.75" x14ac:dyDescent="0.25">
      <c r="A1282" s="1" t="s">
        <v>2451</v>
      </c>
      <c r="B1282" s="2" t="s">
        <v>1484</v>
      </c>
      <c r="C1282" s="3" t="s">
        <v>135</v>
      </c>
      <c r="D1282" s="2" t="s">
        <v>782</v>
      </c>
      <c r="E1282" s="2" t="s">
        <v>189</v>
      </c>
      <c r="F1282" s="4">
        <v>49421</v>
      </c>
      <c r="G1282" s="3" t="s">
        <v>12</v>
      </c>
      <c r="H1282" s="3" t="s">
        <v>13</v>
      </c>
      <c r="I1282" s="7"/>
      <c r="J1282" s="7"/>
      <c r="K1282" s="3" t="s">
        <v>3</v>
      </c>
      <c r="L1282" s="3" t="s">
        <v>59</v>
      </c>
      <c r="M1282" s="3" t="s">
        <v>60</v>
      </c>
      <c r="N1282" s="6">
        <v>1281</v>
      </c>
    </row>
    <row r="1283" spans="1:14" ht="15.75" x14ac:dyDescent="0.25">
      <c r="A1283" s="1" t="s">
        <v>263</v>
      </c>
      <c r="B1283" s="2" t="s">
        <v>1618</v>
      </c>
      <c r="C1283" s="3" t="s">
        <v>58</v>
      </c>
      <c r="D1283" s="2" t="s">
        <v>588</v>
      </c>
      <c r="E1283" s="2" t="s">
        <v>385</v>
      </c>
      <c r="F1283" s="4">
        <v>49313</v>
      </c>
      <c r="G1283" s="3" t="s">
        <v>58</v>
      </c>
      <c r="H1283" s="9" t="s">
        <v>13</v>
      </c>
      <c r="I1283" s="5"/>
      <c r="J1283" s="5"/>
      <c r="K1283" s="9" t="s">
        <v>1</v>
      </c>
      <c r="L1283" s="3" t="s">
        <v>59</v>
      </c>
      <c r="M1283" s="3" t="s">
        <v>60</v>
      </c>
      <c r="N1283" s="6">
        <v>1282</v>
      </c>
    </row>
    <row r="1284" spans="1:14" ht="15.75" x14ac:dyDescent="0.25">
      <c r="A1284" s="13" t="s">
        <v>104</v>
      </c>
      <c r="B1284" s="14" t="s">
        <v>260</v>
      </c>
      <c r="C1284" s="15" t="s">
        <v>181</v>
      </c>
      <c r="D1284" s="14" t="s">
        <v>3258</v>
      </c>
      <c r="E1284" s="14" t="s">
        <v>1104</v>
      </c>
      <c r="F1284" s="16">
        <f>SUM(40*52*23.66)</f>
        <v>49212.800000000003</v>
      </c>
      <c r="G1284" s="15" t="s">
        <v>224</v>
      </c>
      <c r="H1284" s="15" t="s">
        <v>13</v>
      </c>
      <c r="I1284" s="18"/>
      <c r="J1284" s="20"/>
      <c r="K1284" s="19" t="s">
        <v>2</v>
      </c>
      <c r="L1284" s="15" t="s">
        <v>14</v>
      </c>
      <c r="M1284" s="15" t="s">
        <v>15</v>
      </c>
      <c r="N1284" s="6">
        <v>1283</v>
      </c>
    </row>
    <row r="1285" spans="1:14" ht="15.75" x14ac:dyDescent="0.25">
      <c r="A1285" s="13" t="s">
        <v>3014</v>
      </c>
      <c r="B1285" s="14" t="s">
        <v>8</v>
      </c>
      <c r="C1285" s="15" t="s">
        <v>87</v>
      </c>
      <c r="D1285" s="14" t="s">
        <v>3259</v>
      </c>
      <c r="E1285" s="14" t="s">
        <v>1104</v>
      </c>
      <c r="F1285" s="20">
        <f>SUM(40*52*23.66)</f>
        <v>49212.800000000003</v>
      </c>
      <c r="G1285" s="15" t="s">
        <v>224</v>
      </c>
      <c r="H1285" s="19" t="s">
        <v>13</v>
      </c>
      <c r="I1285" s="20"/>
      <c r="J1285" s="20"/>
      <c r="K1285" s="19" t="s">
        <v>2</v>
      </c>
      <c r="L1285" s="15" t="s">
        <v>14</v>
      </c>
      <c r="M1285" s="15" t="s">
        <v>15</v>
      </c>
      <c r="N1285" s="6">
        <v>1284</v>
      </c>
    </row>
    <row r="1286" spans="1:14" ht="15.75" x14ac:dyDescent="0.25">
      <c r="A1286" s="1" t="s">
        <v>2447</v>
      </c>
      <c r="B1286" s="2" t="s">
        <v>2448</v>
      </c>
      <c r="C1286" s="3" t="s">
        <v>224</v>
      </c>
      <c r="D1286" s="2" t="s">
        <v>588</v>
      </c>
      <c r="E1286" s="2" t="s">
        <v>490</v>
      </c>
      <c r="F1286" s="4">
        <v>49146</v>
      </c>
      <c r="G1286" s="3" t="s">
        <v>12</v>
      </c>
      <c r="H1286" s="3" t="s">
        <v>13</v>
      </c>
      <c r="I1286" s="7"/>
      <c r="J1286" s="7"/>
      <c r="K1286" s="3" t="s">
        <v>3</v>
      </c>
      <c r="L1286" s="3" t="s">
        <v>59</v>
      </c>
      <c r="M1286" s="3" t="s">
        <v>60</v>
      </c>
      <c r="N1286" s="6">
        <v>1285</v>
      </c>
    </row>
    <row r="1287" spans="1:14" ht="15.75" x14ac:dyDescent="0.25">
      <c r="A1287" s="1" t="s">
        <v>2410</v>
      </c>
      <c r="B1287" s="2" t="s">
        <v>35</v>
      </c>
      <c r="C1287" s="3" t="s">
        <v>207</v>
      </c>
      <c r="D1287" s="2" t="s">
        <v>1921</v>
      </c>
      <c r="E1287" s="2" t="s">
        <v>141</v>
      </c>
      <c r="F1287" s="4">
        <v>49139</v>
      </c>
      <c r="G1287" s="3" t="s">
        <v>12</v>
      </c>
      <c r="H1287" s="3" t="s">
        <v>13</v>
      </c>
      <c r="I1287" s="7"/>
      <c r="J1287" s="7"/>
      <c r="K1287" s="3" t="s">
        <v>2</v>
      </c>
      <c r="L1287" s="3" t="s">
        <v>14</v>
      </c>
      <c r="M1287" s="3" t="s">
        <v>15</v>
      </c>
      <c r="N1287" s="6">
        <v>1286</v>
      </c>
    </row>
    <row r="1288" spans="1:14" ht="15.75" x14ac:dyDescent="0.25">
      <c r="A1288" s="1" t="s">
        <v>2407</v>
      </c>
      <c r="B1288" s="2" t="s">
        <v>340</v>
      </c>
      <c r="C1288" s="3" t="s">
        <v>51</v>
      </c>
      <c r="D1288" s="2" t="s">
        <v>2085</v>
      </c>
      <c r="E1288" s="2" t="s">
        <v>48</v>
      </c>
      <c r="F1288" s="4">
        <v>49139</v>
      </c>
      <c r="G1288" s="3" t="s">
        <v>12</v>
      </c>
      <c r="H1288" s="3" t="s">
        <v>13</v>
      </c>
      <c r="I1288" s="7"/>
      <c r="J1288" s="7"/>
      <c r="K1288" s="3" t="s">
        <v>2</v>
      </c>
      <c r="L1288" s="3" t="s">
        <v>14</v>
      </c>
      <c r="M1288" s="3" t="s">
        <v>15</v>
      </c>
      <c r="N1288" s="6">
        <v>1287</v>
      </c>
    </row>
    <row r="1289" spans="1:14" ht="15.75" x14ac:dyDescent="0.25">
      <c r="A1289" s="1" t="s">
        <v>2408</v>
      </c>
      <c r="B1289" s="2" t="s">
        <v>990</v>
      </c>
      <c r="C1289" s="3" t="s">
        <v>9</v>
      </c>
      <c r="D1289" s="2" t="s">
        <v>2392</v>
      </c>
      <c r="E1289" s="2" t="s">
        <v>28</v>
      </c>
      <c r="F1289" s="4">
        <v>49139</v>
      </c>
      <c r="G1289" s="8" t="s">
        <v>12</v>
      </c>
      <c r="H1289" s="8" t="s">
        <v>13</v>
      </c>
      <c r="I1289" s="5"/>
      <c r="J1289" s="5"/>
      <c r="K1289" s="8" t="s">
        <v>2</v>
      </c>
      <c r="L1289" s="3" t="s">
        <v>14</v>
      </c>
      <c r="M1289" s="3" t="s">
        <v>15</v>
      </c>
      <c r="N1289" s="6">
        <v>1288</v>
      </c>
    </row>
    <row r="1290" spans="1:14" ht="15.75" x14ac:dyDescent="0.25">
      <c r="A1290" s="1" t="s">
        <v>440</v>
      </c>
      <c r="B1290" s="2" t="s">
        <v>2030</v>
      </c>
      <c r="C1290" s="3" t="s">
        <v>181</v>
      </c>
      <c r="D1290" s="2" t="s">
        <v>2411</v>
      </c>
      <c r="E1290" s="2" t="s">
        <v>141</v>
      </c>
      <c r="F1290" s="4">
        <v>49139</v>
      </c>
      <c r="G1290" s="3" t="s">
        <v>12</v>
      </c>
      <c r="H1290" s="3" t="s">
        <v>13</v>
      </c>
      <c r="I1290" s="7"/>
      <c r="J1290" s="7"/>
      <c r="K1290" s="3" t="s">
        <v>2</v>
      </c>
      <c r="L1290" s="3" t="s">
        <v>14</v>
      </c>
      <c r="M1290" s="3" t="s">
        <v>15</v>
      </c>
      <c r="N1290" s="6">
        <v>1289</v>
      </c>
    </row>
    <row r="1291" spans="1:14" ht="15.75" x14ac:dyDescent="0.25">
      <c r="A1291" s="1" t="s">
        <v>2413</v>
      </c>
      <c r="B1291" s="2" t="s">
        <v>772</v>
      </c>
      <c r="C1291" s="3" t="s">
        <v>12</v>
      </c>
      <c r="D1291" s="2" t="s">
        <v>2414</v>
      </c>
      <c r="E1291" s="2" t="s">
        <v>270</v>
      </c>
      <c r="F1291" s="4">
        <v>49098</v>
      </c>
      <c r="G1291" s="3" t="s">
        <v>12</v>
      </c>
      <c r="H1291" s="9" t="s">
        <v>13</v>
      </c>
      <c r="I1291" s="5"/>
      <c r="J1291" s="5"/>
      <c r="K1291" s="9" t="s">
        <v>2</v>
      </c>
      <c r="L1291" s="3" t="s">
        <v>14</v>
      </c>
      <c r="M1291" s="3" t="s">
        <v>15</v>
      </c>
      <c r="N1291" s="6">
        <v>1290</v>
      </c>
    </row>
    <row r="1292" spans="1:14" ht="15.75" x14ac:dyDescent="0.25">
      <c r="A1292" s="1" t="s">
        <v>2417</v>
      </c>
      <c r="B1292" s="2" t="s">
        <v>2418</v>
      </c>
      <c r="C1292" s="3" t="s">
        <v>181</v>
      </c>
      <c r="D1292" s="2" t="s">
        <v>2419</v>
      </c>
      <c r="E1292" s="2" t="s">
        <v>639</v>
      </c>
      <c r="F1292" s="7">
        <v>49062</v>
      </c>
      <c r="G1292" s="8" t="s">
        <v>12</v>
      </c>
      <c r="H1292" s="8" t="s">
        <v>13</v>
      </c>
      <c r="I1292" s="7"/>
      <c r="J1292" s="7"/>
      <c r="K1292" s="8" t="s">
        <v>2</v>
      </c>
      <c r="L1292" s="3" t="s">
        <v>14</v>
      </c>
      <c r="M1292" s="3" t="s">
        <v>15</v>
      </c>
      <c r="N1292" s="6">
        <v>1291</v>
      </c>
    </row>
    <row r="1293" spans="1:14" ht="15.75" x14ac:dyDescent="0.25">
      <c r="A1293" s="1" t="s">
        <v>2315</v>
      </c>
      <c r="B1293" s="2" t="s">
        <v>696</v>
      </c>
      <c r="C1293" s="3" t="s">
        <v>58</v>
      </c>
      <c r="D1293" s="2" t="s">
        <v>2085</v>
      </c>
      <c r="E1293" s="2" t="s">
        <v>1001</v>
      </c>
      <c r="F1293" s="4">
        <v>49055</v>
      </c>
      <c r="G1293" s="3" t="s">
        <v>12</v>
      </c>
      <c r="H1293" s="3" t="s">
        <v>13</v>
      </c>
      <c r="I1293" s="7"/>
      <c r="J1293" s="7"/>
      <c r="K1293" s="3" t="s">
        <v>2</v>
      </c>
      <c r="L1293" s="3" t="s">
        <v>14</v>
      </c>
      <c r="M1293" s="3" t="s">
        <v>15</v>
      </c>
      <c r="N1293" s="6">
        <v>1292</v>
      </c>
    </row>
    <row r="1294" spans="1:14" ht="15.75" x14ac:dyDescent="0.25">
      <c r="A1294" s="10" t="s">
        <v>2263</v>
      </c>
      <c r="B1294" s="11" t="s">
        <v>1827</v>
      </c>
      <c r="C1294" s="8" t="s">
        <v>12</v>
      </c>
      <c r="D1294" s="11" t="s">
        <v>2085</v>
      </c>
      <c r="E1294" s="11" t="s">
        <v>48</v>
      </c>
      <c r="F1294" s="7">
        <v>49055</v>
      </c>
      <c r="G1294" s="8" t="s">
        <v>12</v>
      </c>
      <c r="H1294" s="8" t="s">
        <v>13</v>
      </c>
      <c r="I1294" s="7"/>
      <c r="J1294" s="7"/>
      <c r="K1294" s="8" t="s">
        <v>2</v>
      </c>
      <c r="L1294" s="8" t="s">
        <v>14</v>
      </c>
      <c r="M1294" s="8" t="s">
        <v>15</v>
      </c>
      <c r="N1294" s="6">
        <v>1293</v>
      </c>
    </row>
    <row r="1295" spans="1:14" ht="15.75" x14ac:dyDescent="0.25">
      <c r="A1295" s="1" t="s">
        <v>420</v>
      </c>
      <c r="B1295" s="2" t="s">
        <v>2477</v>
      </c>
      <c r="C1295" s="3" t="s">
        <v>181</v>
      </c>
      <c r="D1295" s="2" t="s">
        <v>2085</v>
      </c>
      <c r="E1295" s="2" t="s">
        <v>48</v>
      </c>
      <c r="F1295" s="4">
        <v>49025</v>
      </c>
      <c r="G1295" s="3" t="s">
        <v>12</v>
      </c>
      <c r="H1295" s="3" t="s">
        <v>13</v>
      </c>
      <c r="I1295" s="7"/>
      <c r="J1295" s="7"/>
      <c r="K1295" s="3" t="s">
        <v>2</v>
      </c>
      <c r="L1295" s="3" t="s">
        <v>14</v>
      </c>
      <c r="M1295" s="3" t="s">
        <v>15</v>
      </c>
      <c r="N1295" s="6">
        <v>1294</v>
      </c>
    </row>
    <row r="1296" spans="1:14" ht="15.75" x14ac:dyDescent="0.25">
      <c r="A1296" s="1" t="s">
        <v>2445</v>
      </c>
      <c r="B1296" s="2" t="s">
        <v>2446</v>
      </c>
      <c r="C1296" s="3" t="s">
        <v>87</v>
      </c>
      <c r="D1296" s="2" t="s">
        <v>588</v>
      </c>
      <c r="E1296" s="2" t="s">
        <v>766</v>
      </c>
      <c r="F1296" s="4">
        <v>49018</v>
      </c>
      <c r="G1296" s="3" t="s">
        <v>12</v>
      </c>
      <c r="H1296" s="3" t="s">
        <v>13</v>
      </c>
      <c r="I1296" s="7"/>
      <c r="J1296" s="7"/>
      <c r="K1296" s="3" t="s">
        <v>3</v>
      </c>
      <c r="L1296" s="3" t="s">
        <v>59</v>
      </c>
      <c r="M1296" s="3" t="s">
        <v>60</v>
      </c>
      <c r="N1296" s="6">
        <v>1295</v>
      </c>
    </row>
    <row r="1297" spans="1:14" ht="15.75" x14ac:dyDescent="0.25">
      <c r="A1297" s="1" t="s">
        <v>1363</v>
      </c>
      <c r="B1297" s="2" t="s">
        <v>3260</v>
      </c>
      <c r="C1297" s="3" t="s">
        <v>82</v>
      </c>
      <c r="D1297" s="2" t="s">
        <v>2035</v>
      </c>
      <c r="E1297" s="2" t="s">
        <v>1661</v>
      </c>
      <c r="F1297" s="4">
        <v>49000</v>
      </c>
      <c r="G1297" s="9" t="s">
        <v>12</v>
      </c>
      <c r="H1297" s="9" t="s">
        <v>13</v>
      </c>
      <c r="I1297" s="5"/>
      <c r="J1297" s="5"/>
      <c r="K1297" s="9" t="s">
        <v>2</v>
      </c>
      <c r="L1297" s="8" t="s">
        <v>14</v>
      </c>
      <c r="M1297" s="8" t="s">
        <v>15</v>
      </c>
      <c r="N1297" s="6">
        <v>1296</v>
      </c>
    </row>
    <row r="1298" spans="1:14" ht="15.75" x14ac:dyDescent="0.25">
      <c r="A1298" s="1" t="s">
        <v>3261</v>
      </c>
      <c r="B1298" s="2" t="s">
        <v>1436</v>
      </c>
      <c r="C1298" s="3" t="s">
        <v>51</v>
      </c>
      <c r="D1298" s="2" t="s">
        <v>588</v>
      </c>
      <c r="E1298" s="2" t="s">
        <v>385</v>
      </c>
      <c r="F1298" s="7">
        <v>49000</v>
      </c>
      <c r="G1298" s="8" t="s">
        <v>12</v>
      </c>
      <c r="H1298" s="8" t="s">
        <v>13</v>
      </c>
      <c r="I1298" s="5"/>
      <c r="J1298" s="5"/>
      <c r="K1298" s="8" t="s">
        <v>3</v>
      </c>
      <c r="L1298" s="3" t="s">
        <v>59</v>
      </c>
      <c r="M1298" s="3" t="s">
        <v>60</v>
      </c>
      <c r="N1298" s="6">
        <v>1297</v>
      </c>
    </row>
    <row r="1299" spans="1:14" ht="15.75" x14ac:dyDescent="0.25">
      <c r="A1299" s="1" t="s">
        <v>2492</v>
      </c>
      <c r="B1299" s="2" t="s">
        <v>1482</v>
      </c>
      <c r="C1299" s="3" t="s">
        <v>51</v>
      </c>
      <c r="D1299" s="2" t="s">
        <v>782</v>
      </c>
      <c r="E1299" s="2" t="s">
        <v>916</v>
      </c>
      <c r="F1299" s="4">
        <v>48970</v>
      </c>
      <c r="G1299" s="3" t="s">
        <v>12</v>
      </c>
      <c r="H1299" s="3" t="s">
        <v>13</v>
      </c>
      <c r="I1299" s="4"/>
      <c r="J1299" s="7"/>
      <c r="K1299" s="3" t="s">
        <v>3</v>
      </c>
      <c r="L1299" s="3" t="s">
        <v>59</v>
      </c>
      <c r="M1299" s="3" t="s">
        <v>60</v>
      </c>
      <c r="N1299" s="6">
        <v>1298</v>
      </c>
    </row>
    <row r="1300" spans="1:14" ht="15.75" x14ac:dyDescent="0.25">
      <c r="A1300" s="1" t="s">
        <v>1922</v>
      </c>
      <c r="B1300" s="2" t="s">
        <v>2493</v>
      </c>
      <c r="C1300" s="3" t="s">
        <v>87</v>
      </c>
      <c r="D1300" s="2" t="s">
        <v>782</v>
      </c>
      <c r="E1300" s="11" t="s">
        <v>916</v>
      </c>
      <c r="F1300" s="5">
        <v>48970</v>
      </c>
      <c r="G1300" s="9" t="s">
        <v>12</v>
      </c>
      <c r="H1300" s="9" t="s">
        <v>13</v>
      </c>
      <c r="I1300" s="5"/>
      <c r="J1300" s="5"/>
      <c r="K1300" s="9" t="s">
        <v>3</v>
      </c>
      <c r="L1300" s="8" t="s">
        <v>59</v>
      </c>
      <c r="M1300" s="8" t="s">
        <v>60</v>
      </c>
      <c r="N1300" s="6">
        <v>1299</v>
      </c>
    </row>
    <row r="1301" spans="1:14" ht="15.75" x14ac:dyDescent="0.25">
      <c r="A1301" s="1" t="s">
        <v>3262</v>
      </c>
      <c r="B1301" s="2" t="s">
        <v>3263</v>
      </c>
      <c r="C1301" s="3" t="s">
        <v>18</v>
      </c>
      <c r="D1301" s="2" t="s">
        <v>3264</v>
      </c>
      <c r="E1301" s="2" t="s">
        <v>141</v>
      </c>
      <c r="F1301" s="7">
        <v>48960</v>
      </c>
      <c r="G1301" s="8" t="s">
        <v>12</v>
      </c>
      <c r="H1301" s="8" t="s">
        <v>13</v>
      </c>
      <c r="I1301" s="5"/>
      <c r="J1301" s="5"/>
      <c r="K1301" s="8" t="s">
        <v>2</v>
      </c>
      <c r="L1301" s="3" t="s">
        <v>14</v>
      </c>
      <c r="M1301" s="3" t="s">
        <v>15</v>
      </c>
      <c r="N1301" s="6">
        <v>1300</v>
      </c>
    </row>
    <row r="1302" spans="1:14" ht="15.75" x14ac:dyDescent="0.25">
      <c r="A1302" s="1" t="s">
        <v>1319</v>
      </c>
      <c r="B1302" s="2" t="s">
        <v>2711</v>
      </c>
      <c r="C1302" s="3" t="s">
        <v>43</v>
      </c>
      <c r="D1302" s="2" t="s">
        <v>2887</v>
      </c>
      <c r="E1302" s="2" t="s">
        <v>706</v>
      </c>
      <c r="F1302" s="4">
        <v>48960</v>
      </c>
      <c r="G1302" s="3" t="s">
        <v>12</v>
      </c>
      <c r="H1302" s="3" t="s">
        <v>13</v>
      </c>
      <c r="I1302" s="7"/>
      <c r="J1302" s="7"/>
      <c r="K1302" s="3" t="s">
        <v>2</v>
      </c>
      <c r="L1302" s="3" t="s">
        <v>14</v>
      </c>
      <c r="M1302" s="3" t="s">
        <v>15</v>
      </c>
      <c r="N1302" s="6">
        <v>1301</v>
      </c>
    </row>
    <row r="1303" spans="1:14" ht="15.75" x14ac:dyDescent="0.25">
      <c r="A1303" s="1" t="s">
        <v>3265</v>
      </c>
      <c r="B1303" s="2" t="s">
        <v>1204</v>
      </c>
      <c r="C1303" s="3" t="s">
        <v>152</v>
      </c>
      <c r="D1303" s="2" t="s">
        <v>3266</v>
      </c>
      <c r="E1303" s="2" t="s">
        <v>547</v>
      </c>
      <c r="F1303" s="4">
        <v>48960</v>
      </c>
      <c r="G1303" s="3" t="s">
        <v>12</v>
      </c>
      <c r="H1303" s="3" t="s">
        <v>13</v>
      </c>
      <c r="I1303" s="7"/>
      <c r="J1303" s="7"/>
      <c r="K1303" s="3" t="s">
        <v>2</v>
      </c>
      <c r="L1303" s="3" t="s">
        <v>14</v>
      </c>
      <c r="M1303" s="3" t="s">
        <v>15</v>
      </c>
      <c r="N1303" s="6">
        <v>1302</v>
      </c>
    </row>
    <row r="1304" spans="1:14" ht="15.75" x14ac:dyDescent="0.25">
      <c r="A1304" s="1" t="s">
        <v>21</v>
      </c>
      <c r="B1304" s="2" t="s">
        <v>91</v>
      </c>
      <c r="C1304" s="3" t="s">
        <v>9</v>
      </c>
      <c r="D1304" s="2" t="s">
        <v>2085</v>
      </c>
      <c r="E1304" s="2" t="s">
        <v>96</v>
      </c>
      <c r="F1304" s="4">
        <v>48960</v>
      </c>
      <c r="G1304" s="3" t="s">
        <v>12</v>
      </c>
      <c r="H1304" s="3" t="s">
        <v>13</v>
      </c>
      <c r="I1304" s="7"/>
      <c r="J1304" s="7"/>
      <c r="K1304" s="3" t="s">
        <v>2</v>
      </c>
      <c r="L1304" s="3" t="s">
        <v>14</v>
      </c>
      <c r="M1304" s="3" t="s">
        <v>15</v>
      </c>
      <c r="N1304" s="6">
        <v>1303</v>
      </c>
    </row>
    <row r="1305" spans="1:14" ht="15.75" x14ac:dyDescent="0.25">
      <c r="A1305" s="1" t="s">
        <v>2422</v>
      </c>
      <c r="B1305" s="2" t="s">
        <v>1165</v>
      </c>
      <c r="C1305" s="3" t="s">
        <v>51</v>
      </c>
      <c r="D1305" s="2" t="s">
        <v>2423</v>
      </c>
      <c r="E1305" s="2" t="s">
        <v>141</v>
      </c>
      <c r="F1305" s="4">
        <v>48960</v>
      </c>
      <c r="G1305" s="3" t="s">
        <v>12</v>
      </c>
      <c r="H1305" s="3" t="s">
        <v>13</v>
      </c>
      <c r="I1305" s="7"/>
      <c r="J1305" s="7"/>
      <c r="K1305" s="3" t="s">
        <v>2</v>
      </c>
      <c r="L1305" s="3" t="s">
        <v>14</v>
      </c>
      <c r="M1305" s="3" t="s">
        <v>15</v>
      </c>
      <c r="N1305" s="6">
        <v>1304</v>
      </c>
    </row>
    <row r="1306" spans="1:14" ht="15.75" x14ac:dyDescent="0.25">
      <c r="A1306" s="1" t="s">
        <v>682</v>
      </c>
      <c r="B1306" s="2" t="s">
        <v>118</v>
      </c>
      <c r="C1306" s="3" t="s">
        <v>135</v>
      </c>
      <c r="D1306" s="2" t="s">
        <v>3267</v>
      </c>
      <c r="E1306" s="2" t="s">
        <v>639</v>
      </c>
      <c r="F1306" s="4">
        <v>48960</v>
      </c>
      <c r="G1306" s="3" t="s">
        <v>12</v>
      </c>
      <c r="H1306" s="3" t="s">
        <v>13</v>
      </c>
      <c r="I1306" s="7"/>
      <c r="J1306" s="7"/>
      <c r="K1306" s="3" t="s">
        <v>2</v>
      </c>
      <c r="L1306" s="3" t="s">
        <v>14</v>
      </c>
      <c r="M1306" s="3" t="s">
        <v>15</v>
      </c>
      <c r="N1306" s="6">
        <v>1305</v>
      </c>
    </row>
    <row r="1307" spans="1:14" ht="15.75" x14ac:dyDescent="0.25">
      <c r="A1307" s="10" t="s">
        <v>3268</v>
      </c>
      <c r="B1307" s="11" t="s">
        <v>1851</v>
      </c>
      <c r="C1307" s="8" t="s">
        <v>12</v>
      </c>
      <c r="D1307" s="11" t="s">
        <v>1921</v>
      </c>
      <c r="E1307" s="11" t="s">
        <v>706</v>
      </c>
      <c r="F1307" s="7">
        <v>48960</v>
      </c>
      <c r="G1307" s="8" t="s">
        <v>12</v>
      </c>
      <c r="H1307" s="8" t="s">
        <v>13</v>
      </c>
      <c r="I1307" s="7"/>
      <c r="J1307" s="7"/>
      <c r="K1307" s="8" t="s">
        <v>2</v>
      </c>
      <c r="L1307" s="8" t="s">
        <v>14</v>
      </c>
      <c r="M1307" s="8" t="s">
        <v>15</v>
      </c>
      <c r="N1307" s="6">
        <v>1306</v>
      </c>
    </row>
    <row r="1308" spans="1:14" ht="15.75" x14ac:dyDescent="0.25">
      <c r="A1308" s="1" t="s">
        <v>2424</v>
      </c>
      <c r="B1308" s="2" t="s">
        <v>2425</v>
      </c>
      <c r="C1308" s="3" t="s">
        <v>135</v>
      </c>
      <c r="D1308" s="2" t="s">
        <v>2426</v>
      </c>
      <c r="E1308" s="2" t="s">
        <v>141</v>
      </c>
      <c r="F1308" s="4">
        <v>48960</v>
      </c>
      <c r="G1308" s="3" t="s">
        <v>12</v>
      </c>
      <c r="H1308" s="9" t="s">
        <v>13</v>
      </c>
      <c r="I1308" s="5"/>
      <c r="J1308" s="5"/>
      <c r="K1308" s="3" t="s">
        <v>2</v>
      </c>
      <c r="L1308" s="3" t="s">
        <v>14</v>
      </c>
      <c r="M1308" s="3" t="s">
        <v>15</v>
      </c>
      <c r="N1308" s="6">
        <v>1307</v>
      </c>
    </row>
    <row r="1309" spans="1:14" ht="15.75" x14ac:dyDescent="0.25">
      <c r="A1309" s="1" t="s">
        <v>2449</v>
      </c>
      <c r="B1309" s="2" t="s">
        <v>74</v>
      </c>
      <c r="C1309" s="3" t="s">
        <v>23</v>
      </c>
      <c r="D1309" s="2" t="s">
        <v>588</v>
      </c>
      <c r="E1309" s="11" t="s">
        <v>3109</v>
      </c>
      <c r="F1309" s="7">
        <v>48957</v>
      </c>
      <c r="G1309" s="9" t="s">
        <v>58</v>
      </c>
      <c r="H1309" s="9" t="s">
        <v>13</v>
      </c>
      <c r="I1309" s="5"/>
      <c r="J1309" s="5"/>
      <c r="K1309" s="9" t="s">
        <v>1</v>
      </c>
      <c r="L1309" s="3" t="s">
        <v>59</v>
      </c>
      <c r="M1309" s="8" t="s">
        <v>60</v>
      </c>
      <c r="N1309" s="6">
        <v>1308</v>
      </c>
    </row>
    <row r="1310" spans="1:14" ht="15.75" x14ac:dyDescent="0.25">
      <c r="A1310" s="1" t="s">
        <v>2431</v>
      </c>
      <c r="B1310" s="2" t="s">
        <v>184</v>
      </c>
      <c r="C1310" s="8"/>
      <c r="D1310" s="2" t="s">
        <v>2432</v>
      </c>
      <c r="E1310" s="2" t="s">
        <v>37</v>
      </c>
      <c r="F1310" s="4">
        <v>48776</v>
      </c>
      <c r="G1310" s="3" t="s">
        <v>12</v>
      </c>
      <c r="H1310" s="3" t="s">
        <v>13</v>
      </c>
      <c r="I1310" s="4"/>
      <c r="J1310" s="7"/>
      <c r="K1310" s="3" t="s">
        <v>2</v>
      </c>
      <c r="L1310" s="3" t="s">
        <v>14</v>
      </c>
      <c r="M1310" s="3" t="s">
        <v>15</v>
      </c>
      <c r="N1310" s="6">
        <v>1309</v>
      </c>
    </row>
    <row r="1311" spans="1:14" ht="15.75" x14ac:dyDescent="0.25">
      <c r="A1311" s="1" t="s">
        <v>2433</v>
      </c>
      <c r="B1311" s="2" t="s">
        <v>2434</v>
      </c>
      <c r="C1311" s="3" t="s">
        <v>58</v>
      </c>
      <c r="D1311" s="2" t="s">
        <v>2435</v>
      </c>
      <c r="E1311" s="2" t="s">
        <v>1661</v>
      </c>
      <c r="F1311" s="4">
        <v>48701</v>
      </c>
      <c r="G1311" s="3" t="s">
        <v>12</v>
      </c>
      <c r="H1311" s="3" t="s">
        <v>13</v>
      </c>
      <c r="I1311" s="7"/>
      <c r="J1311" s="5"/>
      <c r="K1311" s="9" t="s">
        <v>2</v>
      </c>
      <c r="L1311" s="3" t="s">
        <v>14</v>
      </c>
      <c r="M1311" s="3" t="s">
        <v>15</v>
      </c>
      <c r="N1311" s="6">
        <v>1310</v>
      </c>
    </row>
    <row r="1312" spans="1:14" ht="15.75" x14ac:dyDescent="0.25">
      <c r="A1312" s="1" t="s">
        <v>835</v>
      </c>
      <c r="B1312" s="2" t="s">
        <v>465</v>
      </c>
      <c r="C1312" s="3" t="s">
        <v>58</v>
      </c>
      <c r="D1312" s="2" t="s">
        <v>782</v>
      </c>
      <c r="E1312" s="2" t="s">
        <v>916</v>
      </c>
      <c r="F1312" s="4">
        <v>48620</v>
      </c>
      <c r="G1312" s="3" t="s">
        <v>12</v>
      </c>
      <c r="H1312" s="3" t="s">
        <v>13</v>
      </c>
      <c r="I1312" s="5"/>
      <c r="J1312" s="5"/>
      <c r="K1312" s="3" t="s">
        <v>3</v>
      </c>
      <c r="L1312" s="3" t="s">
        <v>59</v>
      </c>
      <c r="M1312" s="3" t="s">
        <v>60</v>
      </c>
      <c r="N1312" s="6">
        <v>1311</v>
      </c>
    </row>
    <row r="1313" spans="1:14" ht="15.75" x14ac:dyDescent="0.25">
      <c r="A1313" s="1" t="s">
        <v>643</v>
      </c>
      <c r="B1313" s="2" t="s">
        <v>465</v>
      </c>
      <c r="C1313" s="3" t="s">
        <v>181</v>
      </c>
      <c r="D1313" s="2" t="s">
        <v>2085</v>
      </c>
      <c r="E1313" s="2" t="s">
        <v>1191</v>
      </c>
      <c r="F1313" s="4">
        <v>48521</v>
      </c>
      <c r="G1313" s="9" t="s">
        <v>12</v>
      </c>
      <c r="H1313" s="9" t="s">
        <v>13</v>
      </c>
      <c r="I1313" s="5"/>
      <c r="J1313" s="5"/>
      <c r="K1313" s="9" t="s">
        <v>2</v>
      </c>
      <c r="L1313" s="3" t="s">
        <v>14</v>
      </c>
      <c r="M1313" s="3" t="s">
        <v>15</v>
      </c>
      <c r="N1313" s="6">
        <v>1312</v>
      </c>
    </row>
    <row r="1314" spans="1:14" ht="15.75" x14ac:dyDescent="0.25">
      <c r="A1314" s="1" t="s">
        <v>3269</v>
      </c>
      <c r="B1314" s="2" t="s">
        <v>2457</v>
      </c>
      <c r="C1314" s="3" t="s">
        <v>23</v>
      </c>
      <c r="D1314" s="2" t="s">
        <v>588</v>
      </c>
      <c r="E1314" s="2" t="s">
        <v>3109</v>
      </c>
      <c r="F1314" s="4">
        <v>48472</v>
      </c>
      <c r="G1314" s="3" t="s">
        <v>58</v>
      </c>
      <c r="H1314" s="3" t="s">
        <v>13</v>
      </c>
      <c r="I1314" s="7"/>
      <c r="J1314" s="7"/>
      <c r="K1314" s="3" t="s">
        <v>1</v>
      </c>
      <c r="L1314" s="3" t="s">
        <v>59</v>
      </c>
      <c r="M1314" s="3" t="s">
        <v>60</v>
      </c>
      <c r="N1314" s="6">
        <v>1313</v>
      </c>
    </row>
    <row r="1315" spans="1:14" ht="15.75" x14ac:dyDescent="0.25">
      <c r="A1315" s="13" t="s">
        <v>2961</v>
      </c>
      <c r="B1315" s="14" t="s">
        <v>568</v>
      </c>
      <c r="C1315" s="17"/>
      <c r="D1315" s="21" t="s">
        <v>2192</v>
      </c>
      <c r="E1315" s="21" t="s">
        <v>2193</v>
      </c>
      <c r="F1315" s="16">
        <f>SUM(40*52*23.3)</f>
        <v>48464</v>
      </c>
      <c r="G1315" s="15" t="s">
        <v>224</v>
      </c>
      <c r="H1315" s="19" t="s">
        <v>13</v>
      </c>
      <c r="I1315" s="20"/>
      <c r="J1315" s="20"/>
      <c r="K1315" s="19" t="s">
        <v>2</v>
      </c>
      <c r="L1315" s="17" t="s">
        <v>14</v>
      </c>
      <c r="M1315" s="17" t="s">
        <v>15</v>
      </c>
      <c r="N1315" s="6">
        <v>1314</v>
      </c>
    </row>
    <row r="1316" spans="1:14" ht="15.75" x14ac:dyDescent="0.25">
      <c r="A1316" s="1" t="s">
        <v>2441</v>
      </c>
      <c r="B1316" s="2" t="s">
        <v>2442</v>
      </c>
      <c r="C1316" s="8"/>
      <c r="D1316" s="2" t="s">
        <v>2443</v>
      </c>
      <c r="E1316" s="2" t="s">
        <v>221</v>
      </c>
      <c r="F1316" s="4">
        <v>48450</v>
      </c>
      <c r="G1316" s="3" t="s">
        <v>12</v>
      </c>
      <c r="H1316" s="3" t="s">
        <v>13</v>
      </c>
      <c r="I1316" s="7"/>
      <c r="J1316" s="7"/>
      <c r="K1316" s="3" t="s">
        <v>2</v>
      </c>
      <c r="L1316" s="3" t="s">
        <v>14</v>
      </c>
      <c r="M1316" s="3" t="s">
        <v>15</v>
      </c>
      <c r="N1316" s="6">
        <v>1315</v>
      </c>
    </row>
    <row r="1317" spans="1:14" ht="15.75" x14ac:dyDescent="0.25">
      <c r="A1317" s="1" t="s">
        <v>2439</v>
      </c>
      <c r="B1317" s="2" t="s">
        <v>2440</v>
      </c>
      <c r="C1317" s="3" t="s">
        <v>12</v>
      </c>
      <c r="D1317" s="2" t="s">
        <v>2379</v>
      </c>
      <c r="E1317" s="2" t="s">
        <v>994</v>
      </c>
      <c r="F1317" s="4">
        <v>48450</v>
      </c>
      <c r="G1317" s="3" t="s">
        <v>12</v>
      </c>
      <c r="H1317" s="3" t="s">
        <v>13</v>
      </c>
      <c r="I1317" s="7"/>
      <c r="J1317" s="7"/>
      <c r="K1317" s="3" t="s">
        <v>2</v>
      </c>
      <c r="L1317" s="3" t="s">
        <v>14</v>
      </c>
      <c r="M1317" s="3" t="s">
        <v>15</v>
      </c>
      <c r="N1317" s="6">
        <v>1316</v>
      </c>
    </row>
    <row r="1318" spans="1:14" ht="15.75" x14ac:dyDescent="0.25">
      <c r="A1318" s="1" t="s">
        <v>2444</v>
      </c>
      <c r="B1318" s="2" t="s">
        <v>2157</v>
      </c>
      <c r="C1318" s="3" t="s">
        <v>144</v>
      </c>
      <c r="D1318" s="2" t="s">
        <v>359</v>
      </c>
      <c r="E1318" s="2" t="s">
        <v>261</v>
      </c>
      <c r="F1318" s="4">
        <v>48450</v>
      </c>
      <c r="G1318" s="3" t="s">
        <v>12</v>
      </c>
      <c r="H1318" s="3" t="s">
        <v>13</v>
      </c>
      <c r="I1318" s="7"/>
      <c r="J1318" s="7"/>
      <c r="K1318" s="3" t="s">
        <v>2</v>
      </c>
      <c r="L1318" s="3" t="s">
        <v>14</v>
      </c>
      <c r="M1318" s="3" t="s">
        <v>15</v>
      </c>
      <c r="N1318" s="6">
        <v>1317</v>
      </c>
    </row>
    <row r="1319" spans="1:14" ht="15.75" x14ac:dyDescent="0.25">
      <c r="A1319" s="1" t="s">
        <v>2509</v>
      </c>
      <c r="B1319" s="2" t="s">
        <v>1062</v>
      </c>
      <c r="C1319" s="3" t="s">
        <v>181</v>
      </c>
      <c r="D1319" s="2" t="s">
        <v>782</v>
      </c>
      <c r="E1319" s="2" t="s">
        <v>916</v>
      </c>
      <c r="F1319" s="4">
        <v>48374</v>
      </c>
      <c r="G1319" s="3" t="s">
        <v>12</v>
      </c>
      <c r="H1319" s="3" t="s">
        <v>13</v>
      </c>
      <c r="I1319" s="5"/>
      <c r="J1319" s="5"/>
      <c r="K1319" s="3" t="s">
        <v>3</v>
      </c>
      <c r="L1319" s="3" t="s">
        <v>59</v>
      </c>
      <c r="M1319" s="3" t="s">
        <v>60</v>
      </c>
      <c r="N1319" s="6">
        <v>1318</v>
      </c>
    </row>
    <row r="1320" spans="1:14" ht="15.75" x14ac:dyDescent="0.25">
      <c r="A1320" s="1" t="s">
        <v>2458</v>
      </c>
      <c r="B1320" s="2" t="s">
        <v>307</v>
      </c>
      <c r="C1320" s="8"/>
      <c r="D1320" s="2" t="s">
        <v>588</v>
      </c>
      <c r="E1320" s="2" t="s">
        <v>297</v>
      </c>
      <c r="F1320" s="4">
        <v>48323</v>
      </c>
      <c r="G1320" s="3" t="s">
        <v>12</v>
      </c>
      <c r="H1320" s="3" t="s">
        <v>13</v>
      </c>
      <c r="I1320" s="7"/>
      <c r="J1320" s="7"/>
      <c r="K1320" s="3" t="s">
        <v>3</v>
      </c>
      <c r="L1320" s="3" t="s">
        <v>59</v>
      </c>
      <c r="M1320" s="3" t="s">
        <v>60</v>
      </c>
      <c r="N1320" s="6">
        <v>1319</v>
      </c>
    </row>
    <row r="1321" spans="1:14" ht="15.75" x14ac:dyDescent="0.25">
      <c r="A1321" s="1" t="s">
        <v>2450</v>
      </c>
      <c r="B1321" s="2" t="s">
        <v>151</v>
      </c>
      <c r="C1321" s="3" t="s">
        <v>51</v>
      </c>
      <c r="D1321" s="2" t="s">
        <v>2085</v>
      </c>
      <c r="E1321" s="2" t="s">
        <v>48</v>
      </c>
      <c r="F1321" s="4">
        <v>48202</v>
      </c>
      <c r="G1321" s="3" t="s">
        <v>12</v>
      </c>
      <c r="H1321" s="3" t="s">
        <v>13</v>
      </c>
      <c r="I1321" s="7"/>
      <c r="J1321" s="7"/>
      <c r="K1321" s="3" t="s">
        <v>2</v>
      </c>
      <c r="L1321" s="3" t="s">
        <v>14</v>
      </c>
      <c r="M1321" s="3" t="s">
        <v>15</v>
      </c>
      <c r="N1321" s="6">
        <v>1320</v>
      </c>
    </row>
    <row r="1322" spans="1:14" ht="15.75" x14ac:dyDescent="0.25">
      <c r="A1322" s="1" t="s">
        <v>2556</v>
      </c>
      <c r="B1322" s="2" t="s">
        <v>2557</v>
      </c>
      <c r="C1322" s="3" t="s">
        <v>87</v>
      </c>
      <c r="D1322" s="2" t="s">
        <v>2558</v>
      </c>
      <c r="E1322" s="2" t="s">
        <v>1665</v>
      </c>
      <c r="F1322" s="4">
        <v>48032</v>
      </c>
      <c r="G1322" s="3" t="s">
        <v>12</v>
      </c>
      <c r="H1322" s="3" t="s">
        <v>13</v>
      </c>
      <c r="I1322" s="5"/>
      <c r="J1322" s="5"/>
      <c r="K1322" s="3" t="s">
        <v>2</v>
      </c>
      <c r="L1322" s="3" t="s">
        <v>14</v>
      </c>
      <c r="M1322" s="3" t="s">
        <v>15</v>
      </c>
      <c r="N1322" s="6">
        <v>1321</v>
      </c>
    </row>
    <row r="1323" spans="1:14" ht="15.75" x14ac:dyDescent="0.25">
      <c r="A1323" s="1" t="s">
        <v>3270</v>
      </c>
      <c r="B1323" s="2" t="s">
        <v>3271</v>
      </c>
      <c r="C1323" s="3" t="s">
        <v>23</v>
      </c>
      <c r="D1323" s="2" t="s">
        <v>3272</v>
      </c>
      <c r="E1323" s="2" t="s">
        <v>113</v>
      </c>
      <c r="F1323" s="4">
        <v>48000</v>
      </c>
      <c r="G1323" s="3" t="s">
        <v>12</v>
      </c>
      <c r="H1323" s="3" t="s">
        <v>13</v>
      </c>
      <c r="I1323" s="7"/>
      <c r="J1323" s="7"/>
      <c r="K1323" s="3" t="s">
        <v>2</v>
      </c>
      <c r="L1323" s="3" t="s">
        <v>14</v>
      </c>
      <c r="M1323" s="3" t="s">
        <v>15</v>
      </c>
      <c r="N1323" s="6">
        <v>1322</v>
      </c>
    </row>
    <row r="1324" spans="1:14" ht="15.75" x14ac:dyDescent="0.25">
      <c r="A1324" s="1" t="s">
        <v>3273</v>
      </c>
      <c r="B1324" s="2" t="s">
        <v>3274</v>
      </c>
      <c r="C1324" s="3" t="s">
        <v>187</v>
      </c>
      <c r="D1324" s="2" t="s">
        <v>588</v>
      </c>
      <c r="E1324" s="2" t="s">
        <v>576</v>
      </c>
      <c r="F1324" s="5">
        <v>48000</v>
      </c>
      <c r="G1324" s="9" t="s">
        <v>12</v>
      </c>
      <c r="H1324" s="9" t="s">
        <v>13</v>
      </c>
      <c r="I1324" s="5"/>
      <c r="J1324" s="5"/>
      <c r="K1324" s="9" t="s">
        <v>3</v>
      </c>
      <c r="L1324" s="3" t="s">
        <v>59</v>
      </c>
      <c r="M1324" s="3" t="s">
        <v>60</v>
      </c>
      <c r="N1324" s="6">
        <v>1323</v>
      </c>
    </row>
    <row r="1325" spans="1:14" ht="15.75" x14ac:dyDescent="0.25">
      <c r="A1325" s="1" t="s">
        <v>3275</v>
      </c>
      <c r="B1325" s="2" t="s">
        <v>823</v>
      </c>
      <c r="C1325" s="3" t="s">
        <v>181</v>
      </c>
      <c r="D1325" s="2" t="s">
        <v>588</v>
      </c>
      <c r="E1325" s="2" t="s">
        <v>573</v>
      </c>
      <c r="F1325" s="4">
        <v>48000</v>
      </c>
      <c r="G1325" s="3" t="s">
        <v>12</v>
      </c>
      <c r="H1325" s="3" t="s">
        <v>13</v>
      </c>
      <c r="I1325" s="7"/>
      <c r="J1325" s="7"/>
      <c r="K1325" s="3" t="s">
        <v>3</v>
      </c>
      <c r="L1325" s="3" t="s">
        <v>59</v>
      </c>
      <c r="M1325" s="3" t="s">
        <v>60</v>
      </c>
      <c r="N1325" s="6">
        <v>1324</v>
      </c>
    </row>
    <row r="1326" spans="1:14" ht="15.75" x14ac:dyDescent="0.25">
      <c r="A1326" s="1" t="s">
        <v>2774</v>
      </c>
      <c r="B1326" s="11" t="s">
        <v>898</v>
      </c>
      <c r="C1326" s="3" t="s">
        <v>87</v>
      </c>
      <c r="D1326" s="2" t="s">
        <v>588</v>
      </c>
      <c r="E1326" s="2" t="s">
        <v>573</v>
      </c>
      <c r="F1326" s="5">
        <v>48000</v>
      </c>
      <c r="G1326" s="9" t="s">
        <v>12</v>
      </c>
      <c r="H1326" s="9" t="s">
        <v>13</v>
      </c>
      <c r="I1326" s="5"/>
      <c r="J1326" s="5"/>
      <c r="K1326" s="9" t="s">
        <v>3</v>
      </c>
      <c r="L1326" s="8" t="s">
        <v>59</v>
      </c>
      <c r="M1326" s="8" t="s">
        <v>60</v>
      </c>
      <c r="N1326" s="6">
        <v>1325</v>
      </c>
    </row>
    <row r="1327" spans="1:14" ht="15.75" x14ac:dyDescent="0.25">
      <c r="A1327" s="10" t="s">
        <v>3276</v>
      </c>
      <c r="B1327" s="11" t="s">
        <v>3277</v>
      </c>
      <c r="C1327" s="8" t="s">
        <v>12</v>
      </c>
      <c r="D1327" s="11" t="s">
        <v>588</v>
      </c>
      <c r="E1327" s="11" t="s">
        <v>163</v>
      </c>
      <c r="F1327" s="4">
        <v>48000</v>
      </c>
      <c r="G1327" s="8" t="s">
        <v>12</v>
      </c>
      <c r="H1327" s="8" t="s">
        <v>13</v>
      </c>
      <c r="I1327" s="7"/>
      <c r="J1327" s="7"/>
      <c r="K1327" s="8" t="s">
        <v>3</v>
      </c>
      <c r="L1327" s="8" t="s">
        <v>59</v>
      </c>
      <c r="M1327" s="8" t="s">
        <v>60</v>
      </c>
      <c r="N1327" s="6">
        <v>1326</v>
      </c>
    </row>
    <row r="1328" spans="1:14" ht="15.75" x14ac:dyDescent="0.25">
      <c r="A1328" s="1" t="s">
        <v>2452</v>
      </c>
      <c r="B1328" s="2" t="s">
        <v>2453</v>
      </c>
      <c r="C1328" s="3" t="s">
        <v>18</v>
      </c>
      <c r="D1328" s="2" t="s">
        <v>2085</v>
      </c>
      <c r="E1328" s="2" t="s">
        <v>2454</v>
      </c>
      <c r="F1328" s="4">
        <v>47989</v>
      </c>
      <c r="G1328" s="3" t="s">
        <v>12</v>
      </c>
      <c r="H1328" s="3" t="s">
        <v>13</v>
      </c>
      <c r="I1328" s="4"/>
      <c r="J1328" s="7"/>
      <c r="K1328" s="3" t="s">
        <v>2</v>
      </c>
      <c r="L1328" s="3" t="s">
        <v>14</v>
      </c>
      <c r="M1328" s="3" t="s">
        <v>15</v>
      </c>
      <c r="N1328" s="6">
        <v>1327</v>
      </c>
    </row>
    <row r="1329" spans="1:14" ht="15.75" x14ac:dyDescent="0.25">
      <c r="A1329" s="1" t="s">
        <v>2455</v>
      </c>
      <c r="B1329" s="2" t="s">
        <v>219</v>
      </c>
      <c r="C1329" s="3" t="s">
        <v>31</v>
      </c>
      <c r="D1329" s="2" t="s">
        <v>2085</v>
      </c>
      <c r="E1329" s="2" t="s">
        <v>2454</v>
      </c>
      <c r="F1329" s="4">
        <v>47989</v>
      </c>
      <c r="G1329" s="3" t="s">
        <v>12</v>
      </c>
      <c r="H1329" s="3" t="s">
        <v>13</v>
      </c>
      <c r="I1329" s="7"/>
      <c r="J1329" s="7"/>
      <c r="K1329" s="3" t="s">
        <v>2</v>
      </c>
      <c r="L1329" s="3" t="s">
        <v>14</v>
      </c>
      <c r="M1329" s="3" t="s">
        <v>15</v>
      </c>
      <c r="N1329" s="6">
        <v>1328</v>
      </c>
    </row>
    <row r="1330" spans="1:14" ht="15.75" x14ac:dyDescent="0.25">
      <c r="A1330" s="13" t="s">
        <v>3278</v>
      </c>
      <c r="B1330" s="14" t="s">
        <v>1525</v>
      </c>
      <c r="C1330" s="15" t="s">
        <v>187</v>
      </c>
      <c r="D1330" s="14" t="s">
        <v>3279</v>
      </c>
      <c r="E1330" s="14" t="s">
        <v>37</v>
      </c>
      <c r="F1330" s="16">
        <f>SUM(40*52*23.05)</f>
        <v>47944</v>
      </c>
      <c r="G1330" s="15" t="s">
        <v>224</v>
      </c>
      <c r="H1330" s="19" t="s">
        <v>13</v>
      </c>
      <c r="I1330" s="20"/>
      <c r="J1330" s="20"/>
      <c r="K1330" s="19" t="s">
        <v>2</v>
      </c>
      <c r="L1330" s="15" t="s">
        <v>14</v>
      </c>
      <c r="M1330" s="15" t="s">
        <v>15</v>
      </c>
      <c r="N1330" s="6">
        <v>1329</v>
      </c>
    </row>
    <row r="1331" spans="1:14" ht="15.75" x14ac:dyDescent="0.25">
      <c r="A1331" s="13" t="s">
        <v>2164</v>
      </c>
      <c r="B1331" s="14" t="s">
        <v>1484</v>
      </c>
      <c r="C1331" s="15" t="s">
        <v>12</v>
      </c>
      <c r="D1331" s="14" t="s">
        <v>3280</v>
      </c>
      <c r="E1331" s="14" t="s">
        <v>1837</v>
      </c>
      <c r="F1331" s="16">
        <f>SUM(40*52*23.05)</f>
        <v>47944</v>
      </c>
      <c r="G1331" s="15" t="s">
        <v>224</v>
      </c>
      <c r="H1331" s="15" t="s">
        <v>13</v>
      </c>
      <c r="I1331" s="18"/>
      <c r="J1331" s="18"/>
      <c r="K1331" s="15" t="s">
        <v>2</v>
      </c>
      <c r="L1331" s="15" t="s">
        <v>14</v>
      </c>
      <c r="M1331" s="15" t="s">
        <v>15</v>
      </c>
      <c r="N1331" s="6">
        <v>1330</v>
      </c>
    </row>
    <row r="1332" spans="1:14" ht="15.75" x14ac:dyDescent="0.25">
      <c r="A1332" s="1" t="s">
        <v>2472</v>
      </c>
      <c r="B1332" s="2" t="s">
        <v>2473</v>
      </c>
      <c r="C1332" s="8" t="s">
        <v>144</v>
      </c>
      <c r="D1332" s="2" t="s">
        <v>588</v>
      </c>
      <c r="E1332" s="2" t="s">
        <v>221</v>
      </c>
      <c r="F1332" s="4">
        <v>47642</v>
      </c>
      <c r="G1332" s="8" t="s">
        <v>58</v>
      </c>
      <c r="H1332" s="8" t="s">
        <v>13</v>
      </c>
      <c r="I1332" s="5"/>
      <c r="J1332" s="5"/>
      <c r="K1332" s="8" t="s">
        <v>1</v>
      </c>
      <c r="L1332" s="3" t="s">
        <v>59</v>
      </c>
      <c r="M1332" s="3" t="s">
        <v>60</v>
      </c>
      <c r="N1332" s="6">
        <v>1331</v>
      </c>
    </row>
    <row r="1333" spans="1:14" ht="15.75" x14ac:dyDescent="0.25">
      <c r="A1333" s="1" t="s">
        <v>2471</v>
      </c>
      <c r="B1333" s="2" t="s">
        <v>728</v>
      </c>
      <c r="C1333" s="3" t="s">
        <v>144</v>
      </c>
      <c r="D1333" s="2" t="s">
        <v>588</v>
      </c>
      <c r="E1333" s="2" t="s">
        <v>221</v>
      </c>
      <c r="F1333" s="4">
        <v>47601</v>
      </c>
      <c r="G1333" s="3" t="s">
        <v>12</v>
      </c>
      <c r="H1333" s="3" t="s">
        <v>13</v>
      </c>
      <c r="I1333" s="7"/>
      <c r="J1333" s="7"/>
      <c r="K1333" s="3" t="s">
        <v>3</v>
      </c>
      <c r="L1333" s="3" t="s">
        <v>59</v>
      </c>
      <c r="M1333" s="3" t="s">
        <v>60</v>
      </c>
      <c r="N1333" s="6">
        <v>1332</v>
      </c>
    </row>
    <row r="1334" spans="1:14" ht="15.75" x14ac:dyDescent="0.25">
      <c r="A1334" s="13" t="s">
        <v>2560</v>
      </c>
      <c r="B1334" s="14" t="s">
        <v>2561</v>
      </c>
      <c r="C1334" s="15" t="s">
        <v>31</v>
      </c>
      <c r="D1334" s="14" t="s">
        <v>3281</v>
      </c>
      <c r="E1334" s="14" t="s">
        <v>1665</v>
      </c>
      <c r="F1334" s="16">
        <f>SUM(40*52*22.88)</f>
        <v>47590.400000000001</v>
      </c>
      <c r="G1334" s="15" t="s">
        <v>224</v>
      </c>
      <c r="H1334" s="19" t="s">
        <v>13</v>
      </c>
      <c r="I1334" s="20"/>
      <c r="J1334" s="20"/>
      <c r="K1334" s="19" t="s">
        <v>2</v>
      </c>
      <c r="L1334" s="15" t="s">
        <v>14</v>
      </c>
      <c r="M1334" s="15" t="s">
        <v>15</v>
      </c>
      <c r="N1334" s="6">
        <v>1333</v>
      </c>
    </row>
    <row r="1335" spans="1:14" ht="15.75" x14ac:dyDescent="0.25">
      <c r="A1335" s="1" t="s">
        <v>2462</v>
      </c>
      <c r="B1335" s="2" t="s">
        <v>426</v>
      </c>
      <c r="C1335" s="3" t="s">
        <v>51</v>
      </c>
      <c r="D1335" s="2" t="s">
        <v>2085</v>
      </c>
      <c r="E1335" s="2" t="s">
        <v>48</v>
      </c>
      <c r="F1335" s="4">
        <v>47571</v>
      </c>
      <c r="G1335" s="3" t="s">
        <v>12</v>
      </c>
      <c r="H1335" s="3" t="s">
        <v>13</v>
      </c>
      <c r="I1335" s="7"/>
      <c r="J1335" s="7"/>
      <c r="K1335" s="3" t="s">
        <v>2</v>
      </c>
      <c r="L1335" s="3" t="s">
        <v>14</v>
      </c>
      <c r="M1335" s="3" t="s">
        <v>15</v>
      </c>
      <c r="N1335" s="6">
        <v>1334</v>
      </c>
    </row>
    <row r="1336" spans="1:14" ht="15.75" x14ac:dyDescent="0.25">
      <c r="A1336" s="13" t="s">
        <v>2598</v>
      </c>
      <c r="B1336" s="14" t="s">
        <v>468</v>
      </c>
      <c r="C1336" s="15" t="s">
        <v>144</v>
      </c>
      <c r="D1336" s="14" t="s">
        <v>2599</v>
      </c>
      <c r="E1336" s="14" t="s">
        <v>96</v>
      </c>
      <c r="F1336" s="16">
        <f>SUM(40*52*22.86)</f>
        <v>47548.799999999996</v>
      </c>
      <c r="G1336" s="15" t="s">
        <v>224</v>
      </c>
      <c r="H1336" s="17" t="s">
        <v>13</v>
      </c>
      <c r="I1336" s="20"/>
      <c r="J1336" s="20"/>
      <c r="K1336" s="17" t="s">
        <v>2</v>
      </c>
      <c r="L1336" s="15" t="s">
        <v>14</v>
      </c>
      <c r="M1336" s="15" t="s">
        <v>15</v>
      </c>
      <c r="N1336" s="6">
        <v>1335</v>
      </c>
    </row>
    <row r="1337" spans="1:14" ht="15.75" x14ac:dyDescent="0.25">
      <c r="A1337" s="1" t="s">
        <v>2468</v>
      </c>
      <c r="B1337" s="2" t="s">
        <v>2469</v>
      </c>
      <c r="C1337" s="9" t="s">
        <v>87</v>
      </c>
      <c r="D1337" s="2" t="s">
        <v>782</v>
      </c>
      <c r="E1337" s="2" t="s">
        <v>508</v>
      </c>
      <c r="F1337" s="5">
        <v>47475</v>
      </c>
      <c r="G1337" s="9" t="s">
        <v>12</v>
      </c>
      <c r="H1337" s="9" t="s">
        <v>13</v>
      </c>
      <c r="I1337" s="4">
        <v>10000</v>
      </c>
      <c r="J1337" s="5"/>
      <c r="K1337" s="9" t="s">
        <v>3</v>
      </c>
      <c r="L1337" s="8" t="s">
        <v>59</v>
      </c>
      <c r="M1337" s="8" t="s">
        <v>60</v>
      </c>
      <c r="N1337" s="6">
        <v>1336</v>
      </c>
    </row>
    <row r="1338" spans="1:14" ht="15.75" x14ac:dyDescent="0.25">
      <c r="A1338" s="1" t="s">
        <v>2507</v>
      </c>
      <c r="B1338" s="2" t="s">
        <v>263</v>
      </c>
      <c r="C1338" s="3" t="s">
        <v>31</v>
      </c>
      <c r="D1338" s="2" t="s">
        <v>782</v>
      </c>
      <c r="E1338" s="2" t="s">
        <v>916</v>
      </c>
      <c r="F1338" s="7">
        <v>47474</v>
      </c>
      <c r="G1338" s="9" t="s">
        <v>12</v>
      </c>
      <c r="H1338" s="9" t="s">
        <v>13</v>
      </c>
      <c r="I1338" s="5"/>
      <c r="J1338" s="5"/>
      <c r="K1338" s="9" t="s">
        <v>3</v>
      </c>
      <c r="L1338" s="8" t="s">
        <v>59</v>
      </c>
      <c r="M1338" s="8" t="s">
        <v>60</v>
      </c>
      <c r="N1338" s="6">
        <v>1337</v>
      </c>
    </row>
    <row r="1339" spans="1:14" ht="15.75" x14ac:dyDescent="0.25">
      <c r="A1339" s="1" t="s">
        <v>2222</v>
      </c>
      <c r="B1339" s="2" t="s">
        <v>545</v>
      </c>
      <c r="C1339" s="3" t="s">
        <v>9</v>
      </c>
      <c r="D1339" s="2" t="s">
        <v>782</v>
      </c>
      <c r="E1339" s="2" t="s">
        <v>916</v>
      </c>
      <c r="F1339" s="5">
        <v>47474</v>
      </c>
      <c r="G1339" s="9" t="s">
        <v>12</v>
      </c>
      <c r="H1339" s="9" t="s">
        <v>13</v>
      </c>
      <c r="I1339" s="5"/>
      <c r="J1339" s="5"/>
      <c r="K1339" s="9" t="s">
        <v>3</v>
      </c>
      <c r="L1339" s="3" t="s">
        <v>59</v>
      </c>
      <c r="M1339" s="3" t="s">
        <v>60</v>
      </c>
      <c r="N1339" s="6">
        <v>1338</v>
      </c>
    </row>
    <row r="1340" spans="1:14" ht="15.75" x14ac:dyDescent="0.25">
      <c r="A1340" s="1" t="s">
        <v>2222</v>
      </c>
      <c r="B1340" s="2" t="s">
        <v>696</v>
      </c>
      <c r="C1340" s="3" t="s">
        <v>144</v>
      </c>
      <c r="D1340" s="2" t="s">
        <v>782</v>
      </c>
      <c r="E1340" s="2" t="s">
        <v>916</v>
      </c>
      <c r="F1340" s="5">
        <v>47474</v>
      </c>
      <c r="G1340" s="9" t="s">
        <v>12</v>
      </c>
      <c r="H1340" s="9" t="s">
        <v>13</v>
      </c>
      <c r="I1340" s="5"/>
      <c r="J1340" s="5"/>
      <c r="K1340" s="9" t="s">
        <v>3</v>
      </c>
      <c r="L1340" s="3" t="s">
        <v>59</v>
      </c>
      <c r="M1340" s="3" t="s">
        <v>60</v>
      </c>
      <c r="N1340" s="6">
        <v>1339</v>
      </c>
    </row>
    <row r="1341" spans="1:14" ht="15.75" x14ac:dyDescent="0.25">
      <c r="A1341" s="1" t="s">
        <v>2508</v>
      </c>
      <c r="B1341" s="2" t="s">
        <v>238</v>
      </c>
      <c r="C1341" s="3" t="s">
        <v>87</v>
      </c>
      <c r="D1341" s="2" t="s">
        <v>782</v>
      </c>
      <c r="E1341" s="2" t="s">
        <v>916</v>
      </c>
      <c r="F1341" s="4">
        <v>47473</v>
      </c>
      <c r="G1341" s="3" t="s">
        <v>12</v>
      </c>
      <c r="H1341" s="3" t="s">
        <v>13</v>
      </c>
      <c r="I1341" s="7"/>
      <c r="J1341" s="5"/>
      <c r="K1341" s="9" t="s">
        <v>3</v>
      </c>
      <c r="L1341" s="3" t="s">
        <v>59</v>
      </c>
      <c r="M1341" s="3" t="s">
        <v>60</v>
      </c>
      <c r="N1341" s="6">
        <v>1340</v>
      </c>
    </row>
    <row r="1342" spans="1:14" ht="15.75" x14ac:dyDescent="0.25">
      <c r="A1342" s="1" t="s">
        <v>2464</v>
      </c>
      <c r="B1342" s="2" t="s">
        <v>628</v>
      </c>
      <c r="C1342" s="3" t="s">
        <v>12</v>
      </c>
      <c r="D1342" s="2" t="s">
        <v>2085</v>
      </c>
      <c r="E1342" s="2" t="s">
        <v>1001</v>
      </c>
      <c r="F1342" s="4">
        <v>47456</v>
      </c>
      <c r="G1342" s="3" t="s">
        <v>12</v>
      </c>
      <c r="H1342" s="3" t="s">
        <v>13</v>
      </c>
      <c r="I1342" s="7"/>
      <c r="J1342" s="7"/>
      <c r="K1342" s="3" t="s">
        <v>2</v>
      </c>
      <c r="L1342" s="3" t="s">
        <v>14</v>
      </c>
      <c r="M1342" s="3" t="s">
        <v>15</v>
      </c>
      <c r="N1342" s="6">
        <v>1341</v>
      </c>
    </row>
    <row r="1343" spans="1:14" ht="15.75" x14ac:dyDescent="0.25">
      <c r="A1343" s="1" t="s">
        <v>2465</v>
      </c>
      <c r="B1343" s="2" t="s">
        <v>1116</v>
      </c>
      <c r="C1343" s="3" t="s">
        <v>31</v>
      </c>
      <c r="D1343" s="2" t="s">
        <v>2085</v>
      </c>
      <c r="E1343" s="2" t="s">
        <v>1217</v>
      </c>
      <c r="F1343" s="4">
        <v>47456</v>
      </c>
      <c r="G1343" s="3" t="s">
        <v>12</v>
      </c>
      <c r="H1343" s="3" t="s">
        <v>13</v>
      </c>
      <c r="I1343" s="7"/>
      <c r="J1343" s="7"/>
      <c r="K1343" s="3" t="s">
        <v>2</v>
      </c>
      <c r="L1343" s="3" t="s">
        <v>14</v>
      </c>
      <c r="M1343" s="3" t="s">
        <v>15</v>
      </c>
      <c r="N1343" s="6">
        <v>1342</v>
      </c>
    </row>
    <row r="1344" spans="1:14" ht="15.75" x14ac:dyDescent="0.25">
      <c r="A1344" s="1" t="s">
        <v>2463</v>
      </c>
      <c r="B1344" s="2" t="s">
        <v>1939</v>
      </c>
      <c r="C1344" s="3" t="s">
        <v>51</v>
      </c>
      <c r="D1344" s="2" t="s">
        <v>2085</v>
      </c>
      <c r="E1344" s="2" t="s">
        <v>1191</v>
      </c>
      <c r="F1344" s="4">
        <v>47456</v>
      </c>
      <c r="G1344" s="3" t="s">
        <v>12</v>
      </c>
      <c r="H1344" s="3" t="s">
        <v>13</v>
      </c>
      <c r="I1344" s="7"/>
      <c r="J1344" s="7"/>
      <c r="K1344" s="3" t="s">
        <v>2</v>
      </c>
      <c r="L1344" s="3" t="s">
        <v>14</v>
      </c>
      <c r="M1344" s="3" t="s">
        <v>15</v>
      </c>
      <c r="N1344" s="6">
        <v>1343</v>
      </c>
    </row>
    <row r="1345" spans="1:14" ht="15.75" x14ac:dyDescent="0.25">
      <c r="A1345" s="1" t="s">
        <v>2466</v>
      </c>
      <c r="B1345" s="2" t="s">
        <v>2467</v>
      </c>
      <c r="C1345" s="8"/>
      <c r="D1345" s="2" t="s">
        <v>2085</v>
      </c>
      <c r="E1345" s="2" t="s">
        <v>1217</v>
      </c>
      <c r="F1345" s="4">
        <v>47456</v>
      </c>
      <c r="G1345" s="3" t="s">
        <v>12</v>
      </c>
      <c r="H1345" s="3" t="s">
        <v>13</v>
      </c>
      <c r="I1345" s="7"/>
      <c r="J1345" s="7"/>
      <c r="K1345" s="3" t="s">
        <v>2</v>
      </c>
      <c r="L1345" s="3" t="s">
        <v>14</v>
      </c>
      <c r="M1345" s="3" t="s">
        <v>15</v>
      </c>
      <c r="N1345" s="6">
        <v>1344</v>
      </c>
    </row>
    <row r="1346" spans="1:14" ht="15.75" x14ac:dyDescent="0.25">
      <c r="A1346" s="1" t="s">
        <v>2470</v>
      </c>
      <c r="B1346" s="2" t="s">
        <v>1062</v>
      </c>
      <c r="C1346" s="3" t="s">
        <v>18</v>
      </c>
      <c r="D1346" s="2" t="s">
        <v>588</v>
      </c>
      <c r="E1346" s="2" t="s">
        <v>258</v>
      </c>
      <c r="F1346" s="4">
        <v>47394</v>
      </c>
      <c r="G1346" s="3" t="s">
        <v>12</v>
      </c>
      <c r="H1346" s="3" t="s">
        <v>13</v>
      </c>
      <c r="I1346" s="7"/>
      <c r="J1346" s="7"/>
      <c r="K1346" s="3" t="s">
        <v>3</v>
      </c>
      <c r="L1346" s="3" t="s">
        <v>59</v>
      </c>
      <c r="M1346" s="3" t="s">
        <v>60</v>
      </c>
      <c r="N1346" s="6">
        <v>1345</v>
      </c>
    </row>
    <row r="1347" spans="1:14" ht="15.75" x14ac:dyDescent="0.25">
      <c r="A1347" s="1" t="s">
        <v>1136</v>
      </c>
      <c r="B1347" s="2" t="s">
        <v>1726</v>
      </c>
      <c r="C1347" s="3" t="s">
        <v>9</v>
      </c>
      <c r="D1347" s="2" t="s">
        <v>588</v>
      </c>
      <c r="E1347" s="2" t="s">
        <v>189</v>
      </c>
      <c r="F1347" s="7">
        <v>47273</v>
      </c>
      <c r="G1347" s="3" t="s">
        <v>12</v>
      </c>
      <c r="H1347" s="9" t="s">
        <v>13</v>
      </c>
      <c r="I1347" s="5"/>
      <c r="J1347" s="5"/>
      <c r="K1347" s="9" t="s">
        <v>3</v>
      </c>
      <c r="L1347" s="3" t="s">
        <v>59</v>
      </c>
      <c r="M1347" s="8" t="s">
        <v>60</v>
      </c>
      <c r="N1347" s="6">
        <v>1346</v>
      </c>
    </row>
    <row r="1348" spans="1:14" ht="15.75" x14ac:dyDescent="0.25">
      <c r="A1348" s="13" t="s">
        <v>2906</v>
      </c>
      <c r="B1348" s="14" t="s">
        <v>8</v>
      </c>
      <c r="C1348" s="15" t="s">
        <v>207</v>
      </c>
      <c r="D1348" s="14" t="s">
        <v>2907</v>
      </c>
      <c r="E1348" s="14" t="s">
        <v>1354</v>
      </c>
      <c r="F1348" s="16">
        <f>SUM(40*52*22.71)</f>
        <v>47236.800000000003</v>
      </c>
      <c r="G1348" s="15" t="s">
        <v>224</v>
      </c>
      <c r="H1348" s="15" t="s">
        <v>13</v>
      </c>
      <c r="I1348" s="18"/>
      <c r="J1348" s="18"/>
      <c r="K1348" s="15" t="s">
        <v>2</v>
      </c>
      <c r="L1348" s="15" t="s">
        <v>14</v>
      </c>
      <c r="M1348" s="15" t="s">
        <v>15</v>
      </c>
      <c r="N1348" s="6">
        <v>1347</v>
      </c>
    </row>
    <row r="1349" spans="1:14" ht="15.75" x14ac:dyDescent="0.25">
      <c r="A1349" s="13" t="s">
        <v>3282</v>
      </c>
      <c r="B1349" s="14" t="s">
        <v>1359</v>
      </c>
      <c r="C1349" s="15" t="s">
        <v>51</v>
      </c>
      <c r="D1349" s="14" t="s">
        <v>3283</v>
      </c>
      <c r="E1349" s="14" t="s">
        <v>173</v>
      </c>
      <c r="F1349" s="16">
        <f>SUM(40*52*22.62)</f>
        <v>47049.599999999999</v>
      </c>
      <c r="G1349" s="15" t="s">
        <v>224</v>
      </c>
      <c r="H1349" s="15" t="s">
        <v>13</v>
      </c>
      <c r="I1349" s="18"/>
      <c r="J1349" s="18"/>
      <c r="K1349" s="15" t="s">
        <v>2</v>
      </c>
      <c r="L1349" s="15" t="s">
        <v>14</v>
      </c>
      <c r="M1349" s="15" t="s">
        <v>15</v>
      </c>
      <c r="N1349" s="6">
        <v>1348</v>
      </c>
    </row>
    <row r="1350" spans="1:14" ht="15.75" x14ac:dyDescent="0.25">
      <c r="A1350" s="1" t="s">
        <v>1420</v>
      </c>
      <c r="B1350" s="2" t="s">
        <v>609</v>
      </c>
      <c r="C1350" s="3" t="s">
        <v>187</v>
      </c>
      <c r="D1350" s="2" t="s">
        <v>2085</v>
      </c>
      <c r="E1350" s="2" t="s">
        <v>2454</v>
      </c>
      <c r="F1350" s="4">
        <v>47048</v>
      </c>
      <c r="G1350" s="3" t="s">
        <v>12</v>
      </c>
      <c r="H1350" s="3" t="s">
        <v>13</v>
      </c>
      <c r="I1350" s="7"/>
      <c r="J1350" s="7"/>
      <c r="K1350" s="3" t="s">
        <v>2</v>
      </c>
      <c r="L1350" s="3" t="s">
        <v>14</v>
      </c>
      <c r="M1350" s="3" t="s">
        <v>15</v>
      </c>
      <c r="N1350" s="6">
        <v>1349</v>
      </c>
    </row>
    <row r="1351" spans="1:14" ht="15.75" x14ac:dyDescent="0.25">
      <c r="A1351" s="1" t="s">
        <v>3284</v>
      </c>
      <c r="B1351" s="2" t="s">
        <v>1959</v>
      </c>
      <c r="C1351" s="8"/>
      <c r="D1351" s="2" t="s">
        <v>588</v>
      </c>
      <c r="E1351" s="2" t="s">
        <v>3109</v>
      </c>
      <c r="F1351" s="4">
        <v>47000</v>
      </c>
      <c r="G1351" s="3" t="s">
        <v>58</v>
      </c>
      <c r="H1351" s="3" t="s">
        <v>13</v>
      </c>
      <c r="I1351" s="5"/>
      <c r="J1351" s="5"/>
      <c r="K1351" s="3" t="s">
        <v>1</v>
      </c>
      <c r="L1351" s="3" t="s">
        <v>59</v>
      </c>
      <c r="M1351" s="3" t="s">
        <v>60</v>
      </c>
      <c r="N1351" s="6">
        <v>1350</v>
      </c>
    </row>
    <row r="1352" spans="1:14" ht="15.75" x14ac:dyDescent="0.25">
      <c r="A1352" s="1" t="s">
        <v>3285</v>
      </c>
      <c r="B1352" s="2" t="s">
        <v>458</v>
      </c>
      <c r="C1352" s="3" t="s">
        <v>12</v>
      </c>
      <c r="D1352" s="2" t="s">
        <v>588</v>
      </c>
      <c r="E1352" s="2" t="s">
        <v>258</v>
      </c>
      <c r="F1352" s="4">
        <v>47000</v>
      </c>
      <c r="G1352" s="3" t="s">
        <v>12</v>
      </c>
      <c r="H1352" s="3" t="s">
        <v>13</v>
      </c>
      <c r="I1352" s="7"/>
      <c r="J1352" s="7"/>
      <c r="K1352" s="3" t="s">
        <v>3</v>
      </c>
      <c r="L1352" s="3" t="s">
        <v>59</v>
      </c>
      <c r="M1352" s="3" t="s">
        <v>60</v>
      </c>
      <c r="N1352" s="6">
        <v>1351</v>
      </c>
    </row>
    <row r="1353" spans="1:14" ht="15.75" x14ac:dyDescent="0.25">
      <c r="A1353" s="1" t="s">
        <v>682</v>
      </c>
      <c r="B1353" s="2" t="s">
        <v>70</v>
      </c>
      <c r="C1353" s="3" t="s">
        <v>51</v>
      </c>
      <c r="D1353" s="2" t="s">
        <v>588</v>
      </c>
      <c r="E1353" s="2" t="s">
        <v>573</v>
      </c>
      <c r="F1353" s="4">
        <v>47000</v>
      </c>
      <c r="G1353" s="3" t="s">
        <v>58</v>
      </c>
      <c r="H1353" s="3" t="s">
        <v>13</v>
      </c>
      <c r="I1353" s="5"/>
      <c r="J1353" s="5"/>
      <c r="K1353" s="3" t="s">
        <v>1</v>
      </c>
      <c r="L1353" s="3" t="s">
        <v>59</v>
      </c>
      <c r="M1353" s="3" t="s">
        <v>60</v>
      </c>
      <c r="N1353" s="6">
        <v>1352</v>
      </c>
    </row>
    <row r="1354" spans="1:14" ht="15.75" x14ac:dyDescent="0.25">
      <c r="A1354" s="13" t="s">
        <v>2909</v>
      </c>
      <c r="B1354" s="14" t="s">
        <v>1265</v>
      </c>
      <c r="C1354" s="15" t="s">
        <v>87</v>
      </c>
      <c r="D1354" s="14" t="s">
        <v>1752</v>
      </c>
      <c r="E1354" s="14" t="s">
        <v>435</v>
      </c>
      <c r="F1354" s="16">
        <f>SUM(40*52*22.56)</f>
        <v>46924.799999999996</v>
      </c>
      <c r="G1354" s="15" t="s">
        <v>224</v>
      </c>
      <c r="H1354" s="15" t="s">
        <v>13</v>
      </c>
      <c r="I1354" s="18"/>
      <c r="J1354" s="18"/>
      <c r="K1354" s="15" t="s">
        <v>2</v>
      </c>
      <c r="L1354" s="15" t="s">
        <v>14</v>
      </c>
      <c r="M1354" s="15" t="s">
        <v>15</v>
      </c>
      <c r="N1354" s="6">
        <v>1353</v>
      </c>
    </row>
    <row r="1355" spans="1:14" ht="15.75" x14ac:dyDescent="0.25">
      <c r="A1355" s="13" t="s">
        <v>3286</v>
      </c>
      <c r="B1355" s="14" t="s">
        <v>944</v>
      </c>
      <c r="C1355" s="19" t="s">
        <v>23</v>
      </c>
      <c r="D1355" s="14" t="s">
        <v>3287</v>
      </c>
      <c r="E1355" s="14" t="s">
        <v>141</v>
      </c>
      <c r="F1355" s="16">
        <f>SUM(40*52*22.56)</f>
        <v>46924.799999999996</v>
      </c>
      <c r="G1355" s="15" t="s">
        <v>224</v>
      </c>
      <c r="H1355" s="19" t="s">
        <v>13</v>
      </c>
      <c r="I1355" s="20"/>
      <c r="J1355" s="20"/>
      <c r="K1355" s="19" t="s">
        <v>2</v>
      </c>
      <c r="L1355" s="15" t="s">
        <v>14</v>
      </c>
      <c r="M1355" s="15" t="s">
        <v>15</v>
      </c>
      <c r="N1355" s="6">
        <v>1354</v>
      </c>
    </row>
    <row r="1356" spans="1:14" ht="15.75" x14ac:dyDescent="0.25">
      <c r="A1356" s="1" t="s">
        <v>3288</v>
      </c>
      <c r="B1356" s="2" t="s">
        <v>1157</v>
      </c>
      <c r="C1356" s="8"/>
      <c r="D1356" s="2" t="s">
        <v>974</v>
      </c>
      <c r="E1356" s="2" t="s">
        <v>670</v>
      </c>
      <c r="F1356" s="4">
        <v>46920</v>
      </c>
      <c r="G1356" s="3" t="s">
        <v>12</v>
      </c>
      <c r="H1356" s="3" t="s">
        <v>13</v>
      </c>
      <c r="I1356" s="7"/>
      <c r="J1356" s="7"/>
      <c r="K1356" s="3" t="s">
        <v>2</v>
      </c>
      <c r="L1356" s="3" t="s">
        <v>14</v>
      </c>
      <c r="M1356" s="3" t="s">
        <v>15</v>
      </c>
      <c r="N1356" s="6">
        <v>1355</v>
      </c>
    </row>
    <row r="1357" spans="1:14" ht="15.75" x14ac:dyDescent="0.25">
      <c r="A1357" s="1" t="s">
        <v>2474</v>
      </c>
      <c r="B1357" s="2" t="s">
        <v>1482</v>
      </c>
      <c r="C1357" s="3" t="s">
        <v>23</v>
      </c>
      <c r="D1357" s="2" t="s">
        <v>2085</v>
      </c>
      <c r="E1357" s="2" t="s">
        <v>1229</v>
      </c>
      <c r="F1357" s="4">
        <v>46716</v>
      </c>
      <c r="G1357" s="3" t="s">
        <v>12</v>
      </c>
      <c r="H1357" s="3" t="s">
        <v>13</v>
      </c>
      <c r="I1357" s="7"/>
      <c r="J1357" s="7"/>
      <c r="K1357" s="3" t="s">
        <v>2</v>
      </c>
      <c r="L1357" s="3" t="s">
        <v>14</v>
      </c>
      <c r="M1357" s="3" t="s">
        <v>15</v>
      </c>
      <c r="N1357" s="6">
        <v>1356</v>
      </c>
    </row>
    <row r="1358" spans="1:14" ht="15.75" x14ac:dyDescent="0.25">
      <c r="A1358" s="13" t="s">
        <v>1808</v>
      </c>
      <c r="B1358" s="14" t="s">
        <v>992</v>
      </c>
      <c r="C1358" s="15" t="s">
        <v>144</v>
      </c>
      <c r="D1358" s="14" t="s">
        <v>2910</v>
      </c>
      <c r="E1358" s="14" t="s">
        <v>1261</v>
      </c>
      <c r="F1358" s="16">
        <f>SUM(40*52*22.42)</f>
        <v>46633.600000000006</v>
      </c>
      <c r="G1358" s="15" t="s">
        <v>224</v>
      </c>
      <c r="H1358" s="15" t="s">
        <v>13</v>
      </c>
      <c r="I1358" s="18"/>
      <c r="J1358" s="18"/>
      <c r="K1358" s="15" t="s">
        <v>2</v>
      </c>
      <c r="L1358" s="15" t="s">
        <v>14</v>
      </c>
      <c r="M1358" s="15" t="s">
        <v>15</v>
      </c>
      <c r="N1358" s="6">
        <v>1357</v>
      </c>
    </row>
    <row r="1359" spans="1:14" ht="15.75" x14ac:dyDescent="0.25">
      <c r="A1359" s="1" t="s">
        <v>2483</v>
      </c>
      <c r="B1359" s="2" t="s">
        <v>2012</v>
      </c>
      <c r="C1359" s="3" t="s">
        <v>152</v>
      </c>
      <c r="D1359" s="2" t="s">
        <v>588</v>
      </c>
      <c r="E1359" s="2" t="s">
        <v>342</v>
      </c>
      <c r="F1359" s="4">
        <v>46476</v>
      </c>
      <c r="G1359" s="3" t="s">
        <v>12</v>
      </c>
      <c r="H1359" s="3" t="s">
        <v>13</v>
      </c>
      <c r="I1359" s="7"/>
      <c r="J1359" s="7"/>
      <c r="K1359" s="3" t="s">
        <v>3</v>
      </c>
      <c r="L1359" s="3" t="s">
        <v>59</v>
      </c>
      <c r="M1359" s="3" t="s">
        <v>60</v>
      </c>
      <c r="N1359" s="6">
        <v>1358</v>
      </c>
    </row>
    <row r="1360" spans="1:14" ht="15.75" x14ac:dyDescent="0.25">
      <c r="A1360" s="1" t="s">
        <v>2485</v>
      </c>
      <c r="B1360" s="2" t="s">
        <v>62</v>
      </c>
      <c r="C1360" s="3" t="s">
        <v>63</v>
      </c>
      <c r="D1360" s="2" t="s">
        <v>588</v>
      </c>
      <c r="E1360" s="2" t="s">
        <v>527</v>
      </c>
      <c r="F1360" s="4">
        <v>46428</v>
      </c>
      <c r="G1360" s="3" t="s">
        <v>12</v>
      </c>
      <c r="H1360" s="3" t="s">
        <v>13</v>
      </c>
      <c r="I1360" s="7"/>
      <c r="J1360" s="7"/>
      <c r="K1360" s="3" t="s">
        <v>3</v>
      </c>
      <c r="L1360" s="3" t="s">
        <v>59</v>
      </c>
      <c r="M1360" s="3" t="s">
        <v>60</v>
      </c>
      <c r="N1360" s="6">
        <v>1359</v>
      </c>
    </row>
    <row r="1361" spans="1:14" ht="15.75" x14ac:dyDescent="0.25">
      <c r="A1361" s="1" t="s">
        <v>3289</v>
      </c>
      <c r="B1361" s="2" t="s">
        <v>462</v>
      </c>
      <c r="C1361" s="8"/>
      <c r="D1361" s="2" t="s">
        <v>588</v>
      </c>
      <c r="E1361" s="2" t="s">
        <v>535</v>
      </c>
      <c r="F1361" s="4">
        <v>46396</v>
      </c>
      <c r="G1361" s="3" t="s">
        <v>12</v>
      </c>
      <c r="H1361" s="3" t="s">
        <v>13</v>
      </c>
      <c r="I1361" s="7"/>
      <c r="J1361" s="7"/>
      <c r="K1361" s="3" t="s">
        <v>3</v>
      </c>
      <c r="L1361" s="3" t="s">
        <v>59</v>
      </c>
      <c r="M1361" s="3" t="s">
        <v>60</v>
      </c>
      <c r="N1361" s="6">
        <v>1360</v>
      </c>
    </row>
    <row r="1362" spans="1:14" ht="15.75" x14ac:dyDescent="0.25">
      <c r="A1362" s="1" t="s">
        <v>2478</v>
      </c>
      <c r="B1362" s="2" t="s">
        <v>394</v>
      </c>
      <c r="C1362" s="3" t="s">
        <v>87</v>
      </c>
      <c r="D1362" s="2" t="s">
        <v>2053</v>
      </c>
      <c r="E1362" s="2" t="s">
        <v>670</v>
      </c>
      <c r="F1362" s="4">
        <v>46305</v>
      </c>
      <c r="G1362" s="3" t="s">
        <v>12</v>
      </c>
      <c r="H1362" s="3" t="s">
        <v>13</v>
      </c>
      <c r="I1362" s="7"/>
      <c r="J1362" s="7"/>
      <c r="K1362" s="3" t="s">
        <v>2</v>
      </c>
      <c r="L1362" s="3" t="s">
        <v>14</v>
      </c>
      <c r="M1362" s="3" t="s">
        <v>15</v>
      </c>
      <c r="N1362" s="6">
        <v>1361</v>
      </c>
    </row>
    <row r="1363" spans="1:14" ht="15.75" x14ac:dyDescent="0.25">
      <c r="A1363" s="1" t="s">
        <v>885</v>
      </c>
      <c r="B1363" s="2" t="s">
        <v>344</v>
      </c>
      <c r="C1363" s="3" t="s">
        <v>23</v>
      </c>
      <c r="D1363" s="2" t="s">
        <v>588</v>
      </c>
      <c r="E1363" s="2" t="s">
        <v>573</v>
      </c>
      <c r="F1363" s="4">
        <v>46206</v>
      </c>
      <c r="G1363" s="3" t="s">
        <v>12</v>
      </c>
      <c r="H1363" s="3" t="s">
        <v>13</v>
      </c>
      <c r="I1363" s="7"/>
      <c r="J1363" s="7"/>
      <c r="K1363" s="3" t="s">
        <v>3</v>
      </c>
      <c r="L1363" s="3" t="s">
        <v>59</v>
      </c>
      <c r="M1363" s="3" t="s">
        <v>60</v>
      </c>
      <c r="N1363" s="6">
        <v>1362</v>
      </c>
    </row>
    <row r="1364" spans="1:14" ht="15.75" x14ac:dyDescent="0.25">
      <c r="A1364" s="1" t="s">
        <v>2504</v>
      </c>
      <c r="B1364" s="2" t="s">
        <v>1803</v>
      </c>
      <c r="C1364" s="3" t="s">
        <v>51</v>
      </c>
      <c r="D1364" s="2" t="s">
        <v>588</v>
      </c>
      <c r="E1364" s="2" t="s">
        <v>189</v>
      </c>
      <c r="F1364" s="4">
        <v>46161</v>
      </c>
      <c r="G1364" s="3" t="s">
        <v>12</v>
      </c>
      <c r="H1364" s="3" t="s">
        <v>13</v>
      </c>
      <c r="I1364" s="7"/>
      <c r="J1364" s="7"/>
      <c r="K1364" s="3" t="s">
        <v>3</v>
      </c>
      <c r="L1364" s="3" t="s">
        <v>59</v>
      </c>
      <c r="M1364" s="3" t="s">
        <v>60</v>
      </c>
      <c r="N1364" s="6">
        <v>1363</v>
      </c>
    </row>
    <row r="1365" spans="1:14" ht="15.75" x14ac:dyDescent="0.25">
      <c r="A1365" s="13" t="s">
        <v>2913</v>
      </c>
      <c r="B1365" s="14" t="s">
        <v>351</v>
      </c>
      <c r="C1365" s="15" t="s">
        <v>51</v>
      </c>
      <c r="D1365" s="14" t="s">
        <v>1752</v>
      </c>
      <c r="E1365" s="14" t="s">
        <v>666</v>
      </c>
      <c r="F1365" s="16">
        <f>SUM(40*52*22.19)</f>
        <v>46155.200000000004</v>
      </c>
      <c r="G1365" s="15" t="s">
        <v>224</v>
      </c>
      <c r="H1365" s="15" t="s">
        <v>13</v>
      </c>
      <c r="I1365" s="18"/>
      <c r="J1365" s="18"/>
      <c r="K1365" s="15" t="s">
        <v>2</v>
      </c>
      <c r="L1365" s="15" t="s">
        <v>14</v>
      </c>
      <c r="M1365" s="15" t="s">
        <v>15</v>
      </c>
      <c r="N1365" s="6">
        <v>1364</v>
      </c>
    </row>
    <row r="1366" spans="1:14" ht="15.75" x14ac:dyDescent="0.25">
      <c r="A1366" s="13" t="s">
        <v>2914</v>
      </c>
      <c r="B1366" s="14" t="s">
        <v>1815</v>
      </c>
      <c r="C1366" s="15" t="s">
        <v>144</v>
      </c>
      <c r="D1366" s="21" t="s">
        <v>2915</v>
      </c>
      <c r="E1366" s="21" t="s">
        <v>789</v>
      </c>
      <c r="F1366" s="16">
        <f>SUM(40*52*22.12)</f>
        <v>46009.599999999999</v>
      </c>
      <c r="G1366" s="19" t="s">
        <v>224</v>
      </c>
      <c r="H1366" s="19" t="s">
        <v>13</v>
      </c>
      <c r="I1366" s="20"/>
      <c r="J1366" s="20"/>
      <c r="K1366" s="19" t="s">
        <v>2</v>
      </c>
      <c r="L1366" s="17" t="s">
        <v>14</v>
      </c>
      <c r="M1366" s="17" t="s">
        <v>15</v>
      </c>
      <c r="N1366" s="6">
        <v>1365</v>
      </c>
    </row>
    <row r="1367" spans="1:14" ht="15.75" x14ac:dyDescent="0.25">
      <c r="A1367" s="13" t="s">
        <v>3290</v>
      </c>
      <c r="B1367" s="14" t="s">
        <v>465</v>
      </c>
      <c r="C1367" s="15" t="s">
        <v>18</v>
      </c>
      <c r="D1367" s="14" t="s">
        <v>2911</v>
      </c>
      <c r="E1367" s="14" t="s">
        <v>141</v>
      </c>
      <c r="F1367" s="16">
        <f>SUM(40*52*22.12)</f>
        <v>46009.599999999999</v>
      </c>
      <c r="G1367" s="15" t="s">
        <v>224</v>
      </c>
      <c r="H1367" s="19" t="s">
        <v>13</v>
      </c>
      <c r="I1367" s="20"/>
      <c r="J1367" s="20"/>
      <c r="K1367" s="19" t="s">
        <v>2</v>
      </c>
      <c r="L1367" s="15" t="s">
        <v>14</v>
      </c>
      <c r="M1367" s="15" t="s">
        <v>15</v>
      </c>
      <c r="N1367" s="6">
        <v>1366</v>
      </c>
    </row>
    <row r="1368" spans="1:14" ht="15.75" x14ac:dyDescent="0.25">
      <c r="A1368" s="1" t="s">
        <v>2481</v>
      </c>
      <c r="B1368" s="2" t="s">
        <v>781</v>
      </c>
      <c r="C1368" s="3" t="s">
        <v>31</v>
      </c>
      <c r="D1368" s="2" t="s">
        <v>2482</v>
      </c>
      <c r="E1368" s="2" t="s">
        <v>397</v>
      </c>
      <c r="F1368" s="4">
        <v>46002</v>
      </c>
      <c r="G1368" s="3" t="s">
        <v>12</v>
      </c>
      <c r="H1368" s="3" t="s">
        <v>13</v>
      </c>
      <c r="I1368" s="7"/>
      <c r="J1368" s="7"/>
      <c r="K1368" s="3" t="s">
        <v>2</v>
      </c>
      <c r="L1368" s="3" t="s">
        <v>14</v>
      </c>
      <c r="M1368" s="3" t="s">
        <v>15</v>
      </c>
      <c r="N1368" s="6">
        <v>1367</v>
      </c>
    </row>
    <row r="1369" spans="1:14" ht="15.75" x14ac:dyDescent="0.25">
      <c r="A1369" s="1" t="s">
        <v>737</v>
      </c>
      <c r="B1369" s="2" t="s">
        <v>2480</v>
      </c>
      <c r="C1369" s="3" t="s">
        <v>31</v>
      </c>
      <c r="D1369" s="2" t="s">
        <v>2085</v>
      </c>
      <c r="E1369" s="2" t="s">
        <v>1534</v>
      </c>
      <c r="F1369" s="7">
        <v>46002</v>
      </c>
      <c r="G1369" s="8" t="s">
        <v>12</v>
      </c>
      <c r="H1369" s="8" t="s">
        <v>13</v>
      </c>
      <c r="I1369" s="5"/>
      <c r="J1369" s="5"/>
      <c r="K1369" s="8" t="s">
        <v>2</v>
      </c>
      <c r="L1369" s="3" t="s">
        <v>14</v>
      </c>
      <c r="M1369" s="3" t="s">
        <v>15</v>
      </c>
      <c r="N1369" s="6">
        <v>1368</v>
      </c>
    </row>
    <row r="1370" spans="1:14" ht="15.75" x14ac:dyDescent="0.25">
      <c r="A1370" s="1" t="s">
        <v>1136</v>
      </c>
      <c r="B1370" s="2" t="s">
        <v>728</v>
      </c>
      <c r="C1370" s="3" t="s">
        <v>23</v>
      </c>
      <c r="D1370" s="2" t="s">
        <v>2530</v>
      </c>
      <c r="E1370" s="2" t="s">
        <v>2531</v>
      </c>
      <c r="F1370" s="4">
        <v>46000</v>
      </c>
      <c r="G1370" s="3" t="s">
        <v>12</v>
      </c>
      <c r="H1370" s="9" t="s">
        <v>13</v>
      </c>
      <c r="I1370" s="5"/>
      <c r="J1370" s="5"/>
      <c r="K1370" s="3" t="s">
        <v>2</v>
      </c>
      <c r="L1370" s="3" t="s">
        <v>14</v>
      </c>
      <c r="M1370" s="3" t="s">
        <v>15</v>
      </c>
      <c r="N1370" s="6">
        <v>1369</v>
      </c>
    </row>
    <row r="1371" spans="1:14" ht="15.75" x14ac:dyDescent="0.25">
      <c r="A1371" s="1" t="s">
        <v>3291</v>
      </c>
      <c r="B1371" s="2" t="s">
        <v>3292</v>
      </c>
      <c r="C1371" s="3" t="s">
        <v>23</v>
      </c>
      <c r="D1371" s="2" t="s">
        <v>588</v>
      </c>
      <c r="E1371" s="2" t="s">
        <v>258</v>
      </c>
      <c r="F1371" s="4">
        <v>46000</v>
      </c>
      <c r="G1371" s="3" t="s">
        <v>12</v>
      </c>
      <c r="H1371" s="3" t="s">
        <v>13</v>
      </c>
      <c r="I1371" s="7"/>
      <c r="J1371" s="7"/>
      <c r="K1371" s="3" t="s">
        <v>3</v>
      </c>
      <c r="L1371" s="3" t="s">
        <v>59</v>
      </c>
      <c r="M1371" s="3" t="s">
        <v>60</v>
      </c>
      <c r="N1371" s="6">
        <v>1370</v>
      </c>
    </row>
    <row r="1372" spans="1:14" ht="15.75" x14ac:dyDescent="0.25">
      <c r="A1372" s="1" t="s">
        <v>3293</v>
      </c>
      <c r="B1372" s="2" t="s">
        <v>111</v>
      </c>
      <c r="C1372" s="3" t="s">
        <v>187</v>
      </c>
      <c r="D1372" s="2" t="s">
        <v>588</v>
      </c>
      <c r="E1372" s="2" t="s">
        <v>385</v>
      </c>
      <c r="F1372" s="4">
        <v>46000</v>
      </c>
      <c r="G1372" s="3" t="s">
        <v>12</v>
      </c>
      <c r="H1372" s="3" t="s">
        <v>13</v>
      </c>
      <c r="I1372" s="7"/>
      <c r="J1372" s="7"/>
      <c r="K1372" s="3" t="s">
        <v>3</v>
      </c>
      <c r="L1372" s="3" t="s">
        <v>59</v>
      </c>
      <c r="M1372" s="3" t="s">
        <v>60</v>
      </c>
      <c r="N1372" s="6">
        <v>1371</v>
      </c>
    </row>
    <row r="1373" spans="1:14" ht="15.75" x14ac:dyDescent="0.25">
      <c r="A1373" s="13" t="s">
        <v>2916</v>
      </c>
      <c r="B1373" s="14" t="s">
        <v>203</v>
      </c>
      <c r="C1373" s="15" t="s">
        <v>135</v>
      </c>
      <c r="D1373" s="14" t="s">
        <v>2917</v>
      </c>
      <c r="E1373" s="14" t="s">
        <v>789</v>
      </c>
      <c r="F1373" s="16">
        <f>SUM(40*52*22.1)</f>
        <v>45968</v>
      </c>
      <c r="G1373" s="15" t="s">
        <v>224</v>
      </c>
      <c r="H1373" s="15" t="s">
        <v>13</v>
      </c>
      <c r="I1373" s="18"/>
      <c r="J1373" s="18"/>
      <c r="K1373" s="15" t="s">
        <v>2</v>
      </c>
      <c r="L1373" s="15" t="s">
        <v>14</v>
      </c>
      <c r="M1373" s="15" t="s">
        <v>15</v>
      </c>
      <c r="N1373" s="6">
        <v>1372</v>
      </c>
    </row>
    <row r="1374" spans="1:14" ht="15.75" x14ac:dyDescent="0.25">
      <c r="A1374" s="13" t="s">
        <v>3294</v>
      </c>
      <c r="B1374" s="14" t="s">
        <v>426</v>
      </c>
      <c r="C1374" s="15" t="s">
        <v>152</v>
      </c>
      <c r="D1374" s="14" t="s">
        <v>2904</v>
      </c>
      <c r="E1374" s="14" t="s">
        <v>812</v>
      </c>
      <c r="F1374" s="16">
        <f>SUM(40*52*22.07)</f>
        <v>45905.599999999999</v>
      </c>
      <c r="G1374" s="15" t="s">
        <v>224</v>
      </c>
      <c r="H1374" s="15" t="s">
        <v>13</v>
      </c>
      <c r="I1374" s="18"/>
      <c r="J1374" s="18"/>
      <c r="K1374" s="15" t="s">
        <v>2</v>
      </c>
      <c r="L1374" s="15" t="s">
        <v>14</v>
      </c>
      <c r="M1374" s="15" t="s">
        <v>15</v>
      </c>
      <c r="N1374" s="6">
        <v>1373</v>
      </c>
    </row>
    <row r="1375" spans="1:14" ht="15.75" x14ac:dyDescent="0.25">
      <c r="A1375" s="1" t="s">
        <v>2468</v>
      </c>
      <c r="B1375" s="2" t="s">
        <v>3295</v>
      </c>
      <c r="C1375" s="3" t="s">
        <v>23</v>
      </c>
      <c r="D1375" s="2" t="s">
        <v>2085</v>
      </c>
      <c r="E1375" s="2" t="s">
        <v>48</v>
      </c>
      <c r="F1375" s="4">
        <v>45900</v>
      </c>
      <c r="G1375" s="8" t="s">
        <v>12</v>
      </c>
      <c r="H1375" s="8" t="s">
        <v>13</v>
      </c>
      <c r="I1375" s="5"/>
      <c r="J1375" s="5"/>
      <c r="K1375" s="8" t="s">
        <v>2</v>
      </c>
      <c r="L1375" s="3" t="s">
        <v>14</v>
      </c>
      <c r="M1375" s="3" t="s">
        <v>15</v>
      </c>
      <c r="N1375" s="6">
        <v>1374</v>
      </c>
    </row>
    <row r="1376" spans="1:14" ht="15.75" x14ac:dyDescent="0.25">
      <c r="A1376" s="1" t="s">
        <v>3296</v>
      </c>
      <c r="B1376" s="2" t="s">
        <v>1062</v>
      </c>
      <c r="C1376" s="3" t="s">
        <v>144</v>
      </c>
      <c r="D1376" s="2" t="s">
        <v>2037</v>
      </c>
      <c r="E1376" s="2" t="s">
        <v>911</v>
      </c>
      <c r="F1376" s="7">
        <v>45900</v>
      </c>
      <c r="G1376" s="3" t="s">
        <v>224</v>
      </c>
      <c r="H1376" s="9" t="s">
        <v>13</v>
      </c>
      <c r="I1376" s="5"/>
      <c r="J1376" s="5"/>
      <c r="K1376" s="9" t="s">
        <v>246</v>
      </c>
      <c r="L1376" s="8" t="s">
        <v>14</v>
      </c>
      <c r="M1376" s="8" t="s">
        <v>15</v>
      </c>
      <c r="N1376" s="6">
        <v>1375</v>
      </c>
    </row>
    <row r="1377" spans="1:14" ht="15.75" x14ac:dyDescent="0.25">
      <c r="A1377" s="13" t="s">
        <v>2919</v>
      </c>
      <c r="B1377" s="14" t="s">
        <v>254</v>
      </c>
      <c r="C1377" s="15" t="s">
        <v>144</v>
      </c>
      <c r="D1377" s="14" t="s">
        <v>2920</v>
      </c>
      <c r="E1377" s="14" t="s">
        <v>178</v>
      </c>
      <c r="F1377" s="16">
        <f>SUM(40*52*22.05)</f>
        <v>45864</v>
      </c>
      <c r="G1377" s="15" t="s">
        <v>224</v>
      </c>
      <c r="H1377" s="19" t="s">
        <v>13</v>
      </c>
      <c r="I1377" s="20"/>
      <c r="J1377" s="20"/>
      <c r="K1377" s="19" t="s">
        <v>2</v>
      </c>
      <c r="L1377" s="15" t="s">
        <v>14</v>
      </c>
      <c r="M1377" s="15" t="s">
        <v>15</v>
      </c>
      <c r="N1377" s="6">
        <v>1376</v>
      </c>
    </row>
    <row r="1378" spans="1:14" ht="15.75" x14ac:dyDescent="0.25">
      <c r="A1378" s="13" t="s">
        <v>2857</v>
      </c>
      <c r="B1378" s="14" t="s">
        <v>448</v>
      </c>
      <c r="C1378" s="15" t="s">
        <v>87</v>
      </c>
      <c r="D1378" s="14" t="s">
        <v>2921</v>
      </c>
      <c r="E1378" s="14" t="s">
        <v>189</v>
      </c>
      <c r="F1378" s="16">
        <f>SUM(40*52*22.05)</f>
        <v>45864</v>
      </c>
      <c r="G1378" s="15" t="s">
        <v>224</v>
      </c>
      <c r="H1378" s="15" t="s">
        <v>13</v>
      </c>
      <c r="I1378" s="18"/>
      <c r="J1378" s="18"/>
      <c r="K1378" s="15" t="s">
        <v>2</v>
      </c>
      <c r="L1378" s="15" t="s">
        <v>14</v>
      </c>
      <c r="M1378" s="15" t="s">
        <v>15</v>
      </c>
      <c r="N1378" s="6">
        <v>1377</v>
      </c>
    </row>
    <row r="1379" spans="1:14" ht="15.75" x14ac:dyDescent="0.25">
      <c r="A1379" s="1" t="s">
        <v>1315</v>
      </c>
      <c r="B1379" s="2" t="s">
        <v>1321</v>
      </c>
      <c r="C1379" s="3" t="s">
        <v>135</v>
      </c>
      <c r="D1379" s="2" t="s">
        <v>2085</v>
      </c>
      <c r="E1379" s="2" t="s">
        <v>167</v>
      </c>
      <c r="F1379" s="4">
        <v>45856</v>
      </c>
      <c r="G1379" s="3" t="s">
        <v>12</v>
      </c>
      <c r="H1379" s="3" t="s">
        <v>13</v>
      </c>
      <c r="I1379" s="7"/>
      <c r="J1379" s="7"/>
      <c r="K1379" s="3" t="s">
        <v>2</v>
      </c>
      <c r="L1379" s="3" t="s">
        <v>14</v>
      </c>
      <c r="M1379" s="3" t="s">
        <v>15</v>
      </c>
      <c r="N1379" s="6">
        <v>1378</v>
      </c>
    </row>
    <row r="1380" spans="1:14" ht="15.75" x14ac:dyDescent="0.25">
      <c r="A1380" s="1" t="s">
        <v>2922</v>
      </c>
      <c r="B1380" s="2" t="s">
        <v>2923</v>
      </c>
      <c r="C1380" s="3" t="s">
        <v>23</v>
      </c>
      <c r="D1380" s="2" t="s">
        <v>2924</v>
      </c>
      <c r="E1380" s="2" t="s">
        <v>1272</v>
      </c>
      <c r="F1380" s="4">
        <v>45669</v>
      </c>
      <c r="G1380" s="3" t="s">
        <v>224</v>
      </c>
      <c r="H1380" s="8" t="s">
        <v>13</v>
      </c>
      <c r="I1380" s="5"/>
      <c r="J1380" s="5"/>
      <c r="K1380" s="8" t="s">
        <v>246</v>
      </c>
      <c r="L1380" s="3" t="s">
        <v>14</v>
      </c>
      <c r="M1380" s="3" t="s">
        <v>15</v>
      </c>
      <c r="N1380" s="6">
        <v>1379</v>
      </c>
    </row>
    <row r="1381" spans="1:14" ht="15.75" x14ac:dyDescent="0.25">
      <c r="A1381" s="13" t="s">
        <v>2925</v>
      </c>
      <c r="B1381" s="14" t="s">
        <v>1309</v>
      </c>
      <c r="C1381" s="15" t="s">
        <v>181</v>
      </c>
      <c r="D1381" s="14" t="s">
        <v>2926</v>
      </c>
      <c r="E1381" s="14" t="s">
        <v>1490</v>
      </c>
      <c r="F1381" s="16">
        <f>SUM(40*52*21.94)</f>
        <v>45635.200000000004</v>
      </c>
      <c r="G1381" s="15" t="s">
        <v>224</v>
      </c>
      <c r="H1381" s="15" t="s">
        <v>13</v>
      </c>
      <c r="I1381" s="20"/>
      <c r="J1381" s="20"/>
      <c r="K1381" s="15" t="s">
        <v>2</v>
      </c>
      <c r="L1381" s="15" t="s">
        <v>14</v>
      </c>
      <c r="M1381" s="15" t="s">
        <v>15</v>
      </c>
      <c r="N1381" s="6">
        <v>1380</v>
      </c>
    </row>
    <row r="1382" spans="1:14" ht="15.75" x14ac:dyDescent="0.25">
      <c r="A1382" s="1" t="s">
        <v>1969</v>
      </c>
      <c r="B1382" s="2" t="s">
        <v>2488</v>
      </c>
      <c r="C1382" s="8"/>
      <c r="D1382" s="11" t="s">
        <v>2489</v>
      </c>
      <c r="E1382" s="11" t="s">
        <v>2490</v>
      </c>
      <c r="F1382" s="7">
        <v>45598</v>
      </c>
      <c r="G1382" s="3" t="s">
        <v>12</v>
      </c>
      <c r="H1382" s="9" t="s">
        <v>13</v>
      </c>
      <c r="I1382" s="5"/>
      <c r="J1382" s="5"/>
      <c r="K1382" s="8" t="s">
        <v>2</v>
      </c>
      <c r="L1382" s="8" t="s">
        <v>14</v>
      </c>
      <c r="M1382" s="3" t="s">
        <v>15</v>
      </c>
      <c r="N1382" s="6">
        <v>1381</v>
      </c>
    </row>
    <row r="1383" spans="1:14" ht="15.75" x14ac:dyDescent="0.25">
      <c r="A1383" s="1" t="s">
        <v>313</v>
      </c>
      <c r="B1383" s="2" t="s">
        <v>2024</v>
      </c>
      <c r="C1383" s="8"/>
      <c r="D1383" s="2" t="s">
        <v>2491</v>
      </c>
      <c r="E1383" s="2" t="s">
        <v>1665</v>
      </c>
      <c r="F1383" s="4">
        <v>45597</v>
      </c>
      <c r="G1383" s="3" t="s">
        <v>12</v>
      </c>
      <c r="H1383" s="3" t="s">
        <v>13</v>
      </c>
      <c r="I1383" s="7"/>
      <c r="J1383" s="7"/>
      <c r="K1383" s="3" t="s">
        <v>2</v>
      </c>
      <c r="L1383" s="3" t="s">
        <v>14</v>
      </c>
      <c r="M1383" s="3" t="s">
        <v>15</v>
      </c>
      <c r="N1383" s="6">
        <v>1382</v>
      </c>
    </row>
    <row r="1384" spans="1:14" ht="15.75" x14ac:dyDescent="0.25">
      <c r="A1384" s="22" t="s">
        <v>420</v>
      </c>
      <c r="B1384" s="21" t="s">
        <v>2933</v>
      </c>
      <c r="C1384" s="17" t="s">
        <v>87</v>
      </c>
      <c r="D1384" s="21" t="s">
        <v>2934</v>
      </c>
      <c r="E1384" s="21" t="s">
        <v>493</v>
      </c>
      <c r="F1384" s="16">
        <f>SUM(40*52*21.83)</f>
        <v>45406.399999999994</v>
      </c>
      <c r="G1384" s="17" t="s">
        <v>224</v>
      </c>
      <c r="H1384" s="17" t="s">
        <v>13</v>
      </c>
      <c r="I1384" s="18"/>
      <c r="J1384" s="18"/>
      <c r="K1384" s="17" t="s">
        <v>2</v>
      </c>
      <c r="L1384" s="17" t="s">
        <v>14</v>
      </c>
      <c r="M1384" s="17" t="s">
        <v>15</v>
      </c>
      <c r="N1384" s="6">
        <v>1383</v>
      </c>
    </row>
    <row r="1385" spans="1:14" ht="15.75" x14ac:dyDescent="0.25">
      <c r="A1385" s="13" t="s">
        <v>2935</v>
      </c>
      <c r="B1385" s="14" t="s">
        <v>111</v>
      </c>
      <c r="C1385" s="17" t="s">
        <v>12</v>
      </c>
      <c r="D1385" s="14" t="s">
        <v>2936</v>
      </c>
      <c r="E1385" s="14" t="s">
        <v>570</v>
      </c>
      <c r="F1385" s="16">
        <f>SUM(40*52*21.82)</f>
        <v>45385.599999999999</v>
      </c>
      <c r="G1385" s="17" t="s">
        <v>224</v>
      </c>
      <c r="H1385" s="17" t="s">
        <v>13</v>
      </c>
      <c r="I1385" s="20"/>
      <c r="J1385" s="20"/>
      <c r="K1385" s="17" t="s">
        <v>2</v>
      </c>
      <c r="L1385" s="15" t="s">
        <v>14</v>
      </c>
      <c r="M1385" s="15" t="s">
        <v>15</v>
      </c>
      <c r="N1385" s="6">
        <v>1384</v>
      </c>
    </row>
    <row r="1386" spans="1:14" ht="15.75" x14ac:dyDescent="0.25">
      <c r="A1386" s="1" t="s">
        <v>2938</v>
      </c>
      <c r="B1386" s="2" t="s">
        <v>358</v>
      </c>
      <c r="C1386" s="3" t="s">
        <v>51</v>
      </c>
      <c r="D1386" s="2" t="s">
        <v>2495</v>
      </c>
      <c r="E1386" s="2" t="s">
        <v>2496</v>
      </c>
      <c r="F1386" s="4">
        <v>45360</v>
      </c>
      <c r="G1386" s="3" t="s">
        <v>12</v>
      </c>
      <c r="H1386" s="3" t="s">
        <v>13</v>
      </c>
      <c r="I1386" s="7"/>
      <c r="J1386" s="7"/>
      <c r="K1386" s="3" t="s">
        <v>246</v>
      </c>
      <c r="L1386" s="3" t="s">
        <v>14</v>
      </c>
      <c r="M1386" s="3" t="s">
        <v>15</v>
      </c>
      <c r="N1386" s="6">
        <v>1385</v>
      </c>
    </row>
    <row r="1387" spans="1:14" ht="15.75" x14ac:dyDescent="0.25">
      <c r="A1387" s="13" t="s">
        <v>2939</v>
      </c>
      <c r="B1387" s="14" t="s">
        <v>1436</v>
      </c>
      <c r="C1387" s="15" t="s">
        <v>144</v>
      </c>
      <c r="D1387" s="14" t="s">
        <v>2940</v>
      </c>
      <c r="E1387" s="14" t="s">
        <v>37</v>
      </c>
      <c r="F1387" s="18">
        <f>SUM(40*52*21.7)</f>
        <v>45136</v>
      </c>
      <c r="G1387" s="15" t="s">
        <v>224</v>
      </c>
      <c r="H1387" s="17" t="s">
        <v>13</v>
      </c>
      <c r="I1387" s="20"/>
      <c r="J1387" s="20"/>
      <c r="K1387" s="17" t="s">
        <v>2</v>
      </c>
      <c r="L1387" s="15" t="s">
        <v>14</v>
      </c>
      <c r="M1387" s="15" t="s">
        <v>15</v>
      </c>
      <c r="N1387" s="6">
        <v>1386</v>
      </c>
    </row>
    <row r="1388" spans="1:14" ht="15.75" x14ac:dyDescent="0.25">
      <c r="A1388" s="1" t="s">
        <v>2501</v>
      </c>
      <c r="B1388" s="2" t="s">
        <v>465</v>
      </c>
      <c r="C1388" s="3" t="s">
        <v>51</v>
      </c>
      <c r="D1388" s="2" t="s">
        <v>588</v>
      </c>
      <c r="E1388" s="2" t="s">
        <v>508</v>
      </c>
      <c r="F1388" s="4">
        <v>45097</v>
      </c>
      <c r="G1388" s="3" t="s">
        <v>12</v>
      </c>
      <c r="H1388" s="3" t="s">
        <v>13</v>
      </c>
      <c r="I1388" s="7"/>
      <c r="J1388" s="7"/>
      <c r="K1388" s="3" t="s">
        <v>3</v>
      </c>
      <c r="L1388" s="3" t="s">
        <v>59</v>
      </c>
      <c r="M1388" s="3" t="s">
        <v>60</v>
      </c>
      <c r="N1388" s="6">
        <v>1387</v>
      </c>
    </row>
    <row r="1389" spans="1:14" ht="15.75" x14ac:dyDescent="0.25">
      <c r="A1389" s="1" t="s">
        <v>2505</v>
      </c>
      <c r="B1389" s="2" t="s">
        <v>414</v>
      </c>
      <c r="C1389" s="3" t="s">
        <v>18</v>
      </c>
      <c r="D1389" s="2" t="s">
        <v>588</v>
      </c>
      <c r="E1389" s="2" t="s">
        <v>373</v>
      </c>
      <c r="F1389" s="4">
        <v>45053</v>
      </c>
      <c r="G1389" s="3" t="s">
        <v>12</v>
      </c>
      <c r="H1389" s="3" t="s">
        <v>13</v>
      </c>
      <c r="I1389" s="5"/>
      <c r="J1389" s="5"/>
      <c r="K1389" s="3" t="s">
        <v>3</v>
      </c>
      <c r="L1389" s="3" t="s">
        <v>59</v>
      </c>
      <c r="M1389" s="3" t="s">
        <v>60</v>
      </c>
      <c r="N1389" s="6">
        <v>1388</v>
      </c>
    </row>
    <row r="1390" spans="1:14" ht="15.75" x14ac:dyDescent="0.25">
      <c r="A1390" s="1" t="s">
        <v>2498</v>
      </c>
      <c r="B1390" s="2" t="s">
        <v>1499</v>
      </c>
      <c r="C1390" s="3" t="s">
        <v>144</v>
      </c>
      <c r="D1390" s="2" t="s">
        <v>588</v>
      </c>
      <c r="E1390" s="2" t="s">
        <v>297</v>
      </c>
      <c r="F1390" s="4">
        <v>45048</v>
      </c>
      <c r="G1390" s="3" t="s">
        <v>12</v>
      </c>
      <c r="H1390" s="3" t="s">
        <v>13</v>
      </c>
      <c r="I1390" s="4">
        <v>1500</v>
      </c>
      <c r="J1390" s="7"/>
      <c r="K1390" s="3" t="s">
        <v>3</v>
      </c>
      <c r="L1390" s="3" t="s">
        <v>59</v>
      </c>
      <c r="M1390" s="3" t="s">
        <v>60</v>
      </c>
      <c r="N1390" s="6">
        <v>1389</v>
      </c>
    </row>
    <row r="1391" spans="1:14" ht="15.75" x14ac:dyDescent="0.25">
      <c r="A1391" s="1" t="s">
        <v>2497</v>
      </c>
      <c r="B1391" s="2" t="s">
        <v>1424</v>
      </c>
      <c r="C1391" s="3" t="s">
        <v>187</v>
      </c>
      <c r="D1391" s="2" t="s">
        <v>2491</v>
      </c>
      <c r="E1391" s="2" t="s">
        <v>1665</v>
      </c>
      <c r="F1391" s="4">
        <v>45043</v>
      </c>
      <c r="G1391" s="8" t="s">
        <v>12</v>
      </c>
      <c r="H1391" s="8" t="s">
        <v>13</v>
      </c>
      <c r="I1391" s="5"/>
      <c r="J1391" s="5"/>
      <c r="K1391" s="8" t="s">
        <v>2</v>
      </c>
      <c r="L1391" s="3" t="s">
        <v>14</v>
      </c>
      <c r="M1391" s="3" t="s">
        <v>15</v>
      </c>
      <c r="N1391" s="6">
        <v>1390</v>
      </c>
    </row>
    <row r="1392" spans="1:14" ht="15.75" x14ac:dyDescent="0.25">
      <c r="A1392" s="1" t="s">
        <v>3297</v>
      </c>
      <c r="B1392" s="2" t="s">
        <v>992</v>
      </c>
      <c r="C1392" s="8"/>
      <c r="D1392" s="2" t="s">
        <v>2491</v>
      </c>
      <c r="E1392" s="2" t="s">
        <v>1665</v>
      </c>
      <c r="F1392" s="4">
        <v>45043</v>
      </c>
      <c r="G1392" s="3" t="s">
        <v>12</v>
      </c>
      <c r="H1392" s="3" t="s">
        <v>13</v>
      </c>
      <c r="I1392" s="7"/>
      <c r="J1392" s="7"/>
      <c r="K1392" s="3" t="s">
        <v>2</v>
      </c>
      <c r="L1392" s="3" t="s">
        <v>14</v>
      </c>
      <c r="M1392" s="3" t="s">
        <v>15</v>
      </c>
      <c r="N1392" s="6">
        <v>1391</v>
      </c>
    </row>
    <row r="1393" spans="1:14" ht="15.75" x14ac:dyDescent="0.25">
      <c r="A1393" s="13" t="s">
        <v>3298</v>
      </c>
      <c r="B1393" s="14" t="s">
        <v>131</v>
      </c>
      <c r="C1393" s="17" t="s">
        <v>12</v>
      </c>
      <c r="D1393" s="14" t="s">
        <v>2125</v>
      </c>
      <c r="E1393" s="14" t="s">
        <v>2126</v>
      </c>
      <c r="F1393" s="16">
        <f>SUM(40*52*21.64)</f>
        <v>45011.200000000004</v>
      </c>
      <c r="G1393" s="15" t="s">
        <v>224</v>
      </c>
      <c r="H1393" s="17" t="s">
        <v>13</v>
      </c>
      <c r="I1393" s="20"/>
      <c r="J1393" s="20"/>
      <c r="K1393" s="17" t="s">
        <v>2</v>
      </c>
      <c r="L1393" s="15" t="s">
        <v>14</v>
      </c>
      <c r="M1393" s="15" t="s">
        <v>15</v>
      </c>
      <c r="N1393" s="6">
        <v>1392</v>
      </c>
    </row>
    <row r="1394" spans="1:14" ht="15.75" x14ac:dyDescent="0.25">
      <c r="A1394" s="13" t="s">
        <v>3299</v>
      </c>
      <c r="B1394" s="14" t="s">
        <v>1575</v>
      </c>
      <c r="C1394" s="15" t="s">
        <v>51</v>
      </c>
      <c r="D1394" s="14" t="s">
        <v>3300</v>
      </c>
      <c r="E1394" s="14" t="s">
        <v>1579</v>
      </c>
      <c r="F1394" s="16">
        <f>SUM(40*52*21.64)</f>
        <v>45011.200000000004</v>
      </c>
      <c r="G1394" s="15" t="s">
        <v>224</v>
      </c>
      <c r="H1394" s="15" t="s">
        <v>13</v>
      </c>
      <c r="I1394" s="18"/>
      <c r="J1394" s="18"/>
      <c r="K1394" s="15" t="s">
        <v>2</v>
      </c>
      <c r="L1394" s="15" t="s">
        <v>14</v>
      </c>
      <c r="M1394" s="15" t="s">
        <v>15</v>
      </c>
      <c r="N1394" s="6">
        <v>1393</v>
      </c>
    </row>
    <row r="1395" spans="1:14" ht="15.75" x14ac:dyDescent="0.25">
      <c r="A1395" s="1" t="s">
        <v>1316</v>
      </c>
      <c r="B1395" s="2" t="s">
        <v>1959</v>
      </c>
      <c r="C1395" s="3" t="s">
        <v>23</v>
      </c>
      <c r="D1395" s="2" t="s">
        <v>588</v>
      </c>
      <c r="E1395" s="2" t="s">
        <v>189</v>
      </c>
      <c r="F1395" s="4">
        <v>45000</v>
      </c>
      <c r="G1395" s="3" t="s">
        <v>58</v>
      </c>
      <c r="H1395" s="3" t="s">
        <v>13</v>
      </c>
      <c r="I1395" s="7"/>
      <c r="J1395" s="7"/>
      <c r="K1395" s="3" t="s">
        <v>1</v>
      </c>
      <c r="L1395" s="3" t="s">
        <v>59</v>
      </c>
      <c r="M1395" s="3" t="s">
        <v>60</v>
      </c>
      <c r="N1395" s="6">
        <v>1394</v>
      </c>
    </row>
    <row r="1396" spans="1:14" ht="15.75" x14ac:dyDescent="0.25">
      <c r="A1396" s="1" t="s">
        <v>2221</v>
      </c>
      <c r="B1396" s="2" t="s">
        <v>3301</v>
      </c>
      <c r="C1396" s="8"/>
      <c r="D1396" s="2" t="s">
        <v>588</v>
      </c>
      <c r="E1396" s="2" t="s">
        <v>607</v>
      </c>
      <c r="F1396" s="4">
        <v>45000</v>
      </c>
      <c r="G1396" s="3" t="s">
        <v>12</v>
      </c>
      <c r="H1396" s="3" t="s">
        <v>13</v>
      </c>
      <c r="I1396" s="7"/>
      <c r="J1396" s="7"/>
      <c r="K1396" s="3" t="s">
        <v>3</v>
      </c>
      <c r="L1396" s="3" t="s">
        <v>59</v>
      </c>
      <c r="M1396" s="3" t="s">
        <v>60</v>
      </c>
      <c r="N1396" s="6">
        <v>1395</v>
      </c>
    </row>
    <row r="1397" spans="1:14" ht="15.75" x14ac:dyDescent="0.25">
      <c r="A1397" s="13" t="s">
        <v>1319</v>
      </c>
      <c r="B1397" s="14" t="s">
        <v>2965</v>
      </c>
      <c r="C1397" s="15" t="s">
        <v>144</v>
      </c>
      <c r="D1397" s="14" t="s">
        <v>2966</v>
      </c>
      <c r="E1397" s="14" t="s">
        <v>505</v>
      </c>
      <c r="F1397" s="16">
        <f>SUM(40*52*21.53)</f>
        <v>44782.400000000001</v>
      </c>
      <c r="G1397" s="15" t="s">
        <v>224</v>
      </c>
      <c r="H1397" s="15" t="s">
        <v>13</v>
      </c>
      <c r="I1397" s="18"/>
      <c r="J1397" s="18"/>
      <c r="K1397" s="15" t="s">
        <v>2</v>
      </c>
      <c r="L1397" s="15" t="s">
        <v>14</v>
      </c>
      <c r="M1397" s="15" t="s">
        <v>15</v>
      </c>
      <c r="N1397" s="6">
        <v>1396</v>
      </c>
    </row>
    <row r="1398" spans="1:14" ht="15.75" x14ac:dyDescent="0.25">
      <c r="A1398" s="13" t="s">
        <v>91</v>
      </c>
      <c r="B1398" s="14" t="s">
        <v>1618</v>
      </c>
      <c r="C1398" s="15" t="s">
        <v>144</v>
      </c>
      <c r="D1398" s="14" t="s">
        <v>2967</v>
      </c>
      <c r="E1398" s="14" t="s">
        <v>505</v>
      </c>
      <c r="F1398" s="16">
        <f>SUM(40*52*21.53)</f>
        <v>44782.400000000001</v>
      </c>
      <c r="G1398" s="15" t="s">
        <v>224</v>
      </c>
      <c r="H1398" s="15" t="s">
        <v>13</v>
      </c>
      <c r="I1398" s="20"/>
      <c r="J1398" s="20"/>
      <c r="K1398" s="15" t="s">
        <v>2</v>
      </c>
      <c r="L1398" s="15" t="s">
        <v>14</v>
      </c>
      <c r="M1398" s="15" t="s">
        <v>15</v>
      </c>
      <c r="N1398" s="6">
        <v>1397</v>
      </c>
    </row>
    <row r="1399" spans="1:14" ht="15.75" x14ac:dyDescent="0.25">
      <c r="A1399" s="1" t="s">
        <v>2506</v>
      </c>
      <c r="B1399" s="2" t="s">
        <v>282</v>
      </c>
      <c r="C1399" s="9" t="s">
        <v>12</v>
      </c>
      <c r="D1399" s="2" t="s">
        <v>588</v>
      </c>
      <c r="E1399" s="2" t="s">
        <v>535</v>
      </c>
      <c r="F1399" s="4">
        <v>44669</v>
      </c>
      <c r="G1399" s="9" t="s">
        <v>12</v>
      </c>
      <c r="H1399" s="9" t="s">
        <v>13</v>
      </c>
      <c r="I1399" s="5"/>
      <c r="J1399" s="5"/>
      <c r="K1399" s="9" t="s">
        <v>3</v>
      </c>
      <c r="L1399" s="3" t="s">
        <v>59</v>
      </c>
      <c r="M1399" s="3" t="s">
        <v>60</v>
      </c>
      <c r="N1399" s="6">
        <v>1398</v>
      </c>
    </row>
    <row r="1400" spans="1:14" ht="15.75" x14ac:dyDescent="0.25">
      <c r="A1400" s="13" t="s">
        <v>1411</v>
      </c>
      <c r="B1400" s="14" t="s">
        <v>394</v>
      </c>
      <c r="C1400" s="15" t="s">
        <v>152</v>
      </c>
      <c r="D1400" s="14" t="s">
        <v>2973</v>
      </c>
      <c r="E1400" s="14" t="s">
        <v>658</v>
      </c>
      <c r="F1400" s="16">
        <f>SUM(40*52*21.45)</f>
        <v>44616</v>
      </c>
      <c r="G1400" s="15" t="s">
        <v>224</v>
      </c>
      <c r="H1400" s="15" t="s">
        <v>13</v>
      </c>
      <c r="I1400" s="16"/>
      <c r="J1400" s="18"/>
      <c r="K1400" s="15" t="s">
        <v>2</v>
      </c>
      <c r="L1400" s="15" t="s">
        <v>14</v>
      </c>
      <c r="M1400" s="15" t="s">
        <v>15</v>
      </c>
      <c r="N1400" s="6">
        <v>1399</v>
      </c>
    </row>
    <row r="1401" spans="1:14" ht="15.75" x14ac:dyDescent="0.25">
      <c r="A1401" s="1" t="s">
        <v>3037</v>
      </c>
      <c r="B1401" s="2" t="s">
        <v>1484</v>
      </c>
      <c r="C1401" s="3" t="s">
        <v>18</v>
      </c>
      <c r="D1401" s="2" t="s">
        <v>588</v>
      </c>
      <c r="E1401" s="2" t="s">
        <v>3109</v>
      </c>
      <c r="F1401" s="4">
        <v>44500</v>
      </c>
      <c r="G1401" s="3" t="s">
        <v>12</v>
      </c>
      <c r="H1401" s="3" t="s">
        <v>13</v>
      </c>
      <c r="I1401" s="7"/>
      <c r="J1401" s="7"/>
      <c r="K1401" s="3" t="s">
        <v>3</v>
      </c>
      <c r="L1401" s="3" t="s">
        <v>59</v>
      </c>
      <c r="M1401" s="3" t="s">
        <v>60</v>
      </c>
      <c r="N1401" s="6">
        <v>1400</v>
      </c>
    </row>
    <row r="1402" spans="1:14" ht="15.75" x14ac:dyDescent="0.25">
      <c r="A1402" s="1" t="s">
        <v>2275</v>
      </c>
      <c r="B1402" s="2" t="s">
        <v>628</v>
      </c>
      <c r="C1402" s="8"/>
      <c r="D1402" s="2" t="s">
        <v>588</v>
      </c>
      <c r="E1402" s="2" t="s">
        <v>508</v>
      </c>
      <c r="F1402" s="4">
        <v>44500</v>
      </c>
      <c r="G1402" s="3" t="s">
        <v>12</v>
      </c>
      <c r="H1402" s="3" t="s">
        <v>13</v>
      </c>
      <c r="I1402" s="7"/>
      <c r="J1402" s="7"/>
      <c r="K1402" s="3" t="s">
        <v>3</v>
      </c>
      <c r="L1402" s="3" t="s">
        <v>59</v>
      </c>
      <c r="M1402" s="3" t="s">
        <v>60</v>
      </c>
      <c r="N1402" s="6">
        <v>1401</v>
      </c>
    </row>
    <row r="1403" spans="1:14" ht="15.75" x14ac:dyDescent="0.25">
      <c r="A1403" s="13" t="s">
        <v>3302</v>
      </c>
      <c r="B1403" s="14" t="s">
        <v>282</v>
      </c>
      <c r="C1403" s="17"/>
      <c r="D1403" s="14" t="s">
        <v>3303</v>
      </c>
      <c r="E1403" s="14" t="s">
        <v>547</v>
      </c>
      <c r="F1403" s="20">
        <f>SUM(40*52*21.37)</f>
        <v>44449.599999999999</v>
      </c>
      <c r="G1403" s="15" t="s">
        <v>224</v>
      </c>
      <c r="H1403" s="19" t="s">
        <v>13</v>
      </c>
      <c r="I1403" s="20"/>
      <c r="J1403" s="20"/>
      <c r="K1403" s="19" t="s">
        <v>2</v>
      </c>
      <c r="L1403" s="15" t="s">
        <v>14</v>
      </c>
      <c r="M1403" s="15" t="s">
        <v>15</v>
      </c>
      <c r="N1403" s="6">
        <v>1402</v>
      </c>
    </row>
    <row r="1404" spans="1:14" ht="15.75" x14ac:dyDescent="0.25">
      <c r="A1404" s="13" t="s">
        <v>2949</v>
      </c>
      <c r="B1404" s="14" t="s">
        <v>8</v>
      </c>
      <c r="C1404" s="15" t="s">
        <v>87</v>
      </c>
      <c r="D1404" s="14" t="s">
        <v>2950</v>
      </c>
      <c r="E1404" s="14" t="s">
        <v>37</v>
      </c>
      <c r="F1404" s="16">
        <f>SUM(40*52*21.29)</f>
        <v>44283.199999999997</v>
      </c>
      <c r="G1404" s="15" t="s">
        <v>224</v>
      </c>
      <c r="H1404" s="15" t="s">
        <v>13</v>
      </c>
      <c r="I1404" s="18"/>
      <c r="J1404" s="18"/>
      <c r="K1404" s="15" t="s">
        <v>2</v>
      </c>
      <c r="L1404" s="15" t="s">
        <v>14</v>
      </c>
      <c r="M1404" s="15" t="s">
        <v>15</v>
      </c>
      <c r="N1404" s="6">
        <v>1403</v>
      </c>
    </row>
    <row r="1405" spans="1:14" ht="15.75" x14ac:dyDescent="0.25">
      <c r="A1405" s="13" t="s">
        <v>2953</v>
      </c>
      <c r="B1405" s="14" t="s">
        <v>127</v>
      </c>
      <c r="C1405" s="15" t="s">
        <v>207</v>
      </c>
      <c r="D1405" s="14" t="s">
        <v>2954</v>
      </c>
      <c r="E1405" s="14" t="s">
        <v>37</v>
      </c>
      <c r="F1405" s="20">
        <f>SUM(40*52*21.23)</f>
        <v>44158.400000000001</v>
      </c>
      <c r="G1405" s="15" t="s">
        <v>224</v>
      </c>
      <c r="H1405" s="19" t="s">
        <v>13</v>
      </c>
      <c r="I1405" s="20"/>
      <c r="J1405" s="20"/>
      <c r="K1405" s="19" t="s">
        <v>2</v>
      </c>
      <c r="L1405" s="15" t="s">
        <v>14</v>
      </c>
      <c r="M1405" s="15" t="s">
        <v>15</v>
      </c>
      <c r="N1405" s="6">
        <v>1404</v>
      </c>
    </row>
    <row r="1406" spans="1:14" ht="15.75" x14ac:dyDescent="0.25">
      <c r="A1406" s="13" t="s">
        <v>3304</v>
      </c>
      <c r="B1406" s="14" t="s">
        <v>1252</v>
      </c>
      <c r="C1406" s="15" t="s">
        <v>87</v>
      </c>
      <c r="D1406" s="14" t="s">
        <v>2976</v>
      </c>
      <c r="E1406" s="14" t="s">
        <v>189</v>
      </c>
      <c r="F1406" s="16">
        <f>SUM(40*52*21.15)</f>
        <v>43992</v>
      </c>
      <c r="G1406" s="15" t="s">
        <v>224</v>
      </c>
      <c r="H1406" s="17" t="s">
        <v>13</v>
      </c>
      <c r="I1406" s="20"/>
      <c r="J1406" s="20"/>
      <c r="K1406" s="17" t="s">
        <v>2</v>
      </c>
      <c r="L1406" s="15" t="s">
        <v>14</v>
      </c>
      <c r="M1406" s="15" t="s">
        <v>15</v>
      </c>
      <c r="N1406" s="6">
        <v>1405</v>
      </c>
    </row>
    <row r="1407" spans="1:14" ht="15.75" x14ac:dyDescent="0.25">
      <c r="A1407" s="13" t="s">
        <v>315</v>
      </c>
      <c r="B1407" s="14" t="s">
        <v>3010</v>
      </c>
      <c r="C1407" s="15" t="s">
        <v>87</v>
      </c>
      <c r="D1407" s="14" t="s">
        <v>3305</v>
      </c>
      <c r="E1407" s="14" t="s">
        <v>505</v>
      </c>
      <c r="F1407" s="16">
        <f>SUM(40*52*21.13)</f>
        <v>43950.400000000001</v>
      </c>
      <c r="G1407" s="15" t="s">
        <v>224</v>
      </c>
      <c r="H1407" s="15" t="s">
        <v>13</v>
      </c>
      <c r="I1407" s="18"/>
      <c r="J1407" s="18"/>
      <c r="K1407" s="15" t="s">
        <v>2</v>
      </c>
      <c r="L1407" s="15" t="s">
        <v>14</v>
      </c>
      <c r="M1407" s="15" t="s">
        <v>15</v>
      </c>
      <c r="N1407" s="6">
        <v>1406</v>
      </c>
    </row>
    <row r="1408" spans="1:14" ht="15.75" x14ac:dyDescent="0.25">
      <c r="A1408" s="13" t="s">
        <v>3306</v>
      </c>
      <c r="B1408" s="14" t="s">
        <v>3307</v>
      </c>
      <c r="C1408" s="15" t="s">
        <v>187</v>
      </c>
      <c r="D1408" s="21" t="s">
        <v>3308</v>
      </c>
      <c r="E1408" s="21" t="s">
        <v>812</v>
      </c>
      <c r="F1408" s="16">
        <f>SUM(40*52*21.11)</f>
        <v>43908.799999999996</v>
      </c>
      <c r="G1408" s="15" t="s">
        <v>224</v>
      </c>
      <c r="H1408" s="19" t="s">
        <v>13</v>
      </c>
      <c r="I1408" s="20"/>
      <c r="J1408" s="20"/>
      <c r="K1408" s="19" t="s">
        <v>2</v>
      </c>
      <c r="L1408" s="17" t="s">
        <v>14</v>
      </c>
      <c r="M1408" s="17" t="s">
        <v>15</v>
      </c>
      <c r="N1408" s="6">
        <v>1407</v>
      </c>
    </row>
    <row r="1409" spans="1:14" ht="15.75" x14ac:dyDescent="0.25">
      <c r="A1409" s="13" t="s">
        <v>446</v>
      </c>
      <c r="B1409" s="14" t="s">
        <v>3032</v>
      </c>
      <c r="C1409" s="15" t="s">
        <v>12</v>
      </c>
      <c r="D1409" s="14" t="s">
        <v>3309</v>
      </c>
      <c r="E1409" s="14" t="s">
        <v>706</v>
      </c>
      <c r="F1409" s="16">
        <f>SUM(40*52*21.11)</f>
        <v>43908.799999999996</v>
      </c>
      <c r="G1409" s="15" t="s">
        <v>224</v>
      </c>
      <c r="H1409" s="15" t="s">
        <v>13</v>
      </c>
      <c r="I1409" s="18"/>
      <c r="J1409" s="18"/>
      <c r="K1409" s="15" t="s">
        <v>2</v>
      </c>
      <c r="L1409" s="15" t="s">
        <v>14</v>
      </c>
      <c r="M1409" s="15" t="s">
        <v>15</v>
      </c>
      <c r="N1409" s="6">
        <v>1408</v>
      </c>
    </row>
    <row r="1410" spans="1:14" ht="15.75" x14ac:dyDescent="0.25">
      <c r="A1410" s="13" t="s">
        <v>3310</v>
      </c>
      <c r="B1410" s="14" t="s">
        <v>210</v>
      </c>
      <c r="C1410" s="15" t="s">
        <v>51</v>
      </c>
      <c r="D1410" s="14" t="s">
        <v>3311</v>
      </c>
      <c r="E1410" s="14" t="s">
        <v>173</v>
      </c>
      <c r="F1410" s="16">
        <f>SUM(40*52*21.09)</f>
        <v>43867.199999999997</v>
      </c>
      <c r="G1410" s="15" t="s">
        <v>224</v>
      </c>
      <c r="H1410" s="15" t="s">
        <v>13</v>
      </c>
      <c r="I1410" s="18"/>
      <c r="J1410" s="18"/>
      <c r="K1410" s="15" t="s">
        <v>2</v>
      </c>
      <c r="L1410" s="15" t="s">
        <v>14</v>
      </c>
      <c r="M1410" s="15" t="s">
        <v>15</v>
      </c>
      <c r="N1410" s="6">
        <v>1409</v>
      </c>
    </row>
    <row r="1411" spans="1:14" ht="15.75" x14ac:dyDescent="0.25">
      <c r="A1411" s="13" t="s">
        <v>3312</v>
      </c>
      <c r="B1411" s="14" t="s">
        <v>2089</v>
      </c>
      <c r="C1411" s="15" t="s">
        <v>87</v>
      </c>
      <c r="D1411" s="14" t="s">
        <v>3280</v>
      </c>
      <c r="E1411" s="14" t="s">
        <v>1837</v>
      </c>
      <c r="F1411" s="16">
        <f>SUM(40*52*21.09)</f>
        <v>43867.199999999997</v>
      </c>
      <c r="G1411" s="15" t="s">
        <v>224</v>
      </c>
      <c r="H1411" s="15" t="s">
        <v>13</v>
      </c>
      <c r="I1411" s="18"/>
      <c r="J1411" s="18"/>
      <c r="K1411" s="15" t="s">
        <v>2</v>
      </c>
      <c r="L1411" s="15" t="s">
        <v>14</v>
      </c>
      <c r="M1411" s="15" t="s">
        <v>15</v>
      </c>
      <c r="N1411" s="6">
        <v>1410</v>
      </c>
    </row>
    <row r="1412" spans="1:14" ht="15.75" x14ac:dyDescent="0.25">
      <c r="A1412" s="1" t="s">
        <v>2510</v>
      </c>
      <c r="B1412" s="2" t="s">
        <v>1877</v>
      </c>
      <c r="C1412" s="3" t="s">
        <v>18</v>
      </c>
      <c r="D1412" s="2" t="s">
        <v>2511</v>
      </c>
      <c r="E1412" s="2" t="s">
        <v>1665</v>
      </c>
      <c r="F1412" s="4">
        <v>43723</v>
      </c>
      <c r="G1412" s="3" t="s">
        <v>12</v>
      </c>
      <c r="H1412" s="3" t="s">
        <v>13</v>
      </c>
      <c r="I1412" s="7"/>
      <c r="J1412" s="7"/>
      <c r="K1412" s="3" t="s">
        <v>2</v>
      </c>
      <c r="L1412" s="3" t="s">
        <v>14</v>
      </c>
      <c r="M1412" s="3" t="s">
        <v>15</v>
      </c>
      <c r="N1412" s="6">
        <v>1411</v>
      </c>
    </row>
    <row r="1413" spans="1:14" ht="15.75" x14ac:dyDescent="0.25">
      <c r="A1413" s="1" t="s">
        <v>2513</v>
      </c>
      <c r="B1413" s="2" t="s">
        <v>2514</v>
      </c>
      <c r="C1413" s="3" t="s">
        <v>87</v>
      </c>
      <c r="D1413" s="2" t="s">
        <v>588</v>
      </c>
      <c r="E1413" s="2" t="s">
        <v>297</v>
      </c>
      <c r="F1413" s="4">
        <v>43661</v>
      </c>
      <c r="G1413" s="3" t="s">
        <v>58</v>
      </c>
      <c r="H1413" s="8" t="s">
        <v>13</v>
      </c>
      <c r="I1413" s="5"/>
      <c r="J1413" s="5"/>
      <c r="K1413" s="8" t="s">
        <v>1</v>
      </c>
      <c r="L1413" s="3" t="s">
        <v>59</v>
      </c>
      <c r="M1413" s="3" t="s">
        <v>60</v>
      </c>
      <c r="N1413" s="6">
        <v>1412</v>
      </c>
    </row>
    <row r="1414" spans="1:14" ht="15.75" x14ac:dyDescent="0.25">
      <c r="A1414" s="10" t="s">
        <v>2523</v>
      </c>
      <c r="B1414" s="2" t="s">
        <v>2524</v>
      </c>
      <c r="C1414" s="8" t="s">
        <v>12</v>
      </c>
      <c r="D1414" s="11" t="s">
        <v>588</v>
      </c>
      <c r="E1414" s="11" t="s">
        <v>2346</v>
      </c>
      <c r="F1414" s="7">
        <v>43447</v>
      </c>
      <c r="G1414" s="3" t="s">
        <v>58</v>
      </c>
      <c r="H1414" s="8" t="s">
        <v>13</v>
      </c>
      <c r="I1414" s="4">
        <v>1000</v>
      </c>
      <c r="J1414" s="7"/>
      <c r="K1414" s="8" t="s">
        <v>1</v>
      </c>
      <c r="L1414" s="8" t="s">
        <v>59</v>
      </c>
      <c r="M1414" s="8" t="s">
        <v>60</v>
      </c>
      <c r="N1414" s="6">
        <v>1413</v>
      </c>
    </row>
    <row r="1415" spans="1:14" ht="15.75" x14ac:dyDescent="0.25">
      <c r="A1415" s="13" t="s">
        <v>2956</v>
      </c>
      <c r="B1415" s="14" t="s">
        <v>2957</v>
      </c>
      <c r="C1415" s="19" t="s">
        <v>51</v>
      </c>
      <c r="D1415" s="14" t="s">
        <v>1654</v>
      </c>
      <c r="E1415" s="21" t="s">
        <v>1246</v>
      </c>
      <c r="F1415" s="16">
        <f>SUM(40*52*20.88)</f>
        <v>43430.400000000001</v>
      </c>
      <c r="G1415" s="19" t="s">
        <v>224</v>
      </c>
      <c r="H1415" s="19" t="s">
        <v>13</v>
      </c>
      <c r="I1415" s="20"/>
      <c r="J1415" s="20"/>
      <c r="K1415" s="19" t="s">
        <v>2</v>
      </c>
      <c r="L1415" s="17" t="s">
        <v>14</v>
      </c>
      <c r="M1415" s="17" t="s">
        <v>15</v>
      </c>
      <c r="N1415" s="6">
        <v>1414</v>
      </c>
    </row>
    <row r="1416" spans="1:14" ht="15.75" x14ac:dyDescent="0.25">
      <c r="A1416" s="1" t="s">
        <v>2517</v>
      </c>
      <c r="B1416" s="2" t="s">
        <v>544</v>
      </c>
      <c r="C1416" s="3" t="s">
        <v>87</v>
      </c>
      <c r="D1416" s="2" t="s">
        <v>588</v>
      </c>
      <c r="E1416" s="2" t="s">
        <v>189</v>
      </c>
      <c r="F1416" s="4">
        <v>43346</v>
      </c>
      <c r="G1416" s="9" t="s">
        <v>12</v>
      </c>
      <c r="H1416" s="9" t="s">
        <v>13</v>
      </c>
      <c r="I1416" s="5"/>
      <c r="J1416" s="5"/>
      <c r="K1416" s="9" t="s">
        <v>3</v>
      </c>
      <c r="L1416" s="3" t="s">
        <v>59</v>
      </c>
      <c r="M1416" s="3" t="s">
        <v>60</v>
      </c>
      <c r="N1416" s="6">
        <v>1415</v>
      </c>
    </row>
    <row r="1417" spans="1:14" ht="15.75" x14ac:dyDescent="0.25">
      <c r="A1417" s="10" t="s">
        <v>2518</v>
      </c>
      <c r="B1417" s="11" t="s">
        <v>2519</v>
      </c>
      <c r="C1417" s="3" t="s">
        <v>63</v>
      </c>
      <c r="D1417" s="11" t="s">
        <v>588</v>
      </c>
      <c r="E1417" s="11" t="s">
        <v>508</v>
      </c>
      <c r="F1417" s="7">
        <v>43260</v>
      </c>
      <c r="G1417" s="8" t="s">
        <v>12</v>
      </c>
      <c r="H1417" s="8" t="s">
        <v>13</v>
      </c>
      <c r="I1417" s="7"/>
      <c r="J1417" s="7"/>
      <c r="K1417" s="8" t="s">
        <v>3</v>
      </c>
      <c r="L1417" s="8" t="s">
        <v>59</v>
      </c>
      <c r="M1417" s="8" t="s">
        <v>60</v>
      </c>
      <c r="N1417" s="6">
        <v>1416</v>
      </c>
    </row>
    <row r="1418" spans="1:14" ht="15.75" x14ac:dyDescent="0.25">
      <c r="A1418" s="1" t="s">
        <v>2521</v>
      </c>
      <c r="B1418" s="2" t="s">
        <v>1177</v>
      </c>
      <c r="C1418" s="3" t="s">
        <v>287</v>
      </c>
      <c r="D1418" s="2" t="s">
        <v>588</v>
      </c>
      <c r="E1418" s="2" t="s">
        <v>916</v>
      </c>
      <c r="F1418" s="4">
        <v>43184</v>
      </c>
      <c r="G1418" s="9" t="s">
        <v>12</v>
      </c>
      <c r="H1418" s="9" t="s">
        <v>13</v>
      </c>
      <c r="I1418" s="5"/>
      <c r="J1418" s="5"/>
      <c r="K1418" s="9" t="s">
        <v>3</v>
      </c>
      <c r="L1418" s="3" t="s">
        <v>59</v>
      </c>
      <c r="M1418" s="3" t="s">
        <v>60</v>
      </c>
      <c r="N1418" s="6">
        <v>1417</v>
      </c>
    </row>
    <row r="1419" spans="1:14" ht="15.75" x14ac:dyDescent="0.25">
      <c r="A1419" s="1" t="s">
        <v>2520</v>
      </c>
      <c r="B1419" s="2" t="s">
        <v>1256</v>
      </c>
      <c r="C1419" s="3" t="s">
        <v>18</v>
      </c>
      <c r="D1419" s="2" t="s">
        <v>588</v>
      </c>
      <c r="E1419" s="2" t="s">
        <v>189</v>
      </c>
      <c r="F1419" s="4">
        <v>43184</v>
      </c>
      <c r="G1419" s="3" t="s">
        <v>12</v>
      </c>
      <c r="H1419" s="3" t="s">
        <v>13</v>
      </c>
      <c r="I1419" s="7"/>
      <c r="J1419" s="7"/>
      <c r="K1419" s="3" t="s">
        <v>3</v>
      </c>
      <c r="L1419" s="3" t="s">
        <v>59</v>
      </c>
      <c r="M1419" s="3" t="s">
        <v>60</v>
      </c>
      <c r="N1419" s="6">
        <v>1418</v>
      </c>
    </row>
    <row r="1420" spans="1:14" ht="15.75" x14ac:dyDescent="0.25">
      <c r="A1420" s="1" t="s">
        <v>2522</v>
      </c>
      <c r="B1420" s="2" t="s">
        <v>2147</v>
      </c>
      <c r="C1420" s="3" t="s">
        <v>51</v>
      </c>
      <c r="D1420" s="2" t="s">
        <v>588</v>
      </c>
      <c r="E1420" s="2" t="s">
        <v>916</v>
      </c>
      <c r="F1420" s="4">
        <v>43184</v>
      </c>
      <c r="G1420" s="3" t="s">
        <v>12</v>
      </c>
      <c r="H1420" s="3" t="s">
        <v>13</v>
      </c>
      <c r="I1420" s="7"/>
      <c r="J1420" s="7"/>
      <c r="K1420" s="3" t="s">
        <v>3</v>
      </c>
      <c r="L1420" s="3" t="s">
        <v>59</v>
      </c>
      <c r="M1420" s="3" t="s">
        <v>60</v>
      </c>
      <c r="N1420" s="6">
        <v>1419</v>
      </c>
    </row>
    <row r="1421" spans="1:14" ht="15.75" x14ac:dyDescent="0.25">
      <c r="A1421" s="13" t="s">
        <v>1148</v>
      </c>
      <c r="B1421" s="14" t="s">
        <v>465</v>
      </c>
      <c r="C1421" s="15" t="s">
        <v>144</v>
      </c>
      <c r="D1421" s="14" t="s">
        <v>2962</v>
      </c>
      <c r="E1421" s="14" t="s">
        <v>789</v>
      </c>
      <c r="F1421" s="20">
        <f>SUM(40*52*20.71)</f>
        <v>43076.800000000003</v>
      </c>
      <c r="G1421" s="15" t="s">
        <v>224</v>
      </c>
      <c r="H1421" s="19" t="s">
        <v>13</v>
      </c>
      <c r="I1421" s="20"/>
      <c r="J1421" s="20"/>
      <c r="K1421" s="19" t="s">
        <v>2</v>
      </c>
      <c r="L1421" s="15" t="s">
        <v>14</v>
      </c>
      <c r="M1421" s="15" t="s">
        <v>15</v>
      </c>
      <c r="N1421" s="6">
        <v>1420</v>
      </c>
    </row>
    <row r="1422" spans="1:14" ht="15.75" x14ac:dyDescent="0.25">
      <c r="A1422" s="13" t="s">
        <v>3313</v>
      </c>
      <c r="B1422" s="14" t="s">
        <v>8</v>
      </c>
      <c r="C1422" s="17" t="s">
        <v>12</v>
      </c>
      <c r="D1422" s="14" t="s">
        <v>3021</v>
      </c>
      <c r="E1422" s="14" t="s">
        <v>37</v>
      </c>
      <c r="F1422" s="18">
        <f>SUM(40*52*20.7)</f>
        <v>43056</v>
      </c>
      <c r="G1422" s="15" t="s">
        <v>224</v>
      </c>
      <c r="H1422" s="17" t="s">
        <v>13</v>
      </c>
      <c r="I1422" s="20"/>
      <c r="J1422" s="20"/>
      <c r="K1422" s="17" t="s">
        <v>2</v>
      </c>
      <c r="L1422" s="15" t="s">
        <v>14</v>
      </c>
      <c r="M1422" s="15" t="s">
        <v>15</v>
      </c>
      <c r="N1422" s="6">
        <v>1421</v>
      </c>
    </row>
    <row r="1423" spans="1:14" ht="15.75" x14ac:dyDescent="0.25">
      <c r="A1423" s="1" t="s">
        <v>1194</v>
      </c>
      <c r="B1423" s="2" t="s">
        <v>3314</v>
      </c>
      <c r="C1423" s="3" t="s">
        <v>51</v>
      </c>
      <c r="D1423" s="2" t="s">
        <v>974</v>
      </c>
      <c r="E1423" s="2" t="s">
        <v>1665</v>
      </c>
      <c r="F1423" s="4">
        <v>43000</v>
      </c>
      <c r="G1423" s="3" t="s">
        <v>12</v>
      </c>
      <c r="H1423" s="3" t="s">
        <v>13</v>
      </c>
      <c r="I1423" s="7"/>
      <c r="J1423" s="7"/>
      <c r="K1423" s="3" t="s">
        <v>2</v>
      </c>
      <c r="L1423" s="3" t="s">
        <v>14</v>
      </c>
      <c r="M1423" s="3" t="s">
        <v>15</v>
      </c>
      <c r="N1423" s="6">
        <v>1422</v>
      </c>
    </row>
    <row r="1424" spans="1:14" ht="15.75" x14ac:dyDescent="0.25">
      <c r="A1424" s="1" t="s">
        <v>2554</v>
      </c>
      <c r="B1424" s="2" t="s">
        <v>1484</v>
      </c>
      <c r="C1424" s="3" t="s">
        <v>13</v>
      </c>
      <c r="D1424" s="2" t="s">
        <v>588</v>
      </c>
      <c r="E1424" s="2" t="s">
        <v>189</v>
      </c>
      <c r="F1424" s="4">
        <v>43000</v>
      </c>
      <c r="G1424" s="3" t="s">
        <v>58</v>
      </c>
      <c r="H1424" s="3" t="s">
        <v>13</v>
      </c>
      <c r="I1424" s="4"/>
      <c r="J1424" s="5"/>
      <c r="K1424" s="3" t="s">
        <v>1</v>
      </c>
      <c r="L1424" s="3" t="s">
        <v>59</v>
      </c>
      <c r="M1424" s="3" t="s">
        <v>60</v>
      </c>
      <c r="N1424" s="6">
        <v>1423</v>
      </c>
    </row>
    <row r="1425" spans="1:14" ht="15.75" x14ac:dyDescent="0.25">
      <c r="A1425" s="13" t="s">
        <v>2963</v>
      </c>
      <c r="B1425" s="14" t="s">
        <v>893</v>
      </c>
      <c r="C1425" s="17"/>
      <c r="D1425" s="14" t="s">
        <v>2964</v>
      </c>
      <c r="E1425" s="14" t="s">
        <v>493</v>
      </c>
      <c r="F1425" s="18">
        <f>SUM(40*52*20.67)</f>
        <v>42993.600000000006</v>
      </c>
      <c r="G1425" s="15" t="s">
        <v>224</v>
      </c>
      <c r="H1425" s="17" t="s">
        <v>13</v>
      </c>
      <c r="I1425" s="20"/>
      <c r="J1425" s="20"/>
      <c r="K1425" s="17" t="s">
        <v>2</v>
      </c>
      <c r="L1425" s="15" t="s">
        <v>14</v>
      </c>
      <c r="M1425" s="15" t="s">
        <v>15</v>
      </c>
      <c r="N1425" s="6">
        <v>1424</v>
      </c>
    </row>
    <row r="1426" spans="1:14" ht="15.75" x14ac:dyDescent="0.25">
      <c r="A1426" s="1" t="s">
        <v>2525</v>
      </c>
      <c r="B1426" s="2" t="s">
        <v>147</v>
      </c>
      <c r="C1426" s="3" t="s">
        <v>144</v>
      </c>
      <c r="D1426" s="2" t="s">
        <v>588</v>
      </c>
      <c r="E1426" s="2" t="s">
        <v>189</v>
      </c>
      <c r="F1426" s="4">
        <v>42824</v>
      </c>
      <c r="G1426" s="3" t="s">
        <v>12</v>
      </c>
      <c r="H1426" s="3" t="s">
        <v>13</v>
      </c>
      <c r="I1426" s="5"/>
      <c r="J1426" s="5"/>
      <c r="K1426" s="3" t="s">
        <v>3</v>
      </c>
      <c r="L1426" s="3" t="s">
        <v>59</v>
      </c>
      <c r="M1426" s="3" t="s">
        <v>60</v>
      </c>
      <c r="N1426" s="6">
        <v>1425</v>
      </c>
    </row>
    <row r="1427" spans="1:14" ht="15.75" x14ac:dyDescent="0.25">
      <c r="A1427" s="13" t="s">
        <v>2969</v>
      </c>
      <c r="B1427" s="14" t="s">
        <v>139</v>
      </c>
      <c r="C1427" s="15" t="s">
        <v>58</v>
      </c>
      <c r="D1427" s="14" t="s">
        <v>2970</v>
      </c>
      <c r="E1427" s="14" t="s">
        <v>37</v>
      </c>
      <c r="F1427" s="16">
        <f>SUM(40*52*20.51)</f>
        <v>42660.800000000003</v>
      </c>
      <c r="G1427" s="15" t="s">
        <v>224</v>
      </c>
      <c r="H1427" s="15" t="s">
        <v>13</v>
      </c>
      <c r="I1427" s="18"/>
      <c r="J1427" s="18"/>
      <c r="K1427" s="15" t="s">
        <v>2</v>
      </c>
      <c r="L1427" s="15" t="s">
        <v>14</v>
      </c>
      <c r="M1427" s="15" t="s">
        <v>15</v>
      </c>
      <c r="N1427" s="6">
        <v>1426</v>
      </c>
    </row>
    <row r="1428" spans="1:14" ht="15.75" x14ac:dyDescent="0.25">
      <c r="A1428" s="1" t="s">
        <v>2527</v>
      </c>
      <c r="B1428" s="2" t="s">
        <v>2528</v>
      </c>
      <c r="C1428" s="3" t="s">
        <v>144</v>
      </c>
      <c r="D1428" s="2" t="s">
        <v>588</v>
      </c>
      <c r="E1428" s="2" t="s">
        <v>189</v>
      </c>
      <c r="F1428" s="4">
        <v>42588</v>
      </c>
      <c r="G1428" s="3" t="s">
        <v>12</v>
      </c>
      <c r="H1428" s="3" t="s">
        <v>13</v>
      </c>
      <c r="I1428" s="7"/>
      <c r="J1428" s="7"/>
      <c r="K1428" s="3" t="s">
        <v>3</v>
      </c>
      <c r="L1428" s="3" t="s">
        <v>59</v>
      </c>
      <c r="M1428" s="3" t="s">
        <v>60</v>
      </c>
      <c r="N1428" s="6">
        <v>1427</v>
      </c>
    </row>
    <row r="1429" spans="1:14" ht="15.75" x14ac:dyDescent="0.25">
      <c r="A1429" s="13" t="s">
        <v>2982</v>
      </c>
      <c r="B1429" s="14" t="s">
        <v>2547</v>
      </c>
      <c r="C1429" s="15" t="s">
        <v>18</v>
      </c>
      <c r="D1429" s="14" t="s">
        <v>2534</v>
      </c>
      <c r="E1429" s="14" t="s">
        <v>2740</v>
      </c>
      <c r="F1429" s="20">
        <f>SUM(40*52*20.11)</f>
        <v>41828.799999999996</v>
      </c>
      <c r="G1429" s="15" t="s">
        <v>224</v>
      </c>
      <c r="H1429" s="19" t="s">
        <v>13</v>
      </c>
      <c r="I1429" s="20"/>
      <c r="J1429" s="20"/>
      <c r="K1429" s="19" t="s">
        <v>2</v>
      </c>
      <c r="L1429" s="15" t="s">
        <v>14</v>
      </c>
      <c r="M1429" s="15" t="s">
        <v>15</v>
      </c>
      <c r="N1429" s="6">
        <v>1428</v>
      </c>
    </row>
    <row r="1430" spans="1:14" ht="15.75" x14ac:dyDescent="0.25">
      <c r="A1430" s="13" t="s">
        <v>3315</v>
      </c>
      <c r="B1430" s="14" t="s">
        <v>17</v>
      </c>
      <c r="C1430" s="15" t="s">
        <v>23</v>
      </c>
      <c r="D1430" s="14" t="s">
        <v>3316</v>
      </c>
      <c r="E1430" s="14" t="s">
        <v>1661</v>
      </c>
      <c r="F1430" s="16">
        <f>SUM(40*52*20.11)</f>
        <v>41828.799999999996</v>
      </c>
      <c r="G1430" s="15" t="s">
        <v>224</v>
      </c>
      <c r="H1430" s="15" t="s">
        <v>13</v>
      </c>
      <c r="I1430" s="20"/>
      <c r="J1430" s="20"/>
      <c r="K1430" s="15" t="s">
        <v>2</v>
      </c>
      <c r="L1430" s="15" t="s">
        <v>14</v>
      </c>
      <c r="M1430" s="15" t="s">
        <v>15</v>
      </c>
      <c r="N1430" s="6">
        <v>1429</v>
      </c>
    </row>
    <row r="1431" spans="1:14" ht="15.75" x14ac:dyDescent="0.25">
      <c r="A1431" s="1" t="s">
        <v>2543</v>
      </c>
      <c r="B1431" s="2" t="s">
        <v>1062</v>
      </c>
      <c r="C1431" s="3" t="s">
        <v>18</v>
      </c>
      <c r="D1431" s="2" t="s">
        <v>588</v>
      </c>
      <c r="E1431" s="2" t="s">
        <v>490</v>
      </c>
      <c r="F1431" s="4">
        <v>41801</v>
      </c>
      <c r="G1431" s="3" t="s">
        <v>12</v>
      </c>
      <c r="H1431" s="3" t="s">
        <v>13</v>
      </c>
      <c r="I1431" s="4"/>
      <c r="J1431" s="7"/>
      <c r="K1431" s="3" t="s">
        <v>3</v>
      </c>
      <c r="L1431" s="3" t="s">
        <v>59</v>
      </c>
      <c r="M1431" s="3" t="s">
        <v>60</v>
      </c>
      <c r="N1431" s="6">
        <v>1430</v>
      </c>
    </row>
    <row r="1432" spans="1:14" ht="15.75" x14ac:dyDescent="0.25">
      <c r="A1432" s="1" t="s">
        <v>2544</v>
      </c>
      <c r="B1432" s="2" t="s">
        <v>2545</v>
      </c>
      <c r="C1432" s="8"/>
      <c r="D1432" s="2" t="s">
        <v>588</v>
      </c>
      <c r="E1432" s="2" t="s">
        <v>490</v>
      </c>
      <c r="F1432" s="5">
        <v>41801</v>
      </c>
      <c r="G1432" s="9" t="s">
        <v>58</v>
      </c>
      <c r="H1432" s="9" t="s">
        <v>13</v>
      </c>
      <c r="I1432" s="5"/>
      <c r="J1432" s="5"/>
      <c r="K1432" s="9" t="s">
        <v>1</v>
      </c>
      <c r="L1432" s="3" t="s">
        <v>59</v>
      </c>
      <c r="M1432" s="3" t="s">
        <v>60</v>
      </c>
      <c r="N1432" s="6">
        <v>1431</v>
      </c>
    </row>
    <row r="1433" spans="1:14" ht="15.75" x14ac:dyDescent="0.25">
      <c r="A1433" s="1" t="s">
        <v>2546</v>
      </c>
      <c r="B1433" s="2" t="s">
        <v>2547</v>
      </c>
      <c r="C1433" s="3" t="s">
        <v>144</v>
      </c>
      <c r="D1433" s="2" t="s">
        <v>588</v>
      </c>
      <c r="E1433" s="2" t="s">
        <v>625</v>
      </c>
      <c r="F1433" s="4">
        <v>41801</v>
      </c>
      <c r="G1433" s="3" t="s">
        <v>12</v>
      </c>
      <c r="H1433" s="3" t="s">
        <v>13</v>
      </c>
      <c r="I1433" s="7"/>
      <c r="J1433" s="7"/>
      <c r="K1433" s="3" t="s">
        <v>3</v>
      </c>
      <c r="L1433" s="3" t="s">
        <v>59</v>
      </c>
      <c r="M1433" s="3" t="s">
        <v>60</v>
      </c>
      <c r="N1433" s="6">
        <v>1432</v>
      </c>
    </row>
    <row r="1434" spans="1:14" ht="15.75" x14ac:dyDescent="0.25">
      <c r="A1434" s="1" t="s">
        <v>1728</v>
      </c>
      <c r="B1434" s="2" t="s">
        <v>1767</v>
      </c>
      <c r="C1434" s="3" t="s">
        <v>51</v>
      </c>
      <c r="D1434" s="2" t="s">
        <v>2529</v>
      </c>
      <c r="E1434" s="2" t="s">
        <v>1702</v>
      </c>
      <c r="F1434" s="4">
        <v>41686</v>
      </c>
      <c r="G1434" s="3" t="s">
        <v>12</v>
      </c>
      <c r="H1434" s="3" t="s">
        <v>13</v>
      </c>
      <c r="I1434" s="7"/>
      <c r="J1434" s="7"/>
      <c r="K1434" s="3" t="s">
        <v>246</v>
      </c>
      <c r="L1434" s="3" t="s">
        <v>14</v>
      </c>
      <c r="M1434" s="3" t="s">
        <v>15</v>
      </c>
      <c r="N1434" s="6">
        <v>1433</v>
      </c>
    </row>
    <row r="1435" spans="1:14" ht="15.75" x14ac:dyDescent="0.25">
      <c r="A1435" s="1" t="s">
        <v>2548</v>
      </c>
      <c r="B1435" s="2" t="s">
        <v>2547</v>
      </c>
      <c r="C1435" s="3" t="s">
        <v>207</v>
      </c>
      <c r="D1435" s="2" t="s">
        <v>588</v>
      </c>
      <c r="E1435" s="2" t="s">
        <v>916</v>
      </c>
      <c r="F1435" s="4">
        <v>41375</v>
      </c>
      <c r="G1435" s="3" t="s">
        <v>12</v>
      </c>
      <c r="H1435" s="3" t="s">
        <v>13</v>
      </c>
      <c r="I1435" s="4">
        <v>10000</v>
      </c>
      <c r="J1435" s="7"/>
      <c r="K1435" s="3" t="s">
        <v>3</v>
      </c>
      <c r="L1435" s="3" t="s">
        <v>59</v>
      </c>
      <c r="M1435" s="3" t="s">
        <v>60</v>
      </c>
      <c r="N1435" s="6">
        <v>1434</v>
      </c>
    </row>
    <row r="1436" spans="1:14" ht="15.75" x14ac:dyDescent="0.25">
      <c r="A1436" s="13" t="s">
        <v>2990</v>
      </c>
      <c r="B1436" s="14" t="s">
        <v>2991</v>
      </c>
      <c r="C1436" s="15" t="s">
        <v>12</v>
      </c>
      <c r="D1436" s="14" t="s">
        <v>2992</v>
      </c>
      <c r="E1436" s="14" t="s">
        <v>1661</v>
      </c>
      <c r="F1436" s="16">
        <f>SUM(40*52*19.89)</f>
        <v>41371.200000000004</v>
      </c>
      <c r="G1436" s="15" t="s">
        <v>224</v>
      </c>
      <c r="H1436" s="15" t="s">
        <v>13</v>
      </c>
      <c r="I1436" s="16">
        <v>5000</v>
      </c>
      <c r="J1436" s="18"/>
      <c r="K1436" s="15" t="s">
        <v>2</v>
      </c>
      <c r="L1436" s="15" t="s">
        <v>14</v>
      </c>
      <c r="M1436" s="15" t="s">
        <v>15</v>
      </c>
      <c r="N1436" s="6">
        <v>1435</v>
      </c>
    </row>
    <row r="1437" spans="1:14" ht="15.75" x14ac:dyDescent="0.25">
      <c r="A1437" s="1" t="s">
        <v>2552</v>
      </c>
      <c r="B1437" s="2" t="s">
        <v>2553</v>
      </c>
      <c r="C1437" s="8"/>
      <c r="D1437" s="2" t="s">
        <v>588</v>
      </c>
      <c r="E1437" s="2" t="s">
        <v>508</v>
      </c>
      <c r="F1437" s="7">
        <v>41200</v>
      </c>
      <c r="G1437" s="8" t="s">
        <v>58</v>
      </c>
      <c r="H1437" s="8" t="s">
        <v>13</v>
      </c>
      <c r="I1437" s="5"/>
      <c r="J1437" s="5"/>
      <c r="K1437" s="8" t="s">
        <v>1</v>
      </c>
      <c r="L1437" s="3" t="s">
        <v>59</v>
      </c>
      <c r="M1437" s="3" t="s">
        <v>60</v>
      </c>
      <c r="N1437" s="6">
        <v>1436</v>
      </c>
    </row>
    <row r="1438" spans="1:14" ht="15.75" x14ac:dyDescent="0.25">
      <c r="A1438" s="10" t="s">
        <v>2549</v>
      </c>
      <c r="B1438" s="11" t="s">
        <v>2550</v>
      </c>
      <c r="C1438" s="8"/>
      <c r="D1438" s="11" t="s">
        <v>2511</v>
      </c>
      <c r="E1438" s="11" t="s">
        <v>1665</v>
      </c>
      <c r="F1438" s="7">
        <v>40970</v>
      </c>
      <c r="G1438" s="8" t="s">
        <v>12</v>
      </c>
      <c r="H1438" s="8" t="s">
        <v>13</v>
      </c>
      <c r="I1438" s="7"/>
      <c r="J1438" s="7"/>
      <c r="K1438" s="8" t="s">
        <v>2</v>
      </c>
      <c r="L1438" s="8" t="s">
        <v>14</v>
      </c>
      <c r="M1438" s="8" t="s">
        <v>15</v>
      </c>
      <c r="N1438" s="6">
        <v>1437</v>
      </c>
    </row>
    <row r="1439" spans="1:14" ht="15.75" x14ac:dyDescent="0.25">
      <c r="A1439" s="13" t="s">
        <v>2146</v>
      </c>
      <c r="B1439" s="14" t="s">
        <v>2756</v>
      </c>
      <c r="C1439" s="15" t="s">
        <v>31</v>
      </c>
      <c r="D1439" s="14" t="s">
        <v>2993</v>
      </c>
      <c r="E1439" s="14" t="s">
        <v>789</v>
      </c>
      <c r="F1439" s="20">
        <f>SUM(40*52*19.69)</f>
        <v>40955.200000000004</v>
      </c>
      <c r="G1439" s="15" t="s">
        <v>224</v>
      </c>
      <c r="H1439" s="19" t="s">
        <v>13</v>
      </c>
      <c r="I1439" s="20"/>
      <c r="J1439" s="20"/>
      <c r="K1439" s="19" t="s">
        <v>2</v>
      </c>
      <c r="L1439" s="15" t="s">
        <v>14</v>
      </c>
      <c r="M1439" s="15" t="s">
        <v>15</v>
      </c>
      <c r="N1439" s="6">
        <v>1438</v>
      </c>
    </row>
    <row r="1440" spans="1:14" ht="15.75" x14ac:dyDescent="0.25">
      <c r="A1440" s="13" t="s">
        <v>3317</v>
      </c>
      <c r="B1440" s="14" t="s">
        <v>545</v>
      </c>
      <c r="C1440" s="15" t="s">
        <v>87</v>
      </c>
      <c r="D1440" s="14" t="s">
        <v>3318</v>
      </c>
      <c r="E1440" s="14" t="s">
        <v>493</v>
      </c>
      <c r="F1440" s="16">
        <f>SUM(40*52*19.62)</f>
        <v>40809.599999999999</v>
      </c>
      <c r="G1440" s="15" t="s">
        <v>224</v>
      </c>
      <c r="H1440" s="15" t="s">
        <v>13</v>
      </c>
      <c r="I1440" s="18"/>
      <c r="J1440" s="20"/>
      <c r="K1440" s="19" t="s">
        <v>2</v>
      </c>
      <c r="L1440" s="15" t="s">
        <v>14</v>
      </c>
      <c r="M1440" s="15" t="s">
        <v>15</v>
      </c>
      <c r="N1440" s="6">
        <v>1439</v>
      </c>
    </row>
    <row r="1441" spans="1:14" ht="15.75" x14ac:dyDescent="0.25">
      <c r="A1441" s="13" t="s">
        <v>3319</v>
      </c>
      <c r="B1441" s="14" t="s">
        <v>2418</v>
      </c>
      <c r="C1441" s="15" t="s">
        <v>181</v>
      </c>
      <c r="D1441" s="14" t="s">
        <v>3046</v>
      </c>
      <c r="E1441" s="14" t="s">
        <v>167</v>
      </c>
      <c r="F1441" s="20">
        <f>SUM(40*52*19.62)</f>
        <v>40809.599999999999</v>
      </c>
      <c r="G1441" s="15" t="s">
        <v>224</v>
      </c>
      <c r="H1441" s="19" t="s">
        <v>13</v>
      </c>
      <c r="I1441" s="20"/>
      <c r="J1441" s="20"/>
      <c r="K1441" s="19" t="s">
        <v>2</v>
      </c>
      <c r="L1441" s="15" t="s">
        <v>14</v>
      </c>
      <c r="M1441" s="15" t="s">
        <v>15</v>
      </c>
      <c r="N1441" s="6">
        <v>1440</v>
      </c>
    </row>
    <row r="1442" spans="1:14" ht="15.75" x14ac:dyDescent="0.25">
      <c r="A1442" s="13" t="s">
        <v>1976</v>
      </c>
      <c r="B1442" s="14" t="s">
        <v>3320</v>
      </c>
      <c r="C1442" s="17"/>
      <c r="D1442" s="14" t="s">
        <v>3321</v>
      </c>
      <c r="E1442" s="14" t="s">
        <v>1354</v>
      </c>
      <c r="F1442" s="16">
        <f>SUM(40*52*19.62)</f>
        <v>40809.599999999999</v>
      </c>
      <c r="G1442" s="15" t="s">
        <v>224</v>
      </c>
      <c r="H1442" s="15" t="s">
        <v>13</v>
      </c>
      <c r="I1442" s="18"/>
      <c r="J1442" s="18"/>
      <c r="K1442" s="15" t="s">
        <v>2</v>
      </c>
      <c r="L1442" s="15" t="s">
        <v>14</v>
      </c>
      <c r="M1442" s="15" t="s">
        <v>15</v>
      </c>
      <c r="N1442" s="6">
        <v>1441</v>
      </c>
    </row>
    <row r="1443" spans="1:14" ht="15.75" x14ac:dyDescent="0.25">
      <c r="A1443" s="13" t="s">
        <v>3322</v>
      </c>
      <c r="B1443" s="14" t="s">
        <v>2167</v>
      </c>
      <c r="C1443" s="15" t="s">
        <v>18</v>
      </c>
      <c r="D1443" s="14" t="s">
        <v>2987</v>
      </c>
      <c r="E1443" s="14" t="s">
        <v>3144</v>
      </c>
      <c r="F1443" s="20">
        <f>SUM(40*52*19.59)</f>
        <v>40747.199999999997</v>
      </c>
      <c r="G1443" s="15" t="s">
        <v>224</v>
      </c>
      <c r="H1443" s="19" t="s">
        <v>13</v>
      </c>
      <c r="I1443" s="20"/>
      <c r="J1443" s="20"/>
      <c r="K1443" s="19" t="s">
        <v>2</v>
      </c>
      <c r="L1443" s="15" t="s">
        <v>14</v>
      </c>
      <c r="M1443" s="15" t="s">
        <v>15</v>
      </c>
      <c r="N1443" s="6">
        <v>1442</v>
      </c>
    </row>
    <row r="1444" spans="1:14" ht="15.75" x14ac:dyDescent="0.25">
      <c r="A1444" s="13" t="s">
        <v>1838</v>
      </c>
      <c r="B1444" s="14" t="s">
        <v>2995</v>
      </c>
      <c r="C1444" s="15" t="s">
        <v>9</v>
      </c>
      <c r="D1444" s="14" t="s">
        <v>2996</v>
      </c>
      <c r="E1444" s="14" t="s">
        <v>505</v>
      </c>
      <c r="F1444" s="16">
        <f>SUM(40*52*19.54)</f>
        <v>40643.199999999997</v>
      </c>
      <c r="G1444" s="15" t="s">
        <v>224</v>
      </c>
      <c r="H1444" s="19" t="s">
        <v>13</v>
      </c>
      <c r="I1444" s="20"/>
      <c r="J1444" s="20"/>
      <c r="K1444" s="19" t="s">
        <v>2</v>
      </c>
      <c r="L1444" s="15" t="s">
        <v>14</v>
      </c>
      <c r="M1444" s="15" t="s">
        <v>15</v>
      </c>
      <c r="N1444" s="6">
        <v>1443</v>
      </c>
    </row>
    <row r="1445" spans="1:14" ht="15.75" x14ac:dyDescent="0.25">
      <c r="A1445" s="13" t="s">
        <v>3323</v>
      </c>
      <c r="B1445" s="14" t="s">
        <v>74</v>
      </c>
      <c r="C1445" s="15" t="s">
        <v>144</v>
      </c>
      <c r="D1445" s="14" t="s">
        <v>2989</v>
      </c>
      <c r="E1445" s="14" t="s">
        <v>37</v>
      </c>
      <c r="F1445" s="20">
        <f>SUM(40*52*19.44)</f>
        <v>40435.200000000004</v>
      </c>
      <c r="G1445" s="15" t="s">
        <v>224</v>
      </c>
      <c r="H1445" s="19" t="s">
        <v>13</v>
      </c>
      <c r="I1445" s="20"/>
      <c r="J1445" s="20"/>
      <c r="K1445" s="19" t="s">
        <v>2</v>
      </c>
      <c r="L1445" s="15" t="s">
        <v>14</v>
      </c>
      <c r="M1445" s="15" t="s">
        <v>15</v>
      </c>
      <c r="N1445" s="6">
        <v>1444</v>
      </c>
    </row>
    <row r="1446" spans="1:14" ht="15.75" x14ac:dyDescent="0.25">
      <c r="A1446" s="1" t="s">
        <v>2997</v>
      </c>
      <c r="B1446" s="2" t="s">
        <v>2998</v>
      </c>
      <c r="C1446" s="3" t="s">
        <v>12</v>
      </c>
      <c r="D1446" s="2" t="s">
        <v>2999</v>
      </c>
      <c r="E1446" s="2" t="s">
        <v>1272</v>
      </c>
      <c r="F1446" s="4">
        <v>40355</v>
      </c>
      <c r="G1446" s="3" t="s">
        <v>224</v>
      </c>
      <c r="H1446" s="3" t="s">
        <v>13</v>
      </c>
      <c r="I1446" s="7"/>
      <c r="J1446" s="7"/>
      <c r="K1446" s="3" t="s">
        <v>2152</v>
      </c>
      <c r="L1446" s="3" t="s">
        <v>2153</v>
      </c>
      <c r="M1446" s="3" t="s">
        <v>15</v>
      </c>
      <c r="N1446" s="6">
        <v>1445</v>
      </c>
    </row>
    <row r="1447" spans="1:14" ht="15.75" x14ac:dyDescent="0.25">
      <c r="A1447" s="13" t="s">
        <v>3324</v>
      </c>
      <c r="B1447" s="14" t="s">
        <v>349</v>
      </c>
      <c r="C1447" s="15" t="s">
        <v>31</v>
      </c>
      <c r="D1447" s="14" t="s">
        <v>2989</v>
      </c>
      <c r="E1447" s="14" t="s">
        <v>37</v>
      </c>
      <c r="F1447" s="16">
        <f>SUM(40*52*19.36)</f>
        <v>40268.799999999996</v>
      </c>
      <c r="G1447" s="15" t="s">
        <v>224</v>
      </c>
      <c r="H1447" s="17" t="s">
        <v>13</v>
      </c>
      <c r="I1447" s="20"/>
      <c r="J1447" s="20"/>
      <c r="K1447" s="17" t="s">
        <v>2</v>
      </c>
      <c r="L1447" s="15" t="s">
        <v>14</v>
      </c>
      <c r="M1447" s="15" t="s">
        <v>15</v>
      </c>
      <c r="N1447" s="6">
        <v>1446</v>
      </c>
    </row>
    <row r="1448" spans="1:14" ht="15.75" x14ac:dyDescent="0.25">
      <c r="A1448" s="13" t="s">
        <v>3325</v>
      </c>
      <c r="B1448" s="14" t="s">
        <v>445</v>
      </c>
      <c r="C1448" s="17" t="s">
        <v>12</v>
      </c>
      <c r="D1448" s="14" t="s">
        <v>2987</v>
      </c>
      <c r="E1448" s="14" t="s">
        <v>3144</v>
      </c>
      <c r="F1448" s="16">
        <f>SUM(40*52*19.36)</f>
        <v>40268.799999999996</v>
      </c>
      <c r="G1448" s="15" t="s">
        <v>224</v>
      </c>
      <c r="H1448" s="17" t="s">
        <v>13</v>
      </c>
      <c r="I1448" s="20"/>
      <c r="J1448" s="20"/>
      <c r="K1448" s="17" t="s">
        <v>2</v>
      </c>
      <c r="L1448" s="15" t="s">
        <v>14</v>
      </c>
      <c r="M1448" s="15" t="s">
        <v>15</v>
      </c>
      <c r="N1448" s="6">
        <v>1447</v>
      </c>
    </row>
    <row r="1449" spans="1:14" ht="15.75" x14ac:dyDescent="0.25">
      <c r="A1449" s="13" t="s">
        <v>888</v>
      </c>
      <c r="B1449" s="14" t="s">
        <v>8</v>
      </c>
      <c r="C1449" s="15" t="s">
        <v>12</v>
      </c>
      <c r="D1449" s="14" t="s">
        <v>2960</v>
      </c>
      <c r="E1449" s="14" t="s">
        <v>740</v>
      </c>
      <c r="F1449" s="16">
        <f>SUM(40*52*19.36)</f>
        <v>40268.799999999996</v>
      </c>
      <c r="G1449" s="15" t="s">
        <v>224</v>
      </c>
      <c r="H1449" s="15" t="s">
        <v>13</v>
      </c>
      <c r="I1449" s="18"/>
      <c r="J1449" s="18"/>
      <c r="K1449" s="15" t="s">
        <v>2</v>
      </c>
      <c r="L1449" s="15" t="s">
        <v>14</v>
      </c>
      <c r="M1449" s="15" t="s">
        <v>15</v>
      </c>
      <c r="N1449" s="6">
        <v>1448</v>
      </c>
    </row>
    <row r="1450" spans="1:14" ht="15.75" x14ac:dyDescent="0.25">
      <c r="A1450" s="13" t="s">
        <v>2857</v>
      </c>
      <c r="B1450" s="14" t="s">
        <v>3326</v>
      </c>
      <c r="C1450" s="15" t="s">
        <v>58</v>
      </c>
      <c r="D1450" s="14" t="s">
        <v>3327</v>
      </c>
      <c r="E1450" s="14" t="s">
        <v>397</v>
      </c>
      <c r="F1450" s="16">
        <f>SUM(40*52*19.36)</f>
        <v>40268.799999999996</v>
      </c>
      <c r="G1450" s="15" t="s">
        <v>224</v>
      </c>
      <c r="H1450" s="15" t="s">
        <v>13</v>
      </c>
      <c r="I1450" s="18"/>
      <c r="J1450" s="18"/>
      <c r="K1450" s="15" t="s">
        <v>2</v>
      </c>
      <c r="L1450" s="15" t="s">
        <v>14</v>
      </c>
      <c r="M1450" s="15" t="s">
        <v>15</v>
      </c>
      <c r="N1450" s="6">
        <v>1449</v>
      </c>
    </row>
    <row r="1451" spans="1:14" ht="15.75" x14ac:dyDescent="0.25">
      <c r="A1451" s="13" t="s">
        <v>3013</v>
      </c>
      <c r="B1451" s="14" t="s">
        <v>568</v>
      </c>
      <c r="C1451" s="19" t="s">
        <v>58</v>
      </c>
      <c r="D1451" s="14" t="s">
        <v>3328</v>
      </c>
      <c r="E1451" s="14" t="s">
        <v>505</v>
      </c>
      <c r="F1451" s="16">
        <f>SUM(40*52*19.36)</f>
        <v>40268.799999999996</v>
      </c>
      <c r="G1451" s="15" t="s">
        <v>224</v>
      </c>
      <c r="H1451" s="19" t="s">
        <v>13</v>
      </c>
      <c r="I1451" s="20"/>
      <c r="J1451" s="20"/>
      <c r="K1451" s="15" t="s">
        <v>2</v>
      </c>
      <c r="L1451" s="15" t="s">
        <v>14</v>
      </c>
      <c r="M1451" s="15" t="s">
        <v>15</v>
      </c>
      <c r="N1451" s="6">
        <v>1450</v>
      </c>
    </row>
    <row r="1452" spans="1:14" ht="15.75" x14ac:dyDescent="0.25">
      <c r="A1452" s="1" t="s">
        <v>3329</v>
      </c>
      <c r="B1452" s="2" t="s">
        <v>1599</v>
      </c>
      <c r="C1452" s="3" t="s">
        <v>87</v>
      </c>
      <c r="D1452" s="2" t="s">
        <v>2540</v>
      </c>
      <c r="E1452" s="2" t="s">
        <v>1889</v>
      </c>
      <c r="F1452" s="4">
        <v>40257</v>
      </c>
      <c r="G1452" s="3" t="s">
        <v>12</v>
      </c>
      <c r="H1452" s="3" t="s">
        <v>13</v>
      </c>
      <c r="I1452" s="7"/>
      <c r="J1452" s="7"/>
      <c r="K1452" s="3" t="s">
        <v>2</v>
      </c>
      <c r="L1452" s="3" t="s">
        <v>14</v>
      </c>
      <c r="M1452" s="3" t="s">
        <v>15</v>
      </c>
      <c r="N1452" s="6">
        <v>1451</v>
      </c>
    </row>
    <row r="1453" spans="1:14" ht="15.75" x14ac:dyDescent="0.25">
      <c r="A1453" s="1" t="s">
        <v>2559</v>
      </c>
      <c r="B1453" s="2" t="s">
        <v>559</v>
      </c>
      <c r="C1453" s="3" t="s">
        <v>58</v>
      </c>
      <c r="D1453" s="2" t="s">
        <v>588</v>
      </c>
      <c r="E1453" s="2" t="s">
        <v>916</v>
      </c>
      <c r="F1453" s="4">
        <v>40170</v>
      </c>
      <c r="G1453" s="3" t="s">
        <v>12</v>
      </c>
      <c r="H1453" s="3" t="s">
        <v>13</v>
      </c>
      <c r="I1453" s="4">
        <v>10000</v>
      </c>
      <c r="J1453" s="7"/>
      <c r="K1453" s="3" t="s">
        <v>3</v>
      </c>
      <c r="L1453" s="3" t="s">
        <v>59</v>
      </c>
      <c r="M1453" s="3" t="s">
        <v>60</v>
      </c>
      <c r="N1453" s="6">
        <v>1452</v>
      </c>
    </row>
    <row r="1454" spans="1:14" ht="15.75" x14ac:dyDescent="0.25">
      <c r="A1454" s="13" t="s">
        <v>420</v>
      </c>
      <c r="B1454" s="14" t="s">
        <v>8</v>
      </c>
      <c r="C1454" s="15" t="s">
        <v>12</v>
      </c>
      <c r="D1454" s="14" t="s">
        <v>2921</v>
      </c>
      <c r="E1454" s="14" t="s">
        <v>189</v>
      </c>
      <c r="F1454" s="16">
        <f>SUM(40*52*19.16)</f>
        <v>39852.800000000003</v>
      </c>
      <c r="G1454" s="15" t="s">
        <v>224</v>
      </c>
      <c r="H1454" s="15" t="s">
        <v>13</v>
      </c>
      <c r="I1454" s="18"/>
      <c r="J1454" s="18"/>
      <c r="K1454" s="15" t="s">
        <v>2</v>
      </c>
      <c r="L1454" s="15" t="s">
        <v>14</v>
      </c>
      <c r="M1454" s="15" t="s">
        <v>15</v>
      </c>
      <c r="N1454" s="6">
        <v>1453</v>
      </c>
    </row>
    <row r="1455" spans="1:14" ht="15.75" x14ac:dyDescent="0.25">
      <c r="A1455" s="1" t="s">
        <v>1142</v>
      </c>
      <c r="B1455" s="2" t="s">
        <v>1143</v>
      </c>
      <c r="C1455" s="8"/>
      <c r="D1455" s="2" t="s">
        <v>195</v>
      </c>
      <c r="E1455" s="2" t="s">
        <v>297</v>
      </c>
      <c r="F1455" s="4">
        <v>39626</v>
      </c>
      <c r="G1455" s="8" t="s">
        <v>58</v>
      </c>
      <c r="H1455" s="8" t="s">
        <v>13</v>
      </c>
      <c r="I1455" s="5"/>
      <c r="J1455" s="5"/>
      <c r="K1455" s="8" t="s">
        <v>3</v>
      </c>
      <c r="L1455" s="3" t="s">
        <v>59</v>
      </c>
      <c r="M1455" s="3" t="s">
        <v>60</v>
      </c>
      <c r="N1455" s="6">
        <v>1454</v>
      </c>
    </row>
    <row r="1456" spans="1:14" ht="15.75" x14ac:dyDescent="0.25">
      <c r="A1456" s="1" t="s">
        <v>2575</v>
      </c>
      <c r="B1456" s="2" t="s">
        <v>349</v>
      </c>
      <c r="C1456" s="8"/>
      <c r="D1456" s="2" t="s">
        <v>2576</v>
      </c>
      <c r="E1456" s="2" t="s">
        <v>1983</v>
      </c>
      <c r="F1456" s="4">
        <v>39208</v>
      </c>
      <c r="G1456" s="3" t="s">
        <v>12</v>
      </c>
      <c r="H1456" s="3" t="s">
        <v>13</v>
      </c>
      <c r="I1456" s="5"/>
      <c r="J1456" s="5"/>
      <c r="K1456" s="3" t="s">
        <v>2</v>
      </c>
      <c r="L1456" s="3" t="s">
        <v>14</v>
      </c>
      <c r="M1456" s="3" t="s">
        <v>15</v>
      </c>
      <c r="N1456" s="6">
        <v>1455</v>
      </c>
    </row>
    <row r="1457" spans="1:14" ht="15.75" x14ac:dyDescent="0.25">
      <c r="A1457" s="1" t="s">
        <v>2564</v>
      </c>
      <c r="B1457" s="2" t="s">
        <v>2565</v>
      </c>
      <c r="C1457" s="3" t="s">
        <v>18</v>
      </c>
      <c r="D1457" s="2" t="s">
        <v>2566</v>
      </c>
      <c r="E1457" s="2" t="s">
        <v>1552</v>
      </c>
      <c r="F1457" s="4">
        <v>38760</v>
      </c>
      <c r="G1457" s="3" t="s">
        <v>12</v>
      </c>
      <c r="H1457" s="3" t="s">
        <v>13</v>
      </c>
      <c r="I1457" s="7"/>
      <c r="J1457" s="7"/>
      <c r="K1457" s="3" t="s">
        <v>2</v>
      </c>
      <c r="L1457" s="3" t="s">
        <v>14</v>
      </c>
      <c r="M1457" s="3" t="s">
        <v>15</v>
      </c>
      <c r="N1457" s="6">
        <v>1456</v>
      </c>
    </row>
    <row r="1458" spans="1:14" ht="15.75" x14ac:dyDescent="0.25">
      <c r="A1458" s="13" t="s">
        <v>3330</v>
      </c>
      <c r="B1458" s="14" t="s">
        <v>2572</v>
      </c>
      <c r="C1458" s="15" t="s">
        <v>23</v>
      </c>
      <c r="D1458" s="14" t="s">
        <v>2534</v>
      </c>
      <c r="E1458" s="14" t="s">
        <v>1476</v>
      </c>
      <c r="F1458" s="16">
        <f>SUM(40*52*18.63)</f>
        <v>38750.400000000001</v>
      </c>
      <c r="G1458" s="15" t="s">
        <v>224</v>
      </c>
      <c r="H1458" s="15" t="s">
        <v>13</v>
      </c>
      <c r="I1458" s="18"/>
      <c r="J1458" s="18"/>
      <c r="K1458" s="15" t="s">
        <v>2</v>
      </c>
      <c r="L1458" s="15" t="s">
        <v>14</v>
      </c>
      <c r="M1458" s="15" t="s">
        <v>15</v>
      </c>
      <c r="N1458" s="6">
        <v>1457</v>
      </c>
    </row>
    <row r="1459" spans="1:14" ht="15.75" x14ac:dyDescent="0.25">
      <c r="A1459" s="1" t="s">
        <v>2569</v>
      </c>
      <c r="B1459" s="2" t="s">
        <v>139</v>
      </c>
      <c r="C1459" s="3" t="s">
        <v>144</v>
      </c>
      <c r="D1459" s="2" t="s">
        <v>2570</v>
      </c>
      <c r="E1459" s="2" t="s">
        <v>1246</v>
      </c>
      <c r="F1459" s="4">
        <v>38591</v>
      </c>
      <c r="G1459" s="3" t="s">
        <v>224</v>
      </c>
      <c r="H1459" s="3" t="s">
        <v>13</v>
      </c>
      <c r="I1459" s="7"/>
      <c r="J1459" s="7"/>
      <c r="K1459" s="3" t="s">
        <v>2152</v>
      </c>
      <c r="L1459" s="3" t="s">
        <v>2153</v>
      </c>
      <c r="M1459" s="3" t="s">
        <v>15</v>
      </c>
      <c r="N1459" s="6">
        <v>1458</v>
      </c>
    </row>
    <row r="1460" spans="1:14" ht="15.75" x14ac:dyDescent="0.25">
      <c r="A1460" s="13" t="s">
        <v>3008</v>
      </c>
      <c r="B1460" s="14" t="s">
        <v>3009</v>
      </c>
      <c r="C1460" s="15" t="s">
        <v>9</v>
      </c>
      <c r="D1460" s="14" t="s">
        <v>2948</v>
      </c>
      <c r="E1460" s="14" t="s">
        <v>505</v>
      </c>
      <c r="F1460" s="16">
        <f>SUM(40*52*18.29)</f>
        <v>38043.199999999997</v>
      </c>
      <c r="G1460" s="15" t="s">
        <v>224</v>
      </c>
      <c r="H1460" s="15" t="s">
        <v>13</v>
      </c>
      <c r="I1460" s="18"/>
      <c r="J1460" s="18"/>
      <c r="K1460" s="15" t="s">
        <v>2</v>
      </c>
      <c r="L1460" s="15" t="s">
        <v>14</v>
      </c>
      <c r="M1460" s="15" t="s">
        <v>15</v>
      </c>
      <c r="N1460" s="6">
        <v>1459</v>
      </c>
    </row>
    <row r="1461" spans="1:14" ht="15.75" x14ac:dyDescent="0.25">
      <c r="A1461" s="13" t="s">
        <v>3331</v>
      </c>
      <c r="B1461" s="14" t="s">
        <v>2711</v>
      </c>
      <c r="C1461" s="15" t="s">
        <v>12</v>
      </c>
      <c r="D1461" s="14" t="s">
        <v>2374</v>
      </c>
      <c r="E1461" s="14" t="s">
        <v>189</v>
      </c>
      <c r="F1461" s="16">
        <f>SUM(40*52*18.14)</f>
        <v>37731.200000000004</v>
      </c>
      <c r="G1461" s="15" t="s">
        <v>224</v>
      </c>
      <c r="H1461" s="15" t="s">
        <v>13</v>
      </c>
      <c r="I1461" s="18"/>
      <c r="J1461" s="18"/>
      <c r="K1461" s="15" t="s">
        <v>2</v>
      </c>
      <c r="L1461" s="15" t="s">
        <v>14</v>
      </c>
      <c r="M1461" s="15" t="s">
        <v>15</v>
      </c>
      <c r="N1461" s="6">
        <v>1460</v>
      </c>
    </row>
    <row r="1462" spans="1:14" ht="15.75" x14ac:dyDescent="0.25">
      <c r="A1462" s="22" t="s">
        <v>3332</v>
      </c>
      <c r="B1462" s="21" t="s">
        <v>35</v>
      </c>
      <c r="C1462" s="17" t="s">
        <v>144</v>
      </c>
      <c r="D1462" s="21" t="s">
        <v>3333</v>
      </c>
      <c r="E1462" s="21" t="s">
        <v>505</v>
      </c>
      <c r="F1462" s="16">
        <f>SUM(40*52*18.1)</f>
        <v>37648</v>
      </c>
      <c r="G1462" s="17" t="s">
        <v>224</v>
      </c>
      <c r="H1462" s="17" t="s">
        <v>13</v>
      </c>
      <c r="I1462" s="18"/>
      <c r="J1462" s="18"/>
      <c r="K1462" s="17" t="s">
        <v>2</v>
      </c>
      <c r="L1462" s="17" t="s">
        <v>14</v>
      </c>
      <c r="M1462" s="17" t="s">
        <v>15</v>
      </c>
      <c r="N1462" s="6">
        <v>1461</v>
      </c>
    </row>
    <row r="1463" spans="1:14" ht="15.75" x14ac:dyDescent="0.25">
      <c r="A1463" s="13" t="s">
        <v>3334</v>
      </c>
      <c r="B1463" s="14" t="s">
        <v>127</v>
      </c>
      <c r="C1463" s="15" t="s">
        <v>51</v>
      </c>
      <c r="D1463" s="14" t="s">
        <v>2973</v>
      </c>
      <c r="E1463" s="14" t="s">
        <v>435</v>
      </c>
      <c r="F1463" s="16">
        <f>SUM(40*52*18.1)</f>
        <v>37648</v>
      </c>
      <c r="G1463" s="15" t="s">
        <v>224</v>
      </c>
      <c r="H1463" s="15" t="s">
        <v>13</v>
      </c>
      <c r="I1463" s="18"/>
      <c r="J1463" s="18"/>
      <c r="K1463" s="15" t="s">
        <v>2</v>
      </c>
      <c r="L1463" s="15" t="s">
        <v>14</v>
      </c>
      <c r="M1463" s="15" t="s">
        <v>15</v>
      </c>
      <c r="N1463" s="6">
        <v>1462</v>
      </c>
    </row>
    <row r="1464" spans="1:14" ht="15.75" x14ac:dyDescent="0.25">
      <c r="A1464" s="13" t="s">
        <v>3335</v>
      </c>
      <c r="B1464" s="14" t="s">
        <v>2528</v>
      </c>
      <c r="C1464" s="15" t="s">
        <v>23</v>
      </c>
      <c r="D1464" s="14" t="s">
        <v>3017</v>
      </c>
      <c r="E1464" s="14" t="s">
        <v>37</v>
      </c>
      <c r="F1464" s="20">
        <f>SUM(40*52*18.1)</f>
        <v>37648</v>
      </c>
      <c r="G1464" s="15" t="s">
        <v>224</v>
      </c>
      <c r="H1464" s="19" t="s">
        <v>13</v>
      </c>
      <c r="I1464" s="20"/>
      <c r="J1464" s="20"/>
      <c r="K1464" s="19" t="s">
        <v>2</v>
      </c>
      <c r="L1464" s="15" t="s">
        <v>14</v>
      </c>
      <c r="M1464" s="15" t="s">
        <v>15</v>
      </c>
      <c r="N1464" s="6">
        <v>1463</v>
      </c>
    </row>
    <row r="1465" spans="1:14" ht="15.75" x14ac:dyDescent="0.25">
      <c r="A1465" s="1" t="s">
        <v>2571</v>
      </c>
      <c r="B1465" s="2" t="s">
        <v>2572</v>
      </c>
      <c r="C1465" s="8"/>
      <c r="D1465" s="2" t="s">
        <v>2573</v>
      </c>
      <c r="E1465" s="2" t="s">
        <v>1045</v>
      </c>
      <c r="F1465" s="4">
        <v>37638</v>
      </c>
      <c r="G1465" s="3" t="s">
        <v>12</v>
      </c>
      <c r="H1465" s="3" t="s">
        <v>13</v>
      </c>
      <c r="I1465" s="7"/>
      <c r="J1465" s="7"/>
      <c r="K1465" s="3" t="s">
        <v>2</v>
      </c>
      <c r="L1465" s="3" t="s">
        <v>14</v>
      </c>
      <c r="M1465" s="3" t="s">
        <v>15</v>
      </c>
      <c r="N1465" s="6">
        <v>1464</v>
      </c>
    </row>
    <row r="1466" spans="1:14" ht="15.75" x14ac:dyDescent="0.25">
      <c r="A1466" s="1" t="s">
        <v>3336</v>
      </c>
      <c r="B1466" s="2" t="s">
        <v>704</v>
      </c>
      <c r="C1466" s="3" t="s">
        <v>9</v>
      </c>
      <c r="D1466" s="2" t="s">
        <v>2085</v>
      </c>
      <c r="E1466" s="2" t="s">
        <v>1534</v>
      </c>
      <c r="F1466" s="4">
        <v>37536</v>
      </c>
      <c r="G1466" s="3" t="s">
        <v>224</v>
      </c>
      <c r="H1466" s="3" t="s">
        <v>13</v>
      </c>
      <c r="I1466" s="5"/>
      <c r="J1466" s="5"/>
      <c r="K1466" s="3" t="s">
        <v>246</v>
      </c>
      <c r="L1466" s="3" t="s">
        <v>14</v>
      </c>
      <c r="M1466" s="3" t="s">
        <v>15</v>
      </c>
      <c r="N1466" s="6">
        <v>1465</v>
      </c>
    </row>
    <row r="1467" spans="1:14" ht="15.75" x14ac:dyDescent="0.25">
      <c r="A1467" s="13" t="s">
        <v>3337</v>
      </c>
      <c r="B1467" s="14" t="s">
        <v>377</v>
      </c>
      <c r="C1467" s="15" t="s">
        <v>187</v>
      </c>
      <c r="D1467" s="14" t="s">
        <v>3338</v>
      </c>
      <c r="E1467" s="14" t="s">
        <v>2929</v>
      </c>
      <c r="F1467" s="16">
        <f>SUM(40*52*18.02)</f>
        <v>37481.599999999999</v>
      </c>
      <c r="G1467" s="15" t="s">
        <v>224</v>
      </c>
      <c r="H1467" s="15" t="s">
        <v>13</v>
      </c>
      <c r="I1467" s="18"/>
      <c r="J1467" s="18"/>
      <c r="K1467" s="15" t="s">
        <v>2</v>
      </c>
      <c r="L1467" s="15" t="s">
        <v>14</v>
      </c>
      <c r="M1467" s="15" t="s">
        <v>15</v>
      </c>
      <c r="N1467" s="6">
        <v>1466</v>
      </c>
    </row>
    <row r="1468" spans="1:14" ht="15.75" x14ac:dyDescent="0.25">
      <c r="A1468" s="13" t="s">
        <v>3339</v>
      </c>
      <c r="B1468" s="14" t="s">
        <v>1062</v>
      </c>
      <c r="C1468" s="15" t="s">
        <v>135</v>
      </c>
      <c r="D1468" s="14" t="s">
        <v>2948</v>
      </c>
      <c r="E1468" s="14" t="s">
        <v>505</v>
      </c>
      <c r="F1468" s="20">
        <f>SUM(40*52*17.81)</f>
        <v>37044.799999999996</v>
      </c>
      <c r="G1468" s="15" t="s">
        <v>224</v>
      </c>
      <c r="H1468" s="19" t="s">
        <v>13</v>
      </c>
      <c r="I1468" s="20"/>
      <c r="J1468" s="20"/>
      <c r="K1468" s="19" t="s">
        <v>2</v>
      </c>
      <c r="L1468" s="15" t="s">
        <v>14</v>
      </c>
      <c r="M1468" s="15" t="s">
        <v>15</v>
      </c>
      <c r="N1468" s="6">
        <v>1467</v>
      </c>
    </row>
    <row r="1469" spans="1:14" ht="15.75" x14ac:dyDescent="0.25">
      <c r="A1469" s="13" t="s">
        <v>3340</v>
      </c>
      <c r="B1469" s="14" t="s">
        <v>1031</v>
      </c>
      <c r="C1469" s="15" t="s">
        <v>51</v>
      </c>
      <c r="D1469" s="14" t="s">
        <v>2948</v>
      </c>
      <c r="E1469" s="14" t="s">
        <v>505</v>
      </c>
      <c r="F1469" s="20">
        <f>SUM(40*52*17.81)</f>
        <v>37044.799999999996</v>
      </c>
      <c r="G1469" s="15" t="s">
        <v>224</v>
      </c>
      <c r="H1469" s="19" t="s">
        <v>13</v>
      </c>
      <c r="I1469" s="20"/>
      <c r="J1469" s="20"/>
      <c r="K1469" s="19" t="s">
        <v>2</v>
      </c>
      <c r="L1469" s="15" t="s">
        <v>14</v>
      </c>
      <c r="M1469" s="15" t="s">
        <v>15</v>
      </c>
      <c r="N1469" s="6">
        <v>1468</v>
      </c>
    </row>
    <row r="1470" spans="1:14" ht="15.75" x14ac:dyDescent="0.25">
      <c r="A1470" s="13" t="s">
        <v>989</v>
      </c>
      <c r="B1470" s="14" t="s">
        <v>3341</v>
      </c>
      <c r="C1470" s="15" t="s">
        <v>144</v>
      </c>
      <c r="D1470" s="14" t="s">
        <v>2948</v>
      </c>
      <c r="E1470" s="14" t="s">
        <v>505</v>
      </c>
      <c r="F1470" s="16">
        <f>SUM(40*52*17.81)</f>
        <v>37044.799999999996</v>
      </c>
      <c r="G1470" s="15" t="s">
        <v>224</v>
      </c>
      <c r="H1470" s="17" t="s">
        <v>13</v>
      </c>
      <c r="I1470" s="20"/>
      <c r="J1470" s="20"/>
      <c r="K1470" s="17" t="s">
        <v>2</v>
      </c>
      <c r="L1470" s="15" t="s">
        <v>14</v>
      </c>
      <c r="M1470" s="15" t="s">
        <v>15</v>
      </c>
      <c r="N1470" s="6">
        <v>1469</v>
      </c>
    </row>
    <row r="1471" spans="1:14" ht="15.75" x14ac:dyDescent="0.25">
      <c r="A1471" s="13" t="s">
        <v>3342</v>
      </c>
      <c r="B1471" s="14" t="s">
        <v>1232</v>
      </c>
      <c r="C1471" s="15" t="s">
        <v>51</v>
      </c>
      <c r="D1471" s="14" t="s">
        <v>2948</v>
      </c>
      <c r="E1471" s="14" t="s">
        <v>505</v>
      </c>
      <c r="F1471" s="20">
        <f>SUM(40*52*17.81)</f>
        <v>37044.799999999996</v>
      </c>
      <c r="G1471" s="15" t="s">
        <v>224</v>
      </c>
      <c r="H1471" s="19" t="s">
        <v>13</v>
      </c>
      <c r="I1471" s="20"/>
      <c r="J1471" s="20"/>
      <c r="K1471" s="15" t="s">
        <v>2</v>
      </c>
      <c r="L1471" s="15" t="s">
        <v>14</v>
      </c>
      <c r="M1471" s="15" t="s">
        <v>15</v>
      </c>
      <c r="N1471" s="6">
        <v>1470</v>
      </c>
    </row>
    <row r="1472" spans="1:14" ht="15.75" x14ac:dyDescent="0.25">
      <c r="A1472" s="1" t="s">
        <v>2577</v>
      </c>
      <c r="B1472" s="2" t="s">
        <v>2578</v>
      </c>
      <c r="C1472" s="3" t="s">
        <v>58</v>
      </c>
      <c r="D1472" s="2" t="s">
        <v>2579</v>
      </c>
      <c r="E1472" s="2" t="s">
        <v>2580</v>
      </c>
      <c r="F1472" s="4">
        <v>37021</v>
      </c>
      <c r="G1472" s="3" t="s">
        <v>12</v>
      </c>
      <c r="H1472" s="3" t="s">
        <v>13</v>
      </c>
      <c r="I1472" s="7"/>
      <c r="J1472" s="7"/>
      <c r="K1472" s="3" t="s">
        <v>2</v>
      </c>
      <c r="L1472" s="3" t="s">
        <v>14</v>
      </c>
      <c r="M1472" s="3" t="s">
        <v>15</v>
      </c>
      <c r="N1472" s="6">
        <v>1471</v>
      </c>
    </row>
    <row r="1473" spans="1:14" ht="15.75" x14ac:dyDescent="0.25">
      <c r="A1473" s="1" t="s">
        <v>3343</v>
      </c>
      <c r="B1473" s="2" t="s">
        <v>3344</v>
      </c>
      <c r="C1473" s="8"/>
      <c r="D1473" s="2" t="s">
        <v>2511</v>
      </c>
      <c r="E1473" s="2" t="s">
        <v>1665</v>
      </c>
      <c r="F1473" s="5">
        <v>36500</v>
      </c>
      <c r="G1473" s="3" t="s">
        <v>224</v>
      </c>
      <c r="H1473" s="9" t="s">
        <v>13</v>
      </c>
      <c r="I1473" s="5"/>
      <c r="J1473" s="5"/>
      <c r="K1473" s="9" t="s">
        <v>246</v>
      </c>
      <c r="L1473" s="3" t="s">
        <v>14</v>
      </c>
      <c r="M1473" s="3" t="s">
        <v>15</v>
      </c>
      <c r="N1473" s="6">
        <v>1472</v>
      </c>
    </row>
    <row r="1474" spans="1:14" ht="15.75" x14ac:dyDescent="0.25">
      <c r="A1474" s="1" t="s">
        <v>2585</v>
      </c>
      <c r="B1474" s="2" t="s">
        <v>1265</v>
      </c>
      <c r="C1474" s="3" t="s">
        <v>13</v>
      </c>
      <c r="D1474" s="2" t="s">
        <v>2586</v>
      </c>
      <c r="E1474" s="2" t="s">
        <v>1912</v>
      </c>
      <c r="F1474" s="4">
        <v>36258</v>
      </c>
      <c r="G1474" s="3" t="s">
        <v>12</v>
      </c>
      <c r="H1474" s="3" t="s">
        <v>13</v>
      </c>
      <c r="I1474" s="4"/>
      <c r="J1474" s="7"/>
      <c r="K1474" s="3" t="s">
        <v>2</v>
      </c>
      <c r="L1474" s="3" t="s">
        <v>14</v>
      </c>
      <c r="M1474" s="3" t="s">
        <v>15</v>
      </c>
      <c r="N1474" s="6">
        <v>1473</v>
      </c>
    </row>
    <row r="1475" spans="1:14" ht="15.75" x14ac:dyDescent="0.25">
      <c r="A1475" s="1" t="s">
        <v>2587</v>
      </c>
      <c r="B1475" s="2" t="s">
        <v>2136</v>
      </c>
      <c r="C1475" s="8"/>
      <c r="D1475" s="2" t="s">
        <v>2588</v>
      </c>
      <c r="E1475" s="2" t="s">
        <v>1983</v>
      </c>
      <c r="F1475" s="4">
        <v>35700</v>
      </c>
      <c r="G1475" s="3" t="s">
        <v>12</v>
      </c>
      <c r="H1475" s="3" t="s">
        <v>13</v>
      </c>
      <c r="I1475" s="7"/>
      <c r="J1475" s="7"/>
      <c r="K1475" s="3" t="s">
        <v>2</v>
      </c>
      <c r="L1475" s="3" t="s">
        <v>14</v>
      </c>
      <c r="M1475" s="3" t="s">
        <v>15</v>
      </c>
      <c r="N1475" s="6">
        <v>1474</v>
      </c>
    </row>
    <row r="1476" spans="1:14" ht="15.75" x14ac:dyDescent="0.25">
      <c r="A1476" s="1" t="s">
        <v>3345</v>
      </c>
      <c r="B1476" s="2" t="s">
        <v>3346</v>
      </c>
      <c r="C1476" s="8"/>
      <c r="D1476" s="2" t="s">
        <v>2584</v>
      </c>
      <c r="E1476" s="2" t="s">
        <v>1755</v>
      </c>
      <c r="F1476" s="4">
        <v>35000</v>
      </c>
      <c r="G1476" s="3" t="s">
        <v>12</v>
      </c>
      <c r="H1476" s="3" t="s">
        <v>13</v>
      </c>
      <c r="I1476" s="4"/>
      <c r="J1476" s="7"/>
      <c r="K1476" s="3" t="s">
        <v>2</v>
      </c>
      <c r="L1476" s="3" t="s">
        <v>14</v>
      </c>
      <c r="M1476" s="3" t="s">
        <v>15</v>
      </c>
      <c r="N1476" s="6">
        <v>1475</v>
      </c>
    </row>
    <row r="1477" spans="1:14" ht="15.75" x14ac:dyDescent="0.25">
      <c r="A1477" s="22" t="s">
        <v>3030</v>
      </c>
      <c r="B1477" s="21" t="s">
        <v>2012</v>
      </c>
      <c r="C1477" s="17"/>
      <c r="D1477" s="21" t="s">
        <v>3025</v>
      </c>
      <c r="E1477" s="21" t="s">
        <v>570</v>
      </c>
      <c r="F1477" s="16">
        <f>SUM(40*52*16.08)</f>
        <v>33446.399999999994</v>
      </c>
      <c r="G1477" s="17" t="s">
        <v>224</v>
      </c>
      <c r="H1477" s="17" t="s">
        <v>13</v>
      </c>
      <c r="I1477" s="18"/>
      <c r="J1477" s="18">
        <v>10450</v>
      </c>
      <c r="K1477" s="17" t="s">
        <v>2</v>
      </c>
      <c r="L1477" s="17" t="s">
        <v>14</v>
      </c>
      <c r="M1477" s="17" t="s">
        <v>15</v>
      </c>
      <c r="N1477" s="6">
        <v>1476</v>
      </c>
    </row>
    <row r="1478" spans="1:14" ht="15.75" x14ac:dyDescent="0.25">
      <c r="A1478" s="1" t="s">
        <v>3347</v>
      </c>
      <c r="B1478" s="2" t="s">
        <v>3010</v>
      </c>
      <c r="C1478" s="8"/>
      <c r="D1478" s="2" t="s">
        <v>2594</v>
      </c>
      <c r="E1478" s="2" t="s">
        <v>1045</v>
      </c>
      <c r="F1478" s="4">
        <v>33150</v>
      </c>
      <c r="G1478" s="3" t="s">
        <v>12</v>
      </c>
      <c r="H1478" s="3" t="s">
        <v>13</v>
      </c>
      <c r="I1478" s="7"/>
      <c r="J1478" s="7"/>
      <c r="K1478" s="3" t="s">
        <v>2</v>
      </c>
      <c r="L1478" s="3" t="s">
        <v>14</v>
      </c>
      <c r="M1478" s="3" t="s">
        <v>15</v>
      </c>
      <c r="N1478" s="6">
        <v>1477</v>
      </c>
    </row>
    <row r="1479" spans="1:14" ht="15.75" x14ac:dyDescent="0.25">
      <c r="A1479" s="1" t="s">
        <v>556</v>
      </c>
      <c r="B1479" s="2" t="s">
        <v>3348</v>
      </c>
      <c r="C1479" s="3" t="s">
        <v>152</v>
      </c>
      <c r="D1479" s="2" t="s">
        <v>2596</v>
      </c>
      <c r="E1479" s="2" t="s">
        <v>1755</v>
      </c>
      <c r="F1479" s="4">
        <v>33150</v>
      </c>
      <c r="G1479" s="3" t="s">
        <v>12</v>
      </c>
      <c r="H1479" s="3" t="s">
        <v>13</v>
      </c>
      <c r="I1479" s="7"/>
      <c r="J1479" s="7"/>
      <c r="K1479" s="3" t="s">
        <v>2</v>
      </c>
      <c r="L1479" s="3" t="s">
        <v>14</v>
      </c>
      <c r="M1479" s="3" t="s">
        <v>15</v>
      </c>
      <c r="N1479" s="6">
        <v>1478</v>
      </c>
    </row>
    <row r="1480" spans="1:14" ht="15.75" x14ac:dyDescent="0.25">
      <c r="A1480" s="13" t="s">
        <v>3349</v>
      </c>
      <c r="B1480" s="14" t="s">
        <v>1447</v>
      </c>
      <c r="C1480" s="15" t="s">
        <v>51</v>
      </c>
      <c r="D1480" s="14" t="s">
        <v>3025</v>
      </c>
      <c r="E1480" s="14" t="s">
        <v>570</v>
      </c>
      <c r="F1480" s="16">
        <f>SUM(40*52*15.7)</f>
        <v>32656</v>
      </c>
      <c r="G1480" s="15" t="s">
        <v>224</v>
      </c>
      <c r="H1480" s="15" t="s">
        <v>13</v>
      </c>
      <c r="I1480" s="20"/>
      <c r="J1480" s="16">
        <v>10450</v>
      </c>
      <c r="K1480" s="15" t="s">
        <v>2</v>
      </c>
      <c r="L1480" s="15" t="s">
        <v>14</v>
      </c>
      <c r="M1480" s="15" t="s">
        <v>15</v>
      </c>
      <c r="N1480" s="6">
        <v>1479</v>
      </c>
    </row>
    <row r="1481" spans="1:14" ht="15.75" x14ac:dyDescent="0.25">
      <c r="A1481" s="13" t="s">
        <v>3350</v>
      </c>
      <c r="B1481" s="14" t="s">
        <v>1250</v>
      </c>
      <c r="C1481" s="15" t="s">
        <v>233</v>
      </c>
      <c r="D1481" s="14" t="s">
        <v>3025</v>
      </c>
      <c r="E1481" s="14" t="s">
        <v>570</v>
      </c>
      <c r="F1481" s="16">
        <f>SUM(40*52*15.7)</f>
        <v>32656</v>
      </c>
      <c r="G1481" s="15" t="s">
        <v>224</v>
      </c>
      <c r="H1481" s="15" t="s">
        <v>13</v>
      </c>
      <c r="I1481" s="18"/>
      <c r="J1481" s="16">
        <v>10450</v>
      </c>
      <c r="K1481" s="15" t="s">
        <v>2</v>
      </c>
      <c r="L1481" s="15" t="s">
        <v>14</v>
      </c>
      <c r="M1481" s="15" t="s">
        <v>15</v>
      </c>
      <c r="N1481" s="6">
        <v>1480</v>
      </c>
    </row>
    <row r="1482" spans="1:14" ht="15.75" x14ac:dyDescent="0.25">
      <c r="A1482" s="13" t="s">
        <v>3351</v>
      </c>
      <c r="B1482" s="14" t="s">
        <v>3352</v>
      </c>
      <c r="C1482" s="15" t="s">
        <v>181</v>
      </c>
      <c r="D1482" s="14" t="s">
        <v>3025</v>
      </c>
      <c r="E1482" s="14" t="s">
        <v>570</v>
      </c>
      <c r="F1482" s="20">
        <f>SUM(40*52*15.7)</f>
        <v>32656</v>
      </c>
      <c r="G1482" s="15" t="s">
        <v>224</v>
      </c>
      <c r="H1482" s="19" t="s">
        <v>13</v>
      </c>
      <c r="I1482" s="20"/>
      <c r="J1482" s="16">
        <v>10450</v>
      </c>
      <c r="K1482" s="19" t="s">
        <v>2</v>
      </c>
      <c r="L1482" s="15" t="s">
        <v>14</v>
      </c>
      <c r="M1482" s="15" t="s">
        <v>15</v>
      </c>
      <c r="N1482" s="6">
        <v>1481</v>
      </c>
    </row>
    <row r="1483" spans="1:14" ht="15.75" x14ac:dyDescent="0.25">
      <c r="A1483" s="13" t="s">
        <v>955</v>
      </c>
      <c r="B1483" s="14" t="s">
        <v>1269</v>
      </c>
      <c r="C1483" s="15" t="s">
        <v>181</v>
      </c>
      <c r="D1483" s="14" t="s">
        <v>3025</v>
      </c>
      <c r="E1483" s="14" t="s">
        <v>570</v>
      </c>
      <c r="F1483" s="20">
        <f>SUM(40*52*15.7)</f>
        <v>32656</v>
      </c>
      <c r="G1483" s="15" t="s">
        <v>224</v>
      </c>
      <c r="H1483" s="19" t="s">
        <v>13</v>
      </c>
      <c r="I1483" s="20"/>
      <c r="J1483" s="16">
        <v>10450</v>
      </c>
      <c r="K1483" s="15" t="s">
        <v>2</v>
      </c>
      <c r="L1483" s="15" t="s">
        <v>14</v>
      </c>
      <c r="M1483" s="15" t="s">
        <v>15</v>
      </c>
      <c r="N1483" s="6">
        <v>1482</v>
      </c>
    </row>
    <row r="1484" spans="1:14" ht="15.75" x14ac:dyDescent="0.25">
      <c r="A1484" s="13" t="s">
        <v>698</v>
      </c>
      <c r="B1484" s="14" t="s">
        <v>203</v>
      </c>
      <c r="C1484" s="15" t="s">
        <v>187</v>
      </c>
      <c r="D1484" s="14" t="s">
        <v>3025</v>
      </c>
      <c r="E1484" s="14" t="s">
        <v>570</v>
      </c>
      <c r="F1484" s="16">
        <f>SUM(40*52*15.39)</f>
        <v>32011.200000000001</v>
      </c>
      <c r="G1484" s="15" t="s">
        <v>224</v>
      </c>
      <c r="H1484" s="15" t="s">
        <v>13</v>
      </c>
      <c r="I1484" s="18"/>
      <c r="J1484" s="16">
        <v>10450</v>
      </c>
      <c r="K1484" s="15" t="s">
        <v>2</v>
      </c>
      <c r="L1484" s="15" t="s">
        <v>14</v>
      </c>
      <c r="M1484" s="15" t="s">
        <v>15</v>
      </c>
      <c r="N1484" s="6">
        <v>1483</v>
      </c>
    </row>
    <row r="1485" spans="1:14" ht="15.75" x14ac:dyDescent="0.25">
      <c r="A1485" s="13" t="s">
        <v>3353</v>
      </c>
      <c r="B1485" s="14" t="s">
        <v>3032</v>
      </c>
      <c r="C1485" s="15" t="s">
        <v>18</v>
      </c>
      <c r="D1485" s="14" t="s">
        <v>3354</v>
      </c>
      <c r="E1485" s="14" t="s">
        <v>37</v>
      </c>
      <c r="F1485" s="16">
        <f>SUM(40*52*15.39)</f>
        <v>32011.200000000001</v>
      </c>
      <c r="G1485" s="15" t="s">
        <v>224</v>
      </c>
      <c r="H1485" s="15" t="s">
        <v>13</v>
      </c>
      <c r="I1485" s="18"/>
      <c r="J1485" s="18"/>
      <c r="K1485" s="15" t="s">
        <v>2</v>
      </c>
      <c r="L1485" s="15" t="s">
        <v>14</v>
      </c>
      <c r="M1485" s="15" t="s">
        <v>15</v>
      </c>
      <c r="N1485" s="6">
        <v>1484</v>
      </c>
    </row>
    <row r="1486" spans="1:14" ht="15.75" x14ac:dyDescent="0.25">
      <c r="A1486" s="13" t="s">
        <v>3355</v>
      </c>
      <c r="B1486" s="14" t="s">
        <v>1618</v>
      </c>
      <c r="C1486" s="15" t="s">
        <v>152</v>
      </c>
      <c r="D1486" s="14" t="s">
        <v>3025</v>
      </c>
      <c r="E1486" s="14" t="s">
        <v>570</v>
      </c>
      <c r="F1486" s="16">
        <f>SUM(40*52*15.39)</f>
        <v>32011.200000000001</v>
      </c>
      <c r="G1486" s="15" t="s">
        <v>224</v>
      </c>
      <c r="H1486" s="15" t="s">
        <v>13</v>
      </c>
      <c r="I1486" s="18"/>
      <c r="J1486" s="16">
        <v>10450</v>
      </c>
      <c r="K1486" s="15" t="s">
        <v>2</v>
      </c>
      <c r="L1486" s="15" t="s">
        <v>14</v>
      </c>
      <c r="M1486" s="15" t="s">
        <v>15</v>
      </c>
      <c r="N1486" s="6">
        <v>1485</v>
      </c>
    </row>
    <row r="1487" spans="1:14" ht="15.75" x14ac:dyDescent="0.25">
      <c r="A1487" s="13" t="s">
        <v>3356</v>
      </c>
      <c r="B1487" s="14" t="s">
        <v>445</v>
      </c>
      <c r="C1487" s="15" t="s">
        <v>51</v>
      </c>
      <c r="D1487" s="14" t="s">
        <v>3025</v>
      </c>
      <c r="E1487" s="14" t="s">
        <v>570</v>
      </c>
      <c r="F1487" s="16">
        <f>SUM(40*52*15.39)</f>
        <v>32011.200000000001</v>
      </c>
      <c r="G1487" s="15" t="s">
        <v>224</v>
      </c>
      <c r="H1487" s="15" t="s">
        <v>13</v>
      </c>
      <c r="I1487" s="18"/>
      <c r="J1487" s="16">
        <v>10450</v>
      </c>
      <c r="K1487" s="15" t="s">
        <v>2</v>
      </c>
      <c r="L1487" s="15" t="s">
        <v>14</v>
      </c>
      <c r="M1487" s="15" t="s">
        <v>15</v>
      </c>
      <c r="N1487" s="6">
        <v>1486</v>
      </c>
    </row>
    <row r="1488" spans="1:14" ht="15.75" x14ac:dyDescent="0.25">
      <c r="A1488" s="1" t="s">
        <v>2601</v>
      </c>
      <c r="B1488" s="2" t="s">
        <v>462</v>
      </c>
      <c r="C1488" s="3" t="s">
        <v>144</v>
      </c>
      <c r="D1488" s="2" t="s">
        <v>2602</v>
      </c>
      <c r="E1488" s="2" t="s">
        <v>37</v>
      </c>
      <c r="F1488" s="4">
        <v>31992</v>
      </c>
      <c r="G1488" s="3" t="s">
        <v>12</v>
      </c>
      <c r="H1488" s="3" t="s">
        <v>13</v>
      </c>
      <c r="I1488" s="7"/>
      <c r="J1488" s="7"/>
      <c r="K1488" s="3" t="s">
        <v>2</v>
      </c>
      <c r="L1488" s="3" t="s">
        <v>14</v>
      </c>
      <c r="M1488" s="3" t="s">
        <v>15</v>
      </c>
      <c r="N1488" s="6">
        <v>1487</v>
      </c>
    </row>
    <row r="1489" spans="1:14" ht="15.75" x14ac:dyDescent="0.25">
      <c r="A1489" s="1" t="s">
        <v>2603</v>
      </c>
      <c r="B1489" s="2" t="s">
        <v>394</v>
      </c>
      <c r="C1489" s="3" t="s">
        <v>181</v>
      </c>
      <c r="D1489" s="2" t="s">
        <v>2604</v>
      </c>
      <c r="E1489" s="2" t="s">
        <v>1307</v>
      </c>
      <c r="F1489" s="4">
        <v>31992</v>
      </c>
      <c r="G1489" s="3" t="s">
        <v>12</v>
      </c>
      <c r="H1489" s="3" t="s">
        <v>13</v>
      </c>
      <c r="I1489" s="7"/>
      <c r="J1489" s="7"/>
      <c r="K1489" s="3" t="s">
        <v>2</v>
      </c>
      <c r="L1489" s="3" t="s">
        <v>14</v>
      </c>
      <c r="M1489" s="3" t="s">
        <v>15</v>
      </c>
      <c r="N1489" s="6">
        <v>1488</v>
      </c>
    </row>
    <row r="1490" spans="1:14" ht="15.75" x14ac:dyDescent="0.25">
      <c r="A1490" s="13" t="s">
        <v>3357</v>
      </c>
      <c r="B1490" s="14" t="s">
        <v>1771</v>
      </c>
      <c r="C1490" s="15" t="s">
        <v>31</v>
      </c>
      <c r="D1490" s="14" t="s">
        <v>3354</v>
      </c>
      <c r="E1490" s="14" t="s">
        <v>37</v>
      </c>
      <c r="F1490" s="16">
        <f>SUM(40*52*15.21)</f>
        <v>31636.800000000003</v>
      </c>
      <c r="G1490" s="15" t="s">
        <v>224</v>
      </c>
      <c r="H1490" s="19" t="s">
        <v>13</v>
      </c>
      <c r="I1490" s="20"/>
      <c r="J1490" s="20"/>
      <c r="K1490" s="19" t="s">
        <v>2</v>
      </c>
      <c r="L1490" s="15" t="s">
        <v>14</v>
      </c>
      <c r="M1490" s="15" t="s">
        <v>15</v>
      </c>
      <c r="N1490" s="6">
        <v>1489</v>
      </c>
    </row>
    <row r="1491" spans="1:14" ht="15.75" x14ac:dyDescent="0.25">
      <c r="A1491" s="1" t="s">
        <v>3051</v>
      </c>
      <c r="B1491" s="2" t="s">
        <v>349</v>
      </c>
      <c r="C1491" s="3" t="s">
        <v>207</v>
      </c>
      <c r="D1491" s="2" t="s">
        <v>2392</v>
      </c>
      <c r="E1491" s="2" t="s">
        <v>129</v>
      </c>
      <c r="F1491" s="4">
        <v>29220</v>
      </c>
      <c r="G1491" s="3" t="s">
        <v>224</v>
      </c>
      <c r="H1491" s="3" t="s">
        <v>13</v>
      </c>
      <c r="I1491" s="7"/>
      <c r="J1491" s="7"/>
      <c r="K1491" s="3" t="s">
        <v>246</v>
      </c>
      <c r="L1491" s="3" t="s">
        <v>14</v>
      </c>
      <c r="M1491" s="3" t="s">
        <v>15</v>
      </c>
      <c r="N1491" s="6">
        <v>1490</v>
      </c>
    </row>
    <row r="1492" spans="1:14" ht="15.75" x14ac:dyDescent="0.25">
      <c r="A1492" s="1" t="s">
        <v>180</v>
      </c>
      <c r="B1492" s="11" t="s">
        <v>282</v>
      </c>
      <c r="C1492" s="8" t="s">
        <v>87</v>
      </c>
      <c r="D1492" s="11" t="s">
        <v>3052</v>
      </c>
      <c r="E1492" s="11" t="s">
        <v>37</v>
      </c>
      <c r="F1492" s="7">
        <v>28647</v>
      </c>
      <c r="G1492" s="8" t="s">
        <v>224</v>
      </c>
      <c r="H1492" s="8" t="s">
        <v>13</v>
      </c>
      <c r="I1492" s="7"/>
      <c r="J1492" s="7"/>
      <c r="K1492" s="8" t="s">
        <v>246</v>
      </c>
      <c r="L1492" s="8" t="s">
        <v>14</v>
      </c>
      <c r="M1492" s="8" t="s">
        <v>15</v>
      </c>
      <c r="N1492" s="6">
        <v>1491</v>
      </c>
    </row>
    <row r="1493" spans="1:14" ht="15.75" x14ac:dyDescent="0.25">
      <c r="A1493" s="13" t="s">
        <v>3358</v>
      </c>
      <c r="B1493" s="14" t="s">
        <v>1204</v>
      </c>
      <c r="C1493" s="15" t="s">
        <v>187</v>
      </c>
      <c r="D1493" s="14" t="s">
        <v>3062</v>
      </c>
      <c r="E1493" s="14" t="s">
        <v>812</v>
      </c>
      <c r="F1493" s="16">
        <f>SUM(40*52*11.06)</f>
        <v>23004.799999999999</v>
      </c>
      <c r="G1493" s="15" t="s">
        <v>224</v>
      </c>
      <c r="H1493" s="19" t="s">
        <v>13</v>
      </c>
      <c r="I1493" s="20"/>
      <c r="J1493" s="20"/>
      <c r="K1493" s="19" t="s">
        <v>2</v>
      </c>
      <c r="L1493" s="15" t="s">
        <v>14</v>
      </c>
      <c r="M1493" s="15" t="s">
        <v>15</v>
      </c>
      <c r="N1493" s="6">
        <v>1492</v>
      </c>
    </row>
    <row r="1494" spans="1:14" ht="15.75" x14ac:dyDescent="0.25">
      <c r="A1494" s="13" t="s">
        <v>3359</v>
      </c>
      <c r="B1494" s="14" t="s">
        <v>3360</v>
      </c>
      <c r="C1494" s="15" t="s">
        <v>144</v>
      </c>
      <c r="D1494" s="14" t="s">
        <v>3062</v>
      </c>
      <c r="E1494" s="14" t="s">
        <v>812</v>
      </c>
      <c r="F1494" s="16">
        <f>SUM(40*52*11.06)</f>
        <v>23004.799999999999</v>
      </c>
      <c r="G1494" s="15" t="s">
        <v>224</v>
      </c>
      <c r="H1494" s="15" t="s">
        <v>13</v>
      </c>
      <c r="I1494" s="18"/>
      <c r="J1494" s="18"/>
      <c r="K1494" s="15" t="s">
        <v>2</v>
      </c>
      <c r="L1494" s="15" t="s">
        <v>14</v>
      </c>
      <c r="M1494" s="15" t="s">
        <v>15</v>
      </c>
      <c r="N1494" s="6">
        <v>1493</v>
      </c>
    </row>
    <row r="1495" spans="1:14" ht="15.75" x14ac:dyDescent="0.25">
      <c r="A1495" s="13" t="s">
        <v>3361</v>
      </c>
      <c r="B1495" s="14" t="s">
        <v>787</v>
      </c>
      <c r="C1495" s="17"/>
      <c r="D1495" s="14" t="s">
        <v>3062</v>
      </c>
      <c r="E1495" s="14" t="s">
        <v>812</v>
      </c>
      <c r="F1495" s="16">
        <f>SUM(40*52*11.06)</f>
        <v>23004.799999999999</v>
      </c>
      <c r="G1495" s="15" t="s">
        <v>224</v>
      </c>
      <c r="H1495" s="15" t="s">
        <v>13</v>
      </c>
      <c r="I1495" s="18"/>
      <c r="J1495" s="18"/>
      <c r="K1495" s="15" t="s">
        <v>2</v>
      </c>
      <c r="L1495" s="15" t="s">
        <v>14</v>
      </c>
      <c r="M1495" s="15" t="s">
        <v>15</v>
      </c>
      <c r="N1495" s="6">
        <v>1494</v>
      </c>
    </row>
    <row r="1496" spans="1:14" ht="15.75" x14ac:dyDescent="0.25">
      <c r="A1496" s="22" t="s">
        <v>3362</v>
      </c>
      <c r="B1496" s="21" t="s">
        <v>3363</v>
      </c>
      <c r="C1496" s="17" t="s">
        <v>51</v>
      </c>
      <c r="D1496" s="21" t="s">
        <v>3062</v>
      </c>
      <c r="E1496" s="21" t="s">
        <v>812</v>
      </c>
      <c r="F1496" s="16">
        <f>SUM(40*52*11.06)</f>
        <v>23004.799999999999</v>
      </c>
      <c r="G1496" s="15" t="s">
        <v>224</v>
      </c>
      <c r="H1496" s="17" t="s">
        <v>13</v>
      </c>
      <c r="I1496" s="18"/>
      <c r="J1496" s="18"/>
      <c r="K1496" s="17" t="s">
        <v>2</v>
      </c>
      <c r="L1496" s="17" t="s">
        <v>14</v>
      </c>
      <c r="M1496" s="17" t="s">
        <v>15</v>
      </c>
      <c r="N1496" s="6">
        <v>1495</v>
      </c>
    </row>
    <row r="1499" spans="1:14" x14ac:dyDescent="0.25">
      <c r="A1499" t="s">
        <v>7366</v>
      </c>
    </row>
  </sheetData>
  <conditionalFormatting sqref="F2:F1496">
    <cfRule type="top10" dxfId="162" priority="1" percent="1" bottom="1" rank="10"/>
    <cfRule type="top10" dxfId="161" priority="2" percent="1" rank="10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6"/>
  <sheetViews>
    <sheetView workbookViewId="0"/>
  </sheetViews>
  <sheetFormatPr defaultRowHeight="15" x14ac:dyDescent="0.25"/>
  <cols>
    <col min="1" max="1" width="14.28515625" customWidth="1"/>
    <col min="2" max="2" width="16.42578125" bestFit="1" customWidth="1"/>
    <col min="11" max="11" width="23.28515625" bestFit="1" customWidth="1"/>
    <col min="12" max="12" width="16.85546875" bestFit="1" customWidth="1"/>
    <col min="13" max="13" width="12" bestFit="1" customWidth="1"/>
  </cols>
  <sheetData>
    <row r="3" spans="1:12" x14ac:dyDescent="0.25">
      <c r="A3" s="181" t="s">
        <v>7367</v>
      </c>
      <c r="B3" t="s">
        <v>7372</v>
      </c>
    </row>
    <row r="4" spans="1:12" x14ac:dyDescent="0.25">
      <c r="A4" s="140" t="s">
        <v>15</v>
      </c>
      <c r="B4" s="182">
        <v>600</v>
      </c>
    </row>
    <row r="5" spans="1:12" x14ac:dyDescent="0.25">
      <c r="A5" s="140" t="s">
        <v>60</v>
      </c>
      <c r="B5" s="182">
        <v>754</v>
      </c>
    </row>
    <row r="6" spans="1:12" x14ac:dyDescent="0.25">
      <c r="A6" s="140" t="s">
        <v>7373</v>
      </c>
      <c r="B6" s="182">
        <v>66</v>
      </c>
    </row>
    <row r="7" spans="1:12" x14ac:dyDescent="0.25">
      <c r="A7" s="140" t="s">
        <v>121</v>
      </c>
      <c r="B7" s="182">
        <v>19</v>
      </c>
    </row>
    <row r="8" spans="1:12" x14ac:dyDescent="0.25">
      <c r="A8" s="140" t="s">
        <v>7368</v>
      </c>
      <c r="B8" s="182">
        <v>1439</v>
      </c>
    </row>
    <row r="10" spans="1:12" x14ac:dyDescent="0.25">
      <c r="A10" s="181" t="s">
        <v>7367</v>
      </c>
      <c r="B10" t="s">
        <v>7371</v>
      </c>
    </row>
    <row r="11" spans="1:12" x14ac:dyDescent="0.25">
      <c r="A11" s="140" t="s">
        <v>15</v>
      </c>
      <c r="B11" s="184">
        <v>41611440.719999999</v>
      </c>
    </row>
    <row r="12" spans="1:12" x14ac:dyDescent="0.25">
      <c r="A12" s="140" t="s">
        <v>60</v>
      </c>
      <c r="B12" s="184">
        <v>55913139.5</v>
      </c>
    </row>
    <row r="13" spans="1:12" x14ac:dyDescent="0.25">
      <c r="A13" s="140" t="s">
        <v>7373</v>
      </c>
      <c r="B13" s="184">
        <v>8835547</v>
      </c>
    </row>
    <row r="14" spans="1:12" x14ac:dyDescent="0.25">
      <c r="A14" s="140" t="s">
        <v>121</v>
      </c>
      <c r="B14" s="184">
        <v>1581652</v>
      </c>
    </row>
    <row r="15" spans="1:12" ht="15.75" thickBot="1" x14ac:dyDescent="0.3">
      <c r="A15" s="140" t="s">
        <v>7368</v>
      </c>
      <c r="B15" s="184">
        <v>107941779.22</v>
      </c>
    </row>
    <row r="16" spans="1:12" x14ac:dyDescent="0.25">
      <c r="K16" s="189" t="s">
        <v>7423</v>
      </c>
      <c r="L16" s="189"/>
    </row>
    <row r="17" spans="1:12" x14ac:dyDescent="0.25">
      <c r="A17" s="181" t="s">
        <v>7367</v>
      </c>
      <c r="B17" t="s">
        <v>7404</v>
      </c>
      <c r="K17" s="187"/>
      <c r="L17" s="187"/>
    </row>
    <row r="18" spans="1:12" x14ac:dyDescent="0.25">
      <c r="A18" s="140" t="s">
        <v>15</v>
      </c>
      <c r="B18" s="184">
        <v>69352.401199999993</v>
      </c>
      <c r="K18" s="187" t="s">
        <v>7409</v>
      </c>
      <c r="L18" s="190">
        <v>75011.660333564971</v>
      </c>
    </row>
    <row r="19" spans="1:12" x14ac:dyDescent="0.25">
      <c r="A19" s="140" t="s">
        <v>60</v>
      </c>
      <c r="B19" s="184">
        <v>74155.3574270557</v>
      </c>
      <c r="K19" s="187" t="s">
        <v>7410</v>
      </c>
      <c r="L19" s="190">
        <v>930.12233053268051</v>
      </c>
    </row>
    <row r="20" spans="1:12" x14ac:dyDescent="0.25">
      <c r="A20" s="140" t="s">
        <v>7373</v>
      </c>
      <c r="B20" s="184">
        <v>133871.92424242425</v>
      </c>
      <c r="K20" s="187" t="s">
        <v>7411</v>
      </c>
      <c r="L20" s="192">
        <v>67209</v>
      </c>
    </row>
    <row r="21" spans="1:12" x14ac:dyDescent="0.25">
      <c r="A21" s="140" t="s">
        <v>121</v>
      </c>
      <c r="B21" s="184">
        <v>83244.84210526316</v>
      </c>
      <c r="K21" s="187" t="s">
        <v>7412</v>
      </c>
      <c r="L21" s="192">
        <v>51250</v>
      </c>
    </row>
    <row r="22" spans="1:12" x14ac:dyDescent="0.25">
      <c r="A22" s="140" t="s">
        <v>7368</v>
      </c>
      <c r="B22" s="184">
        <v>75011.660333564971</v>
      </c>
      <c r="K22" s="187" t="s">
        <v>7413</v>
      </c>
      <c r="L22" s="190">
        <v>35283.403238608225</v>
      </c>
    </row>
    <row r="23" spans="1:12" x14ac:dyDescent="0.25">
      <c r="K23" s="187" t="s">
        <v>7414</v>
      </c>
      <c r="L23" s="190">
        <v>1244918544.0982294</v>
      </c>
    </row>
    <row r="24" spans="1:12" x14ac:dyDescent="0.25">
      <c r="A24" s="181" t="s">
        <v>7367</v>
      </c>
      <c r="B24" t="s">
        <v>7372</v>
      </c>
      <c r="K24" s="187" t="s">
        <v>7415</v>
      </c>
      <c r="L24" s="190">
        <v>19.382320158569712</v>
      </c>
    </row>
    <row r="25" spans="1:12" x14ac:dyDescent="0.25">
      <c r="A25" s="186" t="s">
        <v>7405</v>
      </c>
      <c r="B25" s="182">
        <v>10</v>
      </c>
      <c r="K25" s="187" t="s">
        <v>7416</v>
      </c>
      <c r="L25" s="190">
        <v>3.1438166711205988</v>
      </c>
    </row>
    <row r="26" spans="1:12" x14ac:dyDescent="0.25">
      <c r="A26" s="186" t="s">
        <v>7406</v>
      </c>
      <c r="B26" s="182">
        <v>1</v>
      </c>
      <c r="K26" s="187" t="s">
        <v>7417</v>
      </c>
      <c r="L26" s="192">
        <v>419100</v>
      </c>
    </row>
    <row r="27" spans="1:12" x14ac:dyDescent="0.25">
      <c r="A27" s="186" t="s">
        <v>7375</v>
      </c>
      <c r="B27" s="182">
        <v>14</v>
      </c>
      <c r="K27" s="187" t="s">
        <v>7418</v>
      </c>
      <c r="L27" s="192">
        <v>1150</v>
      </c>
    </row>
    <row r="28" spans="1:12" x14ac:dyDescent="0.25">
      <c r="A28" s="186" t="s">
        <v>7376</v>
      </c>
      <c r="B28" s="182">
        <v>26</v>
      </c>
      <c r="K28" s="187" t="s">
        <v>7419</v>
      </c>
      <c r="L28" s="192">
        <v>420250</v>
      </c>
    </row>
    <row r="29" spans="1:12" x14ac:dyDescent="0.25">
      <c r="A29" s="186" t="s">
        <v>7377</v>
      </c>
      <c r="B29" s="182">
        <v>167</v>
      </c>
      <c r="K29" s="187" t="s">
        <v>7420</v>
      </c>
      <c r="L29" s="190">
        <v>107941779.22</v>
      </c>
    </row>
    <row r="30" spans="1:12" x14ac:dyDescent="0.25">
      <c r="A30" s="186" t="s">
        <v>7378</v>
      </c>
      <c r="B30" s="182">
        <v>315</v>
      </c>
      <c r="K30" s="187" t="s">
        <v>7421</v>
      </c>
      <c r="L30" s="192">
        <v>1439</v>
      </c>
    </row>
    <row r="31" spans="1:12" ht="15.75" thickBot="1" x14ac:dyDescent="0.3">
      <c r="A31" s="186" t="s">
        <v>7379</v>
      </c>
      <c r="B31" s="182">
        <v>254</v>
      </c>
      <c r="K31" s="188" t="s">
        <v>7422</v>
      </c>
      <c r="L31" s="191">
        <v>1824.5419639385345</v>
      </c>
    </row>
    <row r="32" spans="1:12" x14ac:dyDescent="0.25">
      <c r="A32" s="186" t="s">
        <v>7380</v>
      </c>
      <c r="B32" s="182">
        <v>211</v>
      </c>
    </row>
    <row r="33" spans="1:2" x14ac:dyDescent="0.25">
      <c r="A33" s="186" t="s">
        <v>7381</v>
      </c>
      <c r="B33" s="182">
        <v>129</v>
      </c>
    </row>
    <row r="34" spans="1:2" x14ac:dyDescent="0.25">
      <c r="A34" s="186" t="s">
        <v>7382</v>
      </c>
      <c r="B34" s="182">
        <v>98</v>
      </c>
    </row>
    <row r="35" spans="1:2" x14ac:dyDescent="0.25">
      <c r="A35" s="186" t="s">
        <v>7383</v>
      </c>
      <c r="B35" s="182">
        <v>58</v>
      </c>
    </row>
    <row r="36" spans="1:2" x14ac:dyDescent="0.25">
      <c r="A36" s="186" t="s">
        <v>7384</v>
      </c>
      <c r="B36" s="182">
        <v>41</v>
      </c>
    </row>
    <row r="37" spans="1:2" x14ac:dyDescent="0.25">
      <c r="A37" s="186" t="s">
        <v>7385</v>
      </c>
      <c r="B37" s="182">
        <v>37</v>
      </c>
    </row>
    <row r="38" spans="1:2" x14ac:dyDescent="0.25">
      <c r="A38" s="186" t="s">
        <v>7386</v>
      </c>
      <c r="B38" s="182">
        <v>17</v>
      </c>
    </row>
    <row r="39" spans="1:2" x14ac:dyDescent="0.25">
      <c r="A39" s="186" t="s">
        <v>7387</v>
      </c>
      <c r="B39" s="182">
        <v>14</v>
      </c>
    </row>
    <row r="40" spans="1:2" x14ac:dyDescent="0.25">
      <c r="A40" s="186" t="s">
        <v>7388</v>
      </c>
      <c r="B40" s="182">
        <v>9</v>
      </c>
    </row>
    <row r="41" spans="1:2" x14ac:dyDescent="0.25">
      <c r="A41" s="186" t="s">
        <v>7389</v>
      </c>
      <c r="B41" s="182">
        <v>7</v>
      </c>
    </row>
    <row r="42" spans="1:2" x14ac:dyDescent="0.25">
      <c r="A42" s="186" t="s">
        <v>7390</v>
      </c>
      <c r="B42" s="182">
        <v>6</v>
      </c>
    </row>
    <row r="43" spans="1:2" x14ac:dyDescent="0.25">
      <c r="A43" s="186" t="s">
        <v>7391</v>
      </c>
      <c r="B43" s="182">
        <v>5</v>
      </c>
    </row>
    <row r="44" spans="1:2" x14ac:dyDescent="0.25">
      <c r="A44" s="186" t="s">
        <v>7392</v>
      </c>
      <c r="B44" s="182">
        <v>2</v>
      </c>
    </row>
    <row r="45" spans="1:2" x14ac:dyDescent="0.25">
      <c r="A45" s="186" t="s">
        <v>7393</v>
      </c>
      <c r="B45" s="182">
        <v>5</v>
      </c>
    </row>
    <row r="46" spans="1:2" x14ac:dyDescent="0.25">
      <c r="A46" s="186" t="s">
        <v>7394</v>
      </c>
      <c r="B46" s="182">
        <v>2</v>
      </c>
    </row>
    <row r="47" spans="1:2" x14ac:dyDescent="0.25">
      <c r="A47" s="186" t="s">
        <v>7395</v>
      </c>
      <c r="B47" s="182">
        <v>2</v>
      </c>
    </row>
    <row r="48" spans="1:2" x14ac:dyDescent="0.25">
      <c r="A48" s="186" t="s">
        <v>7396</v>
      </c>
      <c r="B48" s="182">
        <v>1</v>
      </c>
    </row>
    <row r="49" spans="1:2" x14ac:dyDescent="0.25">
      <c r="A49" s="186" t="s">
        <v>7407</v>
      </c>
      <c r="B49" s="182">
        <v>1</v>
      </c>
    </row>
    <row r="50" spans="1:2" x14ac:dyDescent="0.25">
      <c r="A50" s="186" t="s">
        <v>7397</v>
      </c>
      <c r="B50" s="182">
        <v>1</v>
      </c>
    </row>
    <row r="51" spans="1:2" x14ac:dyDescent="0.25">
      <c r="A51" s="186" t="s">
        <v>7399</v>
      </c>
      <c r="B51" s="182">
        <v>1</v>
      </c>
    </row>
    <row r="52" spans="1:2" x14ac:dyDescent="0.25">
      <c r="A52" s="186" t="s">
        <v>7400</v>
      </c>
      <c r="B52" s="182">
        <v>1</v>
      </c>
    </row>
    <row r="53" spans="1:2" x14ac:dyDescent="0.25">
      <c r="A53" s="186" t="s">
        <v>7401</v>
      </c>
      <c r="B53" s="182">
        <v>2</v>
      </c>
    </row>
    <row r="54" spans="1:2" x14ac:dyDescent="0.25">
      <c r="A54" s="186" t="s">
        <v>7408</v>
      </c>
      <c r="B54" s="182">
        <v>1</v>
      </c>
    </row>
    <row r="55" spans="1:2" x14ac:dyDescent="0.25">
      <c r="A55" s="186" t="s">
        <v>7403</v>
      </c>
      <c r="B55" s="182">
        <v>1</v>
      </c>
    </row>
    <row r="56" spans="1:2" x14ac:dyDescent="0.25">
      <c r="A56" s="186" t="s">
        <v>7368</v>
      </c>
      <c r="B56" s="182">
        <v>1439</v>
      </c>
    </row>
  </sheetData>
  <pageMargins left="0.7" right="0.7" top="0.75" bottom="0.75" header="0.3" footer="0.3"/>
  <pageSetup scale="64" orientation="landscape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40"/>
  <sheetViews>
    <sheetView workbookViewId="0"/>
  </sheetViews>
  <sheetFormatPr defaultRowHeight="15" x14ac:dyDescent="0.25"/>
  <cols>
    <col min="1" max="1" width="16.85546875" bestFit="1" customWidth="1"/>
    <col min="2" max="2" width="14.7109375" bestFit="1" customWidth="1"/>
    <col min="3" max="3" width="8.7109375" bestFit="1" customWidth="1"/>
    <col min="4" max="4" width="36.85546875" style="140" bestFit="1" customWidth="1"/>
    <col min="5" max="5" width="31.28515625" style="140" bestFit="1" customWidth="1"/>
    <col min="6" max="6" width="16.5703125" bestFit="1" customWidth="1"/>
    <col min="7" max="7" width="16.140625" bestFit="1" customWidth="1"/>
    <col min="8" max="8" width="14.28515625" bestFit="1" customWidth="1"/>
    <col min="9" max="9" width="12.7109375" bestFit="1" customWidth="1"/>
    <col min="10" max="10" width="20.28515625" bestFit="1" customWidth="1"/>
    <col min="11" max="11" width="16.28515625" bestFit="1" customWidth="1"/>
    <col min="12" max="12" width="14.7109375" bestFit="1" customWidth="1"/>
    <col min="13" max="13" width="20.5703125" bestFit="1" customWidth="1"/>
  </cols>
  <sheetData>
    <row r="1" spans="1:14" s="144" customFormat="1" ht="15.75" x14ac:dyDescent="0.25">
      <c r="A1" s="141" t="s">
        <v>2650</v>
      </c>
      <c r="B1" s="141" t="s">
        <v>2649</v>
      </c>
      <c r="C1" s="141" t="s">
        <v>2648</v>
      </c>
      <c r="D1" s="141" t="s">
        <v>2647</v>
      </c>
      <c r="E1" s="141" t="s">
        <v>2651</v>
      </c>
      <c r="F1" s="142" t="s">
        <v>2646</v>
      </c>
      <c r="G1" s="143" t="s">
        <v>2652</v>
      </c>
      <c r="H1" s="143" t="s">
        <v>2653</v>
      </c>
      <c r="I1" s="141" t="s">
        <v>2654</v>
      </c>
      <c r="J1" s="143" t="s">
        <v>7362</v>
      </c>
      <c r="K1" s="143" t="s">
        <v>3368</v>
      </c>
      <c r="L1" s="141" t="s">
        <v>2655</v>
      </c>
      <c r="M1" s="141" t="s">
        <v>2656</v>
      </c>
      <c r="N1" s="183" t="s">
        <v>6</v>
      </c>
    </row>
    <row r="2" spans="1:14" ht="15.75" x14ac:dyDescent="0.25">
      <c r="A2" s="23" t="s">
        <v>7</v>
      </c>
      <c r="B2" s="23" t="s">
        <v>8</v>
      </c>
      <c r="C2" s="3" t="s">
        <v>9</v>
      </c>
      <c r="D2" s="2" t="s">
        <v>10</v>
      </c>
      <c r="E2" s="2" t="s">
        <v>11</v>
      </c>
      <c r="F2" s="4">
        <v>420250</v>
      </c>
      <c r="G2" s="3" t="s">
        <v>12</v>
      </c>
      <c r="H2" s="3" t="s">
        <v>13</v>
      </c>
      <c r="I2" s="4"/>
      <c r="J2" s="3"/>
      <c r="K2" s="3" t="s">
        <v>2</v>
      </c>
      <c r="L2" s="3" t="s">
        <v>14</v>
      </c>
      <c r="M2" s="3" t="s">
        <v>15</v>
      </c>
      <c r="N2" s="127">
        <v>1</v>
      </c>
    </row>
    <row r="3" spans="1:14" ht="15.75" x14ac:dyDescent="0.25">
      <c r="A3" s="23" t="s">
        <v>16</v>
      </c>
      <c r="B3" s="23" t="s">
        <v>17</v>
      </c>
      <c r="C3" s="3" t="s">
        <v>18</v>
      </c>
      <c r="D3" s="2" t="s">
        <v>19</v>
      </c>
      <c r="E3" s="2" t="s">
        <v>20</v>
      </c>
      <c r="F3" s="4">
        <v>412136</v>
      </c>
      <c r="G3" s="3" t="s">
        <v>12</v>
      </c>
      <c r="H3" s="3" t="s">
        <v>13</v>
      </c>
      <c r="I3" s="4"/>
      <c r="J3" s="3"/>
      <c r="K3" s="3" t="s">
        <v>0</v>
      </c>
      <c r="L3" s="3" t="s">
        <v>14</v>
      </c>
      <c r="M3" s="3" t="s">
        <v>7373</v>
      </c>
      <c r="N3" s="127">
        <v>2</v>
      </c>
    </row>
    <row r="4" spans="1:14" ht="15.75" x14ac:dyDescent="0.25">
      <c r="A4" s="23" t="s">
        <v>21</v>
      </c>
      <c r="B4" s="23" t="s">
        <v>22</v>
      </c>
      <c r="C4" s="3" t="s">
        <v>23</v>
      </c>
      <c r="D4" s="2" t="s">
        <v>24</v>
      </c>
      <c r="E4" s="2" t="s">
        <v>25</v>
      </c>
      <c r="F4" s="24">
        <v>335175</v>
      </c>
      <c r="G4" s="3" t="s">
        <v>12</v>
      </c>
      <c r="H4" s="3" t="s">
        <v>13</v>
      </c>
      <c r="I4" s="4"/>
      <c r="J4" s="3"/>
      <c r="K4" s="3" t="s">
        <v>0</v>
      </c>
      <c r="L4" s="3" t="s">
        <v>14</v>
      </c>
      <c r="M4" s="3" t="s">
        <v>7373</v>
      </c>
      <c r="N4" s="127">
        <v>3</v>
      </c>
    </row>
    <row r="5" spans="1:14" ht="15.75" x14ac:dyDescent="0.25">
      <c r="A5" s="23" t="s">
        <v>26</v>
      </c>
      <c r="B5" s="23" t="s">
        <v>8</v>
      </c>
      <c r="C5" s="3" t="s">
        <v>12</v>
      </c>
      <c r="D5" s="2" t="s">
        <v>27</v>
      </c>
      <c r="E5" s="2" t="s">
        <v>28</v>
      </c>
      <c r="F5" s="24">
        <v>333125</v>
      </c>
      <c r="G5" s="3" t="s">
        <v>12</v>
      </c>
      <c r="H5" s="3" t="s">
        <v>13</v>
      </c>
      <c r="I5" s="4"/>
      <c r="J5" s="3"/>
      <c r="K5" s="3" t="s">
        <v>2</v>
      </c>
      <c r="L5" s="3" t="s">
        <v>14</v>
      </c>
      <c r="M5" s="3" t="s">
        <v>15</v>
      </c>
      <c r="N5" s="127">
        <v>4</v>
      </c>
    </row>
    <row r="6" spans="1:14" ht="15.75" x14ac:dyDescent="0.25">
      <c r="A6" s="23" t="s">
        <v>29</v>
      </c>
      <c r="B6" s="23" t="s">
        <v>30</v>
      </c>
      <c r="C6" s="3" t="s">
        <v>31</v>
      </c>
      <c r="D6" s="2" t="s">
        <v>32</v>
      </c>
      <c r="E6" s="2" t="s">
        <v>33</v>
      </c>
      <c r="F6" s="4">
        <v>300000</v>
      </c>
      <c r="G6" s="3" t="s">
        <v>12</v>
      </c>
      <c r="H6" s="3" t="s">
        <v>13</v>
      </c>
      <c r="I6" s="4"/>
      <c r="J6" s="3"/>
      <c r="K6" s="3" t="s">
        <v>2</v>
      </c>
      <c r="L6" s="3" t="s">
        <v>14</v>
      </c>
      <c r="M6" s="3" t="s">
        <v>15</v>
      </c>
      <c r="N6" s="127">
        <v>5</v>
      </c>
    </row>
    <row r="7" spans="1:14" ht="15.75" x14ac:dyDescent="0.25">
      <c r="A7" s="23" t="s">
        <v>34</v>
      </c>
      <c r="B7" s="23" t="s">
        <v>35</v>
      </c>
      <c r="C7" s="3" t="s">
        <v>13</v>
      </c>
      <c r="D7" s="2" t="s">
        <v>36</v>
      </c>
      <c r="E7" s="2" t="s">
        <v>37</v>
      </c>
      <c r="F7" s="4">
        <v>270000</v>
      </c>
      <c r="G7" s="3" t="s">
        <v>12</v>
      </c>
      <c r="H7" s="3" t="s">
        <v>13</v>
      </c>
      <c r="I7" s="4"/>
      <c r="J7" s="3"/>
      <c r="K7" s="3" t="s">
        <v>2</v>
      </c>
      <c r="L7" s="3" t="s">
        <v>14</v>
      </c>
      <c r="M7" s="3" t="s">
        <v>15</v>
      </c>
      <c r="N7" s="127">
        <v>6</v>
      </c>
    </row>
    <row r="8" spans="1:14" ht="15.75" x14ac:dyDescent="0.25">
      <c r="A8" s="23" t="s">
        <v>38</v>
      </c>
      <c r="B8" s="23" t="s">
        <v>39</v>
      </c>
      <c r="C8" s="3" t="s">
        <v>31</v>
      </c>
      <c r="D8" s="2" t="s">
        <v>40</v>
      </c>
      <c r="E8" s="2" t="s">
        <v>40</v>
      </c>
      <c r="F8" s="4">
        <v>253429</v>
      </c>
      <c r="G8" s="3" t="s">
        <v>12</v>
      </c>
      <c r="H8" s="3" t="s">
        <v>13</v>
      </c>
      <c r="I8" s="4"/>
      <c r="J8" s="3"/>
      <c r="K8" s="3" t="s">
        <v>2</v>
      </c>
      <c r="L8" s="3" t="s">
        <v>14</v>
      </c>
      <c r="M8" s="3" t="s">
        <v>15</v>
      </c>
      <c r="N8" s="127">
        <v>7</v>
      </c>
    </row>
    <row r="9" spans="1:14" ht="15.75" x14ac:dyDescent="0.25">
      <c r="A9" s="23" t="s">
        <v>41</v>
      </c>
      <c r="B9" s="23" t="s">
        <v>42</v>
      </c>
      <c r="C9" s="3" t="s">
        <v>43</v>
      </c>
      <c r="D9" s="2" t="s">
        <v>44</v>
      </c>
      <c r="E9" s="2" t="s">
        <v>45</v>
      </c>
      <c r="F9" s="4">
        <v>245305</v>
      </c>
      <c r="G9" s="3" t="s">
        <v>12</v>
      </c>
      <c r="H9" s="3" t="s">
        <v>13</v>
      </c>
      <c r="I9" s="4"/>
      <c r="J9" s="3"/>
      <c r="K9" s="3" t="s">
        <v>2</v>
      </c>
      <c r="L9" s="3" t="s">
        <v>14</v>
      </c>
      <c r="M9" s="3" t="s">
        <v>15</v>
      </c>
      <c r="N9" s="127">
        <v>8</v>
      </c>
    </row>
    <row r="10" spans="1:14" ht="15.75" x14ac:dyDescent="0.25">
      <c r="A10" s="23" t="s">
        <v>46</v>
      </c>
      <c r="B10" s="23" t="s">
        <v>42</v>
      </c>
      <c r="C10" s="3" t="s">
        <v>12</v>
      </c>
      <c r="D10" s="2" t="s">
        <v>47</v>
      </c>
      <c r="E10" s="2" t="s">
        <v>48</v>
      </c>
      <c r="F10" s="24">
        <v>232624</v>
      </c>
      <c r="G10" s="3" t="s">
        <v>12</v>
      </c>
      <c r="H10" s="3" t="s">
        <v>13</v>
      </c>
      <c r="I10" s="4">
        <v>5000</v>
      </c>
      <c r="J10" s="3"/>
      <c r="K10" s="3" t="s">
        <v>0</v>
      </c>
      <c r="L10" s="3" t="s">
        <v>14</v>
      </c>
      <c r="M10" s="3" t="s">
        <v>7373</v>
      </c>
      <c r="N10" s="127">
        <v>9</v>
      </c>
    </row>
    <row r="11" spans="1:14" ht="15.75" x14ac:dyDescent="0.25">
      <c r="A11" s="23" t="s">
        <v>49</v>
      </c>
      <c r="B11" s="23" t="s">
        <v>50</v>
      </c>
      <c r="C11" s="3" t="s">
        <v>51</v>
      </c>
      <c r="D11" s="2" t="s">
        <v>52</v>
      </c>
      <c r="E11" s="2" t="s">
        <v>53</v>
      </c>
      <c r="F11" s="4">
        <v>221734</v>
      </c>
      <c r="G11" s="3" t="s">
        <v>12</v>
      </c>
      <c r="H11" s="3" t="s">
        <v>13</v>
      </c>
      <c r="I11" s="4"/>
      <c r="J11" s="3"/>
      <c r="K11" s="3" t="s">
        <v>2</v>
      </c>
      <c r="L11" s="3" t="s">
        <v>14</v>
      </c>
      <c r="M11" s="3" t="s">
        <v>15</v>
      </c>
      <c r="N11" s="127">
        <v>10</v>
      </c>
    </row>
    <row r="12" spans="1:14" ht="15.75" x14ac:dyDescent="0.25">
      <c r="A12" s="23" t="s">
        <v>54</v>
      </c>
      <c r="B12" s="23" t="s">
        <v>55</v>
      </c>
      <c r="C12" s="3" t="s">
        <v>43</v>
      </c>
      <c r="D12" s="2" t="s">
        <v>56</v>
      </c>
      <c r="E12" s="2" t="s">
        <v>57</v>
      </c>
      <c r="F12" s="24">
        <v>220553</v>
      </c>
      <c r="G12" s="3" t="s">
        <v>58</v>
      </c>
      <c r="H12" s="3" t="s">
        <v>13</v>
      </c>
      <c r="I12" s="4"/>
      <c r="J12" s="3"/>
      <c r="K12" s="3" t="s">
        <v>1</v>
      </c>
      <c r="L12" s="3" t="s">
        <v>59</v>
      </c>
      <c r="M12" s="3" t="s">
        <v>60</v>
      </c>
      <c r="N12" s="127">
        <v>11</v>
      </c>
    </row>
    <row r="13" spans="1:14" ht="15.75" x14ac:dyDescent="0.25">
      <c r="A13" s="23" t="s">
        <v>61</v>
      </c>
      <c r="B13" s="23" t="s">
        <v>62</v>
      </c>
      <c r="C13" s="3" t="s">
        <v>63</v>
      </c>
      <c r="D13" s="2" t="s">
        <v>64</v>
      </c>
      <c r="E13" s="2" t="s">
        <v>65</v>
      </c>
      <c r="F13" s="4">
        <v>217548</v>
      </c>
      <c r="G13" s="3" t="s">
        <v>12</v>
      </c>
      <c r="H13" s="3" t="s">
        <v>13</v>
      </c>
      <c r="I13" s="4"/>
      <c r="J13" s="3"/>
      <c r="K13" s="3" t="s">
        <v>2</v>
      </c>
      <c r="L13" s="3" t="s">
        <v>14</v>
      </c>
      <c r="M13" s="3" t="s">
        <v>15</v>
      </c>
      <c r="N13" s="127">
        <v>12</v>
      </c>
    </row>
    <row r="14" spans="1:14" ht="15.75" x14ac:dyDescent="0.25">
      <c r="A14" s="23" t="s">
        <v>66</v>
      </c>
      <c r="B14" s="23" t="s">
        <v>67</v>
      </c>
      <c r="C14" s="3" t="s">
        <v>23</v>
      </c>
      <c r="D14" s="2" t="s">
        <v>68</v>
      </c>
      <c r="E14" s="2" t="s">
        <v>25</v>
      </c>
      <c r="F14" s="4">
        <v>211191</v>
      </c>
      <c r="G14" s="3" t="s">
        <v>12</v>
      </c>
      <c r="H14" s="3" t="s">
        <v>13</v>
      </c>
      <c r="I14" s="4"/>
      <c r="J14" s="3"/>
      <c r="K14" s="3" t="s">
        <v>0</v>
      </c>
      <c r="L14" s="3" t="s">
        <v>14</v>
      </c>
      <c r="M14" s="3" t="s">
        <v>7373</v>
      </c>
      <c r="N14" s="127">
        <v>13</v>
      </c>
    </row>
    <row r="15" spans="1:14" ht="15.75" x14ac:dyDescent="0.25">
      <c r="A15" s="23" t="s">
        <v>69</v>
      </c>
      <c r="B15" s="23" t="s">
        <v>70</v>
      </c>
      <c r="C15" s="3" t="s">
        <v>51</v>
      </c>
      <c r="D15" s="2" t="s">
        <v>71</v>
      </c>
      <c r="E15" s="2" t="s">
        <v>72</v>
      </c>
      <c r="F15" s="24">
        <v>206281</v>
      </c>
      <c r="G15" s="3" t="s">
        <v>12</v>
      </c>
      <c r="H15" s="3" t="s">
        <v>13</v>
      </c>
      <c r="I15" s="4"/>
      <c r="J15" s="3"/>
      <c r="K15" s="3" t="s">
        <v>0</v>
      </c>
      <c r="L15" s="3" t="s">
        <v>14</v>
      </c>
      <c r="M15" s="3" t="s">
        <v>7373</v>
      </c>
      <c r="N15" s="127">
        <v>14</v>
      </c>
    </row>
    <row r="16" spans="1:14" ht="15.75" x14ac:dyDescent="0.25">
      <c r="A16" s="23" t="s">
        <v>73</v>
      </c>
      <c r="B16" s="23" t="s">
        <v>74</v>
      </c>
      <c r="C16" s="8"/>
      <c r="D16" s="2" t="s">
        <v>75</v>
      </c>
      <c r="E16" s="2" t="s">
        <v>76</v>
      </c>
      <c r="F16" s="24">
        <v>205000</v>
      </c>
      <c r="G16" s="3" t="s">
        <v>12</v>
      </c>
      <c r="H16" s="3" t="s">
        <v>13</v>
      </c>
      <c r="I16" s="4"/>
      <c r="J16" s="3"/>
      <c r="K16" s="3" t="s">
        <v>2</v>
      </c>
      <c r="L16" s="3" t="s">
        <v>14</v>
      </c>
      <c r="M16" s="3" t="s">
        <v>15</v>
      </c>
      <c r="N16" s="127">
        <v>15</v>
      </c>
    </row>
    <row r="17" spans="1:14" ht="15.75" x14ac:dyDescent="0.25">
      <c r="A17" s="23" t="s">
        <v>77</v>
      </c>
      <c r="B17" s="23" t="s">
        <v>78</v>
      </c>
      <c r="C17" s="3" t="s">
        <v>63</v>
      </c>
      <c r="D17" s="2" t="s">
        <v>79</v>
      </c>
      <c r="E17" s="2" t="s">
        <v>80</v>
      </c>
      <c r="F17" s="4">
        <v>204317</v>
      </c>
      <c r="G17" s="3" t="s">
        <v>12</v>
      </c>
      <c r="H17" s="3" t="s">
        <v>13</v>
      </c>
      <c r="I17" s="4"/>
      <c r="J17" s="3"/>
      <c r="K17" s="3" t="s">
        <v>2</v>
      </c>
      <c r="L17" s="3" t="s">
        <v>14</v>
      </c>
      <c r="M17" s="3" t="s">
        <v>15</v>
      </c>
      <c r="N17" s="127">
        <v>16</v>
      </c>
    </row>
    <row r="18" spans="1:14" ht="15.75" x14ac:dyDescent="0.25">
      <c r="A18" s="23" t="s">
        <v>81</v>
      </c>
      <c r="B18" s="23" t="s">
        <v>8</v>
      </c>
      <c r="C18" s="3" t="s">
        <v>82</v>
      </c>
      <c r="D18" s="2" t="s">
        <v>83</v>
      </c>
      <c r="E18" s="2" t="s">
        <v>84</v>
      </c>
      <c r="F18" s="4">
        <v>200631</v>
      </c>
      <c r="G18" s="3" t="s">
        <v>12</v>
      </c>
      <c r="H18" s="3" t="s">
        <v>13</v>
      </c>
      <c r="I18" s="4"/>
      <c r="J18" s="3"/>
      <c r="K18" s="3" t="s">
        <v>0</v>
      </c>
      <c r="L18" s="3" t="s">
        <v>14</v>
      </c>
      <c r="M18" s="3" t="s">
        <v>7373</v>
      </c>
      <c r="N18" s="127">
        <v>17</v>
      </c>
    </row>
    <row r="19" spans="1:14" ht="15.75" x14ac:dyDescent="0.25">
      <c r="A19" s="23" t="s">
        <v>85</v>
      </c>
      <c r="B19" s="23" t="s">
        <v>86</v>
      </c>
      <c r="C19" s="3" t="s">
        <v>87</v>
      </c>
      <c r="D19" s="2" t="s">
        <v>88</v>
      </c>
      <c r="E19" s="2" t="s">
        <v>89</v>
      </c>
      <c r="F19" s="4">
        <v>200000</v>
      </c>
      <c r="G19" s="3" t="s">
        <v>12</v>
      </c>
      <c r="H19" s="3" t="s">
        <v>13</v>
      </c>
      <c r="I19" s="4"/>
      <c r="J19" s="3"/>
      <c r="K19" s="3" t="s">
        <v>2</v>
      </c>
      <c r="L19" s="3" t="s">
        <v>14</v>
      </c>
      <c r="M19" s="3" t="s">
        <v>15</v>
      </c>
      <c r="N19" s="127">
        <v>18</v>
      </c>
    </row>
    <row r="20" spans="1:14" ht="15.75" x14ac:dyDescent="0.25">
      <c r="A20" s="23" t="s">
        <v>90</v>
      </c>
      <c r="B20" s="23" t="s">
        <v>91</v>
      </c>
      <c r="C20" s="3" t="s">
        <v>18</v>
      </c>
      <c r="D20" s="2" t="s">
        <v>92</v>
      </c>
      <c r="E20" s="2" t="s">
        <v>93</v>
      </c>
      <c r="F20" s="24">
        <v>192827</v>
      </c>
      <c r="G20" s="3" t="s">
        <v>58</v>
      </c>
      <c r="H20" s="3" t="s">
        <v>13</v>
      </c>
      <c r="I20" s="4"/>
      <c r="J20" s="3"/>
      <c r="K20" s="3" t="s">
        <v>1</v>
      </c>
      <c r="L20" s="3" t="s">
        <v>59</v>
      </c>
      <c r="M20" s="3" t="s">
        <v>60</v>
      </c>
      <c r="N20" s="127">
        <v>19</v>
      </c>
    </row>
    <row r="21" spans="1:14" ht="15.75" x14ac:dyDescent="0.25">
      <c r="A21" s="23" t="s">
        <v>94</v>
      </c>
      <c r="B21" s="23" t="s">
        <v>95</v>
      </c>
      <c r="C21" s="3" t="s">
        <v>12</v>
      </c>
      <c r="D21" s="2" t="s">
        <v>56</v>
      </c>
      <c r="E21" s="2" t="s">
        <v>96</v>
      </c>
      <c r="F21" s="24">
        <v>190065</v>
      </c>
      <c r="G21" s="3" t="s">
        <v>12</v>
      </c>
      <c r="H21" s="3" t="s">
        <v>13</v>
      </c>
      <c r="I21" s="4"/>
      <c r="J21" s="3"/>
      <c r="K21" s="3" t="s">
        <v>3</v>
      </c>
      <c r="L21" s="3" t="s">
        <v>59</v>
      </c>
      <c r="M21" s="3" t="s">
        <v>60</v>
      </c>
      <c r="N21" s="127">
        <v>20</v>
      </c>
    </row>
    <row r="22" spans="1:14" ht="15.75" x14ac:dyDescent="0.25">
      <c r="A22" s="23" t="s">
        <v>97</v>
      </c>
      <c r="B22" s="23" t="s">
        <v>98</v>
      </c>
      <c r="C22" s="3" t="s">
        <v>12</v>
      </c>
      <c r="D22" s="2" t="s">
        <v>99</v>
      </c>
      <c r="E22" s="2" t="s">
        <v>100</v>
      </c>
      <c r="F22" s="4">
        <v>184500</v>
      </c>
      <c r="G22" s="3" t="s">
        <v>12</v>
      </c>
      <c r="H22" s="3" t="s">
        <v>13</v>
      </c>
      <c r="I22" s="4"/>
      <c r="J22" s="3"/>
      <c r="K22" s="3" t="s">
        <v>2</v>
      </c>
      <c r="L22" s="3" t="s">
        <v>14</v>
      </c>
      <c r="M22" s="3" t="s">
        <v>15</v>
      </c>
      <c r="N22" s="127">
        <v>21</v>
      </c>
    </row>
    <row r="23" spans="1:14" ht="15.75" x14ac:dyDescent="0.25">
      <c r="A23" s="23" t="s">
        <v>101</v>
      </c>
      <c r="B23" s="23" t="s">
        <v>102</v>
      </c>
      <c r="C23" s="3" t="s">
        <v>18</v>
      </c>
      <c r="D23" s="2" t="s">
        <v>103</v>
      </c>
      <c r="E23" s="2" t="s">
        <v>84</v>
      </c>
      <c r="F23" s="4">
        <v>183855</v>
      </c>
      <c r="G23" s="3" t="s">
        <v>12</v>
      </c>
      <c r="H23" s="3" t="s">
        <v>13</v>
      </c>
      <c r="I23" s="4"/>
      <c r="J23" s="3"/>
      <c r="K23" s="3" t="s">
        <v>0</v>
      </c>
      <c r="L23" s="3" t="s">
        <v>14</v>
      </c>
      <c r="M23" s="3" t="s">
        <v>7373</v>
      </c>
      <c r="N23" s="127">
        <v>22</v>
      </c>
    </row>
    <row r="24" spans="1:14" ht="15.75" x14ac:dyDescent="0.25">
      <c r="A24" s="23" t="s">
        <v>104</v>
      </c>
      <c r="B24" s="23" t="s">
        <v>50</v>
      </c>
      <c r="C24" s="3" t="s">
        <v>51</v>
      </c>
      <c r="D24" s="2" t="s">
        <v>105</v>
      </c>
      <c r="E24" s="2" t="s">
        <v>106</v>
      </c>
      <c r="F24" s="4">
        <v>182758</v>
      </c>
      <c r="G24" s="3" t="s">
        <v>12</v>
      </c>
      <c r="H24" s="3" t="s">
        <v>13</v>
      </c>
      <c r="I24" s="4">
        <v>5000</v>
      </c>
      <c r="J24" s="3"/>
      <c r="K24" s="3" t="s">
        <v>0</v>
      </c>
      <c r="L24" s="3" t="s">
        <v>14</v>
      </c>
      <c r="M24" s="3" t="s">
        <v>7373</v>
      </c>
      <c r="N24" s="127">
        <v>23</v>
      </c>
    </row>
    <row r="25" spans="1:14" ht="15.75" x14ac:dyDescent="0.25">
      <c r="A25" s="23" t="s">
        <v>107</v>
      </c>
      <c r="B25" s="23" t="s">
        <v>108</v>
      </c>
      <c r="C25" s="8"/>
      <c r="D25" s="2" t="s">
        <v>56</v>
      </c>
      <c r="E25" s="2" t="s">
        <v>109</v>
      </c>
      <c r="F25" s="4">
        <v>180476</v>
      </c>
      <c r="G25" s="3" t="s">
        <v>58</v>
      </c>
      <c r="H25" s="3" t="s">
        <v>13</v>
      </c>
      <c r="I25" s="4">
        <v>23816</v>
      </c>
      <c r="J25" s="3"/>
      <c r="K25" s="3" t="s">
        <v>1</v>
      </c>
      <c r="L25" s="3" t="s">
        <v>59</v>
      </c>
      <c r="M25" s="3" t="s">
        <v>60</v>
      </c>
      <c r="N25" s="127">
        <v>24</v>
      </c>
    </row>
    <row r="26" spans="1:14" ht="15.75" x14ac:dyDescent="0.25">
      <c r="A26" s="23" t="s">
        <v>110</v>
      </c>
      <c r="B26" s="23" t="s">
        <v>111</v>
      </c>
      <c r="C26" s="8"/>
      <c r="D26" s="2" t="s">
        <v>112</v>
      </c>
      <c r="E26" s="2" t="s">
        <v>113</v>
      </c>
      <c r="F26" s="4">
        <v>180000</v>
      </c>
      <c r="G26" s="3" t="s">
        <v>12</v>
      </c>
      <c r="H26" s="3" t="s">
        <v>13</v>
      </c>
      <c r="I26" s="4"/>
      <c r="J26" s="3"/>
      <c r="K26" s="3" t="s">
        <v>2</v>
      </c>
      <c r="L26" s="3" t="s">
        <v>14</v>
      </c>
      <c r="M26" s="3" t="s">
        <v>15</v>
      </c>
      <c r="N26" s="127">
        <v>25</v>
      </c>
    </row>
    <row r="27" spans="1:14" ht="15.75" x14ac:dyDescent="0.25">
      <c r="A27" s="23" t="s">
        <v>114</v>
      </c>
      <c r="B27" s="23" t="s">
        <v>115</v>
      </c>
      <c r="C27" s="8"/>
      <c r="D27" s="2" t="s">
        <v>71</v>
      </c>
      <c r="E27" s="2" t="s">
        <v>116</v>
      </c>
      <c r="F27" s="24">
        <v>179203</v>
      </c>
      <c r="G27" s="3" t="s">
        <v>12</v>
      </c>
      <c r="H27" s="3" t="s">
        <v>13</v>
      </c>
      <c r="I27" s="4"/>
      <c r="J27" s="3"/>
      <c r="K27" s="3" t="s">
        <v>0</v>
      </c>
      <c r="L27" s="3" t="s">
        <v>14</v>
      </c>
      <c r="M27" s="3" t="s">
        <v>7373</v>
      </c>
      <c r="N27" s="127">
        <v>26</v>
      </c>
    </row>
    <row r="28" spans="1:14" ht="15.75" x14ac:dyDescent="0.25">
      <c r="A28" s="23" t="s">
        <v>117</v>
      </c>
      <c r="B28" s="23" t="s">
        <v>118</v>
      </c>
      <c r="C28" s="3" t="s">
        <v>12</v>
      </c>
      <c r="D28" s="2" t="s">
        <v>119</v>
      </c>
      <c r="E28" s="2" t="s">
        <v>120</v>
      </c>
      <c r="F28" s="4">
        <v>178592</v>
      </c>
      <c r="G28" s="3" t="s">
        <v>12</v>
      </c>
      <c r="H28" s="3" t="s">
        <v>13</v>
      </c>
      <c r="I28" s="4">
        <v>5000</v>
      </c>
      <c r="J28" s="3"/>
      <c r="K28" s="3" t="s">
        <v>4</v>
      </c>
      <c r="L28" s="3" t="s">
        <v>14</v>
      </c>
      <c r="M28" s="3" t="s">
        <v>121</v>
      </c>
      <c r="N28" s="127">
        <v>27</v>
      </c>
    </row>
    <row r="29" spans="1:14" ht="15.75" x14ac:dyDescent="0.25">
      <c r="A29" s="23" t="s">
        <v>122</v>
      </c>
      <c r="B29" s="23" t="s">
        <v>123</v>
      </c>
      <c r="C29" s="3" t="s">
        <v>58</v>
      </c>
      <c r="D29" s="2" t="s">
        <v>124</v>
      </c>
      <c r="E29" s="2" t="s">
        <v>125</v>
      </c>
      <c r="F29" s="4">
        <v>176083</v>
      </c>
      <c r="G29" s="3" t="s">
        <v>58</v>
      </c>
      <c r="H29" s="3" t="s">
        <v>13</v>
      </c>
      <c r="I29" s="4">
        <v>4000</v>
      </c>
      <c r="J29" s="3"/>
      <c r="K29" s="3" t="s">
        <v>1</v>
      </c>
      <c r="L29" s="3" t="s">
        <v>59</v>
      </c>
      <c r="M29" s="3" t="s">
        <v>60</v>
      </c>
      <c r="N29" s="127">
        <v>28</v>
      </c>
    </row>
    <row r="30" spans="1:14" ht="15.75" x14ac:dyDescent="0.25">
      <c r="A30" s="23" t="s">
        <v>126</v>
      </c>
      <c r="B30" s="23" t="s">
        <v>127</v>
      </c>
      <c r="C30" s="3" t="s">
        <v>87</v>
      </c>
      <c r="D30" s="2" t="s">
        <v>128</v>
      </c>
      <c r="E30" s="2" t="s">
        <v>129</v>
      </c>
      <c r="F30" s="24">
        <v>175000</v>
      </c>
      <c r="G30" s="3" t="s">
        <v>12</v>
      </c>
      <c r="H30" s="3" t="s">
        <v>13</v>
      </c>
      <c r="I30" s="4"/>
      <c r="J30" s="3"/>
      <c r="K30" s="3" t="s">
        <v>2</v>
      </c>
      <c r="L30" s="3" t="s">
        <v>14</v>
      </c>
      <c r="M30" s="3" t="s">
        <v>15</v>
      </c>
      <c r="N30" s="127">
        <v>29</v>
      </c>
    </row>
    <row r="31" spans="1:14" ht="15.75" x14ac:dyDescent="0.25">
      <c r="A31" s="23" t="s">
        <v>130</v>
      </c>
      <c r="B31" s="23" t="s">
        <v>131</v>
      </c>
      <c r="C31" s="3" t="s">
        <v>12</v>
      </c>
      <c r="D31" s="2" t="s">
        <v>132</v>
      </c>
      <c r="E31" s="2" t="s">
        <v>48</v>
      </c>
      <c r="F31" s="4">
        <v>171243</v>
      </c>
      <c r="G31" s="3" t="s">
        <v>12</v>
      </c>
      <c r="H31" s="3" t="s">
        <v>13</v>
      </c>
      <c r="I31" s="4">
        <v>8000</v>
      </c>
      <c r="J31" s="3"/>
      <c r="K31" s="3" t="s">
        <v>0</v>
      </c>
      <c r="L31" s="3" t="s">
        <v>14</v>
      </c>
      <c r="M31" s="3" t="s">
        <v>7373</v>
      </c>
      <c r="N31" s="127">
        <v>30</v>
      </c>
    </row>
    <row r="32" spans="1:14" ht="15.75" x14ac:dyDescent="0.25">
      <c r="A32" s="23" t="s">
        <v>133</v>
      </c>
      <c r="B32" s="23" t="s">
        <v>134</v>
      </c>
      <c r="C32" s="3" t="s">
        <v>135</v>
      </c>
      <c r="D32" s="2" t="s">
        <v>136</v>
      </c>
      <c r="E32" s="2" t="s">
        <v>137</v>
      </c>
      <c r="F32" s="24">
        <v>171101</v>
      </c>
      <c r="G32" s="3" t="s">
        <v>12</v>
      </c>
      <c r="H32" s="3" t="s">
        <v>13</v>
      </c>
      <c r="I32" s="4">
        <v>20112</v>
      </c>
      <c r="J32" s="3"/>
      <c r="K32" s="3" t="s">
        <v>0</v>
      </c>
      <c r="L32" s="3" t="s">
        <v>14</v>
      </c>
      <c r="M32" s="3" t="s">
        <v>7373</v>
      </c>
      <c r="N32" s="127">
        <v>31</v>
      </c>
    </row>
    <row r="33" spans="1:14" ht="15.75" x14ac:dyDescent="0.25">
      <c r="A33" s="23" t="s">
        <v>138</v>
      </c>
      <c r="B33" s="23" t="s">
        <v>139</v>
      </c>
      <c r="C33" s="3" t="s">
        <v>12</v>
      </c>
      <c r="D33" s="2" t="s">
        <v>140</v>
      </c>
      <c r="E33" s="2" t="s">
        <v>141</v>
      </c>
      <c r="F33" s="4">
        <v>169379</v>
      </c>
      <c r="G33" s="3" t="s">
        <v>12</v>
      </c>
      <c r="H33" s="3" t="s">
        <v>13</v>
      </c>
      <c r="I33" s="4"/>
      <c r="J33" s="3"/>
      <c r="K33" s="3" t="s">
        <v>2</v>
      </c>
      <c r="L33" s="3" t="s">
        <v>14</v>
      </c>
      <c r="M33" s="3" t="s">
        <v>15</v>
      </c>
      <c r="N33" s="127">
        <v>32</v>
      </c>
    </row>
    <row r="34" spans="1:14" ht="15.75" x14ac:dyDescent="0.25">
      <c r="A34" s="23" t="s">
        <v>142</v>
      </c>
      <c r="B34" s="23" t="s">
        <v>143</v>
      </c>
      <c r="C34" s="3" t="s">
        <v>144</v>
      </c>
      <c r="D34" s="2" t="s">
        <v>145</v>
      </c>
      <c r="E34" s="2" t="s">
        <v>109</v>
      </c>
      <c r="F34" s="24">
        <v>166159</v>
      </c>
      <c r="G34" s="3" t="s">
        <v>58</v>
      </c>
      <c r="H34" s="3" t="s">
        <v>13</v>
      </c>
      <c r="I34" s="4"/>
      <c r="J34" s="3"/>
      <c r="K34" s="3" t="s">
        <v>1</v>
      </c>
      <c r="L34" s="3" t="s">
        <v>59</v>
      </c>
      <c r="M34" s="3" t="s">
        <v>60</v>
      </c>
      <c r="N34" s="127">
        <v>33</v>
      </c>
    </row>
    <row r="35" spans="1:14" ht="15.75" x14ac:dyDescent="0.25">
      <c r="A35" s="23" t="s">
        <v>146</v>
      </c>
      <c r="B35" s="23" t="s">
        <v>147</v>
      </c>
      <c r="C35" s="3" t="s">
        <v>87</v>
      </c>
      <c r="D35" s="2" t="s">
        <v>148</v>
      </c>
      <c r="E35" s="2" t="s">
        <v>149</v>
      </c>
      <c r="F35" s="4">
        <v>164000</v>
      </c>
      <c r="G35" s="3" t="s">
        <v>12</v>
      </c>
      <c r="H35" s="3" t="s">
        <v>13</v>
      </c>
      <c r="I35" s="4"/>
      <c r="J35" s="3"/>
      <c r="K35" s="3" t="s">
        <v>0</v>
      </c>
      <c r="L35" s="3" t="s">
        <v>14</v>
      </c>
      <c r="M35" s="3" t="s">
        <v>7373</v>
      </c>
      <c r="N35" s="127">
        <v>34</v>
      </c>
    </row>
    <row r="36" spans="1:14" ht="15.75" x14ac:dyDescent="0.25">
      <c r="A36" s="23" t="s">
        <v>150</v>
      </c>
      <c r="B36" s="23" t="s">
        <v>151</v>
      </c>
      <c r="C36" s="3" t="s">
        <v>152</v>
      </c>
      <c r="D36" s="2" t="s">
        <v>153</v>
      </c>
      <c r="E36" s="2" t="s">
        <v>45</v>
      </c>
      <c r="F36" s="4">
        <v>163894</v>
      </c>
      <c r="G36" s="3" t="s">
        <v>12</v>
      </c>
      <c r="H36" s="3" t="s">
        <v>13</v>
      </c>
      <c r="I36" s="4"/>
      <c r="J36" s="3"/>
      <c r="K36" s="3" t="s">
        <v>0</v>
      </c>
      <c r="L36" s="3" t="s">
        <v>14</v>
      </c>
      <c r="M36" s="3" t="s">
        <v>7373</v>
      </c>
      <c r="N36" s="127">
        <v>35</v>
      </c>
    </row>
    <row r="37" spans="1:14" ht="15.75" x14ac:dyDescent="0.25">
      <c r="A37" s="23" t="s">
        <v>154</v>
      </c>
      <c r="B37" s="23" t="s">
        <v>155</v>
      </c>
      <c r="C37" s="3" t="s">
        <v>51</v>
      </c>
      <c r="D37" s="2" t="s">
        <v>156</v>
      </c>
      <c r="E37" s="2" t="s">
        <v>45</v>
      </c>
      <c r="F37" s="4">
        <v>163894</v>
      </c>
      <c r="G37" s="3" t="s">
        <v>12</v>
      </c>
      <c r="H37" s="3" t="s">
        <v>13</v>
      </c>
      <c r="I37" s="4"/>
      <c r="J37" s="3"/>
      <c r="K37" s="3" t="s">
        <v>0</v>
      </c>
      <c r="L37" s="3" t="s">
        <v>14</v>
      </c>
      <c r="M37" s="3" t="s">
        <v>7373</v>
      </c>
      <c r="N37" s="127">
        <v>36</v>
      </c>
    </row>
    <row r="38" spans="1:14" ht="15.75" x14ac:dyDescent="0.25">
      <c r="A38" s="23" t="s">
        <v>157</v>
      </c>
      <c r="B38" s="23" t="s">
        <v>158</v>
      </c>
      <c r="C38" s="3" t="s">
        <v>31</v>
      </c>
      <c r="D38" s="2" t="s">
        <v>159</v>
      </c>
      <c r="E38" s="2" t="s">
        <v>109</v>
      </c>
      <c r="F38" s="4">
        <v>162833</v>
      </c>
      <c r="G38" s="3" t="s">
        <v>58</v>
      </c>
      <c r="H38" s="3" t="s">
        <v>13</v>
      </c>
      <c r="I38" s="4">
        <v>6000</v>
      </c>
      <c r="J38" s="3"/>
      <c r="K38" s="3" t="s">
        <v>1</v>
      </c>
      <c r="L38" s="3" t="s">
        <v>59</v>
      </c>
      <c r="M38" s="3" t="s">
        <v>60</v>
      </c>
      <c r="N38" s="127">
        <v>37</v>
      </c>
    </row>
    <row r="39" spans="1:14" ht="15.75" x14ac:dyDescent="0.25">
      <c r="A39" s="23" t="s">
        <v>160</v>
      </c>
      <c r="B39" s="23" t="s">
        <v>161</v>
      </c>
      <c r="C39" s="3" t="s">
        <v>63</v>
      </c>
      <c r="D39" s="2" t="s">
        <v>162</v>
      </c>
      <c r="E39" s="2" t="s">
        <v>163</v>
      </c>
      <c r="F39" s="24">
        <v>161237</v>
      </c>
      <c r="G39" s="3" t="s">
        <v>58</v>
      </c>
      <c r="H39" s="3" t="s">
        <v>13</v>
      </c>
      <c r="I39" s="4">
        <v>15000</v>
      </c>
      <c r="J39" s="3"/>
      <c r="K39" s="3" t="s">
        <v>1</v>
      </c>
      <c r="L39" s="3" t="s">
        <v>59</v>
      </c>
      <c r="M39" s="3" t="s">
        <v>60</v>
      </c>
      <c r="N39" s="127">
        <v>38</v>
      </c>
    </row>
    <row r="40" spans="1:14" ht="15.75" x14ac:dyDescent="0.25">
      <c r="A40" s="23" t="s">
        <v>164</v>
      </c>
      <c r="B40" s="23" t="s">
        <v>165</v>
      </c>
      <c r="C40" s="3" t="s">
        <v>152</v>
      </c>
      <c r="D40" s="2" t="s">
        <v>166</v>
      </c>
      <c r="E40" s="2" t="s">
        <v>167</v>
      </c>
      <c r="F40" s="4">
        <v>159000</v>
      </c>
      <c r="G40" s="3" t="s">
        <v>12</v>
      </c>
      <c r="H40" s="3" t="s">
        <v>13</v>
      </c>
      <c r="I40" s="4"/>
      <c r="J40" s="3"/>
      <c r="K40" s="3" t="s">
        <v>0</v>
      </c>
      <c r="L40" s="3" t="s">
        <v>14</v>
      </c>
      <c r="M40" s="3" t="s">
        <v>7373</v>
      </c>
      <c r="N40" s="127">
        <v>39</v>
      </c>
    </row>
    <row r="41" spans="1:14" ht="15.75" x14ac:dyDescent="0.25">
      <c r="A41" s="23" t="s">
        <v>168</v>
      </c>
      <c r="B41" s="23" t="s">
        <v>55</v>
      </c>
      <c r="C41" s="3" t="s">
        <v>58</v>
      </c>
      <c r="D41" s="2" t="s">
        <v>56</v>
      </c>
      <c r="E41" s="2" t="s">
        <v>169</v>
      </c>
      <c r="F41" s="4">
        <v>155098</v>
      </c>
      <c r="G41" s="3" t="s">
        <v>58</v>
      </c>
      <c r="H41" s="3" t="s">
        <v>13</v>
      </c>
      <c r="I41" s="4">
        <v>22500</v>
      </c>
      <c r="J41" s="3"/>
      <c r="K41" s="3" t="s">
        <v>1</v>
      </c>
      <c r="L41" s="3" t="s">
        <v>59</v>
      </c>
      <c r="M41" s="3" t="s">
        <v>60</v>
      </c>
      <c r="N41" s="127">
        <v>40</v>
      </c>
    </row>
    <row r="42" spans="1:14" ht="15.75" x14ac:dyDescent="0.25">
      <c r="A42" s="23" t="s">
        <v>170</v>
      </c>
      <c r="B42" s="23" t="s">
        <v>171</v>
      </c>
      <c r="C42" s="3" t="s">
        <v>144</v>
      </c>
      <c r="D42" s="2" t="s">
        <v>172</v>
      </c>
      <c r="E42" s="2" t="s">
        <v>173</v>
      </c>
      <c r="F42" s="4">
        <v>155000</v>
      </c>
      <c r="G42" s="3" t="s">
        <v>12</v>
      </c>
      <c r="H42" s="3" t="s">
        <v>13</v>
      </c>
      <c r="I42" s="4"/>
      <c r="J42" s="3"/>
      <c r="K42" s="3" t="s">
        <v>2</v>
      </c>
      <c r="L42" s="3" t="s">
        <v>14</v>
      </c>
      <c r="M42" s="3" t="s">
        <v>15</v>
      </c>
      <c r="N42" s="127">
        <v>41</v>
      </c>
    </row>
    <row r="43" spans="1:14" ht="15.75" x14ac:dyDescent="0.25">
      <c r="A43" s="23" t="s">
        <v>174</v>
      </c>
      <c r="B43" s="23" t="s">
        <v>175</v>
      </c>
      <c r="C43" s="3" t="s">
        <v>176</v>
      </c>
      <c r="D43" s="2" t="s">
        <v>177</v>
      </c>
      <c r="E43" s="2" t="s">
        <v>178</v>
      </c>
      <c r="F43" s="24">
        <v>155000</v>
      </c>
      <c r="G43" s="3" t="s">
        <v>12</v>
      </c>
      <c r="H43" s="3" t="s">
        <v>13</v>
      </c>
      <c r="I43" s="4"/>
      <c r="J43" s="3"/>
      <c r="K43" s="3" t="s">
        <v>0</v>
      </c>
      <c r="L43" s="3" t="s">
        <v>14</v>
      </c>
      <c r="M43" s="3" t="s">
        <v>7373</v>
      </c>
      <c r="N43" s="127">
        <v>42</v>
      </c>
    </row>
    <row r="44" spans="1:14" ht="15.75" x14ac:dyDescent="0.25">
      <c r="A44" s="23" t="s">
        <v>179</v>
      </c>
      <c r="B44" s="23" t="s">
        <v>180</v>
      </c>
      <c r="C44" s="3" t="s">
        <v>181</v>
      </c>
      <c r="D44" s="2" t="s">
        <v>182</v>
      </c>
      <c r="E44" s="2" t="s">
        <v>163</v>
      </c>
      <c r="F44" s="4">
        <v>154140</v>
      </c>
      <c r="G44" s="3" t="s">
        <v>58</v>
      </c>
      <c r="H44" s="3" t="s">
        <v>13</v>
      </c>
      <c r="I44" s="4">
        <v>15000</v>
      </c>
      <c r="J44" s="3"/>
      <c r="K44" s="3" t="s">
        <v>1</v>
      </c>
      <c r="L44" s="3" t="s">
        <v>59</v>
      </c>
      <c r="M44" s="3" t="s">
        <v>60</v>
      </c>
      <c r="N44" s="127">
        <v>43</v>
      </c>
    </row>
    <row r="45" spans="1:14" ht="15.75" x14ac:dyDescent="0.25">
      <c r="A45" s="23" t="s">
        <v>183</v>
      </c>
      <c r="B45" s="23" t="s">
        <v>184</v>
      </c>
      <c r="C45" s="3" t="s">
        <v>58</v>
      </c>
      <c r="D45" s="2" t="s">
        <v>56</v>
      </c>
      <c r="E45" s="2" t="s">
        <v>169</v>
      </c>
      <c r="F45" s="4">
        <v>154116</v>
      </c>
      <c r="G45" s="3" t="s">
        <v>58</v>
      </c>
      <c r="H45" s="3" t="s">
        <v>13</v>
      </c>
      <c r="I45" s="4">
        <v>15000</v>
      </c>
      <c r="J45" s="3"/>
      <c r="K45" s="3" t="s">
        <v>1</v>
      </c>
      <c r="L45" s="3" t="s">
        <v>59</v>
      </c>
      <c r="M45" s="3" t="s">
        <v>60</v>
      </c>
      <c r="N45" s="127">
        <v>44</v>
      </c>
    </row>
    <row r="46" spans="1:14" ht="15.75" x14ac:dyDescent="0.25">
      <c r="A46" s="23" t="s">
        <v>185</v>
      </c>
      <c r="B46" s="23" t="s">
        <v>186</v>
      </c>
      <c r="C46" s="3" t="s">
        <v>187</v>
      </c>
      <c r="D46" s="2" t="s">
        <v>188</v>
      </c>
      <c r="E46" s="2" t="s">
        <v>189</v>
      </c>
      <c r="F46" s="24">
        <v>153943</v>
      </c>
      <c r="G46" s="3" t="s">
        <v>12</v>
      </c>
      <c r="H46" s="3" t="s">
        <v>13</v>
      </c>
      <c r="I46" s="4">
        <v>8000</v>
      </c>
      <c r="J46" s="3"/>
      <c r="K46" s="3" t="s">
        <v>0</v>
      </c>
      <c r="L46" s="3" t="s">
        <v>14</v>
      </c>
      <c r="M46" s="3" t="s">
        <v>7373</v>
      </c>
      <c r="N46" s="127">
        <v>45</v>
      </c>
    </row>
    <row r="47" spans="1:14" ht="15.75" x14ac:dyDescent="0.25">
      <c r="A47" s="23" t="s">
        <v>190</v>
      </c>
      <c r="B47" s="23" t="s">
        <v>191</v>
      </c>
      <c r="C47" s="3" t="s">
        <v>51</v>
      </c>
      <c r="D47" s="2" t="s">
        <v>192</v>
      </c>
      <c r="E47" s="2" t="s">
        <v>25</v>
      </c>
      <c r="F47" s="4">
        <v>153750</v>
      </c>
      <c r="G47" s="3" t="s">
        <v>12</v>
      </c>
      <c r="H47" s="3" t="s">
        <v>13</v>
      </c>
      <c r="I47" s="4"/>
      <c r="J47" s="3"/>
      <c r="K47" s="3" t="s">
        <v>0</v>
      </c>
      <c r="L47" s="3" t="s">
        <v>14</v>
      </c>
      <c r="M47" s="3" t="s">
        <v>7373</v>
      </c>
      <c r="N47" s="127">
        <v>46</v>
      </c>
    </row>
    <row r="48" spans="1:14" ht="15.75" x14ac:dyDescent="0.25">
      <c r="A48" s="23" t="s">
        <v>193</v>
      </c>
      <c r="B48" s="23" t="s">
        <v>194</v>
      </c>
      <c r="C48" s="8"/>
      <c r="D48" s="2" t="s">
        <v>195</v>
      </c>
      <c r="E48" s="2" t="s">
        <v>125</v>
      </c>
      <c r="F48" s="24">
        <v>150891</v>
      </c>
      <c r="G48" s="3" t="s">
        <v>58</v>
      </c>
      <c r="H48" s="3" t="s">
        <v>13</v>
      </c>
      <c r="I48" s="4">
        <v>3500</v>
      </c>
      <c r="J48" s="3"/>
      <c r="K48" s="3" t="s">
        <v>1</v>
      </c>
      <c r="L48" s="3" t="s">
        <v>59</v>
      </c>
      <c r="M48" s="3" t="s">
        <v>60</v>
      </c>
      <c r="N48" s="127">
        <v>47</v>
      </c>
    </row>
    <row r="49" spans="1:14" ht="15.75" x14ac:dyDescent="0.25">
      <c r="A49" s="23" t="s">
        <v>196</v>
      </c>
      <c r="B49" s="23" t="s">
        <v>43</v>
      </c>
      <c r="C49" s="3" t="s">
        <v>187</v>
      </c>
      <c r="D49" s="2" t="s">
        <v>197</v>
      </c>
      <c r="E49" s="2" t="s">
        <v>198</v>
      </c>
      <c r="F49" s="4">
        <v>149176</v>
      </c>
      <c r="G49" s="3" t="s">
        <v>12</v>
      </c>
      <c r="H49" s="3" t="s">
        <v>13</v>
      </c>
      <c r="I49" s="4">
        <v>2500</v>
      </c>
      <c r="J49" s="3"/>
      <c r="K49" s="3" t="s">
        <v>0</v>
      </c>
      <c r="L49" s="3" t="s">
        <v>14</v>
      </c>
      <c r="M49" s="3" t="s">
        <v>7373</v>
      </c>
      <c r="N49" s="127">
        <v>48</v>
      </c>
    </row>
    <row r="50" spans="1:14" ht="15.75" x14ac:dyDescent="0.25">
      <c r="A50" s="23" t="s">
        <v>199</v>
      </c>
      <c r="B50" s="23" t="s">
        <v>200</v>
      </c>
      <c r="C50" s="3" t="s">
        <v>144</v>
      </c>
      <c r="D50" s="2" t="s">
        <v>201</v>
      </c>
      <c r="E50" s="2" t="s">
        <v>169</v>
      </c>
      <c r="F50" s="24">
        <v>147595</v>
      </c>
      <c r="G50" s="3" t="s">
        <v>58</v>
      </c>
      <c r="H50" s="3" t="s">
        <v>13</v>
      </c>
      <c r="I50" s="4"/>
      <c r="J50" s="3"/>
      <c r="K50" s="3" t="s">
        <v>1</v>
      </c>
      <c r="L50" s="3" t="s">
        <v>59</v>
      </c>
      <c r="M50" s="3" t="s">
        <v>60</v>
      </c>
      <c r="N50" s="127">
        <v>49</v>
      </c>
    </row>
    <row r="51" spans="1:14" ht="15.75" x14ac:dyDescent="0.25">
      <c r="A51" s="23" t="s">
        <v>202</v>
      </c>
      <c r="B51" s="23" t="s">
        <v>203</v>
      </c>
      <c r="C51" s="3" t="s">
        <v>187</v>
      </c>
      <c r="D51" s="2" t="s">
        <v>201</v>
      </c>
      <c r="E51" s="2" t="s">
        <v>125</v>
      </c>
      <c r="F51" s="4">
        <v>147513</v>
      </c>
      <c r="G51" s="3" t="s">
        <v>58</v>
      </c>
      <c r="H51" s="3" t="s">
        <v>13</v>
      </c>
      <c r="I51" s="4"/>
      <c r="J51" s="3"/>
      <c r="K51" s="3" t="s">
        <v>1</v>
      </c>
      <c r="L51" s="3" t="s">
        <v>59</v>
      </c>
      <c r="M51" s="3" t="s">
        <v>60</v>
      </c>
      <c r="N51" s="127">
        <v>50</v>
      </c>
    </row>
    <row r="52" spans="1:14" ht="15.75" x14ac:dyDescent="0.25">
      <c r="A52" s="23" t="s">
        <v>204</v>
      </c>
      <c r="B52" s="23" t="s">
        <v>139</v>
      </c>
      <c r="C52" s="3" t="s">
        <v>12</v>
      </c>
      <c r="D52" s="2" t="s">
        <v>195</v>
      </c>
      <c r="E52" s="2" t="s">
        <v>205</v>
      </c>
      <c r="F52" s="4">
        <v>146780</v>
      </c>
      <c r="G52" s="3" t="s">
        <v>58</v>
      </c>
      <c r="H52" s="3" t="s">
        <v>13</v>
      </c>
      <c r="I52" s="4"/>
      <c r="J52" s="3"/>
      <c r="K52" s="3" t="s">
        <v>1</v>
      </c>
      <c r="L52" s="3" t="s">
        <v>59</v>
      </c>
      <c r="M52" s="3" t="s">
        <v>60</v>
      </c>
      <c r="N52" s="127">
        <v>51</v>
      </c>
    </row>
    <row r="53" spans="1:14" ht="15.75" x14ac:dyDescent="0.25">
      <c r="A53" s="23" t="s">
        <v>206</v>
      </c>
      <c r="B53" s="23" t="s">
        <v>50</v>
      </c>
      <c r="C53" s="3" t="s">
        <v>207</v>
      </c>
      <c r="D53" s="2" t="s">
        <v>159</v>
      </c>
      <c r="E53" s="2" t="s">
        <v>208</v>
      </c>
      <c r="F53" s="4">
        <v>146406</v>
      </c>
      <c r="G53" s="3" t="s">
        <v>12</v>
      </c>
      <c r="H53" s="3" t="s">
        <v>13</v>
      </c>
      <c r="I53" s="4">
        <v>18298</v>
      </c>
      <c r="J53" s="3"/>
      <c r="K53" s="3" t="s">
        <v>0</v>
      </c>
      <c r="L53" s="3" t="s">
        <v>14</v>
      </c>
      <c r="M53" s="3" t="s">
        <v>7373</v>
      </c>
      <c r="N53" s="127">
        <v>52</v>
      </c>
    </row>
    <row r="54" spans="1:14" ht="15.75" x14ac:dyDescent="0.25">
      <c r="A54" s="23" t="s">
        <v>209</v>
      </c>
      <c r="B54" s="23" t="s">
        <v>210</v>
      </c>
      <c r="C54" s="3" t="s">
        <v>144</v>
      </c>
      <c r="D54" s="2" t="s">
        <v>159</v>
      </c>
      <c r="E54" s="2" t="s">
        <v>211</v>
      </c>
      <c r="F54" s="4">
        <v>146023</v>
      </c>
      <c r="G54" s="3" t="s">
        <v>12</v>
      </c>
      <c r="H54" s="3" t="s">
        <v>13</v>
      </c>
      <c r="I54" s="4">
        <v>29275</v>
      </c>
      <c r="J54" s="3"/>
      <c r="K54" s="3" t="s">
        <v>0</v>
      </c>
      <c r="L54" s="3" t="s">
        <v>14</v>
      </c>
      <c r="M54" s="3" t="s">
        <v>7373</v>
      </c>
      <c r="N54" s="127">
        <v>53</v>
      </c>
    </row>
    <row r="55" spans="1:14" ht="15.75" x14ac:dyDescent="0.25">
      <c r="A55" s="23" t="s">
        <v>212</v>
      </c>
      <c r="B55" s="23" t="s">
        <v>213</v>
      </c>
      <c r="C55" s="3" t="s">
        <v>18</v>
      </c>
      <c r="D55" s="2" t="s">
        <v>56</v>
      </c>
      <c r="E55" s="2" t="s">
        <v>109</v>
      </c>
      <c r="F55" s="4">
        <v>145000</v>
      </c>
      <c r="G55" s="3" t="s">
        <v>58</v>
      </c>
      <c r="H55" s="3" t="s">
        <v>13</v>
      </c>
      <c r="I55" s="4"/>
      <c r="J55" s="3"/>
      <c r="K55" s="3" t="s">
        <v>1</v>
      </c>
      <c r="L55" s="3" t="s">
        <v>59</v>
      </c>
      <c r="M55" s="3" t="s">
        <v>60</v>
      </c>
      <c r="N55" s="127">
        <v>54</v>
      </c>
    </row>
    <row r="56" spans="1:14" ht="15.75" x14ac:dyDescent="0.25">
      <c r="A56" s="23" t="s">
        <v>214</v>
      </c>
      <c r="B56" s="23" t="s">
        <v>215</v>
      </c>
      <c r="C56" s="8"/>
      <c r="D56" s="2" t="s">
        <v>201</v>
      </c>
      <c r="E56" s="2" t="s">
        <v>125</v>
      </c>
      <c r="F56" s="24">
        <v>144761</v>
      </c>
      <c r="G56" s="3" t="s">
        <v>58</v>
      </c>
      <c r="H56" s="3" t="s">
        <v>13</v>
      </c>
      <c r="I56" s="4"/>
      <c r="J56" s="3"/>
      <c r="K56" s="3" t="s">
        <v>1</v>
      </c>
      <c r="L56" s="3" t="s">
        <v>59</v>
      </c>
      <c r="M56" s="3" t="s">
        <v>60</v>
      </c>
      <c r="N56" s="127">
        <v>55</v>
      </c>
    </row>
    <row r="57" spans="1:14" ht="15.75" x14ac:dyDescent="0.25">
      <c r="A57" s="23" t="s">
        <v>216</v>
      </c>
      <c r="B57" s="23" t="s">
        <v>217</v>
      </c>
      <c r="C57" s="3" t="s">
        <v>12</v>
      </c>
      <c r="D57" s="2" t="s">
        <v>195</v>
      </c>
      <c r="E57" s="2" t="s">
        <v>169</v>
      </c>
      <c r="F57" s="24">
        <v>144523</v>
      </c>
      <c r="G57" s="3" t="s">
        <v>58</v>
      </c>
      <c r="H57" s="3" t="s">
        <v>13</v>
      </c>
      <c r="I57" s="4">
        <v>16500</v>
      </c>
      <c r="J57" s="3"/>
      <c r="K57" s="3" t="s">
        <v>1</v>
      </c>
      <c r="L57" s="3" t="s">
        <v>59</v>
      </c>
      <c r="M57" s="3" t="s">
        <v>60</v>
      </c>
      <c r="N57" s="127">
        <v>56</v>
      </c>
    </row>
    <row r="58" spans="1:14" ht="15.75" x14ac:dyDescent="0.25">
      <c r="A58" s="23" t="s">
        <v>218</v>
      </c>
      <c r="B58" s="23" t="s">
        <v>219</v>
      </c>
      <c r="C58" s="3" t="s">
        <v>135</v>
      </c>
      <c r="D58" s="2" t="s">
        <v>220</v>
      </c>
      <c r="E58" s="2" t="s">
        <v>221</v>
      </c>
      <c r="F58" s="24">
        <v>144195</v>
      </c>
      <c r="G58" s="3" t="s">
        <v>12</v>
      </c>
      <c r="H58" s="3" t="s">
        <v>13</v>
      </c>
      <c r="I58" s="4">
        <v>8000</v>
      </c>
      <c r="J58" s="3"/>
      <c r="K58" s="3" t="s">
        <v>0</v>
      </c>
      <c r="L58" s="3" t="s">
        <v>14</v>
      </c>
      <c r="M58" s="3" t="s">
        <v>7373</v>
      </c>
      <c r="N58" s="127">
        <v>57</v>
      </c>
    </row>
    <row r="59" spans="1:14" ht="15.75" x14ac:dyDescent="0.25">
      <c r="A59" s="23" t="s">
        <v>222</v>
      </c>
      <c r="B59" s="23" t="s">
        <v>223</v>
      </c>
      <c r="C59" s="3" t="s">
        <v>224</v>
      </c>
      <c r="D59" s="2" t="s">
        <v>225</v>
      </c>
      <c r="E59" s="2" t="s">
        <v>169</v>
      </c>
      <c r="F59" s="4">
        <v>143866</v>
      </c>
      <c r="G59" s="3" t="s">
        <v>58</v>
      </c>
      <c r="H59" s="3" t="s">
        <v>13</v>
      </c>
      <c r="I59" s="4">
        <v>12000</v>
      </c>
      <c r="J59" s="3"/>
      <c r="K59" s="3" t="s">
        <v>1</v>
      </c>
      <c r="L59" s="3" t="s">
        <v>59</v>
      </c>
      <c r="M59" s="3" t="s">
        <v>60</v>
      </c>
      <c r="N59" s="127">
        <v>58</v>
      </c>
    </row>
    <row r="60" spans="1:14" ht="15.75" x14ac:dyDescent="0.25">
      <c r="A60" s="23" t="s">
        <v>226</v>
      </c>
      <c r="B60" s="23" t="s">
        <v>227</v>
      </c>
      <c r="C60" s="3" t="s">
        <v>181</v>
      </c>
      <c r="D60" s="2" t="s">
        <v>228</v>
      </c>
      <c r="E60" s="2" t="s">
        <v>211</v>
      </c>
      <c r="F60" s="4">
        <v>142298</v>
      </c>
      <c r="G60" s="3" t="s">
        <v>58</v>
      </c>
      <c r="H60" s="3" t="s">
        <v>13</v>
      </c>
      <c r="I60" s="4">
        <v>5000</v>
      </c>
      <c r="J60" s="3"/>
      <c r="K60" s="3" t="s">
        <v>1</v>
      </c>
      <c r="L60" s="3" t="s">
        <v>59</v>
      </c>
      <c r="M60" s="3" t="s">
        <v>60</v>
      </c>
      <c r="N60" s="127">
        <v>59</v>
      </c>
    </row>
    <row r="61" spans="1:14" ht="15.75" x14ac:dyDescent="0.25">
      <c r="A61" s="23" t="s">
        <v>229</v>
      </c>
      <c r="B61" s="23" t="s">
        <v>230</v>
      </c>
      <c r="C61" s="3" t="s">
        <v>12</v>
      </c>
      <c r="D61" s="2" t="s">
        <v>195</v>
      </c>
      <c r="E61" s="2" t="s">
        <v>169</v>
      </c>
      <c r="F61" s="4">
        <v>141848</v>
      </c>
      <c r="G61" s="3" t="s">
        <v>58</v>
      </c>
      <c r="H61" s="3" t="s">
        <v>13</v>
      </c>
      <c r="I61" s="4"/>
      <c r="J61" s="3"/>
      <c r="K61" s="3" t="s">
        <v>1</v>
      </c>
      <c r="L61" s="3" t="s">
        <v>59</v>
      </c>
      <c r="M61" s="3" t="s">
        <v>60</v>
      </c>
      <c r="N61" s="127">
        <v>60</v>
      </c>
    </row>
    <row r="62" spans="1:14" ht="15.75" x14ac:dyDescent="0.25">
      <c r="A62" s="23" t="s">
        <v>231</v>
      </c>
      <c r="B62" s="23" t="s">
        <v>232</v>
      </c>
      <c r="C62" s="3" t="s">
        <v>233</v>
      </c>
      <c r="D62" s="2" t="s">
        <v>56</v>
      </c>
      <c r="E62" s="2" t="s">
        <v>234</v>
      </c>
      <c r="F62" s="4">
        <v>140741</v>
      </c>
      <c r="G62" s="3" t="s">
        <v>58</v>
      </c>
      <c r="H62" s="3" t="s">
        <v>13</v>
      </c>
      <c r="I62" s="4">
        <v>1000</v>
      </c>
      <c r="J62" s="3"/>
      <c r="K62" s="3" t="s">
        <v>1</v>
      </c>
      <c r="L62" s="3" t="s">
        <v>59</v>
      </c>
      <c r="M62" s="3" t="s">
        <v>60</v>
      </c>
      <c r="N62" s="127">
        <v>61</v>
      </c>
    </row>
    <row r="63" spans="1:14" ht="15.75" x14ac:dyDescent="0.25">
      <c r="A63" s="23" t="s">
        <v>235</v>
      </c>
      <c r="B63" s="23" t="s">
        <v>236</v>
      </c>
      <c r="C63" s="8"/>
      <c r="D63" s="2" t="s">
        <v>56</v>
      </c>
      <c r="E63" s="2" t="s">
        <v>169</v>
      </c>
      <c r="F63" s="4">
        <v>139057</v>
      </c>
      <c r="G63" s="3" t="s">
        <v>58</v>
      </c>
      <c r="H63" s="3" t="s">
        <v>13</v>
      </c>
      <c r="I63" s="4"/>
      <c r="J63" s="3"/>
      <c r="K63" s="3" t="s">
        <v>1</v>
      </c>
      <c r="L63" s="3" t="s">
        <v>59</v>
      </c>
      <c r="M63" s="3" t="s">
        <v>60</v>
      </c>
      <c r="N63" s="127">
        <v>62</v>
      </c>
    </row>
    <row r="64" spans="1:14" ht="15.75" x14ac:dyDescent="0.25">
      <c r="A64" s="23" t="s">
        <v>237</v>
      </c>
      <c r="B64" s="23" t="s">
        <v>238</v>
      </c>
      <c r="C64" s="3" t="s">
        <v>23</v>
      </c>
      <c r="D64" s="2" t="s">
        <v>239</v>
      </c>
      <c r="E64" s="2" t="s">
        <v>240</v>
      </c>
      <c r="F64" s="24">
        <v>138425</v>
      </c>
      <c r="G64" s="3" t="s">
        <v>12</v>
      </c>
      <c r="H64" s="3" t="s">
        <v>13</v>
      </c>
      <c r="I64" s="4">
        <v>9900</v>
      </c>
      <c r="J64" s="3"/>
      <c r="K64" s="3" t="s">
        <v>2</v>
      </c>
      <c r="L64" s="3" t="s">
        <v>14</v>
      </c>
      <c r="M64" s="3" t="s">
        <v>15</v>
      </c>
      <c r="N64" s="127">
        <v>63</v>
      </c>
    </row>
    <row r="65" spans="1:14" ht="15.75" x14ac:dyDescent="0.25">
      <c r="A65" s="23" t="s">
        <v>241</v>
      </c>
      <c r="B65" s="23" t="s">
        <v>242</v>
      </c>
      <c r="C65" s="8"/>
      <c r="D65" s="2" t="s">
        <v>243</v>
      </c>
      <c r="E65" s="2" t="s">
        <v>11</v>
      </c>
      <c r="F65" s="4">
        <v>138375</v>
      </c>
      <c r="G65" s="3" t="s">
        <v>12</v>
      </c>
      <c r="H65" s="3" t="s">
        <v>13</v>
      </c>
      <c r="I65" s="4"/>
      <c r="J65" s="3"/>
      <c r="K65" s="3" t="s">
        <v>2</v>
      </c>
      <c r="L65" s="3" t="s">
        <v>14</v>
      </c>
      <c r="M65" s="3" t="s">
        <v>15</v>
      </c>
      <c r="N65" s="127">
        <v>64</v>
      </c>
    </row>
    <row r="66" spans="1:14" ht="15.75" x14ac:dyDescent="0.25">
      <c r="A66" s="23" t="s">
        <v>244</v>
      </c>
      <c r="B66" s="23" t="s">
        <v>151</v>
      </c>
      <c r="C66" s="3" t="s">
        <v>58</v>
      </c>
      <c r="D66" s="2" t="s">
        <v>245</v>
      </c>
      <c r="E66" s="2" t="s">
        <v>89</v>
      </c>
      <c r="F66" s="24">
        <v>137610</v>
      </c>
      <c r="G66" s="3" t="s">
        <v>12</v>
      </c>
      <c r="H66" s="3" t="s">
        <v>13</v>
      </c>
      <c r="I66" s="4"/>
      <c r="J66" s="3"/>
      <c r="K66" s="3" t="s">
        <v>246</v>
      </c>
      <c r="L66" s="3" t="s">
        <v>14</v>
      </c>
      <c r="M66" s="3" t="s">
        <v>15</v>
      </c>
      <c r="N66" s="127">
        <v>65</v>
      </c>
    </row>
    <row r="67" spans="1:14" ht="15.75" x14ac:dyDescent="0.25">
      <c r="A67" s="25" t="s">
        <v>247</v>
      </c>
      <c r="B67" s="25" t="s">
        <v>248</v>
      </c>
      <c r="C67" s="26" t="s">
        <v>23</v>
      </c>
      <c r="D67" s="139" t="s">
        <v>56</v>
      </c>
      <c r="E67" s="139" t="s">
        <v>249</v>
      </c>
      <c r="F67" s="27">
        <v>137034</v>
      </c>
      <c r="G67" s="26" t="s">
        <v>58</v>
      </c>
      <c r="H67" s="26" t="s">
        <v>13</v>
      </c>
      <c r="I67" s="27"/>
      <c r="J67" s="26"/>
      <c r="K67" s="26" t="s">
        <v>1</v>
      </c>
      <c r="L67" s="26" t="s">
        <v>59</v>
      </c>
      <c r="M67" s="26" t="s">
        <v>60</v>
      </c>
      <c r="N67" s="127">
        <v>66</v>
      </c>
    </row>
    <row r="68" spans="1:14" ht="15.75" x14ac:dyDescent="0.25">
      <c r="A68" s="23" t="s">
        <v>250</v>
      </c>
      <c r="B68" s="23" t="s">
        <v>251</v>
      </c>
      <c r="C68" s="3" t="s">
        <v>12</v>
      </c>
      <c r="D68" s="2" t="s">
        <v>252</v>
      </c>
      <c r="E68" s="2" t="s">
        <v>253</v>
      </c>
      <c r="F68" s="4">
        <v>135915</v>
      </c>
      <c r="G68" s="3" t="s">
        <v>12</v>
      </c>
      <c r="H68" s="3" t="s">
        <v>13</v>
      </c>
      <c r="I68" s="4"/>
      <c r="J68" s="3"/>
      <c r="K68" s="3" t="s">
        <v>2</v>
      </c>
      <c r="L68" s="3" t="s">
        <v>14</v>
      </c>
      <c r="M68" s="3" t="s">
        <v>15</v>
      </c>
      <c r="N68" s="127">
        <v>67</v>
      </c>
    </row>
    <row r="69" spans="1:14" ht="15.75" x14ac:dyDescent="0.25">
      <c r="A69" s="23" t="s">
        <v>86</v>
      </c>
      <c r="B69" s="23" t="s">
        <v>254</v>
      </c>
      <c r="C69" s="3" t="s">
        <v>51</v>
      </c>
      <c r="D69" s="2" t="s">
        <v>255</v>
      </c>
      <c r="E69" s="2" t="s">
        <v>53</v>
      </c>
      <c r="F69" s="4">
        <v>134981</v>
      </c>
      <c r="G69" s="3" t="s">
        <v>12</v>
      </c>
      <c r="H69" s="3" t="s">
        <v>13</v>
      </c>
      <c r="I69" s="4"/>
      <c r="J69" s="3"/>
      <c r="K69" s="3" t="s">
        <v>2</v>
      </c>
      <c r="L69" s="3" t="s">
        <v>14</v>
      </c>
      <c r="M69" s="3" t="s">
        <v>15</v>
      </c>
      <c r="N69" s="127">
        <v>68</v>
      </c>
    </row>
    <row r="70" spans="1:14" ht="15.75" x14ac:dyDescent="0.25">
      <c r="A70" s="23" t="s">
        <v>256</v>
      </c>
      <c r="B70" s="23" t="s">
        <v>203</v>
      </c>
      <c r="C70" s="3" t="s">
        <v>87</v>
      </c>
      <c r="D70" s="2" t="s">
        <v>257</v>
      </c>
      <c r="E70" s="2" t="s">
        <v>258</v>
      </c>
      <c r="F70" s="24">
        <v>134090</v>
      </c>
      <c r="G70" s="3" t="s">
        <v>12</v>
      </c>
      <c r="H70" s="3" t="s">
        <v>13</v>
      </c>
      <c r="I70" s="4">
        <v>9000</v>
      </c>
      <c r="J70" s="3"/>
      <c r="K70" s="3" t="s">
        <v>0</v>
      </c>
      <c r="L70" s="3" t="s">
        <v>14</v>
      </c>
      <c r="M70" s="3" t="s">
        <v>7373</v>
      </c>
      <c r="N70" s="127">
        <v>69</v>
      </c>
    </row>
    <row r="71" spans="1:14" ht="15.75" x14ac:dyDescent="0.25">
      <c r="A71" s="23" t="s">
        <v>259</v>
      </c>
      <c r="B71" s="23" t="s">
        <v>260</v>
      </c>
      <c r="C71" s="3" t="s">
        <v>144</v>
      </c>
      <c r="D71" s="2" t="s">
        <v>188</v>
      </c>
      <c r="E71" s="2" t="s">
        <v>261</v>
      </c>
      <c r="F71" s="4">
        <v>133144</v>
      </c>
      <c r="G71" s="3" t="s">
        <v>12</v>
      </c>
      <c r="H71" s="3" t="s">
        <v>13</v>
      </c>
      <c r="I71" s="4">
        <v>8000</v>
      </c>
      <c r="J71" s="3"/>
      <c r="K71" s="3" t="s">
        <v>0</v>
      </c>
      <c r="L71" s="3" t="s">
        <v>14</v>
      </c>
      <c r="M71" s="3" t="s">
        <v>7373</v>
      </c>
      <c r="N71" s="127">
        <v>70</v>
      </c>
    </row>
    <row r="72" spans="1:14" ht="15.75" x14ac:dyDescent="0.25">
      <c r="A72" s="23" t="s">
        <v>262</v>
      </c>
      <c r="B72" s="23" t="s">
        <v>263</v>
      </c>
      <c r="C72" s="3" t="s">
        <v>9</v>
      </c>
      <c r="D72" s="2" t="s">
        <v>264</v>
      </c>
      <c r="E72" s="2" t="s">
        <v>234</v>
      </c>
      <c r="F72" s="4">
        <v>132950</v>
      </c>
      <c r="G72" s="3" t="s">
        <v>12</v>
      </c>
      <c r="H72" s="3" t="s">
        <v>13</v>
      </c>
      <c r="I72" s="4">
        <v>7000</v>
      </c>
      <c r="J72" s="3"/>
      <c r="K72" s="3" t="s">
        <v>0</v>
      </c>
      <c r="L72" s="3" t="s">
        <v>14</v>
      </c>
      <c r="M72" s="3" t="s">
        <v>7373</v>
      </c>
      <c r="N72" s="127">
        <v>71</v>
      </c>
    </row>
    <row r="73" spans="1:14" ht="15.75" x14ac:dyDescent="0.25">
      <c r="A73" s="23" t="s">
        <v>265</v>
      </c>
      <c r="B73" s="23" t="s">
        <v>266</v>
      </c>
      <c r="C73" s="3" t="s">
        <v>12</v>
      </c>
      <c r="D73" s="2" t="s">
        <v>195</v>
      </c>
      <c r="E73" s="2" t="s">
        <v>205</v>
      </c>
      <c r="F73" s="24">
        <v>132921</v>
      </c>
      <c r="G73" s="3" t="s">
        <v>58</v>
      </c>
      <c r="H73" s="3" t="s">
        <v>13</v>
      </c>
      <c r="I73" s="4"/>
      <c r="J73" s="3"/>
      <c r="K73" s="3" t="s">
        <v>1</v>
      </c>
      <c r="L73" s="3" t="s">
        <v>59</v>
      </c>
      <c r="M73" s="3" t="s">
        <v>60</v>
      </c>
      <c r="N73" s="127">
        <v>72</v>
      </c>
    </row>
    <row r="74" spans="1:14" ht="15.75" x14ac:dyDescent="0.25">
      <c r="A74" s="23" t="s">
        <v>267</v>
      </c>
      <c r="B74" s="23" t="s">
        <v>268</v>
      </c>
      <c r="C74" s="3" t="s">
        <v>58</v>
      </c>
      <c r="D74" s="2" t="s">
        <v>269</v>
      </c>
      <c r="E74" s="2" t="s">
        <v>270</v>
      </c>
      <c r="F74" s="24">
        <v>132675</v>
      </c>
      <c r="G74" s="3" t="s">
        <v>58</v>
      </c>
      <c r="H74" s="3" t="s">
        <v>13</v>
      </c>
      <c r="I74" s="4"/>
      <c r="J74" s="3"/>
      <c r="K74" s="3" t="s">
        <v>1</v>
      </c>
      <c r="L74" s="3" t="s">
        <v>59</v>
      </c>
      <c r="M74" s="3" t="s">
        <v>60</v>
      </c>
      <c r="N74" s="127">
        <v>73</v>
      </c>
    </row>
    <row r="75" spans="1:14" ht="15.75" x14ac:dyDescent="0.25">
      <c r="A75" s="23" t="s">
        <v>271</v>
      </c>
      <c r="B75" s="23" t="s">
        <v>78</v>
      </c>
      <c r="C75" s="3" t="s">
        <v>224</v>
      </c>
      <c r="D75" s="2" t="s">
        <v>195</v>
      </c>
      <c r="E75" s="2" t="s">
        <v>109</v>
      </c>
      <c r="F75" s="4">
        <v>131979</v>
      </c>
      <c r="G75" s="3" t="s">
        <v>58</v>
      </c>
      <c r="H75" s="3" t="s">
        <v>13</v>
      </c>
      <c r="I75" s="4"/>
      <c r="J75" s="3"/>
      <c r="K75" s="3" t="s">
        <v>1</v>
      </c>
      <c r="L75" s="3" t="s">
        <v>59</v>
      </c>
      <c r="M75" s="3" t="s">
        <v>60</v>
      </c>
      <c r="N75" s="127">
        <v>74</v>
      </c>
    </row>
    <row r="76" spans="1:14" ht="15.75" x14ac:dyDescent="0.25">
      <c r="A76" s="23" t="s">
        <v>272</v>
      </c>
      <c r="B76" s="23" t="s">
        <v>67</v>
      </c>
      <c r="C76" s="3" t="s">
        <v>87</v>
      </c>
      <c r="D76" s="2" t="s">
        <v>201</v>
      </c>
      <c r="E76" s="2" t="s">
        <v>109</v>
      </c>
      <c r="F76" s="4">
        <v>131846</v>
      </c>
      <c r="G76" s="3" t="s">
        <v>58</v>
      </c>
      <c r="H76" s="3" t="s">
        <v>13</v>
      </c>
      <c r="I76" s="4"/>
      <c r="J76" s="3"/>
      <c r="K76" s="3" t="s">
        <v>1</v>
      </c>
      <c r="L76" s="3" t="s">
        <v>59</v>
      </c>
      <c r="M76" s="3" t="s">
        <v>60</v>
      </c>
      <c r="N76" s="127">
        <v>75</v>
      </c>
    </row>
    <row r="77" spans="1:14" ht="15.75" x14ac:dyDescent="0.25">
      <c r="A77" s="23" t="s">
        <v>273</v>
      </c>
      <c r="B77" s="23" t="s">
        <v>8</v>
      </c>
      <c r="C77" s="3" t="s">
        <v>87</v>
      </c>
      <c r="D77" s="2" t="s">
        <v>274</v>
      </c>
      <c r="E77" s="2" t="s">
        <v>93</v>
      </c>
      <c r="F77" s="24">
        <v>131038</v>
      </c>
      <c r="G77" s="3" t="s">
        <v>12</v>
      </c>
      <c r="H77" s="3" t="s">
        <v>13</v>
      </c>
      <c r="I77" s="4">
        <v>9000</v>
      </c>
      <c r="J77" s="3"/>
      <c r="K77" s="3" t="s">
        <v>0</v>
      </c>
      <c r="L77" s="3" t="s">
        <v>14</v>
      </c>
      <c r="M77" s="3" t="s">
        <v>7373</v>
      </c>
      <c r="N77" s="127">
        <v>76</v>
      </c>
    </row>
    <row r="78" spans="1:14" ht="15.75" x14ac:dyDescent="0.25">
      <c r="A78" s="23" t="s">
        <v>275</v>
      </c>
      <c r="B78" s="23" t="s">
        <v>276</v>
      </c>
      <c r="C78" s="8"/>
      <c r="D78" s="2" t="s">
        <v>159</v>
      </c>
      <c r="E78" s="2" t="s">
        <v>277</v>
      </c>
      <c r="F78" s="24">
        <v>131019</v>
      </c>
      <c r="G78" s="3" t="s">
        <v>58</v>
      </c>
      <c r="H78" s="3" t="s">
        <v>13</v>
      </c>
      <c r="I78" s="4">
        <v>11000</v>
      </c>
      <c r="J78" s="3"/>
      <c r="K78" s="3" t="s">
        <v>1</v>
      </c>
      <c r="L78" s="3" t="s">
        <v>59</v>
      </c>
      <c r="M78" s="3" t="s">
        <v>60</v>
      </c>
      <c r="N78" s="127">
        <v>77</v>
      </c>
    </row>
    <row r="79" spans="1:14" ht="15.75" x14ac:dyDescent="0.25">
      <c r="A79" s="23" t="s">
        <v>278</v>
      </c>
      <c r="B79" s="23" t="s">
        <v>279</v>
      </c>
      <c r="C79" s="8"/>
      <c r="D79" s="2" t="s">
        <v>56</v>
      </c>
      <c r="E79" s="2" t="s">
        <v>280</v>
      </c>
      <c r="F79" s="4">
        <v>130052</v>
      </c>
      <c r="G79" s="3" t="s">
        <v>58</v>
      </c>
      <c r="H79" s="3" t="s">
        <v>13</v>
      </c>
      <c r="I79" s="4"/>
      <c r="J79" s="3"/>
      <c r="K79" s="3" t="s">
        <v>1</v>
      </c>
      <c r="L79" s="3" t="s">
        <v>59</v>
      </c>
      <c r="M79" s="3" t="s">
        <v>60</v>
      </c>
      <c r="N79" s="127">
        <v>78</v>
      </c>
    </row>
    <row r="80" spans="1:14" ht="15.75" x14ac:dyDescent="0.25">
      <c r="A80" s="23" t="s">
        <v>250</v>
      </c>
      <c r="B80" s="23" t="s">
        <v>95</v>
      </c>
      <c r="C80" s="3" t="s">
        <v>181</v>
      </c>
      <c r="D80" s="2" t="s">
        <v>195</v>
      </c>
      <c r="E80" s="2" t="s">
        <v>205</v>
      </c>
      <c r="F80" s="4">
        <v>129994</v>
      </c>
      <c r="G80" s="3" t="s">
        <v>58</v>
      </c>
      <c r="H80" s="3" t="s">
        <v>13</v>
      </c>
      <c r="I80" s="4"/>
      <c r="J80" s="3"/>
      <c r="K80" s="3" t="s">
        <v>1</v>
      </c>
      <c r="L80" s="3" t="s">
        <v>59</v>
      </c>
      <c r="M80" s="3" t="s">
        <v>60</v>
      </c>
      <c r="N80" s="127">
        <v>79</v>
      </c>
    </row>
    <row r="81" spans="1:14" ht="15.75" x14ac:dyDescent="0.25">
      <c r="A81" s="23" t="s">
        <v>281</v>
      </c>
      <c r="B81" s="23" t="s">
        <v>282</v>
      </c>
      <c r="C81" s="3" t="s">
        <v>187</v>
      </c>
      <c r="D81" s="2" t="s">
        <v>283</v>
      </c>
      <c r="E81" s="2" t="s">
        <v>284</v>
      </c>
      <c r="F81" s="4">
        <v>129376</v>
      </c>
      <c r="G81" s="3" t="s">
        <v>12</v>
      </c>
      <c r="H81" s="3" t="s">
        <v>13</v>
      </c>
      <c r="I81" s="4"/>
      <c r="J81" s="3"/>
      <c r="K81" s="3" t="s">
        <v>2</v>
      </c>
      <c r="L81" s="3" t="s">
        <v>14</v>
      </c>
      <c r="M81" s="3" t="s">
        <v>15</v>
      </c>
      <c r="N81" s="127">
        <v>80</v>
      </c>
    </row>
    <row r="82" spans="1:14" ht="15.75" x14ac:dyDescent="0.25">
      <c r="A82" s="23" t="s">
        <v>285</v>
      </c>
      <c r="B82" s="23" t="s">
        <v>286</v>
      </c>
      <c r="C82" s="3" t="s">
        <v>287</v>
      </c>
      <c r="D82" s="2" t="s">
        <v>195</v>
      </c>
      <c r="E82" s="2" t="s">
        <v>109</v>
      </c>
      <c r="F82" s="24">
        <v>129181</v>
      </c>
      <c r="G82" s="3" t="s">
        <v>58</v>
      </c>
      <c r="H82" s="3" t="s">
        <v>13</v>
      </c>
      <c r="I82" s="4"/>
      <c r="J82" s="3"/>
      <c r="K82" s="3" t="s">
        <v>1</v>
      </c>
      <c r="L82" s="3" t="s">
        <v>59</v>
      </c>
      <c r="M82" s="3" t="s">
        <v>60</v>
      </c>
      <c r="N82" s="127">
        <v>81</v>
      </c>
    </row>
    <row r="83" spans="1:14" ht="15.75" x14ac:dyDescent="0.25">
      <c r="A83" s="23" t="s">
        <v>288</v>
      </c>
      <c r="B83" s="23" t="s">
        <v>289</v>
      </c>
      <c r="C83" s="3" t="s">
        <v>58</v>
      </c>
      <c r="D83" s="2" t="s">
        <v>290</v>
      </c>
      <c r="E83" s="2" t="s">
        <v>291</v>
      </c>
      <c r="F83" s="4">
        <v>129014</v>
      </c>
      <c r="G83" s="3" t="s">
        <v>12</v>
      </c>
      <c r="H83" s="3" t="s">
        <v>13</v>
      </c>
      <c r="I83" s="4"/>
      <c r="J83" s="3"/>
      <c r="K83" s="3" t="s">
        <v>2</v>
      </c>
      <c r="L83" s="3" t="s">
        <v>14</v>
      </c>
      <c r="M83" s="3" t="s">
        <v>15</v>
      </c>
      <c r="N83" s="127">
        <v>82</v>
      </c>
    </row>
    <row r="84" spans="1:14" ht="15.75" x14ac:dyDescent="0.25">
      <c r="A84" s="23" t="s">
        <v>292</v>
      </c>
      <c r="B84" s="23" t="s">
        <v>293</v>
      </c>
      <c r="C84" s="3" t="s">
        <v>181</v>
      </c>
      <c r="D84" s="2" t="s">
        <v>56</v>
      </c>
      <c r="E84" s="2" t="s">
        <v>205</v>
      </c>
      <c r="F84" s="24">
        <v>128699</v>
      </c>
      <c r="G84" s="3" t="s">
        <v>58</v>
      </c>
      <c r="H84" s="3" t="s">
        <v>13</v>
      </c>
      <c r="I84" s="4"/>
      <c r="J84" s="3"/>
      <c r="K84" s="3" t="s">
        <v>1</v>
      </c>
      <c r="L84" s="3" t="s">
        <v>59</v>
      </c>
      <c r="M84" s="3" t="s">
        <v>60</v>
      </c>
      <c r="N84" s="127">
        <v>83</v>
      </c>
    </row>
    <row r="85" spans="1:14" ht="15.75" x14ac:dyDescent="0.25">
      <c r="A85" s="23" t="s">
        <v>294</v>
      </c>
      <c r="B85" s="23" t="s">
        <v>86</v>
      </c>
      <c r="C85" s="3" t="s">
        <v>187</v>
      </c>
      <c r="D85" s="2" t="s">
        <v>56</v>
      </c>
      <c r="E85" s="2" t="s">
        <v>221</v>
      </c>
      <c r="F85" s="4">
        <v>128421</v>
      </c>
      <c r="G85" s="3" t="s">
        <v>58</v>
      </c>
      <c r="H85" s="3" t="s">
        <v>13</v>
      </c>
      <c r="I85" s="4"/>
      <c r="J85" s="3"/>
      <c r="K85" s="3" t="s">
        <v>1</v>
      </c>
      <c r="L85" s="3" t="s">
        <v>59</v>
      </c>
      <c r="M85" s="3" t="s">
        <v>60</v>
      </c>
      <c r="N85" s="127">
        <v>84</v>
      </c>
    </row>
    <row r="86" spans="1:14" ht="15.75" x14ac:dyDescent="0.25">
      <c r="A86" s="23" t="s">
        <v>295</v>
      </c>
      <c r="B86" s="23" t="s">
        <v>296</v>
      </c>
      <c r="C86" s="8"/>
      <c r="D86" s="2" t="s">
        <v>159</v>
      </c>
      <c r="E86" s="2" t="s">
        <v>297</v>
      </c>
      <c r="F86" s="4">
        <v>128013</v>
      </c>
      <c r="G86" s="3" t="s">
        <v>12</v>
      </c>
      <c r="H86" s="3" t="s">
        <v>13</v>
      </c>
      <c r="I86" s="4">
        <v>8500</v>
      </c>
      <c r="J86" s="3"/>
      <c r="K86" s="3" t="s">
        <v>0</v>
      </c>
      <c r="L86" s="3" t="s">
        <v>14</v>
      </c>
      <c r="M86" s="3" t="s">
        <v>7373</v>
      </c>
      <c r="N86" s="127">
        <v>85</v>
      </c>
    </row>
    <row r="87" spans="1:14" ht="15.75" x14ac:dyDescent="0.25">
      <c r="A87" s="23" t="s">
        <v>298</v>
      </c>
      <c r="B87" s="23" t="s">
        <v>219</v>
      </c>
      <c r="C87" s="3" t="s">
        <v>12</v>
      </c>
      <c r="D87" s="2" t="s">
        <v>195</v>
      </c>
      <c r="E87" s="2" t="s">
        <v>109</v>
      </c>
      <c r="F87" s="4">
        <v>127885</v>
      </c>
      <c r="G87" s="3" t="s">
        <v>58</v>
      </c>
      <c r="H87" s="3" t="s">
        <v>13</v>
      </c>
      <c r="I87" s="4">
        <v>500</v>
      </c>
      <c r="J87" s="3"/>
      <c r="K87" s="3" t="s">
        <v>1</v>
      </c>
      <c r="L87" s="3" t="s">
        <v>59</v>
      </c>
      <c r="M87" s="3" t="s">
        <v>60</v>
      </c>
      <c r="N87" s="127">
        <v>86</v>
      </c>
    </row>
    <row r="88" spans="1:14" ht="15.75" x14ac:dyDescent="0.25">
      <c r="A88" s="23" t="s">
        <v>299</v>
      </c>
      <c r="B88" s="23" t="s">
        <v>300</v>
      </c>
      <c r="C88" s="3" t="s">
        <v>233</v>
      </c>
      <c r="D88" s="2" t="s">
        <v>301</v>
      </c>
      <c r="E88" s="2" t="s">
        <v>302</v>
      </c>
      <c r="F88" s="24">
        <v>127687</v>
      </c>
      <c r="G88" s="3" t="s">
        <v>58</v>
      </c>
      <c r="H88" s="3" t="s">
        <v>13</v>
      </c>
      <c r="I88" s="4"/>
      <c r="J88" s="3"/>
      <c r="K88" s="3" t="s">
        <v>1</v>
      </c>
      <c r="L88" s="3" t="s">
        <v>59</v>
      </c>
      <c r="M88" s="3" t="s">
        <v>60</v>
      </c>
      <c r="N88" s="127">
        <v>87</v>
      </c>
    </row>
    <row r="89" spans="1:14" ht="15.75" x14ac:dyDescent="0.25">
      <c r="A89" s="23" t="s">
        <v>303</v>
      </c>
      <c r="B89" s="23" t="s">
        <v>304</v>
      </c>
      <c r="C89" s="3" t="s">
        <v>58</v>
      </c>
      <c r="D89" s="2" t="s">
        <v>305</v>
      </c>
      <c r="E89" s="2" t="s">
        <v>137</v>
      </c>
      <c r="F89" s="24">
        <v>127559</v>
      </c>
      <c r="G89" s="3" t="s">
        <v>12</v>
      </c>
      <c r="H89" s="3" t="s">
        <v>13</v>
      </c>
      <c r="I89" s="4">
        <v>6000</v>
      </c>
      <c r="J89" s="3"/>
      <c r="K89" s="3" t="s">
        <v>0</v>
      </c>
      <c r="L89" s="3" t="s">
        <v>14</v>
      </c>
      <c r="M89" s="3" t="s">
        <v>7373</v>
      </c>
      <c r="N89" s="127">
        <v>88</v>
      </c>
    </row>
    <row r="90" spans="1:14" ht="15.75" x14ac:dyDescent="0.25">
      <c r="A90" s="23" t="s">
        <v>306</v>
      </c>
      <c r="B90" s="23" t="s">
        <v>307</v>
      </c>
      <c r="C90" s="3" t="s">
        <v>207</v>
      </c>
      <c r="D90" s="2" t="s">
        <v>308</v>
      </c>
      <c r="E90" s="2" t="s">
        <v>309</v>
      </c>
      <c r="F90" s="24">
        <v>127551</v>
      </c>
      <c r="G90" s="3" t="s">
        <v>12</v>
      </c>
      <c r="H90" s="3" t="s">
        <v>13</v>
      </c>
      <c r="I90" s="4"/>
      <c r="J90" s="3"/>
      <c r="K90" s="3" t="s">
        <v>2</v>
      </c>
      <c r="L90" s="3" t="s">
        <v>14</v>
      </c>
      <c r="M90" s="3" t="s">
        <v>15</v>
      </c>
      <c r="N90" s="127">
        <v>89</v>
      </c>
    </row>
    <row r="91" spans="1:14" ht="15.75" x14ac:dyDescent="0.25">
      <c r="A91" s="23" t="s">
        <v>310</v>
      </c>
      <c r="B91" s="23" t="s">
        <v>311</v>
      </c>
      <c r="C91" s="3" t="s">
        <v>12</v>
      </c>
      <c r="D91" s="2" t="s">
        <v>195</v>
      </c>
      <c r="E91" s="2" t="s">
        <v>205</v>
      </c>
      <c r="F91" s="4">
        <v>127373</v>
      </c>
      <c r="G91" s="3" t="s">
        <v>58</v>
      </c>
      <c r="H91" s="3" t="s">
        <v>13</v>
      </c>
      <c r="I91" s="4"/>
      <c r="J91" s="3"/>
      <c r="K91" s="3" t="s">
        <v>1</v>
      </c>
      <c r="L91" s="3" t="s">
        <v>59</v>
      </c>
      <c r="M91" s="3" t="s">
        <v>60</v>
      </c>
      <c r="N91" s="127">
        <v>90</v>
      </c>
    </row>
    <row r="92" spans="1:14" ht="15.75" x14ac:dyDescent="0.25">
      <c r="A92" s="23" t="s">
        <v>312</v>
      </c>
      <c r="B92" s="23" t="s">
        <v>313</v>
      </c>
      <c r="C92" s="3" t="s">
        <v>12</v>
      </c>
      <c r="D92" s="2" t="s">
        <v>314</v>
      </c>
      <c r="E92" s="2" t="s">
        <v>270</v>
      </c>
      <c r="F92" s="4">
        <v>126763</v>
      </c>
      <c r="G92" s="3" t="s">
        <v>58</v>
      </c>
      <c r="H92" s="3" t="s">
        <v>13</v>
      </c>
      <c r="I92" s="4"/>
      <c r="J92" s="3"/>
      <c r="K92" s="3" t="s">
        <v>1</v>
      </c>
      <c r="L92" s="3" t="s">
        <v>59</v>
      </c>
      <c r="M92" s="3" t="s">
        <v>60</v>
      </c>
      <c r="N92" s="127">
        <v>91</v>
      </c>
    </row>
    <row r="93" spans="1:14" ht="15.75" x14ac:dyDescent="0.25">
      <c r="A93" s="23" t="s">
        <v>315</v>
      </c>
      <c r="B93" s="23" t="s">
        <v>316</v>
      </c>
      <c r="C93" s="3" t="s">
        <v>144</v>
      </c>
      <c r="D93" s="2" t="s">
        <v>317</v>
      </c>
      <c r="E93" s="2" t="s">
        <v>33</v>
      </c>
      <c r="F93" s="4">
        <v>126737</v>
      </c>
      <c r="G93" s="3" t="s">
        <v>12</v>
      </c>
      <c r="H93" s="3" t="s">
        <v>13</v>
      </c>
      <c r="I93" s="4"/>
      <c r="J93" s="3"/>
      <c r="K93" s="3" t="s">
        <v>2</v>
      </c>
      <c r="L93" s="3" t="s">
        <v>14</v>
      </c>
      <c r="M93" s="3" t="s">
        <v>15</v>
      </c>
      <c r="N93" s="127">
        <v>92</v>
      </c>
    </row>
    <row r="94" spans="1:14" ht="15.75" x14ac:dyDescent="0.25">
      <c r="A94" s="23" t="s">
        <v>318</v>
      </c>
      <c r="B94" s="23" t="s">
        <v>319</v>
      </c>
      <c r="C94" s="3" t="s">
        <v>144</v>
      </c>
      <c r="D94" s="2" t="s">
        <v>320</v>
      </c>
      <c r="E94" s="2" t="s">
        <v>321</v>
      </c>
      <c r="F94" s="4">
        <v>126506</v>
      </c>
      <c r="G94" s="3" t="s">
        <v>12</v>
      </c>
      <c r="H94" s="3" t="s">
        <v>13</v>
      </c>
      <c r="I94" s="4"/>
      <c r="J94" s="3"/>
      <c r="K94" s="3" t="s">
        <v>2</v>
      </c>
      <c r="L94" s="3" t="s">
        <v>14</v>
      </c>
      <c r="M94" s="3" t="s">
        <v>15</v>
      </c>
      <c r="N94" s="127">
        <v>93</v>
      </c>
    </row>
    <row r="95" spans="1:14" ht="15.75" x14ac:dyDescent="0.25">
      <c r="A95" s="23" t="s">
        <v>322</v>
      </c>
      <c r="B95" s="23" t="s">
        <v>323</v>
      </c>
      <c r="C95" s="8"/>
      <c r="D95" s="2" t="s">
        <v>195</v>
      </c>
      <c r="E95" s="2" t="s">
        <v>109</v>
      </c>
      <c r="F95" s="24">
        <v>126391</v>
      </c>
      <c r="G95" s="3" t="s">
        <v>58</v>
      </c>
      <c r="H95" s="3" t="s">
        <v>13</v>
      </c>
      <c r="I95" s="4"/>
      <c r="J95" s="3"/>
      <c r="K95" s="3" t="s">
        <v>1</v>
      </c>
      <c r="L95" s="3" t="s">
        <v>59</v>
      </c>
      <c r="M95" s="3" t="s">
        <v>60</v>
      </c>
      <c r="N95" s="127">
        <v>94</v>
      </c>
    </row>
    <row r="96" spans="1:14" ht="15.75" x14ac:dyDescent="0.25">
      <c r="A96" s="23" t="s">
        <v>324</v>
      </c>
      <c r="B96" s="23" t="s">
        <v>325</v>
      </c>
      <c r="C96" s="8"/>
      <c r="D96" s="2" t="s">
        <v>201</v>
      </c>
      <c r="E96" s="2" t="s">
        <v>277</v>
      </c>
      <c r="F96" s="4">
        <v>126073</v>
      </c>
      <c r="G96" s="3" t="s">
        <v>58</v>
      </c>
      <c r="H96" s="3" t="s">
        <v>13</v>
      </c>
      <c r="I96" s="4"/>
      <c r="J96" s="3"/>
      <c r="K96" s="3" t="s">
        <v>1</v>
      </c>
      <c r="L96" s="3" t="s">
        <v>59</v>
      </c>
      <c r="M96" s="3" t="s">
        <v>60</v>
      </c>
      <c r="N96" s="127">
        <v>95</v>
      </c>
    </row>
    <row r="97" spans="1:14" ht="15.75" x14ac:dyDescent="0.25">
      <c r="A97" s="23" t="s">
        <v>326</v>
      </c>
      <c r="B97" s="23" t="s">
        <v>327</v>
      </c>
      <c r="C97" s="8"/>
      <c r="D97" s="2" t="s">
        <v>328</v>
      </c>
      <c r="E97" s="2" t="s">
        <v>137</v>
      </c>
      <c r="F97" s="4">
        <v>125616</v>
      </c>
      <c r="G97" s="3" t="s">
        <v>12</v>
      </c>
      <c r="H97" s="3" t="s">
        <v>13</v>
      </c>
      <c r="I97" s="4">
        <v>10500</v>
      </c>
      <c r="J97" s="3"/>
      <c r="K97" s="3" t="s">
        <v>0</v>
      </c>
      <c r="L97" s="3" t="s">
        <v>14</v>
      </c>
      <c r="M97" s="3" t="s">
        <v>7373</v>
      </c>
      <c r="N97" s="127">
        <v>96</v>
      </c>
    </row>
    <row r="98" spans="1:14" ht="15.75" x14ac:dyDescent="0.25">
      <c r="A98" s="23" t="s">
        <v>329</v>
      </c>
      <c r="B98" s="23" t="s">
        <v>127</v>
      </c>
      <c r="C98" s="3" t="s">
        <v>58</v>
      </c>
      <c r="D98" s="2" t="s">
        <v>330</v>
      </c>
      <c r="E98" s="2" t="s">
        <v>37</v>
      </c>
      <c r="F98" s="24">
        <v>125460</v>
      </c>
      <c r="G98" s="3" t="s">
        <v>12</v>
      </c>
      <c r="H98" s="3" t="s">
        <v>13</v>
      </c>
      <c r="I98" s="4"/>
      <c r="J98" s="3"/>
      <c r="K98" s="3" t="s">
        <v>2</v>
      </c>
      <c r="L98" s="3" t="s">
        <v>14</v>
      </c>
      <c r="M98" s="3" t="s">
        <v>15</v>
      </c>
      <c r="N98" s="127">
        <v>97</v>
      </c>
    </row>
    <row r="99" spans="1:14" ht="15.75" x14ac:dyDescent="0.25">
      <c r="A99" s="23" t="s">
        <v>331</v>
      </c>
      <c r="B99" s="23" t="s">
        <v>332</v>
      </c>
      <c r="C99" s="3" t="s">
        <v>135</v>
      </c>
      <c r="D99" s="2" t="s">
        <v>56</v>
      </c>
      <c r="E99" s="2" t="s">
        <v>258</v>
      </c>
      <c r="F99" s="24">
        <v>125163</v>
      </c>
      <c r="G99" s="3" t="s">
        <v>58</v>
      </c>
      <c r="H99" s="3" t="s">
        <v>13</v>
      </c>
      <c r="I99" s="4"/>
      <c r="J99" s="3"/>
      <c r="K99" s="3" t="s">
        <v>1</v>
      </c>
      <c r="L99" s="3" t="s">
        <v>59</v>
      </c>
      <c r="M99" s="3" t="s">
        <v>60</v>
      </c>
      <c r="N99" s="127">
        <v>98</v>
      </c>
    </row>
    <row r="100" spans="1:14" ht="15.75" x14ac:dyDescent="0.25">
      <c r="A100" s="23" t="s">
        <v>333</v>
      </c>
      <c r="B100" s="23" t="s">
        <v>334</v>
      </c>
      <c r="C100" s="3" t="s">
        <v>144</v>
      </c>
      <c r="D100" s="2" t="s">
        <v>201</v>
      </c>
      <c r="E100" s="2" t="s">
        <v>205</v>
      </c>
      <c r="F100" s="24">
        <v>124587</v>
      </c>
      <c r="G100" s="3" t="s">
        <v>58</v>
      </c>
      <c r="H100" s="3" t="s">
        <v>13</v>
      </c>
      <c r="I100" s="4"/>
      <c r="J100" s="3"/>
      <c r="K100" s="3" t="s">
        <v>1</v>
      </c>
      <c r="L100" s="3" t="s">
        <v>59</v>
      </c>
      <c r="M100" s="3" t="s">
        <v>60</v>
      </c>
      <c r="N100" s="127">
        <v>99</v>
      </c>
    </row>
    <row r="101" spans="1:14" ht="15.75" x14ac:dyDescent="0.25">
      <c r="A101" s="23" t="s">
        <v>335</v>
      </c>
      <c r="B101" s="23" t="s">
        <v>336</v>
      </c>
      <c r="C101" s="3" t="s">
        <v>31</v>
      </c>
      <c r="D101" s="2" t="s">
        <v>337</v>
      </c>
      <c r="E101" s="2" t="s">
        <v>48</v>
      </c>
      <c r="F101" s="4">
        <v>124453</v>
      </c>
      <c r="G101" s="3" t="s">
        <v>12</v>
      </c>
      <c r="H101" s="3" t="s">
        <v>13</v>
      </c>
      <c r="I101" s="4">
        <v>8000</v>
      </c>
      <c r="J101" s="3"/>
      <c r="K101" s="3" t="s">
        <v>0</v>
      </c>
      <c r="L101" s="3" t="s">
        <v>14</v>
      </c>
      <c r="M101" s="3" t="s">
        <v>7373</v>
      </c>
      <c r="N101" s="127">
        <v>100</v>
      </c>
    </row>
    <row r="102" spans="1:14" ht="15.75" x14ac:dyDescent="0.25">
      <c r="A102" s="23" t="s">
        <v>338</v>
      </c>
      <c r="B102" s="23" t="s">
        <v>55</v>
      </c>
      <c r="C102" s="3" t="s">
        <v>51</v>
      </c>
      <c r="D102" s="2" t="s">
        <v>56</v>
      </c>
      <c r="E102" s="2" t="s">
        <v>93</v>
      </c>
      <c r="F102" s="24">
        <v>124304</v>
      </c>
      <c r="G102" s="3" t="s">
        <v>58</v>
      </c>
      <c r="H102" s="3" t="s">
        <v>13</v>
      </c>
      <c r="I102" s="4"/>
      <c r="J102" s="3"/>
      <c r="K102" s="3" t="s">
        <v>1</v>
      </c>
      <c r="L102" s="3" t="s">
        <v>59</v>
      </c>
      <c r="M102" s="3" t="s">
        <v>60</v>
      </c>
      <c r="N102" s="127">
        <v>101</v>
      </c>
    </row>
    <row r="103" spans="1:14" ht="15.75" x14ac:dyDescent="0.25">
      <c r="A103" s="23" t="s">
        <v>339</v>
      </c>
      <c r="B103" s="23" t="s">
        <v>340</v>
      </c>
      <c r="C103" s="3" t="s">
        <v>181</v>
      </c>
      <c r="D103" s="2" t="s">
        <v>341</v>
      </c>
      <c r="E103" s="2" t="s">
        <v>342</v>
      </c>
      <c r="F103" s="24">
        <v>123433</v>
      </c>
      <c r="G103" s="3" t="s">
        <v>12</v>
      </c>
      <c r="H103" s="3" t="s">
        <v>13</v>
      </c>
      <c r="I103" s="4">
        <v>23000</v>
      </c>
      <c r="J103" s="3"/>
      <c r="K103" s="3" t="s">
        <v>0</v>
      </c>
      <c r="L103" s="3" t="s">
        <v>14</v>
      </c>
      <c r="M103" s="3" t="s">
        <v>7373</v>
      </c>
      <c r="N103" s="127">
        <v>102</v>
      </c>
    </row>
    <row r="104" spans="1:14" ht="15.75" x14ac:dyDescent="0.25">
      <c r="A104" s="23" t="s">
        <v>343</v>
      </c>
      <c r="B104" s="23" t="s">
        <v>344</v>
      </c>
      <c r="C104" s="8"/>
      <c r="D104" s="2" t="s">
        <v>345</v>
      </c>
      <c r="E104" s="2" t="s">
        <v>53</v>
      </c>
      <c r="F104" s="24">
        <v>123349</v>
      </c>
      <c r="G104" s="3" t="s">
        <v>12</v>
      </c>
      <c r="H104" s="3" t="s">
        <v>13</v>
      </c>
      <c r="I104" s="4"/>
      <c r="J104" s="3"/>
      <c r="K104" s="3" t="s">
        <v>2</v>
      </c>
      <c r="L104" s="3" t="s">
        <v>14</v>
      </c>
      <c r="M104" s="3" t="s">
        <v>15</v>
      </c>
      <c r="N104" s="127">
        <v>103</v>
      </c>
    </row>
    <row r="105" spans="1:14" ht="15.75" x14ac:dyDescent="0.25">
      <c r="A105" s="23" t="s">
        <v>346</v>
      </c>
      <c r="B105" s="23" t="s">
        <v>347</v>
      </c>
      <c r="C105" s="3" t="s">
        <v>187</v>
      </c>
      <c r="D105" s="2" t="s">
        <v>201</v>
      </c>
      <c r="E105" s="2" t="s">
        <v>205</v>
      </c>
      <c r="F105" s="4">
        <v>123004</v>
      </c>
      <c r="G105" s="3" t="s">
        <v>58</v>
      </c>
      <c r="H105" s="3" t="s">
        <v>13</v>
      </c>
      <c r="I105" s="4"/>
      <c r="J105" s="3"/>
      <c r="K105" s="3" t="s">
        <v>1</v>
      </c>
      <c r="L105" s="3" t="s">
        <v>59</v>
      </c>
      <c r="M105" s="3" t="s">
        <v>60</v>
      </c>
      <c r="N105" s="127">
        <v>104</v>
      </c>
    </row>
    <row r="106" spans="1:14" ht="15.75" x14ac:dyDescent="0.25">
      <c r="A106" s="23" t="s">
        <v>348</v>
      </c>
      <c r="B106" s="23" t="s">
        <v>349</v>
      </c>
      <c r="C106" s="3" t="s">
        <v>224</v>
      </c>
      <c r="D106" s="2" t="s">
        <v>56</v>
      </c>
      <c r="E106" s="2" t="s">
        <v>297</v>
      </c>
      <c r="F106" s="4">
        <v>122878</v>
      </c>
      <c r="G106" s="3" t="s">
        <v>58</v>
      </c>
      <c r="H106" s="3" t="s">
        <v>13</v>
      </c>
      <c r="I106" s="4"/>
      <c r="J106" s="3"/>
      <c r="K106" s="3" t="s">
        <v>1</v>
      </c>
      <c r="L106" s="3" t="s">
        <v>59</v>
      </c>
      <c r="M106" s="3" t="s">
        <v>60</v>
      </c>
      <c r="N106" s="127">
        <v>105</v>
      </c>
    </row>
    <row r="107" spans="1:14" ht="15.75" x14ac:dyDescent="0.25">
      <c r="A107" s="23" t="s">
        <v>350</v>
      </c>
      <c r="B107" s="23" t="s">
        <v>351</v>
      </c>
      <c r="C107" s="3" t="s">
        <v>58</v>
      </c>
      <c r="D107" s="2" t="s">
        <v>352</v>
      </c>
      <c r="E107" s="2" t="s">
        <v>20</v>
      </c>
      <c r="F107" s="4">
        <v>122467</v>
      </c>
      <c r="G107" s="3" t="s">
        <v>12</v>
      </c>
      <c r="H107" s="3" t="s">
        <v>13</v>
      </c>
      <c r="I107" s="4"/>
      <c r="J107" s="3"/>
      <c r="K107" s="3" t="s">
        <v>2</v>
      </c>
      <c r="L107" s="3" t="s">
        <v>14</v>
      </c>
      <c r="M107" s="3" t="s">
        <v>15</v>
      </c>
      <c r="N107" s="127">
        <v>106</v>
      </c>
    </row>
    <row r="108" spans="1:14" ht="15.75" x14ac:dyDescent="0.25">
      <c r="A108" s="23" t="s">
        <v>353</v>
      </c>
      <c r="B108" s="23" t="s">
        <v>78</v>
      </c>
      <c r="C108" s="3" t="s">
        <v>18</v>
      </c>
      <c r="D108" s="2" t="s">
        <v>201</v>
      </c>
      <c r="E108" s="2" t="s">
        <v>205</v>
      </c>
      <c r="F108" s="4">
        <v>122083</v>
      </c>
      <c r="G108" s="3" t="s">
        <v>58</v>
      </c>
      <c r="H108" s="3" t="s">
        <v>13</v>
      </c>
      <c r="I108" s="4"/>
      <c r="J108" s="3"/>
      <c r="K108" s="3" t="s">
        <v>1</v>
      </c>
      <c r="L108" s="3" t="s">
        <v>59</v>
      </c>
      <c r="M108" s="3" t="s">
        <v>60</v>
      </c>
      <c r="N108" s="127">
        <v>107</v>
      </c>
    </row>
    <row r="109" spans="1:14" ht="15.75" x14ac:dyDescent="0.25">
      <c r="A109" s="23" t="s">
        <v>354</v>
      </c>
      <c r="B109" s="23" t="s">
        <v>355</v>
      </c>
      <c r="C109" s="8"/>
      <c r="D109" s="2" t="s">
        <v>356</v>
      </c>
      <c r="E109" s="2" t="s">
        <v>234</v>
      </c>
      <c r="F109" s="24">
        <v>121339</v>
      </c>
      <c r="G109" s="3" t="s">
        <v>58</v>
      </c>
      <c r="H109" s="3" t="s">
        <v>13</v>
      </c>
      <c r="I109" s="4"/>
      <c r="J109" s="3"/>
      <c r="K109" s="3" t="s">
        <v>1</v>
      </c>
      <c r="L109" s="3" t="s">
        <v>59</v>
      </c>
      <c r="M109" s="3" t="s">
        <v>60</v>
      </c>
      <c r="N109" s="127">
        <v>108</v>
      </c>
    </row>
    <row r="110" spans="1:14" ht="15.75" x14ac:dyDescent="0.25">
      <c r="A110" s="23" t="s">
        <v>357</v>
      </c>
      <c r="B110" s="23" t="s">
        <v>358</v>
      </c>
      <c r="C110" s="3" t="s">
        <v>144</v>
      </c>
      <c r="D110" s="2" t="s">
        <v>359</v>
      </c>
      <c r="E110" s="2" t="s">
        <v>309</v>
      </c>
      <c r="F110" s="4">
        <v>121278</v>
      </c>
      <c r="G110" s="3" t="s">
        <v>12</v>
      </c>
      <c r="H110" s="3" t="s">
        <v>13</v>
      </c>
      <c r="I110" s="4"/>
      <c r="J110" s="3"/>
      <c r="K110" s="3" t="s">
        <v>2</v>
      </c>
      <c r="L110" s="3" t="s">
        <v>14</v>
      </c>
      <c r="M110" s="3" t="s">
        <v>15</v>
      </c>
      <c r="N110" s="127">
        <v>109</v>
      </c>
    </row>
    <row r="111" spans="1:14" ht="15.75" x14ac:dyDescent="0.25">
      <c r="A111" s="25" t="s">
        <v>360</v>
      </c>
      <c r="B111" s="25" t="s">
        <v>361</v>
      </c>
      <c r="C111" s="26" t="s">
        <v>135</v>
      </c>
      <c r="D111" s="139" t="s">
        <v>362</v>
      </c>
      <c r="E111" s="139" t="s">
        <v>249</v>
      </c>
      <c r="F111" s="27">
        <v>121273</v>
      </c>
      <c r="G111" s="26" t="s">
        <v>58</v>
      </c>
      <c r="H111" s="26" t="s">
        <v>13</v>
      </c>
      <c r="I111" s="27">
        <v>6000</v>
      </c>
      <c r="J111" s="26"/>
      <c r="K111" s="26" t="s">
        <v>1</v>
      </c>
      <c r="L111" s="26" t="s">
        <v>59</v>
      </c>
      <c r="M111" s="26" t="s">
        <v>60</v>
      </c>
      <c r="N111" s="127">
        <v>110</v>
      </c>
    </row>
    <row r="112" spans="1:14" ht="15.75" x14ac:dyDescent="0.25">
      <c r="A112" s="23" t="s">
        <v>363</v>
      </c>
      <c r="B112" s="23" t="s">
        <v>364</v>
      </c>
      <c r="C112" s="3" t="s">
        <v>31</v>
      </c>
      <c r="D112" s="2" t="s">
        <v>365</v>
      </c>
      <c r="E112" s="2" t="s">
        <v>25</v>
      </c>
      <c r="F112" s="24">
        <v>121180</v>
      </c>
      <c r="G112" s="3" t="s">
        <v>12</v>
      </c>
      <c r="H112" s="3" t="s">
        <v>13</v>
      </c>
      <c r="I112" s="4"/>
      <c r="J112" s="3"/>
      <c r="K112" s="3" t="s">
        <v>2</v>
      </c>
      <c r="L112" s="3" t="s">
        <v>14</v>
      </c>
      <c r="M112" s="3" t="s">
        <v>15</v>
      </c>
      <c r="N112" s="127">
        <v>111</v>
      </c>
    </row>
    <row r="113" spans="1:14" ht="15.75" x14ac:dyDescent="0.25">
      <c r="A113" s="23" t="s">
        <v>366</v>
      </c>
      <c r="B113" s="23" t="s">
        <v>95</v>
      </c>
      <c r="C113" s="3" t="s">
        <v>135</v>
      </c>
      <c r="D113" s="2" t="s">
        <v>159</v>
      </c>
      <c r="E113" s="2" t="s">
        <v>270</v>
      </c>
      <c r="F113" s="4">
        <v>121140</v>
      </c>
      <c r="G113" s="3" t="s">
        <v>12</v>
      </c>
      <c r="H113" s="3" t="s">
        <v>13</v>
      </c>
      <c r="I113" s="4">
        <v>9000</v>
      </c>
      <c r="J113" s="3"/>
      <c r="K113" s="3" t="s">
        <v>0</v>
      </c>
      <c r="L113" s="3" t="s">
        <v>14</v>
      </c>
      <c r="M113" s="3" t="s">
        <v>7373</v>
      </c>
      <c r="N113" s="127">
        <v>112</v>
      </c>
    </row>
    <row r="114" spans="1:14" ht="15.75" x14ac:dyDescent="0.25">
      <c r="A114" s="23" t="s">
        <v>367</v>
      </c>
      <c r="B114" s="23" t="s">
        <v>35</v>
      </c>
      <c r="C114" s="3" t="s">
        <v>51</v>
      </c>
      <c r="D114" s="2" t="s">
        <v>368</v>
      </c>
      <c r="E114" s="2" t="s">
        <v>80</v>
      </c>
      <c r="F114" s="4">
        <v>121112</v>
      </c>
      <c r="G114" s="3" t="s">
        <v>12</v>
      </c>
      <c r="H114" s="3" t="s">
        <v>13</v>
      </c>
      <c r="I114" s="4"/>
      <c r="J114" s="3"/>
      <c r="K114" s="3" t="s">
        <v>2</v>
      </c>
      <c r="L114" s="3" t="s">
        <v>14</v>
      </c>
      <c r="M114" s="3" t="s">
        <v>15</v>
      </c>
      <c r="N114" s="127">
        <v>113</v>
      </c>
    </row>
    <row r="115" spans="1:14" ht="15.75" x14ac:dyDescent="0.25">
      <c r="A115" s="23" t="s">
        <v>369</v>
      </c>
      <c r="B115" s="23" t="s">
        <v>349</v>
      </c>
      <c r="C115" s="8"/>
      <c r="D115" s="2" t="s">
        <v>370</v>
      </c>
      <c r="E115" s="2" t="s">
        <v>371</v>
      </c>
      <c r="F115" s="24">
        <v>120848</v>
      </c>
      <c r="G115" s="3" t="s">
        <v>12</v>
      </c>
      <c r="H115" s="3" t="s">
        <v>13</v>
      </c>
      <c r="I115" s="4"/>
      <c r="J115" s="3"/>
      <c r="K115" s="3" t="s">
        <v>2</v>
      </c>
      <c r="L115" s="3" t="s">
        <v>14</v>
      </c>
      <c r="M115" s="3" t="s">
        <v>15</v>
      </c>
      <c r="N115" s="127">
        <v>114</v>
      </c>
    </row>
    <row r="116" spans="1:14" ht="15.75" x14ac:dyDescent="0.25">
      <c r="A116" s="23" t="s">
        <v>372</v>
      </c>
      <c r="B116" s="23" t="s">
        <v>91</v>
      </c>
      <c r="C116" s="3" t="s">
        <v>58</v>
      </c>
      <c r="D116" s="2" t="s">
        <v>159</v>
      </c>
      <c r="E116" s="2" t="s">
        <v>373</v>
      </c>
      <c r="F116" s="4">
        <v>120771</v>
      </c>
      <c r="G116" s="3" t="s">
        <v>12</v>
      </c>
      <c r="H116" s="3" t="s">
        <v>13</v>
      </c>
      <c r="I116" s="4">
        <v>8000</v>
      </c>
      <c r="J116" s="3"/>
      <c r="K116" s="3" t="s">
        <v>0</v>
      </c>
      <c r="L116" s="3" t="s">
        <v>14</v>
      </c>
      <c r="M116" s="3" t="s">
        <v>7373</v>
      </c>
      <c r="N116" s="127">
        <v>115</v>
      </c>
    </row>
    <row r="117" spans="1:14" ht="15.75" x14ac:dyDescent="0.25">
      <c r="A117" s="23" t="s">
        <v>374</v>
      </c>
      <c r="B117" s="23" t="s">
        <v>50</v>
      </c>
      <c r="C117" s="3" t="s">
        <v>187</v>
      </c>
      <c r="D117" s="2" t="s">
        <v>375</v>
      </c>
      <c r="E117" s="2" t="s">
        <v>163</v>
      </c>
      <c r="F117" s="4">
        <v>119931</v>
      </c>
      <c r="G117" s="3" t="s">
        <v>12</v>
      </c>
      <c r="H117" s="3" t="s">
        <v>13</v>
      </c>
      <c r="I117" s="4">
        <v>7500</v>
      </c>
      <c r="J117" s="3"/>
      <c r="K117" s="3" t="s">
        <v>0</v>
      </c>
      <c r="L117" s="3" t="s">
        <v>14</v>
      </c>
      <c r="M117" s="3" t="s">
        <v>7373</v>
      </c>
      <c r="N117" s="127">
        <v>116</v>
      </c>
    </row>
    <row r="118" spans="1:14" ht="15.75" x14ac:dyDescent="0.25">
      <c r="A118" s="23" t="s">
        <v>376</v>
      </c>
      <c r="B118" s="23" t="s">
        <v>377</v>
      </c>
      <c r="C118" s="3" t="s">
        <v>51</v>
      </c>
      <c r="D118" s="2" t="s">
        <v>153</v>
      </c>
      <c r="E118" s="2" t="s">
        <v>178</v>
      </c>
      <c r="F118" s="4">
        <v>118870</v>
      </c>
      <c r="G118" s="3" t="s">
        <v>12</v>
      </c>
      <c r="H118" s="3" t="s">
        <v>13</v>
      </c>
      <c r="I118" s="4">
        <v>9000</v>
      </c>
      <c r="J118" s="3"/>
      <c r="K118" s="3" t="s">
        <v>0</v>
      </c>
      <c r="L118" s="3" t="s">
        <v>14</v>
      </c>
      <c r="M118" s="3" t="s">
        <v>7373</v>
      </c>
      <c r="N118" s="127">
        <v>117</v>
      </c>
    </row>
    <row r="119" spans="1:14" ht="15.75" x14ac:dyDescent="0.25">
      <c r="A119" s="23" t="s">
        <v>378</v>
      </c>
      <c r="B119" s="23" t="s">
        <v>78</v>
      </c>
      <c r="C119" s="3" t="s">
        <v>63</v>
      </c>
      <c r="D119" s="2" t="s">
        <v>379</v>
      </c>
      <c r="E119" s="2" t="s">
        <v>380</v>
      </c>
      <c r="F119" s="4">
        <v>118570</v>
      </c>
      <c r="G119" s="3" t="s">
        <v>58</v>
      </c>
      <c r="H119" s="3" t="s">
        <v>13</v>
      </c>
      <c r="I119" s="4">
        <v>6000</v>
      </c>
      <c r="J119" s="3"/>
      <c r="K119" s="3" t="s">
        <v>1</v>
      </c>
      <c r="L119" s="3" t="s">
        <v>59</v>
      </c>
      <c r="M119" s="3" t="s">
        <v>60</v>
      </c>
      <c r="N119" s="127">
        <v>118</v>
      </c>
    </row>
    <row r="120" spans="1:14" ht="15.75" x14ac:dyDescent="0.25">
      <c r="A120" s="23" t="s">
        <v>381</v>
      </c>
      <c r="B120" s="23" t="s">
        <v>175</v>
      </c>
      <c r="C120" s="3" t="s">
        <v>18</v>
      </c>
      <c r="D120" s="2" t="s">
        <v>195</v>
      </c>
      <c r="E120" s="2" t="s">
        <v>109</v>
      </c>
      <c r="F120" s="4">
        <v>118473</v>
      </c>
      <c r="G120" s="3" t="s">
        <v>58</v>
      </c>
      <c r="H120" s="3" t="s">
        <v>13</v>
      </c>
      <c r="I120" s="4"/>
      <c r="J120" s="3"/>
      <c r="K120" s="3" t="s">
        <v>1</v>
      </c>
      <c r="L120" s="3" t="s">
        <v>59</v>
      </c>
      <c r="M120" s="3" t="s">
        <v>60</v>
      </c>
      <c r="N120" s="127">
        <v>119</v>
      </c>
    </row>
    <row r="121" spans="1:14" ht="15.75" x14ac:dyDescent="0.25">
      <c r="A121" s="23" t="s">
        <v>382</v>
      </c>
      <c r="B121" s="23" t="s">
        <v>383</v>
      </c>
      <c r="C121" s="3" t="s">
        <v>18</v>
      </c>
      <c r="D121" s="2" t="s">
        <v>384</v>
      </c>
      <c r="E121" s="2" t="s">
        <v>385</v>
      </c>
      <c r="F121" s="4">
        <v>118000</v>
      </c>
      <c r="G121" s="3" t="s">
        <v>12</v>
      </c>
      <c r="H121" s="3" t="s">
        <v>13</v>
      </c>
      <c r="I121" s="4">
        <v>10000</v>
      </c>
      <c r="J121" s="3"/>
      <c r="K121" s="3" t="s">
        <v>0</v>
      </c>
      <c r="L121" s="3" t="s">
        <v>14</v>
      </c>
      <c r="M121" s="3" t="s">
        <v>7373</v>
      </c>
      <c r="N121" s="127">
        <v>120</v>
      </c>
    </row>
    <row r="122" spans="1:14" ht="15.75" x14ac:dyDescent="0.25">
      <c r="A122" s="23" t="s">
        <v>386</v>
      </c>
      <c r="B122" s="23" t="s">
        <v>127</v>
      </c>
      <c r="C122" s="3" t="s">
        <v>51</v>
      </c>
      <c r="D122" s="2" t="s">
        <v>195</v>
      </c>
      <c r="E122" s="2" t="s">
        <v>277</v>
      </c>
      <c r="F122" s="4">
        <v>117843</v>
      </c>
      <c r="G122" s="3" t="s">
        <v>58</v>
      </c>
      <c r="H122" s="3" t="s">
        <v>13</v>
      </c>
      <c r="I122" s="4"/>
      <c r="J122" s="3"/>
      <c r="K122" s="3" t="s">
        <v>1</v>
      </c>
      <c r="L122" s="3" t="s">
        <v>59</v>
      </c>
      <c r="M122" s="3" t="s">
        <v>60</v>
      </c>
      <c r="N122" s="127">
        <v>121</v>
      </c>
    </row>
    <row r="123" spans="1:14" ht="15.75" x14ac:dyDescent="0.25">
      <c r="A123" s="23" t="s">
        <v>387</v>
      </c>
      <c r="B123" s="23" t="s">
        <v>388</v>
      </c>
      <c r="C123" s="8"/>
      <c r="D123" s="2" t="s">
        <v>56</v>
      </c>
      <c r="E123" s="2" t="s">
        <v>93</v>
      </c>
      <c r="F123" s="4">
        <v>117817</v>
      </c>
      <c r="G123" s="3" t="s">
        <v>58</v>
      </c>
      <c r="H123" s="3" t="s">
        <v>13</v>
      </c>
      <c r="I123" s="4"/>
      <c r="J123" s="3"/>
      <c r="K123" s="3" t="s">
        <v>1</v>
      </c>
      <c r="L123" s="3" t="s">
        <v>59</v>
      </c>
      <c r="M123" s="3" t="s">
        <v>60</v>
      </c>
      <c r="N123" s="127">
        <v>122</v>
      </c>
    </row>
    <row r="124" spans="1:14" ht="15.75" x14ac:dyDescent="0.25">
      <c r="A124" s="23" t="s">
        <v>389</v>
      </c>
      <c r="B124" s="23" t="s">
        <v>390</v>
      </c>
      <c r="C124" s="3" t="s">
        <v>58</v>
      </c>
      <c r="D124" s="2" t="s">
        <v>391</v>
      </c>
      <c r="E124" s="2" t="s">
        <v>392</v>
      </c>
      <c r="F124" s="4">
        <v>117475</v>
      </c>
      <c r="G124" s="3" t="s">
        <v>58</v>
      </c>
      <c r="H124" s="3" t="s">
        <v>13</v>
      </c>
      <c r="I124" s="4"/>
      <c r="J124" s="3"/>
      <c r="K124" s="3" t="s">
        <v>1</v>
      </c>
      <c r="L124" s="3" t="s">
        <v>59</v>
      </c>
      <c r="M124" s="3" t="s">
        <v>60</v>
      </c>
      <c r="N124" s="127">
        <v>123</v>
      </c>
    </row>
    <row r="125" spans="1:14" ht="15.75" x14ac:dyDescent="0.25">
      <c r="A125" s="23" t="s">
        <v>393</v>
      </c>
      <c r="B125" s="23" t="s">
        <v>394</v>
      </c>
      <c r="C125" s="3" t="s">
        <v>13</v>
      </c>
      <c r="D125" s="2" t="s">
        <v>56</v>
      </c>
      <c r="E125" s="2" t="s">
        <v>93</v>
      </c>
      <c r="F125" s="24">
        <v>117325</v>
      </c>
      <c r="G125" s="3" t="s">
        <v>58</v>
      </c>
      <c r="H125" s="3" t="s">
        <v>13</v>
      </c>
      <c r="I125" s="4"/>
      <c r="J125" s="3"/>
      <c r="K125" s="3" t="s">
        <v>1</v>
      </c>
      <c r="L125" s="3" t="s">
        <v>59</v>
      </c>
      <c r="M125" s="3" t="s">
        <v>60</v>
      </c>
      <c r="N125" s="127">
        <v>124</v>
      </c>
    </row>
    <row r="126" spans="1:14" ht="15.75" x14ac:dyDescent="0.25">
      <c r="A126" s="23" t="s">
        <v>395</v>
      </c>
      <c r="B126" s="23" t="s">
        <v>184</v>
      </c>
      <c r="C126" s="3" t="s">
        <v>12</v>
      </c>
      <c r="D126" s="2" t="s">
        <v>396</v>
      </c>
      <c r="E126" s="2" t="s">
        <v>397</v>
      </c>
      <c r="F126" s="4">
        <v>117227</v>
      </c>
      <c r="G126" s="3" t="s">
        <v>12</v>
      </c>
      <c r="H126" s="3" t="s">
        <v>13</v>
      </c>
      <c r="I126" s="4">
        <v>16187</v>
      </c>
      <c r="J126" s="3"/>
      <c r="K126" s="3" t="s">
        <v>0</v>
      </c>
      <c r="L126" s="3" t="s">
        <v>14</v>
      </c>
      <c r="M126" s="3" t="s">
        <v>7373</v>
      </c>
      <c r="N126" s="127">
        <v>125</v>
      </c>
    </row>
    <row r="127" spans="1:14" ht="15.75" x14ac:dyDescent="0.25">
      <c r="A127" s="23" t="s">
        <v>398</v>
      </c>
      <c r="B127" s="23" t="s">
        <v>184</v>
      </c>
      <c r="C127" s="3" t="s">
        <v>12</v>
      </c>
      <c r="D127" s="2" t="s">
        <v>56</v>
      </c>
      <c r="E127" s="2" t="s">
        <v>270</v>
      </c>
      <c r="F127" s="4">
        <v>116932</v>
      </c>
      <c r="G127" s="3" t="s">
        <v>58</v>
      </c>
      <c r="H127" s="3" t="s">
        <v>13</v>
      </c>
      <c r="I127" s="4"/>
      <c r="J127" s="3"/>
      <c r="K127" s="3" t="s">
        <v>1</v>
      </c>
      <c r="L127" s="3" t="s">
        <v>59</v>
      </c>
      <c r="M127" s="3" t="s">
        <v>60</v>
      </c>
      <c r="N127" s="127">
        <v>126</v>
      </c>
    </row>
    <row r="128" spans="1:14" ht="15.75" x14ac:dyDescent="0.25">
      <c r="A128" s="23" t="s">
        <v>399</v>
      </c>
      <c r="B128" s="23" t="s">
        <v>400</v>
      </c>
      <c r="C128" s="3" t="s">
        <v>31</v>
      </c>
      <c r="D128" s="2" t="s">
        <v>56</v>
      </c>
      <c r="E128" s="2" t="s">
        <v>270</v>
      </c>
      <c r="F128" s="4">
        <v>116799</v>
      </c>
      <c r="G128" s="3" t="s">
        <v>58</v>
      </c>
      <c r="H128" s="3" t="s">
        <v>13</v>
      </c>
      <c r="I128" s="4">
        <v>3000</v>
      </c>
      <c r="J128" s="3"/>
      <c r="K128" s="3" t="s">
        <v>1</v>
      </c>
      <c r="L128" s="3" t="s">
        <v>59</v>
      </c>
      <c r="M128" s="3" t="s">
        <v>60</v>
      </c>
      <c r="N128" s="127">
        <v>127</v>
      </c>
    </row>
    <row r="129" spans="1:14" ht="15.75" x14ac:dyDescent="0.25">
      <c r="A129" s="23" t="s">
        <v>401</v>
      </c>
      <c r="B129" s="23" t="s">
        <v>127</v>
      </c>
      <c r="C129" s="3" t="s">
        <v>31</v>
      </c>
      <c r="D129" s="2" t="s">
        <v>195</v>
      </c>
      <c r="E129" s="2" t="s">
        <v>380</v>
      </c>
      <c r="F129" s="24">
        <v>116797</v>
      </c>
      <c r="G129" s="3" t="s">
        <v>58</v>
      </c>
      <c r="H129" s="3" t="s">
        <v>13</v>
      </c>
      <c r="I129" s="4"/>
      <c r="J129" s="3"/>
      <c r="K129" s="3" t="s">
        <v>1</v>
      </c>
      <c r="L129" s="3" t="s">
        <v>59</v>
      </c>
      <c r="M129" s="3" t="s">
        <v>60</v>
      </c>
      <c r="N129" s="127">
        <v>128</v>
      </c>
    </row>
    <row r="130" spans="1:14" ht="15.75" x14ac:dyDescent="0.25">
      <c r="A130" s="23" t="s">
        <v>402</v>
      </c>
      <c r="B130" s="23" t="s">
        <v>403</v>
      </c>
      <c r="C130" s="3" t="s">
        <v>18</v>
      </c>
      <c r="D130" s="2" t="s">
        <v>264</v>
      </c>
      <c r="E130" s="2" t="s">
        <v>392</v>
      </c>
      <c r="F130" s="24">
        <v>116516</v>
      </c>
      <c r="G130" s="3" t="s">
        <v>12</v>
      </c>
      <c r="H130" s="3" t="s">
        <v>13</v>
      </c>
      <c r="I130" s="4">
        <v>6000</v>
      </c>
      <c r="J130" s="3"/>
      <c r="K130" s="3" t="s">
        <v>0</v>
      </c>
      <c r="L130" s="3" t="s">
        <v>14</v>
      </c>
      <c r="M130" s="3" t="s">
        <v>7373</v>
      </c>
      <c r="N130" s="127">
        <v>129</v>
      </c>
    </row>
    <row r="131" spans="1:14" ht="15.75" x14ac:dyDescent="0.25">
      <c r="A131" s="23" t="s">
        <v>21</v>
      </c>
      <c r="B131" s="23" t="s">
        <v>91</v>
      </c>
      <c r="C131" s="3" t="s">
        <v>404</v>
      </c>
      <c r="D131" s="2" t="s">
        <v>56</v>
      </c>
      <c r="E131" s="2" t="s">
        <v>270</v>
      </c>
      <c r="F131" s="24">
        <v>116311</v>
      </c>
      <c r="G131" s="3" t="s">
        <v>58</v>
      </c>
      <c r="H131" s="3" t="s">
        <v>13</v>
      </c>
      <c r="I131" s="4"/>
      <c r="J131" s="3"/>
      <c r="K131" s="3" t="s">
        <v>1</v>
      </c>
      <c r="L131" s="3" t="s">
        <v>59</v>
      </c>
      <c r="M131" s="3" t="s">
        <v>60</v>
      </c>
      <c r="N131" s="127">
        <v>130</v>
      </c>
    </row>
    <row r="132" spans="1:14" ht="15.75" x14ac:dyDescent="0.25">
      <c r="A132" s="23" t="s">
        <v>405</v>
      </c>
      <c r="B132" s="23" t="s">
        <v>406</v>
      </c>
      <c r="C132" s="3" t="s">
        <v>63</v>
      </c>
      <c r="D132" s="2" t="s">
        <v>56</v>
      </c>
      <c r="E132" s="2" t="s">
        <v>208</v>
      </c>
      <c r="F132" s="4">
        <v>116034</v>
      </c>
      <c r="G132" s="3" t="s">
        <v>58</v>
      </c>
      <c r="H132" s="3" t="s">
        <v>13</v>
      </c>
      <c r="I132" s="4"/>
      <c r="J132" s="3"/>
      <c r="K132" s="3" t="s">
        <v>1</v>
      </c>
      <c r="L132" s="3" t="s">
        <v>59</v>
      </c>
      <c r="M132" s="3" t="s">
        <v>60</v>
      </c>
      <c r="N132" s="127">
        <v>131</v>
      </c>
    </row>
    <row r="133" spans="1:14" ht="15.75" x14ac:dyDescent="0.25">
      <c r="A133" s="23" t="s">
        <v>407</v>
      </c>
      <c r="B133" s="23" t="s">
        <v>286</v>
      </c>
      <c r="C133" s="3" t="s">
        <v>82</v>
      </c>
      <c r="D133" s="2" t="s">
        <v>195</v>
      </c>
      <c r="E133" s="2" t="s">
        <v>277</v>
      </c>
      <c r="F133" s="4">
        <v>114837</v>
      </c>
      <c r="G133" s="3" t="s">
        <v>58</v>
      </c>
      <c r="H133" s="3" t="s">
        <v>13</v>
      </c>
      <c r="I133" s="4"/>
      <c r="J133" s="3"/>
      <c r="K133" s="3" t="s">
        <v>1</v>
      </c>
      <c r="L133" s="3" t="s">
        <v>59</v>
      </c>
      <c r="M133" s="3" t="s">
        <v>60</v>
      </c>
      <c r="N133" s="127">
        <v>132</v>
      </c>
    </row>
    <row r="134" spans="1:14" ht="15.75" x14ac:dyDescent="0.25">
      <c r="A134" s="23" t="s">
        <v>408</v>
      </c>
      <c r="B134" s="23" t="s">
        <v>409</v>
      </c>
      <c r="C134" s="3" t="s">
        <v>187</v>
      </c>
      <c r="D134" s="2" t="s">
        <v>56</v>
      </c>
      <c r="E134" s="2" t="s">
        <v>410</v>
      </c>
      <c r="F134" s="4">
        <v>114757</v>
      </c>
      <c r="G134" s="3" t="s">
        <v>58</v>
      </c>
      <c r="H134" s="3" t="s">
        <v>13</v>
      </c>
      <c r="I134" s="4"/>
      <c r="J134" s="3"/>
      <c r="K134" s="3" t="s">
        <v>1</v>
      </c>
      <c r="L134" s="3" t="s">
        <v>59</v>
      </c>
      <c r="M134" s="3" t="s">
        <v>60</v>
      </c>
      <c r="N134" s="127">
        <v>133</v>
      </c>
    </row>
    <row r="135" spans="1:14" ht="15.75" x14ac:dyDescent="0.25">
      <c r="A135" s="23" t="s">
        <v>411</v>
      </c>
      <c r="B135" s="23" t="s">
        <v>412</v>
      </c>
      <c r="C135" s="3" t="s">
        <v>51</v>
      </c>
      <c r="D135" s="2" t="s">
        <v>56</v>
      </c>
      <c r="E135" s="2" t="s">
        <v>93</v>
      </c>
      <c r="F135" s="4">
        <v>114619</v>
      </c>
      <c r="G135" s="3" t="s">
        <v>58</v>
      </c>
      <c r="H135" s="3" t="s">
        <v>13</v>
      </c>
      <c r="I135" s="4"/>
      <c r="J135" s="3"/>
      <c r="K135" s="3" t="s">
        <v>1</v>
      </c>
      <c r="L135" s="3" t="s">
        <v>59</v>
      </c>
      <c r="M135" s="3" t="s">
        <v>60</v>
      </c>
      <c r="N135" s="127">
        <v>134</v>
      </c>
    </row>
    <row r="136" spans="1:14" ht="15.75" x14ac:dyDescent="0.25">
      <c r="A136" s="23" t="s">
        <v>413</v>
      </c>
      <c r="B136" s="23" t="s">
        <v>414</v>
      </c>
      <c r="C136" s="8"/>
      <c r="D136" s="2" t="s">
        <v>56</v>
      </c>
      <c r="E136" s="2" t="s">
        <v>211</v>
      </c>
      <c r="F136" s="24">
        <v>114281</v>
      </c>
      <c r="G136" s="3" t="s">
        <v>58</v>
      </c>
      <c r="H136" s="3" t="s">
        <v>13</v>
      </c>
      <c r="I136" s="4"/>
      <c r="J136" s="3"/>
      <c r="K136" s="3" t="s">
        <v>1</v>
      </c>
      <c r="L136" s="3" t="s">
        <v>59</v>
      </c>
      <c r="M136" s="3" t="s">
        <v>60</v>
      </c>
      <c r="N136" s="127">
        <v>135</v>
      </c>
    </row>
    <row r="137" spans="1:14" ht="15.75" x14ac:dyDescent="0.25">
      <c r="A137" s="23" t="s">
        <v>415</v>
      </c>
      <c r="B137" s="23" t="s">
        <v>416</v>
      </c>
      <c r="C137" s="3" t="s">
        <v>63</v>
      </c>
      <c r="D137" s="2" t="s">
        <v>417</v>
      </c>
      <c r="E137" s="2" t="s">
        <v>93</v>
      </c>
      <c r="F137" s="24">
        <v>114093</v>
      </c>
      <c r="G137" s="3" t="s">
        <v>58</v>
      </c>
      <c r="H137" s="3" t="s">
        <v>13</v>
      </c>
      <c r="I137" s="4"/>
      <c r="J137" s="3"/>
      <c r="K137" s="3" t="s">
        <v>1</v>
      </c>
      <c r="L137" s="3" t="s">
        <v>59</v>
      </c>
      <c r="M137" s="3" t="s">
        <v>60</v>
      </c>
      <c r="N137" s="127">
        <v>136</v>
      </c>
    </row>
    <row r="138" spans="1:14" ht="15.75" x14ac:dyDescent="0.25">
      <c r="A138" s="23" t="s">
        <v>418</v>
      </c>
      <c r="B138" s="23" t="s">
        <v>419</v>
      </c>
      <c r="C138" s="8"/>
      <c r="D138" s="2" t="s">
        <v>56</v>
      </c>
      <c r="E138" s="2" t="s">
        <v>211</v>
      </c>
      <c r="F138" s="24">
        <v>114067</v>
      </c>
      <c r="G138" s="3" t="s">
        <v>58</v>
      </c>
      <c r="H138" s="3" t="s">
        <v>13</v>
      </c>
      <c r="I138" s="4"/>
      <c r="J138" s="3"/>
      <c r="K138" s="3" t="s">
        <v>1</v>
      </c>
      <c r="L138" s="3" t="s">
        <v>59</v>
      </c>
      <c r="M138" s="3" t="s">
        <v>60</v>
      </c>
      <c r="N138" s="127">
        <v>137</v>
      </c>
    </row>
    <row r="139" spans="1:14" ht="15.75" x14ac:dyDescent="0.25">
      <c r="A139" s="23" t="s">
        <v>420</v>
      </c>
      <c r="B139" s="23" t="s">
        <v>336</v>
      </c>
      <c r="C139" s="3" t="s">
        <v>43</v>
      </c>
      <c r="D139" s="2" t="s">
        <v>56</v>
      </c>
      <c r="E139" s="2" t="s">
        <v>208</v>
      </c>
      <c r="F139" s="24">
        <v>113378</v>
      </c>
      <c r="G139" s="3" t="s">
        <v>58</v>
      </c>
      <c r="H139" s="3" t="s">
        <v>13</v>
      </c>
      <c r="I139" s="4"/>
      <c r="J139" s="3"/>
      <c r="K139" s="3" t="s">
        <v>1</v>
      </c>
      <c r="L139" s="3" t="s">
        <v>59</v>
      </c>
      <c r="M139" s="3" t="s">
        <v>60</v>
      </c>
      <c r="N139" s="127">
        <v>138</v>
      </c>
    </row>
    <row r="140" spans="1:14" ht="15.75" x14ac:dyDescent="0.25">
      <c r="A140" s="23" t="s">
        <v>421</v>
      </c>
      <c r="B140" s="23" t="s">
        <v>67</v>
      </c>
      <c r="C140" s="3" t="s">
        <v>207</v>
      </c>
      <c r="D140" s="2" t="s">
        <v>422</v>
      </c>
      <c r="E140" s="2" t="s">
        <v>96</v>
      </c>
      <c r="F140" s="4">
        <v>113176</v>
      </c>
      <c r="G140" s="3" t="s">
        <v>12</v>
      </c>
      <c r="H140" s="3" t="s">
        <v>13</v>
      </c>
      <c r="I140" s="4">
        <v>45120</v>
      </c>
      <c r="J140" s="3"/>
      <c r="K140" s="3" t="s">
        <v>0</v>
      </c>
      <c r="L140" s="3" t="s">
        <v>14</v>
      </c>
      <c r="M140" s="3" t="s">
        <v>7373</v>
      </c>
      <c r="N140" s="127">
        <v>139</v>
      </c>
    </row>
    <row r="141" spans="1:14" ht="15.75" x14ac:dyDescent="0.25">
      <c r="A141" s="23" t="s">
        <v>423</v>
      </c>
      <c r="B141" s="23" t="s">
        <v>424</v>
      </c>
      <c r="C141" s="3" t="s">
        <v>207</v>
      </c>
      <c r="D141" s="2" t="s">
        <v>56</v>
      </c>
      <c r="E141" s="2" t="s">
        <v>163</v>
      </c>
      <c r="F141" s="24">
        <v>112607</v>
      </c>
      <c r="G141" s="3" t="s">
        <v>58</v>
      </c>
      <c r="H141" s="3" t="s">
        <v>13</v>
      </c>
      <c r="I141" s="4"/>
      <c r="J141" s="3"/>
      <c r="K141" s="3" t="s">
        <v>1</v>
      </c>
      <c r="L141" s="3" t="s">
        <v>59</v>
      </c>
      <c r="M141" s="3" t="s">
        <v>60</v>
      </c>
      <c r="N141" s="127">
        <v>140</v>
      </c>
    </row>
    <row r="142" spans="1:14" ht="15.75" x14ac:dyDescent="0.25">
      <c r="A142" s="23" t="s">
        <v>425</v>
      </c>
      <c r="B142" s="23" t="s">
        <v>426</v>
      </c>
      <c r="C142" s="3" t="s">
        <v>51</v>
      </c>
      <c r="D142" s="2" t="s">
        <v>427</v>
      </c>
      <c r="E142" s="2" t="s">
        <v>428</v>
      </c>
      <c r="F142" s="4">
        <v>112524</v>
      </c>
      <c r="G142" s="3" t="s">
        <v>12</v>
      </c>
      <c r="H142" s="3" t="s">
        <v>13</v>
      </c>
      <c r="I142" s="4">
        <v>11000</v>
      </c>
      <c r="J142" s="3"/>
      <c r="K142" s="3" t="s">
        <v>0</v>
      </c>
      <c r="L142" s="3" t="s">
        <v>14</v>
      </c>
      <c r="M142" s="3" t="s">
        <v>7373</v>
      </c>
      <c r="N142" s="127">
        <v>141</v>
      </c>
    </row>
    <row r="143" spans="1:14" ht="15.75" x14ac:dyDescent="0.25">
      <c r="A143" s="25" t="s">
        <v>429</v>
      </c>
      <c r="B143" s="25" t="s">
        <v>87</v>
      </c>
      <c r="C143" s="26" t="s">
        <v>23</v>
      </c>
      <c r="D143" s="139" t="s">
        <v>56</v>
      </c>
      <c r="E143" s="139" t="s">
        <v>249</v>
      </c>
      <c r="F143" s="28">
        <v>112362</v>
      </c>
      <c r="G143" s="26" t="s">
        <v>58</v>
      </c>
      <c r="H143" s="26" t="s">
        <v>13</v>
      </c>
      <c r="I143" s="27"/>
      <c r="J143" s="26"/>
      <c r="K143" s="26" t="s">
        <v>1</v>
      </c>
      <c r="L143" s="26" t="s">
        <v>59</v>
      </c>
      <c r="M143" s="26" t="s">
        <v>60</v>
      </c>
      <c r="N143" s="127">
        <v>142</v>
      </c>
    </row>
    <row r="144" spans="1:14" ht="15.75" x14ac:dyDescent="0.25">
      <c r="A144" s="29" t="s">
        <v>430</v>
      </c>
      <c r="B144" s="30" t="s">
        <v>431</v>
      </c>
      <c r="C144" s="8"/>
      <c r="D144" s="11" t="s">
        <v>239</v>
      </c>
      <c r="E144" s="11" t="s">
        <v>100</v>
      </c>
      <c r="F144" s="7">
        <v>112202</v>
      </c>
      <c r="G144" s="8" t="s">
        <v>12</v>
      </c>
      <c r="H144" s="8" t="s">
        <v>13</v>
      </c>
      <c r="I144" s="7"/>
      <c r="J144" s="8"/>
      <c r="K144" s="8" t="s">
        <v>2</v>
      </c>
      <c r="L144" s="8" t="s">
        <v>14</v>
      </c>
      <c r="M144" s="8" t="s">
        <v>15</v>
      </c>
      <c r="N144" s="127">
        <v>143</v>
      </c>
    </row>
    <row r="145" spans="1:14" ht="15.75" x14ac:dyDescent="0.25">
      <c r="A145" s="23" t="s">
        <v>432</v>
      </c>
      <c r="B145" s="23" t="s">
        <v>433</v>
      </c>
      <c r="C145" s="3" t="s">
        <v>31</v>
      </c>
      <c r="D145" s="2" t="s">
        <v>434</v>
      </c>
      <c r="E145" s="2" t="s">
        <v>435</v>
      </c>
      <c r="F145" s="24">
        <v>112163</v>
      </c>
      <c r="G145" s="3" t="s">
        <v>12</v>
      </c>
      <c r="H145" s="3" t="s">
        <v>13</v>
      </c>
      <c r="I145" s="4"/>
      <c r="J145" s="3"/>
      <c r="K145" s="3" t="s">
        <v>2</v>
      </c>
      <c r="L145" s="3" t="s">
        <v>14</v>
      </c>
      <c r="M145" s="3" t="s">
        <v>15</v>
      </c>
      <c r="N145" s="127">
        <v>144</v>
      </c>
    </row>
    <row r="146" spans="1:14" ht="15.75" x14ac:dyDescent="0.25">
      <c r="A146" s="25" t="s">
        <v>436</v>
      </c>
      <c r="B146" s="25" t="s">
        <v>437</v>
      </c>
      <c r="C146" s="31"/>
      <c r="D146" s="139" t="s">
        <v>195</v>
      </c>
      <c r="E146" s="139" t="s">
        <v>249</v>
      </c>
      <c r="F146" s="28">
        <v>112127</v>
      </c>
      <c r="G146" s="26" t="s">
        <v>58</v>
      </c>
      <c r="H146" s="26" t="s">
        <v>13</v>
      </c>
      <c r="I146" s="27"/>
      <c r="J146" s="26"/>
      <c r="K146" s="26" t="s">
        <v>1</v>
      </c>
      <c r="L146" s="26" t="s">
        <v>59</v>
      </c>
      <c r="M146" s="26" t="s">
        <v>60</v>
      </c>
      <c r="N146" s="127">
        <v>145</v>
      </c>
    </row>
    <row r="147" spans="1:14" ht="15.75" x14ac:dyDescent="0.25">
      <c r="A147" s="23" t="s">
        <v>438</v>
      </c>
      <c r="B147" s="23" t="s">
        <v>439</v>
      </c>
      <c r="C147" s="8"/>
      <c r="D147" s="2" t="s">
        <v>201</v>
      </c>
      <c r="E147" s="2" t="s">
        <v>109</v>
      </c>
      <c r="F147" s="24">
        <v>111906</v>
      </c>
      <c r="G147" s="3" t="s">
        <v>58</v>
      </c>
      <c r="H147" s="3" t="s">
        <v>13</v>
      </c>
      <c r="I147" s="4"/>
      <c r="J147" s="3"/>
      <c r="K147" s="3" t="s">
        <v>1</v>
      </c>
      <c r="L147" s="3" t="s">
        <v>59</v>
      </c>
      <c r="M147" s="3" t="s">
        <v>60</v>
      </c>
      <c r="N147" s="127">
        <v>146</v>
      </c>
    </row>
    <row r="148" spans="1:14" ht="15.75" x14ac:dyDescent="0.25">
      <c r="A148" s="23" t="s">
        <v>440</v>
      </c>
      <c r="B148" s="23" t="s">
        <v>441</v>
      </c>
      <c r="C148" s="3" t="s">
        <v>18</v>
      </c>
      <c r="D148" s="2" t="s">
        <v>442</v>
      </c>
      <c r="E148" s="2" t="s">
        <v>443</v>
      </c>
      <c r="F148" s="24">
        <v>111864</v>
      </c>
      <c r="G148" s="3" t="s">
        <v>12</v>
      </c>
      <c r="H148" s="3" t="s">
        <v>13</v>
      </c>
      <c r="I148" s="4"/>
      <c r="J148" s="3"/>
      <c r="K148" s="3" t="s">
        <v>2</v>
      </c>
      <c r="L148" s="3" t="s">
        <v>14</v>
      </c>
      <c r="M148" s="3" t="s">
        <v>15</v>
      </c>
      <c r="N148" s="127">
        <v>147</v>
      </c>
    </row>
    <row r="149" spans="1:14" ht="15.75" x14ac:dyDescent="0.25">
      <c r="A149" s="23" t="s">
        <v>444</v>
      </c>
      <c r="B149" s="23" t="s">
        <v>445</v>
      </c>
      <c r="C149" s="3" t="s">
        <v>12</v>
      </c>
      <c r="D149" s="2" t="s">
        <v>56</v>
      </c>
      <c r="E149" s="2" t="s">
        <v>211</v>
      </c>
      <c r="F149" s="24">
        <v>111723</v>
      </c>
      <c r="G149" s="3" t="s">
        <v>58</v>
      </c>
      <c r="H149" s="3" t="s">
        <v>13</v>
      </c>
      <c r="I149" s="4"/>
      <c r="J149" s="3"/>
      <c r="K149" s="3" t="s">
        <v>1</v>
      </c>
      <c r="L149" s="3" t="s">
        <v>59</v>
      </c>
      <c r="M149" s="3" t="s">
        <v>60</v>
      </c>
      <c r="N149" s="127">
        <v>148</v>
      </c>
    </row>
    <row r="150" spans="1:14" ht="15.75" x14ac:dyDescent="0.25">
      <c r="A150" s="23" t="s">
        <v>446</v>
      </c>
      <c r="B150" s="23" t="s">
        <v>17</v>
      </c>
      <c r="C150" s="3" t="s">
        <v>51</v>
      </c>
      <c r="D150" s="2" t="s">
        <v>153</v>
      </c>
      <c r="E150" s="2" t="s">
        <v>72</v>
      </c>
      <c r="F150" s="4">
        <v>111488</v>
      </c>
      <c r="G150" s="3" t="s">
        <v>12</v>
      </c>
      <c r="H150" s="3" t="s">
        <v>13</v>
      </c>
      <c r="I150" s="4">
        <v>10000</v>
      </c>
      <c r="J150" s="3"/>
      <c r="K150" s="3" t="s">
        <v>0</v>
      </c>
      <c r="L150" s="3" t="s">
        <v>14</v>
      </c>
      <c r="M150" s="3" t="s">
        <v>7373</v>
      </c>
      <c r="N150" s="127">
        <v>149</v>
      </c>
    </row>
    <row r="151" spans="1:14" ht="15.75" x14ac:dyDescent="0.25">
      <c r="A151" s="23" t="s">
        <v>447</v>
      </c>
      <c r="B151" s="23" t="s">
        <v>448</v>
      </c>
      <c r="C151" s="8"/>
      <c r="D151" s="2" t="s">
        <v>449</v>
      </c>
      <c r="E151" s="2" t="s">
        <v>450</v>
      </c>
      <c r="F151" s="24">
        <v>111471</v>
      </c>
      <c r="G151" s="3" t="s">
        <v>12</v>
      </c>
      <c r="H151" s="3" t="s">
        <v>13</v>
      </c>
      <c r="I151" s="4">
        <v>6000</v>
      </c>
      <c r="J151" s="3"/>
      <c r="K151" s="3" t="s">
        <v>0</v>
      </c>
      <c r="L151" s="3" t="s">
        <v>14</v>
      </c>
      <c r="M151" s="3" t="s">
        <v>7373</v>
      </c>
      <c r="N151" s="127">
        <v>150</v>
      </c>
    </row>
    <row r="152" spans="1:14" ht="15.75" x14ac:dyDescent="0.25">
      <c r="A152" s="23" t="s">
        <v>451</v>
      </c>
      <c r="B152" s="23" t="s">
        <v>452</v>
      </c>
      <c r="C152" s="3" t="s">
        <v>224</v>
      </c>
      <c r="D152" s="2" t="s">
        <v>56</v>
      </c>
      <c r="E152" s="2" t="s">
        <v>93</v>
      </c>
      <c r="F152" s="4">
        <v>111377</v>
      </c>
      <c r="G152" s="3" t="s">
        <v>58</v>
      </c>
      <c r="H152" s="3" t="s">
        <v>13</v>
      </c>
      <c r="I152" s="4"/>
      <c r="J152" s="3"/>
      <c r="K152" s="3" t="s">
        <v>1</v>
      </c>
      <c r="L152" s="3" t="s">
        <v>59</v>
      </c>
      <c r="M152" s="3" t="s">
        <v>60</v>
      </c>
      <c r="N152" s="127">
        <v>151</v>
      </c>
    </row>
    <row r="153" spans="1:14" ht="15.75" x14ac:dyDescent="0.25">
      <c r="A153" s="23" t="s">
        <v>453</v>
      </c>
      <c r="B153" s="23" t="s">
        <v>454</v>
      </c>
      <c r="C153" s="3" t="s">
        <v>12</v>
      </c>
      <c r="D153" s="2" t="s">
        <v>455</v>
      </c>
      <c r="E153" s="2" t="s">
        <v>456</v>
      </c>
      <c r="F153" s="4">
        <v>111292</v>
      </c>
      <c r="G153" s="3" t="s">
        <v>12</v>
      </c>
      <c r="H153" s="3" t="s">
        <v>13</v>
      </c>
      <c r="I153" s="4">
        <v>9000</v>
      </c>
      <c r="J153" s="3"/>
      <c r="K153" s="3" t="s">
        <v>0</v>
      </c>
      <c r="L153" s="3" t="s">
        <v>14</v>
      </c>
      <c r="M153" s="3" t="s">
        <v>7373</v>
      </c>
      <c r="N153" s="127">
        <v>152</v>
      </c>
    </row>
    <row r="154" spans="1:14" ht="15.75" x14ac:dyDescent="0.25">
      <c r="A154" s="23" t="s">
        <v>457</v>
      </c>
      <c r="B154" s="23" t="s">
        <v>458</v>
      </c>
      <c r="C154" s="3" t="s">
        <v>18</v>
      </c>
      <c r="D154" s="2" t="s">
        <v>159</v>
      </c>
      <c r="E154" s="2" t="s">
        <v>459</v>
      </c>
      <c r="F154" s="24">
        <v>111258</v>
      </c>
      <c r="G154" s="3" t="s">
        <v>12</v>
      </c>
      <c r="H154" s="3" t="s">
        <v>13</v>
      </c>
      <c r="I154" s="4">
        <v>11000</v>
      </c>
      <c r="J154" s="3"/>
      <c r="K154" s="3" t="s">
        <v>0</v>
      </c>
      <c r="L154" s="3" t="s">
        <v>14</v>
      </c>
      <c r="M154" s="3" t="s">
        <v>7373</v>
      </c>
      <c r="N154" s="127">
        <v>153</v>
      </c>
    </row>
    <row r="155" spans="1:14" ht="15.75" x14ac:dyDescent="0.25">
      <c r="A155" s="23" t="s">
        <v>460</v>
      </c>
      <c r="B155" s="23" t="s">
        <v>147</v>
      </c>
      <c r="C155" s="3" t="s">
        <v>43</v>
      </c>
      <c r="D155" s="2" t="s">
        <v>461</v>
      </c>
      <c r="E155" s="2" t="s">
        <v>106</v>
      </c>
      <c r="F155" s="4">
        <v>110718</v>
      </c>
      <c r="G155" s="3" t="s">
        <v>12</v>
      </c>
      <c r="H155" s="3" t="s">
        <v>13</v>
      </c>
      <c r="I155" s="4"/>
      <c r="J155" s="3"/>
      <c r="K155" s="3" t="s">
        <v>2</v>
      </c>
      <c r="L155" s="3" t="s">
        <v>14</v>
      </c>
      <c r="M155" s="3" t="s">
        <v>15</v>
      </c>
      <c r="N155" s="127">
        <v>154</v>
      </c>
    </row>
    <row r="156" spans="1:14" ht="15.75" x14ac:dyDescent="0.25">
      <c r="A156" s="23" t="s">
        <v>209</v>
      </c>
      <c r="B156" s="23" t="s">
        <v>462</v>
      </c>
      <c r="C156" s="3" t="s">
        <v>13</v>
      </c>
      <c r="D156" s="2" t="s">
        <v>56</v>
      </c>
      <c r="E156" s="2" t="s">
        <v>463</v>
      </c>
      <c r="F156" s="4">
        <v>110701</v>
      </c>
      <c r="G156" s="3" t="s">
        <v>58</v>
      </c>
      <c r="H156" s="3" t="s">
        <v>13</v>
      </c>
      <c r="I156" s="4">
        <v>3000</v>
      </c>
      <c r="J156" s="3"/>
      <c r="K156" s="3" t="s">
        <v>1</v>
      </c>
      <c r="L156" s="3" t="s">
        <v>59</v>
      </c>
      <c r="M156" s="3" t="s">
        <v>60</v>
      </c>
      <c r="N156" s="127">
        <v>155</v>
      </c>
    </row>
    <row r="157" spans="1:14" ht="15.75" x14ac:dyDescent="0.25">
      <c r="A157" s="23" t="s">
        <v>464</v>
      </c>
      <c r="B157" s="23" t="s">
        <v>465</v>
      </c>
      <c r="C157" s="3" t="s">
        <v>144</v>
      </c>
      <c r="D157" s="2" t="s">
        <v>466</v>
      </c>
      <c r="E157" s="2" t="s">
        <v>72</v>
      </c>
      <c r="F157" s="4">
        <v>110020</v>
      </c>
      <c r="G157" s="3" t="s">
        <v>12</v>
      </c>
      <c r="H157" s="3" t="s">
        <v>13</v>
      </c>
      <c r="I157" s="4">
        <v>10000</v>
      </c>
      <c r="J157" s="3"/>
      <c r="K157" s="3" t="s">
        <v>0</v>
      </c>
      <c r="L157" s="3" t="s">
        <v>14</v>
      </c>
      <c r="M157" s="3" t="s">
        <v>7373</v>
      </c>
      <c r="N157" s="127">
        <v>156</v>
      </c>
    </row>
    <row r="158" spans="1:14" ht="15.75" x14ac:dyDescent="0.25">
      <c r="A158" s="23" t="s">
        <v>467</v>
      </c>
      <c r="B158" s="23" t="s">
        <v>468</v>
      </c>
      <c r="C158" s="3" t="s">
        <v>51</v>
      </c>
      <c r="D158" s="2" t="s">
        <v>469</v>
      </c>
      <c r="E158" s="2" t="s">
        <v>141</v>
      </c>
      <c r="F158" s="4">
        <v>109778</v>
      </c>
      <c r="G158" s="3" t="s">
        <v>12</v>
      </c>
      <c r="H158" s="3" t="s">
        <v>13</v>
      </c>
      <c r="I158" s="4"/>
      <c r="J158" s="3"/>
      <c r="K158" s="3" t="s">
        <v>2</v>
      </c>
      <c r="L158" s="3" t="s">
        <v>14</v>
      </c>
      <c r="M158" s="3" t="s">
        <v>15</v>
      </c>
      <c r="N158" s="127">
        <v>157</v>
      </c>
    </row>
    <row r="159" spans="1:14" ht="15.75" x14ac:dyDescent="0.25">
      <c r="A159" s="23" t="s">
        <v>470</v>
      </c>
      <c r="B159" s="23" t="s">
        <v>181</v>
      </c>
      <c r="C159" s="3" t="s">
        <v>13</v>
      </c>
      <c r="D159" s="2" t="s">
        <v>471</v>
      </c>
      <c r="E159" s="2" t="s">
        <v>141</v>
      </c>
      <c r="F159" s="24">
        <v>109778</v>
      </c>
      <c r="G159" s="3" t="s">
        <v>12</v>
      </c>
      <c r="H159" s="3" t="s">
        <v>13</v>
      </c>
      <c r="I159" s="4">
        <v>7000</v>
      </c>
      <c r="J159" s="3"/>
      <c r="K159" s="3" t="s">
        <v>2</v>
      </c>
      <c r="L159" s="3" t="s">
        <v>14</v>
      </c>
      <c r="M159" s="3" t="s">
        <v>15</v>
      </c>
      <c r="N159" s="127">
        <v>158</v>
      </c>
    </row>
    <row r="160" spans="1:14" ht="15.75" x14ac:dyDescent="0.25">
      <c r="A160" s="23" t="s">
        <v>288</v>
      </c>
      <c r="B160" s="23" t="s">
        <v>86</v>
      </c>
      <c r="C160" s="3" t="s">
        <v>63</v>
      </c>
      <c r="D160" s="2" t="s">
        <v>472</v>
      </c>
      <c r="E160" s="2" t="s">
        <v>189</v>
      </c>
      <c r="F160" s="4">
        <v>109723</v>
      </c>
      <c r="G160" s="3" t="s">
        <v>58</v>
      </c>
      <c r="H160" s="3" t="s">
        <v>13</v>
      </c>
      <c r="I160" s="4"/>
      <c r="J160" s="3"/>
      <c r="K160" s="3" t="s">
        <v>1</v>
      </c>
      <c r="L160" s="3" t="s">
        <v>59</v>
      </c>
      <c r="M160" s="3" t="s">
        <v>60</v>
      </c>
      <c r="N160" s="127">
        <v>159</v>
      </c>
    </row>
    <row r="161" spans="1:14" ht="15.75" x14ac:dyDescent="0.25">
      <c r="A161" s="23" t="s">
        <v>473</v>
      </c>
      <c r="B161" s="23" t="s">
        <v>474</v>
      </c>
      <c r="C161" s="3" t="s">
        <v>181</v>
      </c>
      <c r="D161" s="2" t="s">
        <v>56</v>
      </c>
      <c r="E161" s="2" t="s">
        <v>463</v>
      </c>
      <c r="F161" s="4">
        <v>109598</v>
      </c>
      <c r="G161" s="3" t="s">
        <v>58</v>
      </c>
      <c r="H161" s="3" t="s">
        <v>13</v>
      </c>
      <c r="I161" s="4"/>
      <c r="J161" s="3"/>
      <c r="K161" s="3" t="s">
        <v>1</v>
      </c>
      <c r="L161" s="3" t="s">
        <v>59</v>
      </c>
      <c r="M161" s="3" t="s">
        <v>60</v>
      </c>
      <c r="N161" s="127">
        <v>160</v>
      </c>
    </row>
    <row r="162" spans="1:14" ht="15.75" x14ac:dyDescent="0.25">
      <c r="A162" s="23" t="s">
        <v>475</v>
      </c>
      <c r="B162" s="23" t="s">
        <v>476</v>
      </c>
      <c r="C162" s="3" t="s">
        <v>187</v>
      </c>
      <c r="D162" s="2" t="s">
        <v>56</v>
      </c>
      <c r="E162" s="2" t="s">
        <v>477</v>
      </c>
      <c r="F162" s="4">
        <v>109490</v>
      </c>
      <c r="G162" s="3" t="s">
        <v>58</v>
      </c>
      <c r="H162" s="3" t="s">
        <v>13</v>
      </c>
      <c r="I162" s="4"/>
      <c r="J162" s="3"/>
      <c r="K162" s="3" t="s">
        <v>1</v>
      </c>
      <c r="L162" s="3" t="s">
        <v>59</v>
      </c>
      <c r="M162" s="3" t="s">
        <v>60</v>
      </c>
      <c r="N162" s="127">
        <v>161</v>
      </c>
    </row>
    <row r="163" spans="1:14" ht="15.75" x14ac:dyDescent="0.25">
      <c r="A163" s="23" t="s">
        <v>478</v>
      </c>
      <c r="B163" s="23" t="s">
        <v>479</v>
      </c>
      <c r="C163" s="3" t="s">
        <v>23</v>
      </c>
      <c r="D163" s="2" t="s">
        <v>480</v>
      </c>
      <c r="E163" s="2" t="s">
        <v>477</v>
      </c>
      <c r="F163" s="24">
        <v>109486</v>
      </c>
      <c r="G163" s="3" t="s">
        <v>58</v>
      </c>
      <c r="H163" s="3" t="s">
        <v>13</v>
      </c>
      <c r="I163" s="4">
        <v>4091</v>
      </c>
      <c r="J163" s="3"/>
      <c r="K163" s="3" t="s">
        <v>1</v>
      </c>
      <c r="L163" s="3" t="s">
        <v>59</v>
      </c>
      <c r="M163" s="3" t="s">
        <v>60</v>
      </c>
      <c r="N163" s="127">
        <v>162</v>
      </c>
    </row>
    <row r="164" spans="1:14" ht="15.75" x14ac:dyDescent="0.25">
      <c r="A164" s="23" t="s">
        <v>481</v>
      </c>
      <c r="B164" s="23" t="s">
        <v>482</v>
      </c>
      <c r="C164" s="8"/>
      <c r="D164" s="2" t="s">
        <v>56</v>
      </c>
      <c r="E164" s="2" t="s">
        <v>297</v>
      </c>
      <c r="F164" s="4">
        <v>109330</v>
      </c>
      <c r="G164" s="3" t="s">
        <v>58</v>
      </c>
      <c r="H164" s="3" t="s">
        <v>13</v>
      </c>
      <c r="I164" s="4"/>
      <c r="J164" s="3"/>
      <c r="K164" s="3" t="s">
        <v>1</v>
      </c>
      <c r="L164" s="3" t="s">
        <v>59</v>
      </c>
      <c r="M164" s="3" t="s">
        <v>60</v>
      </c>
      <c r="N164" s="127">
        <v>163</v>
      </c>
    </row>
    <row r="165" spans="1:14" ht="15.75" x14ac:dyDescent="0.25">
      <c r="A165" s="23" t="s">
        <v>483</v>
      </c>
      <c r="B165" s="23" t="s">
        <v>95</v>
      </c>
      <c r="C165" s="3" t="s">
        <v>87</v>
      </c>
      <c r="D165" s="2" t="s">
        <v>484</v>
      </c>
      <c r="E165" s="2" t="s">
        <v>84</v>
      </c>
      <c r="F165" s="4">
        <v>109302</v>
      </c>
      <c r="G165" s="3" t="s">
        <v>12</v>
      </c>
      <c r="H165" s="3" t="s">
        <v>13</v>
      </c>
      <c r="I165" s="4"/>
      <c r="J165" s="3"/>
      <c r="K165" s="3" t="s">
        <v>2</v>
      </c>
      <c r="L165" s="3" t="s">
        <v>14</v>
      </c>
      <c r="M165" s="3" t="s">
        <v>15</v>
      </c>
      <c r="N165" s="127">
        <v>164</v>
      </c>
    </row>
    <row r="166" spans="1:14" ht="15.75" x14ac:dyDescent="0.25">
      <c r="A166" s="23" t="s">
        <v>485</v>
      </c>
      <c r="B166" s="23" t="s">
        <v>486</v>
      </c>
      <c r="C166" s="3" t="s">
        <v>207</v>
      </c>
      <c r="D166" s="2" t="s">
        <v>487</v>
      </c>
      <c r="E166" s="2" t="s">
        <v>106</v>
      </c>
      <c r="F166" s="4">
        <v>109299</v>
      </c>
      <c r="G166" s="3" t="s">
        <v>12</v>
      </c>
      <c r="H166" s="3" t="s">
        <v>13</v>
      </c>
      <c r="I166" s="4">
        <v>12000</v>
      </c>
      <c r="J166" s="3"/>
      <c r="K166" s="3" t="s">
        <v>0</v>
      </c>
      <c r="L166" s="3" t="s">
        <v>14</v>
      </c>
      <c r="M166" s="3" t="s">
        <v>7373</v>
      </c>
      <c r="N166" s="127">
        <v>165</v>
      </c>
    </row>
    <row r="167" spans="1:14" ht="15.75" x14ac:dyDescent="0.25">
      <c r="A167" s="23" t="s">
        <v>488</v>
      </c>
      <c r="B167" s="23" t="s">
        <v>260</v>
      </c>
      <c r="C167" s="8"/>
      <c r="D167" s="2" t="s">
        <v>159</v>
      </c>
      <c r="E167" s="2" t="s">
        <v>463</v>
      </c>
      <c r="F167" s="4">
        <v>108902</v>
      </c>
      <c r="G167" s="3" t="s">
        <v>12</v>
      </c>
      <c r="H167" s="3" t="s">
        <v>13</v>
      </c>
      <c r="I167" s="4">
        <v>8500</v>
      </c>
      <c r="J167" s="3"/>
      <c r="K167" s="3" t="s">
        <v>0</v>
      </c>
      <c r="L167" s="3" t="s">
        <v>14</v>
      </c>
      <c r="M167" s="3" t="s">
        <v>7373</v>
      </c>
      <c r="N167" s="127">
        <v>166</v>
      </c>
    </row>
    <row r="168" spans="1:14" ht="15.75" x14ac:dyDescent="0.25">
      <c r="A168" s="23" t="s">
        <v>489</v>
      </c>
      <c r="B168" s="23" t="s">
        <v>448</v>
      </c>
      <c r="C168" s="3" t="s">
        <v>13</v>
      </c>
      <c r="D168" s="2" t="s">
        <v>56</v>
      </c>
      <c r="E168" s="2" t="s">
        <v>490</v>
      </c>
      <c r="F168" s="4">
        <v>108828</v>
      </c>
      <c r="G168" s="3" t="s">
        <v>58</v>
      </c>
      <c r="H168" s="3" t="s">
        <v>13</v>
      </c>
      <c r="I168" s="4"/>
      <c r="J168" s="3"/>
      <c r="K168" s="3" t="s">
        <v>1</v>
      </c>
      <c r="L168" s="3" t="s">
        <v>59</v>
      </c>
      <c r="M168" s="3" t="s">
        <v>60</v>
      </c>
      <c r="N168" s="127">
        <v>167</v>
      </c>
    </row>
    <row r="169" spans="1:14" ht="15.75" x14ac:dyDescent="0.25">
      <c r="A169" s="23" t="s">
        <v>491</v>
      </c>
      <c r="B169" s="23" t="s">
        <v>203</v>
      </c>
      <c r="C169" s="8"/>
      <c r="D169" s="2" t="s">
        <v>492</v>
      </c>
      <c r="E169" s="2" t="s">
        <v>493</v>
      </c>
      <c r="F169" s="24">
        <v>108753</v>
      </c>
      <c r="G169" s="3" t="s">
        <v>12</v>
      </c>
      <c r="H169" s="3" t="s">
        <v>13</v>
      </c>
      <c r="I169" s="4"/>
      <c r="J169" s="3"/>
      <c r="K169" s="3" t="s">
        <v>2</v>
      </c>
      <c r="L169" s="3" t="s">
        <v>14</v>
      </c>
      <c r="M169" s="3" t="s">
        <v>15</v>
      </c>
      <c r="N169" s="127">
        <v>168</v>
      </c>
    </row>
    <row r="170" spans="1:14" ht="15.75" x14ac:dyDescent="0.25">
      <c r="A170" s="23" t="s">
        <v>494</v>
      </c>
      <c r="B170" s="23" t="s">
        <v>495</v>
      </c>
      <c r="C170" s="8"/>
      <c r="D170" s="2" t="s">
        <v>496</v>
      </c>
      <c r="E170" s="2" t="s">
        <v>497</v>
      </c>
      <c r="F170" s="24">
        <v>107955</v>
      </c>
      <c r="G170" s="3" t="s">
        <v>58</v>
      </c>
      <c r="H170" s="3" t="s">
        <v>13</v>
      </c>
      <c r="I170" s="4"/>
      <c r="J170" s="3"/>
      <c r="K170" s="3" t="s">
        <v>1</v>
      </c>
      <c r="L170" s="3" t="s">
        <v>59</v>
      </c>
      <c r="M170" s="3" t="s">
        <v>60</v>
      </c>
      <c r="N170" s="127">
        <v>169</v>
      </c>
    </row>
    <row r="171" spans="1:14" ht="15.75" x14ac:dyDescent="0.25">
      <c r="A171" s="23" t="s">
        <v>498</v>
      </c>
      <c r="B171" s="23" t="s">
        <v>78</v>
      </c>
      <c r="C171" s="3" t="s">
        <v>51</v>
      </c>
      <c r="D171" s="2" t="s">
        <v>56</v>
      </c>
      <c r="E171" s="2" t="s">
        <v>297</v>
      </c>
      <c r="F171" s="24">
        <v>107944</v>
      </c>
      <c r="G171" s="3" t="s">
        <v>58</v>
      </c>
      <c r="H171" s="3" t="s">
        <v>13</v>
      </c>
      <c r="I171" s="4"/>
      <c r="J171" s="3"/>
      <c r="K171" s="3" t="s">
        <v>1</v>
      </c>
      <c r="L171" s="3" t="s">
        <v>59</v>
      </c>
      <c r="M171" s="3" t="s">
        <v>60</v>
      </c>
      <c r="N171" s="127">
        <v>170</v>
      </c>
    </row>
    <row r="172" spans="1:14" ht="15.75" x14ac:dyDescent="0.25">
      <c r="A172" s="23" t="s">
        <v>499</v>
      </c>
      <c r="B172" s="23" t="s">
        <v>500</v>
      </c>
      <c r="C172" s="3" t="s">
        <v>144</v>
      </c>
      <c r="D172" s="2" t="s">
        <v>56</v>
      </c>
      <c r="E172" s="2" t="s">
        <v>501</v>
      </c>
      <c r="F172" s="24">
        <v>107936</v>
      </c>
      <c r="G172" s="3" t="s">
        <v>58</v>
      </c>
      <c r="H172" s="3" t="s">
        <v>13</v>
      </c>
      <c r="I172" s="4"/>
      <c r="J172" s="3"/>
      <c r="K172" s="3" t="s">
        <v>1</v>
      </c>
      <c r="L172" s="3" t="s">
        <v>59</v>
      </c>
      <c r="M172" s="3" t="s">
        <v>60</v>
      </c>
      <c r="N172" s="127">
        <v>171</v>
      </c>
    </row>
    <row r="173" spans="1:14" ht="15.75" x14ac:dyDescent="0.25">
      <c r="A173" s="23" t="s">
        <v>502</v>
      </c>
      <c r="B173" s="23" t="s">
        <v>503</v>
      </c>
      <c r="C173" s="3" t="s">
        <v>152</v>
      </c>
      <c r="D173" s="2" t="s">
        <v>504</v>
      </c>
      <c r="E173" s="2" t="s">
        <v>505</v>
      </c>
      <c r="F173" s="4">
        <v>107625</v>
      </c>
      <c r="G173" s="3" t="s">
        <v>12</v>
      </c>
      <c r="H173" s="3" t="s">
        <v>13</v>
      </c>
      <c r="I173" s="4"/>
      <c r="J173" s="3"/>
      <c r="K173" s="3" t="s">
        <v>2</v>
      </c>
      <c r="L173" s="3" t="s">
        <v>14</v>
      </c>
      <c r="M173" s="3" t="s">
        <v>15</v>
      </c>
      <c r="N173" s="127">
        <v>172</v>
      </c>
    </row>
    <row r="174" spans="1:14" ht="15.75" x14ac:dyDescent="0.25">
      <c r="A174" s="23" t="s">
        <v>506</v>
      </c>
      <c r="B174" s="23" t="s">
        <v>507</v>
      </c>
      <c r="C174" s="3" t="s">
        <v>43</v>
      </c>
      <c r="D174" s="2" t="s">
        <v>159</v>
      </c>
      <c r="E174" s="2" t="s">
        <v>508</v>
      </c>
      <c r="F174" s="24">
        <v>107525</v>
      </c>
      <c r="G174" s="3" t="s">
        <v>12</v>
      </c>
      <c r="H174" s="3" t="s">
        <v>13</v>
      </c>
      <c r="I174" s="4">
        <v>8500</v>
      </c>
      <c r="J174" s="3"/>
      <c r="K174" s="3" t="s">
        <v>0</v>
      </c>
      <c r="L174" s="3" t="s">
        <v>14</v>
      </c>
      <c r="M174" s="3" t="s">
        <v>7373</v>
      </c>
      <c r="N174" s="127">
        <v>173</v>
      </c>
    </row>
    <row r="175" spans="1:14" ht="15.75" x14ac:dyDescent="0.25">
      <c r="A175" s="23" t="s">
        <v>509</v>
      </c>
      <c r="B175" s="23" t="s">
        <v>251</v>
      </c>
      <c r="C175" s="3" t="s">
        <v>207</v>
      </c>
      <c r="D175" s="2" t="s">
        <v>56</v>
      </c>
      <c r="E175" s="2" t="s">
        <v>510</v>
      </c>
      <c r="F175" s="4">
        <v>107504</v>
      </c>
      <c r="G175" s="3" t="s">
        <v>58</v>
      </c>
      <c r="H175" s="3" t="s">
        <v>13</v>
      </c>
      <c r="I175" s="4"/>
      <c r="J175" s="3"/>
      <c r="K175" s="3" t="s">
        <v>1</v>
      </c>
      <c r="L175" s="3" t="s">
        <v>59</v>
      </c>
      <c r="M175" s="3" t="s">
        <v>60</v>
      </c>
      <c r="N175" s="127">
        <v>174</v>
      </c>
    </row>
    <row r="176" spans="1:14" ht="15.75" x14ac:dyDescent="0.25">
      <c r="A176" s="23" t="s">
        <v>313</v>
      </c>
      <c r="B176" s="23" t="s">
        <v>511</v>
      </c>
      <c r="C176" s="8"/>
      <c r="D176" s="2" t="s">
        <v>195</v>
      </c>
      <c r="E176" s="2" t="s">
        <v>234</v>
      </c>
      <c r="F176" s="24">
        <v>106770</v>
      </c>
      <c r="G176" s="3" t="s">
        <v>58</v>
      </c>
      <c r="H176" s="3" t="s">
        <v>13</v>
      </c>
      <c r="I176" s="4"/>
      <c r="J176" s="3"/>
      <c r="K176" s="3" t="s">
        <v>1</v>
      </c>
      <c r="L176" s="3" t="s">
        <v>59</v>
      </c>
      <c r="M176" s="3" t="s">
        <v>60</v>
      </c>
      <c r="N176" s="127">
        <v>175</v>
      </c>
    </row>
    <row r="177" spans="1:14" ht="15.75" x14ac:dyDescent="0.25">
      <c r="A177" s="23" t="s">
        <v>512</v>
      </c>
      <c r="B177" s="23" t="s">
        <v>115</v>
      </c>
      <c r="C177" s="3" t="s">
        <v>31</v>
      </c>
      <c r="D177" s="2" t="s">
        <v>56</v>
      </c>
      <c r="E177" s="2" t="s">
        <v>93</v>
      </c>
      <c r="F177" s="4">
        <v>106562</v>
      </c>
      <c r="G177" s="3" t="s">
        <v>58</v>
      </c>
      <c r="H177" s="3" t="s">
        <v>13</v>
      </c>
      <c r="I177" s="4"/>
      <c r="J177" s="3"/>
      <c r="K177" s="3" t="s">
        <v>1</v>
      </c>
      <c r="L177" s="3" t="s">
        <v>59</v>
      </c>
      <c r="M177" s="3" t="s">
        <v>60</v>
      </c>
      <c r="N177" s="127">
        <v>176</v>
      </c>
    </row>
    <row r="178" spans="1:14" ht="15.75" x14ac:dyDescent="0.25">
      <c r="A178" s="23" t="s">
        <v>513</v>
      </c>
      <c r="B178" s="23" t="s">
        <v>349</v>
      </c>
      <c r="C178" s="3" t="s">
        <v>18</v>
      </c>
      <c r="D178" s="2" t="s">
        <v>56</v>
      </c>
      <c r="E178" s="2" t="s">
        <v>514</v>
      </c>
      <c r="F178" s="4">
        <v>106435</v>
      </c>
      <c r="G178" s="3" t="s">
        <v>58</v>
      </c>
      <c r="H178" s="3" t="s">
        <v>13</v>
      </c>
      <c r="I178" s="4"/>
      <c r="J178" s="3"/>
      <c r="K178" s="3" t="s">
        <v>1</v>
      </c>
      <c r="L178" s="3" t="s">
        <v>59</v>
      </c>
      <c r="M178" s="3" t="s">
        <v>60</v>
      </c>
      <c r="N178" s="127">
        <v>177</v>
      </c>
    </row>
    <row r="179" spans="1:14" ht="15.75" x14ac:dyDescent="0.25">
      <c r="A179" s="23" t="s">
        <v>512</v>
      </c>
      <c r="B179" s="23" t="s">
        <v>50</v>
      </c>
      <c r="C179" s="8"/>
      <c r="D179" s="2" t="s">
        <v>56</v>
      </c>
      <c r="E179" s="2" t="s">
        <v>93</v>
      </c>
      <c r="F179" s="4">
        <v>106378</v>
      </c>
      <c r="G179" s="3" t="s">
        <v>58</v>
      </c>
      <c r="H179" s="3" t="s">
        <v>13</v>
      </c>
      <c r="I179" s="4"/>
      <c r="J179" s="3"/>
      <c r="K179" s="3" t="s">
        <v>1</v>
      </c>
      <c r="L179" s="3" t="s">
        <v>59</v>
      </c>
      <c r="M179" s="3" t="s">
        <v>60</v>
      </c>
      <c r="N179" s="127">
        <v>178</v>
      </c>
    </row>
    <row r="180" spans="1:14" ht="15.75" x14ac:dyDescent="0.25">
      <c r="A180" s="23" t="s">
        <v>515</v>
      </c>
      <c r="B180" s="23" t="s">
        <v>516</v>
      </c>
      <c r="C180" s="8"/>
      <c r="D180" s="2" t="s">
        <v>517</v>
      </c>
      <c r="E180" s="2" t="s">
        <v>497</v>
      </c>
      <c r="F180" s="24">
        <v>106074</v>
      </c>
      <c r="G180" s="3" t="s">
        <v>12</v>
      </c>
      <c r="H180" s="3" t="s">
        <v>13</v>
      </c>
      <c r="I180" s="4">
        <v>4500</v>
      </c>
      <c r="J180" s="3"/>
      <c r="K180" s="3" t="s">
        <v>0</v>
      </c>
      <c r="L180" s="3" t="s">
        <v>14</v>
      </c>
      <c r="M180" s="3" t="s">
        <v>7373</v>
      </c>
      <c r="N180" s="127">
        <v>179</v>
      </c>
    </row>
    <row r="181" spans="1:14" ht="15.75" x14ac:dyDescent="0.25">
      <c r="A181" s="23" t="s">
        <v>518</v>
      </c>
      <c r="B181" s="23" t="s">
        <v>8</v>
      </c>
      <c r="C181" s="3" t="s">
        <v>18</v>
      </c>
      <c r="D181" s="2" t="s">
        <v>159</v>
      </c>
      <c r="E181" s="2" t="s">
        <v>302</v>
      </c>
      <c r="F181" s="24">
        <v>105728</v>
      </c>
      <c r="G181" s="3" t="s">
        <v>12</v>
      </c>
      <c r="H181" s="3" t="s">
        <v>13</v>
      </c>
      <c r="I181" s="4">
        <v>6000</v>
      </c>
      <c r="J181" s="3"/>
      <c r="K181" s="3" t="s">
        <v>0</v>
      </c>
      <c r="L181" s="3" t="s">
        <v>14</v>
      </c>
      <c r="M181" s="3" t="s">
        <v>7373</v>
      </c>
      <c r="N181" s="127">
        <v>180</v>
      </c>
    </row>
    <row r="182" spans="1:14" ht="15.75" x14ac:dyDescent="0.25">
      <c r="A182" s="23" t="s">
        <v>519</v>
      </c>
      <c r="B182" s="23" t="s">
        <v>520</v>
      </c>
      <c r="C182" s="3" t="s">
        <v>51</v>
      </c>
      <c r="D182" s="2" t="s">
        <v>521</v>
      </c>
      <c r="E182" s="2" t="s">
        <v>37</v>
      </c>
      <c r="F182" s="4">
        <v>105638</v>
      </c>
      <c r="G182" s="3" t="s">
        <v>12</v>
      </c>
      <c r="H182" s="3" t="s">
        <v>13</v>
      </c>
      <c r="I182" s="4"/>
      <c r="J182" s="3"/>
      <c r="K182" s="3" t="s">
        <v>2</v>
      </c>
      <c r="L182" s="3" t="s">
        <v>14</v>
      </c>
      <c r="M182" s="3" t="s">
        <v>15</v>
      </c>
      <c r="N182" s="127">
        <v>181</v>
      </c>
    </row>
    <row r="183" spans="1:14" ht="15.75" x14ac:dyDescent="0.25">
      <c r="A183" s="23" t="s">
        <v>522</v>
      </c>
      <c r="B183" s="23" t="s">
        <v>523</v>
      </c>
      <c r="C183" s="3" t="s">
        <v>87</v>
      </c>
      <c r="D183" s="2" t="s">
        <v>524</v>
      </c>
      <c r="E183" s="2" t="s">
        <v>120</v>
      </c>
      <c r="F183" s="4">
        <v>105540</v>
      </c>
      <c r="G183" s="3" t="s">
        <v>12</v>
      </c>
      <c r="H183" s="3" t="s">
        <v>13</v>
      </c>
      <c r="I183" s="4"/>
      <c r="J183" s="3"/>
      <c r="K183" s="3" t="s">
        <v>4</v>
      </c>
      <c r="L183" s="3" t="s">
        <v>14</v>
      </c>
      <c r="M183" s="3" t="s">
        <v>121</v>
      </c>
      <c r="N183" s="127">
        <v>182</v>
      </c>
    </row>
    <row r="184" spans="1:14" ht="15.75" x14ac:dyDescent="0.25">
      <c r="A184" s="23" t="s">
        <v>525</v>
      </c>
      <c r="B184" s="23" t="s">
        <v>486</v>
      </c>
      <c r="C184" s="3" t="s">
        <v>23</v>
      </c>
      <c r="D184" s="2" t="s">
        <v>526</v>
      </c>
      <c r="E184" s="2" t="s">
        <v>527</v>
      </c>
      <c r="F184" s="4">
        <v>105332</v>
      </c>
      <c r="G184" s="3" t="s">
        <v>12</v>
      </c>
      <c r="H184" s="3" t="s">
        <v>13</v>
      </c>
      <c r="I184" s="4">
        <v>5728</v>
      </c>
      <c r="J184" s="3"/>
      <c r="K184" s="3" t="s">
        <v>3</v>
      </c>
      <c r="L184" s="3" t="s">
        <v>59</v>
      </c>
      <c r="M184" s="3" t="s">
        <v>60</v>
      </c>
      <c r="N184" s="127">
        <v>183</v>
      </c>
    </row>
    <row r="185" spans="1:14" ht="15.75" x14ac:dyDescent="0.25">
      <c r="A185" s="23" t="s">
        <v>528</v>
      </c>
      <c r="B185" s="23" t="s">
        <v>529</v>
      </c>
      <c r="C185" s="3" t="s">
        <v>9</v>
      </c>
      <c r="D185" s="2" t="s">
        <v>195</v>
      </c>
      <c r="E185" s="2" t="s">
        <v>530</v>
      </c>
      <c r="F185" s="4">
        <v>105019</v>
      </c>
      <c r="G185" s="3" t="s">
        <v>58</v>
      </c>
      <c r="H185" s="3" t="s">
        <v>13</v>
      </c>
      <c r="I185" s="4"/>
      <c r="J185" s="3"/>
      <c r="K185" s="3" t="s">
        <v>1</v>
      </c>
      <c r="L185" s="3" t="s">
        <v>59</v>
      </c>
      <c r="M185" s="3" t="s">
        <v>60</v>
      </c>
      <c r="N185" s="127">
        <v>184</v>
      </c>
    </row>
    <row r="186" spans="1:14" ht="15.75" x14ac:dyDescent="0.25">
      <c r="A186" s="23" t="s">
        <v>531</v>
      </c>
      <c r="B186" s="23" t="s">
        <v>260</v>
      </c>
      <c r="C186" s="8"/>
      <c r="D186" s="2" t="s">
        <v>56</v>
      </c>
      <c r="E186" s="2" t="s">
        <v>280</v>
      </c>
      <c r="F186" s="24">
        <v>104877</v>
      </c>
      <c r="G186" s="3" t="s">
        <v>58</v>
      </c>
      <c r="H186" s="3" t="s">
        <v>13</v>
      </c>
      <c r="I186" s="4"/>
      <c r="J186" s="3"/>
      <c r="K186" s="3" t="s">
        <v>1</v>
      </c>
      <c r="L186" s="3" t="s">
        <v>59</v>
      </c>
      <c r="M186" s="3" t="s">
        <v>60</v>
      </c>
      <c r="N186" s="127">
        <v>185</v>
      </c>
    </row>
    <row r="187" spans="1:14" ht="15.75" x14ac:dyDescent="0.25">
      <c r="A187" s="23" t="s">
        <v>532</v>
      </c>
      <c r="B187" s="23" t="s">
        <v>67</v>
      </c>
      <c r="C187" s="3" t="s">
        <v>224</v>
      </c>
      <c r="D187" s="2" t="s">
        <v>56</v>
      </c>
      <c r="E187" s="2" t="s">
        <v>93</v>
      </c>
      <c r="F187" s="4">
        <v>104860</v>
      </c>
      <c r="G187" s="3" t="s">
        <v>58</v>
      </c>
      <c r="H187" s="3" t="s">
        <v>13</v>
      </c>
      <c r="I187" s="4"/>
      <c r="J187" s="3"/>
      <c r="K187" s="3" t="s">
        <v>1</v>
      </c>
      <c r="L187" s="3" t="s">
        <v>59</v>
      </c>
      <c r="M187" s="3" t="s">
        <v>60</v>
      </c>
      <c r="N187" s="127">
        <v>186</v>
      </c>
    </row>
    <row r="188" spans="1:14" ht="15.75" x14ac:dyDescent="0.25">
      <c r="A188" s="23" t="s">
        <v>533</v>
      </c>
      <c r="B188" s="23" t="s">
        <v>534</v>
      </c>
      <c r="C188" s="3" t="s">
        <v>144</v>
      </c>
      <c r="D188" s="2" t="s">
        <v>159</v>
      </c>
      <c r="E188" s="2" t="s">
        <v>535</v>
      </c>
      <c r="F188" s="24">
        <v>104757</v>
      </c>
      <c r="G188" s="3" t="s">
        <v>12</v>
      </c>
      <c r="H188" s="3" t="s">
        <v>13</v>
      </c>
      <c r="I188" s="4"/>
      <c r="J188" s="3"/>
      <c r="K188" s="3" t="s">
        <v>0</v>
      </c>
      <c r="L188" s="3" t="s">
        <v>14</v>
      </c>
      <c r="M188" s="3" t="s">
        <v>7373</v>
      </c>
      <c r="N188" s="127">
        <v>187</v>
      </c>
    </row>
    <row r="189" spans="1:14" ht="15.75" x14ac:dyDescent="0.25">
      <c r="A189" s="23" t="s">
        <v>536</v>
      </c>
      <c r="B189" s="23" t="s">
        <v>147</v>
      </c>
      <c r="C189" s="3" t="s">
        <v>58</v>
      </c>
      <c r="D189" s="2" t="s">
        <v>56</v>
      </c>
      <c r="E189" s="2" t="s">
        <v>208</v>
      </c>
      <c r="F189" s="24">
        <v>104703</v>
      </c>
      <c r="G189" s="3" t="s">
        <v>58</v>
      </c>
      <c r="H189" s="3" t="s">
        <v>13</v>
      </c>
      <c r="I189" s="4"/>
      <c r="J189" s="3"/>
      <c r="K189" s="3" t="s">
        <v>1</v>
      </c>
      <c r="L189" s="3" t="s">
        <v>59</v>
      </c>
      <c r="M189" s="3" t="s">
        <v>60</v>
      </c>
      <c r="N189" s="127">
        <v>188</v>
      </c>
    </row>
    <row r="190" spans="1:14" ht="15.75" x14ac:dyDescent="0.25">
      <c r="A190" s="23" t="s">
        <v>537</v>
      </c>
      <c r="B190" s="23" t="s">
        <v>143</v>
      </c>
      <c r="C190" s="3" t="s">
        <v>58</v>
      </c>
      <c r="D190" s="2" t="s">
        <v>56</v>
      </c>
      <c r="E190" s="2" t="s">
        <v>189</v>
      </c>
      <c r="F190" s="4">
        <v>104324</v>
      </c>
      <c r="G190" s="3" t="s">
        <v>58</v>
      </c>
      <c r="H190" s="3" t="s">
        <v>13</v>
      </c>
      <c r="I190" s="4"/>
      <c r="J190" s="3"/>
      <c r="K190" s="3" t="s">
        <v>1</v>
      </c>
      <c r="L190" s="3" t="s">
        <v>59</v>
      </c>
      <c r="M190" s="3" t="s">
        <v>60</v>
      </c>
      <c r="N190" s="127">
        <v>189</v>
      </c>
    </row>
    <row r="191" spans="1:14" ht="15.75" x14ac:dyDescent="0.25">
      <c r="A191" s="23" t="s">
        <v>538</v>
      </c>
      <c r="B191" s="23" t="s">
        <v>539</v>
      </c>
      <c r="C191" s="8"/>
      <c r="D191" s="2" t="s">
        <v>56</v>
      </c>
      <c r="E191" s="2" t="s">
        <v>93</v>
      </c>
      <c r="F191" s="4">
        <v>104273</v>
      </c>
      <c r="G191" s="3" t="s">
        <v>58</v>
      </c>
      <c r="H191" s="3" t="s">
        <v>13</v>
      </c>
      <c r="I191" s="4"/>
      <c r="J191" s="3"/>
      <c r="K191" s="3" t="s">
        <v>1</v>
      </c>
      <c r="L191" s="3" t="s">
        <v>59</v>
      </c>
      <c r="M191" s="3" t="s">
        <v>60</v>
      </c>
      <c r="N191" s="127">
        <v>190</v>
      </c>
    </row>
    <row r="192" spans="1:14" ht="15.75" x14ac:dyDescent="0.25">
      <c r="A192" s="23" t="s">
        <v>540</v>
      </c>
      <c r="B192" s="23" t="s">
        <v>127</v>
      </c>
      <c r="C192" s="3" t="s">
        <v>87</v>
      </c>
      <c r="D192" s="2" t="s">
        <v>56</v>
      </c>
      <c r="E192" s="2" t="s">
        <v>541</v>
      </c>
      <c r="F192" s="4">
        <v>103579</v>
      </c>
      <c r="G192" s="32" t="s">
        <v>12</v>
      </c>
      <c r="H192" s="32" t="s">
        <v>13</v>
      </c>
      <c r="I192" s="4">
        <v>3000</v>
      </c>
      <c r="J192" s="32"/>
      <c r="K192" s="32" t="s">
        <v>3</v>
      </c>
      <c r="L192" s="3" t="s">
        <v>59</v>
      </c>
      <c r="M192" s="3" t="s">
        <v>60</v>
      </c>
      <c r="N192" s="127">
        <v>191</v>
      </c>
    </row>
    <row r="193" spans="1:14" ht="15.75" x14ac:dyDescent="0.25">
      <c r="A193" s="23" t="s">
        <v>542</v>
      </c>
      <c r="B193" s="23" t="s">
        <v>543</v>
      </c>
      <c r="C193" s="3" t="s">
        <v>181</v>
      </c>
      <c r="D193" s="2" t="s">
        <v>56</v>
      </c>
      <c r="E193" s="2" t="s">
        <v>280</v>
      </c>
      <c r="F193" s="24">
        <v>103491</v>
      </c>
      <c r="G193" s="3" t="s">
        <v>58</v>
      </c>
      <c r="H193" s="3" t="s">
        <v>13</v>
      </c>
      <c r="I193" s="4"/>
      <c r="J193" s="3"/>
      <c r="K193" s="3" t="s">
        <v>1</v>
      </c>
      <c r="L193" s="3" t="s">
        <v>59</v>
      </c>
      <c r="M193" s="3" t="s">
        <v>60</v>
      </c>
      <c r="N193" s="127">
        <v>192</v>
      </c>
    </row>
    <row r="194" spans="1:14" ht="15.75" x14ac:dyDescent="0.25">
      <c r="A194" s="23" t="s">
        <v>544</v>
      </c>
      <c r="B194" s="23" t="s">
        <v>545</v>
      </c>
      <c r="C194" s="3" t="s">
        <v>23</v>
      </c>
      <c r="D194" s="2" t="s">
        <v>546</v>
      </c>
      <c r="E194" s="2" t="s">
        <v>547</v>
      </c>
      <c r="F194" s="4">
        <v>103271</v>
      </c>
      <c r="G194" s="3" t="s">
        <v>12</v>
      </c>
      <c r="H194" s="3" t="s">
        <v>13</v>
      </c>
      <c r="I194" s="4"/>
      <c r="J194" s="3"/>
      <c r="K194" s="3" t="s">
        <v>2</v>
      </c>
      <c r="L194" s="3" t="s">
        <v>14</v>
      </c>
      <c r="M194" s="3" t="s">
        <v>15</v>
      </c>
      <c r="N194" s="127">
        <v>193</v>
      </c>
    </row>
    <row r="195" spans="1:14" ht="15.75" x14ac:dyDescent="0.25">
      <c r="A195" s="23" t="s">
        <v>548</v>
      </c>
      <c r="B195" s="23" t="s">
        <v>332</v>
      </c>
      <c r="C195" s="3" t="s">
        <v>144</v>
      </c>
      <c r="D195" s="2" t="s">
        <v>56</v>
      </c>
      <c r="E195" s="2" t="s">
        <v>189</v>
      </c>
      <c r="F195" s="4">
        <v>103011</v>
      </c>
      <c r="G195" s="3" t="s">
        <v>58</v>
      </c>
      <c r="H195" s="3" t="s">
        <v>13</v>
      </c>
      <c r="I195" s="4"/>
      <c r="J195" s="3"/>
      <c r="K195" s="3" t="s">
        <v>1</v>
      </c>
      <c r="L195" s="3" t="s">
        <v>59</v>
      </c>
      <c r="M195" s="3" t="s">
        <v>60</v>
      </c>
      <c r="N195" s="127">
        <v>194</v>
      </c>
    </row>
    <row r="196" spans="1:14" ht="15.75" x14ac:dyDescent="0.25">
      <c r="A196" s="23" t="s">
        <v>549</v>
      </c>
      <c r="B196" s="23" t="s">
        <v>483</v>
      </c>
      <c r="C196" s="3" t="s">
        <v>12</v>
      </c>
      <c r="D196" s="2" t="s">
        <v>56</v>
      </c>
      <c r="E196" s="2" t="s">
        <v>258</v>
      </c>
      <c r="F196" s="4">
        <v>102882</v>
      </c>
      <c r="G196" s="3" t="s">
        <v>58</v>
      </c>
      <c r="H196" s="3" t="s">
        <v>13</v>
      </c>
      <c r="I196" s="4"/>
      <c r="J196" s="3"/>
      <c r="K196" s="3" t="s">
        <v>1</v>
      </c>
      <c r="L196" s="3" t="s">
        <v>59</v>
      </c>
      <c r="M196" s="3" t="s">
        <v>60</v>
      </c>
      <c r="N196" s="127">
        <v>195</v>
      </c>
    </row>
    <row r="197" spans="1:14" ht="15.75" x14ac:dyDescent="0.25">
      <c r="A197" s="23" t="s">
        <v>550</v>
      </c>
      <c r="B197" s="23" t="s">
        <v>551</v>
      </c>
      <c r="C197" s="3" t="s">
        <v>58</v>
      </c>
      <c r="D197" s="2" t="s">
        <v>56</v>
      </c>
      <c r="E197" s="2" t="s">
        <v>297</v>
      </c>
      <c r="F197" s="4">
        <v>102867</v>
      </c>
      <c r="G197" s="3" t="s">
        <v>58</v>
      </c>
      <c r="H197" s="3" t="s">
        <v>13</v>
      </c>
      <c r="I197" s="4"/>
      <c r="J197" s="3"/>
      <c r="K197" s="3" t="s">
        <v>1</v>
      </c>
      <c r="L197" s="3" t="s">
        <v>59</v>
      </c>
      <c r="M197" s="3" t="s">
        <v>60</v>
      </c>
      <c r="N197" s="127">
        <v>196</v>
      </c>
    </row>
    <row r="198" spans="1:14" ht="15.75" x14ac:dyDescent="0.25">
      <c r="A198" s="23" t="s">
        <v>552</v>
      </c>
      <c r="B198" s="23" t="s">
        <v>553</v>
      </c>
      <c r="C198" s="8"/>
      <c r="D198" s="2" t="s">
        <v>56</v>
      </c>
      <c r="E198" s="2" t="s">
        <v>258</v>
      </c>
      <c r="F198" s="4">
        <v>102773</v>
      </c>
      <c r="G198" s="3" t="s">
        <v>12</v>
      </c>
      <c r="H198" s="3" t="s">
        <v>13</v>
      </c>
      <c r="I198" s="4">
        <v>4500</v>
      </c>
      <c r="J198" s="3"/>
      <c r="K198" s="3" t="s">
        <v>3</v>
      </c>
      <c r="L198" s="3" t="s">
        <v>59</v>
      </c>
      <c r="M198" s="3" t="s">
        <v>60</v>
      </c>
      <c r="N198" s="127">
        <v>197</v>
      </c>
    </row>
    <row r="199" spans="1:14" ht="15.75" x14ac:dyDescent="0.25">
      <c r="A199" s="23" t="s">
        <v>554</v>
      </c>
      <c r="B199" s="23" t="s">
        <v>358</v>
      </c>
      <c r="C199" s="3" t="s">
        <v>51</v>
      </c>
      <c r="D199" s="2" t="s">
        <v>555</v>
      </c>
      <c r="E199" s="2" t="s">
        <v>72</v>
      </c>
      <c r="F199" s="4">
        <v>102583</v>
      </c>
      <c r="G199" s="3" t="s">
        <v>12</v>
      </c>
      <c r="H199" s="3" t="s">
        <v>13</v>
      </c>
      <c r="I199" s="4">
        <v>10000</v>
      </c>
      <c r="J199" s="3"/>
      <c r="K199" s="3" t="s">
        <v>0</v>
      </c>
      <c r="L199" s="3" t="s">
        <v>14</v>
      </c>
      <c r="M199" s="3" t="s">
        <v>7373</v>
      </c>
      <c r="N199" s="127">
        <v>198</v>
      </c>
    </row>
    <row r="200" spans="1:14" ht="15.75" x14ac:dyDescent="0.25">
      <c r="A200" s="23" t="s">
        <v>556</v>
      </c>
      <c r="B200" s="23" t="s">
        <v>147</v>
      </c>
      <c r="C200" s="3" t="s">
        <v>181</v>
      </c>
      <c r="D200" s="2" t="s">
        <v>557</v>
      </c>
      <c r="E200" s="2" t="s">
        <v>240</v>
      </c>
      <c r="F200" s="24">
        <v>102500</v>
      </c>
      <c r="G200" s="3" t="s">
        <v>12</v>
      </c>
      <c r="H200" s="3" t="s">
        <v>13</v>
      </c>
      <c r="I200" s="4"/>
      <c r="J200" s="3"/>
      <c r="K200" s="3" t="s">
        <v>2</v>
      </c>
      <c r="L200" s="3" t="s">
        <v>14</v>
      </c>
      <c r="M200" s="3" t="s">
        <v>15</v>
      </c>
      <c r="N200" s="127">
        <v>199</v>
      </c>
    </row>
    <row r="201" spans="1:14" ht="15.75" x14ac:dyDescent="0.25">
      <c r="A201" s="23" t="s">
        <v>558</v>
      </c>
      <c r="B201" s="23" t="s">
        <v>559</v>
      </c>
      <c r="C201" s="8"/>
      <c r="D201" s="2" t="s">
        <v>56</v>
      </c>
      <c r="E201" s="2" t="s">
        <v>342</v>
      </c>
      <c r="F201" s="4">
        <v>102194</v>
      </c>
      <c r="G201" s="3" t="s">
        <v>12</v>
      </c>
      <c r="H201" s="3" t="s">
        <v>13</v>
      </c>
      <c r="I201" s="4"/>
      <c r="J201" s="3"/>
      <c r="K201" s="3" t="s">
        <v>3</v>
      </c>
      <c r="L201" s="3" t="s">
        <v>59</v>
      </c>
      <c r="M201" s="3" t="s">
        <v>60</v>
      </c>
      <c r="N201" s="127">
        <v>200</v>
      </c>
    </row>
    <row r="202" spans="1:14" ht="15.75" x14ac:dyDescent="0.25">
      <c r="A202" s="23" t="s">
        <v>560</v>
      </c>
      <c r="B202" s="23" t="s">
        <v>35</v>
      </c>
      <c r="C202" s="3" t="s">
        <v>51</v>
      </c>
      <c r="D202" s="2" t="s">
        <v>56</v>
      </c>
      <c r="E202" s="2" t="s">
        <v>270</v>
      </c>
      <c r="F202" s="4">
        <v>102154</v>
      </c>
      <c r="G202" s="3" t="s">
        <v>58</v>
      </c>
      <c r="H202" s="3" t="s">
        <v>13</v>
      </c>
      <c r="I202" s="4">
        <v>15000</v>
      </c>
      <c r="J202" s="3"/>
      <c r="K202" s="3" t="s">
        <v>1</v>
      </c>
      <c r="L202" s="3" t="s">
        <v>59</v>
      </c>
      <c r="M202" s="3" t="s">
        <v>60</v>
      </c>
      <c r="N202" s="127">
        <v>201</v>
      </c>
    </row>
    <row r="203" spans="1:14" ht="15.75" x14ac:dyDescent="0.25">
      <c r="A203" s="23" t="s">
        <v>561</v>
      </c>
      <c r="B203" s="23" t="s">
        <v>35</v>
      </c>
      <c r="C203" s="3" t="s">
        <v>18</v>
      </c>
      <c r="D203" s="2" t="s">
        <v>562</v>
      </c>
      <c r="E203" s="2" t="s">
        <v>321</v>
      </c>
      <c r="F203" s="4">
        <v>101936</v>
      </c>
      <c r="G203" s="3" t="s">
        <v>12</v>
      </c>
      <c r="H203" s="3" t="s">
        <v>13</v>
      </c>
      <c r="I203" s="4"/>
      <c r="J203" s="3"/>
      <c r="K203" s="3" t="s">
        <v>2</v>
      </c>
      <c r="L203" s="3" t="s">
        <v>14</v>
      </c>
      <c r="M203" s="3" t="s">
        <v>15</v>
      </c>
      <c r="N203" s="127">
        <v>202</v>
      </c>
    </row>
    <row r="204" spans="1:14" ht="15.75" x14ac:dyDescent="0.25">
      <c r="A204" s="23" t="s">
        <v>563</v>
      </c>
      <c r="B204" s="23" t="s">
        <v>564</v>
      </c>
      <c r="C204" s="3" t="s">
        <v>18</v>
      </c>
      <c r="D204" s="2" t="s">
        <v>565</v>
      </c>
      <c r="E204" s="2" t="s">
        <v>189</v>
      </c>
      <c r="F204" s="24">
        <v>101898</v>
      </c>
      <c r="G204" s="3" t="s">
        <v>58</v>
      </c>
      <c r="H204" s="3" t="s">
        <v>13</v>
      </c>
      <c r="I204" s="4">
        <v>1000</v>
      </c>
      <c r="J204" s="3"/>
      <c r="K204" s="3" t="s">
        <v>1</v>
      </c>
      <c r="L204" s="3" t="s">
        <v>59</v>
      </c>
      <c r="M204" s="3" t="s">
        <v>60</v>
      </c>
      <c r="N204" s="127">
        <v>203</v>
      </c>
    </row>
    <row r="205" spans="1:14" ht="15.75" x14ac:dyDescent="0.25">
      <c r="A205" s="23" t="s">
        <v>566</v>
      </c>
      <c r="B205" s="23" t="s">
        <v>377</v>
      </c>
      <c r="C205" s="3" t="s">
        <v>87</v>
      </c>
      <c r="D205" s="2" t="s">
        <v>56</v>
      </c>
      <c r="E205" s="2" t="s">
        <v>297</v>
      </c>
      <c r="F205" s="24">
        <v>101640</v>
      </c>
      <c r="G205" s="3" t="s">
        <v>58</v>
      </c>
      <c r="H205" s="3" t="s">
        <v>13</v>
      </c>
      <c r="I205" s="4"/>
      <c r="J205" s="3"/>
      <c r="K205" s="3" t="s">
        <v>1</v>
      </c>
      <c r="L205" s="3" t="s">
        <v>59</v>
      </c>
      <c r="M205" s="3" t="s">
        <v>60</v>
      </c>
      <c r="N205" s="127">
        <v>204</v>
      </c>
    </row>
    <row r="206" spans="1:14" ht="15.75" x14ac:dyDescent="0.25">
      <c r="A206" s="23" t="s">
        <v>567</v>
      </c>
      <c r="B206" s="23" t="s">
        <v>568</v>
      </c>
      <c r="C206" s="3" t="s">
        <v>18</v>
      </c>
      <c r="D206" s="2" t="s">
        <v>569</v>
      </c>
      <c r="E206" s="2" t="s">
        <v>570</v>
      </c>
      <c r="F206" s="24">
        <v>101623</v>
      </c>
      <c r="G206" s="3" t="s">
        <v>12</v>
      </c>
      <c r="H206" s="3" t="s">
        <v>13</v>
      </c>
      <c r="I206" s="4"/>
      <c r="J206" s="3"/>
      <c r="K206" s="3" t="s">
        <v>2</v>
      </c>
      <c r="L206" s="3" t="s">
        <v>14</v>
      </c>
      <c r="M206" s="3" t="s">
        <v>15</v>
      </c>
      <c r="N206" s="127">
        <v>205</v>
      </c>
    </row>
    <row r="207" spans="1:14" ht="15.75" x14ac:dyDescent="0.25">
      <c r="A207" s="23" t="s">
        <v>571</v>
      </c>
      <c r="B207" s="23" t="s">
        <v>559</v>
      </c>
      <c r="C207" s="3" t="s">
        <v>87</v>
      </c>
      <c r="D207" s="2" t="s">
        <v>572</v>
      </c>
      <c r="E207" s="2" t="s">
        <v>573</v>
      </c>
      <c r="F207" s="24">
        <v>101580</v>
      </c>
      <c r="G207" s="3" t="s">
        <v>12</v>
      </c>
      <c r="H207" s="3" t="s">
        <v>13</v>
      </c>
      <c r="I207" s="4">
        <v>23000</v>
      </c>
      <c r="J207" s="3"/>
      <c r="K207" s="3" t="s">
        <v>3</v>
      </c>
      <c r="L207" s="3" t="s">
        <v>59</v>
      </c>
      <c r="M207" s="3" t="s">
        <v>60</v>
      </c>
      <c r="N207" s="127">
        <v>206</v>
      </c>
    </row>
    <row r="208" spans="1:14" ht="15.75" x14ac:dyDescent="0.25">
      <c r="A208" s="23" t="s">
        <v>295</v>
      </c>
      <c r="B208" s="23" t="s">
        <v>50</v>
      </c>
      <c r="C208" s="3" t="s">
        <v>9</v>
      </c>
      <c r="D208" s="2" t="s">
        <v>56</v>
      </c>
      <c r="E208" s="2" t="s">
        <v>297</v>
      </c>
      <c r="F208" s="4">
        <v>101136</v>
      </c>
      <c r="G208" s="3" t="s">
        <v>58</v>
      </c>
      <c r="H208" s="3" t="s">
        <v>13</v>
      </c>
      <c r="I208" s="4"/>
      <c r="J208" s="3"/>
      <c r="K208" s="3" t="s">
        <v>1</v>
      </c>
      <c r="L208" s="3" t="s">
        <v>59</v>
      </c>
      <c r="M208" s="3" t="s">
        <v>60</v>
      </c>
      <c r="N208" s="127">
        <v>207</v>
      </c>
    </row>
    <row r="209" spans="1:14" ht="15.75" x14ac:dyDescent="0.25">
      <c r="A209" s="23" t="s">
        <v>574</v>
      </c>
      <c r="B209" s="23" t="s">
        <v>575</v>
      </c>
      <c r="C209" s="3" t="s">
        <v>12</v>
      </c>
      <c r="D209" s="2" t="s">
        <v>56</v>
      </c>
      <c r="E209" s="2" t="s">
        <v>576</v>
      </c>
      <c r="F209" s="4">
        <v>101096</v>
      </c>
      <c r="G209" s="3" t="s">
        <v>12</v>
      </c>
      <c r="H209" s="3" t="s">
        <v>13</v>
      </c>
      <c r="I209" s="4"/>
      <c r="J209" s="3"/>
      <c r="K209" s="3" t="s">
        <v>3</v>
      </c>
      <c r="L209" s="3" t="s">
        <v>59</v>
      </c>
      <c r="M209" s="3" t="s">
        <v>60</v>
      </c>
      <c r="N209" s="127">
        <v>208</v>
      </c>
    </row>
    <row r="210" spans="1:14" ht="15.75" x14ac:dyDescent="0.25">
      <c r="A210" s="23" t="s">
        <v>577</v>
      </c>
      <c r="B210" s="23" t="s">
        <v>46</v>
      </c>
      <c r="C210" s="3" t="s">
        <v>144</v>
      </c>
      <c r="D210" s="2" t="s">
        <v>56</v>
      </c>
      <c r="E210" s="2" t="s">
        <v>297</v>
      </c>
      <c r="F210" s="24">
        <v>101035</v>
      </c>
      <c r="G210" s="3" t="s">
        <v>58</v>
      </c>
      <c r="H210" s="3" t="s">
        <v>13</v>
      </c>
      <c r="I210" s="4"/>
      <c r="J210" s="3"/>
      <c r="K210" s="3" t="s">
        <v>1</v>
      </c>
      <c r="L210" s="3" t="s">
        <v>59</v>
      </c>
      <c r="M210" s="3" t="s">
        <v>60</v>
      </c>
      <c r="N210" s="127">
        <v>209</v>
      </c>
    </row>
    <row r="211" spans="1:14" ht="15.75" x14ac:dyDescent="0.25">
      <c r="A211" s="23" t="s">
        <v>578</v>
      </c>
      <c r="B211" s="23" t="s">
        <v>139</v>
      </c>
      <c r="C211" s="3" t="s">
        <v>18</v>
      </c>
      <c r="D211" s="2" t="s">
        <v>579</v>
      </c>
      <c r="E211" s="2" t="s">
        <v>297</v>
      </c>
      <c r="F211" s="4">
        <v>100924</v>
      </c>
      <c r="G211" s="3" t="s">
        <v>58</v>
      </c>
      <c r="H211" s="3" t="s">
        <v>13</v>
      </c>
      <c r="I211" s="4">
        <v>8000</v>
      </c>
      <c r="J211" s="3"/>
      <c r="K211" s="3" t="s">
        <v>1</v>
      </c>
      <c r="L211" s="3" t="s">
        <v>59</v>
      </c>
      <c r="M211" s="3" t="s">
        <v>60</v>
      </c>
      <c r="N211" s="127">
        <v>210</v>
      </c>
    </row>
    <row r="212" spans="1:14" ht="15.75" x14ac:dyDescent="0.25">
      <c r="A212" s="23" t="s">
        <v>580</v>
      </c>
      <c r="B212" s="23" t="s">
        <v>95</v>
      </c>
      <c r="C212" s="3" t="s">
        <v>12</v>
      </c>
      <c r="D212" s="2" t="s">
        <v>581</v>
      </c>
      <c r="E212" s="2" t="s">
        <v>582</v>
      </c>
      <c r="F212" s="4">
        <v>100879</v>
      </c>
      <c r="G212" s="3" t="s">
        <v>12</v>
      </c>
      <c r="H212" s="3" t="s">
        <v>13</v>
      </c>
      <c r="I212" s="4">
        <v>8500</v>
      </c>
      <c r="J212" s="3"/>
      <c r="K212" s="3" t="s">
        <v>0</v>
      </c>
      <c r="L212" s="3" t="s">
        <v>14</v>
      </c>
      <c r="M212" s="3" t="s">
        <v>7373</v>
      </c>
      <c r="N212" s="127">
        <v>211</v>
      </c>
    </row>
    <row r="213" spans="1:14" ht="15.75" x14ac:dyDescent="0.25">
      <c r="A213" s="23" t="s">
        <v>583</v>
      </c>
      <c r="B213" s="23" t="s">
        <v>184</v>
      </c>
      <c r="C213" s="3" t="s">
        <v>13</v>
      </c>
      <c r="D213" s="2" t="s">
        <v>56</v>
      </c>
      <c r="E213" s="2" t="s">
        <v>270</v>
      </c>
      <c r="F213" s="4">
        <v>100236</v>
      </c>
      <c r="G213" s="3" t="s">
        <v>58</v>
      </c>
      <c r="H213" s="3" t="s">
        <v>13</v>
      </c>
      <c r="I213" s="4"/>
      <c r="J213" s="3"/>
      <c r="K213" s="3" t="s">
        <v>1</v>
      </c>
      <c r="L213" s="3" t="s">
        <v>59</v>
      </c>
      <c r="M213" s="3" t="s">
        <v>60</v>
      </c>
      <c r="N213" s="127">
        <v>212</v>
      </c>
    </row>
    <row r="214" spans="1:14" ht="15.75" x14ac:dyDescent="0.25">
      <c r="A214" s="23" t="s">
        <v>584</v>
      </c>
      <c r="B214" s="23" t="s">
        <v>8</v>
      </c>
      <c r="C214" s="3" t="s">
        <v>144</v>
      </c>
      <c r="D214" s="2" t="s">
        <v>585</v>
      </c>
      <c r="E214" s="2" t="s">
        <v>65</v>
      </c>
      <c r="F214" s="4">
        <v>100000</v>
      </c>
      <c r="G214" s="3" t="s">
        <v>12</v>
      </c>
      <c r="H214" s="3" t="s">
        <v>13</v>
      </c>
      <c r="I214" s="4"/>
      <c r="J214" s="3"/>
      <c r="K214" s="3" t="s">
        <v>2</v>
      </c>
      <c r="L214" s="3" t="s">
        <v>14</v>
      </c>
      <c r="M214" s="3" t="s">
        <v>15</v>
      </c>
      <c r="N214" s="127">
        <v>213</v>
      </c>
    </row>
    <row r="215" spans="1:14" ht="15.75" x14ac:dyDescent="0.25">
      <c r="A215" s="23" t="s">
        <v>586</v>
      </c>
      <c r="B215" s="23" t="s">
        <v>587</v>
      </c>
      <c r="C215" s="3" t="s">
        <v>87</v>
      </c>
      <c r="D215" s="2" t="s">
        <v>588</v>
      </c>
      <c r="E215" s="2" t="s">
        <v>163</v>
      </c>
      <c r="F215" s="24">
        <v>100000</v>
      </c>
      <c r="G215" s="3" t="s">
        <v>12</v>
      </c>
      <c r="H215" s="3" t="s">
        <v>13</v>
      </c>
      <c r="I215" s="4"/>
      <c r="J215" s="3"/>
      <c r="K215" s="3" t="s">
        <v>3</v>
      </c>
      <c r="L215" s="3" t="s">
        <v>59</v>
      </c>
      <c r="M215" s="3" t="s">
        <v>60</v>
      </c>
      <c r="N215" s="127">
        <v>214</v>
      </c>
    </row>
    <row r="216" spans="1:14" ht="15.75" x14ac:dyDescent="0.25">
      <c r="A216" s="23" t="s">
        <v>589</v>
      </c>
      <c r="B216" s="23" t="s">
        <v>50</v>
      </c>
      <c r="C216" s="3" t="s">
        <v>187</v>
      </c>
      <c r="D216" s="2" t="s">
        <v>56</v>
      </c>
      <c r="E216" s="2" t="s">
        <v>514</v>
      </c>
      <c r="F216" s="4">
        <v>99782</v>
      </c>
      <c r="G216" s="3" t="s">
        <v>58</v>
      </c>
      <c r="H216" s="3" t="s">
        <v>13</v>
      </c>
      <c r="I216" s="4"/>
      <c r="J216" s="3"/>
      <c r="K216" s="3" t="s">
        <v>1</v>
      </c>
      <c r="L216" s="3" t="s">
        <v>59</v>
      </c>
      <c r="M216" s="3" t="s">
        <v>60</v>
      </c>
      <c r="N216" s="127">
        <v>215</v>
      </c>
    </row>
    <row r="217" spans="1:14" ht="15.75" x14ac:dyDescent="0.25">
      <c r="A217" s="23" t="s">
        <v>590</v>
      </c>
      <c r="B217" s="23" t="s">
        <v>591</v>
      </c>
      <c r="C217" s="8"/>
      <c r="D217" s="2" t="s">
        <v>201</v>
      </c>
      <c r="E217" s="2" t="s">
        <v>277</v>
      </c>
      <c r="F217" s="4">
        <v>99758</v>
      </c>
      <c r="G217" s="3" t="s">
        <v>12</v>
      </c>
      <c r="H217" s="3" t="s">
        <v>13</v>
      </c>
      <c r="I217" s="4"/>
      <c r="J217" s="3"/>
      <c r="K217" s="3" t="s">
        <v>3</v>
      </c>
      <c r="L217" s="3" t="s">
        <v>59</v>
      </c>
      <c r="M217" s="3" t="s">
        <v>60</v>
      </c>
      <c r="N217" s="127">
        <v>216</v>
      </c>
    </row>
    <row r="218" spans="1:14" ht="15.75" x14ac:dyDescent="0.25">
      <c r="A218" s="23" t="s">
        <v>592</v>
      </c>
      <c r="B218" s="23" t="s">
        <v>593</v>
      </c>
      <c r="C218" s="3" t="s">
        <v>224</v>
      </c>
      <c r="D218" s="2" t="s">
        <v>56</v>
      </c>
      <c r="E218" s="2" t="s">
        <v>270</v>
      </c>
      <c r="F218" s="24">
        <v>99621</v>
      </c>
      <c r="G218" s="3" t="s">
        <v>58</v>
      </c>
      <c r="H218" s="3" t="s">
        <v>13</v>
      </c>
      <c r="I218" s="4"/>
      <c r="J218" s="3"/>
      <c r="K218" s="3" t="s">
        <v>1</v>
      </c>
      <c r="L218" s="3" t="s">
        <v>59</v>
      </c>
      <c r="M218" s="3" t="s">
        <v>60</v>
      </c>
      <c r="N218" s="127">
        <v>217</v>
      </c>
    </row>
    <row r="219" spans="1:14" ht="15.75" x14ac:dyDescent="0.25">
      <c r="A219" s="23" t="s">
        <v>594</v>
      </c>
      <c r="B219" s="23" t="s">
        <v>595</v>
      </c>
      <c r="C219" s="3" t="s">
        <v>9</v>
      </c>
      <c r="D219" s="2" t="s">
        <v>517</v>
      </c>
      <c r="E219" s="2" t="s">
        <v>120</v>
      </c>
      <c r="F219" s="4">
        <v>99542</v>
      </c>
      <c r="G219" s="3" t="s">
        <v>12</v>
      </c>
      <c r="H219" s="3" t="s">
        <v>13</v>
      </c>
      <c r="I219" s="4">
        <v>9000</v>
      </c>
      <c r="J219" s="3"/>
      <c r="K219" s="3" t="s">
        <v>4</v>
      </c>
      <c r="L219" s="3" t="s">
        <v>14</v>
      </c>
      <c r="M219" s="3" t="s">
        <v>121</v>
      </c>
      <c r="N219" s="127">
        <v>218</v>
      </c>
    </row>
    <row r="220" spans="1:14" ht="15.75" x14ac:dyDescent="0.25">
      <c r="A220" s="23" t="s">
        <v>596</v>
      </c>
      <c r="B220" s="23" t="s">
        <v>597</v>
      </c>
      <c r="C220" s="3" t="s">
        <v>87</v>
      </c>
      <c r="D220" s="2" t="s">
        <v>56</v>
      </c>
      <c r="E220" s="2" t="s">
        <v>189</v>
      </c>
      <c r="F220" s="24">
        <v>99227</v>
      </c>
      <c r="G220" s="3" t="s">
        <v>58</v>
      </c>
      <c r="H220" s="3" t="s">
        <v>13</v>
      </c>
      <c r="I220" s="4"/>
      <c r="J220" s="3"/>
      <c r="K220" s="3" t="s">
        <v>1</v>
      </c>
      <c r="L220" s="3" t="s">
        <v>59</v>
      </c>
      <c r="M220" s="3" t="s">
        <v>60</v>
      </c>
      <c r="N220" s="127">
        <v>219</v>
      </c>
    </row>
    <row r="221" spans="1:14" ht="15.75" x14ac:dyDescent="0.25">
      <c r="A221" s="23" t="s">
        <v>554</v>
      </c>
      <c r="B221" s="23" t="s">
        <v>8</v>
      </c>
      <c r="C221" s="3" t="s">
        <v>12</v>
      </c>
      <c r="D221" s="2" t="s">
        <v>598</v>
      </c>
      <c r="E221" s="2" t="s">
        <v>599</v>
      </c>
      <c r="F221" s="4">
        <v>99221</v>
      </c>
      <c r="G221" s="3" t="s">
        <v>12</v>
      </c>
      <c r="H221" s="3" t="s">
        <v>13</v>
      </c>
      <c r="I221" s="4"/>
      <c r="J221" s="3"/>
      <c r="K221" s="3" t="s">
        <v>2</v>
      </c>
      <c r="L221" s="3" t="s">
        <v>14</v>
      </c>
      <c r="M221" s="3" t="s">
        <v>15</v>
      </c>
      <c r="N221" s="127">
        <v>220</v>
      </c>
    </row>
    <row r="222" spans="1:14" ht="15.75" x14ac:dyDescent="0.25">
      <c r="A222" s="23" t="s">
        <v>600</v>
      </c>
      <c r="B222" s="23" t="s">
        <v>601</v>
      </c>
      <c r="C222" s="3" t="s">
        <v>144</v>
      </c>
      <c r="D222" s="2" t="s">
        <v>602</v>
      </c>
      <c r="E222" s="2" t="s">
        <v>603</v>
      </c>
      <c r="F222" s="4">
        <v>99084</v>
      </c>
      <c r="G222" s="3" t="s">
        <v>12</v>
      </c>
      <c r="H222" s="3" t="s">
        <v>13</v>
      </c>
      <c r="I222" s="4">
        <v>8000</v>
      </c>
      <c r="J222" s="3"/>
      <c r="K222" s="3" t="s">
        <v>3</v>
      </c>
      <c r="L222" s="3" t="s">
        <v>59</v>
      </c>
      <c r="M222" s="3" t="s">
        <v>60</v>
      </c>
      <c r="N222" s="127">
        <v>221</v>
      </c>
    </row>
    <row r="223" spans="1:14" ht="15.75" x14ac:dyDescent="0.25">
      <c r="A223" s="23" t="s">
        <v>604</v>
      </c>
      <c r="B223" s="23" t="s">
        <v>605</v>
      </c>
      <c r="C223" s="3" t="s">
        <v>18</v>
      </c>
      <c r="D223" s="2" t="s">
        <v>56</v>
      </c>
      <c r="E223" s="2" t="s">
        <v>93</v>
      </c>
      <c r="F223" s="4">
        <v>98985</v>
      </c>
      <c r="G223" s="3" t="s">
        <v>58</v>
      </c>
      <c r="H223" s="3" t="s">
        <v>13</v>
      </c>
      <c r="I223" s="4"/>
      <c r="J223" s="3"/>
      <c r="K223" s="3" t="s">
        <v>1</v>
      </c>
      <c r="L223" s="3" t="s">
        <v>59</v>
      </c>
      <c r="M223" s="3" t="s">
        <v>60</v>
      </c>
      <c r="N223" s="127">
        <v>222</v>
      </c>
    </row>
    <row r="224" spans="1:14" ht="15.75" x14ac:dyDescent="0.25">
      <c r="A224" s="23" t="s">
        <v>165</v>
      </c>
      <c r="B224" s="23" t="s">
        <v>606</v>
      </c>
      <c r="C224" s="3" t="s">
        <v>287</v>
      </c>
      <c r="D224" s="2" t="s">
        <v>195</v>
      </c>
      <c r="E224" s="2" t="s">
        <v>607</v>
      </c>
      <c r="F224" s="4">
        <v>98889</v>
      </c>
      <c r="G224" s="3" t="s">
        <v>58</v>
      </c>
      <c r="H224" s="3" t="s">
        <v>13</v>
      </c>
      <c r="I224" s="4"/>
      <c r="J224" s="3"/>
      <c r="K224" s="3" t="s">
        <v>1</v>
      </c>
      <c r="L224" s="3" t="s">
        <v>59</v>
      </c>
      <c r="M224" s="3" t="s">
        <v>60</v>
      </c>
      <c r="N224" s="127">
        <v>223</v>
      </c>
    </row>
    <row r="225" spans="1:14" ht="15.75" x14ac:dyDescent="0.25">
      <c r="A225" s="23" t="s">
        <v>608</v>
      </c>
      <c r="B225" s="23" t="s">
        <v>609</v>
      </c>
      <c r="C225" s="3" t="s">
        <v>144</v>
      </c>
      <c r="D225" s="2" t="s">
        <v>610</v>
      </c>
      <c r="E225" s="2" t="s">
        <v>100</v>
      </c>
      <c r="F225" s="4">
        <v>98875</v>
      </c>
      <c r="G225" s="3" t="s">
        <v>12</v>
      </c>
      <c r="H225" s="3" t="s">
        <v>13</v>
      </c>
      <c r="I225" s="4"/>
      <c r="J225" s="3"/>
      <c r="K225" s="3" t="s">
        <v>2</v>
      </c>
      <c r="L225" s="3" t="s">
        <v>14</v>
      </c>
      <c r="M225" s="3" t="s">
        <v>15</v>
      </c>
      <c r="N225" s="127">
        <v>224</v>
      </c>
    </row>
    <row r="226" spans="1:14" ht="15.75" x14ac:dyDescent="0.25">
      <c r="A226" s="23" t="s">
        <v>611</v>
      </c>
      <c r="B226" s="23" t="s">
        <v>612</v>
      </c>
      <c r="C226" s="3" t="s">
        <v>87</v>
      </c>
      <c r="D226" s="2" t="s">
        <v>613</v>
      </c>
      <c r="E226" s="2" t="s">
        <v>53</v>
      </c>
      <c r="F226" s="4">
        <v>98875</v>
      </c>
      <c r="G226" s="3" t="s">
        <v>12</v>
      </c>
      <c r="H226" s="3" t="s">
        <v>13</v>
      </c>
      <c r="I226" s="4"/>
      <c r="J226" s="3"/>
      <c r="K226" s="3" t="s">
        <v>2</v>
      </c>
      <c r="L226" s="3" t="s">
        <v>14</v>
      </c>
      <c r="M226" s="3" t="s">
        <v>15</v>
      </c>
      <c r="N226" s="127">
        <v>225</v>
      </c>
    </row>
    <row r="227" spans="1:14" ht="15.75" x14ac:dyDescent="0.25">
      <c r="A227" s="23" t="s">
        <v>614</v>
      </c>
      <c r="B227" s="23" t="s">
        <v>615</v>
      </c>
      <c r="C227" s="8"/>
      <c r="D227" s="2" t="s">
        <v>56</v>
      </c>
      <c r="E227" s="2" t="s">
        <v>270</v>
      </c>
      <c r="F227" s="24">
        <v>98852</v>
      </c>
      <c r="G227" s="3" t="s">
        <v>58</v>
      </c>
      <c r="H227" s="3" t="s">
        <v>13</v>
      </c>
      <c r="I227" s="4"/>
      <c r="J227" s="3"/>
      <c r="K227" s="3" t="s">
        <v>1</v>
      </c>
      <c r="L227" s="3" t="s">
        <v>59</v>
      </c>
      <c r="M227" s="3" t="s">
        <v>60</v>
      </c>
      <c r="N227" s="127">
        <v>226</v>
      </c>
    </row>
    <row r="228" spans="1:14" ht="15.75" x14ac:dyDescent="0.25">
      <c r="A228" s="23" t="s">
        <v>616</v>
      </c>
      <c r="B228" s="23" t="s">
        <v>617</v>
      </c>
      <c r="C228" s="3" t="s">
        <v>404</v>
      </c>
      <c r="D228" s="2" t="s">
        <v>56</v>
      </c>
      <c r="E228" s="2" t="s">
        <v>373</v>
      </c>
      <c r="F228" s="4">
        <v>98749</v>
      </c>
      <c r="G228" s="3" t="s">
        <v>58</v>
      </c>
      <c r="H228" s="3" t="s">
        <v>13</v>
      </c>
      <c r="I228" s="4"/>
      <c r="J228" s="3"/>
      <c r="K228" s="3" t="s">
        <v>1</v>
      </c>
      <c r="L228" s="3" t="s">
        <v>59</v>
      </c>
      <c r="M228" s="3" t="s">
        <v>60</v>
      </c>
      <c r="N228" s="127">
        <v>227</v>
      </c>
    </row>
    <row r="229" spans="1:14" ht="15.75" x14ac:dyDescent="0.25">
      <c r="A229" s="23" t="s">
        <v>618</v>
      </c>
      <c r="B229" s="23" t="s">
        <v>619</v>
      </c>
      <c r="C229" s="3" t="s">
        <v>187</v>
      </c>
      <c r="D229" s="2" t="s">
        <v>56</v>
      </c>
      <c r="E229" s="2" t="s">
        <v>93</v>
      </c>
      <c r="F229" s="4">
        <v>98538</v>
      </c>
      <c r="G229" s="3" t="s">
        <v>58</v>
      </c>
      <c r="H229" s="3" t="s">
        <v>13</v>
      </c>
      <c r="I229" s="4"/>
      <c r="J229" s="3"/>
      <c r="K229" s="3" t="s">
        <v>1</v>
      </c>
      <c r="L229" s="3" t="s">
        <v>59</v>
      </c>
      <c r="M229" s="3" t="s">
        <v>60</v>
      </c>
      <c r="N229" s="127">
        <v>228</v>
      </c>
    </row>
    <row r="230" spans="1:14" ht="15.75" x14ac:dyDescent="0.25">
      <c r="A230" s="23" t="s">
        <v>620</v>
      </c>
      <c r="B230" s="23" t="s">
        <v>621</v>
      </c>
      <c r="C230" s="3" t="s">
        <v>622</v>
      </c>
      <c r="D230" s="2" t="s">
        <v>56</v>
      </c>
      <c r="E230" s="2" t="s">
        <v>623</v>
      </c>
      <c r="F230" s="4">
        <v>98504</v>
      </c>
      <c r="G230" s="3" t="s">
        <v>12</v>
      </c>
      <c r="H230" s="3" t="s">
        <v>13</v>
      </c>
      <c r="I230" s="4"/>
      <c r="J230" s="3"/>
      <c r="K230" s="3" t="s">
        <v>3</v>
      </c>
      <c r="L230" s="3" t="s">
        <v>59</v>
      </c>
      <c r="M230" s="3" t="s">
        <v>60</v>
      </c>
      <c r="N230" s="127">
        <v>229</v>
      </c>
    </row>
    <row r="231" spans="1:14" ht="15.75" x14ac:dyDescent="0.25">
      <c r="A231" s="23" t="s">
        <v>624</v>
      </c>
      <c r="B231" s="23" t="s">
        <v>50</v>
      </c>
      <c r="C231" s="3" t="s">
        <v>13</v>
      </c>
      <c r="D231" s="2" t="s">
        <v>56</v>
      </c>
      <c r="E231" s="2" t="s">
        <v>625</v>
      </c>
      <c r="F231" s="4">
        <v>98493</v>
      </c>
      <c r="G231" s="3" t="s">
        <v>12</v>
      </c>
      <c r="H231" s="3" t="s">
        <v>13</v>
      </c>
      <c r="I231" s="4"/>
      <c r="J231" s="3"/>
      <c r="K231" s="3" t="s">
        <v>3</v>
      </c>
      <c r="L231" s="3" t="s">
        <v>59</v>
      </c>
      <c r="M231" s="3" t="s">
        <v>60</v>
      </c>
      <c r="N231" s="127">
        <v>230</v>
      </c>
    </row>
    <row r="232" spans="1:14" ht="15.75" x14ac:dyDescent="0.25">
      <c r="A232" s="23" t="s">
        <v>626</v>
      </c>
      <c r="B232" s="23" t="s">
        <v>35</v>
      </c>
      <c r="C232" s="8"/>
      <c r="D232" s="2" t="s">
        <v>56</v>
      </c>
      <c r="E232" s="2" t="s">
        <v>270</v>
      </c>
      <c r="F232" s="24">
        <v>98336</v>
      </c>
      <c r="G232" s="3" t="s">
        <v>58</v>
      </c>
      <c r="H232" s="3" t="s">
        <v>13</v>
      </c>
      <c r="I232" s="4"/>
      <c r="J232" s="3"/>
      <c r="K232" s="3" t="s">
        <v>1</v>
      </c>
      <c r="L232" s="3" t="s">
        <v>59</v>
      </c>
      <c r="M232" s="3" t="s">
        <v>60</v>
      </c>
      <c r="N232" s="127">
        <v>231</v>
      </c>
    </row>
    <row r="233" spans="1:14" ht="15.75" x14ac:dyDescent="0.25">
      <c r="A233" s="23" t="s">
        <v>627</v>
      </c>
      <c r="B233" s="23" t="s">
        <v>628</v>
      </c>
      <c r="C233" s="3" t="s">
        <v>12</v>
      </c>
      <c r="D233" s="2" t="s">
        <v>629</v>
      </c>
      <c r="E233" s="2" t="s">
        <v>342</v>
      </c>
      <c r="F233" s="4">
        <v>98237</v>
      </c>
      <c r="G233" s="3" t="s">
        <v>12</v>
      </c>
      <c r="H233" s="3" t="s">
        <v>13</v>
      </c>
      <c r="I233" s="4">
        <v>500</v>
      </c>
      <c r="J233" s="3"/>
      <c r="K233" s="3" t="s">
        <v>3</v>
      </c>
      <c r="L233" s="3" t="s">
        <v>59</v>
      </c>
      <c r="M233" s="3" t="s">
        <v>60</v>
      </c>
      <c r="N233" s="127">
        <v>232</v>
      </c>
    </row>
    <row r="234" spans="1:14" ht="15.75" x14ac:dyDescent="0.25">
      <c r="A234" s="23" t="s">
        <v>630</v>
      </c>
      <c r="B234" s="23" t="s">
        <v>631</v>
      </c>
      <c r="C234" s="3" t="s">
        <v>135</v>
      </c>
      <c r="D234" s="2" t="s">
        <v>56</v>
      </c>
      <c r="E234" s="2" t="s">
        <v>576</v>
      </c>
      <c r="F234" s="4">
        <v>98041</v>
      </c>
      <c r="G234" s="3" t="s">
        <v>12</v>
      </c>
      <c r="H234" s="3" t="s">
        <v>13</v>
      </c>
      <c r="I234" s="4"/>
      <c r="J234" s="3"/>
      <c r="K234" s="3" t="s">
        <v>3</v>
      </c>
      <c r="L234" s="3" t="s">
        <v>59</v>
      </c>
      <c r="M234" s="3" t="s">
        <v>60</v>
      </c>
      <c r="N234" s="127">
        <v>233</v>
      </c>
    </row>
    <row r="235" spans="1:14" ht="15.75" x14ac:dyDescent="0.25">
      <c r="A235" s="23" t="s">
        <v>632</v>
      </c>
      <c r="B235" s="23" t="s">
        <v>633</v>
      </c>
      <c r="C235" s="8"/>
      <c r="D235" s="2" t="s">
        <v>56</v>
      </c>
      <c r="E235" s="2" t="s">
        <v>508</v>
      </c>
      <c r="F235" s="4">
        <v>98004</v>
      </c>
      <c r="G235" s="3" t="s">
        <v>58</v>
      </c>
      <c r="H235" s="3" t="s">
        <v>13</v>
      </c>
      <c r="I235" s="4"/>
      <c r="J235" s="3"/>
      <c r="K235" s="3" t="s">
        <v>1</v>
      </c>
      <c r="L235" s="3" t="s">
        <v>59</v>
      </c>
      <c r="M235" s="3" t="s">
        <v>60</v>
      </c>
      <c r="N235" s="127">
        <v>234</v>
      </c>
    </row>
    <row r="236" spans="1:14" ht="15.75" x14ac:dyDescent="0.25">
      <c r="A236" s="23" t="s">
        <v>634</v>
      </c>
      <c r="B236" s="23" t="s">
        <v>635</v>
      </c>
      <c r="C236" s="3" t="s">
        <v>31</v>
      </c>
      <c r="D236" s="2" t="s">
        <v>56</v>
      </c>
      <c r="E236" s="2" t="s">
        <v>410</v>
      </c>
      <c r="F236" s="4">
        <v>97981</v>
      </c>
      <c r="G236" s="3" t="s">
        <v>58</v>
      </c>
      <c r="H236" s="3" t="s">
        <v>13</v>
      </c>
      <c r="I236" s="4"/>
      <c r="J236" s="3"/>
      <c r="K236" s="3" t="s">
        <v>1</v>
      </c>
      <c r="L236" s="3" t="s">
        <v>59</v>
      </c>
      <c r="M236" s="3" t="s">
        <v>60</v>
      </c>
      <c r="N236" s="127">
        <v>235</v>
      </c>
    </row>
    <row r="237" spans="1:14" ht="15.75" x14ac:dyDescent="0.25">
      <c r="A237" s="23" t="s">
        <v>636</v>
      </c>
      <c r="B237" s="23" t="s">
        <v>637</v>
      </c>
      <c r="C237" s="3" t="s">
        <v>58</v>
      </c>
      <c r="D237" s="2" t="s">
        <v>638</v>
      </c>
      <c r="E237" s="2" t="s">
        <v>639</v>
      </c>
      <c r="F237" s="4">
        <v>97897</v>
      </c>
      <c r="G237" s="3" t="s">
        <v>12</v>
      </c>
      <c r="H237" s="3" t="s">
        <v>13</v>
      </c>
      <c r="I237" s="4"/>
      <c r="J237" s="3"/>
      <c r="K237" s="3" t="s">
        <v>2</v>
      </c>
      <c r="L237" s="3" t="s">
        <v>14</v>
      </c>
      <c r="M237" s="3" t="s">
        <v>15</v>
      </c>
      <c r="N237" s="127">
        <v>236</v>
      </c>
    </row>
    <row r="238" spans="1:14" ht="15.75" x14ac:dyDescent="0.25">
      <c r="A238" s="23" t="s">
        <v>640</v>
      </c>
      <c r="B238" s="23" t="s">
        <v>641</v>
      </c>
      <c r="C238" s="3" t="s">
        <v>23</v>
      </c>
      <c r="D238" s="2" t="s">
        <v>642</v>
      </c>
      <c r="E238" s="2" t="s">
        <v>173</v>
      </c>
      <c r="F238" s="24">
        <v>97750</v>
      </c>
      <c r="G238" s="3" t="s">
        <v>12</v>
      </c>
      <c r="H238" s="3" t="s">
        <v>13</v>
      </c>
      <c r="I238" s="4"/>
      <c r="J238" s="3"/>
      <c r="K238" s="3" t="s">
        <v>2</v>
      </c>
      <c r="L238" s="3" t="s">
        <v>14</v>
      </c>
      <c r="M238" s="3" t="s">
        <v>15</v>
      </c>
      <c r="N238" s="127">
        <v>237</v>
      </c>
    </row>
    <row r="239" spans="1:14" ht="15.75" x14ac:dyDescent="0.25">
      <c r="A239" s="23" t="s">
        <v>643</v>
      </c>
      <c r="B239" s="23" t="s">
        <v>349</v>
      </c>
      <c r="C239" s="3" t="s">
        <v>58</v>
      </c>
      <c r="D239" s="2" t="s">
        <v>56</v>
      </c>
      <c r="E239" s="2" t="s">
        <v>501</v>
      </c>
      <c r="F239" s="4">
        <v>97685</v>
      </c>
      <c r="G239" s="3" t="s">
        <v>58</v>
      </c>
      <c r="H239" s="3" t="s">
        <v>13</v>
      </c>
      <c r="I239" s="4"/>
      <c r="J239" s="3"/>
      <c r="K239" s="3" t="s">
        <v>1</v>
      </c>
      <c r="L239" s="3" t="s">
        <v>59</v>
      </c>
      <c r="M239" s="3" t="s">
        <v>60</v>
      </c>
      <c r="N239" s="127">
        <v>238</v>
      </c>
    </row>
    <row r="240" spans="1:14" ht="15.75" x14ac:dyDescent="0.25">
      <c r="A240" s="23" t="s">
        <v>644</v>
      </c>
      <c r="B240" s="23" t="s">
        <v>260</v>
      </c>
      <c r="C240" s="3" t="s">
        <v>12</v>
      </c>
      <c r="D240" s="2" t="s">
        <v>56</v>
      </c>
      <c r="E240" s="2" t="s">
        <v>211</v>
      </c>
      <c r="F240" s="4">
        <v>97495</v>
      </c>
      <c r="G240" s="3" t="s">
        <v>58</v>
      </c>
      <c r="H240" s="3" t="s">
        <v>13</v>
      </c>
      <c r="I240" s="4"/>
      <c r="J240" s="3"/>
      <c r="K240" s="3" t="s">
        <v>1</v>
      </c>
      <c r="L240" s="3" t="s">
        <v>59</v>
      </c>
      <c r="M240" s="3" t="s">
        <v>60</v>
      </c>
      <c r="N240" s="127">
        <v>239</v>
      </c>
    </row>
    <row r="241" spans="1:14" ht="15.75" x14ac:dyDescent="0.25">
      <c r="A241" s="23" t="s">
        <v>645</v>
      </c>
      <c r="B241" s="23" t="s">
        <v>646</v>
      </c>
      <c r="C241" s="8"/>
      <c r="D241" s="2" t="s">
        <v>56</v>
      </c>
      <c r="E241" s="2" t="s">
        <v>297</v>
      </c>
      <c r="F241" s="4">
        <v>97442</v>
      </c>
      <c r="G241" s="3" t="s">
        <v>58</v>
      </c>
      <c r="H241" s="3" t="s">
        <v>13</v>
      </c>
      <c r="I241" s="4"/>
      <c r="J241" s="3"/>
      <c r="K241" s="3" t="s">
        <v>1</v>
      </c>
      <c r="L241" s="3" t="s">
        <v>59</v>
      </c>
      <c r="M241" s="3" t="s">
        <v>60</v>
      </c>
      <c r="N241" s="127">
        <v>240</v>
      </c>
    </row>
    <row r="242" spans="1:14" ht="15.75" x14ac:dyDescent="0.25">
      <c r="A242" s="23" t="s">
        <v>647</v>
      </c>
      <c r="B242" s="23" t="s">
        <v>648</v>
      </c>
      <c r="C242" s="3" t="s">
        <v>12</v>
      </c>
      <c r="D242" s="2" t="s">
        <v>449</v>
      </c>
      <c r="E242" s="2" t="s">
        <v>607</v>
      </c>
      <c r="F242" s="4">
        <v>97438</v>
      </c>
      <c r="G242" s="3" t="s">
        <v>12</v>
      </c>
      <c r="H242" s="3" t="s">
        <v>13</v>
      </c>
      <c r="I242" s="4">
        <v>6500</v>
      </c>
      <c r="J242" s="3"/>
      <c r="K242" s="3" t="s">
        <v>0</v>
      </c>
      <c r="L242" s="3" t="s">
        <v>14</v>
      </c>
      <c r="M242" s="3" t="s">
        <v>7373</v>
      </c>
      <c r="N242" s="127">
        <v>241</v>
      </c>
    </row>
    <row r="243" spans="1:14" ht="15.75" x14ac:dyDescent="0.25">
      <c r="A243" s="23" t="s">
        <v>649</v>
      </c>
      <c r="B243" s="23" t="s">
        <v>650</v>
      </c>
      <c r="C243" s="3" t="s">
        <v>58</v>
      </c>
      <c r="D243" s="2" t="s">
        <v>651</v>
      </c>
      <c r="E243" s="2" t="s">
        <v>11</v>
      </c>
      <c r="F243" s="4">
        <v>97375</v>
      </c>
      <c r="G243" s="3" t="s">
        <v>12</v>
      </c>
      <c r="H243" s="3" t="s">
        <v>13</v>
      </c>
      <c r="I243" s="4"/>
      <c r="J243" s="3"/>
      <c r="K243" s="3" t="s">
        <v>2</v>
      </c>
      <c r="L243" s="3" t="s">
        <v>14</v>
      </c>
      <c r="M243" s="3" t="s">
        <v>15</v>
      </c>
      <c r="N243" s="127">
        <v>242</v>
      </c>
    </row>
    <row r="244" spans="1:14" ht="15.75" x14ac:dyDescent="0.25">
      <c r="A244" s="23" t="s">
        <v>652</v>
      </c>
      <c r="B244" s="23" t="s">
        <v>147</v>
      </c>
      <c r="C244" s="3" t="s">
        <v>87</v>
      </c>
      <c r="D244" s="2" t="s">
        <v>653</v>
      </c>
      <c r="E244" s="2" t="s">
        <v>11</v>
      </c>
      <c r="F244" s="4">
        <v>97375</v>
      </c>
      <c r="G244" s="3" t="s">
        <v>12</v>
      </c>
      <c r="H244" s="3" t="s">
        <v>13</v>
      </c>
      <c r="I244" s="4"/>
      <c r="J244" s="3"/>
      <c r="K244" s="3" t="s">
        <v>2</v>
      </c>
      <c r="L244" s="3" t="s">
        <v>14</v>
      </c>
      <c r="M244" s="3" t="s">
        <v>15</v>
      </c>
      <c r="N244" s="127">
        <v>243</v>
      </c>
    </row>
    <row r="245" spans="1:14" ht="15.75" x14ac:dyDescent="0.25">
      <c r="A245" s="23" t="s">
        <v>654</v>
      </c>
      <c r="B245" s="23" t="s">
        <v>523</v>
      </c>
      <c r="C245" s="8"/>
      <c r="D245" s="2" t="s">
        <v>655</v>
      </c>
      <c r="E245" s="2" t="s">
        <v>53</v>
      </c>
      <c r="F245" s="24">
        <v>96860</v>
      </c>
      <c r="G245" s="3" t="s">
        <v>12</v>
      </c>
      <c r="H245" s="3" t="s">
        <v>13</v>
      </c>
      <c r="I245" s="4"/>
      <c r="J245" s="3"/>
      <c r="K245" s="3" t="s">
        <v>2</v>
      </c>
      <c r="L245" s="3" t="s">
        <v>14</v>
      </c>
      <c r="M245" s="3" t="s">
        <v>15</v>
      </c>
      <c r="N245" s="127">
        <v>244</v>
      </c>
    </row>
    <row r="246" spans="1:14" ht="15.75" x14ac:dyDescent="0.25">
      <c r="A246" s="23" t="s">
        <v>656</v>
      </c>
      <c r="B246" s="23" t="s">
        <v>127</v>
      </c>
      <c r="C246" s="3" t="s">
        <v>63</v>
      </c>
      <c r="D246" s="2" t="s">
        <v>657</v>
      </c>
      <c r="E246" s="2" t="s">
        <v>658</v>
      </c>
      <c r="F246" s="4">
        <v>96771</v>
      </c>
      <c r="G246" s="3" t="s">
        <v>12</v>
      </c>
      <c r="H246" s="3" t="s">
        <v>13</v>
      </c>
      <c r="I246" s="4"/>
      <c r="J246" s="3"/>
      <c r="K246" s="3" t="s">
        <v>2</v>
      </c>
      <c r="L246" s="3" t="s">
        <v>14</v>
      </c>
      <c r="M246" s="3" t="s">
        <v>15</v>
      </c>
      <c r="N246" s="127">
        <v>245</v>
      </c>
    </row>
    <row r="247" spans="1:14" ht="15.75" x14ac:dyDescent="0.25">
      <c r="A247" s="23" t="s">
        <v>659</v>
      </c>
      <c r="B247" s="23" t="s">
        <v>8</v>
      </c>
      <c r="C247" s="3" t="s">
        <v>87</v>
      </c>
      <c r="D247" s="2" t="s">
        <v>660</v>
      </c>
      <c r="E247" s="2" t="s">
        <v>53</v>
      </c>
      <c r="F247" s="4">
        <v>96500</v>
      </c>
      <c r="G247" s="3" t="s">
        <v>12</v>
      </c>
      <c r="H247" s="3" t="s">
        <v>13</v>
      </c>
      <c r="I247" s="4"/>
      <c r="J247" s="3"/>
      <c r="K247" s="3" t="s">
        <v>2</v>
      </c>
      <c r="L247" s="3" t="s">
        <v>14</v>
      </c>
      <c r="M247" s="3" t="s">
        <v>15</v>
      </c>
      <c r="N247" s="127">
        <v>246</v>
      </c>
    </row>
    <row r="248" spans="1:14" ht="15.75" x14ac:dyDescent="0.25">
      <c r="A248" s="23" t="s">
        <v>661</v>
      </c>
      <c r="B248" s="23" t="s">
        <v>78</v>
      </c>
      <c r="C248" s="3" t="s">
        <v>87</v>
      </c>
      <c r="D248" s="2" t="s">
        <v>662</v>
      </c>
      <c r="E248" s="2" t="s">
        <v>53</v>
      </c>
      <c r="F248" s="24">
        <v>96186</v>
      </c>
      <c r="G248" s="3" t="s">
        <v>12</v>
      </c>
      <c r="H248" s="3" t="s">
        <v>13</v>
      </c>
      <c r="I248" s="4"/>
      <c r="J248" s="3"/>
      <c r="K248" s="3" t="s">
        <v>2</v>
      </c>
      <c r="L248" s="3" t="s">
        <v>14</v>
      </c>
      <c r="M248" s="3" t="s">
        <v>15</v>
      </c>
      <c r="N248" s="127">
        <v>247</v>
      </c>
    </row>
    <row r="249" spans="1:14" ht="15.75" x14ac:dyDescent="0.25">
      <c r="A249" s="23" t="s">
        <v>663</v>
      </c>
      <c r="B249" s="23" t="s">
        <v>664</v>
      </c>
      <c r="C249" s="3" t="s">
        <v>144</v>
      </c>
      <c r="D249" s="2" t="s">
        <v>665</v>
      </c>
      <c r="E249" s="2" t="s">
        <v>666</v>
      </c>
      <c r="F249" s="4">
        <v>95977</v>
      </c>
      <c r="G249" s="3" t="s">
        <v>12</v>
      </c>
      <c r="H249" s="3" t="s">
        <v>13</v>
      </c>
      <c r="I249" s="4"/>
      <c r="J249" s="3"/>
      <c r="K249" s="3" t="s">
        <v>2</v>
      </c>
      <c r="L249" s="3" t="s">
        <v>14</v>
      </c>
      <c r="M249" s="3" t="s">
        <v>15</v>
      </c>
      <c r="N249" s="127">
        <v>248</v>
      </c>
    </row>
    <row r="250" spans="1:14" ht="15.75" x14ac:dyDescent="0.25">
      <c r="A250" s="23" t="s">
        <v>295</v>
      </c>
      <c r="B250" s="23" t="s">
        <v>667</v>
      </c>
      <c r="C250" s="8"/>
      <c r="D250" s="2" t="s">
        <v>56</v>
      </c>
      <c r="E250" s="2" t="s">
        <v>93</v>
      </c>
      <c r="F250" s="4">
        <v>95650</v>
      </c>
      <c r="G250" s="3" t="s">
        <v>12</v>
      </c>
      <c r="H250" s="3" t="s">
        <v>13</v>
      </c>
      <c r="I250" s="4"/>
      <c r="J250" s="3"/>
      <c r="K250" s="3" t="s">
        <v>3</v>
      </c>
      <c r="L250" s="3" t="s">
        <v>59</v>
      </c>
      <c r="M250" s="3" t="s">
        <v>60</v>
      </c>
      <c r="N250" s="127">
        <v>249</v>
      </c>
    </row>
    <row r="251" spans="1:14" ht="15.75" x14ac:dyDescent="0.25">
      <c r="A251" s="23" t="s">
        <v>668</v>
      </c>
      <c r="B251" s="23" t="s">
        <v>307</v>
      </c>
      <c r="C251" s="3" t="s">
        <v>144</v>
      </c>
      <c r="D251" s="2" t="s">
        <v>669</v>
      </c>
      <c r="E251" s="2" t="s">
        <v>670</v>
      </c>
      <c r="F251" s="24">
        <v>95392</v>
      </c>
      <c r="G251" s="3" t="s">
        <v>12</v>
      </c>
      <c r="H251" s="3" t="s">
        <v>13</v>
      </c>
      <c r="I251" s="4"/>
      <c r="J251" s="3"/>
      <c r="K251" s="3" t="s">
        <v>2</v>
      </c>
      <c r="L251" s="3" t="s">
        <v>14</v>
      </c>
      <c r="M251" s="3" t="s">
        <v>15</v>
      </c>
      <c r="N251" s="127">
        <v>250</v>
      </c>
    </row>
    <row r="252" spans="1:14" ht="15.75" x14ac:dyDescent="0.25">
      <c r="A252" s="23" t="s">
        <v>671</v>
      </c>
      <c r="B252" s="23" t="s">
        <v>559</v>
      </c>
      <c r="C252" s="3" t="s">
        <v>176</v>
      </c>
      <c r="D252" s="2" t="s">
        <v>672</v>
      </c>
      <c r="E252" s="2" t="s">
        <v>25</v>
      </c>
      <c r="F252" s="4">
        <v>95392</v>
      </c>
      <c r="G252" s="3" t="s">
        <v>12</v>
      </c>
      <c r="H252" s="3" t="s">
        <v>13</v>
      </c>
      <c r="I252" s="4"/>
      <c r="J252" s="3"/>
      <c r="K252" s="3" t="s">
        <v>2</v>
      </c>
      <c r="L252" s="3" t="s">
        <v>14</v>
      </c>
      <c r="M252" s="3" t="s">
        <v>15</v>
      </c>
      <c r="N252" s="127">
        <v>251</v>
      </c>
    </row>
    <row r="253" spans="1:14" ht="15.75" x14ac:dyDescent="0.25">
      <c r="A253" s="23" t="s">
        <v>673</v>
      </c>
      <c r="B253" s="23" t="s">
        <v>448</v>
      </c>
      <c r="C253" s="3" t="s">
        <v>87</v>
      </c>
      <c r="D253" s="2" t="s">
        <v>674</v>
      </c>
      <c r="E253" s="2" t="s">
        <v>573</v>
      </c>
      <c r="F253" s="4">
        <v>95238</v>
      </c>
      <c r="G253" s="3" t="s">
        <v>12</v>
      </c>
      <c r="H253" s="3" t="s">
        <v>13</v>
      </c>
      <c r="I253" s="4">
        <v>9000</v>
      </c>
      <c r="J253" s="3"/>
      <c r="K253" s="3" t="s">
        <v>0</v>
      </c>
      <c r="L253" s="3" t="s">
        <v>14</v>
      </c>
      <c r="M253" s="3" t="s">
        <v>7373</v>
      </c>
      <c r="N253" s="127">
        <v>252</v>
      </c>
    </row>
    <row r="254" spans="1:14" ht="15.75" x14ac:dyDescent="0.25">
      <c r="A254" s="23" t="s">
        <v>675</v>
      </c>
      <c r="B254" s="23" t="s">
        <v>676</v>
      </c>
      <c r="C254" s="8"/>
      <c r="D254" s="2" t="s">
        <v>677</v>
      </c>
      <c r="E254" s="2" t="s">
        <v>576</v>
      </c>
      <c r="F254" s="24">
        <v>95178</v>
      </c>
      <c r="G254" s="3" t="s">
        <v>12</v>
      </c>
      <c r="H254" s="3" t="s">
        <v>13</v>
      </c>
      <c r="I254" s="4">
        <v>3682</v>
      </c>
      <c r="J254" s="3"/>
      <c r="K254" s="3" t="s">
        <v>3</v>
      </c>
      <c r="L254" s="3" t="s">
        <v>59</v>
      </c>
      <c r="M254" s="3" t="s">
        <v>60</v>
      </c>
      <c r="N254" s="127">
        <v>253</v>
      </c>
    </row>
    <row r="255" spans="1:14" ht="15.75" x14ac:dyDescent="0.25">
      <c r="A255" s="23" t="s">
        <v>678</v>
      </c>
      <c r="B255" s="23" t="s">
        <v>35</v>
      </c>
      <c r="C255" s="3" t="s">
        <v>87</v>
      </c>
      <c r="D255" s="2" t="s">
        <v>679</v>
      </c>
      <c r="E255" s="2" t="s">
        <v>309</v>
      </c>
      <c r="F255" s="4">
        <v>95163</v>
      </c>
      <c r="G255" s="3" t="s">
        <v>12</v>
      </c>
      <c r="H255" s="3" t="s">
        <v>13</v>
      </c>
      <c r="I255" s="4"/>
      <c r="J255" s="3"/>
      <c r="K255" s="3" t="s">
        <v>2</v>
      </c>
      <c r="L255" s="3" t="s">
        <v>14</v>
      </c>
      <c r="M255" s="3" t="s">
        <v>15</v>
      </c>
      <c r="N255" s="127">
        <v>254</v>
      </c>
    </row>
    <row r="256" spans="1:14" ht="15.75" x14ac:dyDescent="0.25">
      <c r="A256" s="23" t="s">
        <v>680</v>
      </c>
      <c r="B256" s="23" t="s">
        <v>681</v>
      </c>
      <c r="C256" s="3" t="s">
        <v>87</v>
      </c>
      <c r="D256" s="2" t="s">
        <v>56</v>
      </c>
      <c r="E256" s="2" t="s">
        <v>270</v>
      </c>
      <c r="F256" s="24">
        <v>94993</v>
      </c>
      <c r="G256" s="3" t="s">
        <v>58</v>
      </c>
      <c r="H256" s="3" t="s">
        <v>13</v>
      </c>
      <c r="I256" s="4"/>
      <c r="J256" s="3"/>
      <c r="K256" s="3" t="s">
        <v>1</v>
      </c>
      <c r="L256" s="3" t="s">
        <v>59</v>
      </c>
      <c r="M256" s="3" t="s">
        <v>60</v>
      </c>
      <c r="N256" s="127">
        <v>255</v>
      </c>
    </row>
    <row r="257" spans="1:14" ht="15.75" x14ac:dyDescent="0.25">
      <c r="A257" s="23" t="s">
        <v>682</v>
      </c>
      <c r="B257" s="23" t="s">
        <v>55</v>
      </c>
      <c r="C257" s="3" t="s">
        <v>43</v>
      </c>
      <c r="D257" s="2" t="s">
        <v>683</v>
      </c>
      <c r="E257" s="2" t="s">
        <v>510</v>
      </c>
      <c r="F257" s="4">
        <v>94951</v>
      </c>
      <c r="G257" s="3" t="s">
        <v>12</v>
      </c>
      <c r="H257" s="3" t="s">
        <v>13</v>
      </c>
      <c r="I257" s="4">
        <v>6000</v>
      </c>
      <c r="J257" s="3"/>
      <c r="K257" s="3" t="s">
        <v>3</v>
      </c>
      <c r="L257" s="3" t="s">
        <v>59</v>
      </c>
      <c r="M257" s="3" t="s">
        <v>60</v>
      </c>
      <c r="N257" s="127">
        <v>256</v>
      </c>
    </row>
    <row r="258" spans="1:14" ht="15.75" x14ac:dyDescent="0.25">
      <c r="A258" s="23" t="s">
        <v>684</v>
      </c>
      <c r="B258" s="23" t="s">
        <v>304</v>
      </c>
      <c r="C258" s="3" t="s">
        <v>12</v>
      </c>
      <c r="D258" s="2" t="s">
        <v>685</v>
      </c>
      <c r="E258" s="2" t="s">
        <v>53</v>
      </c>
      <c r="F258" s="4">
        <v>94783</v>
      </c>
      <c r="G258" s="3" t="s">
        <v>12</v>
      </c>
      <c r="H258" s="3" t="s">
        <v>13</v>
      </c>
      <c r="I258" s="4"/>
      <c r="J258" s="3"/>
      <c r="K258" s="3" t="s">
        <v>2</v>
      </c>
      <c r="L258" s="3" t="s">
        <v>14</v>
      </c>
      <c r="M258" s="3" t="s">
        <v>15</v>
      </c>
      <c r="N258" s="127">
        <v>257</v>
      </c>
    </row>
    <row r="259" spans="1:14" ht="15.75" x14ac:dyDescent="0.25">
      <c r="A259" s="23" t="s">
        <v>686</v>
      </c>
      <c r="B259" s="23" t="s">
        <v>687</v>
      </c>
      <c r="C259" s="3" t="s">
        <v>135</v>
      </c>
      <c r="D259" s="2" t="s">
        <v>56</v>
      </c>
      <c r="E259" s="2" t="s">
        <v>607</v>
      </c>
      <c r="F259" s="4">
        <v>94684</v>
      </c>
      <c r="G259" s="3" t="s">
        <v>12</v>
      </c>
      <c r="H259" s="3" t="s">
        <v>13</v>
      </c>
      <c r="I259" s="4"/>
      <c r="J259" s="3"/>
      <c r="K259" s="3" t="s">
        <v>3</v>
      </c>
      <c r="L259" s="3" t="s">
        <v>59</v>
      </c>
      <c r="M259" s="3" t="s">
        <v>60</v>
      </c>
      <c r="N259" s="127">
        <v>258</v>
      </c>
    </row>
    <row r="260" spans="1:14" ht="15.75" x14ac:dyDescent="0.25">
      <c r="A260" s="23" t="s">
        <v>688</v>
      </c>
      <c r="B260" s="23" t="s">
        <v>689</v>
      </c>
      <c r="C260" s="3" t="s">
        <v>224</v>
      </c>
      <c r="D260" s="2" t="s">
        <v>195</v>
      </c>
      <c r="E260" s="2" t="s">
        <v>690</v>
      </c>
      <c r="F260" s="4">
        <v>94615</v>
      </c>
      <c r="G260" s="3" t="s">
        <v>12</v>
      </c>
      <c r="H260" s="3" t="s">
        <v>13</v>
      </c>
      <c r="I260" s="4"/>
      <c r="J260" s="3"/>
      <c r="K260" s="3" t="s">
        <v>3</v>
      </c>
      <c r="L260" s="3" t="s">
        <v>59</v>
      </c>
      <c r="M260" s="3" t="s">
        <v>60</v>
      </c>
      <c r="N260" s="127">
        <v>259</v>
      </c>
    </row>
    <row r="261" spans="1:14" ht="15.75" x14ac:dyDescent="0.25">
      <c r="A261" s="23" t="s">
        <v>691</v>
      </c>
      <c r="B261" s="23" t="s">
        <v>95</v>
      </c>
      <c r="C261" s="3" t="s">
        <v>404</v>
      </c>
      <c r="D261" s="2" t="s">
        <v>56</v>
      </c>
      <c r="E261" s="2" t="s">
        <v>463</v>
      </c>
      <c r="F261" s="4">
        <v>94532</v>
      </c>
      <c r="G261" s="3" t="s">
        <v>12</v>
      </c>
      <c r="H261" s="3" t="s">
        <v>13</v>
      </c>
      <c r="I261" s="4"/>
      <c r="J261" s="3"/>
      <c r="K261" s="3" t="s">
        <v>3</v>
      </c>
      <c r="L261" s="3" t="s">
        <v>59</v>
      </c>
      <c r="M261" s="3" t="s">
        <v>60</v>
      </c>
      <c r="N261" s="127">
        <v>260</v>
      </c>
    </row>
    <row r="262" spans="1:14" ht="15.75" x14ac:dyDescent="0.25">
      <c r="A262" s="23" t="s">
        <v>692</v>
      </c>
      <c r="B262" s="23" t="s">
        <v>86</v>
      </c>
      <c r="C262" s="3" t="s">
        <v>13</v>
      </c>
      <c r="D262" s="2" t="s">
        <v>693</v>
      </c>
      <c r="E262" s="2" t="s">
        <v>694</v>
      </c>
      <c r="F262" s="4">
        <v>94480</v>
      </c>
      <c r="G262" s="3" t="s">
        <v>12</v>
      </c>
      <c r="H262" s="3" t="s">
        <v>13</v>
      </c>
      <c r="I262" s="4">
        <v>4500</v>
      </c>
      <c r="J262" s="3"/>
      <c r="K262" s="3" t="s">
        <v>2</v>
      </c>
      <c r="L262" s="3" t="s">
        <v>14</v>
      </c>
      <c r="M262" s="3" t="s">
        <v>15</v>
      </c>
      <c r="N262" s="127">
        <v>261</v>
      </c>
    </row>
    <row r="263" spans="1:14" ht="15.75" x14ac:dyDescent="0.25">
      <c r="A263" s="23" t="s">
        <v>695</v>
      </c>
      <c r="B263" s="23" t="s">
        <v>696</v>
      </c>
      <c r="C263" s="3" t="s">
        <v>144</v>
      </c>
      <c r="D263" s="2" t="s">
        <v>56</v>
      </c>
      <c r="E263" s="2" t="s">
        <v>189</v>
      </c>
      <c r="F263" s="4">
        <v>94452</v>
      </c>
      <c r="G263" s="3" t="s">
        <v>12</v>
      </c>
      <c r="H263" s="3" t="s">
        <v>13</v>
      </c>
      <c r="I263" s="4"/>
      <c r="J263" s="3"/>
      <c r="K263" s="3" t="s">
        <v>3</v>
      </c>
      <c r="L263" s="3" t="s">
        <v>59</v>
      </c>
      <c r="M263" s="3" t="s">
        <v>60</v>
      </c>
      <c r="N263" s="127">
        <v>262</v>
      </c>
    </row>
    <row r="264" spans="1:14" ht="15.75" x14ac:dyDescent="0.25">
      <c r="A264" s="23" t="s">
        <v>697</v>
      </c>
      <c r="B264" s="23" t="s">
        <v>175</v>
      </c>
      <c r="C264" s="3" t="s">
        <v>51</v>
      </c>
      <c r="D264" s="2" t="s">
        <v>56</v>
      </c>
      <c r="E264" s="2" t="s">
        <v>514</v>
      </c>
      <c r="F264" s="24">
        <v>94358</v>
      </c>
      <c r="G264" s="3" t="s">
        <v>12</v>
      </c>
      <c r="H264" s="3" t="s">
        <v>13</v>
      </c>
      <c r="I264" s="4"/>
      <c r="J264" s="3"/>
      <c r="K264" s="3" t="s">
        <v>3</v>
      </c>
      <c r="L264" s="3" t="s">
        <v>59</v>
      </c>
      <c r="M264" s="3" t="s">
        <v>60</v>
      </c>
      <c r="N264" s="127">
        <v>263</v>
      </c>
    </row>
    <row r="265" spans="1:14" ht="15.75" x14ac:dyDescent="0.25">
      <c r="A265" s="23" t="s">
        <v>698</v>
      </c>
      <c r="B265" s="23" t="s">
        <v>448</v>
      </c>
      <c r="C265" s="3" t="s">
        <v>12</v>
      </c>
      <c r="D265" s="2" t="s">
        <v>699</v>
      </c>
      <c r="E265" s="2" t="s">
        <v>309</v>
      </c>
      <c r="F265" s="4">
        <v>94341</v>
      </c>
      <c r="G265" s="3" t="s">
        <v>12</v>
      </c>
      <c r="H265" s="3" t="s">
        <v>13</v>
      </c>
      <c r="I265" s="4"/>
      <c r="J265" s="3"/>
      <c r="K265" s="3" t="s">
        <v>2</v>
      </c>
      <c r="L265" s="3" t="s">
        <v>14</v>
      </c>
      <c r="M265" s="3" t="s">
        <v>15</v>
      </c>
      <c r="N265" s="127">
        <v>264</v>
      </c>
    </row>
    <row r="266" spans="1:14" ht="15.75" x14ac:dyDescent="0.25">
      <c r="A266" s="23" t="s">
        <v>700</v>
      </c>
      <c r="B266" s="23" t="s">
        <v>701</v>
      </c>
      <c r="C266" s="8"/>
      <c r="D266" s="2" t="s">
        <v>195</v>
      </c>
      <c r="E266" s="2" t="s">
        <v>211</v>
      </c>
      <c r="F266" s="4">
        <v>94315</v>
      </c>
      <c r="G266" s="3" t="s">
        <v>12</v>
      </c>
      <c r="H266" s="3" t="s">
        <v>13</v>
      </c>
      <c r="I266" s="4"/>
      <c r="J266" s="3"/>
      <c r="K266" s="3" t="s">
        <v>3</v>
      </c>
      <c r="L266" s="3" t="s">
        <v>59</v>
      </c>
      <c r="M266" s="3" t="s">
        <v>60</v>
      </c>
      <c r="N266" s="127">
        <v>265</v>
      </c>
    </row>
    <row r="267" spans="1:14" ht="15.75" x14ac:dyDescent="0.25">
      <c r="A267" s="23" t="s">
        <v>702</v>
      </c>
      <c r="B267" s="23" t="s">
        <v>8</v>
      </c>
      <c r="C267" s="3" t="s">
        <v>87</v>
      </c>
      <c r="D267" s="2" t="s">
        <v>685</v>
      </c>
      <c r="E267" s="2" t="s">
        <v>53</v>
      </c>
      <c r="F267" s="4">
        <v>94261</v>
      </c>
      <c r="G267" s="3" t="s">
        <v>12</v>
      </c>
      <c r="H267" s="3" t="s">
        <v>13</v>
      </c>
      <c r="I267" s="4"/>
      <c r="J267" s="3"/>
      <c r="K267" s="3" t="s">
        <v>2</v>
      </c>
      <c r="L267" s="3" t="s">
        <v>14</v>
      </c>
      <c r="M267" s="3" t="s">
        <v>15</v>
      </c>
      <c r="N267" s="127">
        <v>266</v>
      </c>
    </row>
    <row r="268" spans="1:14" ht="15.75" x14ac:dyDescent="0.25">
      <c r="A268" s="23" t="s">
        <v>703</v>
      </c>
      <c r="B268" s="23" t="s">
        <v>348</v>
      </c>
      <c r="C268" s="3" t="s">
        <v>43</v>
      </c>
      <c r="D268" s="2" t="s">
        <v>56</v>
      </c>
      <c r="E268" s="2" t="s">
        <v>607</v>
      </c>
      <c r="F268" s="4">
        <v>94222</v>
      </c>
      <c r="G268" s="3" t="s">
        <v>12</v>
      </c>
      <c r="H268" s="3" t="s">
        <v>13</v>
      </c>
      <c r="I268" s="4"/>
      <c r="J268" s="3"/>
      <c r="K268" s="3" t="s">
        <v>3</v>
      </c>
      <c r="L268" s="3" t="s">
        <v>59</v>
      </c>
      <c r="M268" s="3" t="s">
        <v>60</v>
      </c>
      <c r="N268" s="127">
        <v>267</v>
      </c>
    </row>
    <row r="269" spans="1:14" ht="15.75" x14ac:dyDescent="0.25">
      <c r="A269" s="23" t="s">
        <v>611</v>
      </c>
      <c r="B269" s="23" t="s">
        <v>704</v>
      </c>
      <c r="C269" s="3" t="s">
        <v>18</v>
      </c>
      <c r="D269" s="2" t="s">
        <v>705</v>
      </c>
      <c r="E269" s="2" t="s">
        <v>706</v>
      </c>
      <c r="F269" s="4">
        <v>93981</v>
      </c>
      <c r="G269" s="3" t="s">
        <v>12</v>
      </c>
      <c r="H269" s="3" t="s">
        <v>13</v>
      </c>
      <c r="I269" s="4"/>
      <c r="J269" s="3"/>
      <c r="K269" s="3" t="s">
        <v>2</v>
      </c>
      <c r="L269" s="3" t="s">
        <v>14</v>
      </c>
      <c r="M269" s="3" t="s">
        <v>15</v>
      </c>
      <c r="N269" s="127">
        <v>268</v>
      </c>
    </row>
    <row r="270" spans="1:14" ht="15.75" x14ac:dyDescent="0.25">
      <c r="A270" s="23" t="s">
        <v>288</v>
      </c>
      <c r="B270" s="23" t="s">
        <v>707</v>
      </c>
      <c r="C270" s="3" t="s">
        <v>18</v>
      </c>
      <c r="D270" s="2" t="s">
        <v>56</v>
      </c>
      <c r="E270" s="2" t="s">
        <v>508</v>
      </c>
      <c r="F270" s="4">
        <v>93638</v>
      </c>
      <c r="G270" s="3" t="s">
        <v>12</v>
      </c>
      <c r="H270" s="3" t="s">
        <v>13</v>
      </c>
      <c r="I270" s="4"/>
      <c r="J270" s="3"/>
      <c r="K270" s="3" t="s">
        <v>3</v>
      </c>
      <c r="L270" s="3" t="s">
        <v>59</v>
      </c>
      <c r="M270" s="3" t="s">
        <v>60</v>
      </c>
      <c r="N270" s="127">
        <v>269</v>
      </c>
    </row>
    <row r="271" spans="1:14" ht="15.75" x14ac:dyDescent="0.25">
      <c r="A271" s="23" t="s">
        <v>708</v>
      </c>
      <c r="B271" s="23" t="s">
        <v>709</v>
      </c>
      <c r="C271" s="3" t="s">
        <v>233</v>
      </c>
      <c r="D271" s="2" t="s">
        <v>56</v>
      </c>
      <c r="E271" s="2" t="s">
        <v>573</v>
      </c>
      <c r="F271" s="4">
        <v>93530</v>
      </c>
      <c r="G271" s="3" t="s">
        <v>12</v>
      </c>
      <c r="H271" s="3" t="s">
        <v>13</v>
      </c>
      <c r="I271" s="4"/>
      <c r="J271" s="3"/>
      <c r="K271" s="3" t="s">
        <v>3</v>
      </c>
      <c r="L271" s="3" t="s">
        <v>59</v>
      </c>
      <c r="M271" s="3" t="s">
        <v>60</v>
      </c>
      <c r="N271" s="127">
        <v>270</v>
      </c>
    </row>
    <row r="272" spans="1:14" ht="15.75" x14ac:dyDescent="0.25">
      <c r="A272" s="23" t="s">
        <v>710</v>
      </c>
      <c r="B272" s="23" t="s">
        <v>711</v>
      </c>
      <c r="C272" s="3" t="s">
        <v>58</v>
      </c>
      <c r="D272" s="2" t="s">
        <v>712</v>
      </c>
      <c r="E272" s="2" t="s">
        <v>603</v>
      </c>
      <c r="F272" s="4">
        <v>93481</v>
      </c>
      <c r="G272" s="3" t="s">
        <v>58</v>
      </c>
      <c r="H272" s="3" t="s">
        <v>13</v>
      </c>
      <c r="I272" s="4">
        <v>2000</v>
      </c>
      <c r="J272" s="3"/>
      <c r="K272" s="3" t="s">
        <v>1</v>
      </c>
      <c r="L272" s="3" t="s">
        <v>59</v>
      </c>
      <c r="M272" s="3" t="s">
        <v>60</v>
      </c>
      <c r="N272" s="127">
        <v>271</v>
      </c>
    </row>
    <row r="273" spans="1:14" ht="15.75" x14ac:dyDescent="0.25">
      <c r="A273" s="23" t="s">
        <v>713</v>
      </c>
      <c r="B273" s="23" t="s">
        <v>714</v>
      </c>
      <c r="C273" s="3" t="s">
        <v>12</v>
      </c>
      <c r="D273" s="2" t="s">
        <v>715</v>
      </c>
      <c r="E273" s="2" t="s">
        <v>53</v>
      </c>
      <c r="F273" s="4">
        <v>93427</v>
      </c>
      <c r="G273" s="3" t="s">
        <v>12</v>
      </c>
      <c r="H273" s="3" t="s">
        <v>13</v>
      </c>
      <c r="I273" s="4"/>
      <c r="J273" s="3"/>
      <c r="K273" s="3" t="s">
        <v>2</v>
      </c>
      <c r="L273" s="3" t="s">
        <v>14</v>
      </c>
      <c r="M273" s="3" t="s">
        <v>15</v>
      </c>
      <c r="N273" s="127">
        <v>272</v>
      </c>
    </row>
    <row r="274" spans="1:14" ht="15.75" x14ac:dyDescent="0.25">
      <c r="A274" s="23" t="s">
        <v>716</v>
      </c>
      <c r="B274" s="23" t="s">
        <v>717</v>
      </c>
      <c r="C274" s="3" t="s">
        <v>144</v>
      </c>
      <c r="D274" s="2" t="s">
        <v>718</v>
      </c>
      <c r="E274" s="2" t="s">
        <v>48</v>
      </c>
      <c r="F274" s="4">
        <v>93297</v>
      </c>
      <c r="G274" s="3" t="s">
        <v>12</v>
      </c>
      <c r="H274" s="3" t="s">
        <v>13</v>
      </c>
      <c r="I274" s="4">
        <v>8000</v>
      </c>
      <c r="J274" s="3"/>
      <c r="K274" s="3" t="s">
        <v>0</v>
      </c>
      <c r="L274" s="3" t="s">
        <v>14</v>
      </c>
      <c r="M274" s="3" t="s">
        <v>7373</v>
      </c>
      <c r="N274" s="127">
        <v>273</v>
      </c>
    </row>
    <row r="275" spans="1:14" ht="15.75" x14ac:dyDescent="0.25">
      <c r="A275" s="23" t="s">
        <v>719</v>
      </c>
      <c r="B275" s="23" t="s">
        <v>42</v>
      </c>
      <c r="C275" s="3" t="s">
        <v>187</v>
      </c>
      <c r="D275" s="2" t="s">
        <v>56</v>
      </c>
      <c r="E275" s="2" t="s">
        <v>211</v>
      </c>
      <c r="F275" s="4">
        <v>93271</v>
      </c>
      <c r="G275" s="3" t="s">
        <v>12</v>
      </c>
      <c r="H275" s="3" t="s">
        <v>13</v>
      </c>
      <c r="I275" s="4"/>
      <c r="J275" s="3"/>
      <c r="K275" s="3" t="s">
        <v>3</v>
      </c>
      <c r="L275" s="3" t="s">
        <v>59</v>
      </c>
      <c r="M275" s="3" t="s">
        <v>60</v>
      </c>
      <c r="N275" s="127">
        <v>274</v>
      </c>
    </row>
    <row r="276" spans="1:14" ht="15.75" x14ac:dyDescent="0.25">
      <c r="A276" s="23" t="s">
        <v>720</v>
      </c>
      <c r="B276" s="23" t="s">
        <v>8</v>
      </c>
      <c r="C276" s="3" t="s">
        <v>18</v>
      </c>
      <c r="D276" s="2" t="s">
        <v>56</v>
      </c>
      <c r="E276" s="2" t="s">
        <v>380</v>
      </c>
      <c r="F276" s="4">
        <v>93258</v>
      </c>
      <c r="G276" s="3" t="s">
        <v>12</v>
      </c>
      <c r="H276" s="3" t="s">
        <v>13</v>
      </c>
      <c r="I276" s="4"/>
      <c r="J276" s="3"/>
      <c r="K276" s="3" t="s">
        <v>3</v>
      </c>
      <c r="L276" s="3" t="s">
        <v>59</v>
      </c>
      <c r="M276" s="3" t="s">
        <v>60</v>
      </c>
      <c r="N276" s="127">
        <v>275</v>
      </c>
    </row>
    <row r="277" spans="1:14" ht="15.75" x14ac:dyDescent="0.25">
      <c r="A277" s="23" t="s">
        <v>721</v>
      </c>
      <c r="B277" s="23" t="s">
        <v>722</v>
      </c>
      <c r="C277" s="8"/>
      <c r="D277" s="2" t="s">
        <v>56</v>
      </c>
      <c r="E277" s="2" t="s">
        <v>280</v>
      </c>
      <c r="F277" s="4">
        <v>93228</v>
      </c>
      <c r="G277" s="3" t="s">
        <v>12</v>
      </c>
      <c r="H277" s="3" t="s">
        <v>13</v>
      </c>
      <c r="I277" s="4">
        <v>3000</v>
      </c>
      <c r="J277" s="3"/>
      <c r="K277" s="3" t="s">
        <v>3</v>
      </c>
      <c r="L277" s="3" t="s">
        <v>59</v>
      </c>
      <c r="M277" s="3" t="s">
        <v>60</v>
      </c>
      <c r="N277" s="127">
        <v>276</v>
      </c>
    </row>
    <row r="278" spans="1:14" ht="15.75" x14ac:dyDescent="0.25">
      <c r="A278" s="23" t="s">
        <v>723</v>
      </c>
      <c r="B278" s="23" t="s">
        <v>724</v>
      </c>
      <c r="C278" s="3" t="s">
        <v>87</v>
      </c>
      <c r="D278" s="2" t="s">
        <v>56</v>
      </c>
      <c r="E278" s="2" t="s">
        <v>459</v>
      </c>
      <c r="F278" s="4">
        <v>93204</v>
      </c>
      <c r="G278" s="3" t="s">
        <v>12</v>
      </c>
      <c r="H278" s="3" t="s">
        <v>13</v>
      </c>
      <c r="I278" s="4"/>
      <c r="J278" s="3"/>
      <c r="K278" s="3" t="s">
        <v>3</v>
      </c>
      <c r="L278" s="3" t="s">
        <v>59</v>
      </c>
      <c r="M278" s="3" t="s">
        <v>60</v>
      </c>
      <c r="N278" s="127">
        <v>277</v>
      </c>
    </row>
    <row r="279" spans="1:14" ht="15.75" x14ac:dyDescent="0.25">
      <c r="A279" s="23" t="s">
        <v>725</v>
      </c>
      <c r="B279" s="23" t="s">
        <v>726</v>
      </c>
      <c r="C279" s="3" t="s">
        <v>13</v>
      </c>
      <c r="D279" s="2" t="s">
        <v>337</v>
      </c>
      <c r="E279" s="2" t="s">
        <v>48</v>
      </c>
      <c r="F279" s="4">
        <v>93080</v>
      </c>
      <c r="G279" s="3" t="s">
        <v>12</v>
      </c>
      <c r="H279" s="3" t="s">
        <v>13</v>
      </c>
      <c r="I279" s="4">
        <v>8000</v>
      </c>
      <c r="J279" s="3"/>
      <c r="K279" s="3" t="s">
        <v>0</v>
      </c>
      <c r="L279" s="3" t="s">
        <v>14</v>
      </c>
      <c r="M279" s="3" t="s">
        <v>7373</v>
      </c>
      <c r="N279" s="127">
        <v>278</v>
      </c>
    </row>
    <row r="280" spans="1:14" ht="15.75" x14ac:dyDescent="0.25">
      <c r="A280" s="23" t="s">
        <v>727</v>
      </c>
      <c r="B280" s="23" t="s">
        <v>728</v>
      </c>
      <c r="C280" s="3" t="s">
        <v>144</v>
      </c>
      <c r="D280" s="2" t="s">
        <v>729</v>
      </c>
      <c r="E280" s="2" t="s">
        <v>730</v>
      </c>
      <c r="F280" s="4">
        <v>93000</v>
      </c>
      <c r="G280" s="3" t="s">
        <v>12</v>
      </c>
      <c r="H280" s="3" t="s">
        <v>13</v>
      </c>
      <c r="I280" s="4"/>
      <c r="J280" s="3"/>
      <c r="K280" s="3" t="s">
        <v>2</v>
      </c>
      <c r="L280" s="3" t="s">
        <v>14</v>
      </c>
      <c r="M280" s="3" t="s">
        <v>15</v>
      </c>
      <c r="N280" s="127">
        <v>279</v>
      </c>
    </row>
    <row r="281" spans="1:14" ht="15.75" x14ac:dyDescent="0.25">
      <c r="A281" s="23" t="s">
        <v>165</v>
      </c>
      <c r="B281" s="23" t="s">
        <v>731</v>
      </c>
      <c r="C281" s="3" t="s">
        <v>144</v>
      </c>
      <c r="D281" s="2" t="s">
        <v>732</v>
      </c>
      <c r="E281" s="2" t="s">
        <v>706</v>
      </c>
      <c r="F281" s="4">
        <v>92911</v>
      </c>
      <c r="G281" s="3" t="s">
        <v>12</v>
      </c>
      <c r="H281" s="3" t="s">
        <v>13</v>
      </c>
      <c r="I281" s="4"/>
      <c r="J281" s="3"/>
      <c r="K281" s="3" t="s">
        <v>2</v>
      </c>
      <c r="L281" s="3" t="s">
        <v>14</v>
      </c>
      <c r="M281" s="3" t="s">
        <v>15</v>
      </c>
      <c r="N281" s="127">
        <v>280</v>
      </c>
    </row>
    <row r="282" spans="1:14" ht="15.75" x14ac:dyDescent="0.25">
      <c r="A282" s="23" t="s">
        <v>733</v>
      </c>
      <c r="B282" s="23" t="s">
        <v>734</v>
      </c>
      <c r="C282" s="8"/>
      <c r="D282" s="2" t="s">
        <v>195</v>
      </c>
      <c r="E282" s="2" t="s">
        <v>163</v>
      </c>
      <c r="F282" s="4">
        <v>92761</v>
      </c>
      <c r="G282" s="3" t="s">
        <v>58</v>
      </c>
      <c r="H282" s="3" t="s">
        <v>13</v>
      </c>
      <c r="I282" s="4"/>
      <c r="J282" s="3"/>
      <c r="K282" s="3" t="s">
        <v>1</v>
      </c>
      <c r="L282" s="3" t="s">
        <v>59</v>
      </c>
      <c r="M282" s="3" t="s">
        <v>60</v>
      </c>
      <c r="N282" s="127">
        <v>281</v>
      </c>
    </row>
    <row r="283" spans="1:14" ht="15.75" x14ac:dyDescent="0.25">
      <c r="A283" s="23" t="s">
        <v>735</v>
      </c>
      <c r="B283" s="23" t="s">
        <v>17</v>
      </c>
      <c r="C283" s="8"/>
      <c r="D283" s="2" t="s">
        <v>736</v>
      </c>
      <c r="E283" s="2" t="s">
        <v>497</v>
      </c>
      <c r="F283" s="4">
        <v>92756</v>
      </c>
      <c r="G283" s="3" t="s">
        <v>12</v>
      </c>
      <c r="H283" s="3" t="s">
        <v>13</v>
      </c>
      <c r="I283" s="4">
        <v>6000</v>
      </c>
      <c r="J283" s="3"/>
      <c r="K283" s="3" t="s">
        <v>3</v>
      </c>
      <c r="L283" s="3" t="s">
        <v>59</v>
      </c>
      <c r="M283" s="3" t="s">
        <v>60</v>
      </c>
      <c r="N283" s="127">
        <v>282</v>
      </c>
    </row>
    <row r="284" spans="1:14" ht="15.75" x14ac:dyDescent="0.25">
      <c r="A284" s="23" t="s">
        <v>737</v>
      </c>
      <c r="B284" s="23" t="s">
        <v>738</v>
      </c>
      <c r="C284" s="3" t="s">
        <v>144</v>
      </c>
      <c r="D284" s="2" t="s">
        <v>739</v>
      </c>
      <c r="E284" s="2" t="s">
        <v>740</v>
      </c>
      <c r="F284" s="4">
        <v>92628</v>
      </c>
      <c r="G284" s="3" t="s">
        <v>12</v>
      </c>
      <c r="H284" s="3" t="s">
        <v>13</v>
      </c>
      <c r="I284" s="4">
        <v>10000</v>
      </c>
      <c r="J284" s="3"/>
      <c r="K284" s="3" t="s">
        <v>2</v>
      </c>
      <c r="L284" s="3" t="s">
        <v>14</v>
      </c>
      <c r="M284" s="3" t="s">
        <v>15</v>
      </c>
      <c r="N284" s="127">
        <v>283</v>
      </c>
    </row>
    <row r="285" spans="1:14" ht="15.75" x14ac:dyDescent="0.25">
      <c r="A285" s="23" t="s">
        <v>741</v>
      </c>
      <c r="B285" s="23" t="s">
        <v>95</v>
      </c>
      <c r="C285" s="3" t="s">
        <v>31</v>
      </c>
      <c r="D285" s="2" t="s">
        <v>742</v>
      </c>
      <c r="E285" s="2" t="s">
        <v>141</v>
      </c>
      <c r="F285" s="4">
        <v>92586</v>
      </c>
      <c r="G285" s="3" t="s">
        <v>12</v>
      </c>
      <c r="H285" s="3" t="s">
        <v>13</v>
      </c>
      <c r="I285" s="4"/>
      <c r="J285" s="3"/>
      <c r="K285" s="3" t="s">
        <v>2</v>
      </c>
      <c r="L285" s="3" t="s">
        <v>14</v>
      </c>
      <c r="M285" s="3" t="s">
        <v>15</v>
      </c>
      <c r="N285" s="127">
        <v>284</v>
      </c>
    </row>
    <row r="286" spans="1:14" ht="15.75" x14ac:dyDescent="0.25">
      <c r="A286" s="23" t="s">
        <v>743</v>
      </c>
      <c r="B286" s="23" t="s">
        <v>744</v>
      </c>
      <c r="C286" s="3" t="s">
        <v>63</v>
      </c>
      <c r="D286" s="2" t="s">
        <v>56</v>
      </c>
      <c r="E286" s="2" t="s">
        <v>189</v>
      </c>
      <c r="F286" s="4">
        <v>92484</v>
      </c>
      <c r="G286" s="3" t="s">
        <v>12</v>
      </c>
      <c r="H286" s="3" t="s">
        <v>13</v>
      </c>
      <c r="I286" s="4"/>
      <c r="J286" s="3"/>
      <c r="K286" s="3" t="s">
        <v>3</v>
      </c>
      <c r="L286" s="3" t="s">
        <v>59</v>
      </c>
      <c r="M286" s="3" t="s">
        <v>60</v>
      </c>
      <c r="N286" s="127">
        <v>285</v>
      </c>
    </row>
    <row r="287" spans="1:14" ht="15.75" x14ac:dyDescent="0.25">
      <c r="A287" s="23" t="s">
        <v>745</v>
      </c>
      <c r="B287" s="23" t="s">
        <v>746</v>
      </c>
      <c r="C287" s="3" t="s">
        <v>51</v>
      </c>
      <c r="D287" s="2" t="s">
        <v>747</v>
      </c>
      <c r="E287" s="2" t="s">
        <v>508</v>
      </c>
      <c r="F287" s="4">
        <v>92374</v>
      </c>
      <c r="G287" s="3" t="s">
        <v>12</v>
      </c>
      <c r="H287" s="3" t="s">
        <v>13</v>
      </c>
      <c r="I287" s="4"/>
      <c r="J287" s="3"/>
      <c r="K287" s="3" t="s">
        <v>3</v>
      </c>
      <c r="L287" s="3" t="s">
        <v>59</v>
      </c>
      <c r="M287" s="3" t="s">
        <v>60</v>
      </c>
      <c r="N287" s="127">
        <v>286</v>
      </c>
    </row>
    <row r="288" spans="1:14" ht="15.75" x14ac:dyDescent="0.25">
      <c r="A288" s="23" t="s">
        <v>748</v>
      </c>
      <c r="B288" s="23" t="s">
        <v>749</v>
      </c>
      <c r="C288" s="3" t="s">
        <v>51</v>
      </c>
      <c r="D288" s="2" t="s">
        <v>195</v>
      </c>
      <c r="E288" s="2" t="s">
        <v>270</v>
      </c>
      <c r="F288" s="4">
        <v>92309</v>
      </c>
      <c r="G288" s="3" t="s">
        <v>12</v>
      </c>
      <c r="H288" s="3" t="s">
        <v>13</v>
      </c>
      <c r="I288" s="4"/>
      <c r="J288" s="3"/>
      <c r="K288" s="3" t="s">
        <v>3</v>
      </c>
      <c r="L288" s="3" t="s">
        <v>59</v>
      </c>
      <c r="M288" s="3" t="s">
        <v>60</v>
      </c>
      <c r="N288" s="127">
        <v>287</v>
      </c>
    </row>
    <row r="289" spans="1:14" ht="15.75" x14ac:dyDescent="0.25">
      <c r="A289" s="23" t="s">
        <v>750</v>
      </c>
      <c r="B289" s="23" t="s">
        <v>86</v>
      </c>
      <c r="C289" s="3" t="s">
        <v>12</v>
      </c>
      <c r="D289" s="2" t="s">
        <v>56</v>
      </c>
      <c r="E289" s="2" t="s">
        <v>410</v>
      </c>
      <c r="F289" s="4">
        <v>92305</v>
      </c>
      <c r="G289" s="3" t="s">
        <v>12</v>
      </c>
      <c r="H289" s="3" t="s">
        <v>13</v>
      </c>
      <c r="I289" s="4"/>
      <c r="J289" s="3"/>
      <c r="K289" s="3" t="s">
        <v>3</v>
      </c>
      <c r="L289" s="3" t="s">
        <v>59</v>
      </c>
      <c r="M289" s="3" t="s">
        <v>60</v>
      </c>
      <c r="N289" s="127">
        <v>288</v>
      </c>
    </row>
    <row r="290" spans="1:14" ht="15.75" x14ac:dyDescent="0.25">
      <c r="A290" s="23" t="s">
        <v>751</v>
      </c>
      <c r="B290" s="23" t="s">
        <v>35</v>
      </c>
      <c r="C290" s="3" t="s">
        <v>58</v>
      </c>
      <c r="D290" s="2" t="s">
        <v>201</v>
      </c>
      <c r="E290" s="2" t="s">
        <v>234</v>
      </c>
      <c r="F290" s="4">
        <v>92254</v>
      </c>
      <c r="G290" s="3" t="s">
        <v>12</v>
      </c>
      <c r="H290" s="3" t="s">
        <v>13</v>
      </c>
      <c r="I290" s="4">
        <v>1000</v>
      </c>
      <c r="J290" s="3"/>
      <c r="K290" s="3" t="s">
        <v>3</v>
      </c>
      <c r="L290" s="3" t="s">
        <v>59</v>
      </c>
      <c r="M290" s="3" t="s">
        <v>60</v>
      </c>
      <c r="N290" s="127">
        <v>289</v>
      </c>
    </row>
    <row r="291" spans="1:14" ht="15.75" x14ac:dyDescent="0.25">
      <c r="A291" s="23" t="s">
        <v>752</v>
      </c>
      <c r="B291" s="23" t="s">
        <v>704</v>
      </c>
      <c r="C291" s="3" t="s">
        <v>12</v>
      </c>
      <c r="D291" s="2" t="s">
        <v>753</v>
      </c>
      <c r="E291" s="2" t="s">
        <v>28</v>
      </c>
      <c r="F291" s="4">
        <v>92250</v>
      </c>
      <c r="G291" s="3" t="s">
        <v>12</v>
      </c>
      <c r="H291" s="3" t="s">
        <v>13</v>
      </c>
      <c r="I291" s="4"/>
      <c r="J291" s="3"/>
      <c r="K291" s="3" t="s">
        <v>2</v>
      </c>
      <c r="L291" s="3" t="s">
        <v>14</v>
      </c>
      <c r="M291" s="3" t="s">
        <v>15</v>
      </c>
      <c r="N291" s="127">
        <v>290</v>
      </c>
    </row>
    <row r="292" spans="1:14" ht="15.75" x14ac:dyDescent="0.25">
      <c r="A292" s="23" t="s">
        <v>754</v>
      </c>
      <c r="B292" s="23" t="s">
        <v>203</v>
      </c>
      <c r="C292" s="3" t="s">
        <v>18</v>
      </c>
      <c r="D292" s="2" t="s">
        <v>755</v>
      </c>
      <c r="E292" s="2" t="s">
        <v>11</v>
      </c>
      <c r="F292" s="4">
        <v>92250</v>
      </c>
      <c r="G292" s="3" t="s">
        <v>12</v>
      </c>
      <c r="H292" s="3" t="s">
        <v>13</v>
      </c>
      <c r="I292" s="4"/>
      <c r="J292" s="3"/>
      <c r="K292" s="3" t="s">
        <v>2</v>
      </c>
      <c r="L292" s="3" t="s">
        <v>14</v>
      </c>
      <c r="M292" s="3" t="s">
        <v>15</v>
      </c>
      <c r="N292" s="127">
        <v>291</v>
      </c>
    </row>
    <row r="293" spans="1:14" ht="15.75" x14ac:dyDescent="0.25">
      <c r="A293" s="23" t="s">
        <v>756</v>
      </c>
      <c r="B293" s="23" t="s">
        <v>757</v>
      </c>
      <c r="C293" s="3" t="s">
        <v>144</v>
      </c>
      <c r="D293" s="2" t="s">
        <v>56</v>
      </c>
      <c r="E293" s="2" t="s">
        <v>57</v>
      </c>
      <c r="F293" s="4">
        <v>92237</v>
      </c>
      <c r="G293" s="3" t="s">
        <v>58</v>
      </c>
      <c r="H293" s="3" t="s">
        <v>13</v>
      </c>
      <c r="I293" s="4">
        <v>1500</v>
      </c>
      <c r="J293" s="3"/>
      <c r="K293" s="3" t="s">
        <v>1</v>
      </c>
      <c r="L293" s="3" t="s">
        <v>59</v>
      </c>
      <c r="M293" s="3" t="s">
        <v>60</v>
      </c>
      <c r="N293" s="127">
        <v>292</v>
      </c>
    </row>
    <row r="294" spans="1:14" ht="15.75" x14ac:dyDescent="0.25">
      <c r="A294" s="23" t="s">
        <v>758</v>
      </c>
      <c r="B294" s="23" t="s">
        <v>650</v>
      </c>
      <c r="C294" s="3" t="s">
        <v>43</v>
      </c>
      <c r="D294" s="2" t="s">
        <v>56</v>
      </c>
      <c r="E294" s="2" t="s">
        <v>463</v>
      </c>
      <c r="F294" s="4">
        <v>92098</v>
      </c>
      <c r="G294" s="3" t="s">
        <v>12</v>
      </c>
      <c r="H294" s="3" t="s">
        <v>13</v>
      </c>
      <c r="I294" s="4"/>
      <c r="J294" s="3"/>
      <c r="K294" s="3" t="s">
        <v>3</v>
      </c>
      <c r="L294" s="3" t="s">
        <v>59</v>
      </c>
      <c r="M294" s="3" t="s">
        <v>60</v>
      </c>
      <c r="N294" s="127">
        <v>293</v>
      </c>
    </row>
    <row r="295" spans="1:14" ht="15.75" x14ac:dyDescent="0.25">
      <c r="A295" s="23" t="s">
        <v>759</v>
      </c>
      <c r="B295" s="23" t="s">
        <v>760</v>
      </c>
      <c r="C295" s="3" t="s">
        <v>9</v>
      </c>
      <c r="D295" s="2" t="s">
        <v>56</v>
      </c>
      <c r="E295" s="2" t="s">
        <v>463</v>
      </c>
      <c r="F295" s="4">
        <v>92064</v>
      </c>
      <c r="G295" s="3" t="s">
        <v>12</v>
      </c>
      <c r="H295" s="3" t="s">
        <v>13</v>
      </c>
      <c r="I295" s="4"/>
      <c r="J295" s="3"/>
      <c r="K295" s="3" t="s">
        <v>3</v>
      </c>
      <c r="L295" s="3" t="s">
        <v>59</v>
      </c>
      <c r="M295" s="3" t="s">
        <v>60</v>
      </c>
      <c r="N295" s="127">
        <v>294</v>
      </c>
    </row>
    <row r="296" spans="1:14" ht="15.75" x14ac:dyDescent="0.25">
      <c r="A296" s="23" t="s">
        <v>761</v>
      </c>
      <c r="B296" s="23" t="s">
        <v>762</v>
      </c>
      <c r="C296" s="3" t="s">
        <v>144</v>
      </c>
      <c r="D296" s="2" t="s">
        <v>56</v>
      </c>
      <c r="E296" s="2" t="s">
        <v>270</v>
      </c>
      <c r="F296" s="4">
        <v>91928</v>
      </c>
      <c r="G296" s="3" t="s">
        <v>12</v>
      </c>
      <c r="H296" s="3" t="s">
        <v>13</v>
      </c>
      <c r="I296" s="4"/>
      <c r="J296" s="3"/>
      <c r="K296" s="3" t="s">
        <v>3</v>
      </c>
      <c r="L296" s="3" t="s">
        <v>59</v>
      </c>
      <c r="M296" s="3" t="s">
        <v>60</v>
      </c>
      <c r="N296" s="127">
        <v>295</v>
      </c>
    </row>
    <row r="297" spans="1:14" ht="15.75" x14ac:dyDescent="0.25">
      <c r="A297" s="23" t="s">
        <v>763</v>
      </c>
      <c r="B297" s="23" t="s">
        <v>764</v>
      </c>
      <c r="C297" s="3" t="s">
        <v>51</v>
      </c>
      <c r="D297" s="2" t="s">
        <v>765</v>
      </c>
      <c r="E297" s="2" t="s">
        <v>766</v>
      </c>
      <c r="F297" s="4">
        <v>91638</v>
      </c>
      <c r="G297" s="3" t="s">
        <v>12</v>
      </c>
      <c r="H297" s="3" t="s">
        <v>13</v>
      </c>
      <c r="I297" s="4">
        <v>2500</v>
      </c>
      <c r="J297" s="3"/>
      <c r="K297" s="3" t="s">
        <v>3</v>
      </c>
      <c r="L297" s="3" t="s">
        <v>59</v>
      </c>
      <c r="M297" s="3" t="s">
        <v>60</v>
      </c>
      <c r="N297" s="127">
        <v>296</v>
      </c>
    </row>
    <row r="298" spans="1:14" ht="15.75" x14ac:dyDescent="0.25">
      <c r="A298" s="23" t="s">
        <v>767</v>
      </c>
      <c r="B298" s="23" t="s">
        <v>768</v>
      </c>
      <c r="C298" s="3" t="s">
        <v>12</v>
      </c>
      <c r="D298" s="2" t="s">
        <v>195</v>
      </c>
      <c r="E298" s="2" t="s">
        <v>93</v>
      </c>
      <c r="F298" s="4">
        <v>91536</v>
      </c>
      <c r="G298" s="3" t="s">
        <v>58</v>
      </c>
      <c r="H298" s="3" t="s">
        <v>13</v>
      </c>
      <c r="I298" s="4">
        <v>12000</v>
      </c>
      <c r="J298" s="3"/>
      <c r="K298" s="3" t="s">
        <v>1</v>
      </c>
      <c r="L298" s="3" t="s">
        <v>59</v>
      </c>
      <c r="M298" s="3" t="s">
        <v>60</v>
      </c>
      <c r="N298" s="127">
        <v>297</v>
      </c>
    </row>
    <row r="299" spans="1:14" ht="15.75" x14ac:dyDescent="0.25">
      <c r="A299" s="23" t="s">
        <v>769</v>
      </c>
      <c r="B299" s="23" t="s">
        <v>752</v>
      </c>
      <c r="C299" s="3" t="s">
        <v>187</v>
      </c>
      <c r="D299" s="2" t="s">
        <v>770</v>
      </c>
      <c r="E299" s="2" t="s">
        <v>321</v>
      </c>
      <c r="F299" s="4">
        <v>91481</v>
      </c>
      <c r="G299" s="3" t="s">
        <v>12</v>
      </c>
      <c r="H299" s="3" t="s">
        <v>13</v>
      </c>
      <c r="I299" s="4"/>
      <c r="J299" s="3"/>
      <c r="K299" s="3" t="s">
        <v>2</v>
      </c>
      <c r="L299" s="3" t="s">
        <v>14</v>
      </c>
      <c r="M299" s="3" t="s">
        <v>15</v>
      </c>
      <c r="N299" s="127">
        <v>298</v>
      </c>
    </row>
    <row r="300" spans="1:14" ht="15.75" x14ac:dyDescent="0.25">
      <c r="A300" s="23" t="s">
        <v>771</v>
      </c>
      <c r="B300" s="23" t="s">
        <v>772</v>
      </c>
      <c r="C300" s="3" t="s">
        <v>87</v>
      </c>
      <c r="D300" s="2" t="s">
        <v>195</v>
      </c>
      <c r="E300" s="2" t="s">
        <v>514</v>
      </c>
      <c r="F300" s="4">
        <v>91230</v>
      </c>
      <c r="G300" s="3" t="s">
        <v>58</v>
      </c>
      <c r="H300" s="3" t="s">
        <v>13</v>
      </c>
      <c r="I300" s="4"/>
      <c r="J300" s="3"/>
      <c r="K300" s="3" t="s">
        <v>1</v>
      </c>
      <c r="L300" s="3" t="s">
        <v>59</v>
      </c>
      <c r="M300" s="3" t="s">
        <v>60</v>
      </c>
      <c r="N300" s="127">
        <v>299</v>
      </c>
    </row>
    <row r="301" spans="1:14" ht="15.75" x14ac:dyDescent="0.25">
      <c r="A301" s="23" t="s">
        <v>773</v>
      </c>
      <c r="B301" s="23" t="s">
        <v>774</v>
      </c>
      <c r="C301" s="3" t="s">
        <v>51</v>
      </c>
      <c r="D301" s="2" t="s">
        <v>775</v>
      </c>
      <c r="E301" s="2" t="s">
        <v>607</v>
      </c>
      <c r="F301" s="24">
        <v>91132</v>
      </c>
      <c r="G301" s="3" t="s">
        <v>12</v>
      </c>
      <c r="H301" s="3" t="s">
        <v>13</v>
      </c>
      <c r="I301" s="4"/>
      <c r="J301" s="3"/>
      <c r="K301" s="3" t="s">
        <v>2</v>
      </c>
      <c r="L301" s="3" t="s">
        <v>14</v>
      </c>
      <c r="M301" s="3" t="s">
        <v>15</v>
      </c>
      <c r="N301" s="127">
        <v>300</v>
      </c>
    </row>
    <row r="302" spans="1:14" ht="15.75" x14ac:dyDescent="0.25">
      <c r="A302" s="23" t="s">
        <v>776</v>
      </c>
      <c r="B302" s="23" t="s">
        <v>762</v>
      </c>
      <c r="C302" s="3" t="s">
        <v>63</v>
      </c>
      <c r="D302" s="2" t="s">
        <v>56</v>
      </c>
      <c r="E302" s="2" t="s">
        <v>297</v>
      </c>
      <c r="F302" s="4">
        <v>91130</v>
      </c>
      <c r="G302" s="3" t="s">
        <v>12</v>
      </c>
      <c r="H302" s="3" t="s">
        <v>13</v>
      </c>
      <c r="I302" s="4"/>
      <c r="J302" s="3"/>
      <c r="K302" s="3" t="s">
        <v>3</v>
      </c>
      <c r="L302" s="3" t="s">
        <v>59</v>
      </c>
      <c r="M302" s="3" t="s">
        <v>60</v>
      </c>
      <c r="N302" s="127">
        <v>301</v>
      </c>
    </row>
    <row r="303" spans="1:14" ht="15.75" x14ac:dyDescent="0.25">
      <c r="A303" s="23" t="s">
        <v>209</v>
      </c>
      <c r="B303" s="23" t="s">
        <v>95</v>
      </c>
      <c r="C303" s="3" t="s">
        <v>12</v>
      </c>
      <c r="D303" s="2" t="s">
        <v>56</v>
      </c>
      <c r="E303" s="2" t="s">
        <v>625</v>
      </c>
      <c r="F303" s="4">
        <v>91123</v>
      </c>
      <c r="G303" s="3" t="s">
        <v>12</v>
      </c>
      <c r="H303" s="3" t="s">
        <v>13</v>
      </c>
      <c r="I303" s="4"/>
      <c r="J303" s="3"/>
      <c r="K303" s="3" t="s">
        <v>3</v>
      </c>
      <c r="L303" s="3" t="s">
        <v>59</v>
      </c>
      <c r="M303" s="3" t="s">
        <v>60</v>
      </c>
      <c r="N303" s="127">
        <v>302</v>
      </c>
    </row>
    <row r="304" spans="1:14" ht="15.75" x14ac:dyDescent="0.25">
      <c r="A304" s="23" t="s">
        <v>777</v>
      </c>
      <c r="B304" s="23" t="s">
        <v>778</v>
      </c>
      <c r="C304" s="8"/>
      <c r="D304" s="2" t="s">
        <v>779</v>
      </c>
      <c r="E304" s="2" t="s">
        <v>53</v>
      </c>
      <c r="F304" s="4">
        <v>90636</v>
      </c>
      <c r="G304" s="3" t="s">
        <v>12</v>
      </c>
      <c r="H304" s="3" t="s">
        <v>13</v>
      </c>
      <c r="I304" s="4"/>
      <c r="J304" s="3"/>
      <c r="K304" s="3" t="s">
        <v>2</v>
      </c>
      <c r="L304" s="3" t="s">
        <v>14</v>
      </c>
      <c r="M304" s="3" t="s">
        <v>15</v>
      </c>
      <c r="N304" s="127">
        <v>303</v>
      </c>
    </row>
    <row r="305" spans="1:14" ht="15.75" x14ac:dyDescent="0.25">
      <c r="A305" s="23" t="s">
        <v>780</v>
      </c>
      <c r="B305" s="23" t="s">
        <v>781</v>
      </c>
      <c r="C305" s="3" t="s">
        <v>31</v>
      </c>
      <c r="D305" s="2" t="s">
        <v>782</v>
      </c>
      <c r="E305" s="2" t="s">
        <v>392</v>
      </c>
      <c r="F305" s="4">
        <v>90451</v>
      </c>
      <c r="G305" s="3" t="s">
        <v>12</v>
      </c>
      <c r="H305" s="3" t="s">
        <v>13</v>
      </c>
      <c r="I305" s="4"/>
      <c r="J305" s="3"/>
      <c r="K305" s="3" t="s">
        <v>3</v>
      </c>
      <c r="L305" s="3" t="s">
        <v>59</v>
      </c>
      <c r="M305" s="3" t="s">
        <v>60</v>
      </c>
      <c r="N305" s="127">
        <v>304</v>
      </c>
    </row>
    <row r="306" spans="1:14" ht="15.75" x14ac:dyDescent="0.25">
      <c r="A306" s="23" t="s">
        <v>349</v>
      </c>
      <c r="B306" s="23" t="s">
        <v>448</v>
      </c>
      <c r="C306" s="3" t="s">
        <v>31</v>
      </c>
      <c r="D306" s="2" t="s">
        <v>783</v>
      </c>
      <c r="E306" s="2" t="s">
        <v>599</v>
      </c>
      <c r="F306" s="4">
        <v>90201</v>
      </c>
      <c r="G306" s="3" t="s">
        <v>12</v>
      </c>
      <c r="H306" s="3" t="s">
        <v>13</v>
      </c>
      <c r="I306" s="4">
        <v>15000</v>
      </c>
      <c r="J306" s="3"/>
      <c r="K306" s="3" t="s">
        <v>2</v>
      </c>
      <c r="L306" s="3" t="s">
        <v>14</v>
      </c>
      <c r="M306" s="3" t="s">
        <v>15</v>
      </c>
      <c r="N306" s="127">
        <v>305</v>
      </c>
    </row>
    <row r="307" spans="1:14" ht="15.75" x14ac:dyDescent="0.25">
      <c r="A307" s="23" t="s">
        <v>784</v>
      </c>
      <c r="B307" s="23" t="s">
        <v>351</v>
      </c>
      <c r="C307" s="3" t="s">
        <v>18</v>
      </c>
      <c r="D307" s="2" t="s">
        <v>785</v>
      </c>
      <c r="E307" s="2" t="s">
        <v>173</v>
      </c>
      <c r="F307" s="4">
        <v>90200</v>
      </c>
      <c r="G307" s="3" t="s">
        <v>12</v>
      </c>
      <c r="H307" s="3" t="s">
        <v>13</v>
      </c>
      <c r="I307" s="4"/>
      <c r="J307" s="3"/>
      <c r="K307" s="3" t="s">
        <v>2</v>
      </c>
      <c r="L307" s="3" t="s">
        <v>14</v>
      </c>
      <c r="M307" s="3" t="s">
        <v>15</v>
      </c>
      <c r="N307" s="127">
        <v>306</v>
      </c>
    </row>
    <row r="308" spans="1:14" ht="15.75" x14ac:dyDescent="0.25">
      <c r="A308" s="23" t="s">
        <v>786</v>
      </c>
      <c r="B308" s="23" t="s">
        <v>787</v>
      </c>
      <c r="C308" s="3" t="s">
        <v>43</v>
      </c>
      <c r="D308" s="2" t="s">
        <v>153</v>
      </c>
      <c r="E308" s="2" t="s">
        <v>380</v>
      </c>
      <c r="F308" s="4">
        <v>90186</v>
      </c>
      <c r="G308" s="3" t="s">
        <v>12</v>
      </c>
      <c r="H308" s="3" t="s">
        <v>13</v>
      </c>
      <c r="I308" s="4">
        <v>9000</v>
      </c>
      <c r="J308" s="3"/>
      <c r="K308" s="3" t="s">
        <v>0</v>
      </c>
      <c r="L308" s="3" t="s">
        <v>14</v>
      </c>
      <c r="M308" s="3" t="s">
        <v>7373</v>
      </c>
      <c r="N308" s="127">
        <v>307</v>
      </c>
    </row>
    <row r="309" spans="1:14" ht="15.75" x14ac:dyDescent="0.25">
      <c r="A309" s="23" t="s">
        <v>425</v>
      </c>
      <c r="B309" s="23" t="s">
        <v>340</v>
      </c>
      <c r="C309" s="3" t="s">
        <v>12</v>
      </c>
      <c r="D309" s="2" t="s">
        <v>788</v>
      </c>
      <c r="E309" s="2" t="s">
        <v>789</v>
      </c>
      <c r="F309" s="4">
        <v>90051</v>
      </c>
      <c r="G309" s="3" t="s">
        <v>12</v>
      </c>
      <c r="H309" s="3" t="s">
        <v>13</v>
      </c>
      <c r="I309" s="4"/>
      <c r="J309" s="3"/>
      <c r="K309" s="3" t="s">
        <v>2</v>
      </c>
      <c r="L309" s="3" t="s">
        <v>14</v>
      </c>
      <c r="M309" s="3" t="s">
        <v>15</v>
      </c>
      <c r="N309" s="127">
        <v>308</v>
      </c>
    </row>
    <row r="310" spans="1:14" ht="15.75" x14ac:dyDescent="0.25">
      <c r="A310" s="23" t="s">
        <v>381</v>
      </c>
      <c r="B310" s="23" t="s">
        <v>790</v>
      </c>
      <c r="C310" s="3" t="s">
        <v>144</v>
      </c>
      <c r="D310" s="2" t="s">
        <v>791</v>
      </c>
      <c r="E310" s="2" t="s">
        <v>76</v>
      </c>
      <c r="F310" s="4">
        <v>90000</v>
      </c>
      <c r="G310" s="3" t="s">
        <v>12</v>
      </c>
      <c r="H310" s="3" t="s">
        <v>13</v>
      </c>
      <c r="I310" s="4"/>
      <c r="J310" s="3"/>
      <c r="K310" s="3" t="s">
        <v>2</v>
      </c>
      <c r="L310" s="3" t="s">
        <v>14</v>
      </c>
      <c r="M310" s="3" t="s">
        <v>15</v>
      </c>
      <c r="N310" s="127">
        <v>309</v>
      </c>
    </row>
    <row r="311" spans="1:14" ht="15.75" x14ac:dyDescent="0.25">
      <c r="A311" s="23" t="s">
        <v>377</v>
      </c>
      <c r="B311" s="23" t="s">
        <v>203</v>
      </c>
      <c r="C311" s="8"/>
      <c r="D311" s="2" t="s">
        <v>792</v>
      </c>
      <c r="E311" s="2" t="s">
        <v>547</v>
      </c>
      <c r="F311" s="4">
        <v>90000</v>
      </c>
      <c r="G311" s="3" t="s">
        <v>12</v>
      </c>
      <c r="H311" s="3" t="s">
        <v>13</v>
      </c>
      <c r="I311" s="4"/>
      <c r="J311" s="3"/>
      <c r="K311" s="3" t="s">
        <v>2</v>
      </c>
      <c r="L311" s="3" t="s">
        <v>14</v>
      </c>
      <c r="M311" s="3" t="s">
        <v>15</v>
      </c>
      <c r="N311" s="127">
        <v>310</v>
      </c>
    </row>
    <row r="312" spans="1:14" ht="15.75" x14ac:dyDescent="0.25">
      <c r="A312" s="23" t="s">
        <v>793</v>
      </c>
      <c r="B312" s="23" t="s">
        <v>74</v>
      </c>
      <c r="C312" s="3" t="s">
        <v>12</v>
      </c>
      <c r="D312" s="2" t="s">
        <v>794</v>
      </c>
      <c r="E312" s="2" t="s">
        <v>547</v>
      </c>
      <c r="F312" s="24">
        <v>90000</v>
      </c>
      <c r="G312" s="3" t="s">
        <v>12</v>
      </c>
      <c r="H312" s="3" t="s">
        <v>13</v>
      </c>
      <c r="I312" s="4"/>
      <c r="J312" s="3"/>
      <c r="K312" s="3" t="s">
        <v>2</v>
      </c>
      <c r="L312" s="3" t="s">
        <v>14</v>
      </c>
      <c r="M312" s="3" t="s">
        <v>15</v>
      </c>
      <c r="N312" s="127">
        <v>311</v>
      </c>
    </row>
    <row r="313" spans="1:14" ht="15.75" x14ac:dyDescent="0.25">
      <c r="A313" s="23" t="s">
        <v>795</v>
      </c>
      <c r="B313" s="23" t="s">
        <v>717</v>
      </c>
      <c r="C313" s="3" t="s">
        <v>181</v>
      </c>
      <c r="D313" s="2" t="s">
        <v>796</v>
      </c>
      <c r="E313" s="2" t="s">
        <v>11</v>
      </c>
      <c r="F313" s="24">
        <v>90000</v>
      </c>
      <c r="G313" s="3" t="s">
        <v>12</v>
      </c>
      <c r="H313" s="3" t="s">
        <v>13</v>
      </c>
      <c r="I313" s="4"/>
      <c r="J313" s="3"/>
      <c r="K313" s="3" t="s">
        <v>2</v>
      </c>
      <c r="L313" s="3" t="s">
        <v>14</v>
      </c>
      <c r="M313" s="3" t="s">
        <v>15</v>
      </c>
      <c r="N313" s="127">
        <v>312</v>
      </c>
    </row>
    <row r="314" spans="1:14" ht="15.75" x14ac:dyDescent="0.25">
      <c r="A314" s="23" t="s">
        <v>250</v>
      </c>
      <c r="B314" s="23" t="s">
        <v>797</v>
      </c>
      <c r="C314" s="3" t="s">
        <v>144</v>
      </c>
      <c r="D314" s="2" t="s">
        <v>798</v>
      </c>
      <c r="E314" s="2" t="s">
        <v>53</v>
      </c>
      <c r="F314" s="4">
        <v>89867</v>
      </c>
      <c r="G314" s="3" t="s">
        <v>12</v>
      </c>
      <c r="H314" s="3" t="s">
        <v>13</v>
      </c>
      <c r="I314" s="4"/>
      <c r="J314" s="3"/>
      <c r="K314" s="3" t="s">
        <v>2</v>
      </c>
      <c r="L314" s="3" t="s">
        <v>14</v>
      </c>
      <c r="M314" s="3" t="s">
        <v>15</v>
      </c>
      <c r="N314" s="127">
        <v>313</v>
      </c>
    </row>
    <row r="315" spans="1:14" ht="15.75" x14ac:dyDescent="0.25">
      <c r="A315" s="23" t="s">
        <v>799</v>
      </c>
      <c r="B315" s="23" t="s">
        <v>800</v>
      </c>
      <c r="C315" s="3" t="s">
        <v>58</v>
      </c>
      <c r="D315" s="2" t="s">
        <v>195</v>
      </c>
      <c r="E315" s="2" t="s">
        <v>410</v>
      </c>
      <c r="F315" s="4">
        <v>89819</v>
      </c>
      <c r="G315" s="3" t="s">
        <v>12</v>
      </c>
      <c r="H315" s="3" t="s">
        <v>13</v>
      </c>
      <c r="I315" s="4"/>
      <c r="J315" s="3"/>
      <c r="K315" s="3" t="s">
        <v>3</v>
      </c>
      <c r="L315" s="3" t="s">
        <v>59</v>
      </c>
      <c r="M315" s="3" t="s">
        <v>60</v>
      </c>
      <c r="N315" s="127">
        <v>314</v>
      </c>
    </row>
    <row r="316" spans="1:14" ht="15.75" x14ac:dyDescent="0.25">
      <c r="A316" s="23" t="s">
        <v>590</v>
      </c>
      <c r="B316" s="23" t="s">
        <v>801</v>
      </c>
      <c r="C316" s="8"/>
      <c r="D316" s="2" t="s">
        <v>201</v>
      </c>
      <c r="E316" s="2" t="s">
        <v>234</v>
      </c>
      <c r="F316" s="4">
        <v>89815</v>
      </c>
      <c r="G316" s="3" t="s">
        <v>12</v>
      </c>
      <c r="H316" s="3" t="s">
        <v>13</v>
      </c>
      <c r="I316" s="4"/>
      <c r="J316" s="3"/>
      <c r="K316" s="3" t="s">
        <v>3</v>
      </c>
      <c r="L316" s="3" t="s">
        <v>59</v>
      </c>
      <c r="M316" s="3" t="s">
        <v>60</v>
      </c>
      <c r="N316" s="127">
        <v>315</v>
      </c>
    </row>
    <row r="317" spans="1:14" ht="15.75" x14ac:dyDescent="0.25">
      <c r="A317" s="23" t="s">
        <v>802</v>
      </c>
      <c r="B317" s="23" t="s">
        <v>803</v>
      </c>
      <c r="C317" s="3" t="s">
        <v>31</v>
      </c>
      <c r="D317" s="2" t="s">
        <v>56</v>
      </c>
      <c r="E317" s="2" t="s">
        <v>221</v>
      </c>
      <c r="F317" s="4">
        <v>89646</v>
      </c>
      <c r="G317" s="3" t="s">
        <v>58</v>
      </c>
      <c r="H317" s="3" t="s">
        <v>13</v>
      </c>
      <c r="I317" s="4">
        <v>1500</v>
      </c>
      <c r="J317" s="3"/>
      <c r="K317" s="3" t="s">
        <v>1</v>
      </c>
      <c r="L317" s="3" t="s">
        <v>59</v>
      </c>
      <c r="M317" s="3" t="s">
        <v>60</v>
      </c>
      <c r="N317" s="127">
        <v>316</v>
      </c>
    </row>
    <row r="318" spans="1:14" ht="15.75" x14ac:dyDescent="0.25">
      <c r="A318" s="23" t="s">
        <v>804</v>
      </c>
      <c r="B318" s="23" t="s">
        <v>805</v>
      </c>
      <c r="C318" s="8"/>
      <c r="D318" s="2" t="s">
        <v>56</v>
      </c>
      <c r="E318" s="2" t="s">
        <v>211</v>
      </c>
      <c r="F318" s="24">
        <v>89577</v>
      </c>
      <c r="G318" s="3" t="s">
        <v>12</v>
      </c>
      <c r="H318" s="3" t="s">
        <v>13</v>
      </c>
      <c r="I318" s="4"/>
      <c r="J318" s="3"/>
      <c r="K318" s="3" t="s">
        <v>3</v>
      </c>
      <c r="L318" s="3" t="s">
        <v>59</v>
      </c>
      <c r="M318" s="3" t="s">
        <v>60</v>
      </c>
      <c r="N318" s="127">
        <v>317</v>
      </c>
    </row>
    <row r="319" spans="1:14" ht="15.75" x14ac:dyDescent="0.25">
      <c r="A319" s="23" t="s">
        <v>806</v>
      </c>
      <c r="B319" s="23" t="s">
        <v>349</v>
      </c>
      <c r="C319" s="3" t="s">
        <v>187</v>
      </c>
      <c r="D319" s="2" t="s">
        <v>807</v>
      </c>
      <c r="E319" s="2" t="s">
        <v>37</v>
      </c>
      <c r="F319" s="4">
        <v>89541</v>
      </c>
      <c r="G319" s="3" t="s">
        <v>12</v>
      </c>
      <c r="H319" s="3" t="s">
        <v>13</v>
      </c>
      <c r="I319" s="4"/>
      <c r="J319" s="3"/>
      <c r="K319" s="3" t="s">
        <v>2</v>
      </c>
      <c r="L319" s="3" t="s">
        <v>14</v>
      </c>
      <c r="M319" s="3" t="s">
        <v>15</v>
      </c>
      <c r="N319" s="127">
        <v>318</v>
      </c>
    </row>
    <row r="320" spans="1:14" ht="15.75" x14ac:dyDescent="0.25">
      <c r="A320" s="23" t="s">
        <v>808</v>
      </c>
      <c r="B320" s="23" t="s">
        <v>139</v>
      </c>
      <c r="C320" s="3" t="s">
        <v>13</v>
      </c>
      <c r="D320" s="2" t="s">
        <v>685</v>
      </c>
      <c r="E320" s="2" t="s">
        <v>53</v>
      </c>
      <c r="F320" s="24">
        <v>89347</v>
      </c>
      <c r="G320" s="3" t="s">
        <v>12</v>
      </c>
      <c r="H320" s="3" t="s">
        <v>13</v>
      </c>
      <c r="I320" s="4"/>
      <c r="J320" s="3"/>
      <c r="K320" s="3" t="s">
        <v>2</v>
      </c>
      <c r="L320" s="3" t="s">
        <v>14</v>
      </c>
      <c r="M320" s="3" t="s">
        <v>15</v>
      </c>
      <c r="N320" s="127">
        <v>319</v>
      </c>
    </row>
    <row r="321" spans="1:14" ht="15.75" x14ac:dyDescent="0.25">
      <c r="A321" s="23" t="s">
        <v>809</v>
      </c>
      <c r="B321" s="23" t="s">
        <v>810</v>
      </c>
      <c r="C321" s="3" t="s">
        <v>144</v>
      </c>
      <c r="D321" s="2" t="s">
        <v>811</v>
      </c>
      <c r="E321" s="2" t="s">
        <v>812</v>
      </c>
      <c r="F321" s="4">
        <v>89228</v>
      </c>
      <c r="G321" s="3" t="s">
        <v>12</v>
      </c>
      <c r="H321" s="3" t="s">
        <v>13</v>
      </c>
      <c r="I321" s="4"/>
      <c r="J321" s="3"/>
      <c r="K321" s="3" t="s">
        <v>2</v>
      </c>
      <c r="L321" s="3" t="s">
        <v>14</v>
      </c>
      <c r="M321" s="3" t="s">
        <v>15</v>
      </c>
      <c r="N321" s="127">
        <v>320</v>
      </c>
    </row>
    <row r="322" spans="1:14" ht="15.75" x14ac:dyDescent="0.25">
      <c r="A322" s="23" t="s">
        <v>813</v>
      </c>
      <c r="B322" s="23" t="s">
        <v>282</v>
      </c>
      <c r="C322" s="3" t="s">
        <v>18</v>
      </c>
      <c r="D322" s="2" t="s">
        <v>56</v>
      </c>
      <c r="E322" s="2" t="s">
        <v>814</v>
      </c>
      <c r="F322" s="4">
        <v>89213</v>
      </c>
      <c r="G322" s="3" t="s">
        <v>12</v>
      </c>
      <c r="H322" s="3" t="s">
        <v>13</v>
      </c>
      <c r="I322" s="4"/>
      <c r="J322" s="3"/>
      <c r="K322" s="3" t="s">
        <v>3</v>
      </c>
      <c r="L322" s="3" t="s">
        <v>59</v>
      </c>
      <c r="M322" s="3" t="s">
        <v>60</v>
      </c>
      <c r="N322" s="127">
        <v>321</v>
      </c>
    </row>
    <row r="323" spans="1:14" ht="15.75" x14ac:dyDescent="0.25">
      <c r="A323" s="23" t="s">
        <v>815</v>
      </c>
      <c r="B323" s="23" t="s">
        <v>816</v>
      </c>
      <c r="C323" s="8"/>
      <c r="D323" s="2" t="s">
        <v>56</v>
      </c>
      <c r="E323" s="2" t="s">
        <v>450</v>
      </c>
      <c r="F323" s="24">
        <v>89209</v>
      </c>
      <c r="G323" s="3" t="s">
        <v>12</v>
      </c>
      <c r="H323" s="3" t="s">
        <v>13</v>
      </c>
      <c r="I323" s="4">
        <v>3800</v>
      </c>
      <c r="J323" s="3"/>
      <c r="K323" s="3" t="s">
        <v>3</v>
      </c>
      <c r="L323" s="3" t="s">
        <v>59</v>
      </c>
      <c r="M323" s="3" t="s">
        <v>60</v>
      </c>
      <c r="N323" s="127">
        <v>322</v>
      </c>
    </row>
    <row r="324" spans="1:14" ht="15.75" x14ac:dyDescent="0.25">
      <c r="A324" s="23" t="s">
        <v>817</v>
      </c>
      <c r="B324" s="23" t="s">
        <v>35</v>
      </c>
      <c r="C324" s="3" t="s">
        <v>18</v>
      </c>
      <c r="D324" s="2" t="s">
        <v>201</v>
      </c>
      <c r="E324" s="2" t="s">
        <v>234</v>
      </c>
      <c r="F324" s="4">
        <v>89199</v>
      </c>
      <c r="G324" s="3" t="s">
        <v>12</v>
      </c>
      <c r="H324" s="3" t="s">
        <v>13</v>
      </c>
      <c r="I324" s="4"/>
      <c r="J324" s="3"/>
      <c r="K324" s="3" t="s">
        <v>3</v>
      </c>
      <c r="L324" s="3" t="s">
        <v>59</v>
      </c>
      <c r="M324" s="3" t="s">
        <v>60</v>
      </c>
      <c r="N324" s="127">
        <v>323</v>
      </c>
    </row>
    <row r="325" spans="1:14" ht="15.75" x14ac:dyDescent="0.25">
      <c r="A325" s="23" t="s">
        <v>818</v>
      </c>
      <c r="B325" s="23" t="s">
        <v>819</v>
      </c>
      <c r="C325" s="8"/>
      <c r="D325" s="2" t="s">
        <v>56</v>
      </c>
      <c r="E325" s="2" t="s">
        <v>459</v>
      </c>
      <c r="F325" s="4">
        <v>89190</v>
      </c>
      <c r="G325" s="3" t="s">
        <v>58</v>
      </c>
      <c r="H325" s="3" t="s">
        <v>13</v>
      </c>
      <c r="I325" s="4"/>
      <c r="J325" s="3"/>
      <c r="K325" s="3" t="s">
        <v>1</v>
      </c>
      <c r="L325" s="3" t="s">
        <v>59</v>
      </c>
      <c r="M325" s="3" t="s">
        <v>60</v>
      </c>
      <c r="N325" s="127">
        <v>324</v>
      </c>
    </row>
    <row r="326" spans="1:14" ht="15.75" x14ac:dyDescent="0.25">
      <c r="A326" s="23" t="s">
        <v>820</v>
      </c>
      <c r="B326" s="23" t="s">
        <v>821</v>
      </c>
      <c r="C326" s="3" t="s">
        <v>51</v>
      </c>
      <c r="D326" s="2" t="s">
        <v>796</v>
      </c>
      <c r="E326" s="2" t="s">
        <v>11</v>
      </c>
      <c r="F326" s="4">
        <v>89175</v>
      </c>
      <c r="G326" s="3" t="s">
        <v>12</v>
      </c>
      <c r="H326" s="3" t="s">
        <v>13</v>
      </c>
      <c r="I326" s="4"/>
      <c r="J326" s="3"/>
      <c r="K326" s="3" t="s">
        <v>2</v>
      </c>
      <c r="L326" s="3" t="s">
        <v>14</v>
      </c>
      <c r="M326" s="3" t="s">
        <v>15</v>
      </c>
      <c r="N326" s="127">
        <v>325</v>
      </c>
    </row>
    <row r="327" spans="1:14" ht="15.75" x14ac:dyDescent="0.25">
      <c r="A327" s="23" t="s">
        <v>822</v>
      </c>
      <c r="B327" s="23" t="s">
        <v>823</v>
      </c>
      <c r="C327" s="3" t="s">
        <v>18</v>
      </c>
      <c r="D327" s="2" t="s">
        <v>824</v>
      </c>
      <c r="E327" s="2" t="s">
        <v>825</v>
      </c>
      <c r="F327" s="4">
        <v>88838</v>
      </c>
      <c r="G327" s="3" t="s">
        <v>12</v>
      </c>
      <c r="H327" s="3" t="s">
        <v>13</v>
      </c>
      <c r="I327" s="4"/>
      <c r="J327" s="3"/>
      <c r="K327" s="3" t="s">
        <v>2</v>
      </c>
      <c r="L327" s="3" t="s">
        <v>14</v>
      </c>
      <c r="M327" s="3" t="s">
        <v>15</v>
      </c>
      <c r="N327" s="127">
        <v>326</v>
      </c>
    </row>
    <row r="328" spans="1:14" ht="15.75" x14ac:dyDescent="0.25">
      <c r="A328" s="23" t="s">
        <v>199</v>
      </c>
      <c r="B328" s="23" t="s">
        <v>826</v>
      </c>
      <c r="C328" s="3" t="s">
        <v>23</v>
      </c>
      <c r="D328" s="2" t="s">
        <v>56</v>
      </c>
      <c r="E328" s="2" t="s">
        <v>221</v>
      </c>
      <c r="F328" s="4">
        <v>88796</v>
      </c>
      <c r="G328" s="3" t="s">
        <v>12</v>
      </c>
      <c r="H328" s="3" t="s">
        <v>13</v>
      </c>
      <c r="I328" s="4"/>
      <c r="J328" s="3"/>
      <c r="K328" s="3" t="s">
        <v>3</v>
      </c>
      <c r="L328" s="3" t="s">
        <v>59</v>
      </c>
      <c r="M328" s="3" t="s">
        <v>60</v>
      </c>
      <c r="N328" s="127">
        <v>327</v>
      </c>
    </row>
    <row r="329" spans="1:14" ht="15.75" x14ac:dyDescent="0.25">
      <c r="A329" s="23" t="s">
        <v>827</v>
      </c>
      <c r="B329" s="23" t="s">
        <v>828</v>
      </c>
      <c r="C329" s="3" t="s">
        <v>144</v>
      </c>
      <c r="D329" s="2" t="s">
        <v>829</v>
      </c>
      <c r="E329" s="2" t="s">
        <v>120</v>
      </c>
      <c r="F329" s="4">
        <v>88792</v>
      </c>
      <c r="G329" s="3" t="s">
        <v>12</v>
      </c>
      <c r="H329" s="3" t="s">
        <v>13</v>
      </c>
      <c r="I329" s="4">
        <v>6000</v>
      </c>
      <c r="J329" s="3"/>
      <c r="K329" s="3" t="s">
        <v>4</v>
      </c>
      <c r="L329" s="3" t="s">
        <v>14</v>
      </c>
      <c r="M329" s="3" t="s">
        <v>121</v>
      </c>
      <c r="N329" s="127">
        <v>328</v>
      </c>
    </row>
    <row r="330" spans="1:14" ht="15.75" x14ac:dyDescent="0.25">
      <c r="A330" s="23" t="s">
        <v>830</v>
      </c>
      <c r="B330" s="23" t="s">
        <v>601</v>
      </c>
      <c r="C330" s="3" t="s">
        <v>12</v>
      </c>
      <c r="D330" s="2" t="s">
        <v>56</v>
      </c>
      <c r="E330" s="2" t="s">
        <v>535</v>
      </c>
      <c r="F330" s="4">
        <v>88665</v>
      </c>
      <c r="G330" s="3" t="s">
        <v>12</v>
      </c>
      <c r="H330" s="3" t="s">
        <v>13</v>
      </c>
      <c r="I330" s="4"/>
      <c r="J330" s="3"/>
      <c r="K330" s="3" t="s">
        <v>3</v>
      </c>
      <c r="L330" s="3" t="s">
        <v>59</v>
      </c>
      <c r="M330" s="3" t="s">
        <v>60</v>
      </c>
      <c r="N330" s="127">
        <v>329</v>
      </c>
    </row>
    <row r="331" spans="1:14" ht="15.75" x14ac:dyDescent="0.25">
      <c r="A331" s="23" t="s">
        <v>831</v>
      </c>
      <c r="B331" s="23" t="s">
        <v>832</v>
      </c>
      <c r="C331" s="3" t="s">
        <v>144</v>
      </c>
      <c r="D331" s="2" t="s">
        <v>833</v>
      </c>
      <c r="E331" s="2" t="s">
        <v>834</v>
      </c>
      <c r="F331" s="4">
        <v>88572</v>
      </c>
      <c r="G331" s="3" t="s">
        <v>12</v>
      </c>
      <c r="H331" s="3" t="s">
        <v>13</v>
      </c>
      <c r="I331" s="4"/>
      <c r="J331" s="3"/>
      <c r="K331" s="3" t="s">
        <v>2</v>
      </c>
      <c r="L331" s="3" t="s">
        <v>14</v>
      </c>
      <c r="M331" s="3" t="s">
        <v>15</v>
      </c>
      <c r="N331" s="127">
        <v>330</v>
      </c>
    </row>
    <row r="332" spans="1:14" ht="15.75" x14ac:dyDescent="0.25">
      <c r="A332" s="25" t="s">
        <v>835</v>
      </c>
      <c r="B332" s="25" t="s">
        <v>836</v>
      </c>
      <c r="C332" s="26" t="s">
        <v>58</v>
      </c>
      <c r="D332" s="139" t="s">
        <v>201</v>
      </c>
      <c r="E332" s="139" t="s">
        <v>249</v>
      </c>
      <c r="F332" s="27">
        <v>88508</v>
      </c>
      <c r="G332" s="26" t="s">
        <v>12</v>
      </c>
      <c r="H332" s="26" t="s">
        <v>13</v>
      </c>
      <c r="I332" s="27"/>
      <c r="J332" s="26"/>
      <c r="K332" s="26" t="s">
        <v>3</v>
      </c>
      <c r="L332" s="26" t="s">
        <v>59</v>
      </c>
      <c r="M332" s="26" t="s">
        <v>60</v>
      </c>
      <c r="N332" s="127">
        <v>331</v>
      </c>
    </row>
    <row r="333" spans="1:14" ht="15.75" x14ac:dyDescent="0.25">
      <c r="A333" s="23" t="s">
        <v>837</v>
      </c>
      <c r="B333" s="23" t="s">
        <v>838</v>
      </c>
      <c r="C333" s="3" t="s">
        <v>18</v>
      </c>
      <c r="D333" s="2" t="s">
        <v>839</v>
      </c>
      <c r="E333" s="2" t="s">
        <v>57</v>
      </c>
      <c r="F333" s="24">
        <v>88447</v>
      </c>
      <c r="G333" s="3" t="s">
        <v>58</v>
      </c>
      <c r="H333" s="3" t="s">
        <v>13</v>
      </c>
      <c r="I333" s="4">
        <v>8000</v>
      </c>
      <c r="J333" s="3"/>
      <c r="K333" s="3" t="s">
        <v>1</v>
      </c>
      <c r="L333" s="3" t="s">
        <v>59</v>
      </c>
      <c r="M333" s="3" t="s">
        <v>60</v>
      </c>
      <c r="N333" s="127">
        <v>332</v>
      </c>
    </row>
    <row r="334" spans="1:14" ht="15.75" x14ac:dyDescent="0.25">
      <c r="A334" s="23" t="s">
        <v>840</v>
      </c>
      <c r="B334" s="23" t="s">
        <v>248</v>
      </c>
      <c r="C334" s="3" t="s">
        <v>58</v>
      </c>
      <c r="D334" s="2" t="s">
        <v>56</v>
      </c>
      <c r="E334" s="2" t="s">
        <v>573</v>
      </c>
      <c r="F334" s="4">
        <v>88334</v>
      </c>
      <c r="G334" s="3" t="s">
        <v>12</v>
      </c>
      <c r="H334" s="3" t="s">
        <v>13</v>
      </c>
      <c r="I334" s="4">
        <v>3500</v>
      </c>
      <c r="J334" s="3"/>
      <c r="K334" s="3" t="s">
        <v>3</v>
      </c>
      <c r="L334" s="3" t="s">
        <v>59</v>
      </c>
      <c r="M334" s="3" t="s">
        <v>60</v>
      </c>
      <c r="N334" s="127">
        <v>333</v>
      </c>
    </row>
    <row r="335" spans="1:14" ht="15.75" x14ac:dyDescent="0.25">
      <c r="A335" s="23" t="s">
        <v>841</v>
      </c>
      <c r="B335" s="23" t="s">
        <v>842</v>
      </c>
      <c r="C335" s="8"/>
      <c r="D335" s="2" t="s">
        <v>588</v>
      </c>
      <c r="E335" s="2" t="s">
        <v>125</v>
      </c>
      <c r="F335" s="4">
        <v>88064</v>
      </c>
      <c r="G335" s="3" t="s">
        <v>12</v>
      </c>
      <c r="H335" s="3" t="s">
        <v>13</v>
      </c>
      <c r="I335" s="4"/>
      <c r="J335" s="3"/>
      <c r="K335" s="3" t="s">
        <v>3</v>
      </c>
      <c r="L335" s="3" t="s">
        <v>59</v>
      </c>
      <c r="M335" s="3" t="s">
        <v>60</v>
      </c>
      <c r="N335" s="127">
        <v>334</v>
      </c>
    </row>
    <row r="336" spans="1:14" ht="15.75" x14ac:dyDescent="0.25">
      <c r="A336" s="23" t="s">
        <v>843</v>
      </c>
      <c r="B336" s="23" t="s">
        <v>844</v>
      </c>
      <c r="C336" s="3" t="s">
        <v>31</v>
      </c>
      <c r="D336" s="2" t="s">
        <v>845</v>
      </c>
      <c r="E336" s="2" t="s">
        <v>53</v>
      </c>
      <c r="F336" s="4">
        <v>87992</v>
      </c>
      <c r="G336" s="3" t="s">
        <v>12</v>
      </c>
      <c r="H336" s="3" t="s">
        <v>13</v>
      </c>
      <c r="I336" s="4"/>
      <c r="J336" s="3"/>
      <c r="K336" s="3" t="s">
        <v>2</v>
      </c>
      <c r="L336" s="3" t="s">
        <v>14</v>
      </c>
      <c r="M336" s="3" t="s">
        <v>15</v>
      </c>
      <c r="N336" s="127">
        <v>335</v>
      </c>
    </row>
    <row r="337" spans="1:14" ht="15.75" x14ac:dyDescent="0.25">
      <c r="A337" s="23" t="s">
        <v>250</v>
      </c>
      <c r="B337" s="23" t="s">
        <v>559</v>
      </c>
      <c r="C337" s="3" t="s">
        <v>207</v>
      </c>
      <c r="D337" s="2" t="s">
        <v>846</v>
      </c>
      <c r="E337" s="2" t="s">
        <v>37</v>
      </c>
      <c r="F337" s="4">
        <v>87822</v>
      </c>
      <c r="G337" s="3" t="s">
        <v>12</v>
      </c>
      <c r="H337" s="3" t="s">
        <v>13</v>
      </c>
      <c r="I337" s="4"/>
      <c r="J337" s="3"/>
      <c r="K337" s="3" t="s">
        <v>2</v>
      </c>
      <c r="L337" s="3" t="s">
        <v>14</v>
      </c>
      <c r="M337" s="3" t="s">
        <v>15</v>
      </c>
      <c r="N337" s="127">
        <v>336</v>
      </c>
    </row>
    <row r="338" spans="1:14" ht="15.75" x14ac:dyDescent="0.25">
      <c r="A338" s="23" t="s">
        <v>847</v>
      </c>
      <c r="B338" s="23" t="s">
        <v>50</v>
      </c>
      <c r="C338" s="3" t="s">
        <v>12</v>
      </c>
      <c r="D338" s="2" t="s">
        <v>56</v>
      </c>
      <c r="E338" s="2" t="s">
        <v>189</v>
      </c>
      <c r="F338" s="4">
        <v>87769</v>
      </c>
      <c r="G338" s="3" t="s">
        <v>12</v>
      </c>
      <c r="H338" s="3" t="s">
        <v>13</v>
      </c>
      <c r="I338" s="4"/>
      <c r="J338" s="3"/>
      <c r="K338" s="3" t="s">
        <v>3</v>
      </c>
      <c r="L338" s="3" t="s">
        <v>59</v>
      </c>
      <c r="M338" s="3" t="s">
        <v>60</v>
      </c>
      <c r="N338" s="127">
        <v>337</v>
      </c>
    </row>
    <row r="339" spans="1:14" ht="15.75" x14ac:dyDescent="0.25">
      <c r="A339" s="23" t="s">
        <v>848</v>
      </c>
      <c r="B339" s="23" t="s">
        <v>849</v>
      </c>
      <c r="C339" s="8"/>
      <c r="D339" s="2" t="s">
        <v>201</v>
      </c>
      <c r="E339" s="2" t="s">
        <v>234</v>
      </c>
      <c r="F339" s="24">
        <v>87747</v>
      </c>
      <c r="G339" s="3" t="s">
        <v>12</v>
      </c>
      <c r="H339" s="3" t="s">
        <v>13</v>
      </c>
      <c r="I339" s="4"/>
      <c r="J339" s="3"/>
      <c r="K339" s="3" t="s">
        <v>3</v>
      </c>
      <c r="L339" s="3" t="s">
        <v>59</v>
      </c>
      <c r="M339" s="3" t="s">
        <v>60</v>
      </c>
      <c r="N339" s="127">
        <v>338</v>
      </c>
    </row>
    <row r="340" spans="1:14" ht="15.75" x14ac:dyDescent="0.25">
      <c r="A340" s="23" t="s">
        <v>850</v>
      </c>
      <c r="B340" s="23" t="s">
        <v>311</v>
      </c>
      <c r="C340" s="3" t="s">
        <v>13</v>
      </c>
      <c r="D340" s="2" t="s">
        <v>56</v>
      </c>
      <c r="E340" s="2" t="s">
        <v>258</v>
      </c>
      <c r="F340" s="24">
        <v>87743</v>
      </c>
      <c r="G340" s="3" t="s">
        <v>12</v>
      </c>
      <c r="H340" s="3" t="s">
        <v>13</v>
      </c>
      <c r="I340" s="4"/>
      <c r="J340" s="3"/>
      <c r="K340" s="3" t="s">
        <v>3</v>
      </c>
      <c r="L340" s="3" t="s">
        <v>59</v>
      </c>
      <c r="M340" s="3" t="s">
        <v>60</v>
      </c>
      <c r="N340" s="127">
        <v>339</v>
      </c>
    </row>
    <row r="341" spans="1:14" ht="15.75" x14ac:dyDescent="0.25">
      <c r="A341" s="23" t="s">
        <v>851</v>
      </c>
      <c r="B341" s="23" t="s">
        <v>852</v>
      </c>
      <c r="C341" s="3" t="s">
        <v>13</v>
      </c>
      <c r="D341" s="2" t="s">
        <v>853</v>
      </c>
      <c r="E341" s="2" t="s">
        <v>53</v>
      </c>
      <c r="F341" s="4">
        <v>87686</v>
      </c>
      <c r="G341" s="3" t="s">
        <v>12</v>
      </c>
      <c r="H341" s="3" t="s">
        <v>13</v>
      </c>
      <c r="I341" s="4"/>
      <c r="J341" s="3"/>
      <c r="K341" s="3" t="s">
        <v>2</v>
      </c>
      <c r="L341" s="3" t="s">
        <v>14</v>
      </c>
      <c r="M341" s="3" t="s">
        <v>15</v>
      </c>
      <c r="N341" s="127">
        <v>340</v>
      </c>
    </row>
    <row r="342" spans="1:14" ht="15.75" x14ac:dyDescent="0.25">
      <c r="A342" s="23" t="s">
        <v>854</v>
      </c>
      <c r="B342" s="23" t="s">
        <v>210</v>
      </c>
      <c r="C342" s="3" t="s">
        <v>51</v>
      </c>
      <c r="D342" s="2" t="s">
        <v>855</v>
      </c>
      <c r="E342" s="2" t="s">
        <v>89</v>
      </c>
      <c r="F342" s="4">
        <v>87408</v>
      </c>
      <c r="G342" s="3" t="s">
        <v>12</v>
      </c>
      <c r="H342" s="3" t="s">
        <v>13</v>
      </c>
      <c r="I342" s="4"/>
      <c r="J342" s="3"/>
      <c r="K342" s="3" t="s">
        <v>2</v>
      </c>
      <c r="L342" s="3" t="s">
        <v>14</v>
      </c>
      <c r="M342" s="3" t="s">
        <v>15</v>
      </c>
      <c r="N342" s="127">
        <v>341</v>
      </c>
    </row>
    <row r="343" spans="1:14" ht="15.75" x14ac:dyDescent="0.25">
      <c r="A343" s="23" t="s">
        <v>856</v>
      </c>
      <c r="B343" s="23" t="s">
        <v>857</v>
      </c>
      <c r="C343" s="3" t="s">
        <v>43</v>
      </c>
      <c r="D343" s="2" t="s">
        <v>858</v>
      </c>
      <c r="E343" s="2" t="s">
        <v>80</v>
      </c>
      <c r="F343" s="4">
        <v>87234</v>
      </c>
      <c r="G343" s="3" t="s">
        <v>12</v>
      </c>
      <c r="H343" s="3" t="s">
        <v>13</v>
      </c>
      <c r="I343" s="4"/>
      <c r="J343" s="3"/>
      <c r="K343" s="3" t="s">
        <v>2</v>
      </c>
      <c r="L343" s="3" t="s">
        <v>14</v>
      </c>
      <c r="M343" s="3" t="s">
        <v>15</v>
      </c>
      <c r="N343" s="127">
        <v>342</v>
      </c>
    </row>
    <row r="344" spans="1:14" ht="15.75" x14ac:dyDescent="0.25">
      <c r="A344" s="23" t="s">
        <v>859</v>
      </c>
      <c r="B344" s="23" t="s">
        <v>860</v>
      </c>
      <c r="C344" s="3" t="s">
        <v>58</v>
      </c>
      <c r="D344" s="2" t="s">
        <v>861</v>
      </c>
      <c r="E344" s="2" t="s">
        <v>189</v>
      </c>
      <c r="F344" s="4">
        <v>87227</v>
      </c>
      <c r="G344" s="3" t="s">
        <v>12</v>
      </c>
      <c r="H344" s="3" t="s">
        <v>13</v>
      </c>
      <c r="I344" s="4">
        <v>1000</v>
      </c>
      <c r="J344" s="3"/>
      <c r="K344" s="3" t="s">
        <v>3</v>
      </c>
      <c r="L344" s="3" t="s">
        <v>59</v>
      </c>
      <c r="M344" s="3" t="s">
        <v>60</v>
      </c>
      <c r="N344" s="127">
        <v>343</v>
      </c>
    </row>
    <row r="345" spans="1:14" ht="15.75" x14ac:dyDescent="0.25">
      <c r="A345" s="23" t="s">
        <v>862</v>
      </c>
      <c r="B345" s="23" t="s">
        <v>8</v>
      </c>
      <c r="C345" s="3" t="s">
        <v>12</v>
      </c>
      <c r="D345" s="2" t="s">
        <v>863</v>
      </c>
      <c r="E345" s="2" t="s">
        <v>28</v>
      </c>
      <c r="F345" s="4">
        <v>87125</v>
      </c>
      <c r="G345" s="3" t="s">
        <v>12</v>
      </c>
      <c r="H345" s="3" t="s">
        <v>13</v>
      </c>
      <c r="I345" s="4"/>
      <c r="J345" s="3"/>
      <c r="K345" s="3" t="s">
        <v>2</v>
      </c>
      <c r="L345" s="3" t="s">
        <v>14</v>
      </c>
      <c r="M345" s="3" t="s">
        <v>15</v>
      </c>
      <c r="N345" s="127">
        <v>344</v>
      </c>
    </row>
    <row r="346" spans="1:14" ht="15.75" x14ac:dyDescent="0.25">
      <c r="A346" s="23" t="s">
        <v>142</v>
      </c>
      <c r="B346" s="23" t="s">
        <v>752</v>
      </c>
      <c r="C346" s="3" t="s">
        <v>51</v>
      </c>
      <c r="D346" s="2" t="s">
        <v>792</v>
      </c>
      <c r="E346" s="2" t="s">
        <v>149</v>
      </c>
      <c r="F346" s="24">
        <v>87125</v>
      </c>
      <c r="G346" s="3" t="s">
        <v>12</v>
      </c>
      <c r="H346" s="3" t="s">
        <v>13</v>
      </c>
      <c r="I346" s="4"/>
      <c r="J346" s="3"/>
      <c r="K346" s="3" t="s">
        <v>2</v>
      </c>
      <c r="L346" s="3" t="s">
        <v>14</v>
      </c>
      <c r="M346" s="3" t="s">
        <v>15</v>
      </c>
      <c r="N346" s="127">
        <v>345</v>
      </c>
    </row>
    <row r="347" spans="1:14" ht="15.75" x14ac:dyDescent="0.25">
      <c r="A347" s="23" t="s">
        <v>864</v>
      </c>
      <c r="B347" s="23" t="s">
        <v>865</v>
      </c>
      <c r="C347" s="3" t="s">
        <v>18</v>
      </c>
      <c r="D347" s="2" t="s">
        <v>866</v>
      </c>
      <c r="E347" s="2" t="s">
        <v>178</v>
      </c>
      <c r="F347" s="4">
        <v>87125</v>
      </c>
      <c r="G347" s="3" t="s">
        <v>12</v>
      </c>
      <c r="H347" s="3" t="s">
        <v>13</v>
      </c>
      <c r="I347" s="4"/>
      <c r="J347" s="3"/>
      <c r="K347" s="3" t="s">
        <v>2</v>
      </c>
      <c r="L347" s="3" t="s">
        <v>14</v>
      </c>
      <c r="M347" s="3" t="s">
        <v>15</v>
      </c>
      <c r="N347" s="127">
        <v>346</v>
      </c>
    </row>
    <row r="348" spans="1:14" ht="15.75" x14ac:dyDescent="0.25">
      <c r="A348" s="23" t="s">
        <v>867</v>
      </c>
      <c r="B348" s="23" t="s">
        <v>868</v>
      </c>
      <c r="C348" s="8"/>
      <c r="D348" s="2" t="s">
        <v>869</v>
      </c>
      <c r="E348" s="2" t="s">
        <v>53</v>
      </c>
      <c r="F348" s="24">
        <v>87125</v>
      </c>
      <c r="G348" s="3" t="s">
        <v>12</v>
      </c>
      <c r="H348" s="3" t="s">
        <v>13</v>
      </c>
      <c r="I348" s="4"/>
      <c r="J348" s="3"/>
      <c r="K348" s="3" t="s">
        <v>2</v>
      </c>
      <c r="L348" s="3" t="s">
        <v>14</v>
      </c>
      <c r="M348" s="3" t="s">
        <v>15</v>
      </c>
      <c r="N348" s="127">
        <v>347</v>
      </c>
    </row>
    <row r="349" spans="1:14" ht="15.75" x14ac:dyDescent="0.25">
      <c r="A349" s="23" t="s">
        <v>870</v>
      </c>
      <c r="B349" s="23" t="s">
        <v>139</v>
      </c>
      <c r="C349" s="3" t="s">
        <v>12</v>
      </c>
      <c r="D349" s="2" t="s">
        <v>195</v>
      </c>
      <c r="E349" s="2" t="s">
        <v>477</v>
      </c>
      <c r="F349" s="4">
        <v>87013</v>
      </c>
      <c r="G349" s="3" t="s">
        <v>12</v>
      </c>
      <c r="H349" s="3" t="s">
        <v>13</v>
      </c>
      <c r="I349" s="4"/>
      <c r="J349" s="3"/>
      <c r="K349" s="3" t="s">
        <v>3</v>
      </c>
      <c r="L349" s="3" t="s">
        <v>59</v>
      </c>
      <c r="M349" s="3" t="s">
        <v>60</v>
      </c>
      <c r="N349" s="127">
        <v>348</v>
      </c>
    </row>
    <row r="350" spans="1:14" ht="15.75" x14ac:dyDescent="0.25">
      <c r="A350" s="23" t="s">
        <v>871</v>
      </c>
      <c r="B350" s="23" t="s">
        <v>872</v>
      </c>
      <c r="C350" s="3" t="s">
        <v>87</v>
      </c>
      <c r="D350" s="2" t="s">
        <v>873</v>
      </c>
      <c r="E350" s="2" t="s">
        <v>129</v>
      </c>
      <c r="F350" s="4">
        <v>87004</v>
      </c>
      <c r="G350" s="3" t="s">
        <v>12</v>
      </c>
      <c r="H350" s="3" t="s">
        <v>13</v>
      </c>
      <c r="I350" s="4"/>
      <c r="J350" s="3"/>
      <c r="K350" s="3" t="s">
        <v>2</v>
      </c>
      <c r="L350" s="3" t="s">
        <v>14</v>
      </c>
      <c r="M350" s="3" t="s">
        <v>15</v>
      </c>
      <c r="N350" s="127">
        <v>349</v>
      </c>
    </row>
    <row r="351" spans="1:14" ht="15.75" x14ac:dyDescent="0.25">
      <c r="A351" s="23" t="s">
        <v>874</v>
      </c>
      <c r="B351" s="23" t="s">
        <v>875</v>
      </c>
      <c r="C351" s="3" t="s">
        <v>43</v>
      </c>
      <c r="D351" s="2" t="s">
        <v>56</v>
      </c>
      <c r="E351" s="2" t="s">
        <v>625</v>
      </c>
      <c r="F351" s="24">
        <v>86859</v>
      </c>
      <c r="G351" s="3" t="s">
        <v>12</v>
      </c>
      <c r="H351" s="3" t="s">
        <v>13</v>
      </c>
      <c r="I351" s="4">
        <v>1500</v>
      </c>
      <c r="J351" s="3"/>
      <c r="K351" s="3" t="s">
        <v>3</v>
      </c>
      <c r="L351" s="3" t="s">
        <v>59</v>
      </c>
      <c r="M351" s="3" t="s">
        <v>60</v>
      </c>
      <c r="N351" s="127">
        <v>350</v>
      </c>
    </row>
    <row r="352" spans="1:14" ht="15.75" x14ac:dyDescent="0.25">
      <c r="A352" s="23" t="s">
        <v>876</v>
      </c>
      <c r="B352" s="23" t="s">
        <v>877</v>
      </c>
      <c r="C352" s="3" t="s">
        <v>87</v>
      </c>
      <c r="D352" s="2" t="s">
        <v>195</v>
      </c>
      <c r="E352" s="2" t="s">
        <v>270</v>
      </c>
      <c r="F352" s="4">
        <v>86822</v>
      </c>
      <c r="G352" s="3" t="s">
        <v>12</v>
      </c>
      <c r="H352" s="3" t="s">
        <v>13</v>
      </c>
      <c r="I352" s="4"/>
      <c r="J352" s="3"/>
      <c r="K352" s="3" t="s">
        <v>3</v>
      </c>
      <c r="L352" s="3" t="s">
        <v>59</v>
      </c>
      <c r="M352" s="3" t="s">
        <v>60</v>
      </c>
      <c r="N352" s="127">
        <v>351</v>
      </c>
    </row>
    <row r="353" spans="1:14" ht="15.75" x14ac:dyDescent="0.25">
      <c r="A353" s="23" t="s">
        <v>878</v>
      </c>
      <c r="B353" s="23" t="s">
        <v>879</v>
      </c>
      <c r="C353" s="8"/>
      <c r="D353" s="2" t="s">
        <v>195</v>
      </c>
      <c r="E353" s="2" t="s">
        <v>766</v>
      </c>
      <c r="F353" s="24">
        <v>86815</v>
      </c>
      <c r="G353" s="3" t="s">
        <v>12</v>
      </c>
      <c r="H353" s="3" t="s">
        <v>13</v>
      </c>
      <c r="I353" s="4"/>
      <c r="J353" s="3"/>
      <c r="K353" s="3" t="s">
        <v>3</v>
      </c>
      <c r="L353" s="3" t="s">
        <v>59</v>
      </c>
      <c r="M353" s="3" t="s">
        <v>60</v>
      </c>
      <c r="N353" s="127">
        <v>352</v>
      </c>
    </row>
    <row r="354" spans="1:14" ht="15.75" x14ac:dyDescent="0.25">
      <c r="A354" s="23" t="s">
        <v>880</v>
      </c>
      <c r="B354" s="23" t="s">
        <v>881</v>
      </c>
      <c r="C354" s="8"/>
      <c r="D354" s="2" t="s">
        <v>56</v>
      </c>
      <c r="E354" s="2" t="s">
        <v>189</v>
      </c>
      <c r="F354" s="4">
        <v>86805</v>
      </c>
      <c r="G354" s="3" t="s">
        <v>12</v>
      </c>
      <c r="H354" s="3" t="s">
        <v>13</v>
      </c>
      <c r="I354" s="4"/>
      <c r="J354" s="3"/>
      <c r="K354" s="3" t="s">
        <v>3</v>
      </c>
      <c r="L354" s="3" t="s">
        <v>59</v>
      </c>
      <c r="M354" s="3" t="s">
        <v>60</v>
      </c>
      <c r="N354" s="127">
        <v>353</v>
      </c>
    </row>
    <row r="355" spans="1:14" ht="15.75" x14ac:dyDescent="0.25">
      <c r="A355" s="23" t="s">
        <v>882</v>
      </c>
      <c r="B355" s="23" t="s">
        <v>35</v>
      </c>
      <c r="C355" s="3" t="s">
        <v>31</v>
      </c>
      <c r="D355" s="2" t="s">
        <v>883</v>
      </c>
      <c r="E355" s="2" t="s">
        <v>463</v>
      </c>
      <c r="F355" s="4">
        <v>86803</v>
      </c>
      <c r="G355" s="3" t="s">
        <v>12</v>
      </c>
      <c r="H355" s="3" t="s">
        <v>13</v>
      </c>
      <c r="I355" s="4">
        <v>2000</v>
      </c>
      <c r="J355" s="3"/>
      <c r="K355" s="3" t="s">
        <v>3</v>
      </c>
      <c r="L355" s="3" t="s">
        <v>59</v>
      </c>
      <c r="M355" s="3" t="s">
        <v>60</v>
      </c>
      <c r="N355" s="127">
        <v>354</v>
      </c>
    </row>
    <row r="356" spans="1:14" ht="15.75" x14ac:dyDescent="0.25">
      <c r="A356" s="23" t="s">
        <v>884</v>
      </c>
      <c r="B356" s="23" t="s">
        <v>147</v>
      </c>
      <c r="C356" s="3" t="s">
        <v>51</v>
      </c>
      <c r="D356" s="2" t="s">
        <v>56</v>
      </c>
      <c r="E356" s="2" t="s">
        <v>373</v>
      </c>
      <c r="F356" s="4">
        <v>86727</v>
      </c>
      <c r="G356" s="3" t="s">
        <v>58</v>
      </c>
      <c r="H356" s="3" t="s">
        <v>13</v>
      </c>
      <c r="I356" s="4"/>
      <c r="J356" s="3"/>
      <c r="K356" s="3" t="s">
        <v>1</v>
      </c>
      <c r="L356" s="3" t="s">
        <v>59</v>
      </c>
      <c r="M356" s="3" t="s">
        <v>60</v>
      </c>
      <c r="N356" s="127">
        <v>355</v>
      </c>
    </row>
    <row r="357" spans="1:14" ht="15.75" x14ac:dyDescent="0.25">
      <c r="A357" s="23" t="s">
        <v>737</v>
      </c>
      <c r="B357" s="23" t="s">
        <v>139</v>
      </c>
      <c r="C357" s="3" t="s">
        <v>87</v>
      </c>
      <c r="D357" s="2" t="s">
        <v>56</v>
      </c>
      <c r="E357" s="2" t="s">
        <v>607</v>
      </c>
      <c r="F357" s="4">
        <v>86717</v>
      </c>
      <c r="G357" s="3" t="s">
        <v>12</v>
      </c>
      <c r="H357" s="3" t="s">
        <v>13</v>
      </c>
      <c r="I357" s="4"/>
      <c r="J357" s="3"/>
      <c r="K357" s="3" t="s">
        <v>3</v>
      </c>
      <c r="L357" s="3" t="s">
        <v>59</v>
      </c>
      <c r="M357" s="3" t="s">
        <v>60</v>
      </c>
      <c r="N357" s="127">
        <v>356</v>
      </c>
    </row>
    <row r="358" spans="1:14" ht="15.75" x14ac:dyDescent="0.25">
      <c r="A358" s="23" t="s">
        <v>885</v>
      </c>
      <c r="B358" s="23" t="s">
        <v>886</v>
      </c>
      <c r="C358" s="3" t="s">
        <v>207</v>
      </c>
      <c r="D358" s="2" t="s">
        <v>56</v>
      </c>
      <c r="E358" s="2" t="s">
        <v>535</v>
      </c>
      <c r="F358" s="4">
        <v>86674</v>
      </c>
      <c r="G358" s="3" t="s">
        <v>58</v>
      </c>
      <c r="H358" s="3" t="s">
        <v>13</v>
      </c>
      <c r="I358" s="4"/>
      <c r="J358" s="3"/>
      <c r="K358" s="3" t="s">
        <v>1</v>
      </c>
      <c r="L358" s="3" t="s">
        <v>59</v>
      </c>
      <c r="M358" s="3" t="s">
        <v>60</v>
      </c>
      <c r="N358" s="127">
        <v>357</v>
      </c>
    </row>
    <row r="359" spans="1:14" ht="15.75" x14ac:dyDescent="0.25">
      <c r="A359" s="25" t="s">
        <v>887</v>
      </c>
      <c r="B359" s="25" t="s">
        <v>628</v>
      </c>
      <c r="C359" s="26" t="s">
        <v>58</v>
      </c>
      <c r="D359" s="139" t="s">
        <v>201</v>
      </c>
      <c r="E359" s="139" t="s">
        <v>249</v>
      </c>
      <c r="F359" s="27">
        <v>86473</v>
      </c>
      <c r="G359" s="26" t="s">
        <v>58</v>
      </c>
      <c r="H359" s="26" t="s">
        <v>13</v>
      </c>
      <c r="I359" s="27"/>
      <c r="J359" s="26"/>
      <c r="K359" s="26" t="s">
        <v>1</v>
      </c>
      <c r="L359" s="26" t="s">
        <v>59</v>
      </c>
      <c r="M359" s="26" t="s">
        <v>60</v>
      </c>
      <c r="N359" s="127">
        <v>358</v>
      </c>
    </row>
    <row r="360" spans="1:14" ht="15.75" x14ac:dyDescent="0.25">
      <c r="A360" s="23" t="s">
        <v>888</v>
      </c>
      <c r="B360" s="23" t="s">
        <v>889</v>
      </c>
      <c r="C360" s="3" t="s">
        <v>63</v>
      </c>
      <c r="D360" s="2" t="s">
        <v>195</v>
      </c>
      <c r="E360" s="2" t="s">
        <v>258</v>
      </c>
      <c r="F360" s="4">
        <v>86342</v>
      </c>
      <c r="G360" s="3" t="s">
        <v>12</v>
      </c>
      <c r="H360" s="3" t="s">
        <v>13</v>
      </c>
      <c r="I360" s="4"/>
      <c r="J360" s="3"/>
      <c r="K360" s="3" t="s">
        <v>3</v>
      </c>
      <c r="L360" s="3" t="s">
        <v>59</v>
      </c>
      <c r="M360" s="3" t="s">
        <v>60</v>
      </c>
      <c r="N360" s="127">
        <v>359</v>
      </c>
    </row>
    <row r="361" spans="1:14" ht="15.75" x14ac:dyDescent="0.25">
      <c r="A361" s="23" t="s">
        <v>890</v>
      </c>
      <c r="B361" s="23" t="s">
        <v>891</v>
      </c>
      <c r="C361" s="3" t="s">
        <v>63</v>
      </c>
      <c r="D361" s="2" t="s">
        <v>56</v>
      </c>
      <c r="E361" s="2" t="s">
        <v>497</v>
      </c>
      <c r="F361" s="4">
        <v>86157</v>
      </c>
      <c r="G361" s="3" t="s">
        <v>58</v>
      </c>
      <c r="H361" s="3" t="s">
        <v>13</v>
      </c>
      <c r="I361" s="4"/>
      <c r="J361" s="3"/>
      <c r="K361" s="3" t="s">
        <v>1</v>
      </c>
      <c r="L361" s="3" t="s">
        <v>59</v>
      </c>
      <c r="M361" s="3" t="s">
        <v>60</v>
      </c>
      <c r="N361" s="127">
        <v>360</v>
      </c>
    </row>
    <row r="362" spans="1:14" ht="15.75" x14ac:dyDescent="0.25">
      <c r="A362" s="23" t="s">
        <v>892</v>
      </c>
      <c r="B362" s="23" t="s">
        <v>893</v>
      </c>
      <c r="C362" s="3" t="s">
        <v>144</v>
      </c>
      <c r="D362" s="2" t="s">
        <v>195</v>
      </c>
      <c r="E362" s="2" t="s">
        <v>211</v>
      </c>
      <c r="F362" s="4">
        <v>86094</v>
      </c>
      <c r="G362" s="3" t="s">
        <v>12</v>
      </c>
      <c r="H362" s="3" t="s">
        <v>13</v>
      </c>
      <c r="I362" s="4"/>
      <c r="J362" s="3"/>
      <c r="K362" s="3" t="s">
        <v>3</v>
      </c>
      <c r="L362" s="3" t="s">
        <v>59</v>
      </c>
      <c r="M362" s="3" t="s">
        <v>60</v>
      </c>
      <c r="N362" s="127">
        <v>361</v>
      </c>
    </row>
    <row r="363" spans="1:14" ht="15.75" x14ac:dyDescent="0.25">
      <c r="A363" s="23" t="s">
        <v>894</v>
      </c>
      <c r="B363" s="23" t="s">
        <v>35</v>
      </c>
      <c r="C363" s="3" t="s">
        <v>43</v>
      </c>
      <c r="D363" s="2" t="s">
        <v>729</v>
      </c>
      <c r="E363" s="2" t="s">
        <v>261</v>
      </c>
      <c r="F363" s="4">
        <v>86002</v>
      </c>
      <c r="G363" s="3" t="s">
        <v>12</v>
      </c>
      <c r="H363" s="3" t="s">
        <v>13</v>
      </c>
      <c r="I363" s="4"/>
      <c r="J363" s="3"/>
      <c r="K363" s="3" t="s">
        <v>2</v>
      </c>
      <c r="L363" s="3" t="s">
        <v>14</v>
      </c>
      <c r="M363" s="3" t="s">
        <v>15</v>
      </c>
      <c r="N363" s="127">
        <v>362</v>
      </c>
    </row>
    <row r="364" spans="1:14" ht="15.75" x14ac:dyDescent="0.25">
      <c r="A364" s="23" t="s">
        <v>895</v>
      </c>
      <c r="B364" s="23" t="s">
        <v>896</v>
      </c>
      <c r="C364" s="3" t="s">
        <v>31</v>
      </c>
      <c r="D364" s="2" t="s">
        <v>56</v>
      </c>
      <c r="E364" s="2" t="s">
        <v>573</v>
      </c>
      <c r="F364" s="4">
        <v>85967</v>
      </c>
      <c r="G364" s="3" t="s">
        <v>12</v>
      </c>
      <c r="H364" s="3" t="s">
        <v>13</v>
      </c>
      <c r="I364" s="4"/>
      <c r="J364" s="3"/>
      <c r="K364" s="3" t="s">
        <v>3</v>
      </c>
      <c r="L364" s="3" t="s">
        <v>59</v>
      </c>
      <c r="M364" s="3" t="s">
        <v>60</v>
      </c>
      <c r="N364" s="127">
        <v>363</v>
      </c>
    </row>
    <row r="365" spans="1:14" ht="15.75" x14ac:dyDescent="0.25">
      <c r="A365" s="23" t="s">
        <v>897</v>
      </c>
      <c r="B365" s="23" t="s">
        <v>898</v>
      </c>
      <c r="C365" s="3" t="s">
        <v>152</v>
      </c>
      <c r="D365" s="2" t="s">
        <v>195</v>
      </c>
      <c r="E365" s="2" t="s">
        <v>766</v>
      </c>
      <c r="F365" s="4">
        <v>85860</v>
      </c>
      <c r="G365" s="3" t="s">
        <v>58</v>
      </c>
      <c r="H365" s="3" t="s">
        <v>13</v>
      </c>
      <c r="I365" s="4"/>
      <c r="J365" s="3"/>
      <c r="K365" s="3" t="s">
        <v>1</v>
      </c>
      <c r="L365" s="3" t="s">
        <v>59</v>
      </c>
      <c r="M365" s="3" t="s">
        <v>60</v>
      </c>
      <c r="N365" s="127">
        <v>364</v>
      </c>
    </row>
    <row r="366" spans="1:14" ht="15.75" x14ac:dyDescent="0.25">
      <c r="A366" s="23" t="s">
        <v>899</v>
      </c>
      <c r="B366" s="23" t="s">
        <v>900</v>
      </c>
      <c r="C366" s="3" t="s">
        <v>144</v>
      </c>
      <c r="D366" s="2" t="s">
        <v>901</v>
      </c>
      <c r="E366" s="2" t="s">
        <v>173</v>
      </c>
      <c r="F366" s="4">
        <v>85692</v>
      </c>
      <c r="G366" s="3" t="s">
        <v>12</v>
      </c>
      <c r="H366" s="3" t="s">
        <v>13</v>
      </c>
      <c r="I366" s="4"/>
      <c r="J366" s="3"/>
      <c r="K366" s="3" t="s">
        <v>2</v>
      </c>
      <c r="L366" s="3" t="s">
        <v>14</v>
      </c>
      <c r="M366" s="3" t="s">
        <v>15</v>
      </c>
      <c r="N366" s="127">
        <v>365</v>
      </c>
    </row>
    <row r="367" spans="1:14" ht="15.75" x14ac:dyDescent="0.25">
      <c r="A367" s="23" t="s">
        <v>902</v>
      </c>
      <c r="B367" s="23" t="s">
        <v>86</v>
      </c>
      <c r="C367" s="3" t="s">
        <v>43</v>
      </c>
      <c r="D367" s="2" t="s">
        <v>903</v>
      </c>
      <c r="E367" s="2" t="s">
        <v>116</v>
      </c>
      <c r="F367" s="4">
        <v>85592</v>
      </c>
      <c r="G367" s="3" t="s">
        <v>12</v>
      </c>
      <c r="H367" s="3" t="s">
        <v>13</v>
      </c>
      <c r="I367" s="4">
        <v>4500</v>
      </c>
      <c r="J367" s="3"/>
      <c r="K367" s="3" t="s">
        <v>2</v>
      </c>
      <c r="L367" s="3" t="s">
        <v>14</v>
      </c>
      <c r="M367" s="3" t="s">
        <v>15</v>
      </c>
      <c r="N367" s="127">
        <v>366</v>
      </c>
    </row>
    <row r="368" spans="1:14" ht="15.75" x14ac:dyDescent="0.25">
      <c r="A368" s="23" t="s">
        <v>904</v>
      </c>
      <c r="B368" s="23" t="s">
        <v>42</v>
      </c>
      <c r="C368" s="3" t="s">
        <v>135</v>
      </c>
      <c r="D368" s="2" t="s">
        <v>195</v>
      </c>
      <c r="E368" s="2" t="s">
        <v>258</v>
      </c>
      <c r="F368" s="4">
        <v>85592</v>
      </c>
      <c r="G368" s="3" t="s">
        <v>12</v>
      </c>
      <c r="H368" s="3" t="s">
        <v>13</v>
      </c>
      <c r="I368" s="4">
        <v>2500</v>
      </c>
      <c r="J368" s="3"/>
      <c r="K368" s="3" t="s">
        <v>3</v>
      </c>
      <c r="L368" s="3" t="s">
        <v>59</v>
      </c>
      <c r="M368" s="3" t="s">
        <v>60</v>
      </c>
      <c r="N368" s="127">
        <v>367</v>
      </c>
    </row>
    <row r="369" spans="1:14" ht="15.75" x14ac:dyDescent="0.25">
      <c r="A369" s="23" t="s">
        <v>905</v>
      </c>
      <c r="B369" s="23" t="s">
        <v>605</v>
      </c>
      <c r="C369" s="3" t="s">
        <v>23</v>
      </c>
      <c r="D369" s="2" t="s">
        <v>906</v>
      </c>
      <c r="E369" s="2" t="s">
        <v>120</v>
      </c>
      <c r="F369" s="4">
        <v>85327</v>
      </c>
      <c r="G369" s="3" t="s">
        <v>12</v>
      </c>
      <c r="H369" s="3" t="s">
        <v>13</v>
      </c>
      <c r="I369" s="4"/>
      <c r="J369" s="3"/>
      <c r="K369" s="3" t="s">
        <v>4</v>
      </c>
      <c r="L369" s="3" t="s">
        <v>14</v>
      </c>
      <c r="M369" s="3" t="s">
        <v>121</v>
      </c>
      <c r="N369" s="127">
        <v>368</v>
      </c>
    </row>
    <row r="370" spans="1:14" ht="15.75" x14ac:dyDescent="0.25">
      <c r="A370" s="23" t="s">
        <v>907</v>
      </c>
      <c r="B370" s="23" t="s">
        <v>609</v>
      </c>
      <c r="C370" s="3" t="s">
        <v>187</v>
      </c>
      <c r="D370" s="2" t="s">
        <v>195</v>
      </c>
      <c r="E370" s="2" t="s">
        <v>603</v>
      </c>
      <c r="F370" s="4">
        <v>85299</v>
      </c>
      <c r="G370" s="3" t="s">
        <v>12</v>
      </c>
      <c r="H370" s="3" t="s">
        <v>13</v>
      </c>
      <c r="I370" s="4"/>
      <c r="J370" s="3"/>
      <c r="K370" s="3" t="s">
        <v>3</v>
      </c>
      <c r="L370" s="3" t="s">
        <v>59</v>
      </c>
      <c r="M370" s="3" t="s">
        <v>60</v>
      </c>
      <c r="N370" s="127">
        <v>369</v>
      </c>
    </row>
    <row r="371" spans="1:14" ht="15.75" x14ac:dyDescent="0.25">
      <c r="A371" s="23" t="s">
        <v>908</v>
      </c>
      <c r="B371" s="23" t="s">
        <v>909</v>
      </c>
      <c r="C371" s="8"/>
      <c r="D371" s="2" t="s">
        <v>195</v>
      </c>
      <c r="E371" s="2" t="s">
        <v>163</v>
      </c>
      <c r="F371" s="4">
        <v>85295</v>
      </c>
      <c r="G371" s="3" t="s">
        <v>12</v>
      </c>
      <c r="H371" s="3" t="s">
        <v>13</v>
      </c>
      <c r="I371" s="4"/>
      <c r="J371" s="3"/>
      <c r="K371" s="3" t="s">
        <v>3</v>
      </c>
      <c r="L371" s="3" t="s">
        <v>59</v>
      </c>
      <c r="M371" s="3" t="s">
        <v>60</v>
      </c>
      <c r="N371" s="127">
        <v>370</v>
      </c>
    </row>
    <row r="372" spans="1:14" ht="15.75" x14ac:dyDescent="0.25">
      <c r="A372" s="23" t="s">
        <v>425</v>
      </c>
      <c r="B372" s="23" t="s">
        <v>282</v>
      </c>
      <c r="C372" s="3" t="s">
        <v>181</v>
      </c>
      <c r="D372" s="2" t="s">
        <v>910</v>
      </c>
      <c r="E372" s="2" t="s">
        <v>911</v>
      </c>
      <c r="F372" s="4">
        <v>85075</v>
      </c>
      <c r="G372" s="3" t="s">
        <v>12</v>
      </c>
      <c r="H372" s="3" t="s">
        <v>13</v>
      </c>
      <c r="I372" s="4"/>
      <c r="J372" s="3"/>
      <c r="K372" s="3" t="s">
        <v>2</v>
      </c>
      <c r="L372" s="3" t="s">
        <v>14</v>
      </c>
      <c r="M372" s="3" t="s">
        <v>15</v>
      </c>
      <c r="N372" s="127">
        <v>371</v>
      </c>
    </row>
    <row r="373" spans="1:14" ht="15.75" x14ac:dyDescent="0.25">
      <c r="A373" s="23" t="s">
        <v>912</v>
      </c>
      <c r="B373" s="23" t="s">
        <v>615</v>
      </c>
      <c r="C373" s="3" t="s">
        <v>12</v>
      </c>
      <c r="D373" s="2" t="s">
        <v>913</v>
      </c>
      <c r="E373" s="2" t="s">
        <v>120</v>
      </c>
      <c r="F373" s="4">
        <v>85069</v>
      </c>
      <c r="G373" s="3" t="s">
        <v>12</v>
      </c>
      <c r="H373" s="3" t="s">
        <v>13</v>
      </c>
      <c r="I373" s="4"/>
      <c r="J373" s="3"/>
      <c r="K373" s="3" t="s">
        <v>4</v>
      </c>
      <c r="L373" s="3" t="s">
        <v>14</v>
      </c>
      <c r="M373" s="3" t="s">
        <v>121</v>
      </c>
      <c r="N373" s="127">
        <v>372</v>
      </c>
    </row>
    <row r="374" spans="1:14" ht="15.75" x14ac:dyDescent="0.25">
      <c r="A374" s="23" t="s">
        <v>914</v>
      </c>
      <c r="B374" s="23" t="s">
        <v>313</v>
      </c>
      <c r="C374" s="3" t="s">
        <v>12</v>
      </c>
      <c r="D374" s="2" t="s">
        <v>915</v>
      </c>
      <c r="E374" s="2" t="s">
        <v>916</v>
      </c>
      <c r="F374" s="4">
        <v>85059</v>
      </c>
      <c r="G374" s="3" t="s">
        <v>12</v>
      </c>
      <c r="H374" s="3" t="s">
        <v>13</v>
      </c>
      <c r="I374" s="4">
        <v>8000</v>
      </c>
      <c r="J374" s="3"/>
      <c r="K374" s="3" t="s">
        <v>0</v>
      </c>
      <c r="L374" s="3" t="s">
        <v>14</v>
      </c>
      <c r="M374" s="3" t="s">
        <v>7373</v>
      </c>
      <c r="N374" s="127">
        <v>373</v>
      </c>
    </row>
    <row r="375" spans="1:14" ht="15.75" x14ac:dyDescent="0.25">
      <c r="A375" s="23" t="s">
        <v>917</v>
      </c>
      <c r="B375" s="23" t="s">
        <v>918</v>
      </c>
      <c r="C375" s="3" t="s">
        <v>144</v>
      </c>
      <c r="D375" s="2" t="s">
        <v>56</v>
      </c>
      <c r="E375" s="2" t="s">
        <v>535</v>
      </c>
      <c r="F375" s="4">
        <v>85001</v>
      </c>
      <c r="G375" s="3" t="s">
        <v>12</v>
      </c>
      <c r="H375" s="3" t="s">
        <v>13</v>
      </c>
      <c r="I375" s="4"/>
      <c r="J375" s="3"/>
      <c r="K375" s="3" t="s">
        <v>3</v>
      </c>
      <c r="L375" s="3" t="s">
        <v>59</v>
      </c>
      <c r="M375" s="3" t="s">
        <v>60</v>
      </c>
      <c r="N375" s="127">
        <v>374</v>
      </c>
    </row>
    <row r="376" spans="1:14" ht="15.75" x14ac:dyDescent="0.25">
      <c r="A376" s="23" t="s">
        <v>919</v>
      </c>
      <c r="B376" s="23" t="s">
        <v>778</v>
      </c>
      <c r="C376" s="3" t="s">
        <v>31</v>
      </c>
      <c r="D376" s="2" t="s">
        <v>920</v>
      </c>
      <c r="E376" s="2" t="s">
        <v>53</v>
      </c>
      <c r="F376" s="4">
        <v>84842</v>
      </c>
      <c r="G376" s="3" t="s">
        <v>12</v>
      </c>
      <c r="H376" s="3" t="s">
        <v>13</v>
      </c>
      <c r="I376" s="4"/>
      <c r="J376" s="3"/>
      <c r="K376" s="3" t="s">
        <v>2</v>
      </c>
      <c r="L376" s="3" t="s">
        <v>14</v>
      </c>
      <c r="M376" s="3" t="s">
        <v>15</v>
      </c>
      <c r="N376" s="127">
        <v>375</v>
      </c>
    </row>
    <row r="377" spans="1:14" ht="15.75" x14ac:dyDescent="0.25">
      <c r="A377" s="23" t="s">
        <v>921</v>
      </c>
      <c r="B377" s="23" t="s">
        <v>922</v>
      </c>
      <c r="C377" s="3" t="s">
        <v>404</v>
      </c>
      <c r="D377" s="2" t="s">
        <v>923</v>
      </c>
      <c r="E377" s="2" t="s">
        <v>93</v>
      </c>
      <c r="F377" s="4">
        <v>84791</v>
      </c>
      <c r="G377" s="3" t="s">
        <v>12</v>
      </c>
      <c r="H377" s="3" t="s">
        <v>13</v>
      </c>
      <c r="I377" s="4">
        <v>4000</v>
      </c>
      <c r="J377" s="3"/>
      <c r="K377" s="3" t="s">
        <v>3</v>
      </c>
      <c r="L377" s="3" t="s">
        <v>59</v>
      </c>
      <c r="M377" s="3" t="s">
        <v>60</v>
      </c>
      <c r="N377" s="127">
        <v>376</v>
      </c>
    </row>
    <row r="378" spans="1:14" ht="15.75" x14ac:dyDescent="0.25">
      <c r="A378" s="23" t="s">
        <v>924</v>
      </c>
      <c r="B378" s="23" t="s">
        <v>925</v>
      </c>
      <c r="C378" s="3" t="s">
        <v>87</v>
      </c>
      <c r="D378" s="2" t="s">
        <v>926</v>
      </c>
      <c r="E378" s="2" t="s">
        <v>163</v>
      </c>
      <c r="F378" s="4">
        <v>84740</v>
      </c>
      <c r="G378" s="3" t="s">
        <v>12</v>
      </c>
      <c r="H378" s="3" t="s">
        <v>13</v>
      </c>
      <c r="I378" s="4"/>
      <c r="J378" s="3"/>
      <c r="K378" s="3" t="s">
        <v>3</v>
      </c>
      <c r="L378" s="3" t="s">
        <v>59</v>
      </c>
      <c r="M378" s="3" t="s">
        <v>60</v>
      </c>
      <c r="N378" s="127">
        <v>377</v>
      </c>
    </row>
    <row r="379" spans="1:14" ht="15.75" x14ac:dyDescent="0.25">
      <c r="A379" s="23" t="s">
        <v>927</v>
      </c>
      <c r="B379" s="23" t="s">
        <v>928</v>
      </c>
      <c r="C379" s="3" t="s">
        <v>13</v>
      </c>
      <c r="D379" s="2" t="s">
        <v>685</v>
      </c>
      <c r="E379" s="2" t="s">
        <v>53</v>
      </c>
      <c r="F379" s="4">
        <v>84686</v>
      </c>
      <c r="G379" s="3" t="s">
        <v>12</v>
      </c>
      <c r="H379" s="3" t="s">
        <v>13</v>
      </c>
      <c r="I379" s="4"/>
      <c r="J379" s="3"/>
      <c r="K379" s="3" t="s">
        <v>2</v>
      </c>
      <c r="L379" s="3" t="s">
        <v>14</v>
      </c>
      <c r="M379" s="3" t="s">
        <v>15</v>
      </c>
      <c r="N379" s="127">
        <v>378</v>
      </c>
    </row>
    <row r="380" spans="1:14" ht="15.75" x14ac:dyDescent="0.25">
      <c r="A380" s="23" t="s">
        <v>929</v>
      </c>
      <c r="B380" s="23" t="s">
        <v>930</v>
      </c>
      <c r="C380" s="3" t="s">
        <v>12</v>
      </c>
      <c r="D380" s="2" t="s">
        <v>931</v>
      </c>
      <c r="E380" s="2" t="s">
        <v>120</v>
      </c>
      <c r="F380" s="24">
        <v>84654</v>
      </c>
      <c r="G380" s="3" t="s">
        <v>12</v>
      </c>
      <c r="H380" s="3" t="s">
        <v>13</v>
      </c>
      <c r="I380" s="4"/>
      <c r="J380" s="3"/>
      <c r="K380" s="3" t="s">
        <v>4</v>
      </c>
      <c r="L380" s="3" t="s">
        <v>14</v>
      </c>
      <c r="M380" s="3" t="s">
        <v>121</v>
      </c>
      <c r="N380" s="127">
        <v>379</v>
      </c>
    </row>
    <row r="381" spans="1:14" ht="15.75" x14ac:dyDescent="0.25">
      <c r="A381" s="23" t="s">
        <v>932</v>
      </c>
      <c r="B381" s="23" t="s">
        <v>933</v>
      </c>
      <c r="C381" s="8"/>
      <c r="D381" s="2" t="s">
        <v>195</v>
      </c>
      <c r="E381" s="2" t="s">
        <v>508</v>
      </c>
      <c r="F381" s="4">
        <v>84487</v>
      </c>
      <c r="G381" s="3" t="s">
        <v>12</v>
      </c>
      <c r="H381" s="3" t="s">
        <v>13</v>
      </c>
      <c r="I381" s="4"/>
      <c r="J381" s="3"/>
      <c r="K381" s="3" t="s">
        <v>3</v>
      </c>
      <c r="L381" s="3" t="s">
        <v>59</v>
      </c>
      <c r="M381" s="3" t="s">
        <v>60</v>
      </c>
      <c r="N381" s="127">
        <v>380</v>
      </c>
    </row>
    <row r="382" spans="1:14" ht="15.75" x14ac:dyDescent="0.25">
      <c r="A382" s="23" t="s">
        <v>934</v>
      </c>
      <c r="B382" s="23" t="s">
        <v>50</v>
      </c>
      <c r="C382" s="3" t="s">
        <v>135</v>
      </c>
      <c r="D382" s="2" t="s">
        <v>195</v>
      </c>
      <c r="E382" s="2" t="s">
        <v>297</v>
      </c>
      <c r="F382" s="4">
        <v>84349</v>
      </c>
      <c r="G382" s="3" t="s">
        <v>12</v>
      </c>
      <c r="H382" s="3" t="s">
        <v>13</v>
      </c>
      <c r="I382" s="4"/>
      <c r="J382" s="3"/>
      <c r="K382" s="3" t="s">
        <v>3</v>
      </c>
      <c r="L382" s="3" t="s">
        <v>59</v>
      </c>
      <c r="M382" s="3" t="s">
        <v>60</v>
      </c>
      <c r="N382" s="127">
        <v>381</v>
      </c>
    </row>
    <row r="383" spans="1:14" ht="15.75" x14ac:dyDescent="0.25">
      <c r="A383" s="23" t="s">
        <v>935</v>
      </c>
      <c r="B383" s="23" t="s">
        <v>936</v>
      </c>
      <c r="C383" s="3" t="s">
        <v>51</v>
      </c>
      <c r="D383" s="2" t="s">
        <v>195</v>
      </c>
      <c r="E383" s="2" t="s">
        <v>297</v>
      </c>
      <c r="F383" s="4">
        <v>84325</v>
      </c>
      <c r="G383" s="3" t="s">
        <v>58</v>
      </c>
      <c r="H383" s="3" t="s">
        <v>13</v>
      </c>
      <c r="I383" s="4"/>
      <c r="J383" s="3"/>
      <c r="K383" s="3" t="s">
        <v>1</v>
      </c>
      <c r="L383" s="3" t="s">
        <v>59</v>
      </c>
      <c r="M383" s="3" t="s">
        <v>60</v>
      </c>
      <c r="N383" s="127">
        <v>382</v>
      </c>
    </row>
    <row r="384" spans="1:14" ht="15.75" x14ac:dyDescent="0.25">
      <c r="A384" s="23" t="s">
        <v>937</v>
      </c>
      <c r="B384" s="23" t="s">
        <v>938</v>
      </c>
      <c r="C384" s="3" t="s">
        <v>181</v>
      </c>
      <c r="D384" s="2" t="s">
        <v>939</v>
      </c>
      <c r="E384" s="2" t="s">
        <v>129</v>
      </c>
      <c r="F384" s="4">
        <v>84297</v>
      </c>
      <c r="G384" s="3" t="s">
        <v>12</v>
      </c>
      <c r="H384" s="3" t="s">
        <v>13</v>
      </c>
      <c r="I384" s="4"/>
      <c r="J384" s="3"/>
      <c r="K384" s="3" t="s">
        <v>2</v>
      </c>
      <c r="L384" s="3" t="s">
        <v>14</v>
      </c>
      <c r="M384" s="3" t="s">
        <v>15</v>
      </c>
      <c r="N384" s="127">
        <v>383</v>
      </c>
    </row>
    <row r="385" spans="1:14" ht="15.75" x14ac:dyDescent="0.25">
      <c r="A385" s="23" t="s">
        <v>940</v>
      </c>
      <c r="B385" s="23" t="s">
        <v>941</v>
      </c>
      <c r="C385" s="8"/>
      <c r="D385" s="2" t="s">
        <v>195</v>
      </c>
      <c r="E385" s="2" t="s">
        <v>208</v>
      </c>
      <c r="F385" s="24">
        <v>84107</v>
      </c>
      <c r="G385" s="3" t="s">
        <v>58</v>
      </c>
      <c r="H385" s="3" t="s">
        <v>13</v>
      </c>
      <c r="I385" s="4"/>
      <c r="J385" s="3"/>
      <c r="K385" s="3" t="s">
        <v>1</v>
      </c>
      <c r="L385" s="3" t="s">
        <v>59</v>
      </c>
      <c r="M385" s="3" t="s">
        <v>60</v>
      </c>
      <c r="N385" s="127">
        <v>384</v>
      </c>
    </row>
    <row r="386" spans="1:14" ht="15.75" x14ac:dyDescent="0.25">
      <c r="A386" s="23" t="s">
        <v>942</v>
      </c>
      <c r="B386" s="23" t="s">
        <v>943</v>
      </c>
      <c r="C386" s="3" t="s">
        <v>23</v>
      </c>
      <c r="D386" s="2" t="s">
        <v>195</v>
      </c>
      <c r="E386" s="2" t="s">
        <v>221</v>
      </c>
      <c r="F386" s="4">
        <v>84054</v>
      </c>
      <c r="G386" s="3" t="s">
        <v>12</v>
      </c>
      <c r="H386" s="3" t="s">
        <v>13</v>
      </c>
      <c r="I386" s="4">
        <v>1500</v>
      </c>
      <c r="J386" s="3"/>
      <c r="K386" s="3" t="s">
        <v>3</v>
      </c>
      <c r="L386" s="3" t="s">
        <v>59</v>
      </c>
      <c r="M386" s="3" t="s">
        <v>60</v>
      </c>
      <c r="N386" s="127">
        <v>385</v>
      </c>
    </row>
    <row r="387" spans="1:14" ht="15.75" x14ac:dyDescent="0.25">
      <c r="A387" s="23" t="s">
        <v>209</v>
      </c>
      <c r="B387" s="23" t="s">
        <v>944</v>
      </c>
      <c r="C387" s="3" t="s">
        <v>12</v>
      </c>
      <c r="D387" s="2" t="s">
        <v>945</v>
      </c>
      <c r="E387" s="2" t="s">
        <v>120</v>
      </c>
      <c r="F387" s="4">
        <v>83875</v>
      </c>
      <c r="G387" s="3" t="s">
        <v>12</v>
      </c>
      <c r="H387" s="3" t="s">
        <v>13</v>
      </c>
      <c r="I387" s="4"/>
      <c r="J387" s="3"/>
      <c r="K387" s="3" t="s">
        <v>4</v>
      </c>
      <c r="L387" s="3" t="s">
        <v>14</v>
      </c>
      <c r="M387" s="3" t="s">
        <v>121</v>
      </c>
      <c r="N387" s="127">
        <v>386</v>
      </c>
    </row>
    <row r="388" spans="1:14" ht="15.75" x14ac:dyDescent="0.25">
      <c r="A388" s="23" t="s">
        <v>946</v>
      </c>
      <c r="B388" s="23" t="s">
        <v>947</v>
      </c>
      <c r="C388" s="3" t="s">
        <v>144</v>
      </c>
      <c r="D388" s="2" t="s">
        <v>948</v>
      </c>
      <c r="E388" s="2" t="s">
        <v>37</v>
      </c>
      <c r="F388" s="24">
        <v>83640</v>
      </c>
      <c r="G388" s="3" t="s">
        <v>12</v>
      </c>
      <c r="H388" s="3" t="s">
        <v>13</v>
      </c>
      <c r="I388" s="4"/>
      <c r="J388" s="3"/>
      <c r="K388" s="3" t="s">
        <v>2</v>
      </c>
      <c r="L388" s="3" t="s">
        <v>14</v>
      </c>
      <c r="M388" s="3" t="s">
        <v>15</v>
      </c>
      <c r="N388" s="127">
        <v>387</v>
      </c>
    </row>
    <row r="389" spans="1:14" ht="15.75" x14ac:dyDescent="0.25">
      <c r="A389" s="23" t="s">
        <v>949</v>
      </c>
      <c r="B389" s="23" t="s">
        <v>8</v>
      </c>
      <c r="C389" s="3" t="s">
        <v>9</v>
      </c>
      <c r="D389" s="2" t="s">
        <v>56</v>
      </c>
      <c r="E389" s="2" t="s">
        <v>189</v>
      </c>
      <c r="F389" s="4">
        <v>83630</v>
      </c>
      <c r="G389" s="3" t="s">
        <v>12</v>
      </c>
      <c r="H389" s="3" t="s">
        <v>13</v>
      </c>
      <c r="I389" s="4"/>
      <c r="J389" s="3"/>
      <c r="K389" s="3" t="s">
        <v>3</v>
      </c>
      <c r="L389" s="3" t="s">
        <v>59</v>
      </c>
      <c r="M389" s="3" t="s">
        <v>60</v>
      </c>
      <c r="N389" s="127">
        <v>388</v>
      </c>
    </row>
    <row r="390" spans="1:14" ht="15.75" x14ac:dyDescent="0.25">
      <c r="A390" s="23" t="s">
        <v>950</v>
      </c>
      <c r="B390" s="23" t="s">
        <v>951</v>
      </c>
      <c r="C390" s="3" t="s">
        <v>12</v>
      </c>
      <c r="D390" s="2" t="s">
        <v>195</v>
      </c>
      <c r="E390" s="2" t="s">
        <v>258</v>
      </c>
      <c r="F390" s="4">
        <v>83534</v>
      </c>
      <c r="G390" s="3" t="s">
        <v>12</v>
      </c>
      <c r="H390" s="3" t="s">
        <v>13</v>
      </c>
      <c r="I390" s="4"/>
      <c r="J390" s="3"/>
      <c r="K390" s="3" t="s">
        <v>3</v>
      </c>
      <c r="L390" s="3" t="s">
        <v>59</v>
      </c>
      <c r="M390" s="3" t="s">
        <v>60</v>
      </c>
      <c r="N390" s="127">
        <v>389</v>
      </c>
    </row>
    <row r="391" spans="1:14" ht="15.75" x14ac:dyDescent="0.25">
      <c r="A391" s="23" t="s">
        <v>952</v>
      </c>
      <c r="B391" s="23" t="s">
        <v>151</v>
      </c>
      <c r="C391" s="3" t="s">
        <v>207</v>
      </c>
      <c r="D391" s="2" t="s">
        <v>195</v>
      </c>
      <c r="E391" s="2" t="s">
        <v>93</v>
      </c>
      <c r="F391" s="4">
        <v>83496</v>
      </c>
      <c r="G391" s="3" t="s">
        <v>12</v>
      </c>
      <c r="H391" s="3" t="s">
        <v>13</v>
      </c>
      <c r="I391" s="4"/>
      <c r="J391" s="3"/>
      <c r="K391" s="3" t="s">
        <v>3</v>
      </c>
      <c r="L391" s="3" t="s">
        <v>59</v>
      </c>
      <c r="M391" s="3" t="s">
        <v>60</v>
      </c>
      <c r="N391" s="127">
        <v>390</v>
      </c>
    </row>
    <row r="392" spans="1:14" ht="15.75" x14ac:dyDescent="0.25">
      <c r="A392" s="23" t="s">
        <v>953</v>
      </c>
      <c r="B392" s="23" t="s">
        <v>954</v>
      </c>
      <c r="C392" s="3" t="s">
        <v>144</v>
      </c>
      <c r="D392" s="2" t="s">
        <v>195</v>
      </c>
      <c r="E392" s="2" t="s">
        <v>297</v>
      </c>
      <c r="F392" s="4">
        <v>83356</v>
      </c>
      <c r="G392" s="3" t="s">
        <v>12</v>
      </c>
      <c r="H392" s="3" t="s">
        <v>13</v>
      </c>
      <c r="I392" s="4"/>
      <c r="J392" s="3"/>
      <c r="K392" s="3" t="s">
        <v>3</v>
      </c>
      <c r="L392" s="3" t="s">
        <v>59</v>
      </c>
      <c r="M392" s="3" t="s">
        <v>60</v>
      </c>
      <c r="N392" s="127">
        <v>391</v>
      </c>
    </row>
    <row r="393" spans="1:14" ht="15.75" x14ac:dyDescent="0.25">
      <c r="A393" s="23" t="s">
        <v>955</v>
      </c>
      <c r="B393" s="23" t="s">
        <v>956</v>
      </c>
      <c r="C393" s="3" t="s">
        <v>58</v>
      </c>
      <c r="D393" s="2" t="s">
        <v>195</v>
      </c>
      <c r="E393" s="2" t="s">
        <v>508</v>
      </c>
      <c r="F393" s="24">
        <v>83349</v>
      </c>
      <c r="G393" s="3" t="s">
        <v>12</v>
      </c>
      <c r="H393" s="3" t="s">
        <v>13</v>
      </c>
      <c r="I393" s="4"/>
      <c r="J393" s="3"/>
      <c r="K393" s="3" t="s">
        <v>3</v>
      </c>
      <c r="L393" s="3" t="s">
        <v>59</v>
      </c>
      <c r="M393" s="3" t="s">
        <v>60</v>
      </c>
      <c r="N393" s="127">
        <v>392</v>
      </c>
    </row>
    <row r="394" spans="1:14" ht="15.75" x14ac:dyDescent="0.25">
      <c r="A394" s="23" t="s">
        <v>957</v>
      </c>
      <c r="B394" s="23" t="s">
        <v>641</v>
      </c>
      <c r="C394" s="3" t="s">
        <v>144</v>
      </c>
      <c r="D394" s="2" t="s">
        <v>56</v>
      </c>
      <c r="E394" s="2" t="s">
        <v>280</v>
      </c>
      <c r="F394" s="4">
        <v>83248</v>
      </c>
      <c r="G394" s="3" t="s">
        <v>12</v>
      </c>
      <c r="H394" s="3" t="s">
        <v>13</v>
      </c>
      <c r="I394" s="4">
        <v>3000</v>
      </c>
      <c r="J394" s="3"/>
      <c r="K394" s="3" t="s">
        <v>3</v>
      </c>
      <c r="L394" s="3" t="s">
        <v>59</v>
      </c>
      <c r="M394" s="3" t="s">
        <v>60</v>
      </c>
      <c r="N394" s="127">
        <v>393</v>
      </c>
    </row>
    <row r="395" spans="1:14" ht="15.75" x14ac:dyDescent="0.25">
      <c r="A395" s="23" t="s">
        <v>958</v>
      </c>
      <c r="B395" s="23" t="s">
        <v>959</v>
      </c>
      <c r="C395" s="3" t="s">
        <v>13</v>
      </c>
      <c r="D395" s="2" t="s">
        <v>56</v>
      </c>
      <c r="E395" s="2" t="s">
        <v>508</v>
      </c>
      <c r="F395" s="4">
        <v>83075</v>
      </c>
      <c r="G395" s="3" t="s">
        <v>12</v>
      </c>
      <c r="H395" s="3" t="s">
        <v>13</v>
      </c>
      <c r="I395" s="4"/>
      <c r="J395" s="3"/>
      <c r="K395" s="3" t="s">
        <v>3</v>
      </c>
      <c r="L395" s="3" t="s">
        <v>59</v>
      </c>
      <c r="M395" s="3" t="s">
        <v>60</v>
      </c>
      <c r="N395" s="127">
        <v>394</v>
      </c>
    </row>
    <row r="396" spans="1:14" ht="15.75" x14ac:dyDescent="0.25">
      <c r="A396" s="23" t="s">
        <v>723</v>
      </c>
      <c r="B396" s="23" t="s">
        <v>960</v>
      </c>
      <c r="C396" s="3" t="s">
        <v>31</v>
      </c>
      <c r="D396" s="2" t="s">
        <v>195</v>
      </c>
      <c r="E396" s="2" t="s">
        <v>508</v>
      </c>
      <c r="F396" s="4">
        <v>82893</v>
      </c>
      <c r="G396" s="3" t="s">
        <v>12</v>
      </c>
      <c r="H396" s="3" t="s">
        <v>13</v>
      </c>
      <c r="I396" s="4"/>
      <c r="J396" s="3"/>
      <c r="K396" s="3" t="s">
        <v>3</v>
      </c>
      <c r="L396" s="3" t="s">
        <v>59</v>
      </c>
      <c r="M396" s="3" t="s">
        <v>60</v>
      </c>
      <c r="N396" s="127">
        <v>395</v>
      </c>
    </row>
    <row r="397" spans="1:14" ht="15.75" x14ac:dyDescent="0.25">
      <c r="A397" s="23" t="s">
        <v>698</v>
      </c>
      <c r="B397" s="23" t="s">
        <v>67</v>
      </c>
      <c r="C397" s="3" t="s">
        <v>51</v>
      </c>
      <c r="D397" s="2" t="s">
        <v>961</v>
      </c>
      <c r="E397" s="2" t="s">
        <v>962</v>
      </c>
      <c r="F397" s="4">
        <v>82879</v>
      </c>
      <c r="G397" s="3" t="s">
        <v>12</v>
      </c>
      <c r="H397" s="3" t="s">
        <v>13</v>
      </c>
      <c r="I397" s="4">
        <v>13417.2</v>
      </c>
      <c r="J397" s="3"/>
      <c r="K397" s="3" t="s">
        <v>2</v>
      </c>
      <c r="L397" s="3" t="s">
        <v>14</v>
      </c>
      <c r="M397" s="3" t="s">
        <v>15</v>
      </c>
      <c r="N397" s="127">
        <v>396</v>
      </c>
    </row>
    <row r="398" spans="1:14" ht="15.75" x14ac:dyDescent="0.25">
      <c r="A398" s="23" t="s">
        <v>952</v>
      </c>
      <c r="B398" s="23" t="s">
        <v>70</v>
      </c>
      <c r="C398" s="3" t="s">
        <v>144</v>
      </c>
      <c r="D398" s="2" t="s">
        <v>195</v>
      </c>
      <c r="E398" s="2" t="s">
        <v>963</v>
      </c>
      <c r="F398" s="4">
        <v>82878</v>
      </c>
      <c r="G398" s="3" t="s">
        <v>12</v>
      </c>
      <c r="H398" s="3" t="s">
        <v>13</v>
      </c>
      <c r="I398" s="4"/>
      <c r="J398" s="3"/>
      <c r="K398" s="3" t="s">
        <v>3</v>
      </c>
      <c r="L398" s="3" t="s">
        <v>59</v>
      </c>
      <c r="M398" s="3" t="s">
        <v>60</v>
      </c>
      <c r="N398" s="127">
        <v>397</v>
      </c>
    </row>
    <row r="399" spans="1:14" ht="15.75" x14ac:dyDescent="0.25">
      <c r="A399" s="23" t="s">
        <v>964</v>
      </c>
      <c r="B399" s="23" t="s">
        <v>965</v>
      </c>
      <c r="C399" s="8"/>
      <c r="D399" s="2" t="s">
        <v>195</v>
      </c>
      <c r="E399" s="2" t="s">
        <v>297</v>
      </c>
      <c r="F399" s="4">
        <v>82777</v>
      </c>
      <c r="G399" s="3" t="s">
        <v>58</v>
      </c>
      <c r="H399" s="3" t="s">
        <v>13</v>
      </c>
      <c r="I399" s="4">
        <v>950</v>
      </c>
      <c r="J399" s="3"/>
      <c r="K399" s="3" t="s">
        <v>1</v>
      </c>
      <c r="L399" s="3" t="s">
        <v>59</v>
      </c>
      <c r="M399" s="3" t="s">
        <v>60</v>
      </c>
      <c r="N399" s="127">
        <v>398</v>
      </c>
    </row>
    <row r="400" spans="1:14" ht="15.75" x14ac:dyDescent="0.25">
      <c r="A400" s="23" t="s">
        <v>966</v>
      </c>
      <c r="B400" s="23" t="s">
        <v>347</v>
      </c>
      <c r="C400" s="3" t="s">
        <v>87</v>
      </c>
      <c r="D400" s="2" t="s">
        <v>195</v>
      </c>
      <c r="E400" s="2" t="s">
        <v>373</v>
      </c>
      <c r="F400" s="4">
        <v>82662</v>
      </c>
      <c r="G400" s="3" t="s">
        <v>12</v>
      </c>
      <c r="H400" s="3" t="s">
        <v>13</v>
      </c>
      <c r="I400" s="4"/>
      <c r="J400" s="3"/>
      <c r="K400" s="3" t="s">
        <v>3</v>
      </c>
      <c r="L400" s="3" t="s">
        <v>59</v>
      </c>
      <c r="M400" s="3" t="s">
        <v>60</v>
      </c>
      <c r="N400" s="127">
        <v>399</v>
      </c>
    </row>
    <row r="401" spans="1:14" ht="15.75" x14ac:dyDescent="0.25">
      <c r="A401" s="23" t="s">
        <v>967</v>
      </c>
      <c r="B401" s="23" t="s">
        <v>559</v>
      </c>
      <c r="C401" s="3" t="s">
        <v>181</v>
      </c>
      <c r="D401" s="2" t="s">
        <v>195</v>
      </c>
      <c r="E401" s="2" t="s">
        <v>270</v>
      </c>
      <c r="F401" s="24">
        <v>82656</v>
      </c>
      <c r="G401" s="3" t="s">
        <v>12</v>
      </c>
      <c r="H401" s="3" t="s">
        <v>13</v>
      </c>
      <c r="I401" s="4"/>
      <c r="J401" s="3"/>
      <c r="K401" s="3" t="s">
        <v>3</v>
      </c>
      <c r="L401" s="3" t="s">
        <v>59</v>
      </c>
      <c r="M401" s="3" t="s">
        <v>60</v>
      </c>
      <c r="N401" s="127">
        <v>400</v>
      </c>
    </row>
    <row r="402" spans="1:14" ht="15.75" x14ac:dyDescent="0.25">
      <c r="A402" s="23" t="s">
        <v>968</v>
      </c>
      <c r="B402" s="23" t="s">
        <v>969</v>
      </c>
      <c r="C402" s="3" t="s">
        <v>144</v>
      </c>
      <c r="D402" s="2" t="s">
        <v>195</v>
      </c>
      <c r="E402" s="2" t="s">
        <v>342</v>
      </c>
      <c r="F402" s="24">
        <v>82543</v>
      </c>
      <c r="G402" s="3" t="s">
        <v>12</v>
      </c>
      <c r="H402" s="3" t="s">
        <v>13</v>
      </c>
      <c r="I402" s="4">
        <v>1000</v>
      </c>
      <c r="J402" s="3"/>
      <c r="K402" s="3" t="s">
        <v>3</v>
      </c>
      <c r="L402" s="3" t="s">
        <v>59</v>
      </c>
      <c r="M402" s="3" t="s">
        <v>60</v>
      </c>
      <c r="N402" s="127">
        <v>401</v>
      </c>
    </row>
    <row r="403" spans="1:14" ht="15.75" x14ac:dyDescent="0.25">
      <c r="A403" s="23" t="s">
        <v>970</v>
      </c>
      <c r="B403" s="23" t="s">
        <v>147</v>
      </c>
      <c r="C403" s="3" t="s">
        <v>18</v>
      </c>
      <c r="D403" s="2" t="s">
        <v>56</v>
      </c>
      <c r="E403" s="2" t="s">
        <v>189</v>
      </c>
      <c r="F403" s="24">
        <v>82517</v>
      </c>
      <c r="G403" s="3" t="s">
        <v>12</v>
      </c>
      <c r="H403" s="3" t="s">
        <v>13</v>
      </c>
      <c r="I403" s="4"/>
      <c r="J403" s="3"/>
      <c r="K403" s="3" t="s">
        <v>3</v>
      </c>
      <c r="L403" s="3" t="s">
        <v>59</v>
      </c>
      <c r="M403" s="3" t="s">
        <v>60</v>
      </c>
      <c r="N403" s="127">
        <v>402</v>
      </c>
    </row>
    <row r="404" spans="1:14" ht="15.75" x14ac:dyDescent="0.25">
      <c r="A404" s="23" t="s">
        <v>971</v>
      </c>
      <c r="B404" s="23" t="s">
        <v>311</v>
      </c>
      <c r="C404" s="3" t="s">
        <v>181</v>
      </c>
      <c r="D404" s="2" t="s">
        <v>56</v>
      </c>
      <c r="E404" s="2" t="s">
        <v>603</v>
      </c>
      <c r="F404" s="24">
        <v>82445</v>
      </c>
      <c r="G404" s="3" t="s">
        <v>12</v>
      </c>
      <c r="H404" s="3" t="s">
        <v>13</v>
      </c>
      <c r="I404" s="4">
        <v>2000</v>
      </c>
      <c r="J404" s="3"/>
      <c r="K404" s="3" t="s">
        <v>3</v>
      </c>
      <c r="L404" s="3" t="s">
        <v>59</v>
      </c>
      <c r="M404" s="3" t="s">
        <v>60</v>
      </c>
      <c r="N404" s="127">
        <v>403</v>
      </c>
    </row>
    <row r="405" spans="1:14" ht="15.75" x14ac:dyDescent="0.25">
      <c r="A405" s="23" t="s">
        <v>972</v>
      </c>
      <c r="B405" s="23" t="s">
        <v>973</v>
      </c>
      <c r="C405" s="8"/>
      <c r="D405" s="2" t="s">
        <v>974</v>
      </c>
      <c r="E405" s="2" t="s">
        <v>975</v>
      </c>
      <c r="F405" s="4">
        <v>82400</v>
      </c>
      <c r="G405" s="3" t="s">
        <v>12</v>
      </c>
      <c r="H405" s="3" t="s">
        <v>13</v>
      </c>
      <c r="I405" s="4"/>
      <c r="J405" s="3"/>
      <c r="K405" s="3" t="s">
        <v>3</v>
      </c>
      <c r="L405" s="3" t="s">
        <v>59</v>
      </c>
      <c r="M405" s="3" t="s">
        <v>60</v>
      </c>
      <c r="N405" s="127">
        <v>404</v>
      </c>
    </row>
    <row r="406" spans="1:14" ht="15.75" x14ac:dyDescent="0.25">
      <c r="A406" s="23" t="s">
        <v>976</v>
      </c>
      <c r="B406" s="23" t="s">
        <v>977</v>
      </c>
      <c r="C406" s="8"/>
      <c r="D406" s="2" t="s">
        <v>195</v>
      </c>
      <c r="E406" s="2" t="s">
        <v>297</v>
      </c>
      <c r="F406" s="4">
        <v>82398</v>
      </c>
      <c r="G406" s="3" t="s">
        <v>58</v>
      </c>
      <c r="H406" s="3" t="s">
        <v>13</v>
      </c>
      <c r="I406" s="4"/>
      <c r="J406" s="3"/>
      <c r="K406" s="3" t="s">
        <v>1</v>
      </c>
      <c r="L406" s="3" t="s">
        <v>59</v>
      </c>
      <c r="M406" s="3" t="s">
        <v>60</v>
      </c>
      <c r="N406" s="127">
        <v>405</v>
      </c>
    </row>
    <row r="407" spans="1:14" ht="15.75" x14ac:dyDescent="0.25">
      <c r="A407" s="23" t="s">
        <v>978</v>
      </c>
      <c r="B407" s="23" t="s">
        <v>8</v>
      </c>
      <c r="C407" s="8"/>
      <c r="D407" s="2" t="s">
        <v>979</v>
      </c>
      <c r="E407" s="2" t="s">
        <v>309</v>
      </c>
      <c r="F407" s="4">
        <v>82365</v>
      </c>
      <c r="G407" s="3" t="s">
        <v>12</v>
      </c>
      <c r="H407" s="3" t="s">
        <v>13</v>
      </c>
      <c r="I407" s="4"/>
      <c r="J407" s="3"/>
      <c r="K407" s="3" t="s">
        <v>2</v>
      </c>
      <c r="L407" s="3" t="s">
        <v>14</v>
      </c>
      <c r="M407" s="3" t="s">
        <v>15</v>
      </c>
      <c r="N407" s="127">
        <v>406</v>
      </c>
    </row>
    <row r="408" spans="1:14" ht="15.75" x14ac:dyDescent="0.25">
      <c r="A408" s="23" t="s">
        <v>980</v>
      </c>
      <c r="B408" s="23" t="s">
        <v>868</v>
      </c>
      <c r="C408" s="3" t="s">
        <v>43</v>
      </c>
      <c r="D408" s="2" t="s">
        <v>981</v>
      </c>
      <c r="E408" s="2" t="s">
        <v>53</v>
      </c>
      <c r="F408" s="4">
        <v>82333</v>
      </c>
      <c r="G408" s="3" t="s">
        <v>12</v>
      </c>
      <c r="H408" s="3" t="s">
        <v>13</v>
      </c>
      <c r="I408" s="4"/>
      <c r="J408" s="3"/>
      <c r="K408" s="3" t="s">
        <v>2</v>
      </c>
      <c r="L408" s="3" t="s">
        <v>14</v>
      </c>
      <c r="M408" s="3" t="s">
        <v>15</v>
      </c>
      <c r="N408" s="127">
        <v>407</v>
      </c>
    </row>
    <row r="409" spans="1:14" ht="15.75" x14ac:dyDescent="0.25">
      <c r="A409" s="23" t="s">
        <v>982</v>
      </c>
      <c r="B409" s="23" t="s">
        <v>8</v>
      </c>
      <c r="C409" s="3" t="s">
        <v>18</v>
      </c>
      <c r="D409" s="2" t="s">
        <v>195</v>
      </c>
      <c r="E409" s="2" t="s">
        <v>270</v>
      </c>
      <c r="F409" s="4">
        <v>82173</v>
      </c>
      <c r="G409" s="3" t="s">
        <v>58</v>
      </c>
      <c r="H409" s="3" t="s">
        <v>13</v>
      </c>
      <c r="I409" s="4"/>
      <c r="J409" s="3"/>
      <c r="K409" s="3" t="s">
        <v>1</v>
      </c>
      <c r="L409" s="3" t="s">
        <v>59</v>
      </c>
      <c r="M409" s="3" t="s">
        <v>60</v>
      </c>
      <c r="N409" s="127">
        <v>408</v>
      </c>
    </row>
    <row r="410" spans="1:14" ht="15.75" x14ac:dyDescent="0.25">
      <c r="A410" s="23" t="s">
        <v>983</v>
      </c>
      <c r="B410" s="23" t="s">
        <v>984</v>
      </c>
      <c r="C410" s="3" t="s">
        <v>18</v>
      </c>
      <c r="D410" s="2" t="s">
        <v>985</v>
      </c>
      <c r="E410" s="2" t="s">
        <v>603</v>
      </c>
      <c r="F410" s="24">
        <v>82158</v>
      </c>
      <c r="G410" s="3" t="s">
        <v>12</v>
      </c>
      <c r="H410" s="3" t="s">
        <v>13</v>
      </c>
      <c r="I410" s="4">
        <v>2000</v>
      </c>
      <c r="J410" s="3"/>
      <c r="K410" s="3" t="s">
        <v>3</v>
      </c>
      <c r="L410" s="3" t="s">
        <v>59</v>
      </c>
      <c r="M410" s="3" t="s">
        <v>60</v>
      </c>
      <c r="N410" s="127">
        <v>409</v>
      </c>
    </row>
    <row r="411" spans="1:14" ht="15.75" x14ac:dyDescent="0.25">
      <c r="A411" s="23" t="s">
        <v>986</v>
      </c>
      <c r="B411" s="23" t="s">
        <v>248</v>
      </c>
      <c r="C411" s="3" t="s">
        <v>18</v>
      </c>
      <c r="D411" s="2" t="s">
        <v>195</v>
      </c>
      <c r="E411" s="2" t="s">
        <v>258</v>
      </c>
      <c r="F411" s="4">
        <v>82120</v>
      </c>
      <c r="G411" s="3" t="s">
        <v>12</v>
      </c>
      <c r="H411" s="3" t="s">
        <v>13</v>
      </c>
      <c r="I411" s="4"/>
      <c r="J411" s="3"/>
      <c r="K411" s="3" t="s">
        <v>3</v>
      </c>
      <c r="L411" s="3" t="s">
        <v>59</v>
      </c>
      <c r="M411" s="3" t="s">
        <v>60</v>
      </c>
      <c r="N411" s="127">
        <v>410</v>
      </c>
    </row>
    <row r="412" spans="1:14" ht="15.75" x14ac:dyDescent="0.25">
      <c r="A412" s="23" t="s">
        <v>987</v>
      </c>
      <c r="B412" s="23" t="s">
        <v>988</v>
      </c>
      <c r="C412" s="3" t="s">
        <v>31</v>
      </c>
      <c r="D412" s="2" t="s">
        <v>195</v>
      </c>
      <c r="E412" s="2" t="s">
        <v>514</v>
      </c>
      <c r="F412" s="4">
        <v>82117</v>
      </c>
      <c r="G412" s="3" t="s">
        <v>12</v>
      </c>
      <c r="H412" s="3" t="s">
        <v>13</v>
      </c>
      <c r="I412" s="4"/>
      <c r="J412" s="3"/>
      <c r="K412" s="3" t="s">
        <v>3</v>
      </c>
      <c r="L412" s="3" t="s">
        <v>59</v>
      </c>
      <c r="M412" s="3" t="s">
        <v>60</v>
      </c>
      <c r="N412" s="127">
        <v>411</v>
      </c>
    </row>
    <row r="413" spans="1:14" ht="15.75" x14ac:dyDescent="0.25">
      <c r="A413" s="23" t="s">
        <v>989</v>
      </c>
      <c r="B413" s="23" t="s">
        <v>990</v>
      </c>
      <c r="C413" s="3" t="s">
        <v>87</v>
      </c>
      <c r="D413" s="2" t="s">
        <v>979</v>
      </c>
      <c r="E413" s="2" t="s">
        <v>309</v>
      </c>
      <c r="F413" s="4">
        <v>82000</v>
      </c>
      <c r="G413" s="3" t="s">
        <v>12</v>
      </c>
      <c r="H413" s="3" t="s">
        <v>13</v>
      </c>
      <c r="I413" s="4"/>
      <c r="J413" s="3"/>
      <c r="K413" s="3" t="s">
        <v>2</v>
      </c>
      <c r="L413" s="3" t="s">
        <v>14</v>
      </c>
      <c r="M413" s="3" t="s">
        <v>15</v>
      </c>
      <c r="N413" s="127">
        <v>412</v>
      </c>
    </row>
    <row r="414" spans="1:14" ht="15.75" x14ac:dyDescent="0.25">
      <c r="A414" s="23" t="s">
        <v>991</v>
      </c>
      <c r="B414" s="23" t="s">
        <v>992</v>
      </c>
      <c r="C414" s="3" t="s">
        <v>51</v>
      </c>
      <c r="D414" s="2" t="s">
        <v>993</v>
      </c>
      <c r="E414" s="2" t="s">
        <v>994</v>
      </c>
      <c r="F414" s="4">
        <v>81909</v>
      </c>
      <c r="G414" s="3" t="s">
        <v>12</v>
      </c>
      <c r="H414" s="3" t="s">
        <v>13</v>
      </c>
      <c r="I414" s="4"/>
      <c r="J414" s="3"/>
      <c r="K414" s="3" t="s">
        <v>2</v>
      </c>
      <c r="L414" s="3" t="s">
        <v>14</v>
      </c>
      <c r="M414" s="3" t="s">
        <v>15</v>
      </c>
      <c r="N414" s="127">
        <v>413</v>
      </c>
    </row>
    <row r="415" spans="1:14" ht="15.75" x14ac:dyDescent="0.25">
      <c r="A415" s="23" t="s">
        <v>995</v>
      </c>
      <c r="B415" s="23" t="s">
        <v>282</v>
      </c>
      <c r="C415" s="3" t="s">
        <v>12</v>
      </c>
      <c r="D415" s="2" t="s">
        <v>996</v>
      </c>
      <c r="E415" s="2" t="s">
        <v>53</v>
      </c>
      <c r="F415" s="24">
        <v>81906</v>
      </c>
      <c r="G415" s="3" t="s">
        <v>12</v>
      </c>
      <c r="H415" s="3" t="s">
        <v>13</v>
      </c>
      <c r="I415" s="4"/>
      <c r="J415" s="3"/>
      <c r="K415" s="3" t="s">
        <v>2</v>
      </c>
      <c r="L415" s="3" t="s">
        <v>14</v>
      </c>
      <c r="M415" s="3" t="s">
        <v>15</v>
      </c>
      <c r="N415" s="127">
        <v>414</v>
      </c>
    </row>
    <row r="416" spans="1:14" ht="15.75" x14ac:dyDescent="0.25">
      <c r="A416" s="23" t="s">
        <v>997</v>
      </c>
      <c r="B416" s="23" t="s">
        <v>778</v>
      </c>
      <c r="C416" s="3" t="s">
        <v>87</v>
      </c>
      <c r="D416" s="2" t="s">
        <v>998</v>
      </c>
      <c r="E416" s="2" t="s">
        <v>999</v>
      </c>
      <c r="F416" s="24">
        <v>81844</v>
      </c>
      <c r="G416" s="3" t="s">
        <v>12</v>
      </c>
      <c r="H416" s="3" t="s">
        <v>13</v>
      </c>
      <c r="I416" s="4"/>
      <c r="J416" s="3"/>
      <c r="K416" s="3" t="s">
        <v>2</v>
      </c>
      <c r="L416" s="3" t="s">
        <v>14</v>
      </c>
      <c r="M416" s="3" t="s">
        <v>15</v>
      </c>
      <c r="N416" s="127">
        <v>415</v>
      </c>
    </row>
    <row r="417" spans="1:14" ht="15.75" x14ac:dyDescent="0.25">
      <c r="A417" s="23" t="s">
        <v>917</v>
      </c>
      <c r="B417" s="23" t="s">
        <v>448</v>
      </c>
      <c r="C417" s="3" t="s">
        <v>18</v>
      </c>
      <c r="D417" s="2" t="s">
        <v>1000</v>
      </c>
      <c r="E417" s="2" t="s">
        <v>1001</v>
      </c>
      <c r="F417" s="4">
        <v>81811</v>
      </c>
      <c r="G417" s="3" t="s">
        <v>12</v>
      </c>
      <c r="H417" s="3" t="s">
        <v>13</v>
      </c>
      <c r="I417" s="4"/>
      <c r="J417" s="3"/>
      <c r="K417" s="3" t="s">
        <v>2</v>
      </c>
      <c r="L417" s="3" t="s">
        <v>14</v>
      </c>
      <c r="M417" s="3" t="s">
        <v>15</v>
      </c>
      <c r="N417" s="127">
        <v>416</v>
      </c>
    </row>
    <row r="418" spans="1:14" ht="15.75" x14ac:dyDescent="0.25">
      <c r="A418" s="23" t="s">
        <v>1002</v>
      </c>
      <c r="B418" s="23" t="s">
        <v>452</v>
      </c>
      <c r="C418" s="8"/>
      <c r="D418" s="2" t="s">
        <v>195</v>
      </c>
      <c r="E418" s="2" t="s">
        <v>501</v>
      </c>
      <c r="F418" s="4">
        <v>81755</v>
      </c>
      <c r="G418" s="3" t="s">
        <v>12</v>
      </c>
      <c r="H418" s="3" t="s">
        <v>13</v>
      </c>
      <c r="I418" s="4"/>
      <c r="J418" s="3"/>
      <c r="K418" s="3" t="s">
        <v>3</v>
      </c>
      <c r="L418" s="3" t="s">
        <v>59</v>
      </c>
      <c r="M418" s="3" t="s">
        <v>60</v>
      </c>
      <c r="N418" s="127">
        <v>417</v>
      </c>
    </row>
    <row r="419" spans="1:14" ht="15.75" x14ac:dyDescent="0.25">
      <c r="A419" s="23" t="s">
        <v>1003</v>
      </c>
      <c r="B419" s="23" t="s">
        <v>118</v>
      </c>
      <c r="C419" s="8"/>
      <c r="D419" s="2" t="s">
        <v>195</v>
      </c>
      <c r="E419" s="2" t="s">
        <v>302</v>
      </c>
      <c r="F419" s="24">
        <v>81676</v>
      </c>
      <c r="G419" s="3" t="s">
        <v>12</v>
      </c>
      <c r="H419" s="3" t="s">
        <v>13</v>
      </c>
      <c r="I419" s="4"/>
      <c r="J419" s="3"/>
      <c r="K419" s="3" t="s">
        <v>3</v>
      </c>
      <c r="L419" s="3" t="s">
        <v>59</v>
      </c>
      <c r="M419" s="3" t="s">
        <v>60</v>
      </c>
      <c r="N419" s="127">
        <v>418</v>
      </c>
    </row>
    <row r="420" spans="1:14" ht="15.75" x14ac:dyDescent="0.25">
      <c r="A420" s="23" t="s">
        <v>1004</v>
      </c>
      <c r="B420" s="23" t="s">
        <v>1005</v>
      </c>
      <c r="C420" s="8"/>
      <c r="D420" s="2" t="s">
        <v>195</v>
      </c>
      <c r="E420" s="2" t="s">
        <v>211</v>
      </c>
      <c r="F420" s="4">
        <v>81592</v>
      </c>
      <c r="G420" s="3" t="s">
        <v>58</v>
      </c>
      <c r="H420" s="3" t="s">
        <v>13</v>
      </c>
      <c r="I420" s="4"/>
      <c r="J420" s="3"/>
      <c r="K420" s="3" t="s">
        <v>1</v>
      </c>
      <c r="L420" s="3" t="s">
        <v>59</v>
      </c>
      <c r="M420" s="3" t="s">
        <v>60</v>
      </c>
      <c r="N420" s="127">
        <v>419</v>
      </c>
    </row>
    <row r="421" spans="1:14" ht="15.75" x14ac:dyDescent="0.25">
      <c r="A421" s="23" t="s">
        <v>265</v>
      </c>
      <c r="B421" s="23" t="s">
        <v>944</v>
      </c>
      <c r="C421" s="3" t="s">
        <v>12</v>
      </c>
      <c r="D421" s="2" t="s">
        <v>1006</v>
      </c>
      <c r="E421" s="2" t="s">
        <v>120</v>
      </c>
      <c r="F421" s="4">
        <v>81495</v>
      </c>
      <c r="G421" s="3" t="s">
        <v>12</v>
      </c>
      <c r="H421" s="3" t="s">
        <v>13</v>
      </c>
      <c r="I421" s="4"/>
      <c r="J421" s="3"/>
      <c r="K421" s="3" t="s">
        <v>4</v>
      </c>
      <c r="L421" s="3" t="s">
        <v>14</v>
      </c>
      <c r="M421" s="3" t="s">
        <v>121</v>
      </c>
      <c r="N421" s="127">
        <v>420</v>
      </c>
    </row>
    <row r="422" spans="1:14" ht="15.75" x14ac:dyDescent="0.25">
      <c r="A422" s="23" t="s">
        <v>1007</v>
      </c>
      <c r="B422" s="23" t="s">
        <v>1008</v>
      </c>
      <c r="C422" s="3" t="s">
        <v>12</v>
      </c>
      <c r="D422" s="2" t="s">
        <v>195</v>
      </c>
      <c r="E422" s="2" t="s">
        <v>208</v>
      </c>
      <c r="F422" s="24">
        <v>81155</v>
      </c>
      <c r="G422" s="3" t="s">
        <v>58</v>
      </c>
      <c r="H422" s="3" t="s">
        <v>13</v>
      </c>
      <c r="I422" s="4"/>
      <c r="J422" s="3"/>
      <c r="K422" s="3" t="s">
        <v>1</v>
      </c>
      <c r="L422" s="3" t="s">
        <v>59</v>
      </c>
      <c r="M422" s="3" t="s">
        <v>60</v>
      </c>
      <c r="N422" s="127">
        <v>421</v>
      </c>
    </row>
    <row r="423" spans="1:14" ht="15.75" x14ac:dyDescent="0.25">
      <c r="A423" s="23" t="s">
        <v>1009</v>
      </c>
      <c r="B423" s="23" t="s">
        <v>1010</v>
      </c>
      <c r="C423" s="3" t="s">
        <v>51</v>
      </c>
      <c r="D423" s="2" t="s">
        <v>195</v>
      </c>
      <c r="E423" s="2" t="s">
        <v>459</v>
      </c>
      <c r="F423" s="4">
        <v>81106</v>
      </c>
      <c r="G423" s="3" t="s">
        <v>12</v>
      </c>
      <c r="H423" s="3" t="s">
        <v>13</v>
      </c>
      <c r="I423" s="4">
        <v>3682</v>
      </c>
      <c r="J423" s="3"/>
      <c r="K423" s="3" t="s">
        <v>3</v>
      </c>
      <c r="L423" s="3" t="s">
        <v>59</v>
      </c>
      <c r="M423" s="3" t="s">
        <v>60</v>
      </c>
      <c r="N423" s="127">
        <v>422</v>
      </c>
    </row>
    <row r="424" spans="1:14" ht="15.75" x14ac:dyDescent="0.25">
      <c r="A424" s="23" t="s">
        <v>1011</v>
      </c>
      <c r="B424" s="23" t="s">
        <v>1012</v>
      </c>
      <c r="C424" s="8"/>
      <c r="D424" s="2" t="s">
        <v>195</v>
      </c>
      <c r="E424" s="2" t="s">
        <v>490</v>
      </c>
      <c r="F424" s="4">
        <v>80937</v>
      </c>
      <c r="G424" s="3" t="s">
        <v>12</v>
      </c>
      <c r="H424" s="3" t="s">
        <v>13</v>
      </c>
      <c r="I424" s="4"/>
      <c r="J424" s="3"/>
      <c r="K424" s="3" t="s">
        <v>3</v>
      </c>
      <c r="L424" s="3" t="s">
        <v>59</v>
      </c>
      <c r="M424" s="3" t="s">
        <v>60</v>
      </c>
      <c r="N424" s="127">
        <v>423</v>
      </c>
    </row>
    <row r="425" spans="1:14" ht="15.75" x14ac:dyDescent="0.25">
      <c r="A425" s="23" t="s">
        <v>1013</v>
      </c>
      <c r="B425" s="23" t="s">
        <v>55</v>
      </c>
      <c r="C425" s="3" t="s">
        <v>181</v>
      </c>
      <c r="D425" s="2" t="s">
        <v>792</v>
      </c>
      <c r="E425" s="2" t="s">
        <v>547</v>
      </c>
      <c r="F425" s="4">
        <v>80936</v>
      </c>
      <c r="G425" s="3" t="s">
        <v>12</v>
      </c>
      <c r="H425" s="3" t="s">
        <v>13</v>
      </c>
      <c r="I425" s="4"/>
      <c r="J425" s="3"/>
      <c r="K425" s="3" t="s">
        <v>2</v>
      </c>
      <c r="L425" s="3" t="s">
        <v>14</v>
      </c>
      <c r="M425" s="3" t="s">
        <v>15</v>
      </c>
      <c r="N425" s="127">
        <v>424</v>
      </c>
    </row>
    <row r="426" spans="1:14" ht="15.75" x14ac:dyDescent="0.25">
      <c r="A426" s="23" t="s">
        <v>1014</v>
      </c>
      <c r="B426" s="23" t="s">
        <v>1015</v>
      </c>
      <c r="C426" s="3" t="s">
        <v>12</v>
      </c>
      <c r="D426" s="2" t="s">
        <v>195</v>
      </c>
      <c r="E426" s="2" t="s">
        <v>477</v>
      </c>
      <c r="F426" s="4">
        <v>80789</v>
      </c>
      <c r="G426" s="3" t="s">
        <v>12</v>
      </c>
      <c r="H426" s="3" t="s">
        <v>13</v>
      </c>
      <c r="I426" s="4"/>
      <c r="J426" s="3"/>
      <c r="K426" s="3" t="s">
        <v>3</v>
      </c>
      <c r="L426" s="3" t="s">
        <v>59</v>
      </c>
      <c r="M426" s="3" t="s">
        <v>60</v>
      </c>
      <c r="N426" s="127">
        <v>425</v>
      </c>
    </row>
    <row r="427" spans="1:14" ht="15.75" x14ac:dyDescent="0.25">
      <c r="A427" s="23" t="s">
        <v>1016</v>
      </c>
      <c r="B427" s="23" t="s">
        <v>403</v>
      </c>
      <c r="C427" s="3" t="s">
        <v>51</v>
      </c>
      <c r="D427" s="2" t="s">
        <v>1017</v>
      </c>
      <c r="E427" s="2" t="s">
        <v>80</v>
      </c>
      <c r="F427" s="4">
        <v>80780</v>
      </c>
      <c r="G427" s="3" t="s">
        <v>12</v>
      </c>
      <c r="H427" s="3" t="s">
        <v>13</v>
      </c>
      <c r="I427" s="4"/>
      <c r="J427" s="3"/>
      <c r="K427" s="3" t="s">
        <v>2</v>
      </c>
      <c r="L427" s="3" t="s">
        <v>14</v>
      </c>
      <c r="M427" s="3" t="s">
        <v>15</v>
      </c>
      <c r="N427" s="127">
        <v>426</v>
      </c>
    </row>
    <row r="428" spans="1:14" ht="15.75" x14ac:dyDescent="0.25">
      <c r="A428" s="23" t="s">
        <v>1018</v>
      </c>
      <c r="B428" s="23" t="s">
        <v>67</v>
      </c>
      <c r="C428" s="3" t="s">
        <v>13</v>
      </c>
      <c r="D428" s="2" t="s">
        <v>1017</v>
      </c>
      <c r="E428" s="2" t="s">
        <v>80</v>
      </c>
      <c r="F428" s="4">
        <v>80780</v>
      </c>
      <c r="G428" s="3" t="s">
        <v>12</v>
      </c>
      <c r="H428" s="3" t="s">
        <v>13</v>
      </c>
      <c r="I428" s="4"/>
      <c r="J428" s="3"/>
      <c r="K428" s="3" t="s">
        <v>2</v>
      </c>
      <c r="L428" s="3" t="s">
        <v>14</v>
      </c>
      <c r="M428" s="3" t="s">
        <v>15</v>
      </c>
      <c r="N428" s="127">
        <v>427</v>
      </c>
    </row>
    <row r="429" spans="1:14" ht="15.75" x14ac:dyDescent="0.25">
      <c r="A429" s="23" t="s">
        <v>1019</v>
      </c>
      <c r="B429" s="23" t="s">
        <v>749</v>
      </c>
      <c r="C429" s="3" t="s">
        <v>23</v>
      </c>
      <c r="D429" s="2" t="s">
        <v>1020</v>
      </c>
      <c r="E429" s="2" t="s">
        <v>120</v>
      </c>
      <c r="F429" s="4">
        <v>80738</v>
      </c>
      <c r="G429" s="3" t="s">
        <v>12</v>
      </c>
      <c r="H429" s="3" t="s">
        <v>13</v>
      </c>
      <c r="I429" s="4"/>
      <c r="J429" s="3"/>
      <c r="K429" s="3" t="s">
        <v>4</v>
      </c>
      <c r="L429" s="3" t="s">
        <v>14</v>
      </c>
      <c r="M429" s="3" t="s">
        <v>121</v>
      </c>
      <c r="N429" s="127">
        <v>428</v>
      </c>
    </row>
    <row r="430" spans="1:14" ht="15.75" x14ac:dyDescent="0.25">
      <c r="A430" s="23" t="s">
        <v>1021</v>
      </c>
      <c r="B430" s="23" t="s">
        <v>1022</v>
      </c>
      <c r="C430" s="3" t="s">
        <v>87</v>
      </c>
      <c r="D430" s="2" t="s">
        <v>195</v>
      </c>
      <c r="E430" s="2" t="s">
        <v>814</v>
      </c>
      <c r="F430" s="4">
        <v>80666</v>
      </c>
      <c r="G430" s="3" t="s">
        <v>12</v>
      </c>
      <c r="H430" s="3" t="s">
        <v>13</v>
      </c>
      <c r="I430" s="4"/>
      <c r="J430" s="3"/>
      <c r="K430" s="3" t="s">
        <v>3</v>
      </c>
      <c r="L430" s="3" t="s">
        <v>59</v>
      </c>
      <c r="M430" s="3" t="s">
        <v>60</v>
      </c>
      <c r="N430" s="127">
        <v>429</v>
      </c>
    </row>
    <row r="431" spans="1:14" ht="15.75" x14ac:dyDescent="0.25">
      <c r="A431" s="23" t="s">
        <v>1023</v>
      </c>
      <c r="B431" s="23" t="s">
        <v>893</v>
      </c>
      <c r="C431" s="3" t="s">
        <v>51</v>
      </c>
      <c r="D431" s="2" t="s">
        <v>195</v>
      </c>
      <c r="E431" s="2" t="s">
        <v>508</v>
      </c>
      <c r="F431" s="24">
        <v>80585</v>
      </c>
      <c r="G431" s="3" t="s">
        <v>12</v>
      </c>
      <c r="H431" s="3" t="s">
        <v>13</v>
      </c>
      <c r="I431" s="4"/>
      <c r="J431" s="3"/>
      <c r="K431" s="3" t="s">
        <v>3</v>
      </c>
      <c r="L431" s="3" t="s">
        <v>59</v>
      </c>
      <c r="M431" s="3" t="s">
        <v>60</v>
      </c>
      <c r="N431" s="127">
        <v>430</v>
      </c>
    </row>
    <row r="432" spans="1:14" ht="15.75" x14ac:dyDescent="0.25">
      <c r="A432" s="23" t="s">
        <v>1024</v>
      </c>
      <c r="B432" s="23" t="s">
        <v>1025</v>
      </c>
      <c r="C432" s="3" t="s">
        <v>207</v>
      </c>
      <c r="D432" s="2" t="s">
        <v>195</v>
      </c>
      <c r="E432" s="2" t="s">
        <v>573</v>
      </c>
      <c r="F432" s="4">
        <v>80548</v>
      </c>
      <c r="G432" s="3" t="s">
        <v>12</v>
      </c>
      <c r="H432" s="3" t="s">
        <v>13</v>
      </c>
      <c r="I432" s="4">
        <v>1000</v>
      </c>
      <c r="J432" s="3"/>
      <c r="K432" s="3" t="s">
        <v>3</v>
      </c>
      <c r="L432" s="3" t="s">
        <v>59</v>
      </c>
      <c r="M432" s="3" t="s">
        <v>60</v>
      </c>
      <c r="N432" s="127">
        <v>431</v>
      </c>
    </row>
    <row r="433" spans="1:14" ht="15.75" x14ac:dyDescent="0.25">
      <c r="A433" s="23" t="s">
        <v>1026</v>
      </c>
      <c r="B433" s="23" t="s">
        <v>50</v>
      </c>
      <c r="C433" s="3" t="s">
        <v>43</v>
      </c>
      <c r="D433" s="2" t="s">
        <v>1027</v>
      </c>
      <c r="E433" s="2" t="s">
        <v>53</v>
      </c>
      <c r="F433" s="4">
        <v>80501</v>
      </c>
      <c r="G433" s="3" t="s">
        <v>12</v>
      </c>
      <c r="H433" s="3" t="s">
        <v>13</v>
      </c>
      <c r="I433" s="4"/>
      <c r="J433" s="3"/>
      <c r="K433" s="3" t="s">
        <v>2</v>
      </c>
      <c r="L433" s="3" t="s">
        <v>14</v>
      </c>
      <c r="M433" s="3" t="s">
        <v>15</v>
      </c>
      <c r="N433" s="127">
        <v>432</v>
      </c>
    </row>
    <row r="434" spans="1:14" ht="15.75" x14ac:dyDescent="0.25">
      <c r="A434" s="23" t="s">
        <v>1028</v>
      </c>
      <c r="B434" s="23" t="s">
        <v>483</v>
      </c>
      <c r="C434" s="3" t="s">
        <v>224</v>
      </c>
      <c r="D434" s="2" t="s">
        <v>195</v>
      </c>
      <c r="E434" s="2" t="s">
        <v>189</v>
      </c>
      <c r="F434" s="24">
        <v>80357</v>
      </c>
      <c r="G434" s="3" t="s">
        <v>12</v>
      </c>
      <c r="H434" s="3" t="s">
        <v>13</v>
      </c>
      <c r="I434" s="4"/>
      <c r="J434" s="3"/>
      <c r="K434" s="3" t="s">
        <v>3</v>
      </c>
      <c r="L434" s="3" t="s">
        <v>59</v>
      </c>
      <c r="M434" s="3" t="s">
        <v>60</v>
      </c>
      <c r="N434" s="127">
        <v>433</v>
      </c>
    </row>
    <row r="435" spans="1:14" ht="15.75" x14ac:dyDescent="0.25">
      <c r="A435" s="23" t="s">
        <v>1024</v>
      </c>
      <c r="B435" s="23" t="s">
        <v>1029</v>
      </c>
      <c r="C435" s="8"/>
      <c r="D435" s="2" t="s">
        <v>1030</v>
      </c>
      <c r="E435" s="2" t="s">
        <v>573</v>
      </c>
      <c r="F435" s="4">
        <v>80344</v>
      </c>
      <c r="G435" s="3" t="s">
        <v>12</v>
      </c>
      <c r="H435" s="3" t="s">
        <v>13</v>
      </c>
      <c r="I435" s="4"/>
      <c r="J435" s="3"/>
      <c r="K435" s="3" t="s">
        <v>3</v>
      </c>
      <c r="L435" s="3" t="s">
        <v>59</v>
      </c>
      <c r="M435" s="3" t="s">
        <v>60</v>
      </c>
      <c r="N435" s="127">
        <v>434</v>
      </c>
    </row>
    <row r="436" spans="1:14" ht="15.75" x14ac:dyDescent="0.25">
      <c r="A436" s="23" t="s">
        <v>1031</v>
      </c>
      <c r="B436" s="23" t="s">
        <v>35</v>
      </c>
      <c r="C436" s="3" t="s">
        <v>207</v>
      </c>
      <c r="D436" s="2" t="s">
        <v>201</v>
      </c>
      <c r="E436" s="2" t="s">
        <v>690</v>
      </c>
      <c r="F436" s="4">
        <v>80336</v>
      </c>
      <c r="G436" s="3" t="s">
        <v>58</v>
      </c>
      <c r="H436" s="3" t="s">
        <v>13</v>
      </c>
      <c r="I436" s="4"/>
      <c r="J436" s="3"/>
      <c r="K436" s="3" t="s">
        <v>1</v>
      </c>
      <c r="L436" s="3" t="s">
        <v>59</v>
      </c>
      <c r="M436" s="3" t="s">
        <v>60</v>
      </c>
      <c r="N436" s="127">
        <v>435</v>
      </c>
    </row>
    <row r="437" spans="1:14" ht="15.75" x14ac:dyDescent="0.25">
      <c r="A437" s="23" t="s">
        <v>1032</v>
      </c>
      <c r="B437" s="23" t="s">
        <v>111</v>
      </c>
      <c r="C437" s="3" t="s">
        <v>144</v>
      </c>
      <c r="D437" s="2" t="s">
        <v>195</v>
      </c>
      <c r="E437" s="2" t="s">
        <v>189</v>
      </c>
      <c r="F437" s="4">
        <v>80335</v>
      </c>
      <c r="G437" s="3" t="s">
        <v>12</v>
      </c>
      <c r="H437" s="3" t="s">
        <v>13</v>
      </c>
      <c r="I437" s="4"/>
      <c r="J437" s="3"/>
      <c r="K437" s="3" t="s">
        <v>3</v>
      </c>
      <c r="L437" s="3" t="s">
        <v>59</v>
      </c>
      <c r="M437" s="3" t="s">
        <v>60</v>
      </c>
      <c r="N437" s="127">
        <v>436</v>
      </c>
    </row>
    <row r="438" spans="1:14" ht="15.75" x14ac:dyDescent="0.25">
      <c r="A438" s="23" t="s">
        <v>1033</v>
      </c>
      <c r="B438" s="23" t="s">
        <v>400</v>
      </c>
      <c r="C438" s="3" t="s">
        <v>12</v>
      </c>
      <c r="D438" s="2" t="s">
        <v>1034</v>
      </c>
      <c r="E438" s="2" t="s">
        <v>53</v>
      </c>
      <c r="F438" s="4">
        <v>80318</v>
      </c>
      <c r="G438" s="3" t="s">
        <v>12</v>
      </c>
      <c r="H438" s="3" t="s">
        <v>13</v>
      </c>
      <c r="I438" s="4"/>
      <c r="J438" s="3"/>
      <c r="K438" s="3" t="s">
        <v>2</v>
      </c>
      <c r="L438" s="3" t="s">
        <v>14</v>
      </c>
      <c r="M438" s="3" t="s">
        <v>15</v>
      </c>
      <c r="N438" s="127">
        <v>437</v>
      </c>
    </row>
    <row r="439" spans="1:14" ht="15.75" x14ac:dyDescent="0.25">
      <c r="A439" s="23" t="s">
        <v>1035</v>
      </c>
      <c r="B439" s="23" t="s">
        <v>1036</v>
      </c>
      <c r="C439" s="8"/>
      <c r="D439" s="2" t="s">
        <v>1037</v>
      </c>
      <c r="E439" s="2" t="s">
        <v>435</v>
      </c>
      <c r="F439" s="4">
        <v>80113</v>
      </c>
      <c r="G439" s="3" t="s">
        <v>12</v>
      </c>
      <c r="H439" s="3" t="s">
        <v>13</v>
      </c>
      <c r="I439" s="4"/>
      <c r="J439" s="3"/>
      <c r="K439" s="3" t="s">
        <v>2</v>
      </c>
      <c r="L439" s="3" t="s">
        <v>14</v>
      </c>
      <c r="M439" s="3" t="s">
        <v>15</v>
      </c>
      <c r="N439" s="127">
        <v>438</v>
      </c>
    </row>
    <row r="440" spans="1:14" ht="15.75" x14ac:dyDescent="0.25">
      <c r="A440" s="23" t="s">
        <v>1038</v>
      </c>
      <c r="B440" s="23" t="s">
        <v>1039</v>
      </c>
      <c r="C440" s="8"/>
      <c r="D440" s="2" t="s">
        <v>195</v>
      </c>
      <c r="E440" s="2" t="s">
        <v>456</v>
      </c>
      <c r="F440" s="4">
        <v>80107</v>
      </c>
      <c r="G440" s="3" t="s">
        <v>12</v>
      </c>
      <c r="H440" s="3" t="s">
        <v>13</v>
      </c>
      <c r="I440" s="4"/>
      <c r="J440" s="3"/>
      <c r="K440" s="3" t="s">
        <v>3</v>
      </c>
      <c r="L440" s="3" t="s">
        <v>59</v>
      </c>
      <c r="M440" s="3" t="s">
        <v>60</v>
      </c>
      <c r="N440" s="127">
        <v>439</v>
      </c>
    </row>
    <row r="441" spans="1:14" ht="15.75" x14ac:dyDescent="0.25">
      <c r="A441" s="23" t="s">
        <v>1040</v>
      </c>
      <c r="B441" s="23" t="s">
        <v>823</v>
      </c>
      <c r="C441" s="3" t="s">
        <v>23</v>
      </c>
      <c r="D441" s="2" t="s">
        <v>1041</v>
      </c>
      <c r="E441" s="2" t="s">
        <v>120</v>
      </c>
      <c r="F441" s="4">
        <v>80000</v>
      </c>
      <c r="G441" s="3" t="s">
        <v>12</v>
      </c>
      <c r="H441" s="3" t="s">
        <v>13</v>
      </c>
      <c r="I441" s="4"/>
      <c r="J441" s="3"/>
      <c r="K441" s="3" t="s">
        <v>2</v>
      </c>
      <c r="L441" s="3" t="s">
        <v>14</v>
      </c>
      <c r="M441" s="3" t="s">
        <v>15</v>
      </c>
      <c r="N441" s="127">
        <v>440</v>
      </c>
    </row>
    <row r="442" spans="1:14" ht="15.75" x14ac:dyDescent="0.25">
      <c r="A442" s="23" t="s">
        <v>1042</v>
      </c>
      <c r="B442" s="23" t="s">
        <v>1043</v>
      </c>
      <c r="C442" s="8"/>
      <c r="D442" s="2" t="s">
        <v>1044</v>
      </c>
      <c r="E442" s="2" t="s">
        <v>1045</v>
      </c>
      <c r="F442" s="4">
        <v>80000</v>
      </c>
      <c r="G442" s="3" t="s">
        <v>12</v>
      </c>
      <c r="H442" s="3" t="s">
        <v>13</v>
      </c>
      <c r="I442" s="4"/>
      <c r="J442" s="3"/>
      <c r="K442" s="3" t="s">
        <v>2</v>
      </c>
      <c r="L442" s="3" t="s">
        <v>14</v>
      </c>
      <c r="M442" s="3" t="s">
        <v>15</v>
      </c>
      <c r="N442" s="127">
        <v>441</v>
      </c>
    </row>
    <row r="443" spans="1:14" ht="15.75" x14ac:dyDescent="0.25">
      <c r="A443" s="23" t="s">
        <v>1046</v>
      </c>
      <c r="B443" s="23" t="s">
        <v>1047</v>
      </c>
      <c r="C443" s="3" t="s">
        <v>12</v>
      </c>
      <c r="D443" s="2" t="s">
        <v>1048</v>
      </c>
      <c r="E443" s="2" t="s">
        <v>173</v>
      </c>
      <c r="F443" s="4">
        <v>79981</v>
      </c>
      <c r="G443" s="3" t="s">
        <v>12</v>
      </c>
      <c r="H443" s="3" t="s">
        <v>13</v>
      </c>
      <c r="I443" s="4"/>
      <c r="J443" s="3"/>
      <c r="K443" s="3" t="s">
        <v>2</v>
      </c>
      <c r="L443" s="3" t="s">
        <v>14</v>
      </c>
      <c r="M443" s="3" t="s">
        <v>15</v>
      </c>
      <c r="N443" s="127">
        <v>442</v>
      </c>
    </row>
    <row r="444" spans="1:14" ht="15.75" x14ac:dyDescent="0.25">
      <c r="A444" s="23" t="s">
        <v>1049</v>
      </c>
      <c r="B444" s="23" t="s">
        <v>559</v>
      </c>
      <c r="C444" s="3" t="s">
        <v>181</v>
      </c>
      <c r="D444" s="2" t="s">
        <v>56</v>
      </c>
      <c r="E444" s="2" t="s">
        <v>1050</v>
      </c>
      <c r="F444" s="4">
        <v>79934</v>
      </c>
      <c r="G444" s="3" t="s">
        <v>12</v>
      </c>
      <c r="H444" s="3" t="s">
        <v>13</v>
      </c>
      <c r="I444" s="4"/>
      <c r="J444" s="3"/>
      <c r="K444" s="3" t="s">
        <v>3</v>
      </c>
      <c r="L444" s="3" t="s">
        <v>59</v>
      </c>
      <c r="M444" s="3" t="s">
        <v>60</v>
      </c>
      <c r="N444" s="127">
        <v>443</v>
      </c>
    </row>
    <row r="445" spans="1:14" ht="15.75" x14ac:dyDescent="0.25">
      <c r="A445" s="23" t="s">
        <v>1051</v>
      </c>
      <c r="B445" s="23" t="s">
        <v>1052</v>
      </c>
      <c r="C445" s="3" t="s">
        <v>181</v>
      </c>
      <c r="D445" s="2" t="s">
        <v>195</v>
      </c>
      <c r="E445" s="2" t="s">
        <v>766</v>
      </c>
      <c r="F445" s="4">
        <v>79914</v>
      </c>
      <c r="G445" s="3" t="s">
        <v>12</v>
      </c>
      <c r="H445" s="3" t="s">
        <v>13</v>
      </c>
      <c r="I445" s="4"/>
      <c r="J445" s="3"/>
      <c r="K445" s="3" t="s">
        <v>3</v>
      </c>
      <c r="L445" s="3" t="s">
        <v>59</v>
      </c>
      <c r="M445" s="3" t="s">
        <v>60</v>
      </c>
      <c r="N445" s="127">
        <v>444</v>
      </c>
    </row>
    <row r="446" spans="1:14" ht="15.75" x14ac:dyDescent="0.25">
      <c r="A446" s="23" t="s">
        <v>1053</v>
      </c>
      <c r="B446" s="23" t="s">
        <v>1052</v>
      </c>
      <c r="C446" s="3" t="s">
        <v>287</v>
      </c>
      <c r="D446" s="2" t="s">
        <v>195</v>
      </c>
      <c r="E446" s="2" t="s">
        <v>270</v>
      </c>
      <c r="F446" s="4">
        <v>79770</v>
      </c>
      <c r="G446" s="3" t="s">
        <v>58</v>
      </c>
      <c r="H446" s="3" t="s">
        <v>13</v>
      </c>
      <c r="I446" s="4"/>
      <c r="J446" s="3"/>
      <c r="K446" s="3" t="s">
        <v>1</v>
      </c>
      <c r="L446" s="3" t="s">
        <v>59</v>
      </c>
      <c r="M446" s="3" t="s">
        <v>60</v>
      </c>
      <c r="N446" s="127">
        <v>445</v>
      </c>
    </row>
    <row r="447" spans="1:14" ht="15.75" x14ac:dyDescent="0.25">
      <c r="A447" s="23" t="s">
        <v>1054</v>
      </c>
      <c r="B447" s="23" t="s">
        <v>127</v>
      </c>
      <c r="C447" s="3" t="s">
        <v>224</v>
      </c>
      <c r="D447" s="2" t="s">
        <v>1055</v>
      </c>
      <c r="E447" s="2" t="s">
        <v>443</v>
      </c>
      <c r="F447" s="4">
        <v>79704</v>
      </c>
      <c r="G447" s="3" t="s">
        <v>12</v>
      </c>
      <c r="H447" s="3" t="s">
        <v>13</v>
      </c>
      <c r="I447" s="4"/>
      <c r="J447" s="3"/>
      <c r="K447" s="3" t="s">
        <v>2</v>
      </c>
      <c r="L447" s="3" t="s">
        <v>14</v>
      </c>
      <c r="M447" s="3" t="s">
        <v>15</v>
      </c>
      <c r="N447" s="127">
        <v>446</v>
      </c>
    </row>
    <row r="448" spans="1:14" ht="15.75" x14ac:dyDescent="0.25">
      <c r="A448" s="23" t="s">
        <v>1056</v>
      </c>
      <c r="B448" s="23" t="s">
        <v>1057</v>
      </c>
      <c r="C448" s="8"/>
      <c r="D448" s="2" t="s">
        <v>1058</v>
      </c>
      <c r="E448" s="2" t="s">
        <v>53</v>
      </c>
      <c r="F448" s="4">
        <v>79585</v>
      </c>
      <c r="G448" s="3" t="s">
        <v>12</v>
      </c>
      <c r="H448" s="3" t="s">
        <v>13</v>
      </c>
      <c r="I448" s="4"/>
      <c r="J448" s="3"/>
      <c r="K448" s="3" t="s">
        <v>2</v>
      </c>
      <c r="L448" s="3" t="s">
        <v>14</v>
      </c>
      <c r="M448" s="3" t="s">
        <v>15</v>
      </c>
      <c r="N448" s="127">
        <v>447</v>
      </c>
    </row>
    <row r="449" spans="1:14" ht="15.75" x14ac:dyDescent="0.25">
      <c r="A449" s="23" t="s">
        <v>1059</v>
      </c>
      <c r="B449" s="23" t="s">
        <v>1060</v>
      </c>
      <c r="C449" s="3" t="s">
        <v>9</v>
      </c>
      <c r="D449" s="2" t="s">
        <v>195</v>
      </c>
      <c r="E449" s="2" t="s">
        <v>603</v>
      </c>
      <c r="F449" s="4">
        <v>79462</v>
      </c>
      <c r="G449" s="3" t="s">
        <v>12</v>
      </c>
      <c r="H449" s="3" t="s">
        <v>13</v>
      </c>
      <c r="I449" s="4"/>
      <c r="J449" s="3"/>
      <c r="K449" s="3" t="s">
        <v>3</v>
      </c>
      <c r="L449" s="3" t="s">
        <v>59</v>
      </c>
      <c r="M449" s="3" t="s">
        <v>60</v>
      </c>
      <c r="N449" s="127">
        <v>448</v>
      </c>
    </row>
    <row r="450" spans="1:14" ht="15.75" x14ac:dyDescent="0.25">
      <c r="A450" s="23" t="s">
        <v>1061</v>
      </c>
      <c r="B450" s="23" t="s">
        <v>1062</v>
      </c>
      <c r="C450" s="3" t="s">
        <v>51</v>
      </c>
      <c r="D450" s="2" t="s">
        <v>1063</v>
      </c>
      <c r="E450" s="2" t="s">
        <v>25</v>
      </c>
      <c r="F450" s="4">
        <v>79438</v>
      </c>
      <c r="G450" s="3" t="s">
        <v>12</v>
      </c>
      <c r="H450" s="3" t="s">
        <v>13</v>
      </c>
      <c r="I450" s="4"/>
      <c r="J450" s="3"/>
      <c r="K450" s="3" t="s">
        <v>2</v>
      </c>
      <c r="L450" s="3" t="s">
        <v>14</v>
      </c>
      <c r="M450" s="3" t="s">
        <v>15</v>
      </c>
      <c r="N450" s="127">
        <v>449</v>
      </c>
    </row>
    <row r="451" spans="1:14" ht="15.75" x14ac:dyDescent="0.25">
      <c r="A451" s="23" t="s">
        <v>820</v>
      </c>
      <c r="B451" s="23" t="s">
        <v>67</v>
      </c>
      <c r="C451" s="3" t="s">
        <v>13</v>
      </c>
      <c r="D451" s="2" t="s">
        <v>195</v>
      </c>
      <c r="E451" s="2" t="s">
        <v>385</v>
      </c>
      <c r="F451" s="4">
        <v>79230</v>
      </c>
      <c r="G451" s="3" t="s">
        <v>58</v>
      </c>
      <c r="H451" s="3" t="s">
        <v>13</v>
      </c>
      <c r="I451" s="4">
        <v>3500</v>
      </c>
      <c r="J451" s="3"/>
      <c r="K451" s="3" t="s">
        <v>1</v>
      </c>
      <c r="L451" s="3" t="s">
        <v>59</v>
      </c>
      <c r="M451" s="3" t="s">
        <v>60</v>
      </c>
      <c r="N451" s="127">
        <v>450</v>
      </c>
    </row>
    <row r="452" spans="1:14" ht="15.75" x14ac:dyDescent="0.25">
      <c r="A452" s="23" t="s">
        <v>1064</v>
      </c>
      <c r="B452" s="23" t="s">
        <v>139</v>
      </c>
      <c r="C452" s="3" t="s">
        <v>12</v>
      </c>
      <c r="D452" s="2" t="s">
        <v>1065</v>
      </c>
      <c r="E452" s="2" t="s">
        <v>258</v>
      </c>
      <c r="F452" s="4">
        <v>79155</v>
      </c>
      <c r="G452" s="3" t="s">
        <v>12</v>
      </c>
      <c r="H452" s="3" t="s">
        <v>13</v>
      </c>
      <c r="I452" s="4">
        <v>1500</v>
      </c>
      <c r="J452" s="3"/>
      <c r="K452" s="3" t="s">
        <v>3</v>
      </c>
      <c r="L452" s="3" t="s">
        <v>59</v>
      </c>
      <c r="M452" s="3" t="s">
        <v>60</v>
      </c>
      <c r="N452" s="127">
        <v>451</v>
      </c>
    </row>
    <row r="453" spans="1:14" ht="15.75" x14ac:dyDescent="0.25">
      <c r="A453" s="23" t="s">
        <v>1066</v>
      </c>
      <c r="B453" s="23" t="s">
        <v>13</v>
      </c>
      <c r="C453" s="3" t="s">
        <v>31</v>
      </c>
      <c r="D453" s="2" t="s">
        <v>56</v>
      </c>
      <c r="E453" s="2" t="s">
        <v>535</v>
      </c>
      <c r="F453" s="4">
        <v>79151</v>
      </c>
      <c r="G453" s="3" t="s">
        <v>58</v>
      </c>
      <c r="H453" s="3" t="s">
        <v>13</v>
      </c>
      <c r="I453" s="4"/>
      <c r="J453" s="3"/>
      <c r="K453" s="3" t="s">
        <v>3</v>
      </c>
      <c r="L453" s="3" t="s">
        <v>59</v>
      </c>
      <c r="M453" s="3" t="s">
        <v>60</v>
      </c>
      <c r="N453" s="127">
        <v>452</v>
      </c>
    </row>
    <row r="454" spans="1:14" ht="15.75" x14ac:dyDescent="0.25">
      <c r="A454" s="23" t="s">
        <v>1067</v>
      </c>
      <c r="B454" s="23" t="s">
        <v>377</v>
      </c>
      <c r="C454" s="3" t="s">
        <v>152</v>
      </c>
      <c r="D454" s="2" t="s">
        <v>195</v>
      </c>
      <c r="E454" s="2" t="s">
        <v>163</v>
      </c>
      <c r="F454" s="4">
        <v>79116</v>
      </c>
      <c r="G454" s="3" t="s">
        <v>12</v>
      </c>
      <c r="H454" s="3" t="s">
        <v>13</v>
      </c>
      <c r="I454" s="4"/>
      <c r="J454" s="3"/>
      <c r="K454" s="3" t="s">
        <v>3</v>
      </c>
      <c r="L454" s="3" t="s">
        <v>59</v>
      </c>
      <c r="M454" s="3" t="s">
        <v>60</v>
      </c>
      <c r="N454" s="127">
        <v>453</v>
      </c>
    </row>
    <row r="455" spans="1:14" ht="15.75" x14ac:dyDescent="0.25">
      <c r="A455" s="23" t="s">
        <v>1068</v>
      </c>
      <c r="B455" s="23" t="s">
        <v>131</v>
      </c>
      <c r="C455" s="3" t="s">
        <v>144</v>
      </c>
      <c r="D455" s="2" t="s">
        <v>1069</v>
      </c>
      <c r="E455" s="2" t="s">
        <v>120</v>
      </c>
      <c r="F455" s="4">
        <v>79037</v>
      </c>
      <c r="G455" s="3" t="s">
        <v>12</v>
      </c>
      <c r="H455" s="3" t="s">
        <v>13</v>
      </c>
      <c r="I455" s="4">
        <v>6000</v>
      </c>
      <c r="J455" s="3"/>
      <c r="K455" s="3" t="s">
        <v>4</v>
      </c>
      <c r="L455" s="3" t="s">
        <v>14</v>
      </c>
      <c r="M455" s="3" t="s">
        <v>121</v>
      </c>
      <c r="N455" s="127">
        <v>454</v>
      </c>
    </row>
    <row r="456" spans="1:14" ht="15.75" x14ac:dyDescent="0.25">
      <c r="A456" s="23" t="s">
        <v>1070</v>
      </c>
      <c r="B456" s="23" t="s">
        <v>559</v>
      </c>
      <c r="C456" s="3" t="s">
        <v>87</v>
      </c>
      <c r="D456" s="2" t="s">
        <v>1071</v>
      </c>
      <c r="E456" s="2" t="s">
        <v>1072</v>
      </c>
      <c r="F456" s="4">
        <v>79036</v>
      </c>
      <c r="G456" s="3" t="s">
        <v>12</v>
      </c>
      <c r="H456" s="3" t="s">
        <v>13</v>
      </c>
      <c r="I456" s="4"/>
      <c r="J456" s="3"/>
      <c r="K456" s="3" t="s">
        <v>2</v>
      </c>
      <c r="L456" s="3" t="s">
        <v>14</v>
      </c>
      <c r="M456" s="3" t="s">
        <v>15</v>
      </c>
      <c r="N456" s="127">
        <v>455</v>
      </c>
    </row>
    <row r="457" spans="1:14" ht="15.75" x14ac:dyDescent="0.25">
      <c r="A457" s="23" t="s">
        <v>1073</v>
      </c>
      <c r="B457" s="23" t="s">
        <v>1074</v>
      </c>
      <c r="C457" s="3" t="s">
        <v>51</v>
      </c>
      <c r="D457" s="2" t="s">
        <v>195</v>
      </c>
      <c r="E457" s="2" t="s">
        <v>57</v>
      </c>
      <c r="F457" s="4">
        <v>78946</v>
      </c>
      <c r="G457" s="3" t="s">
        <v>12</v>
      </c>
      <c r="H457" s="3" t="s">
        <v>13</v>
      </c>
      <c r="I457" s="4"/>
      <c r="J457" s="3"/>
      <c r="K457" s="3" t="s">
        <v>3</v>
      </c>
      <c r="L457" s="3" t="s">
        <v>59</v>
      </c>
      <c r="M457" s="3" t="s">
        <v>60</v>
      </c>
      <c r="N457" s="127">
        <v>456</v>
      </c>
    </row>
    <row r="458" spans="1:14" ht="15.75" x14ac:dyDescent="0.25">
      <c r="A458" s="23" t="s">
        <v>1075</v>
      </c>
      <c r="B458" s="23" t="s">
        <v>1076</v>
      </c>
      <c r="C458" s="3" t="s">
        <v>87</v>
      </c>
      <c r="D458" s="2" t="s">
        <v>195</v>
      </c>
      <c r="E458" s="2" t="s">
        <v>342</v>
      </c>
      <c r="F458" s="4">
        <v>78908</v>
      </c>
      <c r="G458" s="3" t="s">
        <v>12</v>
      </c>
      <c r="H458" s="3" t="s">
        <v>13</v>
      </c>
      <c r="I458" s="4"/>
      <c r="J458" s="3"/>
      <c r="K458" s="3" t="s">
        <v>3</v>
      </c>
      <c r="L458" s="3" t="s">
        <v>59</v>
      </c>
      <c r="M458" s="3" t="s">
        <v>60</v>
      </c>
      <c r="N458" s="127">
        <v>457</v>
      </c>
    </row>
    <row r="459" spans="1:14" ht="15.75" x14ac:dyDescent="0.25">
      <c r="A459" s="23" t="s">
        <v>1077</v>
      </c>
      <c r="B459" s="23" t="s">
        <v>334</v>
      </c>
      <c r="C459" s="8"/>
      <c r="D459" s="2" t="s">
        <v>195</v>
      </c>
      <c r="E459" s="2" t="s">
        <v>527</v>
      </c>
      <c r="F459" s="4">
        <v>78875</v>
      </c>
      <c r="G459" s="3" t="s">
        <v>58</v>
      </c>
      <c r="H459" s="3" t="s">
        <v>13</v>
      </c>
      <c r="I459" s="4"/>
      <c r="J459" s="3"/>
      <c r="K459" s="3" t="s">
        <v>1</v>
      </c>
      <c r="L459" s="3" t="s">
        <v>59</v>
      </c>
      <c r="M459" s="3" t="s">
        <v>60</v>
      </c>
      <c r="N459" s="127">
        <v>458</v>
      </c>
    </row>
    <row r="460" spans="1:14" ht="15.75" x14ac:dyDescent="0.25">
      <c r="A460" s="23" t="s">
        <v>1078</v>
      </c>
      <c r="B460" s="23" t="s">
        <v>448</v>
      </c>
      <c r="C460" s="3" t="s">
        <v>63</v>
      </c>
      <c r="D460" s="2" t="s">
        <v>195</v>
      </c>
      <c r="E460" s="2" t="s">
        <v>392</v>
      </c>
      <c r="F460" s="4">
        <v>78752</v>
      </c>
      <c r="G460" s="3" t="s">
        <v>12</v>
      </c>
      <c r="H460" s="3" t="s">
        <v>13</v>
      </c>
      <c r="I460" s="4">
        <v>3000</v>
      </c>
      <c r="J460" s="3"/>
      <c r="K460" s="3" t="s">
        <v>3</v>
      </c>
      <c r="L460" s="3" t="s">
        <v>59</v>
      </c>
      <c r="M460" s="3" t="s">
        <v>60</v>
      </c>
      <c r="N460" s="127">
        <v>459</v>
      </c>
    </row>
    <row r="461" spans="1:14" ht="15.75" x14ac:dyDescent="0.25">
      <c r="A461" s="23" t="s">
        <v>1079</v>
      </c>
      <c r="B461" s="23" t="s">
        <v>1080</v>
      </c>
      <c r="C461" s="8"/>
      <c r="D461" s="2" t="s">
        <v>1081</v>
      </c>
      <c r="E461" s="2" t="s">
        <v>1082</v>
      </c>
      <c r="F461" s="4">
        <v>78709</v>
      </c>
      <c r="G461" s="3" t="s">
        <v>12</v>
      </c>
      <c r="H461" s="3" t="s">
        <v>13</v>
      </c>
      <c r="I461" s="4"/>
      <c r="J461" s="3"/>
      <c r="K461" s="3" t="s">
        <v>3</v>
      </c>
      <c r="L461" s="3" t="s">
        <v>59</v>
      </c>
      <c r="M461" s="3" t="s">
        <v>60</v>
      </c>
      <c r="N461" s="127">
        <v>460</v>
      </c>
    </row>
    <row r="462" spans="1:14" ht="15.75" x14ac:dyDescent="0.25">
      <c r="A462" s="23" t="s">
        <v>1083</v>
      </c>
      <c r="B462" s="23" t="s">
        <v>468</v>
      </c>
      <c r="C462" s="3" t="s">
        <v>12</v>
      </c>
      <c r="D462" s="2" t="s">
        <v>1084</v>
      </c>
      <c r="E462" s="2" t="s">
        <v>53</v>
      </c>
      <c r="F462" s="4">
        <v>78633</v>
      </c>
      <c r="G462" s="3" t="s">
        <v>12</v>
      </c>
      <c r="H462" s="3" t="s">
        <v>13</v>
      </c>
      <c r="I462" s="4"/>
      <c r="J462" s="3"/>
      <c r="K462" s="3" t="s">
        <v>2</v>
      </c>
      <c r="L462" s="3" t="s">
        <v>14</v>
      </c>
      <c r="M462" s="3" t="s">
        <v>15</v>
      </c>
      <c r="N462" s="127">
        <v>461</v>
      </c>
    </row>
    <row r="463" spans="1:14" ht="15.75" x14ac:dyDescent="0.25">
      <c r="A463" s="23" t="s">
        <v>1085</v>
      </c>
      <c r="B463" s="23" t="s">
        <v>1086</v>
      </c>
      <c r="C463" s="3" t="s">
        <v>23</v>
      </c>
      <c r="D463" s="2" t="s">
        <v>1087</v>
      </c>
      <c r="E463" s="2" t="s">
        <v>149</v>
      </c>
      <c r="F463" s="4">
        <v>78584</v>
      </c>
      <c r="G463" s="3" t="s">
        <v>12</v>
      </c>
      <c r="H463" s="3" t="s">
        <v>13</v>
      </c>
      <c r="I463" s="4">
        <v>23705</v>
      </c>
      <c r="J463" s="3"/>
      <c r="K463" s="3" t="s">
        <v>0</v>
      </c>
      <c r="L463" s="3" t="s">
        <v>14</v>
      </c>
      <c r="M463" s="3" t="s">
        <v>7373</v>
      </c>
      <c r="N463" s="127">
        <v>462</v>
      </c>
    </row>
    <row r="464" spans="1:14" ht="15.75" x14ac:dyDescent="0.25">
      <c r="A464" s="23" t="s">
        <v>1088</v>
      </c>
      <c r="B464" s="23" t="s">
        <v>1089</v>
      </c>
      <c r="C464" s="3" t="s">
        <v>87</v>
      </c>
      <c r="D464" s="2" t="s">
        <v>1090</v>
      </c>
      <c r="E464" s="2" t="s">
        <v>1091</v>
      </c>
      <c r="F464" s="4">
        <v>78552</v>
      </c>
      <c r="G464" s="3" t="s">
        <v>12</v>
      </c>
      <c r="H464" s="3" t="s">
        <v>13</v>
      </c>
      <c r="I464" s="4"/>
      <c r="J464" s="3"/>
      <c r="K464" s="3" t="s">
        <v>2</v>
      </c>
      <c r="L464" s="3" t="s">
        <v>14</v>
      </c>
      <c r="M464" s="3" t="s">
        <v>15</v>
      </c>
      <c r="N464" s="127">
        <v>463</v>
      </c>
    </row>
    <row r="465" spans="1:14" ht="15.75" x14ac:dyDescent="0.25">
      <c r="A465" s="23" t="s">
        <v>1092</v>
      </c>
      <c r="B465" s="23" t="s">
        <v>1093</v>
      </c>
      <c r="C465" s="3" t="s">
        <v>87</v>
      </c>
      <c r="D465" s="2" t="s">
        <v>195</v>
      </c>
      <c r="E465" s="2" t="s">
        <v>297</v>
      </c>
      <c r="F465" s="4">
        <v>78472</v>
      </c>
      <c r="G465" s="3" t="s">
        <v>12</v>
      </c>
      <c r="H465" s="3" t="s">
        <v>13</v>
      </c>
      <c r="I465" s="4"/>
      <c r="J465" s="3"/>
      <c r="K465" s="3" t="s">
        <v>3</v>
      </c>
      <c r="L465" s="3" t="s">
        <v>59</v>
      </c>
      <c r="M465" s="3" t="s">
        <v>60</v>
      </c>
      <c r="N465" s="127">
        <v>464</v>
      </c>
    </row>
    <row r="466" spans="1:14" ht="15.75" x14ac:dyDescent="0.25">
      <c r="A466" s="23" t="s">
        <v>1094</v>
      </c>
      <c r="B466" s="23" t="s">
        <v>419</v>
      </c>
      <c r="C466" s="8"/>
      <c r="D466" s="2" t="s">
        <v>1095</v>
      </c>
      <c r="E466" s="2" t="s">
        <v>37</v>
      </c>
      <c r="F466" s="4">
        <v>78413</v>
      </c>
      <c r="G466" s="3" t="s">
        <v>12</v>
      </c>
      <c r="H466" s="3" t="s">
        <v>13</v>
      </c>
      <c r="I466" s="4"/>
      <c r="J466" s="3"/>
      <c r="K466" s="3" t="s">
        <v>2</v>
      </c>
      <c r="L466" s="3" t="s">
        <v>14</v>
      </c>
      <c r="M466" s="3" t="s">
        <v>15</v>
      </c>
      <c r="N466" s="127">
        <v>465</v>
      </c>
    </row>
    <row r="467" spans="1:14" ht="15.75" x14ac:dyDescent="0.25">
      <c r="A467" s="23" t="s">
        <v>1096</v>
      </c>
      <c r="B467" s="23" t="s">
        <v>390</v>
      </c>
      <c r="C467" s="3" t="s">
        <v>18</v>
      </c>
      <c r="D467" s="2" t="s">
        <v>712</v>
      </c>
      <c r="E467" s="2" t="s">
        <v>234</v>
      </c>
      <c r="F467" s="4">
        <v>78250</v>
      </c>
      <c r="G467" s="3" t="s">
        <v>58</v>
      </c>
      <c r="H467" s="3" t="s">
        <v>13</v>
      </c>
      <c r="I467" s="4"/>
      <c r="J467" s="3"/>
      <c r="K467" s="3" t="s">
        <v>1</v>
      </c>
      <c r="L467" s="3" t="s">
        <v>59</v>
      </c>
      <c r="M467" s="3" t="s">
        <v>60</v>
      </c>
      <c r="N467" s="127">
        <v>466</v>
      </c>
    </row>
    <row r="468" spans="1:14" ht="15.75" x14ac:dyDescent="0.25">
      <c r="A468" s="23" t="s">
        <v>1097</v>
      </c>
      <c r="B468" s="23" t="s">
        <v>203</v>
      </c>
      <c r="C468" s="3" t="s">
        <v>224</v>
      </c>
      <c r="D468" s="2" t="s">
        <v>195</v>
      </c>
      <c r="E468" s="2" t="s">
        <v>211</v>
      </c>
      <c r="F468" s="4">
        <v>78156</v>
      </c>
      <c r="G468" s="3" t="s">
        <v>12</v>
      </c>
      <c r="H468" s="3" t="s">
        <v>13</v>
      </c>
      <c r="I468" s="4">
        <v>4000</v>
      </c>
      <c r="J468" s="3"/>
      <c r="K468" s="3" t="s">
        <v>3</v>
      </c>
      <c r="L468" s="3" t="s">
        <v>59</v>
      </c>
      <c r="M468" s="3" t="s">
        <v>60</v>
      </c>
      <c r="N468" s="127">
        <v>467</v>
      </c>
    </row>
    <row r="469" spans="1:14" ht="15.75" x14ac:dyDescent="0.25">
      <c r="A469" s="23" t="s">
        <v>1098</v>
      </c>
      <c r="B469" s="23" t="s">
        <v>260</v>
      </c>
      <c r="C469" s="3" t="s">
        <v>12</v>
      </c>
      <c r="D469" s="2" t="s">
        <v>195</v>
      </c>
      <c r="E469" s="2" t="s">
        <v>221</v>
      </c>
      <c r="F469" s="24">
        <v>78076</v>
      </c>
      <c r="G469" s="3" t="s">
        <v>12</v>
      </c>
      <c r="H469" s="3" t="s">
        <v>13</v>
      </c>
      <c r="I469" s="4"/>
      <c r="J469" s="3"/>
      <c r="K469" s="3" t="s">
        <v>3</v>
      </c>
      <c r="L469" s="3" t="s">
        <v>59</v>
      </c>
      <c r="M469" s="3" t="s">
        <v>60</v>
      </c>
      <c r="N469" s="127">
        <v>468</v>
      </c>
    </row>
    <row r="470" spans="1:14" ht="15.75" x14ac:dyDescent="0.25">
      <c r="A470" s="23" t="s">
        <v>1099</v>
      </c>
      <c r="B470" s="23" t="s">
        <v>1052</v>
      </c>
      <c r="C470" s="3" t="s">
        <v>18</v>
      </c>
      <c r="D470" s="2" t="s">
        <v>712</v>
      </c>
      <c r="E470" s="2" t="s">
        <v>109</v>
      </c>
      <c r="F470" s="4">
        <v>77955</v>
      </c>
      <c r="G470" s="3" t="s">
        <v>12</v>
      </c>
      <c r="H470" s="3" t="s">
        <v>13</v>
      </c>
      <c r="I470" s="4"/>
      <c r="J470" s="3"/>
      <c r="K470" s="3" t="s">
        <v>3</v>
      </c>
      <c r="L470" s="3" t="s">
        <v>59</v>
      </c>
      <c r="M470" s="3" t="s">
        <v>60</v>
      </c>
      <c r="N470" s="127">
        <v>469</v>
      </c>
    </row>
    <row r="471" spans="1:14" ht="15.75" x14ac:dyDescent="0.25">
      <c r="A471" s="23" t="s">
        <v>1009</v>
      </c>
      <c r="B471" s="23" t="s">
        <v>1100</v>
      </c>
      <c r="C471" s="3" t="s">
        <v>18</v>
      </c>
      <c r="D471" s="2" t="s">
        <v>195</v>
      </c>
      <c r="E471" s="2" t="s">
        <v>450</v>
      </c>
      <c r="F471" s="4">
        <v>77950</v>
      </c>
      <c r="G471" s="3" t="s">
        <v>12</v>
      </c>
      <c r="H471" s="3" t="s">
        <v>13</v>
      </c>
      <c r="I471" s="4"/>
      <c r="J471" s="3"/>
      <c r="K471" s="3" t="s">
        <v>3</v>
      </c>
      <c r="L471" s="3" t="s">
        <v>59</v>
      </c>
      <c r="M471" s="3" t="s">
        <v>60</v>
      </c>
      <c r="N471" s="127">
        <v>470</v>
      </c>
    </row>
    <row r="472" spans="1:14" ht="15.75" x14ac:dyDescent="0.25">
      <c r="A472" s="23" t="s">
        <v>1101</v>
      </c>
      <c r="B472" s="23" t="s">
        <v>1102</v>
      </c>
      <c r="C472" s="3" t="s">
        <v>12</v>
      </c>
      <c r="D472" s="2" t="s">
        <v>1103</v>
      </c>
      <c r="E472" s="2" t="s">
        <v>1104</v>
      </c>
      <c r="F472" s="4">
        <v>77900</v>
      </c>
      <c r="G472" s="3" t="s">
        <v>12</v>
      </c>
      <c r="H472" s="3" t="s">
        <v>13</v>
      </c>
      <c r="I472" s="4"/>
      <c r="J472" s="3"/>
      <c r="K472" s="3" t="s">
        <v>2</v>
      </c>
      <c r="L472" s="3" t="s">
        <v>14</v>
      </c>
      <c r="M472" s="3" t="s">
        <v>15</v>
      </c>
      <c r="N472" s="127">
        <v>471</v>
      </c>
    </row>
    <row r="473" spans="1:14" ht="15.75" x14ac:dyDescent="0.25">
      <c r="A473" s="23" t="s">
        <v>1105</v>
      </c>
      <c r="B473" s="23" t="s">
        <v>1106</v>
      </c>
      <c r="C473" s="3" t="s">
        <v>87</v>
      </c>
      <c r="D473" s="2" t="s">
        <v>195</v>
      </c>
      <c r="E473" s="2" t="s">
        <v>93</v>
      </c>
      <c r="F473" s="4">
        <v>77874</v>
      </c>
      <c r="G473" s="3" t="s">
        <v>58</v>
      </c>
      <c r="H473" s="3" t="s">
        <v>13</v>
      </c>
      <c r="I473" s="4"/>
      <c r="J473" s="3"/>
      <c r="K473" s="3" t="s">
        <v>1</v>
      </c>
      <c r="L473" s="3" t="s">
        <v>59</v>
      </c>
      <c r="M473" s="3" t="s">
        <v>60</v>
      </c>
      <c r="N473" s="127">
        <v>472</v>
      </c>
    </row>
    <row r="474" spans="1:14" ht="15.75" x14ac:dyDescent="0.25">
      <c r="A474" s="23" t="s">
        <v>1107</v>
      </c>
      <c r="B474" s="23" t="s">
        <v>1108</v>
      </c>
      <c r="C474" s="3" t="s">
        <v>31</v>
      </c>
      <c r="D474" s="2" t="s">
        <v>195</v>
      </c>
      <c r="E474" s="2" t="s">
        <v>497</v>
      </c>
      <c r="F474" s="4">
        <v>77872</v>
      </c>
      <c r="G474" s="3" t="s">
        <v>12</v>
      </c>
      <c r="H474" s="3" t="s">
        <v>13</v>
      </c>
      <c r="I474" s="4"/>
      <c r="J474" s="3"/>
      <c r="K474" s="3" t="s">
        <v>3</v>
      </c>
      <c r="L474" s="3" t="s">
        <v>59</v>
      </c>
      <c r="M474" s="3" t="s">
        <v>60</v>
      </c>
      <c r="N474" s="127">
        <v>473</v>
      </c>
    </row>
    <row r="475" spans="1:14" ht="15.75" x14ac:dyDescent="0.25">
      <c r="A475" s="23" t="s">
        <v>1109</v>
      </c>
      <c r="B475" s="23" t="s">
        <v>42</v>
      </c>
      <c r="C475" s="3" t="s">
        <v>12</v>
      </c>
      <c r="D475" s="2" t="s">
        <v>195</v>
      </c>
      <c r="E475" s="2" t="s">
        <v>270</v>
      </c>
      <c r="F475" s="24">
        <v>77848</v>
      </c>
      <c r="G475" s="3" t="s">
        <v>58</v>
      </c>
      <c r="H475" s="3" t="s">
        <v>13</v>
      </c>
      <c r="I475" s="4"/>
      <c r="J475" s="3"/>
      <c r="K475" s="3" t="s">
        <v>1</v>
      </c>
      <c r="L475" s="3" t="s">
        <v>59</v>
      </c>
      <c r="M475" s="3" t="s">
        <v>60</v>
      </c>
      <c r="N475" s="127">
        <v>474</v>
      </c>
    </row>
    <row r="476" spans="1:14" ht="15.75" x14ac:dyDescent="0.25">
      <c r="A476" s="23" t="s">
        <v>1110</v>
      </c>
      <c r="B476" s="23" t="s">
        <v>1111</v>
      </c>
      <c r="C476" s="3" t="s">
        <v>51</v>
      </c>
      <c r="D476" s="2" t="s">
        <v>195</v>
      </c>
      <c r="E476" s="2" t="s">
        <v>221</v>
      </c>
      <c r="F476" s="4">
        <v>77831</v>
      </c>
      <c r="G476" s="3" t="s">
        <v>12</v>
      </c>
      <c r="H476" s="3" t="s">
        <v>13</v>
      </c>
      <c r="I476" s="4">
        <v>1500</v>
      </c>
      <c r="J476" s="3"/>
      <c r="K476" s="3" t="s">
        <v>3</v>
      </c>
      <c r="L476" s="3" t="s">
        <v>59</v>
      </c>
      <c r="M476" s="3" t="s">
        <v>60</v>
      </c>
      <c r="N476" s="127">
        <v>475</v>
      </c>
    </row>
    <row r="477" spans="1:14" ht="15.75" x14ac:dyDescent="0.25">
      <c r="A477" s="23" t="s">
        <v>1112</v>
      </c>
      <c r="B477" s="23" t="s">
        <v>147</v>
      </c>
      <c r="C477" s="3" t="s">
        <v>181</v>
      </c>
      <c r="D477" s="2" t="s">
        <v>1113</v>
      </c>
      <c r="E477" s="2" t="s">
        <v>53</v>
      </c>
      <c r="F477" s="4">
        <v>77776</v>
      </c>
      <c r="G477" s="3" t="s">
        <v>12</v>
      </c>
      <c r="H477" s="3" t="s">
        <v>13</v>
      </c>
      <c r="I477" s="4"/>
      <c r="J477" s="3"/>
      <c r="K477" s="3" t="s">
        <v>2</v>
      </c>
      <c r="L477" s="3" t="s">
        <v>14</v>
      </c>
      <c r="M477" s="3" t="s">
        <v>15</v>
      </c>
      <c r="N477" s="127">
        <v>476</v>
      </c>
    </row>
    <row r="478" spans="1:14" ht="15.75" x14ac:dyDescent="0.25">
      <c r="A478" s="23" t="s">
        <v>1114</v>
      </c>
      <c r="B478" s="23" t="s">
        <v>260</v>
      </c>
      <c r="C478" s="3" t="s">
        <v>87</v>
      </c>
      <c r="D478" s="2" t="s">
        <v>588</v>
      </c>
      <c r="E478" s="2" t="s">
        <v>169</v>
      </c>
      <c r="F478" s="4">
        <v>77733</v>
      </c>
      <c r="G478" s="3" t="s">
        <v>12</v>
      </c>
      <c r="H478" s="3" t="s">
        <v>13</v>
      </c>
      <c r="I478" s="4"/>
      <c r="J478" s="3"/>
      <c r="K478" s="3" t="s">
        <v>3</v>
      </c>
      <c r="L478" s="3" t="s">
        <v>59</v>
      </c>
      <c r="M478" s="3" t="s">
        <v>60</v>
      </c>
      <c r="N478" s="127">
        <v>477</v>
      </c>
    </row>
    <row r="479" spans="1:14" ht="15.75" x14ac:dyDescent="0.25">
      <c r="A479" s="23" t="s">
        <v>1115</v>
      </c>
      <c r="B479" s="23" t="s">
        <v>1116</v>
      </c>
      <c r="C479" s="3" t="s">
        <v>181</v>
      </c>
      <c r="D479" s="2" t="s">
        <v>588</v>
      </c>
      <c r="E479" s="2" t="s">
        <v>169</v>
      </c>
      <c r="F479" s="4">
        <v>77733</v>
      </c>
      <c r="G479" s="3" t="s">
        <v>12</v>
      </c>
      <c r="H479" s="3" t="s">
        <v>13</v>
      </c>
      <c r="I479" s="4">
        <v>1450</v>
      </c>
      <c r="J479" s="3"/>
      <c r="K479" s="3" t="s">
        <v>3</v>
      </c>
      <c r="L479" s="3" t="s">
        <v>59</v>
      </c>
      <c r="M479" s="3" t="s">
        <v>60</v>
      </c>
      <c r="N479" s="127">
        <v>478</v>
      </c>
    </row>
    <row r="480" spans="1:14" ht="15.75" x14ac:dyDescent="0.25">
      <c r="A480" s="23" t="s">
        <v>1117</v>
      </c>
      <c r="B480" s="23" t="s">
        <v>1118</v>
      </c>
      <c r="C480" s="3" t="s">
        <v>23</v>
      </c>
      <c r="D480" s="2" t="s">
        <v>588</v>
      </c>
      <c r="E480" s="2" t="s">
        <v>169</v>
      </c>
      <c r="F480" s="4">
        <v>77733</v>
      </c>
      <c r="G480" s="3" t="s">
        <v>58</v>
      </c>
      <c r="H480" s="3" t="s">
        <v>13</v>
      </c>
      <c r="I480" s="4"/>
      <c r="J480" s="3"/>
      <c r="K480" s="3" t="s">
        <v>1</v>
      </c>
      <c r="L480" s="3" t="s">
        <v>59</v>
      </c>
      <c r="M480" s="3" t="s">
        <v>60</v>
      </c>
      <c r="N480" s="127">
        <v>479</v>
      </c>
    </row>
    <row r="481" spans="1:14" ht="15.75" x14ac:dyDescent="0.25">
      <c r="A481" s="23" t="s">
        <v>1119</v>
      </c>
      <c r="B481" s="23" t="s">
        <v>127</v>
      </c>
      <c r="C481" s="3" t="s">
        <v>87</v>
      </c>
      <c r="D481" s="2" t="s">
        <v>201</v>
      </c>
      <c r="E481" s="2" t="s">
        <v>477</v>
      </c>
      <c r="F481" s="4">
        <v>77581</v>
      </c>
      <c r="G481" s="3" t="s">
        <v>58</v>
      </c>
      <c r="H481" s="3" t="s">
        <v>13</v>
      </c>
      <c r="I481" s="4"/>
      <c r="J481" s="3"/>
      <c r="K481" s="3" t="s">
        <v>1</v>
      </c>
      <c r="L481" s="3" t="s">
        <v>59</v>
      </c>
      <c r="M481" s="3" t="s">
        <v>60</v>
      </c>
      <c r="N481" s="127">
        <v>480</v>
      </c>
    </row>
    <row r="482" spans="1:14" ht="15.75" x14ac:dyDescent="0.25">
      <c r="A482" s="23" t="s">
        <v>1120</v>
      </c>
      <c r="B482" s="23" t="s">
        <v>1121</v>
      </c>
      <c r="C482" s="3" t="s">
        <v>18</v>
      </c>
      <c r="D482" s="2" t="s">
        <v>195</v>
      </c>
      <c r="E482" s="2" t="s">
        <v>373</v>
      </c>
      <c r="F482" s="4">
        <v>77554</v>
      </c>
      <c r="G482" s="3" t="s">
        <v>12</v>
      </c>
      <c r="H482" s="3" t="s">
        <v>13</v>
      </c>
      <c r="I482" s="4"/>
      <c r="J482" s="3"/>
      <c r="K482" s="3" t="s">
        <v>3</v>
      </c>
      <c r="L482" s="3" t="s">
        <v>59</v>
      </c>
      <c r="M482" s="3" t="s">
        <v>60</v>
      </c>
      <c r="N482" s="127">
        <v>481</v>
      </c>
    </row>
    <row r="483" spans="1:14" ht="15.75" x14ac:dyDescent="0.25">
      <c r="A483" s="23" t="s">
        <v>1122</v>
      </c>
      <c r="B483" s="23" t="s">
        <v>1123</v>
      </c>
      <c r="C483" s="3" t="s">
        <v>87</v>
      </c>
      <c r="D483" s="2" t="s">
        <v>712</v>
      </c>
      <c r="E483" s="2" t="s">
        <v>234</v>
      </c>
      <c r="F483" s="4">
        <v>77486</v>
      </c>
      <c r="G483" s="3" t="s">
        <v>12</v>
      </c>
      <c r="H483" s="3" t="s">
        <v>13</v>
      </c>
      <c r="I483" s="4"/>
      <c r="J483" s="3"/>
      <c r="K483" s="3" t="s">
        <v>3</v>
      </c>
      <c r="L483" s="3" t="s">
        <v>59</v>
      </c>
      <c r="M483" s="3" t="s">
        <v>60</v>
      </c>
      <c r="N483" s="127">
        <v>482</v>
      </c>
    </row>
    <row r="484" spans="1:14" ht="15.75" x14ac:dyDescent="0.25">
      <c r="A484" s="23" t="s">
        <v>1124</v>
      </c>
      <c r="B484" s="23" t="s">
        <v>1125</v>
      </c>
      <c r="C484" s="3" t="s">
        <v>181</v>
      </c>
      <c r="D484" s="2" t="s">
        <v>1126</v>
      </c>
      <c r="E484" s="2" t="s">
        <v>1127</v>
      </c>
      <c r="F484" s="4">
        <v>77474</v>
      </c>
      <c r="G484" s="3" t="s">
        <v>12</v>
      </c>
      <c r="H484" s="3" t="s">
        <v>13</v>
      </c>
      <c r="I484" s="4"/>
      <c r="J484" s="3"/>
      <c r="K484" s="3" t="s">
        <v>2</v>
      </c>
      <c r="L484" s="3" t="s">
        <v>14</v>
      </c>
      <c r="M484" s="3" t="s">
        <v>15</v>
      </c>
      <c r="N484" s="127">
        <v>483</v>
      </c>
    </row>
    <row r="485" spans="1:14" ht="15.75" x14ac:dyDescent="0.25">
      <c r="A485" s="23" t="s">
        <v>1128</v>
      </c>
      <c r="B485" s="23" t="s">
        <v>344</v>
      </c>
      <c r="C485" s="3" t="s">
        <v>187</v>
      </c>
      <c r="D485" s="2" t="s">
        <v>195</v>
      </c>
      <c r="E485" s="2" t="s">
        <v>258</v>
      </c>
      <c r="F485" s="4">
        <v>77417</v>
      </c>
      <c r="G485" s="3" t="s">
        <v>12</v>
      </c>
      <c r="H485" s="3" t="s">
        <v>13</v>
      </c>
      <c r="I485" s="4"/>
      <c r="J485" s="3"/>
      <c r="K485" s="3" t="s">
        <v>3</v>
      </c>
      <c r="L485" s="3" t="s">
        <v>59</v>
      </c>
      <c r="M485" s="3" t="s">
        <v>60</v>
      </c>
      <c r="N485" s="127">
        <v>484</v>
      </c>
    </row>
    <row r="486" spans="1:14" ht="15.75" x14ac:dyDescent="0.25">
      <c r="A486" s="23" t="s">
        <v>1129</v>
      </c>
      <c r="B486" s="23" t="s">
        <v>248</v>
      </c>
      <c r="C486" s="8"/>
      <c r="D486" s="2" t="s">
        <v>1130</v>
      </c>
      <c r="E486" s="2" t="s">
        <v>120</v>
      </c>
      <c r="F486" s="4">
        <v>77348</v>
      </c>
      <c r="G486" s="3" t="s">
        <v>12</v>
      </c>
      <c r="H486" s="3" t="s">
        <v>13</v>
      </c>
      <c r="I486" s="4"/>
      <c r="J486" s="3"/>
      <c r="K486" s="3" t="s">
        <v>4</v>
      </c>
      <c r="L486" s="3" t="s">
        <v>14</v>
      </c>
      <c r="M486" s="3" t="s">
        <v>121</v>
      </c>
      <c r="N486" s="127">
        <v>485</v>
      </c>
    </row>
    <row r="487" spans="1:14" ht="15.75" x14ac:dyDescent="0.25">
      <c r="A487" s="23" t="s">
        <v>1131</v>
      </c>
      <c r="B487" s="23" t="s">
        <v>1132</v>
      </c>
      <c r="C487" s="3" t="s">
        <v>58</v>
      </c>
      <c r="D487" s="2" t="s">
        <v>195</v>
      </c>
      <c r="E487" s="2" t="s">
        <v>93</v>
      </c>
      <c r="F487" s="4">
        <v>77327</v>
      </c>
      <c r="G487" s="3" t="s">
        <v>58</v>
      </c>
      <c r="H487" s="3" t="s">
        <v>13</v>
      </c>
      <c r="I487" s="4"/>
      <c r="J487" s="3"/>
      <c r="K487" s="3" t="s">
        <v>1</v>
      </c>
      <c r="L487" s="3" t="s">
        <v>59</v>
      </c>
      <c r="M487" s="3" t="s">
        <v>60</v>
      </c>
      <c r="N487" s="127">
        <v>486</v>
      </c>
    </row>
    <row r="488" spans="1:14" ht="15.75" x14ac:dyDescent="0.25">
      <c r="A488" s="23" t="s">
        <v>1133</v>
      </c>
      <c r="B488" s="23" t="s">
        <v>139</v>
      </c>
      <c r="C488" s="3" t="s">
        <v>18</v>
      </c>
      <c r="D488" s="2" t="s">
        <v>1134</v>
      </c>
      <c r="E488" s="2" t="s">
        <v>1135</v>
      </c>
      <c r="F488" s="4">
        <v>77034</v>
      </c>
      <c r="G488" s="3" t="s">
        <v>12</v>
      </c>
      <c r="H488" s="3" t="s">
        <v>13</v>
      </c>
      <c r="I488" s="4"/>
      <c r="J488" s="3"/>
      <c r="K488" s="3" t="s">
        <v>2</v>
      </c>
      <c r="L488" s="3" t="s">
        <v>14</v>
      </c>
      <c r="M488" s="3" t="s">
        <v>15</v>
      </c>
      <c r="N488" s="127">
        <v>487</v>
      </c>
    </row>
    <row r="489" spans="1:14" ht="15.75" x14ac:dyDescent="0.25">
      <c r="A489" s="23" t="s">
        <v>1136</v>
      </c>
      <c r="B489" s="23" t="s">
        <v>1137</v>
      </c>
      <c r="C489" s="3" t="s">
        <v>87</v>
      </c>
      <c r="D489" s="2" t="s">
        <v>195</v>
      </c>
      <c r="E489" s="2" t="s">
        <v>189</v>
      </c>
      <c r="F489" s="24">
        <v>77021</v>
      </c>
      <c r="G489" s="3" t="s">
        <v>12</v>
      </c>
      <c r="H489" s="3" t="s">
        <v>13</v>
      </c>
      <c r="I489" s="4"/>
      <c r="J489" s="3"/>
      <c r="K489" s="3" t="s">
        <v>3</v>
      </c>
      <c r="L489" s="3" t="s">
        <v>59</v>
      </c>
      <c r="M489" s="3" t="s">
        <v>60</v>
      </c>
      <c r="N489" s="127">
        <v>488</v>
      </c>
    </row>
    <row r="490" spans="1:14" ht="15.75" x14ac:dyDescent="0.25">
      <c r="A490" s="23" t="s">
        <v>1138</v>
      </c>
      <c r="B490" s="23" t="s">
        <v>486</v>
      </c>
      <c r="C490" s="3" t="s">
        <v>87</v>
      </c>
      <c r="D490" s="2" t="s">
        <v>1139</v>
      </c>
      <c r="E490" s="2" t="s">
        <v>392</v>
      </c>
      <c r="F490" s="4">
        <v>76959</v>
      </c>
      <c r="G490" s="3" t="s">
        <v>12</v>
      </c>
      <c r="H490" s="3" t="s">
        <v>13</v>
      </c>
      <c r="I490" s="4"/>
      <c r="J490" s="3"/>
      <c r="K490" s="3" t="s">
        <v>2</v>
      </c>
      <c r="L490" s="3" t="s">
        <v>14</v>
      </c>
      <c r="M490" s="3" t="s">
        <v>15</v>
      </c>
      <c r="N490" s="127">
        <v>489</v>
      </c>
    </row>
    <row r="491" spans="1:14" ht="15.75" x14ac:dyDescent="0.25">
      <c r="A491" s="23" t="s">
        <v>1140</v>
      </c>
      <c r="B491" s="23" t="s">
        <v>1141</v>
      </c>
      <c r="C491" s="8"/>
      <c r="D491" s="2" t="s">
        <v>195</v>
      </c>
      <c r="E491" s="2" t="s">
        <v>490</v>
      </c>
      <c r="F491" s="4">
        <v>76938</v>
      </c>
      <c r="G491" s="3" t="s">
        <v>12</v>
      </c>
      <c r="H491" s="3" t="s">
        <v>13</v>
      </c>
      <c r="I491" s="4"/>
      <c r="J491" s="3"/>
      <c r="K491" s="3" t="s">
        <v>3</v>
      </c>
      <c r="L491" s="3" t="s">
        <v>59</v>
      </c>
      <c r="M491" s="3" t="s">
        <v>60</v>
      </c>
      <c r="N491" s="127">
        <v>490</v>
      </c>
    </row>
    <row r="492" spans="1:14" ht="15.75" x14ac:dyDescent="0.25">
      <c r="A492" s="23" t="s">
        <v>1142</v>
      </c>
      <c r="B492" s="23" t="s">
        <v>1143</v>
      </c>
      <c r="C492" s="8"/>
      <c r="D492" s="2" t="s">
        <v>195</v>
      </c>
      <c r="E492" s="2" t="s">
        <v>297</v>
      </c>
      <c r="F492" s="4">
        <v>76934</v>
      </c>
      <c r="G492" s="3" t="s">
        <v>12</v>
      </c>
      <c r="H492" s="3" t="s">
        <v>13</v>
      </c>
      <c r="I492" s="4"/>
      <c r="J492" s="3"/>
      <c r="K492" s="3" t="s">
        <v>3</v>
      </c>
      <c r="L492" s="3" t="s">
        <v>59</v>
      </c>
      <c r="M492" s="3" t="s">
        <v>60</v>
      </c>
      <c r="N492" s="127">
        <v>491</v>
      </c>
    </row>
    <row r="493" spans="1:14" ht="15.75" x14ac:dyDescent="0.25">
      <c r="A493" s="23" t="s">
        <v>1144</v>
      </c>
      <c r="B493" s="23" t="s">
        <v>1145</v>
      </c>
      <c r="C493" s="3" t="s">
        <v>12</v>
      </c>
      <c r="D493" s="2" t="s">
        <v>195</v>
      </c>
      <c r="E493" s="2" t="s">
        <v>385</v>
      </c>
      <c r="F493" s="4">
        <v>76881</v>
      </c>
      <c r="G493" s="3" t="s">
        <v>12</v>
      </c>
      <c r="H493" s="3" t="s">
        <v>13</v>
      </c>
      <c r="I493" s="4"/>
      <c r="J493" s="3"/>
      <c r="K493" s="3" t="s">
        <v>3</v>
      </c>
      <c r="L493" s="3" t="s">
        <v>59</v>
      </c>
      <c r="M493" s="3" t="s">
        <v>60</v>
      </c>
      <c r="N493" s="127">
        <v>492</v>
      </c>
    </row>
    <row r="494" spans="1:14" ht="15.75" x14ac:dyDescent="0.25">
      <c r="A494" s="23" t="s">
        <v>1146</v>
      </c>
      <c r="B494" s="23" t="s">
        <v>650</v>
      </c>
      <c r="C494" s="3" t="s">
        <v>187</v>
      </c>
      <c r="D494" s="2" t="s">
        <v>1147</v>
      </c>
      <c r="E494" s="2" t="s">
        <v>28</v>
      </c>
      <c r="F494" s="4">
        <v>76875</v>
      </c>
      <c r="G494" s="3" t="s">
        <v>12</v>
      </c>
      <c r="H494" s="3" t="s">
        <v>13</v>
      </c>
      <c r="I494" s="4"/>
      <c r="J494" s="3"/>
      <c r="K494" s="3" t="s">
        <v>2</v>
      </c>
      <c r="L494" s="3" t="s">
        <v>14</v>
      </c>
      <c r="M494" s="3" t="s">
        <v>15</v>
      </c>
      <c r="N494" s="127">
        <v>493</v>
      </c>
    </row>
    <row r="495" spans="1:14" ht="15.75" x14ac:dyDescent="0.25">
      <c r="A495" s="23" t="s">
        <v>1148</v>
      </c>
      <c r="B495" s="23" t="s">
        <v>1149</v>
      </c>
      <c r="C495" s="3" t="s">
        <v>51</v>
      </c>
      <c r="D495" s="2" t="s">
        <v>1150</v>
      </c>
      <c r="E495" s="2" t="s">
        <v>116</v>
      </c>
      <c r="F495" s="4">
        <v>76875</v>
      </c>
      <c r="G495" s="3" t="s">
        <v>12</v>
      </c>
      <c r="H495" s="3" t="s">
        <v>13</v>
      </c>
      <c r="I495" s="4"/>
      <c r="J495" s="3"/>
      <c r="K495" s="3" t="s">
        <v>2</v>
      </c>
      <c r="L495" s="3" t="s">
        <v>14</v>
      </c>
      <c r="M495" s="3" t="s">
        <v>15</v>
      </c>
      <c r="N495" s="127">
        <v>494</v>
      </c>
    </row>
    <row r="496" spans="1:14" ht="15.75" x14ac:dyDescent="0.25">
      <c r="A496" s="23" t="s">
        <v>1151</v>
      </c>
      <c r="B496" s="23" t="s">
        <v>1152</v>
      </c>
      <c r="C496" s="3" t="s">
        <v>58</v>
      </c>
      <c r="D496" s="2" t="s">
        <v>796</v>
      </c>
      <c r="E496" s="2" t="s">
        <v>11</v>
      </c>
      <c r="F496" s="4">
        <v>76875</v>
      </c>
      <c r="G496" s="3" t="s">
        <v>12</v>
      </c>
      <c r="H496" s="3" t="s">
        <v>13</v>
      </c>
      <c r="I496" s="4"/>
      <c r="J496" s="3"/>
      <c r="K496" s="3" t="s">
        <v>2</v>
      </c>
      <c r="L496" s="3" t="s">
        <v>14</v>
      </c>
      <c r="M496" s="3" t="s">
        <v>15</v>
      </c>
      <c r="N496" s="127">
        <v>495</v>
      </c>
    </row>
    <row r="497" spans="1:14" ht="15.75" x14ac:dyDescent="0.25">
      <c r="A497" s="23" t="s">
        <v>1153</v>
      </c>
      <c r="B497" s="23" t="s">
        <v>8</v>
      </c>
      <c r="C497" s="3" t="s">
        <v>58</v>
      </c>
      <c r="D497" s="2" t="s">
        <v>1154</v>
      </c>
      <c r="E497" s="2" t="s">
        <v>11</v>
      </c>
      <c r="F497" s="4">
        <v>76875</v>
      </c>
      <c r="G497" s="3" t="s">
        <v>12</v>
      </c>
      <c r="H497" s="3" t="s">
        <v>13</v>
      </c>
      <c r="I497" s="4"/>
      <c r="J497" s="3"/>
      <c r="K497" s="3" t="s">
        <v>2</v>
      </c>
      <c r="L497" s="3" t="s">
        <v>14</v>
      </c>
      <c r="M497" s="3" t="s">
        <v>15</v>
      </c>
      <c r="N497" s="127">
        <v>496</v>
      </c>
    </row>
    <row r="498" spans="1:14" ht="15.75" x14ac:dyDescent="0.25">
      <c r="A498" s="23" t="s">
        <v>1155</v>
      </c>
      <c r="B498" s="23" t="s">
        <v>587</v>
      </c>
      <c r="C498" s="3" t="s">
        <v>43</v>
      </c>
      <c r="D498" s="2" t="s">
        <v>195</v>
      </c>
      <c r="E498" s="2" t="s">
        <v>258</v>
      </c>
      <c r="F498" s="24">
        <v>76784</v>
      </c>
      <c r="G498" s="3" t="s">
        <v>58</v>
      </c>
      <c r="H498" s="3" t="s">
        <v>13</v>
      </c>
      <c r="I498" s="4"/>
      <c r="J498" s="3"/>
      <c r="K498" s="3" t="s">
        <v>1</v>
      </c>
      <c r="L498" s="3" t="s">
        <v>59</v>
      </c>
      <c r="M498" s="3" t="s">
        <v>60</v>
      </c>
      <c r="N498" s="127">
        <v>497</v>
      </c>
    </row>
    <row r="499" spans="1:14" ht="15.75" x14ac:dyDescent="0.25">
      <c r="A499" s="23" t="s">
        <v>1156</v>
      </c>
      <c r="B499" s="23" t="s">
        <v>1157</v>
      </c>
      <c r="C499" s="3" t="s">
        <v>9</v>
      </c>
      <c r="D499" s="2" t="s">
        <v>195</v>
      </c>
      <c r="E499" s="2" t="s">
        <v>573</v>
      </c>
      <c r="F499" s="4">
        <v>76745</v>
      </c>
      <c r="G499" s="3" t="s">
        <v>12</v>
      </c>
      <c r="H499" s="3" t="s">
        <v>13</v>
      </c>
      <c r="I499" s="4"/>
      <c r="J499" s="3"/>
      <c r="K499" s="3" t="s">
        <v>3</v>
      </c>
      <c r="L499" s="3" t="s">
        <v>59</v>
      </c>
      <c r="M499" s="3" t="s">
        <v>60</v>
      </c>
      <c r="N499" s="127">
        <v>498</v>
      </c>
    </row>
    <row r="500" spans="1:14" ht="15.75" x14ac:dyDescent="0.25">
      <c r="A500" s="23" t="s">
        <v>1158</v>
      </c>
      <c r="B500" s="23" t="s">
        <v>251</v>
      </c>
      <c r="C500" s="3" t="s">
        <v>12</v>
      </c>
      <c r="D500" s="2" t="s">
        <v>195</v>
      </c>
      <c r="E500" s="2" t="s">
        <v>342</v>
      </c>
      <c r="F500" s="4">
        <v>76740</v>
      </c>
      <c r="G500" s="3" t="s">
        <v>12</v>
      </c>
      <c r="H500" s="3" t="s">
        <v>13</v>
      </c>
      <c r="I500" s="4"/>
      <c r="J500" s="3"/>
      <c r="K500" s="3" t="s">
        <v>3</v>
      </c>
      <c r="L500" s="3" t="s">
        <v>59</v>
      </c>
      <c r="M500" s="3" t="s">
        <v>60</v>
      </c>
      <c r="N500" s="127">
        <v>499</v>
      </c>
    </row>
    <row r="501" spans="1:14" ht="15.75" x14ac:dyDescent="0.25">
      <c r="A501" s="23" t="s">
        <v>1159</v>
      </c>
      <c r="B501" s="23" t="s">
        <v>210</v>
      </c>
      <c r="C501" s="3" t="s">
        <v>23</v>
      </c>
      <c r="D501" s="2" t="s">
        <v>195</v>
      </c>
      <c r="E501" s="2" t="s">
        <v>385</v>
      </c>
      <c r="F501" s="24">
        <v>76736</v>
      </c>
      <c r="G501" s="3" t="s">
        <v>12</v>
      </c>
      <c r="H501" s="3" t="s">
        <v>13</v>
      </c>
      <c r="I501" s="4">
        <v>1500</v>
      </c>
      <c r="J501" s="3"/>
      <c r="K501" s="3" t="s">
        <v>3</v>
      </c>
      <c r="L501" s="3" t="s">
        <v>59</v>
      </c>
      <c r="M501" s="3" t="s">
        <v>60</v>
      </c>
      <c r="N501" s="127">
        <v>500</v>
      </c>
    </row>
    <row r="502" spans="1:14" ht="15.75" x14ac:dyDescent="0.25">
      <c r="A502" s="23" t="s">
        <v>1160</v>
      </c>
      <c r="B502" s="23" t="s">
        <v>381</v>
      </c>
      <c r="C502" s="3" t="s">
        <v>187</v>
      </c>
      <c r="D502" s="2" t="s">
        <v>195</v>
      </c>
      <c r="E502" s="2" t="s">
        <v>385</v>
      </c>
      <c r="F502" s="4">
        <v>76712</v>
      </c>
      <c r="G502" s="3" t="s">
        <v>12</v>
      </c>
      <c r="H502" s="3" t="s">
        <v>13</v>
      </c>
      <c r="I502" s="4"/>
      <c r="J502" s="3"/>
      <c r="K502" s="3" t="s">
        <v>3</v>
      </c>
      <c r="L502" s="3" t="s">
        <v>59</v>
      </c>
      <c r="M502" s="3" t="s">
        <v>60</v>
      </c>
      <c r="N502" s="127">
        <v>501</v>
      </c>
    </row>
    <row r="503" spans="1:14" ht="15.75" x14ac:dyDescent="0.25">
      <c r="A503" s="23" t="s">
        <v>1161</v>
      </c>
      <c r="B503" s="23" t="s">
        <v>315</v>
      </c>
      <c r="C503" s="3" t="s">
        <v>144</v>
      </c>
      <c r="D503" s="2" t="s">
        <v>1162</v>
      </c>
      <c r="E503" s="2" t="s">
        <v>573</v>
      </c>
      <c r="F503" s="4">
        <v>76675</v>
      </c>
      <c r="G503" s="3" t="s">
        <v>12</v>
      </c>
      <c r="H503" s="3" t="s">
        <v>13</v>
      </c>
      <c r="I503" s="4">
        <v>4000</v>
      </c>
      <c r="J503" s="3"/>
      <c r="K503" s="3" t="s">
        <v>3</v>
      </c>
      <c r="L503" s="3" t="s">
        <v>59</v>
      </c>
      <c r="M503" s="3" t="s">
        <v>60</v>
      </c>
      <c r="N503" s="127">
        <v>502</v>
      </c>
    </row>
    <row r="504" spans="1:14" ht="15.75" x14ac:dyDescent="0.25">
      <c r="A504" s="23" t="s">
        <v>850</v>
      </c>
      <c r="B504" s="23" t="s">
        <v>1163</v>
      </c>
      <c r="C504" s="8"/>
      <c r="D504" s="2" t="s">
        <v>195</v>
      </c>
      <c r="E504" s="2" t="s">
        <v>297</v>
      </c>
      <c r="F504" s="24">
        <v>76672</v>
      </c>
      <c r="G504" s="3" t="s">
        <v>58</v>
      </c>
      <c r="H504" s="3" t="s">
        <v>13</v>
      </c>
      <c r="I504" s="4"/>
      <c r="J504" s="3"/>
      <c r="K504" s="3" t="s">
        <v>1</v>
      </c>
      <c r="L504" s="3" t="s">
        <v>59</v>
      </c>
      <c r="M504" s="3" t="s">
        <v>60</v>
      </c>
      <c r="N504" s="127">
        <v>503</v>
      </c>
    </row>
    <row r="505" spans="1:14" ht="15.75" x14ac:dyDescent="0.25">
      <c r="A505" s="23" t="s">
        <v>1164</v>
      </c>
      <c r="B505" s="23" t="s">
        <v>1165</v>
      </c>
      <c r="C505" s="3" t="s">
        <v>23</v>
      </c>
      <c r="D505" s="2" t="s">
        <v>195</v>
      </c>
      <c r="E505" s="2" t="s">
        <v>93</v>
      </c>
      <c r="F505" s="4">
        <v>76659</v>
      </c>
      <c r="G505" s="3" t="s">
        <v>12</v>
      </c>
      <c r="H505" s="3" t="s">
        <v>13</v>
      </c>
      <c r="I505" s="4"/>
      <c r="J505" s="3"/>
      <c r="K505" s="3" t="s">
        <v>3</v>
      </c>
      <c r="L505" s="3" t="s">
        <v>59</v>
      </c>
      <c r="M505" s="3" t="s">
        <v>60</v>
      </c>
      <c r="N505" s="127">
        <v>504</v>
      </c>
    </row>
    <row r="506" spans="1:14" ht="15.75" x14ac:dyDescent="0.25">
      <c r="A506" s="23" t="s">
        <v>1166</v>
      </c>
      <c r="B506" s="23" t="s">
        <v>175</v>
      </c>
      <c r="C506" s="3" t="s">
        <v>12</v>
      </c>
      <c r="D506" s="2" t="s">
        <v>195</v>
      </c>
      <c r="E506" s="2" t="s">
        <v>535</v>
      </c>
      <c r="F506" s="4">
        <v>76563</v>
      </c>
      <c r="G506" s="3" t="s">
        <v>12</v>
      </c>
      <c r="H506" s="3" t="s">
        <v>13</v>
      </c>
      <c r="I506" s="4"/>
      <c r="J506" s="3"/>
      <c r="K506" s="3" t="s">
        <v>3</v>
      </c>
      <c r="L506" s="3" t="s">
        <v>59</v>
      </c>
      <c r="M506" s="3" t="s">
        <v>60</v>
      </c>
      <c r="N506" s="127">
        <v>505</v>
      </c>
    </row>
    <row r="507" spans="1:14" ht="15.75" x14ac:dyDescent="0.25">
      <c r="A507" s="23" t="s">
        <v>1167</v>
      </c>
      <c r="B507" s="23" t="s">
        <v>1168</v>
      </c>
      <c r="C507" s="8"/>
      <c r="D507" s="2" t="s">
        <v>195</v>
      </c>
      <c r="E507" s="2" t="s">
        <v>258</v>
      </c>
      <c r="F507" s="4">
        <v>76545</v>
      </c>
      <c r="G507" s="3" t="s">
        <v>12</v>
      </c>
      <c r="H507" s="3" t="s">
        <v>13</v>
      </c>
      <c r="I507" s="4"/>
      <c r="J507" s="3"/>
      <c r="K507" s="3" t="s">
        <v>3</v>
      </c>
      <c r="L507" s="3" t="s">
        <v>59</v>
      </c>
      <c r="M507" s="3" t="s">
        <v>60</v>
      </c>
      <c r="N507" s="127">
        <v>506</v>
      </c>
    </row>
    <row r="508" spans="1:14" ht="15.75" x14ac:dyDescent="0.25">
      <c r="A508" s="23" t="s">
        <v>1169</v>
      </c>
      <c r="B508" s="23" t="s">
        <v>17</v>
      </c>
      <c r="C508" s="3" t="s">
        <v>144</v>
      </c>
      <c r="D508" s="2" t="s">
        <v>195</v>
      </c>
      <c r="E508" s="2" t="s">
        <v>93</v>
      </c>
      <c r="F508" s="4">
        <v>76398</v>
      </c>
      <c r="G508" s="3" t="s">
        <v>58</v>
      </c>
      <c r="H508" s="3" t="s">
        <v>13</v>
      </c>
      <c r="I508" s="4"/>
      <c r="J508" s="3"/>
      <c r="K508" s="3" t="s">
        <v>1</v>
      </c>
      <c r="L508" s="3" t="s">
        <v>59</v>
      </c>
      <c r="M508" s="3" t="s">
        <v>60</v>
      </c>
      <c r="N508" s="127">
        <v>507</v>
      </c>
    </row>
    <row r="509" spans="1:14" ht="15.75" x14ac:dyDescent="0.25">
      <c r="A509" s="23" t="s">
        <v>1170</v>
      </c>
      <c r="B509" s="23" t="s">
        <v>127</v>
      </c>
      <c r="C509" s="3" t="s">
        <v>144</v>
      </c>
      <c r="D509" s="2" t="s">
        <v>195</v>
      </c>
      <c r="E509" s="2" t="s">
        <v>463</v>
      </c>
      <c r="F509" s="4">
        <v>76158</v>
      </c>
      <c r="G509" s="3" t="s">
        <v>12</v>
      </c>
      <c r="H509" s="3" t="s">
        <v>13</v>
      </c>
      <c r="I509" s="4"/>
      <c r="J509" s="3"/>
      <c r="K509" s="3" t="s">
        <v>3</v>
      </c>
      <c r="L509" s="3" t="s">
        <v>59</v>
      </c>
      <c r="M509" s="3" t="s">
        <v>60</v>
      </c>
      <c r="N509" s="127">
        <v>508</v>
      </c>
    </row>
    <row r="510" spans="1:14" ht="15.75" x14ac:dyDescent="0.25">
      <c r="A510" s="23" t="s">
        <v>1171</v>
      </c>
      <c r="B510" s="23" t="s">
        <v>956</v>
      </c>
      <c r="C510" s="3" t="s">
        <v>12</v>
      </c>
      <c r="D510" s="2" t="s">
        <v>1172</v>
      </c>
      <c r="E510" s="2" t="s">
        <v>53</v>
      </c>
      <c r="F510" s="4">
        <v>76153</v>
      </c>
      <c r="G510" s="3" t="s">
        <v>12</v>
      </c>
      <c r="H510" s="3" t="s">
        <v>13</v>
      </c>
      <c r="I510" s="4"/>
      <c r="J510" s="3"/>
      <c r="K510" s="3" t="s">
        <v>2</v>
      </c>
      <c r="L510" s="3" t="s">
        <v>14</v>
      </c>
      <c r="M510" s="3" t="s">
        <v>15</v>
      </c>
      <c r="N510" s="127">
        <v>509</v>
      </c>
    </row>
    <row r="511" spans="1:14" ht="15.75" x14ac:dyDescent="0.25">
      <c r="A511" s="23" t="s">
        <v>1173</v>
      </c>
      <c r="B511" s="23" t="s">
        <v>601</v>
      </c>
      <c r="C511" s="3" t="s">
        <v>181</v>
      </c>
      <c r="D511" s="2" t="s">
        <v>195</v>
      </c>
      <c r="E511" s="2" t="s">
        <v>573</v>
      </c>
      <c r="F511" s="4">
        <v>76148</v>
      </c>
      <c r="G511" s="3" t="s">
        <v>12</v>
      </c>
      <c r="H511" s="3" t="s">
        <v>13</v>
      </c>
      <c r="I511" s="4">
        <v>1000</v>
      </c>
      <c r="J511" s="3"/>
      <c r="K511" s="3" t="s">
        <v>3</v>
      </c>
      <c r="L511" s="3" t="s">
        <v>59</v>
      </c>
      <c r="M511" s="3" t="s">
        <v>60</v>
      </c>
      <c r="N511" s="127">
        <v>510</v>
      </c>
    </row>
    <row r="512" spans="1:14" ht="15.75" x14ac:dyDescent="0.25">
      <c r="A512" s="23" t="s">
        <v>381</v>
      </c>
      <c r="B512" s="23" t="s">
        <v>1174</v>
      </c>
      <c r="C512" s="3" t="s">
        <v>23</v>
      </c>
      <c r="D512" s="2" t="s">
        <v>1175</v>
      </c>
      <c r="E512" s="2" t="s">
        <v>106</v>
      </c>
      <c r="F512" s="4">
        <v>76117</v>
      </c>
      <c r="G512" s="3" t="s">
        <v>12</v>
      </c>
      <c r="H512" s="3" t="s">
        <v>13</v>
      </c>
      <c r="I512" s="4"/>
      <c r="J512" s="3"/>
      <c r="K512" s="3" t="s">
        <v>2</v>
      </c>
      <c r="L512" s="3" t="s">
        <v>14</v>
      </c>
      <c r="M512" s="3" t="s">
        <v>15</v>
      </c>
      <c r="N512" s="127">
        <v>511</v>
      </c>
    </row>
    <row r="513" spans="1:14" ht="15.75" x14ac:dyDescent="0.25">
      <c r="A513" s="23" t="s">
        <v>1176</v>
      </c>
      <c r="B513" s="23" t="s">
        <v>1177</v>
      </c>
      <c r="C513" s="3" t="s">
        <v>12</v>
      </c>
      <c r="D513" s="2" t="s">
        <v>195</v>
      </c>
      <c r="E513" s="2" t="s">
        <v>501</v>
      </c>
      <c r="F513" s="4">
        <v>75949</v>
      </c>
      <c r="G513" s="3" t="s">
        <v>12</v>
      </c>
      <c r="H513" s="3" t="s">
        <v>13</v>
      </c>
      <c r="I513" s="4"/>
      <c r="J513" s="3"/>
      <c r="K513" s="3" t="s">
        <v>3</v>
      </c>
      <c r="L513" s="3" t="s">
        <v>59</v>
      </c>
      <c r="M513" s="3" t="s">
        <v>60</v>
      </c>
      <c r="N513" s="127">
        <v>512</v>
      </c>
    </row>
    <row r="514" spans="1:14" ht="15.75" x14ac:dyDescent="0.25">
      <c r="A514" s="23" t="s">
        <v>1178</v>
      </c>
      <c r="B514" s="23" t="s">
        <v>836</v>
      </c>
      <c r="C514" s="3" t="s">
        <v>144</v>
      </c>
      <c r="D514" s="2" t="s">
        <v>195</v>
      </c>
      <c r="E514" s="2" t="s">
        <v>258</v>
      </c>
      <c r="F514" s="4">
        <v>75775</v>
      </c>
      <c r="G514" s="3" t="s">
        <v>12</v>
      </c>
      <c r="H514" s="3" t="s">
        <v>13</v>
      </c>
      <c r="I514" s="4"/>
      <c r="J514" s="3"/>
      <c r="K514" s="3" t="s">
        <v>3</v>
      </c>
      <c r="L514" s="3" t="s">
        <v>59</v>
      </c>
      <c r="M514" s="3" t="s">
        <v>60</v>
      </c>
      <c r="N514" s="127">
        <v>513</v>
      </c>
    </row>
    <row r="515" spans="1:14" ht="15.75" x14ac:dyDescent="0.25">
      <c r="A515" s="23" t="s">
        <v>1179</v>
      </c>
      <c r="B515" s="23" t="s">
        <v>1180</v>
      </c>
      <c r="C515" s="8"/>
      <c r="D515" s="2" t="s">
        <v>195</v>
      </c>
      <c r="E515" s="2" t="s">
        <v>258</v>
      </c>
      <c r="F515" s="4">
        <v>75744</v>
      </c>
      <c r="G515" s="3" t="s">
        <v>58</v>
      </c>
      <c r="H515" s="3" t="s">
        <v>13</v>
      </c>
      <c r="I515" s="4"/>
      <c r="J515" s="3"/>
      <c r="K515" s="3" t="s">
        <v>1</v>
      </c>
      <c r="L515" s="3" t="s">
        <v>59</v>
      </c>
      <c r="M515" s="3" t="s">
        <v>60</v>
      </c>
      <c r="N515" s="127">
        <v>514</v>
      </c>
    </row>
    <row r="516" spans="1:14" ht="15.75" x14ac:dyDescent="0.25">
      <c r="A516" s="23" t="s">
        <v>1181</v>
      </c>
      <c r="B516" s="23" t="s">
        <v>1182</v>
      </c>
      <c r="C516" s="3" t="s">
        <v>135</v>
      </c>
      <c r="D516" s="2" t="s">
        <v>195</v>
      </c>
      <c r="E516" s="2" t="s">
        <v>450</v>
      </c>
      <c r="F516" s="4">
        <v>75731</v>
      </c>
      <c r="G516" s="3" t="s">
        <v>12</v>
      </c>
      <c r="H516" s="3" t="s">
        <v>13</v>
      </c>
      <c r="I516" s="4"/>
      <c r="J516" s="3"/>
      <c r="K516" s="3" t="s">
        <v>3</v>
      </c>
      <c r="L516" s="3" t="s">
        <v>59</v>
      </c>
      <c r="M516" s="3" t="s">
        <v>60</v>
      </c>
      <c r="N516" s="127">
        <v>515</v>
      </c>
    </row>
    <row r="517" spans="1:14" ht="15.75" x14ac:dyDescent="0.25">
      <c r="A517" s="23" t="s">
        <v>513</v>
      </c>
      <c r="B517" s="23" t="s">
        <v>1183</v>
      </c>
      <c r="C517" s="3" t="s">
        <v>181</v>
      </c>
      <c r="D517" s="2" t="s">
        <v>1184</v>
      </c>
      <c r="E517" s="2" t="s">
        <v>53</v>
      </c>
      <c r="F517" s="4">
        <v>75727</v>
      </c>
      <c r="G517" s="3" t="s">
        <v>12</v>
      </c>
      <c r="H517" s="3" t="s">
        <v>13</v>
      </c>
      <c r="I517" s="4"/>
      <c r="J517" s="3"/>
      <c r="K517" s="3" t="s">
        <v>2</v>
      </c>
      <c r="L517" s="3" t="s">
        <v>14</v>
      </c>
      <c r="M517" s="3" t="s">
        <v>15</v>
      </c>
      <c r="N517" s="127">
        <v>516</v>
      </c>
    </row>
    <row r="518" spans="1:14" ht="15.75" x14ac:dyDescent="0.25">
      <c r="A518" s="23" t="s">
        <v>1185</v>
      </c>
      <c r="B518" s="23" t="s">
        <v>361</v>
      </c>
      <c r="C518" s="3" t="s">
        <v>287</v>
      </c>
      <c r="D518" s="2" t="s">
        <v>195</v>
      </c>
      <c r="E518" s="2" t="s">
        <v>582</v>
      </c>
      <c r="F518" s="4">
        <v>75716</v>
      </c>
      <c r="G518" s="3" t="s">
        <v>12</v>
      </c>
      <c r="H518" s="3" t="s">
        <v>13</v>
      </c>
      <c r="I518" s="4"/>
      <c r="J518" s="3"/>
      <c r="K518" s="3" t="s">
        <v>3</v>
      </c>
      <c r="L518" s="3" t="s">
        <v>59</v>
      </c>
      <c r="M518" s="3" t="s">
        <v>60</v>
      </c>
      <c r="N518" s="127">
        <v>517</v>
      </c>
    </row>
    <row r="519" spans="1:14" ht="15.75" x14ac:dyDescent="0.25">
      <c r="A519" s="23" t="s">
        <v>1186</v>
      </c>
      <c r="B519" s="23" t="s">
        <v>1187</v>
      </c>
      <c r="C519" s="8"/>
      <c r="D519" s="2" t="s">
        <v>195</v>
      </c>
      <c r="E519" s="2" t="s">
        <v>459</v>
      </c>
      <c r="F519" s="24">
        <v>75648</v>
      </c>
      <c r="G519" s="3" t="s">
        <v>12</v>
      </c>
      <c r="H519" s="3" t="s">
        <v>13</v>
      </c>
      <c r="I519" s="4"/>
      <c r="J519" s="3"/>
      <c r="K519" s="3" t="s">
        <v>3</v>
      </c>
      <c r="L519" s="3" t="s">
        <v>59</v>
      </c>
      <c r="M519" s="3" t="s">
        <v>60</v>
      </c>
      <c r="N519" s="127">
        <v>518</v>
      </c>
    </row>
    <row r="520" spans="1:14" ht="15.75" x14ac:dyDescent="0.25">
      <c r="A520" s="23" t="s">
        <v>1188</v>
      </c>
      <c r="B520" s="23" t="s">
        <v>1189</v>
      </c>
      <c r="C520" s="3" t="s">
        <v>51</v>
      </c>
      <c r="D520" s="2" t="s">
        <v>1190</v>
      </c>
      <c r="E520" s="2" t="s">
        <v>1191</v>
      </c>
      <c r="F520" s="4">
        <v>75586</v>
      </c>
      <c r="G520" s="3" t="s">
        <v>12</v>
      </c>
      <c r="H520" s="3" t="s">
        <v>13</v>
      </c>
      <c r="I520" s="4"/>
      <c r="J520" s="3"/>
      <c r="K520" s="3" t="s">
        <v>2</v>
      </c>
      <c r="L520" s="3" t="s">
        <v>14</v>
      </c>
      <c r="M520" s="3" t="s">
        <v>15</v>
      </c>
      <c r="N520" s="127">
        <v>519</v>
      </c>
    </row>
    <row r="521" spans="1:14" ht="15.75" x14ac:dyDescent="0.25">
      <c r="A521" s="23" t="s">
        <v>313</v>
      </c>
      <c r="B521" s="23" t="s">
        <v>1192</v>
      </c>
      <c r="C521" s="3" t="s">
        <v>181</v>
      </c>
      <c r="D521" s="2" t="s">
        <v>195</v>
      </c>
      <c r="E521" s="2" t="s">
        <v>258</v>
      </c>
      <c r="F521" s="24">
        <v>75538</v>
      </c>
      <c r="G521" s="3" t="s">
        <v>12</v>
      </c>
      <c r="H521" s="3" t="s">
        <v>13</v>
      </c>
      <c r="I521" s="4">
        <v>2000</v>
      </c>
      <c r="J521" s="3"/>
      <c r="K521" s="3" t="s">
        <v>3</v>
      </c>
      <c r="L521" s="3" t="s">
        <v>59</v>
      </c>
      <c r="M521" s="3" t="s">
        <v>60</v>
      </c>
      <c r="N521" s="127">
        <v>520</v>
      </c>
    </row>
    <row r="522" spans="1:14" ht="15.75" x14ac:dyDescent="0.25">
      <c r="A522" s="23" t="s">
        <v>1193</v>
      </c>
      <c r="B522" s="23" t="s">
        <v>1194</v>
      </c>
      <c r="C522" s="3" t="s">
        <v>87</v>
      </c>
      <c r="D522" s="2" t="s">
        <v>1195</v>
      </c>
      <c r="E522" s="2" t="s">
        <v>1196</v>
      </c>
      <c r="F522" s="4">
        <v>75522</v>
      </c>
      <c r="G522" s="3" t="s">
        <v>12</v>
      </c>
      <c r="H522" s="3" t="s">
        <v>13</v>
      </c>
      <c r="I522" s="4"/>
      <c r="J522" s="3"/>
      <c r="K522" s="3" t="s">
        <v>2</v>
      </c>
      <c r="L522" s="3" t="s">
        <v>14</v>
      </c>
      <c r="M522" s="3" t="s">
        <v>15</v>
      </c>
      <c r="N522" s="127">
        <v>521</v>
      </c>
    </row>
    <row r="523" spans="1:14" ht="15.75" x14ac:dyDescent="0.25">
      <c r="A523" s="23" t="s">
        <v>1197</v>
      </c>
      <c r="B523" s="23" t="s">
        <v>118</v>
      </c>
      <c r="C523" s="3" t="s">
        <v>87</v>
      </c>
      <c r="D523" s="2" t="s">
        <v>1198</v>
      </c>
      <c r="E523" s="2" t="s">
        <v>639</v>
      </c>
      <c r="F523" s="24">
        <v>75500</v>
      </c>
      <c r="G523" s="3" t="s">
        <v>12</v>
      </c>
      <c r="H523" s="3" t="s">
        <v>13</v>
      </c>
      <c r="I523" s="4"/>
      <c r="J523" s="3"/>
      <c r="K523" s="3" t="s">
        <v>2</v>
      </c>
      <c r="L523" s="3" t="s">
        <v>14</v>
      </c>
      <c r="M523" s="3" t="s">
        <v>15</v>
      </c>
      <c r="N523" s="127">
        <v>522</v>
      </c>
    </row>
    <row r="524" spans="1:14" ht="15.75" x14ac:dyDescent="0.25">
      <c r="A524" s="23" t="s">
        <v>1199</v>
      </c>
      <c r="B524" s="23" t="s">
        <v>1200</v>
      </c>
      <c r="C524" s="8"/>
      <c r="D524" s="2" t="s">
        <v>195</v>
      </c>
      <c r="E524" s="2" t="s">
        <v>625</v>
      </c>
      <c r="F524" s="4">
        <v>75426</v>
      </c>
      <c r="G524" s="3" t="s">
        <v>12</v>
      </c>
      <c r="H524" s="3" t="s">
        <v>13</v>
      </c>
      <c r="I524" s="4"/>
      <c r="J524" s="3"/>
      <c r="K524" s="3" t="s">
        <v>3</v>
      </c>
      <c r="L524" s="3" t="s">
        <v>59</v>
      </c>
      <c r="M524" s="3" t="s">
        <v>60</v>
      </c>
      <c r="N524" s="127">
        <v>523</v>
      </c>
    </row>
    <row r="525" spans="1:14" ht="15.75" x14ac:dyDescent="0.25">
      <c r="A525" s="23" t="s">
        <v>1201</v>
      </c>
      <c r="B525" s="23" t="s">
        <v>441</v>
      </c>
      <c r="C525" s="3" t="s">
        <v>144</v>
      </c>
      <c r="D525" s="2" t="s">
        <v>1202</v>
      </c>
      <c r="E525" s="2" t="s">
        <v>167</v>
      </c>
      <c r="F525" s="4">
        <v>75395</v>
      </c>
      <c r="G525" s="3" t="s">
        <v>12</v>
      </c>
      <c r="H525" s="3" t="s">
        <v>13</v>
      </c>
      <c r="I525" s="4">
        <v>1000</v>
      </c>
      <c r="J525" s="3"/>
      <c r="K525" s="3" t="s">
        <v>2</v>
      </c>
      <c r="L525" s="3" t="s">
        <v>14</v>
      </c>
      <c r="M525" s="3" t="s">
        <v>15</v>
      </c>
      <c r="N525" s="127">
        <v>524</v>
      </c>
    </row>
    <row r="526" spans="1:14" ht="15.75" x14ac:dyDescent="0.25">
      <c r="A526" s="23" t="s">
        <v>432</v>
      </c>
      <c r="B526" s="23" t="s">
        <v>184</v>
      </c>
      <c r="C526" s="3" t="s">
        <v>12</v>
      </c>
      <c r="D526" s="2" t="s">
        <v>195</v>
      </c>
      <c r="E526" s="2" t="s">
        <v>342</v>
      </c>
      <c r="F526" s="4">
        <v>75394</v>
      </c>
      <c r="G526" s="3" t="s">
        <v>12</v>
      </c>
      <c r="H526" s="3" t="s">
        <v>13</v>
      </c>
      <c r="I526" s="4">
        <v>1500</v>
      </c>
      <c r="J526" s="3"/>
      <c r="K526" s="3" t="s">
        <v>3</v>
      </c>
      <c r="L526" s="3" t="s">
        <v>59</v>
      </c>
      <c r="M526" s="3" t="s">
        <v>60</v>
      </c>
      <c r="N526" s="127">
        <v>525</v>
      </c>
    </row>
    <row r="527" spans="1:14" ht="15.75" x14ac:dyDescent="0.25">
      <c r="A527" s="23" t="s">
        <v>1203</v>
      </c>
      <c r="B527" s="23" t="s">
        <v>1204</v>
      </c>
      <c r="C527" s="3" t="s">
        <v>58</v>
      </c>
      <c r="D527" s="2" t="s">
        <v>195</v>
      </c>
      <c r="E527" s="2" t="s">
        <v>211</v>
      </c>
      <c r="F527" s="4">
        <v>75311</v>
      </c>
      <c r="G527" s="3" t="s">
        <v>12</v>
      </c>
      <c r="H527" s="3" t="s">
        <v>13</v>
      </c>
      <c r="I527" s="4"/>
      <c r="J527" s="3"/>
      <c r="K527" s="3" t="s">
        <v>3</v>
      </c>
      <c r="L527" s="3" t="s">
        <v>59</v>
      </c>
      <c r="M527" s="3" t="s">
        <v>60</v>
      </c>
      <c r="N527" s="127">
        <v>526</v>
      </c>
    </row>
    <row r="528" spans="1:14" ht="15.75" x14ac:dyDescent="0.25">
      <c r="A528" s="23" t="s">
        <v>919</v>
      </c>
      <c r="B528" s="23" t="s">
        <v>286</v>
      </c>
      <c r="C528" s="3" t="s">
        <v>31</v>
      </c>
      <c r="D528" s="2" t="s">
        <v>195</v>
      </c>
      <c r="E528" s="2" t="s">
        <v>463</v>
      </c>
      <c r="F528" s="4">
        <v>75308</v>
      </c>
      <c r="G528" s="3" t="s">
        <v>58</v>
      </c>
      <c r="H528" s="3" t="s">
        <v>13</v>
      </c>
      <c r="I528" s="4"/>
      <c r="J528" s="3"/>
      <c r="K528" s="3" t="s">
        <v>1</v>
      </c>
      <c r="L528" s="3" t="s">
        <v>59</v>
      </c>
      <c r="M528" s="3" t="s">
        <v>60</v>
      </c>
      <c r="N528" s="127">
        <v>527</v>
      </c>
    </row>
    <row r="529" spans="1:14" ht="15.75" x14ac:dyDescent="0.25">
      <c r="A529" s="23" t="s">
        <v>1205</v>
      </c>
      <c r="B529" s="23" t="s">
        <v>1206</v>
      </c>
      <c r="C529" s="8"/>
      <c r="D529" s="2" t="s">
        <v>1207</v>
      </c>
      <c r="E529" s="2" t="s">
        <v>48</v>
      </c>
      <c r="F529" s="4">
        <v>75276</v>
      </c>
      <c r="G529" s="3" t="s">
        <v>12</v>
      </c>
      <c r="H529" s="3" t="s">
        <v>13</v>
      </c>
      <c r="I529" s="4"/>
      <c r="J529" s="3"/>
      <c r="K529" s="3" t="s">
        <v>2</v>
      </c>
      <c r="L529" s="3" t="s">
        <v>14</v>
      </c>
      <c r="M529" s="3" t="s">
        <v>15</v>
      </c>
      <c r="N529" s="127">
        <v>528</v>
      </c>
    </row>
    <row r="530" spans="1:14" ht="15.75" x14ac:dyDescent="0.25">
      <c r="A530" s="23" t="s">
        <v>1208</v>
      </c>
      <c r="B530" s="23" t="s">
        <v>483</v>
      </c>
      <c r="C530" s="3" t="s">
        <v>51</v>
      </c>
      <c r="D530" s="2" t="s">
        <v>853</v>
      </c>
      <c r="E530" s="2" t="s">
        <v>53</v>
      </c>
      <c r="F530" s="4">
        <v>75219</v>
      </c>
      <c r="G530" s="3" t="s">
        <v>12</v>
      </c>
      <c r="H530" s="3" t="s">
        <v>13</v>
      </c>
      <c r="I530" s="4"/>
      <c r="J530" s="3"/>
      <c r="K530" s="3" t="s">
        <v>2</v>
      </c>
      <c r="L530" s="3" t="s">
        <v>14</v>
      </c>
      <c r="M530" s="3" t="s">
        <v>15</v>
      </c>
      <c r="N530" s="127">
        <v>529</v>
      </c>
    </row>
    <row r="531" spans="1:14" ht="15.75" x14ac:dyDescent="0.25">
      <c r="A531" s="23" t="s">
        <v>1209</v>
      </c>
      <c r="B531" s="23" t="s">
        <v>1210</v>
      </c>
      <c r="C531" s="3" t="s">
        <v>58</v>
      </c>
      <c r="D531" s="2" t="s">
        <v>1211</v>
      </c>
      <c r="E531" s="2" t="s">
        <v>493</v>
      </c>
      <c r="F531" s="24">
        <v>75105</v>
      </c>
      <c r="G531" s="3" t="s">
        <v>12</v>
      </c>
      <c r="H531" s="3" t="s">
        <v>13</v>
      </c>
      <c r="I531" s="4"/>
      <c r="J531" s="3"/>
      <c r="K531" s="3" t="s">
        <v>2</v>
      </c>
      <c r="L531" s="3" t="s">
        <v>14</v>
      </c>
      <c r="M531" s="3" t="s">
        <v>15</v>
      </c>
      <c r="N531" s="127">
        <v>530</v>
      </c>
    </row>
    <row r="532" spans="1:14" ht="15.75" x14ac:dyDescent="0.25">
      <c r="A532" s="23" t="s">
        <v>1212</v>
      </c>
      <c r="B532" s="23" t="s">
        <v>248</v>
      </c>
      <c r="C532" s="3" t="s">
        <v>43</v>
      </c>
      <c r="D532" s="2" t="s">
        <v>1213</v>
      </c>
      <c r="E532" s="2" t="s">
        <v>573</v>
      </c>
      <c r="F532" s="4">
        <v>75092</v>
      </c>
      <c r="G532" s="3" t="s">
        <v>12</v>
      </c>
      <c r="H532" s="3" t="s">
        <v>13</v>
      </c>
      <c r="I532" s="4">
        <v>6000</v>
      </c>
      <c r="J532" s="3"/>
      <c r="K532" s="3" t="s">
        <v>3</v>
      </c>
      <c r="L532" s="3" t="s">
        <v>59</v>
      </c>
      <c r="M532" s="3" t="s">
        <v>60</v>
      </c>
      <c r="N532" s="127">
        <v>531</v>
      </c>
    </row>
    <row r="533" spans="1:14" ht="15.75" x14ac:dyDescent="0.25">
      <c r="A533" s="23" t="s">
        <v>1214</v>
      </c>
      <c r="B533" s="23" t="s">
        <v>1215</v>
      </c>
      <c r="C533" s="3" t="s">
        <v>12</v>
      </c>
      <c r="D533" s="2" t="s">
        <v>201</v>
      </c>
      <c r="E533" s="2" t="s">
        <v>208</v>
      </c>
      <c r="F533" s="4">
        <v>75088</v>
      </c>
      <c r="G533" s="3" t="s">
        <v>58</v>
      </c>
      <c r="H533" s="3" t="s">
        <v>13</v>
      </c>
      <c r="I533" s="4"/>
      <c r="J533" s="3"/>
      <c r="K533" s="3" t="s">
        <v>1</v>
      </c>
      <c r="L533" s="3" t="s">
        <v>59</v>
      </c>
      <c r="M533" s="3" t="s">
        <v>60</v>
      </c>
      <c r="N533" s="127">
        <v>532</v>
      </c>
    </row>
    <row r="534" spans="1:14" ht="15.75" x14ac:dyDescent="0.25">
      <c r="A534" s="23" t="s">
        <v>440</v>
      </c>
      <c r="B534" s="23" t="s">
        <v>344</v>
      </c>
      <c r="C534" s="3" t="s">
        <v>58</v>
      </c>
      <c r="D534" s="2" t="s">
        <v>1216</v>
      </c>
      <c r="E534" s="2" t="s">
        <v>1217</v>
      </c>
      <c r="F534" s="24">
        <v>75081</v>
      </c>
      <c r="G534" s="3" t="s">
        <v>12</v>
      </c>
      <c r="H534" s="3" t="s">
        <v>13</v>
      </c>
      <c r="I534" s="4"/>
      <c r="J534" s="3"/>
      <c r="K534" s="3" t="s">
        <v>2</v>
      </c>
      <c r="L534" s="3" t="s">
        <v>14</v>
      </c>
      <c r="M534" s="3" t="s">
        <v>15</v>
      </c>
      <c r="N534" s="127">
        <v>533</v>
      </c>
    </row>
    <row r="535" spans="1:14" ht="15.75" x14ac:dyDescent="0.25">
      <c r="A535" s="23" t="s">
        <v>1218</v>
      </c>
      <c r="B535" s="23" t="s">
        <v>1219</v>
      </c>
      <c r="C535" s="8"/>
      <c r="D535" s="2" t="s">
        <v>195</v>
      </c>
      <c r="E535" s="2" t="s">
        <v>270</v>
      </c>
      <c r="F535" s="24">
        <v>75051</v>
      </c>
      <c r="G535" s="3" t="s">
        <v>12</v>
      </c>
      <c r="H535" s="3" t="s">
        <v>13</v>
      </c>
      <c r="I535" s="4"/>
      <c r="J535" s="3"/>
      <c r="K535" s="3" t="s">
        <v>3</v>
      </c>
      <c r="L535" s="3" t="s">
        <v>59</v>
      </c>
      <c r="M535" s="3" t="s">
        <v>60</v>
      </c>
      <c r="N535" s="127">
        <v>534</v>
      </c>
    </row>
    <row r="536" spans="1:14" ht="15.75" x14ac:dyDescent="0.25">
      <c r="A536" s="23" t="s">
        <v>1220</v>
      </c>
      <c r="B536" s="23" t="s">
        <v>50</v>
      </c>
      <c r="C536" s="3" t="s">
        <v>58</v>
      </c>
      <c r="D536" s="2" t="s">
        <v>195</v>
      </c>
      <c r="E536" s="2" t="s">
        <v>380</v>
      </c>
      <c r="F536" s="24">
        <v>75034</v>
      </c>
      <c r="G536" s="3" t="s">
        <v>12</v>
      </c>
      <c r="H536" s="3" t="s">
        <v>13</v>
      </c>
      <c r="I536" s="4"/>
      <c r="J536" s="3"/>
      <c r="K536" s="3" t="s">
        <v>3</v>
      </c>
      <c r="L536" s="3" t="s">
        <v>59</v>
      </c>
      <c r="M536" s="3" t="s">
        <v>60</v>
      </c>
      <c r="N536" s="127">
        <v>535</v>
      </c>
    </row>
    <row r="537" spans="1:14" ht="15.75" x14ac:dyDescent="0.25">
      <c r="A537" s="23" t="s">
        <v>398</v>
      </c>
      <c r="B537" s="23" t="s">
        <v>778</v>
      </c>
      <c r="C537" s="3" t="s">
        <v>23</v>
      </c>
      <c r="D537" s="2" t="s">
        <v>791</v>
      </c>
      <c r="E537" s="2" t="s">
        <v>76</v>
      </c>
      <c r="F537" s="4">
        <v>75000</v>
      </c>
      <c r="G537" s="3" t="s">
        <v>12</v>
      </c>
      <c r="H537" s="3" t="s">
        <v>13</v>
      </c>
      <c r="I537" s="4"/>
      <c r="J537" s="3"/>
      <c r="K537" s="3" t="s">
        <v>2</v>
      </c>
      <c r="L537" s="3" t="s">
        <v>14</v>
      </c>
      <c r="M537" s="3" t="s">
        <v>15</v>
      </c>
      <c r="N537" s="127">
        <v>536</v>
      </c>
    </row>
    <row r="538" spans="1:14" ht="15.75" x14ac:dyDescent="0.25">
      <c r="A538" s="23" t="s">
        <v>1221</v>
      </c>
      <c r="B538" s="23" t="s">
        <v>1222</v>
      </c>
      <c r="C538" s="3" t="s">
        <v>144</v>
      </c>
      <c r="D538" s="2" t="s">
        <v>1223</v>
      </c>
      <c r="E538" s="2" t="s">
        <v>178</v>
      </c>
      <c r="F538" s="4">
        <v>75000</v>
      </c>
      <c r="G538" s="3" t="s">
        <v>12</v>
      </c>
      <c r="H538" s="3" t="s">
        <v>13</v>
      </c>
      <c r="I538" s="4"/>
      <c r="J538" s="3"/>
      <c r="K538" s="3" t="s">
        <v>2</v>
      </c>
      <c r="L538" s="3" t="s">
        <v>14</v>
      </c>
      <c r="M538" s="3" t="s">
        <v>15</v>
      </c>
      <c r="N538" s="127">
        <v>537</v>
      </c>
    </row>
    <row r="539" spans="1:14" ht="15.75" x14ac:dyDescent="0.25">
      <c r="A539" s="23" t="s">
        <v>942</v>
      </c>
      <c r="B539" s="23" t="s">
        <v>127</v>
      </c>
      <c r="C539" s="3" t="s">
        <v>87</v>
      </c>
      <c r="D539" s="2" t="s">
        <v>195</v>
      </c>
      <c r="E539" s="2" t="s">
        <v>342</v>
      </c>
      <c r="F539" s="4">
        <v>74896</v>
      </c>
      <c r="G539" s="3" t="s">
        <v>12</v>
      </c>
      <c r="H539" s="3" t="s">
        <v>13</v>
      </c>
      <c r="I539" s="4">
        <v>1500</v>
      </c>
      <c r="J539" s="3"/>
      <c r="K539" s="3" t="s">
        <v>3</v>
      </c>
      <c r="L539" s="3" t="s">
        <v>59</v>
      </c>
      <c r="M539" s="3" t="s">
        <v>60</v>
      </c>
      <c r="N539" s="127">
        <v>538</v>
      </c>
    </row>
    <row r="540" spans="1:14" ht="15.75" x14ac:dyDescent="0.25">
      <c r="A540" s="23" t="s">
        <v>1224</v>
      </c>
      <c r="B540" s="23" t="s">
        <v>1052</v>
      </c>
      <c r="C540" s="3" t="s">
        <v>207</v>
      </c>
      <c r="D540" s="2" t="s">
        <v>195</v>
      </c>
      <c r="E540" s="2" t="s">
        <v>211</v>
      </c>
      <c r="F540" s="4">
        <v>74883</v>
      </c>
      <c r="G540" s="3" t="s">
        <v>12</v>
      </c>
      <c r="H540" s="3" t="s">
        <v>13</v>
      </c>
      <c r="I540" s="4"/>
      <c r="J540" s="3"/>
      <c r="K540" s="3" t="s">
        <v>3</v>
      </c>
      <c r="L540" s="3" t="s">
        <v>59</v>
      </c>
      <c r="M540" s="3" t="s">
        <v>60</v>
      </c>
      <c r="N540" s="127">
        <v>539</v>
      </c>
    </row>
    <row r="541" spans="1:14" ht="15.75" x14ac:dyDescent="0.25">
      <c r="A541" s="23" t="s">
        <v>1225</v>
      </c>
      <c r="B541" s="23" t="s">
        <v>1226</v>
      </c>
      <c r="C541" s="3" t="s">
        <v>43</v>
      </c>
      <c r="D541" s="2" t="s">
        <v>195</v>
      </c>
      <c r="E541" s="2" t="s">
        <v>410</v>
      </c>
      <c r="F541" s="4">
        <v>74837</v>
      </c>
      <c r="G541" s="3" t="s">
        <v>12</v>
      </c>
      <c r="H541" s="3" t="s">
        <v>13</v>
      </c>
      <c r="I541" s="4"/>
      <c r="J541" s="3"/>
      <c r="K541" s="3" t="s">
        <v>3</v>
      </c>
      <c r="L541" s="3" t="s">
        <v>59</v>
      </c>
      <c r="M541" s="3" t="s">
        <v>60</v>
      </c>
      <c r="N541" s="127">
        <v>540</v>
      </c>
    </row>
    <row r="542" spans="1:14" ht="15.75" x14ac:dyDescent="0.25">
      <c r="A542" s="23" t="s">
        <v>1227</v>
      </c>
      <c r="B542" s="23" t="s">
        <v>139</v>
      </c>
      <c r="C542" s="3" t="s">
        <v>12</v>
      </c>
      <c r="D542" s="2" t="s">
        <v>1228</v>
      </c>
      <c r="E542" s="2" t="s">
        <v>1229</v>
      </c>
      <c r="F542" s="4">
        <v>74825</v>
      </c>
      <c r="G542" s="3" t="s">
        <v>12</v>
      </c>
      <c r="H542" s="3" t="s">
        <v>13</v>
      </c>
      <c r="I542" s="4"/>
      <c r="J542" s="3"/>
      <c r="K542" s="3" t="s">
        <v>2</v>
      </c>
      <c r="L542" s="3" t="s">
        <v>14</v>
      </c>
      <c r="M542" s="3" t="s">
        <v>15</v>
      </c>
      <c r="N542" s="127">
        <v>541</v>
      </c>
    </row>
    <row r="543" spans="1:14" ht="15.75" x14ac:dyDescent="0.25">
      <c r="A543" s="23" t="s">
        <v>1230</v>
      </c>
      <c r="B543" s="23" t="s">
        <v>1226</v>
      </c>
      <c r="C543" s="3" t="s">
        <v>43</v>
      </c>
      <c r="D543" s="2" t="s">
        <v>195</v>
      </c>
      <c r="E543" s="2" t="s">
        <v>573</v>
      </c>
      <c r="F543" s="4">
        <v>74823</v>
      </c>
      <c r="G543" s="3" t="s">
        <v>58</v>
      </c>
      <c r="H543" s="3" t="s">
        <v>13</v>
      </c>
      <c r="I543" s="4">
        <v>2000</v>
      </c>
      <c r="J543" s="3"/>
      <c r="K543" s="3" t="s">
        <v>1</v>
      </c>
      <c r="L543" s="3" t="s">
        <v>59</v>
      </c>
      <c r="M543" s="3" t="s">
        <v>60</v>
      </c>
      <c r="N543" s="127">
        <v>542</v>
      </c>
    </row>
    <row r="544" spans="1:14" ht="15.75" x14ac:dyDescent="0.25">
      <c r="A544" s="23" t="s">
        <v>1231</v>
      </c>
      <c r="B544" s="23" t="s">
        <v>1232</v>
      </c>
      <c r="C544" s="3" t="s">
        <v>23</v>
      </c>
      <c r="D544" s="2" t="s">
        <v>195</v>
      </c>
      <c r="E544" s="2" t="s">
        <v>607</v>
      </c>
      <c r="F544" s="4">
        <v>74809</v>
      </c>
      <c r="G544" s="3" t="s">
        <v>12</v>
      </c>
      <c r="H544" s="3" t="s">
        <v>13</v>
      </c>
      <c r="I544" s="4"/>
      <c r="J544" s="3"/>
      <c r="K544" s="3" t="s">
        <v>3</v>
      </c>
      <c r="L544" s="3" t="s">
        <v>59</v>
      </c>
      <c r="M544" s="3" t="s">
        <v>60</v>
      </c>
      <c r="N544" s="127">
        <v>543</v>
      </c>
    </row>
    <row r="545" spans="1:14" ht="15.75" x14ac:dyDescent="0.25">
      <c r="A545" s="23" t="s">
        <v>1233</v>
      </c>
      <c r="B545" s="23" t="s">
        <v>191</v>
      </c>
      <c r="C545" s="3" t="s">
        <v>224</v>
      </c>
      <c r="D545" s="2" t="s">
        <v>1234</v>
      </c>
      <c r="E545" s="2" t="s">
        <v>141</v>
      </c>
      <c r="F545" s="4">
        <v>74807</v>
      </c>
      <c r="G545" s="3" t="s">
        <v>12</v>
      </c>
      <c r="H545" s="3" t="s">
        <v>13</v>
      </c>
      <c r="I545" s="4"/>
      <c r="J545" s="3"/>
      <c r="K545" s="3" t="s">
        <v>2</v>
      </c>
      <c r="L545" s="3" t="s">
        <v>14</v>
      </c>
      <c r="M545" s="3" t="s">
        <v>15</v>
      </c>
      <c r="N545" s="127">
        <v>544</v>
      </c>
    </row>
    <row r="546" spans="1:14" ht="15.75" x14ac:dyDescent="0.25">
      <c r="A546" s="23" t="s">
        <v>1235</v>
      </c>
      <c r="B546" s="23" t="s">
        <v>1047</v>
      </c>
      <c r="C546" s="3" t="s">
        <v>51</v>
      </c>
      <c r="D546" s="2" t="s">
        <v>1236</v>
      </c>
      <c r="E546" s="2" t="s">
        <v>141</v>
      </c>
      <c r="F546" s="4">
        <v>74734</v>
      </c>
      <c r="G546" s="3" t="s">
        <v>12</v>
      </c>
      <c r="H546" s="3" t="s">
        <v>13</v>
      </c>
      <c r="I546" s="4"/>
      <c r="J546" s="3"/>
      <c r="K546" s="3" t="s">
        <v>2</v>
      </c>
      <c r="L546" s="3" t="s">
        <v>14</v>
      </c>
      <c r="M546" s="3" t="s">
        <v>15</v>
      </c>
      <c r="N546" s="127">
        <v>545</v>
      </c>
    </row>
    <row r="547" spans="1:14" ht="15.75" x14ac:dyDescent="0.25">
      <c r="A547" s="23" t="s">
        <v>1237</v>
      </c>
      <c r="B547" s="23" t="s">
        <v>1238</v>
      </c>
      <c r="C547" s="3" t="s">
        <v>23</v>
      </c>
      <c r="D547" s="2" t="s">
        <v>1239</v>
      </c>
      <c r="E547" s="2" t="s">
        <v>450</v>
      </c>
      <c r="F547" s="4">
        <v>74733</v>
      </c>
      <c r="G547" s="3" t="s">
        <v>58</v>
      </c>
      <c r="H547" s="3" t="s">
        <v>13</v>
      </c>
      <c r="I547" s="4">
        <v>3273</v>
      </c>
      <c r="J547" s="3"/>
      <c r="K547" s="3" t="s">
        <v>1</v>
      </c>
      <c r="L547" s="3" t="s">
        <v>59</v>
      </c>
      <c r="M547" s="3" t="s">
        <v>60</v>
      </c>
      <c r="N547" s="127">
        <v>546</v>
      </c>
    </row>
    <row r="548" spans="1:14" ht="15.75" x14ac:dyDescent="0.25">
      <c r="A548" s="23" t="s">
        <v>1240</v>
      </c>
      <c r="B548" s="23" t="s">
        <v>1241</v>
      </c>
      <c r="C548" s="3" t="s">
        <v>63</v>
      </c>
      <c r="D548" s="2" t="s">
        <v>195</v>
      </c>
      <c r="E548" s="2" t="s">
        <v>508</v>
      </c>
      <c r="F548" s="24">
        <v>74690</v>
      </c>
      <c r="G548" s="3" t="s">
        <v>12</v>
      </c>
      <c r="H548" s="3" t="s">
        <v>13</v>
      </c>
      <c r="I548" s="4"/>
      <c r="J548" s="3"/>
      <c r="K548" s="3" t="s">
        <v>3</v>
      </c>
      <c r="L548" s="3" t="s">
        <v>59</v>
      </c>
      <c r="M548" s="3" t="s">
        <v>60</v>
      </c>
      <c r="N548" s="127">
        <v>547</v>
      </c>
    </row>
    <row r="549" spans="1:14" ht="15.75" x14ac:dyDescent="0.25">
      <c r="A549" s="23" t="s">
        <v>1242</v>
      </c>
      <c r="B549" s="23" t="s">
        <v>1243</v>
      </c>
      <c r="C549" s="3" t="s">
        <v>144</v>
      </c>
      <c r="D549" s="2" t="s">
        <v>201</v>
      </c>
      <c r="E549" s="2" t="s">
        <v>93</v>
      </c>
      <c r="F549" s="4">
        <v>74686</v>
      </c>
      <c r="G549" s="3" t="s">
        <v>12</v>
      </c>
      <c r="H549" s="3" t="s">
        <v>13</v>
      </c>
      <c r="I549" s="4">
        <v>12065</v>
      </c>
      <c r="J549" s="3"/>
      <c r="K549" s="3" t="s">
        <v>3</v>
      </c>
      <c r="L549" s="3" t="s">
        <v>59</v>
      </c>
      <c r="M549" s="3" t="s">
        <v>60</v>
      </c>
      <c r="N549" s="127">
        <v>548</v>
      </c>
    </row>
    <row r="550" spans="1:14" ht="15.75" x14ac:dyDescent="0.25">
      <c r="A550" s="23" t="s">
        <v>1244</v>
      </c>
      <c r="B550" s="23" t="s">
        <v>131</v>
      </c>
      <c r="C550" s="3" t="s">
        <v>12</v>
      </c>
      <c r="D550" s="2" t="s">
        <v>1245</v>
      </c>
      <c r="E550" s="2" t="s">
        <v>1246</v>
      </c>
      <c r="F550" s="4">
        <v>74638</v>
      </c>
      <c r="G550" s="3" t="s">
        <v>12</v>
      </c>
      <c r="H550" s="3" t="s">
        <v>13</v>
      </c>
      <c r="I550" s="4"/>
      <c r="J550" s="3"/>
      <c r="K550" s="3" t="s">
        <v>2</v>
      </c>
      <c r="L550" s="3" t="s">
        <v>14</v>
      </c>
      <c r="M550" s="3" t="s">
        <v>15</v>
      </c>
      <c r="N550" s="127">
        <v>549</v>
      </c>
    </row>
    <row r="551" spans="1:14" ht="15.75" x14ac:dyDescent="0.25">
      <c r="A551" s="23" t="s">
        <v>1247</v>
      </c>
      <c r="B551" s="23" t="s">
        <v>394</v>
      </c>
      <c r="C551" s="3" t="s">
        <v>12</v>
      </c>
      <c r="D551" s="2" t="s">
        <v>195</v>
      </c>
      <c r="E551" s="2" t="s">
        <v>573</v>
      </c>
      <c r="F551" s="24">
        <v>74631</v>
      </c>
      <c r="G551" s="3" t="s">
        <v>12</v>
      </c>
      <c r="H551" s="3" t="s">
        <v>13</v>
      </c>
      <c r="I551" s="4"/>
      <c r="J551" s="3"/>
      <c r="K551" s="3" t="s">
        <v>3</v>
      </c>
      <c r="L551" s="3" t="s">
        <v>59</v>
      </c>
      <c r="M551" s="3" t="s">
        <v>60</v>
      </c>
      <c r="N551" s="127">
        <v>550</v>
      </c>
    </row>
    <row r="552" spans="1:14" ht="15.75" x14ac:dyDescent="0.25">
      <c r="A552" s="23" t="s">
        <v>1248</v>
      </c>
      <c r="B552" s="23" t="s">
        <v>8</v>
      </c>
      <c r="C552" s="3" t="s">
        <v>207</v>
      </c>
      <c r="D552" s="2" t="s">
        <v>195</v>
      </c>
      <c r="E552" s="2" t="s">
        <v>535</v>
      </c>
      <c r="F552" s="4">
        <v>74627</v>
      </c>
      <c r="G552" s="3" t="s">
        <v>12</v>
      </c>
      <c r="H552" s="3" t="s">
        <v>13</v>
      </c>
      <c r="I552" s="4"/>
      <c r="J552" s="3"/>
      <c r="K552" s="3" t="s">
        <v>3</v>
      </c>
      <c r="L552" s="3" t="s">
        <v>59</v>
      </c>
      <c r="M552" s="3" t="s">
        <v>60</v>
      </c>
      <c r="N552" s="127">
        <v>551</v>
      </c>
    </row>
    <row r="553" spans="1:14" ht="15.75" x14ac:dyDescent="0.25">
      <c r="A553" s="23" t="s">
        <v>1249</v>
      </c>
      <c r="B553" s="23" t="s">
        <v>1250</v>
      </c>
      <c r="C553" s="3" t="s">
        <v>51</v>
      </c>
      <c r="D553" s="2" t="s">
        <v>195</v>
      </c>
      <c r="E553" s="2" t="s">
        <v>211</v>
      </c>
      <c r="F553" s="4">
        <v>74618</v>
      </c>
      <c r="G553" s="3" t="s">
        <v>12</v>
      </c>
      <c r="H553" s="3" t="s">
        <v>13</v>
      </c>
      <c r="I553" s="4"/>
      <c r="J553" s="3"/>
      <c r="K553" s="3" t="s">
        <v>3</v>
      </c>
      <c r="L553" s="3" t="s">
        <v>59</v>
      </c>
      <c r="M553" s="3" t="s">
        <v>60</v>
      </c>
      <c r="N553" s="127">
        <v>552</v>
      </c>
    </row>
    <row r="554" spans="1:14" ht="15.75" x14ac:dyDescent="0.25">
      <c r="A554" s="23" t="s">
        <v>1251</v>
      </c>
      <c r="B554" s="23" t="s">
        <v>1252</v>
      </c>
      <c r="C554" s="3" t="s">
        <v>12</v>
      </c>
      <c r="D554" s="2" t="s">
        <v>782</v>
      </c>
      <c r="E554" s="2" t="s">
        <v>205</v>
      </c>
      <c r="F554" s="4">
        <v>74508</v>
      </c>
      <c r="G554" s="3" t="s">
        <v>12</v>
      </c>
      <c r="H554" s="3" t="s">
        <v>13</v>
      </c>
      <c r="I554" s="4"/>
      <c r="J554" s="3"/>
      <c r="K554" s="3" t="s">
        <v>3</v>
      </c>
      <c r="L554" s="3" t="s">
        <v>59</v>
      </c>
      <c r="M554" s="3" t="s">
        <v>60</v>
      </c>
      <c r="N554" s="127">
        <v>553</v>
      </c>
    </row>
    <row r="555" spans="1:14" ht="15.75" x14ac:dyDescent="0.25">
      <c r="A555" s="23" t="s">
        <v>1253</v>
      </c>
      <c r="B555" s="23" t="s">
        <v>1254</v>
      </c>
      <c r="C555" s="8"/>
      <c r="D555" s="2" t="s">
        <v>195</v>
      </c>
      <c r="E555" s="2" t="s">
        <v>270</v>
      </c>
      <c r="F555" s="4">
        <v>74469</v>
      </c>
      <c r="G555" s="3" t="s">
        <v>12</v>
      </c>
      <c r="H555" s="3" t="s">
        <v>13</v>
      </c>
      <c r="I555" s="4"/>
      <c r="J555" s="3"/>
      <c r="K555" s="3" t="s">
        <v>3</v>
      </c>
      <c r="L555" s="3" t="s">
        <v>59</v>
      </c>
      <c r="M555" s="3" t="s">
        <v>60</v>
      </c>
      <c r="N555" s="127">
        <v>554</v>
      </c>
    </row>
    <row r="556" spans="1:14" ht="15.75" x14ac:dyDescent="0.25">
      <c r="A556" s="23" t="s">
        <v>1255</v>
      </c>
      <c r="B556" s="23" t="s">
        <v>1256</v>
      </c>
      <c r="C556" s="3" t="s">
        <v>51</v>
      </c>
      <c r="D556" s="2" t="s">
        <v>195</v>
      </c>
      <c r="E556" s="2" t="s">
        <v>258</v>
      </c>
      <c r="F556" s="24">
        <v>74398</v>
      </c>
      <c r="G556" s="3" t="s">
        <v>12</v>
      </c>
      <c r="H556" s="3" t="s">
        <v>13</v>
      </c>
      <c r="I556" s="4">
        <v>2000</v>
      </c>
      <c r="J556" s="3"/>
      <c r="K556" s="3" t="s">
        <v>3</v>
      </c>
      <c r="L556" s="3" t="s">
        <v>59</v>
      </c>
      <c r="M556" s="3" t="s">
        <v>60</v>
      </c>
      <c r="N556" s="127">
        <v>555</v>
      </c>
    </row>
    <row r="557" spans="1:14" ht="15.75" x14ac:dyDescent="0.25">
      <c r="A557" s="23" t="s">
        <v>1257</v>
      </c>
      <c r="B557" s="23" t="s">
        <v>1256</v>
      </c>
      <c r="C557" s="3" t="s">
        <v>51</v>
      </c>
      <c r="D557" s="2" t="s">
        <v>195</v>
      </c>
      <c r="E557" s="2" t="s">
        <v>463</v>
      </c>
      <c r="F557" s="4">
        <v>74372</v>
      </c>
      <c r="G557" s="3" t="s">
        <v>12</v>
      </c>
      <c r="H557" s="3" t="s">
        <v>13</v>
      </c>
      <c r="I557" s="4"/>
      <c r="J557" s="3"/>
      <c r="K557" s="3" t="s">
        <v>3</v>
      </c>
      <c r="L557" s="3" t="s">
        <v>59</v>
      </c>
      <c r="M557" s="3" t="s">
        <v>60</v>
      </c>
      <c r="N557" s="127">
        <v>556</v>
      </c>
    </row>
    <row r="558" spans="1:14" ht="15.75" x14ac:dyDescent="0.25">
      <c r="A558" s="23" t="s">
        <v>1258</v>
      </c>
      <c r="B558" s="23" t="s">
        <v>559</v>
      </c>
      <c r="C558" s="3" t="s">
        <v>43</v>
      </c>
      <c r="D558" s="2" t="s">
        <v>1259</v>
      </c>
      <c r="E558" s="2" t="s">
        <v>309</v>
      </c>
      <c r="F558" s="24">
        <v>74364</v>
      </c>
      <c r="G558" s="3" t="s">
        <v>12</v>
      </c>
      <c r="H558" s="3" t="s">
        <v>13</v>
      </c>
      <c r="I558" s="4"/>
      <c r="J558" s="3"/>
      <c r="K558" s="3" t="s">
        <v>2</v>
      </c>
      <c r="L558" s="3" t="s">
        <v>14</v>
      </c>
      <c r="M558" s="3" t="s">
        <v>15</v>
      </c>
      <c r="N558" s="127">
        <v>557</v>
      </c>
    </row>
    <row r="559" spans="1:14" ht="15.75" x14ac:dyDescent="0.25">
      <c r="A559" s="23" t="s">
        <v>1260</v>
      </c>
      <c r="B559" s="23" t="s">
        <v>462</v>
      </c>
      <c r="C559" s="3" t="s">
        <v>12</v>
      </c>
      <c r="D559" s="2" t="s">
        <v>729</v>
      </c>
      <c r="E559" s="2" t="s">
        <v>1261</v>
      </c>
      <c r="F559" s="4">
        <v>74254</v>
      </c>
      <c r="G559" s="3" t="s">
        <v>12</v>
      </c>
      <c r="H559" s="3" t="s">
        <v>13</v>
      </c>
      <c r="I559" s="4">
        <v>7000</v>
      </c>
      <c r="J559" s="3"/>
      <c r="K559" s="3" t="s">
        <v>2</v>
      </c>
      <c r="L559" s="3" t="s">
        <v>14</v>
      </c>
      <c r="M559" s="3" t="s">
        <v>15</v>
      </c>
      <c r="N559" s="127">
        <v>558</v>
      </c>
    </row>
    <row r="560" spans="1:14" ht="15.75" x14ac:dyDescent="0.25">
      <c r="A560" s="23" t="s">
        <v>1262</v>
      </c>
      <c r="B560" s="23" t="s">
        <v>448</v>
      </c>
      <c r="C560" s="3" t="s">
        <v>87</v>
      </c>
      <c r="D560" s="2" t="s">
        <v>195</v>
      </c>
      <c r="E560" s="2" t="s">
        <v>1263</v>
      </c>
      <c r="F560" s="4">
        <v>74247</v>
      </c>
      <c r="G560" s="3" t="s">
        <v>12</v>
      </c>
      <c r="H560" s="3" t="s">
        <v>13</v>
      </c>
      <c r="I560" s="4"/>
      <c r="J560" s="3"/>
      <c r="K560" s="3" t="s">
        <v>3</v>
      </c>
      <c r="L560" s="3" t="s">
        <v>59</v>
      </c>
      <c r="M560" s="3" t="s">
        <v>60</v>
      </c>
      <c r="N560" s="127">
        <v>559</v>
      </c>
    </row>
    <row r="561" spans="1:14" ht="15.75" x14ac:dyDescent="0.25">
      <c r="A561" s="23" t="s">
        <v>1264</v>
      </c>
      <c r="B561" s="23" t="s">
        <v>1265</v>
      </c>
      <c r="C561" s="3" t="s">
        <v>187</v>
      </c>
      <c r="D561" s="2" t="s">
        <v>1266</v>
      </c>
      <c r="E561" s="2" t="s">
        <v>570</v>
      </c>
      <c r="F561" s="4">
        <v>74157</v>
      </c>
      <c r="G561" s="3" t="s">
        <v>12</v>
      </c>
      <c r="H561" s="3" t="s">
        <v>13</v>
      </c>
      <c r="I561" s="4"/>
      <c r="J561" s="3"/>
      <c r="K561" s="3" t="s">
        <v>2</v>
      </c>
      <c r="L561" s="3" t="s">
        <v>14</v>
      </c>
      <c r="M561" s="3" t="s">
        <v>15</v>
      </c>
      <c r="N561" s="127">
        <v>560</v>
      </c>
    </row>
    <row r="562" spans="1:14" ht="15.75" x14ac:dyDescent="0.25">
      <c r="A562" s="23" t="s">
        <v>303</v>
      </c>
      <c r="B562" s="23" t="s">
        <v>260</v>
      </c>
      <c r="C562" s="3" t="s">
        <v>144</v>
      </c>
      <c r="D562" s="2" t="s">
        <v>1267</v>
      </c>
      <c r="E562" s="2" t="s">
        <v>658</v>
      </c>
      <c r="F562" s="4">
        <v>74094</v>
      </c>
      <c r="G562" s="3" t="s">
        <v>12</v>
      </c>
      <c r="H562" s="3" t="s">
        <v>13</v>
      </c>
      <c r="I562" s="4"/>
      <c r="J562" s="3"/>
      <c r="K562" s="3" t="s">
        <v>2</v>
      </c>
      <c r="L562" s="3" t="s">
        <v>14</v>
      </c>
      <c r="M562" s="3" t="s">
        <v>15</v>
      </c>
      <c r="N562" s="127">
        <v>561</v>
      </c>
    </row>
    <row r="563" spans="1:14" ht="15.75" x14ac:dyDescent="0.25">
      <c r="A563" s="23" t="s">
        <v>1268</v>
      </c>
      <c r="B563" s="23" t="s">
        <v>1269</v>
      </c>
      <c r="C563" s="3" t="s">
        <v>51</v>
      </c>
      <c r="D563" s="2" t="s">
        <v>195</v>
      </c>
      <c r="E563" s="2" t="s">
        <v>380</v>
      </c>
      <c r="F563" s="24">
        <v>74068</v>
      </c>
      <c r="G563" s="3" t="s">
        <v>12</v>
      </c>
      <c r="H563" s="3" t="s">
        <v>13</v>
      </c>
      <c r="I563" s="4"/>
      <c r="J563" s="3"/>
      <c r="K563" s="3" t="s">
        <v>3</v>
      </c>
      <c r="L563" s="3" t="s">
        <v>59</v>
      </c>
      <c r="M563" s="3" t="s">
        <v>60</v>
      </c>
      <c r="N563" s="127">
        <v>562</v>
      </c>
    </row>
    <row r="564" spans="1:14" ht="15.75" x14ac:dyDescent="0.25">
      <c r="A564" s="23" t="s">
        <v>1270</v>
      </c>
      <c r="B564" s="23" t="s">
        <v>95</v>
      </c>
      <c r="C564" s="3" t="s">
        <v>207</v>
      </c>
      <c r="D564" s="2" t="s">
        <v>1271</v>
      </c>
      <c r="E564" s="2" t="s">
        <v>1272</v>
      </c>
      <c r="F564" s="4">
        <v>74005</v>
      </c>
      <c r="G564" s="3" t="s">
        <v>12</v>
      </c>
      <c r="H564" s="3" t="s">
        <v>63</v>
      </c>
      <c r="I564" s="4"/>
      <c r="J564" s="3"/>
      <c r="K564" s="3" t="s">
        <v>2</v>
      </c>
      <c r="L564" s="3" t="s">
        <v>14</v>
      </c>
      <c r="M564" s="3" t="s">
        <v>15</v>
      </c>
      <c r="N564" s="127">
        <v>563</v>
      </c>
    </row>
    <row r="565" spans="1:14" ht="15.75" x14ac:dyDescent="0.25">
      <c r="A565" s="23" t="s">
        <v>1273</v>
      </c>
      <c r="B565" s="23" t="s">
        <v>358</v>
      </c>
      <c r="C565" s="3" t="s">
        <v>181</v>
      </c>
      <c r="D565" s="2" t="s">
        <v>782</v>
      </c>
      <c r="E565" s="2" t="s">
        <v>169</v>
      </c>
      <c r="F565" s="4">
        <v>73935</v>
      </c>
      <c r="G565" s="3" t="s">
        <v>58</v>
      </c>
      <c r="H565" s="3" t="s">
        <v>13</v>
      </c>
      <c r="I565" s="4"/>
      <c r="J565" s="3"/>
      <c r="K565" s="3" t="s">
        <v>1</v>
      </c>
      <c r="L565" s="3" t="s">
        <v>59</v>
      </c>
      <c r="M565" s="3" t="s">
        <v>60</v>
      </c>
      <c r="N565" s="127">
        <v>564</v>
      </c>
    </row>
    <row r="566" spans="1:14" ht="15.75" x14ac:dyDescent="0.25">
      <c r="A566" s="23" t="s">
        <v>1274</v>
      </c>
      <c r="B566" s="23" t="s">
        <v>559</v>
      </c>
      <c r="C566" s="3" t="s">
        <v>18</v>
      </c>
      <c r="D566" s="2" t="s">
        <v>195</v>
      </c>
      <c r="E566" s="2" t="s">
        <v>535</v>
      </c>
      <c r="F566" s="24">
        <v>73935</v>
      </c>
      <c r="G566" s="3" t="s">
        <v>12</v>
      </c>
      <c r="H566" s="3" t="s">
        <v>13</v>
      </c>
      <c r="I566" s="4"/>
      <c r="J566" s="3"/>
      <c r="K566" s="3" t="s">
        <v>3</v>
      </c>
      <c r="L566" s="3" t="s">
        <v>59</v>
      </c>
      <c r="M566" s="3" t="s">
        <v>60</v>
      </c>
      <c r="N566" s="127">
        <v>565</v>
      </c>
    </row>
    <row r="567" spans="1:14" ht="15.75" x14ac:dyDescent="0.25">
      <c r="A567" s="23" t="s">
        <v>1275</v>
      </c>
      <c r="B567" s="23" t="s">
        <v>1265</v>
      </c>
      <c r="C567" s="8"/>
      <c r="D567" s="2" t="s">
        <v>1276</v>
      </c>
      <c r="E567" s="2" t="s">
        <v>321</v>
      </c>
      <c r="F567" s="4">
        <v>73917</v>
      </c>
      <c r="G567" s="3" t="s">
        <v>12</v>
      </c>
      <c r="H567" s="3" t="s">
        <v>13</v>
      </c>
      <c r="I567" s="4"/>
      <c r="J567" s="3"/>
      <c r="K567" s="3" t="s">
        <v>2</v>
      </c>
      <c r="L567" s="3" t="s">
        <v>14</v>
      </c>
      <c r="M567" s="3" t="s">
        <v>15</v>
      </c>
      <c r="N567" s="127">
        <v>566</v>
      </c>
    </row>
    <row r="568" spans="1:14" ht="15.75" x14ac:dyDescent="0.25">
      <c r="A568" s="23" t="s">
        <v>1277</v>
      </c>
      <c r="B568" s="23" t="s">
        <v>17</v>
      </c>
      <c r="C568" s="3" t="s">
        <v>51</v>
      </c>
      <c r="D568" s="2" t="s">
        <v>1278</v>
      </c>
      <c r="E568" s="2" t="s">
        <v>1279</v>
      </c>
      <c r="F568" s="4">
        <v>73908</v>
      </c>
      <c r="G568" s="3" t="s">
        <v>12</v>
      </c>
      <c r="H568" s="3" t="s">
        <v>13</v>
      </c>
      <c r="I568" s="4"/>
      <c r="J568" s="3"/>
      <c r="K568" s="3" t="s">
        <v>2</v>
      </c>
      <c r="L568" s="3" t="s">
        <v>14</v>
      </c>
      <c r="M568" s="3" t="s">
        <v>15</v>
      </c>
      <c r="N568" s="127">
        <v>567</v>
      </c>
    </row>
    <row r="569" spans="1:14" ht="15.75" x14ac:dyDescent="0.25">
      <c r="A569" s="23" t="s">
        <v>1280</v>
      </c>
      <c r="B569" s="23" t="s">
        <v>227</v>
      </c>
      <c r="C569" s="3" t="s">
        <v>23</v>
      </c>
      <c r="D569" s="2" t="s">
        <v>195</v>
      </c>
      <c r="E569" s="2" t="s">
        <v>1281</v>
      </c>
      <c r="F569" s="24">
        <v>73856</v>
      </c>
      <c r="G569" s="3" t="s">
        <v>12</v>
      </c>
      <c r="H569" s="3" t="s">
        <v>13</v>
      </c>
      <c r="I569" s="4"/>
      <c r="J569" s="3"/>
      <c r="K569" s="3" t="s">
        <v>3</v>
      </c>
      <c r="L569" s="3" t="s">
        <v>59</v>
      </c>
      <c r="M569" s="3" t="s">
        <v>60</v>
      </c>
      <c r="N569" s="127">
        <v>568</v>
      </c>
    </row>
    <row r="570" spans="1:14" ht="15.75" x14ac:dyDescent="0.25">
      <c r="A570" s="23" t="s">
        <v>1282</v>
      </c>
      <c r="B570" s="23" t="s">
        <v>1283</v>
      </c>
      <c r="C570" s="8"/>
      <c r="D570" s="2" t="s">
        <v>195</v>
      </c>
      <c r="E570" s="2" t="s">
        <v>342</v>
      </c>
      <c r="F570" s="4">
        <v>73802</v>
      </c>
      <c r="G570" s="3" t="s">
        <v>12</v>
      </c>
      <c r="H570" s="3" t="s">
        <v>13</v>
      </c>
      <c r="I570" s="4"/>
      <c r="J570" s="3"/>
      <c r="K570" s="3" t="s">
        <v>3</v>
      </c>
      <c r="L570" s="3" t="s">
        <v>59</v>
      </c>
      <c r="M570" s="3" t="s">
        <v>60</v>
      </c>
      <c r="N570" s="127">
        <v>569</v>
      </c>
    </row>
    <row r="571" spans="1:14" ht="15.75" x14ac:dyDescent="0.25">
      <c r="A571" s="23" t="s">
        <v>1284</v>
      </c>
      <c r="B571" s="23" t="s">
        <v>1285</v>
      </c>
      <c r="C571" s="8"/>
      <c r="D571" s="2" t="s">
        <v>1286</v>
      </c>
      <c r="E571" s="2" t="s">
        <v>321</v>
      </c>
      <c r="F571" s="4">
        <v>73800</v>
      </c>
      <c r="G571" s="3" t="s">
        <v>12</v>
      </c>
      <c r="H571" s="3" t="s">
        <v>13</v>
      </c>
      <c r="I571" s="4"/>
      <c r="J571" s="3"/>
      <c r="K571" s="3" t="s">
        <v>2</v>
      </c>
      <c r="L571" s="3" t="s">
        <v>14</v>
      </c>
      <c r="M571" s="3" t="s">
        <v>15</v>
      </c>
      <c r="N571" s="127">
        <v>570</v>
      </c>
    </row>
    <row r="572" spans="1:14" ht="15.75" x14ac:dyDescent="0.25">
      <c r="A572" s="23" t="s">
        <v>1287</v>
      </c>
      <c r="B572" s="23" t="s">
        <v>731</v>
      </c>
      <c r="C572" s="3" t="s">
        <v>51</v>
      </c>
      <c r="D572" s="2" t="s">
        <v>1288</v>
      </c>
      <c r="E572" s="2" t="s">
        <v>435</v>
      </c>
      <c r="F572" s="4">
        <v>73800</v>
      </c>
      <c r="G572" s="3" t="s">
        <v>12</v>
      </c>
      <c r="H572" s="3" t="s">
        <v>13</v>
      </c>
      <c r="I572" s="4"/>
      <c r="J572" s="3"/>
      <c r="K572" s="3" t="s">
        <v>2</v>
      </c>
      <c r="L572" s="3" t="s">
        <v>14</v>
      </c>
      <c r="M572" s="3" t="s">
        <v>15</v>
      </c>
      <c r="N572" s="127">
        <v>571</v>
      </c>
    </row>
    <row r="573" spans="1:14" ht="15.75" x14ac:dyDescent="0.25">
      <c r="A573" s="23" t="s">
        <v>1289</v>
      </c>
      <c r="B573" s="23" t="s">
        <v>1290</v>
      </c>
      <c r="C573" s="3" t="s">
        <v>144</v>
      </c>
      <c r="D573" s="2" t="s">
        <v>201</v>
      </c>
      <c r="E573" s="2" t="s">
        <v>93</v>
      </c>
      <c r="F573" s="4">
        <v>73760</v>
      </c>
      <c r="G573" s="3" t="s">
        <v>12</v>
      </c>
      <c r="H573" s="3" t="s">
        <v>13</v>
      </c>
      <c r="I573" s="4"/>
      <c r="J573" s="3"/>
      <c r="K573" s="3" t="s">
        <v>3</v>
      </c>
      <c r="L573" s="3" t="s">
        <v>59</v>
      </c>
      <c r="M573" s="3" t="s">
        <v>60</v>
      </c>
      <c r="N573" s="127">
        <v>572</v>
      </c>
    </row>
    <row r="574" spans="1:14" ht="15.75" x14ac:dyDescent="0.25">
      <c r="A574" s="23" t="s">
        <v>1291</v>
      </c>
      <c r="B574" s="23" t="s">
        <v>349</v>
      </c>
      <c r="C574" s="3" t="s">
        <v>13</v>
      </c>
      <c r="D574" s="2" t="s">
        <v>782</v>
      </c>
      <c r="E574" s="2" t="s">
        <v>169</v>
      </c>
      <c r="F574" s="24">
        <v>73741</v>
      </c>
      <c r="G574" s="3" t="s">
        <v>58</v>
      </c>
      <c r="H574" s="3" t="s">
        <v>13</v>
      </c>
      <c r="I574" s="4"/>
      <c r="J574" s="3"/>
      <c r="K574" s="3" t="s">
        <v>1</v>
      </c>
      <c r="L574" s="3" t="s">
        <v>59</v>
      </c>
      <c r="M574" s="3" t="s">
        <v>60</v>
      </c>
      <c r="N574" s="127">
        <v>573</v>
      </c>
    </row>
    <row r="575" spans="1:14" ht="15.75" x14ac:dyDescent="0.25">
      <c r="A575" s="23" t="s">
        <v>1292</v>
      </c>
      <c r="B575" s="23" t="s">
        <v>1052</v>
      </c>
      <c r="C575" s="3" t="s">
        <v>144</v>
      </c>
      <c r="D575" s="2" t="s">
        <v>195</v>
      </c>
      <c r="E575" s="2" t="s">
        <v>270</v>
      </c>
      <c r="F575" s="4">
        <v>73735</v>
      </c>
      <c r="G575" s="3" t="s">
        <v>12</v>
      </c>
      <c r="H575" s="3" t="s">
        <v>13</v>
      </c>
      <c r="I575" s="4"/>
      <c r="J575" s="3"/>
      <c r="K575" s="3" t="s">
        <v>3</v>
      </c>
      <c r="L575" s="3" t="s">
        <v>59</v>
      </c>
      <c r="M575" s="3" t="s">
        <v>60</v>
      </c>
      <c r="N575" s="127">
        <v>574</v>
      </c>
    </row>
    <row r="576" spans="1:14" ht="15.75" x14ac:dyDescent="0.25">
      <c r="A576" s="23" t="s">
        <v>1293</v>
      </c>
      <c r="B576" s="23" t="s">
        <v>311</v>
      </c>
      <c r="C576" s="3" t="s">
        <v>51</v>
      </c>
      <c r="D576" s="2" t="s">
        <v>195</v>
      </c>
      <c r="E576" s="2" t="s">
        <v>380</v>
      </c>
      <c r="F576" s="4">
        <v>73636</v>
      </c>
      <c r="G576" s="3" t="s">
        <v>58</v>
      </c>
      <c r="H576" s="3" t="s">
        <v>13</v>
      </c>
      <c r="I576" s="4"/>
      <c r="J576" s="3"/>
      <c r="K576" s="3" t="s">
        <v>1</v>
      </c>
      <c r="L576" s="3" t="s">
        <v>59</v>
      </c>
      <c r="M576" s="3" t="s">
        <v>60</v>
      </c>
      <c r="N576" s="127">
        <v>575</v>
      </c>
    </row>
    <row r="577" spans="1:14" ht="15.75" x14ac:dyDescent="0.25">
      <c r="A577" s="23" t="s">
        <v>1294</v>
      </c>
      <c r="B577" s="23" t="s">
        <v>1256</v>
      </c>
      <c r="C577" s="3" t="s">
        <v>181</v>
      </c>
      <c r="D577" s="2" t="s">
        <v>195</v>
      </c>
      <c r="E577" s="2" t="s">
        <v>1281</v>
      </c>
      <c r="F577" s="4">
        <v>73609</v>
      </c>
      <c r="G577" s="3" t="s">
        <v>12</v>
      </c>
      <c r="H577" s="3" t="s">
        <v>13</v>
      </c>
      <c r="I577" s="4"/>
      <c r="J577" s="3"/>
      <c r="K577" s="3" t="s">
        <v>3</v>
      </c>
      <c r="L577" s="3" t="s">
        <v>59</v>
      </c>
      <c r="M577" s="3" t="s">
        <v>60</v>
      </c>
      <c r="N577" s="127">
        <v>576</v>
      </c>
    </row>
    <row r="578" spans="1:14" ht="15.75" x14ac:dyDescent="0.25">
      <c r="A578" s="23" t="s">
        <v>193</v>
      </c>
      <c r="B578" s="23" t="s">
        <v>1295</v>
      </c>
      <c r="C578" s="8"/>
      <c r="D578" s="2" t="s">
        <v>195</v>
      </c>
      <c r="E578" s="2" t="s">
        <v>573</v>
      </c>
      <c r="F578" s="24">
        <v>73604</v>
      </c>
      <c r="G578" s="3" t="s">
        <v>12</v>
      </c>
      <c r="H578" s="3" t="s">
        <v>13</v>
      </c>
      <c r="I578" s="4"/>
      <c r="J578" s="3"/>
      <c r="K578" s="3" t="s">
        <v>3</v>
      </c>
      <c r="L578" s="3" t="s">
        <v>59</v>
      </c>
      <c r="M578" s="3" t="s">
        <v>60</v>
      </c>
      <c r="N578" s="127">
        <v>577</v>
      </c>
    </row>
    <row r="579" spans="1:14" ht="15.75" x14ac:dyDescent="0.25">
      <c r="A579" s="23" t="s">
        <v>989</v>
      </c>
      <c r="B579" s="23" t="s">
        <v>787</v>
      </c>
      <c r="C579" s="3" t="s">
        <v>23</v>
      </c>
      <c r="D579" s="2" t="s">
        <v>195</v>
      </c>
      <c r="E579" s="2" t="s">
        <v>607</v>
      </c>
      <c r="F579" s="4">
        <v>73481</v>
      </c>
      <c r="G579" s="3" t="s">
        <v>12</v>
      </c>
      <c r="H579" s="3" t="s">
        <v>13</v>
      </c>
      <c r="I579" s="4"/>
      <c r="J579" s="3"/>
      <c r="K579" s="3" t="s">
        <v>3</v>
      </c>
      <c r="L579" s="3" t="s">
        <v>59</v>
      </c>
      <c r="M579" s="3" t="s">
        <v>60</v>
      </c>
      <c r="N579" s="127">
        <v>578</v>
      </c>
    </row>
    <row r="580" spans="1:14" ht="15.75" x14ac:dyDescent="0.25">
      <c r="A580" s="23" t="s">
        <v>1296</v>
      </c>
      <c r="B580" s="23" t="s">
        <v>988</v>
      </c>
      <c r="C580" s="3" t="s">
        <v>87</v>
      </c>
      <c r="D580" s="2" t="s">
        <v>798</v>
      </c>
      <c r="E580" s="2" t="s">
        <v>53</v>
      </c>
      <c r="F580" s="4">
        <v>73288</v>
      </c>
      <c r="G580" s="3" t="s">
        <v>12</v>
      </c>
      <c r="H580" s="3" t="s">
        <v>13</v>
      </c>
      <c r="I580" s="4"/>
      <c r="J580" s="3"/>
      <c r="K580" s="3" t="s">
        <v>2</v>
      </c>
      <c r="L580" s="3" t="s">
        <v>14</v>
      </c>
      <c r="M580" s="3" t="s">
        <v>15</v>
      </c>
      <c r="N580" s="127">
        <v>579</v>
      </c>
    </row>
    <row r="581" spans="1:14" ht="15.75" x14ac:dyDescent="0.25">
      <c r="A581" s="23" t="s">
        <v>1297</v>
      </c>
      <c r="B581" s="23" t="s">
        <v>8</v>
      </c>
      <c r="C581" s="3" t="s">
        <v>12</v>
      </c>
      <c r="D581" s="2" t="s">
        <v>56</v>
      </c>
      <c r="E581" s="2" t="s">
        <v>1298</v>
      </c>
      <c r="F581" s="4">
        <v>73194</v>
      </c>
      <c r="G581" s="3" t="s">
        <v>12</v>
      </c>
      <c r="H581" s="3" t="s">
        <v>13</v>
      </c>
      <c r="I581" s="4"/>
      <c r="J581" s="3"/>
      <c r="K581" s="3" t="s">
        <v>3</v>
      </c>
      <c r="L581" s="3" t="s">
        <v>59</v>
      </c>
      <c r="M581" s="3" t="s">
        <v>60</v>
      </c>
      <c r="N581" s="127">
        <v>580</v>
      </c>
    </row>
    <row r="582" spans="1:14" ht="15.75" x14ac:dyDescent="0.25">
      <c r="A582" s="23" t="s">
        <v>1299</v>
      </c>
      <c r="B582" s="23" t="s">
        <v>282</v>
      </c>
      <c r="C582" s="3" t="s">
        <v>181</v>
      </c>
      <c r="D582" s="2" t="s">
        <v>1300</v>
      </c>
      <c r="E582" s="2" t="s">
        <v>253</v>
      </c>
      <c r="F582" s="24">
        <v>73185</v>
      </c>
      <c r="G582" s="3" t="s">
        <v>12</v>
      </c>
      <c r="H582" s="3" t="s">
        <v>13</v>
      </c>
      <c r="I582" s="4"/>
      <c r="J582" s="3"/>
      <c r="K582" s="3" t="s">
        <v>2</v>
      </c>
      <c r="L582" s="3" t="s">
        <v>14</v>
      </c>
      <c r="M582" s="3" t="s">
        <v>15</v>
      </c>
      <c r="N582" s="127">
        <v>581</v>
      </c>
    </row>
    <row r="583" spans="1:14" ht="15.75" x14ac:dyDescent="0.25">
      <c r="A583" s="23" t="s">
        <v>1301</v>
      </c>
      <c r="B583" s="23" t="s">
        <v>1302</v>
      </c>
      <c r="C583" s="3" t="s">
        <v>51</v>
      </c>
      <c r="D583" s="2" t="s">
        <v>1303</v>
      </c>
      <c r="E583" s="2" t="s">
        <v>1304</v>
      </c>
      <c r="F583" s="4">
        <v>73185</v>
      </c>
      <c r="G583" s="3" t="s">
        <v>12</v>
      </c>
      <c r="H583" s="3" t="s">
        <v>13</v>
      </c>
      <c r="I583" s="4"/>
      <c r="J583" s="3"/>
      <c r="K583" s="3" t="s">
        <v>2</v>
      </c>
      <c r="L583" s="3" t="s">
        <v>14</v>
      </c>
      <c r="M583" s="3" t="s">
        <v>15</v>
      </c>
      <c r="N583" s="127">
        <v>582</v>
      </c>
    </row>
    <row r="584" spans="1:14" ht="15.75" x14ac:dyDescent="0.25">
      <c r="A584" s="23" t="s">
        <v>1305</v>
      </c>
      <c r="B584" s="23" t="s">
        <v>394</v>
      </c>
      <c r="C584" s="3" t="s">
        <v>43</v>
      </c>
      <c r="D584" s="2" t="s">
        <v>1306</v>
      </c>
      <c r="E584" s="2" t="s">
        <v>1307</v>
      </c>
      <c r="F584" s="4">
        <v>73185</v>
      </c>
      <c r="G584" s="3" t="s">
        <v>12</v>
      </c>
      <c r="H584" s="3" t="s">
        <v>13</v>
      </c>
      <c r="I584" s="4"/>
      <c r="J584" s="3"/>
      <c r="K584" s="3" t="s">
        <v>2</v>
      </c>
      <c r="L584" s="3" t="s">
        <v>14</v>
      </c>
      <c r="M584" s="3" t="s">
        <v>15</v>
      </c>
      <c r="N584" s="127">
        <v>583</v>
      </c>
    </row>
    <row r="585" spans="1:14" ht="15.75" x14ac:dyDescent="0.25">
      <c r="A585" s="23" t="s">
        <v>1251</v>
      </c>
      <c r="B585" s="23" t="s">
        <v>774</v>
      </c>
      <c r="C585" s="3" t="s">
        <v>87</v>
      </c>
      <c r="D585" s="2" t="s">
        <v>1234</v>
      </c>
      <c r="E585" s="2" t="s">
        <v>141</v>
      </c>
      <c r="F585" s="4">
        <v>73098</v>
      </c>
      <c r="G585" s="3" t="s">
        <v>12</v>
      </c>
      <c r="H585" s="3" t="s">
        <v>13</v>
      </c>
      <c r="I585" s="4"/>
      <c r="J585" s="3"/>
      <c r="K585" s="3" t="s">
        <v>2</v>
      </c>
      <c r="L585" s="3" t="s">
        <v>14</v>
      </c>
      <c r="M585" s="3" t="s">
        <v>15</v>
      </c>
      <c r="N585" s="127">
        <v>584</v>
      </c>
    </row>
    <row r="586" spans="1:14" ht="15.75" x14ac:dyDescent="0.25">
      <c r="A586" s="23" t="s">
        <v>1308</v>
      </c>
      <c r="B586" s="23" t="s">
        <v>1309</v>
      </c>
      <c r="C586" s="3" t="s">
        <v>207</v>
      </c>
      <c r="D586" s="2" t="s">
        <v>201</v>
      </c>
      <c r="E586" s="2" t="s">
        <v>93</v>
      </c>
      <c r="F586" s="4">
        <v>73000</v>
      </c>
      <c r="G586" s="3" t="s">
        <v>12</v>
      </c>
      <c r="H586" s="3" t="s">
        <v>13</v>
      </c>
      <c r="I586" s="4"/>
      <c r="J586" s="3"/>
      <c r="K586" s="3" t="s">
        <v>3</v>
      </c>
      <c r="L586" s="3" t="s">
        <v>59</v>
      </c>
      <c r="M586" s="3" t="s">
        <v>60</v>
      </c>
      <c r="N586" s="127">
        <v>585</v>
      </c>
    </row>
    <row r="587" spans="1:14" ht="15.75" x14ac:dyDescent="0.25">
      <c r="A587" s="23" t="s">
        <v>1310</v>
      </c>
      <c r="B587" s="23" t="s">
        <v>203</v>
      </c>
      <c r="C587" s="3" t="s">
        <v>152</v>
      </c>
      <c r="D587" s="2" t="s">
        <v>1311</v>
      </c>
      <c r="E587" s="2" t="s">
        <v>706</v>
      </c>
      <c r="F587" s="4">
        <v>72978</v>
      </c>
      <c r="G587" s="3" t="s">
        <v>12</v>
      </c>
      <c r="H587" s="3" t="s">
        <v>13</v>
      </c>
      <c r="I587" s="4"/>
      <c r="J587" s="3"/>
      <c r="K587" s="3" t="s">
        <v>2</v>
      </c>
      <c r="L587" s="3" t="s">
        <v>14</v>
      </c>
      <c r="M587" s="3" t="s">
        <v>15</v>
      </c>
      <c r="N587" s="127">
        <v>586</v>
      </c>
    </row>
    <row r="588" spans="1:14" ht="15.75" x14ac:dyDescent="0.25">
      <c r="A588" s="23" t="s">
        <v>1312</v>
      </c>
      <c r="B588" s="23" t="s">
        <v>8</v>
      </c>
      <c r="C588" s="3" t="s">
        <v>31</v>
      </c>
      <c r="D588" s="2" t="s">
        <v>1172</v>
      </c>
      <c r="E588" s="2" t="s">
        <v>53</v>
      </c>
      <c r="F588" s="4">
        <v>72935</v>
      </c>
      <c r="G588" s="3" t="s">
        <v>12</v>
      </c>
      <c r="H588" s="3" t="s">
        <v>13</v>
      </c>
      <c r="I588" s="4"/>
      <c r="J588" s="3"/>
      <c r="K588" s="3" t="s">
        <v>2</v>
      </c>
      <c r="L588" s="3" t="s">
        <v>14</v>
      </c>
      <c r="M588" s="3" t="s">
        <v>15</v>
      </c>
      <c r="N588" s="127">
        <v>587</v>
      </c>
    </row>
    <row r="589" spans="1:14" ht="15.75" x14ac:dyDescent="0.25">
      <c r="A589" s="23" t="s">
        <v>1313</v>
      </c>
      <c r="B589" s="23" t="s">
        <v>1314</v>
      </c>
      <c r="C589" s="3" t="s">
        <v>9</v>
      </c>
      <c r="D589" s="2" t="s">
        <v>195</v>
      </c>
      <c r="E589" s="2" t="s">
        <v>189</v>
      </c>
      <c r="F589" s="4">
        <v>72858</v>
      </c>
      <c r="G589" s="3" t="s">
        <v>12</v>
      </c>
      <c r="H589" s="3" t="s">
        <v>13</v>
      </c>
      <c r="I589" s="4"/>
      <c r="J589" s="3"/>
      <c r="K589" s="3" t="s">
        <v>3</v>
      </c>
      <c r="L589" s="3" t="s">
        <v>59</v>
      </c>
      <c r="M589" s="3" t="s">
        <v>60</v>
      </c>
      <c r="N589" s="127">
        <v>588</v>
      </c>
    </row>
    <row r="590" spans="1:14" ht="15.75" x14ac:dyDescent="0.25">
      <c r="A590" s="23" t="s">
        <v>1315</v>
      </c>
      <c r="B590" s="23" t="s">
        <v>448</v>
      </c>
      <c r="C590" s="3" t="s">
        <v>181</v>
      </c>
      <c r="D590" s="2" t="s">
        <v>1037</v>
      </c>
      <c r="E590" s="2" t="s">
        <v>570</v>
      </c>
      <c r="F590" s="4">
        <v>72831</v>
      </c>
      <c r="G590" s="3" t="s">
        <v>12</v>
      </c>
      <c r="H590" s="3" t="s">
        <v>13</v>
      </c>
      <c r="I590" s="4"/>
      <c r="J590" s="3"/>
      <c r="K590" s="3" t="s">
        <v>2</v>
      </c>
      <c r="L590" s="3" t="s">
        <v>14</v>
      </c>
      <c r="M590" s="3" t="s">
        <v>15</v>
      </c>
      <c r="N590" s="127">
        <v>589</v>
      </c>
    </row>
    <row r="591" spans="1:14" ht="15.75" x14ac:dyDescent="0.25">
      <c r="A591" s="23" t="s">
        <v>1316</v>
      </c>
      <c r="B591" s="23" t="s">
        <v>1317</v>
      </c>
      <c r="C591" s="3" t="s">
        <v>51</v>
      </c>
      <c r="D591" s="2" t="s">
        <v>195</v>
      </c>
      <c r="E591" s="2" t="s">
        <v>573</v>
      </c>
      <c r="F591" s="4">
        <v>72678</v>
      </c>
      <c r="G591" s="3" t="s">
        <v>12</v>
      </c>
      <c r="H591" s="3" t="s">
        <v>13</v>
      </c>
      <c r="I591" s="4"/>
      <c r="J591" s="3"/>
      <c r="K591" s="3" t="s">
        <v>3</v>
      </c>
      <c r="L591" s="3" t="s">
        <v>59</v>
      </c>
      <c r="M591" s="3" t="s">
        <v>60</v>
      </c>
      <c r="N591" s="127">
        <v>590</v>
      </c>
    </row>
    <row r="592" spans="1:14" ht="15.75" x14ac:dyDescent="0.25">
      <c r="A592" s="23" t="s">
        <v>1318</v>
      </c>
      <c r="B592" s="23" t="s">
        <v>344</v>
      </c>
      <c r="C592" s="3" t="s">
        <v>31</v>
      </c>
      <c r="D592" s="2" t="s">
        <v>195</v>
      </c>
      <c r="E592" s="2" t="s">
        <v>463</v>
      </c>
      <c r="F592" s="4">
        <v>72676</v>
      </c>
      <c r="G592" s="3" t="s">
        <v>58</v>
      </c>
      <c r="H592" s="3" t="s">
        <v>13</v>
      </c>
      <c r="I592" s="4"/>
      <c r="J592" s="3"/>
      <c r="K592" s="3" t="s">
        <v>1</v>
      </c>
      <c r="L592" s="3" t="s">
        <v>59</v>
      </c>
      <c r="M592" s="3" t="s">
        <v>60</v>
      </c>
      <c r="N592" s="127">
        <v>591</v>
      </c>
    </row>
    <row r="593" spans="1:14" ht="15.75" x14ac:dyDescent="0.25">
      <c r="A593" s="23" t="s">
        <v>1319</v>
      </c>
      <c r="B593" s="23" t="s">
        <v>768</v>
      </c>
      <c r="C593" s="3" t="s">
        <v>43</v>
      </c>
      <c r="D593" s="2" t="s">
        <v>195</v>
      </c>
      <c r="E593" s="2" t="s">
        <v>607</v>
      </c>
      <c r="F593" s="4">
        <v>72522</v>
      </c>
      <c r="G593" s="3" t="s">
        <v>12</v>
      </c>
      <c r="H593" s="3" t="s">
        <v>13</v>
      </c>
      <c r="I593" s="4">
        <v>8400</v>
      </c>
      <c r="J593" s="3"/>
      <c r="K593" s="3" t="s">
        <v>3</v>
      </c>
      <c r="L593" s="3" t="s">
        <v>59</v>
      </c>
      <c r="M593" s="3" t="s">
        <v>60</v>
      </c>
      <c r="N593" s="127">
        <v>592</v>
      </c>
    </row>
    <row r="594" spans="1:14" ht="15.75" x14ac:dyDescent="0.25">
      <c r="A594" s="23" t="s">
        <v>1320</v>
      </c>
      <c r="B594" s="23" t="s">
        <v>1321</v>
      </c>
      <c r="C594" s="3" t="s">
        <v>12</v>
      </c>
      <c r="D594" s="2" t="s">
        <v>159</v>
      </c>
      <c r="E594" s="2" t="s">
        <v>1322</v>
      </c>
      <c r="F594" s="4">
        <v>72428</v>
      </c>
      <c r="G594" s="3" t="s">
        <v>12</v>
      </c>
      <c r="H594" s="3" t="s">
        <v>13</v>
      </c>
      <c r="I594" s="4">
        <v>8000</v>
      </c>
      <c r="J594" s="3"/>
      <c r="K594" s="3" t="s">
        <v>0</v>
      </c>
      <c r="L594" s="3" t="s">
        <v>14</v>
      </c>
      <c r="M594" s="3" t="s">
        <v>7373</v>
      </c>
      <c r="N594" s="127">
        <v>593</v>
      </c>
    </row>
    <row r="595" spans="1:14" ht="15.75" x14ac:dyDescent="0.25">
      <c r="A595" s="23" t="s">
        <v>1323</v>
      </c>
      <c r="B595" s="23" t="s">
        <v>1324</v>
      </c>
      <c r="C595" s="8"/>
      <c r="D595" s="2" t="s">
        <v>1325</v>
      </c>
      <c r="E595" s="2" t="s">
        <v>1326</v>
      </c>
      <c r="F595" s="4">
        <v>72269</v>
      </c>
      <c r="G595" s="3" t="s">
        <v>12</v>
      </c>
      <c r="H595" s="3" t="s">
        <v>13</v>
      </c>
      <c r="I595" s="4"/>
      <c r="J595" s="3"/>
      <c r="K595" s="3" t="s">
        <v>2</v>
      </c>
      <c r="L595" s="3" t="s">
        <v>14</v>
      </c>
      <c r="M595" s="3" t="s">
        <v>15</v>
      </c>
      <c r="N595" s="127">
        <v>594</v>
      </c>
    </row>
    <row r="596" spans="1:14" ht="15.75" x14ac:dyDescent="0.25">
      <c r="A596" s="23" t="s">
        <v>1327</v>
      </c>
      <c r="B596" s="23" t="s">
        <v>918</v>
      </c>
      <c r="C596" s="3" t="s">
        <v>181</v>
      </c>
      <c r="D596" s="2" t="s">
        <v>195</v>
      </c>
      <c r="E596" s="2" t="s">
        <v>573</v>
      </c>
      <c r="F596" s="4">
        <v>72223</v>
      </c>
      <c r="G596" s="3" t="s">
        <v>12</v>
      </c>
      <c r="H596" s="3" t="s">
        <v>13</v>
      </c>
      <c r="I596" s="4"/>
      <c r="J596" s="3"/>
      <c r="K596" s="3" t="s">
        <v>3</v>
      </c>
      <c r="L596" s="3" t="s">
        <v>59</v>
      </c>
      <c r="M596" s="3" t="s">
        <v>60</v>
      </c>
      <c r="N596" s="127">
        <v>595</v>
      </c>
    </row>
    <row r="597" spans="1:14" ht="15.75" x14ac:dyDescent="0.25">
      <c r="A597" s="23" t="s">
        <v>597</v>
      </c>
      <c r="B597" s="23" t="s">
        <v>1328</v>
      </c>
      <c r="C597" s="3" t="s">
        <v>13</v>
      </c>
      <c r="D597" s="2" t="s">
        <v>1329</v>
      </c>
      <c r="E597" s="2" t="s">
        <v>1330</v>
      </c>
      <c r="F597" s="4">
        <v>72143</v>
      </c>
      <c r="G597" s="3" t="s">
        <v>12</v>
      </c>
      <c r="H597" s="3" t="s">
        <v>13</v>
      </c>
      <c r="I597" s="4">
        <v>4000</v>
      </c>
      <c r="J597" s="3"/>
      <c r="K597" s="3" t="s">
        <v>2</v>
      </c>
      <c r="L597" s="3" t="s">
        <v>14</v>
      </c>
      <c r="M597" s="3" t="s">
        <v>15</v>
      </c>
      <c r="N597" s="127">
        <v>596</v>
      </c>
    </row>
    <row r="598" spans="1:14" ht="15.75" x14ac:dyDescent="0.25">
      <c r="A598" s="23" t="s">
        <v>458</v>
      </c>
      <c r="B598" s="23" t="s">
        <v>1331</v>
      </c>
      <c r="C598" s="3" t="s">
        <v>31</v>
      </c>
      <c r="D598" s="2" t="s">
        <v>1332</v>
      </c>
      <c r="E598" s="2" t="s">
        <v>189</v>
      </c>
      <c r="F598" s="4">
        <v>72111</v>
      </c>
      <c r="G598" s="3" t="s">
        <v>12</v>
      </c>
      <c r="H598" s="3" t="s">
        <v>13</v>
      </c>
      <c r="I598" s="4"/>
      <c r="J598" s="3"/>
      <c r="K598" s="3" t="s">
        <v>2</v>
      </c>
      <c r="L598" s="3" t="s">
        <v>14</v>
      </c>
      <c r="M598" s="3" t="s">
        <v>15</v>
      </c>
      <c r="N598" s="127">
        <v>597</v>
      </c>
    </row>
    <row r="599" spans="1:14" ht="15.75" x14ac:dyDescent="0.25">
      <c r="A599" s="23" t="s">
        <v>1333</v>
      </c>
      <c r="B599" s="23" t="s">
        <v>954</v>
      </c>
      <c r="C599" s="3" t="s">
        <v>135</v>
      </c>
      <c r="D599" s="2" t="s">
        <v>195</v>
      </c>
      <c r="E599" s="2" t="s">
        <v>270</v>
      </c>
      <c r="F599" s="4">
        <v>72091</v>
      </c>
      <c r="G599" s="3" t="s">
        <v>12</v>
      </c>
      <c r="H599" s="3" t="s">
        <v>13</v>
      </c>
      <c r="I599" s="4"/>
      <c r="J599" s="3"/>
      <c r="K599" s="3" t="s">
        <v>3</v>
      </c>
      <c r="L599" s="3" t="s">
        <v>59</v>
      </c>
      <c r="M599" s="3" t="s">
        <v>60</v>
      </c>
      <c r="N599" s="127">
        <v>598</v>
      </c>
    </row>
    <row r="600" spans="1:14" ht="15.75" x14ac:dyDescent="0.25">
      <c r="A600" s="23" t="s">
        <v>645</v>
      </c>
      <c r="B600" s="23" t="s">
        <v>1334</v>
      </c>
      <c r="C600" s="8"/>
      <c r="D600" s="2" t="s">
        <v>201</v>
      </c>
      <c r="E600" s="2" t="s">
        <v>208</v>
      </c>
      <c r="F600" s="4">
        <v>72042</v>
      </c>
      <c r="G600" s="3" t="s">
        <v>58</v>
      </c>
      <c r="H600" s="3" t="s">
        <v>13</v>
      </c>
      <c r="I600" s="4"/>
      <c r="J600" s="3"/>
      <c r="K600" s="3" t="s">
        <v>1</v>
      </c>
      <c r="L600" s="3" t="s">
        <v>59</v>
      </c>
      <c r="M600" s="3" t="s">
        <v>60</v>
      </c>
      <c r="N600" s="127">
        <v>599</v>
      </c>
    </row>
    <row r="601" spans="1:14" ht="15.75" x14ac:dyDescent="0.25">
      <c r="A601" s="23" t="s">
        <v>1335</v>
      </c>
      <c r="B601" s="23" t="s">
        <v>1336</v>
      </c>
      <c r="C601" s="3" t="s">
        <v>58</v>
      </c>
      <c r="D601" s="2" t="s">
        <v>796</v>
      </c>
      <c r="E601" s="2" t="s">
        <v>11</v>
      </c>
      <c r="F601" s="4">
        <v>72000</v>
      </c>
      <c r="G601" s="3" t="s">
        <v>12</v>
      </c>
      <c r="H601" s="3" t="s">
        <v>13</v>
      </c>
      <c r="I601" s="4"/>
      <c r="J601" s="3"/>
      <c r="K601" s="3" t="s">
        <v>2</v>
      </c>
      <c r="L601" s="3" t="s">
        <v>14</v>
      </c>
      <c r="M601" s="3" t="s">
        <v>15</v>
      </c>
      <c r="N601" s="127">
        <v>600</v>
      </c>
    </row>
    <row r="602" spans="1:14" ht="15.75" x14ac:dyDescent="0.25">
      <c r="A602" s="23" t="s">
        <v>1337</v>
      </c>
      <c r="B602" s="23" t="s">
        <v>609</v>
      </c>
      <c r="C602" s="3" t="s">
        <v>144</v>
      </c>
      <c r="D602" s="2" t="s">
        <v>1338</v>
      </c>
      <c r="E602" s="2" t="s">
        <v>120</v>
      </c>
      <c r="F602" s="4">
        <v>72000</v>
      </c>
      <c r="G602" s="3" t="s">
        <v>12</v>
      </c>
      <c r="H602" s="3" t="s">
        <v>13</v>
      </c>
      <c r="I602" s="4"/>
      <c r="J602" s="3"/>
      <c r="K602" s="3" t="s">
        <v>4</v>
      </c>
      <c r="L602" s="3" t="s">
        <v>14</v>
      </c>
      <c r="M602" s="3" t="s">
        <v>121</v>
      </c>
      <c r="N602" s="127">
        <v>601</v>
      </c>
    </row>
    <row r="603" spans="1:14" ht="15.75" x14ac:dyDescent="0.25">
      <c r="A603" s="23" t="s">
        <v>1339</v>
      </c>
      <c r="B603" s="23" t="s">
        <v>601</v>
      </c>
      <c r="C603" s="3" t="s">
        <v>51</v>
      </c>
      <c r="D603" s="2" t="s">
        <v>195</v>
      </c>
      <c r="E603" s="2" t="s">
        <v>459</v>
      </c>
      <c r="F603" s="4">
        <v>71975</v>
      </c>
      <c r="G603" s="3" t="s">
        <v>12</v>
      </c>
      <c r="H603" s="3" t="s">
        <v>13</v>
      </c>
      <c r="I603" s="4"/>
      <c r="J603" s="3"/>
      <c r="K603" s="3" t="s">
        <v>3</v>
      </c>
      <c r="L603" s="3" t="s">
        <v>59</v>
      </c>
      <c r="M603" s="3" t="s">
        <v>60</v>
      </c>
      <c r="N603" s="127">
        <v>602</v>
      </c>
    </row>
    <row r="604" spans="1:14" ht="15.75" x14ac:dyDescent="0.25">
      <c r="A604" s="23" t="s">
        <v>1340</v>
      </c>
      <c r="B604" s="23" t="s">
        <v>1341</v>
      </c>
      <c r="C604" s="8"/>
      <c r="D604" s="2" t="s">
        <v>195</v>
      </c>
      <c r="E604" s="2" t="s">
        <v>459</v>
      </c>
      <c r="F604" s="4">
        <v>71975</v>
      </c>
      <c r="G604" s="3" t="s">
        <v>12</v>
      </c>
      <c r="H604" s="3" t="s">
        <v>13</v>
      </c>
      <c r="I604" s="4"/>
      <c r="J604" s="3"/>
      <c r="K604" s="3" t="s">
        <v>3</v>
      </c>
      <c r="L604" s="3" t="s">
        <v>59</v>
      </c>
      <c r="M604" s="3" t="s">
        <v>60</v>
      </c>
      <c r="N604" s="127">
        <v>603</v>
      </c>
    </row>
    <row r="605" spans="1:14" ht="15.75" x14ac:dyDescent="0.25">
      <c r="A605" s="23" t="s">
        <v>1342</v>
      </c>
      <c r="B605" s="23" t="s">
        <v>1343</v>
      </c>
      <c r="C605" s="3" t="s">
        <v>144</v>
      </c>
      <c r="D605" s="2" t="s">
        <v>195</v>
      </c>
      <c r="E605" s="2" t="s">
        <v>302</v>
      </c>
      <c r="F605" s="4">
        <v>71819</v>
      </c>
      <c r="G605" s="3" t="s">
        <v>12</v>
      </c>
      <c r="H605" s="3" t="s">
        <v>13</v>
      </c>
      <c r="I605" s="4"/>
      <c r="J605" s="3"/>
      <c r="K605" s="3" t="s">
        <v>3</v>
      </c>
      <c r="L605" s="3" t="s">
        <v>59</v>
      </c>
      <c r="M605" s="3" t="s">
        <v>60</v>
      </c>
      <c r="N605" s="127">
        <v>604</v>
      </c>
    </row>
    <row r="606" spans="1:14" ht="15.75" x14ac:dyDescent="0.25">
      <c r="A606" s="23" t="s">
        <v>1344</v>
      </c>
      <c r="B606" s="23" t="s">
        <v>86</v>
      </c>
      <c r="C606" s="3" t="s">
        <v>58</v>
      </c>
      <c r="D606" s="2" t="s">
        <v>1345</v>
      </c>
      <c r="E606" s="2" t="s">
        <v>45</v>
      </c>
      <c r="F606" s="4">
        <v>71805</v>
      </c>
      <c r="G606" s="3" t="s">
        <v>12</v>
      </c>
      <c r="H606" s="3" t="s">
        <v>13</v>
      </c>
      <c r="I606" s="4"/>
      <c r="J606" s="3"/>
      <c r="K606" s="3" t="s">
        <v>2</v>
      </c>
      <c r="L606" s="3" t="s">
        <v>14</v>
      </c>
      <c r="M606" s="3" t="s">
        <v>15</v>
      </c>
      <c r="N606" s="127">
        <v>605</v>
      </c>
    </row>
    <row r="607" spans="1:14" ht="15.75" x14ac:dyDescent="0.25">
      <c r="A607" s="23" t="s">
        <v>1346</v>
      </c>
      <c r="B607" s="23" t="s">
        <v>1347</v>
      </c>
      <c r="C607" s="3" t="s">
        <v>181</v>
      </c>
      <c r="D607" s="2" t="s">
        <v>201</v>
      </c>
      <c r="E607" s="2" t="s">
        <v>297</v>
      </c>
      <c r="F607" s="4">
        <v>71756</v>
      </c>
      <c r="G607" s="3" t="s">
        <v>12</v>
      </c>
      <c r="H607" s="3" t="s">
        <v>13</v>
      </c>
      <c r="I607" s="4"/>
      <c r="J607" s="3"/>
      <c r="K607" s="3" t="s">
        <v>3</v>
      </c>
      <c r="L607" s="3" t="s">
        <v>59</v>
      </c>
      <c r="M607" s="3" t="s">
        <v>60</v>
      </c>
      <c r="N607" s="127">
        <v>606</v>
      </c>
    </row>
    <row r="608" spans="1:14" ht="15.75" x14ac:dyDescent="0.25">
      <c r="A608" s="23" t="s">
        <v>1348</v>
      </c>
      <c r="B608" s="23" t="s">
        <v>548</v>
      </c>
      <c r="C608" s="3" t="s">
        <v>135</v>
      </c>
      <c r="D608" s="2" t="s">
        <v>798</v>
      </c>
      <c r="E608" s="2" t="s">
        <v>53</v>
      </c>
      <c r="F608" s="4">
        <v>71750</v>
      </c>
      <c r="G608" s="3" t="s">
        <v>12</v>
      </c>
      <c r="H608" s="3" t="s">
        <v>13</v>
      </c>
      <c r="I608" s="4"/>
      <c r="J608" s="3"/>
      <c r="K608" s="3" t="s">
        <v>2</v>
      </c>
      <c r="L608" s="3" t="s">
        <v>14</v>
      </c>
      <c r="M608" s="3" t="s">
        <v>15</v>
      </c>
      <c r="N608" s="127">
        <v>607</v>
      </c>
    </row>
    <row r="609" spans="1:14" ht="15.75" x14ac:dyDescent="0.25">
      <c r="A609" s="23" t="s">
        <v>1349</v>
      </c>
      <c r="B609" s="23" t="s">
        <v>147</v>
      </c>
      <c r="C609" s="3" t="s">
        <v>87</v>
      </c>
      <c r="D609" s="2" t="s">
        <v>1350</v>
      </c>
      <c r="E609" s="2" t="s">
        <v>53</v>
      </c>
      <c r="F609" s="4">
        <v>71711</v>
      </c>
      <c r="G609" s="3" t="s">
        <v>12</v>
      </c>
      <c r="H609" s="3" t="s">
        <v>13</v>
      </c>
      <c r="I609" s="4"/>
      <c r="J609" s="3"/>
      <c r="K609" s="3" t="s">
        <v>2</v>
      </c>
      <c r="L609" s="3" t="s">
        <v>14</v>
      </c>
      <c r="M609" s="3" t="s">
        <v>15</v>
      </c>
      <c r="N609" s="127">
        <v>608</v>
      </c>
    </row>
    <row r="610" spans="1:14" ht="15.75" x14ac:dyDescent="0.25">
      <c r="A610" s="23" t="s">
        <v>1351</v>
      </c>
      <c r="B610" s="23" t="s">
        <v>1352</v>
      </c>
      <c r="C610" s="3" t="s">
        <v>12</v>
      </c>
      <c r="D610" s="2" t="s">
        <v>195</v>
      </c>
      <c r="E610" s="2" t="s">
        <v>450</v>
      </c>
      <c r="F610" s="4">
        <v>71701</v>
      </c>
      <c r="G610" s="3" t="s">
        <v>12</v>
      </c>
      <c r="H610" s="3" t="s">
        <v>13</v>
      </c>
      <c r="I610" s="4"/>
      <c r="J610" s="3"/>
      <c r="K610" s="3" t="s">
        <v>3</v>
      </c>
      <c r="L610" s="3" t="s">
        <v>59</v>
      </c>
      <c r="M610" s="3" t="s">
        <v>60</v>
      </c>
      <c r="N610" s="127">
        <v>609</v>
      </c>
    </row>
    <row r="611" spans="1:14" ht="15.75" x14ac:dyDescent="0.25">
      <c r="A611" s="23" t="s">
        <v>1353</v>
      </c>
      <c r="B611" s="23" t="s">
        <v>465</v>
      </c>
      <c r="C611" s="3" t="s">
        <v>144</v>
      </c>
      <c r="D611" s="2" t="s">
        <v>961</v>
      </c>
      <c r="E611" s="2" t="s">
        <v>1354</v>
      </c>
      <c r="F611" s="4">
        <v>71677</v>
      </c>
      <c r="G611" s="3" t="s">
        <v>12</v>
      </c>
      <c r="H611" s="3" t="s">
        <v>13</v>
      </c>
      <c r="I611" s="4">
        <v>1250</v>
      </c>
      <c r="J611" s="3"/>
      <c r="K611" s="3" t="s">
        <v>2</v>
      </c>
      <c r="L611" s="3" t="s">
        <v>14</v>
      </c>
      <c r="M611" s="3" t="s">
        <v>15</v>
      </c>
      <c r="N611" s="127">
        <v>610</v>
      </c>
    </row>
    <row r="612" spans="1:14" ht="15.75" x14ac:dyDescent="0.25">
      <c r="A612" s="23" t="s">
        <v>1355</v>
      </c>
      <c r="B612" s="23" t="s">
        <v>351</v>
      </c>
      <c r="C612" s="3" t="s">
        <v>51</v>
      </c>
      <c r="D612" s="2" t="s">
        <v>195</v>
      </c>
      <c r="E612" s="2" t="s">
        <v>385</v>
      </c>
      <c r="F612" s="4">
        <v>71672</v>
      </c>
      <c r="G612" s="3" t="s">
        <v>12</v>
      </c>
      <c r="H612" s="3" t="s">
        <v>13</v>
      </c>
      <c r="I612" s="4"/>
      <c r="J612" s="3"/>
      <c r="K612" s="3" t="s">
        <v>3</v>
      </c>
      <c r="L612" s="3" t="s">
        <v>59</v>
      </c>
      <c r="M612" s="3" t="s">
        <v>60</v>
      </c>
      <c r="N612" s="127">
        <v>611</v>
      </c>
    </row>
    <row r="613" spans="1:14" ht="15.75" x14ac:dyDescent="0.25">
      <c r="A613" s="23" t="s">
        <v>1356</v>
      </c>
      <c r="B613" s="23" t="s">
        <v>465</v>
      </c>
      <c r="C613" s="3" t="s">
        <v>144</v>
      </c>
      <c r="D613" s="2" t="s">
        <v>1357</v>
      </c>
      <c r="E613" s="2" t="s">
        <v>120</v>
      </c>
      <c r="F613" s="4">
        <v>71655</v>
      </c>
      <c r="G613" s="3" t="s">
        <v>12</v>
      </c>
      <c r="H613" s="3" t="s">
        <v>13</v>
      </c>
      <c r="I613" s="4"/>
      <c r="J613" s="3"/>
      <c r="K613" s="3" t="s">
        <v>4</v>
      </c>
      <c r="L613" s="3" t="s">
        <v>14</v>
      </c>
      <c r="M613" s="3" t="s">
        <v>121</v>
      </c>
      <c r="N613" s="127">
        <v>612</v>
      </c>
    </row>
    <row r="614" spans="1:14" ht="15.75" x14ac:dyDescent="0.25">
      <c r="A614" s="23" t="s">
        <v>1358</v>
      </c>
      <c r="B614" s="23" t="s">
        <v>1359</v>
      </c>
      <c r="C614" s="3" t="s">
        <v>224</v>
      </c>
      <c r="D614" s="2" t="s">
        <v>1360</v>
      </c>
      <c r="E614" s="2" t="s">
        <v>53</v>
      </c>
      <c r="F614" s="4">
        <v>71628</v>
      </c>
      <c r="G614" s="3" t="s">
        <v>12</v>
      </c>
      <c r="H614" s="3" t="s">
        <v>13</v>
      </c>
      <c r="I614" s="4"/>
      <c r="J614" s="3"/>
      <c r="K614" s="3" t="s">
        <v>2</v>
      </c>
      <c r="L614" s="3" t="s">
        <v>14</v>
      </c>
      <c r="M614" s="3" t="s">
        <v>15</v>
      </c>
      <c r="N614" s="127">
        <v>613</v>
      </c>
    </row>
    <row r="615" spans="1:14" ht="15.75" x14ac:dyDescent="0.25">
      <c r="A615" s="23" t="s">
        <v>1361</v>
      </c>
      <c r="B615" s="23" t="s">
        <v>959</v>
      </c>
      <c r="C615" s="3" t="s">
        <v>144</v>
      </c>
      <c r="D615" s="2" t="s">
        <v>1362</v>
      </c>
      <c r="E615" s="2" t="s">
        <v>505</v>
      </c>
      <c r="F615" s="24">
        <v>71617</v>
      </c>
      <c r="G615" s="3" t="s">
        <v>12</v>
      </c>
      <c r="H615" s="3" t="s">
        <v>13</v>
      </c>
      <c r="I615" s="4"/>
      <c r="J615" s="3"/>
      <c r="K615" s="3" t="s">
        <v>2</v>
      </c>
      <c r="L615" s="3" t="s">
        <v>14</v>
      </c>
      <c r="M615" s="3" t="s">
        <v>15</v>
      </c>
      <c r="N615" s="127">
        <v>614</v>
      </c>
    </row>
    <row r="616" spans="1:14" ht="15.75" x14ac:dyDescent="0.25">
      <c r="A616" s="23" t="s">
        <v>1363</v>
      </c>
      <c r="B616" s="23" t="s">
        <v>520</v>
      </c>
      <c r="C616" s="3" t="s">
        <v>18</v>
      </c>
      <c r="D616" s="2" t="s">
        <v>1027</v>
      </c>
      <c r="E616" s="2" t="s">
        <v>53</v>
      </c>
      <c r="F616" s="4">
        <v>71592</v>
      </c>
      <c r="G616" s="3" t="s">
        <v>12</v>
      </c>
      <c r="H616" s="3" t="s">
        <v>13</v>
      </c>
      <c r="I616" s="4"/>
      <c r="J616" s="3"/>
      <c r="K616" s="3" t="s">
        <v>2</v>
      </c>
      <c r="L616" s="3" t="s">
        <v>14</v>
      </c>
      <c r="M616" s="3" t="s">
        <v>15</v>
      </c>
      <c r="N616" s="127">
        <v>615</v>
      </c>
    </row>
    <row r="617" spans="1:14" ht="15.75" x14ac:dyDescent="0.25">
      <c r="A617" s="23" t="s">
        <v>1364</v>
      </c>
      <c r="B617" s="23" t="s">
        <v>349</v>
      </c>
      <c r="C617" s="3" t="s">
        <v>18</v>
      </c>
      <c r="D617" s="2" t="s">
        <v>1365</v>
      </c>
      <c r="E617" s="2" t="s">
        <v>53</v>
      </c>
      <c r="F617" s="4">
        <v>71570</v>
      </c>
      <c r="G617" s="3" t="s">
        <v>12</v>
      </c>
      <c r="H617" s="3" t="s">
        <v>13</v>
      </c>
      <c r="I617" s="4"/>
      <c r="J617" s="3"/>
      <c r="K617" s="3" t="s">
        <v>2</v>
      </c>
      <c r="L617" s="3" t="s">
        <v>14</v>
      </c>
      <c r="M617" s="3" t="s">
        <v>15</v>
      </c>
      <c r="N617" s="127">
        <v>616</v>
      </c>
    </row>
    <row r="618" spans="1:14" ht="15.75" x14ac:dyDescent="0.25">
      <c r="A618" s="23" t="s">
        <v>1366</v>
      </c>
      <c r="B618" s="23" t="s">
        <v>238</v>
      </c>
      <c r="C618" s="3" t="s">
        <v>58</v>
      </c>
      <c r="D618" s="2" t="s">
        <v>798</v>
      </c>
      <c r="E618" s="2" t="s">
        <v>53</v>
      </c>
      <c r="F618" s="4">
        <v>71535</v>
      </c>
      <c r="G618" s="3" t="s">
        <v>12</v>
      </c>
      <c r="H618" s="3" t="s">
        <v>13</v>
      </c>
      <c r="I618" s="4"/>
      <c r="J618" s="3"/>
      <c r="K618" s="3" t="s">
        <v>2</v>
      </c>
      <c r="L618" s="3" t="s">
        <v>14</v>
      </c>
      <c r="M618" s="3" t="s">
        <v>15</v>
      </c>
      <c r="N618" s="127">
        <v>617</v>
      </c>
    </row>
    <row r="619" spans="1:14" ht="15.75" x14ac:dyDescent="0.25">
      <c r="A619" s="23" t="s">
        <v>1367</v>
      </c>
      <c r="B619" s="23" t="s">
        <v>1368</v>
      </c>
      <c r="C619" s="8"/>
      <c r="D619" s="2" t="s">
        <v>201</v>
      </c>
      <c r="E619" s="2" t="s">
        <v>208</v>
      </c>
      <c r="F619" s="4">
        <v>71535</v>
      </c>
      <c r="G619" s="3" t="s">
        <v>12</v>
      </c>
      <c r="H619" s="3" t="s">
        <v>13</v>
      </c>
      <c r="I619" s="4"/>
      <c r="J619" s="3"/>
      <c r="K619" s="3" t="s">
        <v>3</v>
      </c>
      <c r="L619" s="3" t="s">
        <v>59</v>
      </c>
      <c r="M619" s="3" t="s">
        <v>60</v>
      </c>
      <c r="N619" s="127">
        <v>618</v>
      </c>
    </row>
    <row r="620" spans="1:14" ht="15.75" x14ac:dyDescent="0.25">
      <c r="A620" s="23" t="s">
        <v>1369</v>
      </c>
      <c r="B620" s="23" t="s">
        <v>266</v>
      </c>
      <c r="C620" s="3" t="s">
        <v>12</v>
      </c>
      <c r="D620" s="2" t="s">
        <v>1370</v>
      </c>
      <c r="E620" s="2" t="s">
        <v>371</v>
      </c>
      <c r="F620" s="4">
        <v>71526</v>
      </c>
      <c r="G620" s="3" t="s">
        <v>12</v>
      </c>
      <c r="H620" s="3" t="s">
        <v>13</v>
      </c>
      <c r="I620" s="4"/>
      <c r="J620" s="3"/>
      <c r="K620" s="3" t="s">
        <v>2</v>
      </c>
      <c r="L620" s="3" t="s">
        <v>14</v>
      </c>
      <c r="M620" s="3" t="s">
        <v>15</v>
      </c>
      <c r="N620" s="127">
        <v>619</v>
      </c>
    </row>
    <row r="621" spans="1:14" ht="15.75" x14ac:dyDescent="0.25">
      <c r="A621" s="23" t="s">
        <v>1371</v>
      </c>
      <c r="B621" s="23" t="s">
        <v>1372</v>
      </c>
      <c r="C621" s="3" t="s">
        <v>9</v>
      </c>
      <c r="D621" s="2" t="s">
        <v>195</v>
      </c>
      <c r="E621" s="2" t="s">
        <v>541</v>
      </c>
      <c r="F621" s="4">
        <v>71462</v>
      </c>
      <c r="G621" s="3" t="s">
        <v>12</v>
      </c>
      <c r="H621" s="3" t="s">
        <v>13</v>
      </c>
      <c r="I621" s="4"/>
      <c r="J621" s="3"/>
      <c r="K621" s="3" t="s">
        <v>3</v>
      </c>
      <c r="L621" s="3" t="s">
        <v>59</v>
      </c>
      <c r="M621" s="3" t="s">
        <v>60</v>
      </c>
      <c r="N621" s="127">
        <v>620</v>
      </c>
    </row>
    <row r="622" spans="1:14" ht="15.75" x14ac:dyDescent="0.25">
      <c r="A622" s="23" t="s">
        <v>1373</v>
      </c>
      <c r="B622" s="23" t="s">
        <v>1374</v>
      </c>
      <c r="C622" s="8"/>
      <c r="D622" s="2" t="s">
        <v>201</v>
      </c>
      <c r="E622" s="2" t="s">
        <v>208</v>
      </c>
      <c r="F622" s="24">
        <v>71446</v>
      </c>
      <c r="G622" s="3" t="s">
        <v>12</v>
      </c>
      <c r="H622" s="3" t="s">
        <v>13</v>
      </c>
      <c r="I622" s="4"/>
      <c r="J622" s="3"/>
      <c r="K622" s="3" t="s">
        <v>3</v>
      </c>
      <c r="L622" s="3" t="s">
        <v>59</v>
      </c>
      <c r="M622" s="3" t="s">
        <v>60</v>
      </c>
      <c r="N622" s="127">
        <v>621</v>
      </c>
    </row>
    <row r="623" spans="1:14" ht="15.75" x14ac:dyDescent="0.25">
      <c r="A623" s="23" t="s">
        <v>1375</v>
      </c>
      <c r="B623" s="23" t="s">
        <v>50</v>
      </c>
      <c r="C623" s="3" t="s">
        <v>9</v>
      </c>
      <c r="D623" s="2" t="s">
        <v>1376</v>
      </c>
      <c r="E623" s="2" t="s">
        <v>435</v>
      </c>
      <c r="F623" s="4">
        <v>71355</v>
      </c>
      <c r="G623" s="3" t="s">
        <v>12</v>
      </c>
      <c r="H623" s="3" t="s">
        <v>13</v>
      </c>
      <c r="I623" s="4"/>
      <c r="J623" s="3"/>
      <c r="K623" s="3" t="s">
        <v>2</v>
      </c>
      <c r="L623" s="3" t="s">
        <v>14</v>
      </c>
      <c r="M623" s="3" t="s">
        <v>15</v>
      </c>
      <c r="N623" s="127">
        <v>622</v>
      </c>
    </row>
    <row r="624" spans="1:14" ht="15.75" x14ac:dyDescent="0.25">
      <c r="A624" s="23" t="s">
        <v>1377</v>
      </c>
      <c r="B624" s="23" t="s">
        <v>1232</v>
      </c>
      <c r="C624" s="3" t="s">
        <v>144</v>
      </c>
      <c r="D624" s="2" t="s">
        <v>201</v>
      </c>
      <c r="E624" s="2" t="s">
        <v>270</v>
      </c>
      <c r="F624" s="4">
        <v>71326</v>
      </c>
      <c r="G624" s="3" t="s">
        <v>58</v>
      </c>
      <c r="H624" s="3" t="s">
        <v>13</v>
      </c>
      <c r="I624" s="4"/>
      <c r="J624" s="3"/>
      <c r="K624" s="3" t="s">
        <v>1</v>
      </c>
      <c r="L624" s="3" t="s">
        <v>59</v>
      </c>
      <c r="M624" s="3" t="s">
        <v>60</v>
      </c>
      <c r="N624" s="127">
        <v>623</v>
      </c>
    </row>
    <row r="625" spans="1:14" ht="15.75" x14ac:dyDescent="0.25">
      <c r="A625" s="23" t="s">
        <v>1378</v>
      </c>
      <c r="B625" s="23" t="s">
        <v>8</v>
      </c>
      <c r="C625" s="3" t="s">
        <v>18</v>
      </c>
      <c r="D625" s="2" t="s">
        <v>201</v>
      </c>
      <c r="E625" s="2" t="s">
        <v>477</v>
      </c>
      <c r="F625" s="4">
        <v>71315</v>
      </c>
      <c r="G625" s="3" t="s">
        <v>12</v>
      </c>
      <c r="H625" s="3" t="s">
        <v>13</v>
      </c>
      <c r="I625" s="4"/>
      <c r="J625" s="3"/>
      <c r="K625" s="3" t="s">
        <v>3</v>
      </c>
      <c r="L625" s="3" t="s">
        <v>59</v>
      </c>
      <c r="M625" s="3" t="s">
        <v>60</v>
      </c>
      <c r="N625" s="127">
        <v>624</v>
      </c>
    </row>
    <row r="626" spans="1:14" ht="15.75" x14ac:dyDescent="0.25">
      <c r="A626" s="23" t="s">
        <v>420</v>
      </c>
      <c r="B626" s="23" t="s">
        <v>1379</v>
      </c>
      <c r="C626" s="3" t="s">
        <v>58</v>
      </c>
      <c r="D626" s="2" t="s">
        <v>1380</v>
      </c>
      <c r="E626" s="2" t="s">
        <v>48</v>
      </c>
      <c r="F626" s="4">
        <v>71146</v>
      </c>
      <c r="G626" s="3" t="s">
        <v>12</v>
      </c>
      <c r="H626" s="3" t="s">
        <v>13</v>
      </c>
      <c r="I626" s="4"/>
      <c r="J626" s="3"/>
      <c r="K626" s="3" t="s">
        <v>2</v>
      </c>
      <c r="L626" s="3" t="s">
        <v>14</v>
      </c>
      <c r="M626" s="3" t="s">
        <v>15</v>
      </c>
      <c r="N626" s="127">
        <v>625</v>
      </c>
    </row>
    <row r="627" spans="1:14" ht="15.75" x14ac:dyDescent="0.25">
      <c r="A627" s="23" t="s">
        <v>1381</v>
      </c>
      <c r="B627" s="23" t="s">
        <v>1183</v>
      </c>
      <c r="C627" s="3" t="s">
        <v>87</v>
      </c>
      <c r="D627" s="2" t="s">
        <v>1027</v>
      </c>
      <c r="E627" s="2" t="s">
        <v>53</v>
      </c>
      <c r="F627" s="4">
        <v>71136</v>
      </c>
      <c r="G627" s="3" t="s">
        <v>12</v>
      </c>
      <c r="H627" s="3" t="s">
        <v>13</v>
      </c>
      <c r="I627" s="4"/>
      <c r="J627" s="3"/>
      <c r="K627" s="3" t="s">
        <v>2</v>
      </c>
      <c r="L627" s="3" t="s">
        <v>14</v>
      </c>
      <c r="M627" s="3" t="s">
        <v>15</v>
      </c>
      <c r="N627" s="127">
        <v>626</v>
      </c>
    </row>
    <row r="628" spans="1:14" ht="15.75" x14ac:dyDescent="0.25">
      <c r="A628" s="23" t="s">
        <v>1382</v>
      </c>
      <c r="B628" s="23" t="s">
        <v>650</v>
      </c>
      <c r="C628" s="3" t="s">
        <v>181</v>
      </c>
      <c r="D628" s="2" t="s">
        <v>195</v>
      </c>
      <c r="E628" s="2" t="s">
        <v>302</v>
      </c>
      <c r="F628" s="4">
        <v>71061</v>
      </c>
      <c r="G628" s="3" t="s">
        <v>12</v>
      </c>
      <c r="H628" s="3" t="s">
        <v>13</v>
      </c>
      <c r="I628" s="4"/>
      <c r="J628" s="3"/>
      <c r="K628" s="3" t="s">
        <v>3</v>
      </c>
      <c r="L628" s="3" t="s">
        <v>59</v>
      </c>
      <c r="M628" s="3" t="s">
        <v>60</v>
      </c>
      <c r="N628" s="127">
        <v>627</v>
      </c>
    </row>
    <row r="629" spans="1:14" ht="31.5" x14ac:dyDescent="0.25">
      <c r="A629" s="29" t="s">
        <v>1383</v>
      </c>
      <c r="B629" s="30" t="s">
        <v>1384</v>
      </c>
      <c r="C629" s="8" t="s">
        <v>12</v>
      </c>
      <c r="D629" s="11" t="s">
        <v>264</v>
      </c>
      <c r="E629" s="11" t="s">
        <v>497</v>
      </c>
      <c r="F629" s="7">
        <v>71058</v>
      </c>
      <c r="G629" s="8" t="s">
        <v>12</v>
      </c>
      <c r="H629" s="8" t="s">
        <v>13</v>
      </c>
      <c r="I629" s="7">
        <v>6000</v>
      </c>
      <c r="J629" s="8"/>
      <c r="K629" s="8" t="s">
        <v>0</v>
      </c>
      <c r="L629" s="8" t="s">
        <v>14</v>
      </c>
      <c r="M629" s="3" t="s">
        <v>7373</v>
      </c>
      <c r="N629" s="127">
        <v>628</v>
      </c>
    </row>
    <row r="630" spans="1:14" ht="15.75" x14ac:dyDescent="0.25">
      <c r="A630" s="23" t="s">
        <v>1385</v>
      </c>
      <c r="B630" s="23" t="s">
        <v>1386</v>
      </c>
      <c r="C630" s="3" t="s">
        <v>23</v>
      </c>
      <c r="D630" s="2" t="s">
        <v>201</v>
      </c>
      <c r="E630" s="2" t="s">
        <v>270</v>
      </c>
      <c r="F630" s="24">
        <v>71056</v>
      </c>
      <c r="G630" s="3" t="s">
        <v>12</v>
      </c>
      <c r="H630" s="3" t="s">
        <v>13</v>
      </c>
      <c r="I630" s="4"/>
      <c r="J630" s="3"/>
      <c r="K630" s="3" t="s">
        <v>3</v>
      </c>
      <c r="L630" s="3" t="s">
        <v>59</v>
      </c>
      <c r="M630" s="3" t="s">
        <v>60</v>
      </c>
      <c r="N630" s="127">
        <v>629</v>
      </c>
    </row>
    <row r="631" spans="1:14" ht="15.75" x14ac:dyDescent="0.25">
      <c r="A631" s="23" t="s">
        <v>86</v>
      </c>
      <c r="B631" s="23" t="s">
        <v>426</v>
      </c>
      <c r="C631" s="3" t="s">
        <v>13</v>
      </c>
      <c r="D631" s="2" t="s">
        <v>195</v>
      </c>
      <c r="E631" s="2" t="s">
        <v>573</v>
      </c>
      <c r="F631" s="4">
        <v>71051</v>
      </c>
      <c r="G631" s="3" t="s">
        <v>58</v>
      </c>
      <c r="H631" s="3" t="s">
        <v>13</v>
      </c>
      <c r="I631" s="4"/>
      <c r="J631" s="3"/>
      <c r="K631" s="3" t="s">
        <v>1</v>
      </c>
      <c r="L631" s="3" t="s">
        <v>59</v>
      </c>
      <c r="M631" s="3" t="s">
        <v>60</v>
      </c>
      <c r="N631" s="127">
        <v>630</v>
      </c>
    </row>
    <row r="632" spans="1:14" ht="15.75" x14ac:dyDescent="0.25">
      <c r="A632" s="23" t="s">
        <v>398</v>
      </c>
      <c r="B632" s="23" t="s">
        <v>260</v>
      </c>
      <c r="C632" s="3" t="s">
        <v>87</v>
      </c>
      <c r="D632" s="2" t="s">
        <v>1387</v>
      </c>
      <c r="E632" s="2" t="s">
        <v>547</v>
      </c>
      <c r="F632" s="4">
        <v>71000</v>
      </c>
      <c r="G632" s="3" t="s">
        <v>12</v>
      </c>
      <c r="H632" s="3" t="s">
        <v>13</v>
      </c>
      <c r="I632" s="4"/>
      <c r="J632" s="3"/>
      <c r="K632" s="3" t="s">
        <v>2</v>
      </c>
      <c r="L632" s="3" t="s">
        <v>14</v>
      </c>
      <c r="M632" s="3" t="s">
        <v>15</v>
      </c>
      <c r="N632" s="127">
        <v>631</v>
      </c>
    </row>
    <row r="633" spans="1:14" ht="15.75" x14ac:dyDescent="0.25">
      <c r="A633" s="23" t="s">
        <v>1388</v>
      </c>
      <c r="B633" s="23" t="s">
        <v>340</v>
      </c>
      <c r="C633" s="3" t="s">
        <v>187</v>
      </c>
      <c r="D633" s="2" t="s">
        <v>1389</v>
      </c>
      <c r="E633" s="2" t="s">
        <v>53</v>
      </c>
      <c r="F633" s="24">
        <v>70946</v>
      </c>
      <c r="G633" s="3" t="s">
        <v>12</v>
      </c>
      <c r="H633" s="3" t="s">
        <v>13</v>
      </c>
      <c r="I633" s="4">
        <v>600</v>
      </c>
      <c r="J633" s="3"/>
      <c r="K633" s="3" t="s">
        <v>2</v>
      </c>
      <c r="L633" s="3" t="s">
        <v>14</v>
      </c>
      <c r="M633" s="3" t="s">
        <v>15</v>
      </c>
      <c r="N633" s="127">
        <v>632</v>
      </c>
    </row>
    <row r="634" spans="1:14" ht="15.75" x14ac:dyDescent="0.25">
      <c r="A634" s="23" t="s">
        <v>1390</v>
      </c>
      <c r="B634" s="23" t="s">
        <v>1391</v>
      </c>
      <c r="C634" s="3" t="s">
        <v>31</v>
      </c>
      <c r="D634" s="2" t="s">
        <v>195</v>
      </c>
      <c r="E634" s="2" t="s">
        <v>221</v>
      </c>
      <c r="F634" s="4">
        <v>70842</v>
      </c>
      <c r="G634" s="3" t="s">
        <v>12</v>
      </c>
      <c r="H634" s="3" t="s">
        <v>13</v>
      </c>
      <c r="I634" s="4"/>
      <c r="J634" s="3"/>
      <c r="K634" s="3" t="s">
        <v>3</v>
      </c>
      <c r="L634" s="3" t="s">
        <v>59</v>
      </c>
      <c r="M634" s="3" t="s">
        <v>60</v>
      </c>
      <c r="N634" s="127">
        <v>633</v>
      </c>
    </row>
    <row r="635" spans="1:14" ht="15.75" x14ac:dyDescent="0.25">
      <c r="A635" s="23" t="s">
        <v>1392</v>
      </c>
      <c r="B635" s="23" t="s">
        <v>361</v>
      </c>
      <c r="C635" s="3" t="s">
        <v>181</v>
      </c>
      <c r="D635" s="2" t="s">
        <v>1234</v>
      </c>
      <c r="E635" s="2" t="s">
        <v>141</v>
      </c>
      <c r="F635" s="4">
        <v>70825</v>
      </c>
      <c r="G635" s="3" t="s">
        <v>12</v>
      </c>
      <c r="H635" s="3" t="s">
        <v>13</v>
      </c>
      <c r="I635" s="4"/>
      <c r="J635" s="3"/>
      <c r="K635" s="3" t="s">
        <v>2</v>
      </c>
      <c r="L635" s="3" t="s">
        <v>14</v>
      </c>
      <c r="M635" s="3" t="s">
        <v>15</v>
      </c>
      <c r="N635" s="127">
        <v>634</v>
      </c>
    </row>
    <row r="636" spans="1:14" ht="15.75" x14ac:dyDescent="0.25">
      <c r="A636" s="23" t="s">
        <v>1393</v>
      </c>
      <c r="B636" s="23" t="s">
        <v>344</v>
      </c>
      <c r="C636" s="3" t="s">
        <v>87</v>
      </c>
      <c r="D636" s="2" t="s">
        <v>1394</v>
      </c>
      <c r="E636" s="2" t="s">
        <v>1395</v>
      </c>
      <c r="F636" s="4">
        <v>70749</v>
      </c>
      <c r="G636" s="3" t="s">
        <v>12</v>
      </c>
      <c r="H636" s="3" t="s">
        <v>13</v>
      </c>
      <c r="I636" s="4"/>
      <c r="J636" s="3"/>
      <c r="K636" s="3" t="s">
        <v>2</v>
      </c>
      <c r="L636" s="3" t="s">
        <v>14</v>
      </c>
      <c r="M636" s="3" t="s">
        <v>15</v>
      </c>
      <c r="N636" s="127">
        <v>635</v>
      </c>
    </row>
    <row r="637" spans="1:14" ht="15.75" x14ac:dyDescent="0.25">
      <c r="A637" s="23" t="s">
        <v>884</v>
      </c>
      <c r="B637" s="23" t="s">
        <v>219</v>
      </c>
      <c r="C637" s="3" t="s">
        <v>224</v>
      </c>
      <c r="D637" s="2" t="s">
        <v>195</v>
      </c>
      <c r="E637" s="2" t="s">
        <v>459</v>
      </c>
      <c r="F637" s="4">
        <v>70747</v>
      </c>
      <c r="G637" s="3" t="s">
        <v>58</v>
      </c>
      <c r="H637" s="3" t="s">
        <v>13</v>
      </c>
      <c r="I637" s="4"/>
      <c r="J637" s="3"/>
      <c r="K637" s="3" t="s">
        <v>1</v>
      </c>
      <c r="L637" s="3" t="s">
        <v>59</v>
      </c>
      <c r="M637" s="3" t="s">
        <v>60</v>
      </c>
      <c r="N637" s="127">
        <v>636</v>
      </c>
    </row>
    <row r="638" spans="1:14" ht="15.75" x14ac:dyDescent="0.25">
      <c r="A638" s="23" t="s">
        <v>1396</v>
      </c>
      <c r="B638" s="23" t="s">
        <v>1397</v>
      </c>
      <c r="C638" s="3" t="s">
        <v>13</v>
      </c>
      <c r="D638" s="2" t="s">
        <v>195</v>
      </c>
      <c r="E638" s="2" t="s">
        <v>410</v>
      </c>
      <c r="F638" s="4">
        <v>70686</v>
      </c>
      <c r="G638" s="3" t="s">
        <v>12</v>
      </c>
      <c r="H638" s="3" t="s">
        <v>13</v>
      </c>
      <c r="I638" s="4"/>
      <c r="J638" s="3"/>
      <c r="K638" s="3" t="s">
        <v>3</v>
      </c>
      <c r="L638" s="3" t="s">
        <v>59</v>
      </c>
      <c r="M638" s="3" t="s">
        <v>60</v>
      </c>
      <c r="N638" s="127">
        <v>637</v>
      </c>
    </row>
    <row r="639" spans="1:14" ht="15.75" x14ac:dyDescent="0.25">
      <c r="A639" s="23" t="s">
        <v>1398</v>
      </c>
      <c r="B639" s="23" t="s">
        <v>147</v>
      </c>
      <c r="C639" s="3" t="s">
        <v>87</v>
      </c>
      <c r="D639" s="2" t="s">
        <v>195</v>
      </c>
      <c r="E639" s="2" t="s">
        <v>463</v>
      </c>
      <c r="F639" s="4">
        <v>70652</v>
      </c>
      <c r="G639" s="3" t="s">
        <v>12</v>
      </c>
      <c r="H639" s="3" t="s">
        <v>13</v>
      </c>
      <c r="I639" s="4"/>
      <c r="J639" s="3"/>
      <c r="K639" s="3" t="s">
        <v>3</v>
      </c>
      <c r="L639" s="3" t="s">
        <v>59</v>
      </c>
      <c r="M639" s="3" t="s">
        <v>60</v>
      </c>
      <c r="N639" s="127">
        <v>638</v>
      </c>
    </row>
    <row r="640" spans="1:14" ht="15.75" x14ac:dyDescent="0.25">
      <c r="A640" s="23" t="s">
        <v>1399</v>
      </c>
      <c r="B640" s="23" t="s">
        <v>1400</v>
      </c>
      <c r="C640" s="3" t="s">
        <v>58</v>
      </c>
      <c r="D640" s="2" t="s">
        <v>201</v>
      </c>
      <c r="E640" s="2" t="s">
        <v>527</v>
      </c>
      <c r="F640" s="4">
        <v>70633</v>
      </c>
      <c r="G640" s="3" t="s">
        <v>12</v>
      </c>
      <c r="H640" s="3" t="s">
        <v>13</v>
      </c>
      <c r="I640" s="4"/>
      <c r="J640" s="3"/>
      <c r="K640" s="3" t="s">
        <v>3</v>
      </c>
      <c r="L640" s="3" t="s">
        <v>59</v>
      </c>
      <c r="M640" s="3" t="s">
        <v>60</v>
      </c>
      <c r="N640" s="127">
        <v>639</v>
      </c>
    </row>
    <row r="641" spans="1:14" ht="15.75" x14ac:dyDescent="0.25">
      <c r="A641" s="23" t="s">
        <v>1401</v>
      </c>
      <c r="B641" s="23" t="s">
        <v>650</v>
      </c>
      <c r="C641" s="3" t="s">
        <v>18</v>
      </c>
      <c r="D641" s="2" t="s">
        <v>201</v>
      </c>
      <c r="E641" s="2" t="s">
        <v>270</v>
      </c>
      <c r="F641" s="4">
        <v>70618</v>
      </c>
      <c r="G641" s="3" t="s">
        <v>58</v>
      </c>
      <c r="H641" s="3" t="s">
        <v>13</v>
      </c>
      <c r="I641" s="4"/>
      <c r="J641" s="3"/>
      <c r="K641" s="3" t="s">
        <v>1</v>
      </c>
      <c r="L641" s="3" t="s">
        <v>59</v>
      </c>
      <c r="M641" s="3" t="s">
        <v>60</v>
      </c>
      <c r="N641" s="127">
        <v>640</v>
      </c>
    </row>
    <row r="642" spans="1:14" ht="15.75" x14ac:dyDescent="0.25">
      <c r="A642" s="23" t="s">
        <v>1026</v>
      </c>
      <c r="B642" s="23" t="s">
        <v>1402</v>
      </c>
      <c r="C642" s="3" t="s">
        <v>144</v>
      </c>
      <c r="D642" s="2" t="s">
        <v>1403</v>
      </c>
      <c r="E642" s="2" t="s">
        <v>825</v>
      </c>
      <c r="F642" s="4">
        <v>70602</v>
      </c>
      <c r="G642" s="3" t="s">
        <v>12</v>
      </c>
      <c r="H642" s="3" t="s">
        <v>13</v>
      </c>
      <c r="I642" s="4"/>
      <c r="J642" s="3"/>
      <c r="K642" s="3" t="s">
        <v>2</v>
      </c>
      <c r="L642" s="3" t="s">
        <v>14</v>
      </c>
      <c r="M642" s="3" t="s">
        <v>15</v>
      </c>
      <c r="N642" s="127">
        <v>641</v>
      </c>
    </row>
    <row r="643" spans="1:14" ht="15.75" x14ac:dyDescent="0.25">
      <c r="A643" s="23" t="s">
        <v>1404</v>
      </c>
      <c r="B643" s="23" t="s">
        <v>1269</v>
      </c>
      <c r="C643" s="3" t="s">
        <v>51</v>
      </c>
      <c r="D643" s="2" t="s">
        <v>201</v>
      </c>
      <c r="E643" s="2" t="s">
        <v>258</v>
      </c>
      <c r="F643" s="4">
        <v>70581</v>
      </c>
      <c r="G643" s="3" t="s">
        <v>12</v>
      </c>
      <c r="H643" s="3" t="s">
        <v>13</v>
      </c>
      <c r="I643" s="4"/>
      <c r="J643" s="3"/>
      <c r="K643" s="3" t="s">
        <v>3</v>
      </c>
      <c r="L643" s="3" t="s">
        <v>59</v>
      </c>
      <c r="M643" s="3" t="s">
        <v>60</v>
      </c>
      <c r="N643" s="127">
        <v>642</v>
      </c>
    </row>
    <row r="644" spans="1:14" ht="15.75" x14ac:dyDescent="0.25">
      <c r="A644" s="23" t="s">
        <v>1405</v>
      </c>
      <c r="B644" s="23" t="s">
        <v>778</v>
      </c>
      <c r="C644" s="3" t="s">
        <v>144</v>
      </c>
      <c r="D644" s="2" t="s">
        <v>1172</v>
      </c>
      <c r="E644" s="2" t="s">
        <v>53</v>
      </c>
      <c r="F644" s="4">
        <v>70571</v>
      </c>
      <c r="G644" s="3" t="s">
        <v>12</v>
      </c>
      <c r="H644" s="3" t="s">
        <v>13</v>
      </c>
      <c r="I644" s="4"/>
      <c r="J644" s="3"/>
      <c r="K644" s="3" t="s">
        <v>2</v>
      </c>
      <c r="L644" s="3" t="s">
        <v>14</v>
      </c>
      <c r="M644" s="3" t="s">
        <v>15</v>
      </c>
      <c r="N644" s="127">
        <v>643</v>
      </c>
    </row>
    <row r="645" spans="1:14" ht="15.75" x14ac:dyDescent="0.25">
      <c r="A645" s="23" t="s">
        <v>1406</v>
      </c>
      <c r="B645" s="23" t="s">
        <v>483</v>
      </c>
      <c r="C645" s="3" t="s">
        <v>18</v>
      </c>
      <c r="D645" s="2" t="s">
        <v>195</v>
      </c>
      <c r="E645" s="2" t="s">
        <v>459</v>
      </c>
      <c r="F645" s="4">
        <v>70537</v>
      </c>
      <c r="G645" s="3" t="s">
        <v>12</v>
      </c>
      <c r="H645" s="3" t="s">
        <v>13</v>
      </c>
      <c r="I645" s="4"/>
      <c r="J645" s="3"/>
      <c r="K645" s="3" t="s">
        <v>3</v>
      </c>
      <c r="L645" s="3" t="s">
        <v>59</v>
      </c>
      <c r="M645" s="3" t="s">
        <v>60</v>
      </c>
      <c r="N645" s="127">
        <v>644</v>
      </c>
    </row>
    <row r="646" spans="1:14" ht="15.75" x14ac:dyDescent="0.25">
      <c r="A646" s="23" t="s">
        <v>21</v>
      </c>
      <c r="B646" s="23" t="s">
        <v>781</v>
      </c>
      <c r="C646" s="3" t="s">
        <v>58</v>
      </c>
      <c r="D646" s="2" t="s">
        <v>201</v>
      </c>
      <c r="E646" s="2" t="s">
        <v>297</v>
      </c>
      <c r="F646" s="4">
        <v>70454</v>
      </c>
      <c r="G646" s="3" t="s">
        <v>12</v>
      </c>
      <c r="H646" s="3" t="s">
        <v>13</v>
      </c>
      <c r="I646" s="4"/>
      <c r="J646" s="3"/>
      <c r="K646" s="3" t="s">
        <v>3</v>
      </c>
      <c r="L646" s="3" t="s">
        <v>59</v>
      </c>
      <c r="M646" s="3" t="s">
        <v>60</v>
      </c>
      <c r="N646" s="127">
        <v>645</v>
      </c>
    </row>
    <row r="647" spans="1:14" ht="15.75" x14ac:dyDescent="0.25">
      <c r="A647" s="23" t="s">
        <v>1407</v>
      </c>
      <c r="B647" s="23" t="s">
        <v>1408</v>
      </c>
      <c r="C647" s="8"/>
      <c r="D647" s="2" t="s">
        <v>201</v>
      </c>
      <c r="E647" s="2" t="s">
        <v>582</v>
      </c>
      <c r="F647" s="4">
        <v>70304</v>
      </c>
      <c r="G647" s="3" t="s">
        <v>58</v>
      </c>
      <c r="H647" s="3" t="s">
        <v>13</v>
      </c>
      <c r="I647" s="4"/>
      <c r="J647" s="3"/>
      <c r="K647" s="3" t="s">
        <v>1</v>
      </c>
      <c r="L647" s="3" t="s">
        <v>59</v>
      </c>
      <c r="M647" s="3" t="s">
        <v>60</v>
      </c>
      <c r="N647" s="127">
        <v>646</v>
      </c>
    </row>
    <row r="648" spans="1:14" ht="15.75" x14ac:dyDescent="0.25">
      <c r="A648" s="23" t="s">
        <v>1409</v>
      </c>
      <c r="B648" s="23" t="s">
        <v>139</v>
      </c>
      <c r="C648" s="3" t="s">
        <v>13</v>
      </c>
      <c r="D648" s="2" t="s">
        <v>195</v>
      </c>
      <c r="E648" s="2" t="s">
        <v>463</v>
      </c>
      <c r="F648" s="4">
        <v>70214</v>
      </c>
      <c r="G648" s="3" t="s">
        <v>12</v>
      </c>
      <c r="H648" s="3" t="s">
        <v>13</v>
      </c>
      <c r="I648" s="4"/>
      <c r="J648" s="3"/>
      <c r="K648" s="3" t="s">
        <v>3</v>
      </c>
      <c r="L648" s="3" t="s">
        <v>59</v>
      </c>
      <c r="M648" s="3" t="s">
        <v>60</v>
      </c>
      <c r="N648" s="127">
        <v>647</v>
      </c>
    </row>
    <row r="649" spans="1:14" ht="15.75" x14ac:dyDescent="0.25">
      <c r="A649" s="23" t="s">
        <v>1410</v>
      </c>
      <c r="B649" s="23" t="s">
        <v>875</v>
      </c>
      <c r="C649" s="3" t="s">
        <v>23</v>
      </c>
      <c r="D649" s="2" t="s">
        <v>201</v>
      </c>
      <c r="E649" s="2" t="s">
        <v>163</v>
      </c>
      <c r="F649" s="4">
        <v>70198</v>
      </c>
      <c r="G649" s="3" t="s">
        <v>12</v>
      </c>
      <c r="H649" s="3" t="s">
        <v>13</v>
      </c>
      <c r="I649" s="4"/>
      <c r="J649" s="3"/>
      <c r="K649" s="3" t="s">
        <v>3</v>
      </c>
      <c r="L649" s="3" t="s">
        <v>59</v>
      </c>
      <c r="M649" s="3" t="s">
        <v>60</v>
      </c>
      <c r="N649" s="127">
        <v>648</v>
      </c>
    </row>
    <row r="650" spans="1:14" ht="15.75" x14ac:dyDescent="0.25">
      <c r="A650" s="23" t="s">
        <v>1411</v>
      </c>
      <c r="B650" s="23" t="s">
        <v>46</v>
      </c>
      <c r="C650" s="3" t="s">
        <v>87</v>
      </c>
      <c r="D650" s="2" t="s">
        <v>1412</v>
      </c>
      <c r="E650" s="2" t="s">
        <v>141</v>
      </c>
      <c r="F650" s="4">
        <v>70185</v>
      </c>
      <c r="G650" s="3" t="s">
        <v>12</v>
      </c>
      <c r="H650" s="3" t="s">
        <v>13</v>
      </c>
      <c r="I650" s="4"/>
      <c r="J650" s="3"/>
      <c r="K650" s="3" t="s">
        <v>2</v>
      </c>
      <c r="L650" s="3" t="s">
        <v>14</v>
      </c>
      <c r="M650" s="3" t="s">
        <v>15</v>
      </c>
      <c r="N650" s="127">
        <v>649</v>
      </c>
    </row>
    <row r="651" spans="1:14" ht="15.75" x14ac:dyDescent="0.25">
      <c r="A651" s="23" t="s">
        <v>1413</v>
      </c>
      <c r="B651" s="23" t="s">
        <v>1252</v>
      </c>
      <c r="C651" s="3" t="s">
        <v>181</v>
      </c>
      <c r="D651" s="2" t="s">
        <v>195</v>
      </c>
      <c r="E651" s="2" t="s">
        <v>625</v>
      </c>
      <c r="F651" s="4">
        <v>70151</v>
      </c>
      <c r="G651" s="3" t="s">
        <v>58</v>
      </c>
      <c r="H651" s="3" t="s">
        <v>13</v>
      </c>
      <c r="I651" s="4"/>
      <c r="J651" s="3"/>
      <c r="K651" s="3" t="s">
        <v>1</v>
      </c>
      <c r="L651" s="3" t="s">
        <v>59</v>
      </c>
      <c r="M651" s="3" t="s">
        <v>60</v>
      </c>
      <c r="N651" s="127">
        <v>650</v>
      </c>
    </row>
    <row r="652" spans="1:14" ht="15.75" x14ac:dyDescent="0.25">
      <c r="A652" s="23" t="s">
        <v>1414</v>
      </c>
      <c r="B652" s="23" t="s">
        <v>254</v>
      </c>
      <c r="C652" s="3" t="s">
        <v>207</v>
      </c>
      <c r="D652" s="2" t="s">
        <v>195</v>
      </c>
      <c r="E652" s="2" t="s">
        <v>508</v>
      </c>
      <c r="F652" s="24">
        <v>70034</v>
      </c>
      <c r="G652" s="3" t="s">
        <v>12</v>
      </c>
      <c r="H652" s="3" t="s">
        <v>13</v>
      </c>
      <c r="I652" s="4"/>
      <c r="J652" s="3"/>
      <c r="K652" s="3" t="s">
        <v>3</v>
      </c>
      <c r="L652" s="3" t="s">
        <v>59</v>
      </c>
      <c r="M652" s="3" t="s">
        <v>60</v>
      </c>
      <c r="N652" s="127">
        <v>651</v>
      </c>
    </row>
    <row r="653" spans="1:14" ht="15.75" x14ac:dyDescent="0.25">
      <c r="A653" s="23" t="s">
        <v>1415</v>
      </c>
      <c r="B653" s="23" t="s">
        <v>8</v>
      </c>
      <c r="C653" s="3" t="s">
        <v>207</v>
      </c>
      <c r="D653" s="2" t="s">
        <v>1027</v>
      </c>
      <c r="E653" s="2" t="s">
        <v>53</v>
      </c>
      <c r="F653" s="4">
        <v>70000</v>
      </c>
      <c r="G653" s="3" t="s">
        <v>12</v>
      </c>
      <c r="H653" s="3" t="s">
        <v>13</v>
      </c>
      <c r="I653" s="4"/>
      <c r="J653" s="3"/>
      <c r="K653" s="3" t="s">
        <v>2</v>
      </c>
      <c r="L653" s="3" t="s">
        <v>14</v>
      </c>
      <c r="M653" s="3" t="s">
        <v>15</v>
      </c>
      <c r="N653" s="127">
        <v>652</v>
      </c>
    </row>
    <row r="654" spans="1:14" ht="15.75" x14ac:dyDescent="0.25">
      <c r="A654" s="23" t="s">
        <v>1416</v>
      </c>
      <c r="B654" s="23" t="s">
        <v>1309</v>
      </c>
      <c r="C654" s="3" t="s">
        <v>181</v>
      </c>
      <c r="D654" s="2" t="s">
        <v>1417</v>
      </c>
      <c r="E654" s="2" t="s">
        <v>570</v>
      </c>
      <c r="F654" s="24">
        <v>69947</v>
      </c>
      <c r="G654" s="3" t="s">
        <v>12</v>
      </c>
      <c r="H654" s="3" t="s">
        <v>13</v>
      </c>
      <c r="I654" s="4"/>
      <c r="J654" s="3"/>
      <c r="K654" s="3" t="s">
        <v>2</v>
      </c>
      <c r="L654" s="3" t="s">
        <v>14</v>
      </c>
      <c r="M654" s="3" t="s">
        <v>15</v>
      </c>
      <c r="N654" s="127">
        <v>653</v>
      </c>
    </row>
    <row r="655" spans="1:14" ht="15.75" x14ac:dyDescent="0.25">
      <c r="A655" s="23" t="s">
        <v>1185</v>
      </c>
      <c r="B655" s="23" t="s">
        <v>1074</v>
      </c>
      <c r="C655" s="3" t="s">
        <v>43</v>
      </c>
      <c r="D655" s="2" t="s">
        <v>195</v>
      </c>
      <c r="E655" s="2" t="s">
        <v>280</v>
      </c>
      <c r="F655" s="4">
        <v>69928</v>
      </c>
      <c r="G655" s="3" t="s">
        <v>12</v>
      </c>
      <c r="H655" s="3" t="s">
        <v>13</v>
      </c>
      <c r="I655" s="4"/>
      <c r="J655" s="3"/>
      <c r="K655" s="3" t="s">
        <v>3</v>
      </c>
      <c r="L655" s="3" t="s">
        <v>59</v>
      </c>
      <c r="M655" s="3" t="s">
        <v>60</v>
      </c>
      <c r="N655" s="127">
        <v>654</v>
      </c>
    </row>
    <row r="656" spans="1:14" ht="15.75" x14ac:dyDescent="0.25">
      <c r="A656" s="23" t="s">
        <v>1418</v>
      </c>
      <c r="B656" s="23" t="s">
        <v>1419</v>
      </c>
      <c r="C656" s="3" t="s">
        <v>87</v>
      </c>
      <c r="D656" s="2" t="s">
        <v>1027</v>
      </c>
      <c r="E656" s="2" t="s">
        <v>53</v>
      </c>
      <c r="F656" s="4">
        <v>69900</v>
      </c>
      <c r="G656" s="3" t="s">
        <v>12</v>
      </c>
      <c r="H656" s="3" t="s">
        <v>13</v>
      </c>
      <c r="I656" s="4"/>
      <c r="J656" s="3"/>
      <c r="K656" s="3" t="s">
        <v>2</v>
      </c>
      <c r="L656" s="3" t="s">
        <v>14</v>
      </c>
      <c r="M656" s="3" t="s">
        <v>15</v>
      </c>
      <c r="N656" s="127">
        <v>655</v>
      </c>
    </row>
    <row r="657" spans="1:14" ht="15.75" x14ac:dyDescent="0.25">
      <c r="A657" s="23" t="s">
        <v>1420</v>
      </c>
      <c r="B657" s="23" t="s">
        <v>1309</v>
      </c>
      <c r="C657" s="3" t="s">
        <v>181</v>
      </c>
      <c r="D657" s="2" t="s">
        <v>195</v>
      </c>
      <c r="E657" s="2" t="s">
        <v>280</v>
      </c>
      <c r="F657" s="4">
        <v>69861</v>
      </c>
      <c r="G657" s="3" t="s">
        <v>12</v>
      </c>
      <c r="H657" s="3" t="s">
        <v>13</v>
      </c>
      <c r="I657" s="4"/>
      <c r="J657" s="3"/>
      <c r="K657" s="3" t="s">
        <v>3</v>
      </c>
      <c r="L657" s="3" t="s">
        <v>59</v>
      </c>
      <c r="M657" s="3" t="s">
        <v>60</v>
      </c>
      <c r="N657" s="127">
        <v>656</v>
      </c>
    </row>
    <row r="658" spans="1:14" ht="15.75" x14ac:dyDescent="0.25">
      <c r="A658" s="23" t="s">
        <v>1421</v>
      </c>
      <c r="B658" s="23" t="s">
        <v>282</v>
      </c>
      <c r="C658" s="3" t="s">
        <v>87</v>
      </c>
      <c r="D658" s="2" t="s">
        <v>1422</v>
      </c>
      <c r="E658" s="2" t="s">
        <v>120</v>
      </c>
      <c r="F658" s="4">
        <v>69847</v>
      </c>
      <c r="G658" s="3" t="s">
        <v>12</v>
      </c>
      <c r="H658" s="3" t="s">
        <v>13</v>
      </c>
      <c r="I658" s="4"/>
      <c r="J658" s="3"/>
      <c r="K658" s="3" t="s">
        <v>2</v>
      </c>
      <c r="L658" s="3" t="s">
        <v>14</v>
      </c>
      <c r="M658" s="3" t="s">
        <v>15</v>
      </c>
      <c r="N658" s="127">
        <v>657</v>
      </c>
    </row>
    <row r="659" spans="1:14" ht="15.75" x14ac:dyDescent="0.25">
      <c r="A659" s="23" t="s">
        <v>1423</v>
      </c>
      <c r="B659" s="23" t="s">
        <v>1424</v>
      </c>
      <c r="C659" s="3" t="s">
        <v>181</v>
      </c>
      <c r="D659" s="2" t="s">
        <v>201</v>
      </c>
      <c r="E659" s="2" t="s">
        <v>163</v>
      </c>
      <c r="F659" s="4">
        <v>69825</v>
      </c>
      <c r="G659" s="3" t="s">
        <v>58</v>
      </c>
      <c r="H659" s="3" t="s">
        <v>13</v>
      </c>
      <c r="I659" s="4"/>
      <c r="J659" s="3"/>
      <c r="K659" s="3" t="s">
        <v>1</v>
      </c>
      <c r="L659" s="3" t="s">
        <v>59</v>
      </c>
      <c r="M659" s="3" t="s">
        <v>60</v>
      </c>
      <c r="N659" s="127">
        <v>658</v>
      </c>
    </row>
    <row r="660" spans="1:14" ht="15.75" x14ac:dyDescent="0.25">
      <c r="A660" s="23" t="s">
        <v>1425</v>
      </c>
      <c r="B660" s="23" t="s">
        <v>1426</v>
      </c>
      <c r="C660" s="3" t="s">
        <v>23</v>
      </c>
      <c r="D660" s="2" t="s">
        <v>1427</v>
      </c>
      <c r="E660" s="2" t="s">
        <v>321</v>
      </c>
      <c r="F660" s="4">
        <v>69735</v>
      </c>
      <c r="G660" s="3" t="s">
        <v>12</v>
      </c>
      <c r="H660" s="3" t="s">
        <v>13</v>
      </c>
      <c r="I660" s="4"/>
      <c r="J660" s="3"/>
      <c r="K660" s="3" t="s">
        <v>2</v>
      </c>
      <c r="L660" s="3" t="s">
        <v>14</v>
      </c>
      <c r="M660" s="3" t="s">
        <v>15</v>
      </c>
      <c r="N660" s="127">
        <v>659</v>
      </c>
    </row>
    <row r="661" spans="1:14" ht="15.75" x14ac:dyDescent="0.25">
      <c r="A661" s="23" t="s">
        <v>1428</v>
      </c>
      <c r="B661" s="23" t="s">
        <v>17</v>
      </c>
      <c r="C661" s="3" t="s">
        <v>87</v>
      </c>
      <c r="D661" s="2" t="s">
        <v>201</v>
      </c>
      <c r="E661" s="2" t="s">
        <v>963</v>
      </c>
      <c r="F661" s="24">
        <v>69720</v>
      </c>
      <c r="G661" s="3" t="s">
        <v>12</v>
      </c>
      <c r="H661" s="3" t="s">
        <v>13</v>
      </c>
      <c r="I661" s="4"/>
      <c r="J661" s="3"/>
      <c r="K661" s="3" t="s">
        <v>3</v>
      </c>
      <c r="L661" s="3" t="s">
        <v>59</v>
      </c>
      <c r="M661" s="3" t="s">
        <v>60</v>
      </c>
      <c r="N661" s="127">
        <v>660</v>
      </c>
    </row>
    <row r="662" spans="1:14" ht="15.75" x14ac:dyDescent="0.25">
      <c r="A662" s="23" t="s">
        <v>1429</v>
      </c>
      <c r="B662" s="23" t="s">
        <v>990</v>
      </c>
      <c r="C662" s="3" t="s">
        <v>51</v>
      </c>
      <c r="D662" s="2" t="s">
        <v>1430</v>
      </c>
      <c r="E662" s="2" t="s">
        <v>11</v>
      </c>
      <c r="F662" s="4">
        <v>69700</v>
      </c>
      <c r="G662" s="3" t="s">
        <v>12</v>
      </c>
      <c r="H662" s="3" t="s">
        <v>13</v>
      </c>
      <c r="I662" s="4"/>
      <c r="J662" s="3"/>
      <c r="K662" s="3" t="s">
        <v>2</v>
      </c>
      <c r="L662" s="3" t="s">
        <v>14</v>
      </c>
      <c r="M662" s="3" t="s">
        <v>15</v>
      </c>
      <c r="N662" s="127">
        <v>661</v>
      </c>
    </row>
    <row r="663" spans="1:14" ht="15.75" x14ac:dyDescent="0.25">
      <c r="A663" s="23" t="s">
        <v>1431</v>
      </c>
      <c r="B663" s="23" t="s">
        <v>465</v>
      </c>
      <c r="C663" s="8"/>
      <c r="D663" s="2" t="s">
        <v>195</v>
      </c>
      <c r="E663" s="2" t="s">
        <v>459</v>
      </c>
      <c r="F663" s="4">
        <v>69632</v>
      </c>
      <c r="G663" s="3" t="s">
        <v>12</v>
      </c>
      <c r="H663" s="3" t="s">
        <v>13</v>
      </c>
      <c r="I663" s="4"/>
      <c r="J663" s="3"/>
      <c r="K663" s="3" t="s">
        <v>3</v>
      </c>
      <c r="L663" s="3" t="s">
        <v>59</v>
      </c>
      <c r="M663" s="3" t="s">
        <v>60</v>
      </c>
      <c r="N663" s="127">
        <v>662</v>
      </c>
    </row>
    <row r="664" spans="1:14" ht="15.75" x14ac:dyDescent="0.25">
      <c r="A664" s="23" t="s">
        <v>1432</v>
      </c>
      <c r="B664" s="23" t="s">
        <v>210</v>
      </c>
      <c r="C664" s="3" t="s">
        <v>224</v>
      </c>
      <c r="D664" s="2" t="s">
        <v>712</v>
      </c>
      <c r="E664" s="2" t="s">
        <v>221</v>
      </c>
      <c r="F664" s="4">
        <v>69577</v>
      </c>
      <c r="G664" s="3" t="s">
        <v>12</v>
      </c>
      <c r="H664" s="3" t="s">
        <v>13</v>
      </c>
      <c r="I664" s="4">
        <v>1000</v>
      </c>
      <c r="J664" s="3"/>
      <c r="K664" s="3" t="s">
        <v>3</v>
      </c>
      <c r="L664" s="3" t="s">
        <v>59</v>
      </c>
      <c r="M664" s="3" t="s">
        <v>60</v>
      </c>
      <c r="N664" s="127">
        <v>663</v>
      </c>
    </row>
    <row r="665" spans="1:14" ht="15.75" x14ac:dyDescent="0.25">
      <c r="A665" s="23" t="s">
        <v>1433</v>
      </c>
      <c r="B665" s="23" t="s">
        <v>311</v>
      </c>
      <c r="C665" s="3" t="s">
        <v>31</v>
      </c>
      <c r="D665" s="2" t="s">
        <v>195</v>
      </c>
      <c r="E665" s="2" t="s">
        <v>459</v>
      </c>
      <c r="F665" s="4">
        <v>69540</v>
      </c>
      <c r="G665" s="3" t="s">
        <v>12</v>
      </c>
      <c r="H665" s="3" t="s">
        <v>13</v>
      </c>
      <c r="I665" s="4"/>
      <c r="J665" s="3"/>
      <c r="K665" s="3" t="s">
        <v>3</v>
      </c>
      <c r="L665" s="3" t="s">
        <v>59</v>
      </c>
      <c r="M665" s="3" t="s">
        <v>60</v>
      </c>
      <c r="N665" s="127">
        <v>664</v>
      </c>
    </row>
    <row r="666" spans="1:14" ht="15.75" x14ac:dyDescent="0.25">
      <c r="A666" s="23" t="s">
        <v>1434</v>
      </c>
      <c r="B666" s="23" t="s">
        <v>118</v>
      </c>
      <c r="C666" s="8"/>
      <c r="D666" s="2" t="s">
        <v>201</v>
      </c>
      <c r="E666" s="2" t="s">
        <v>576</v>
      </c>
      <c r="F666" s="4">
        <v>69500</v>
      </c>
      <c r="G666" s="3" t="s">
        <v>12</v>
      </c>
      <c r="H666" s="3" t="s">
        <v>13</v>
      </c>
      <c r="I666" s="4"/>
      <c r="J666" s="3"/>
      <c r="K666" s="3" t="s">
        <v>3</v>
      </c>
      <c r="L666" s="3" t="s">
        <v>59</v>
      </c>
      <c r="M666" s="3" t="s">
        <v>60</v>
      </c>
      <c r="N666" s="127">
        <v>665</v>
      </c>
    </row>
    <row r="667" spans="1:14" ht="15.75" x14ac:dyDescent="0.25">
      <c r="A667" s="23" t="s">
        <v>1435</v>
      </c>
      <c r="B667" s="23" t="s">
        <v>1436</v>
      </c>
      <c r="C667" s="3" t="s">
        <v>144</v>
      </c>
      <c r="D667" s="2" t="s">
        <v>359</v>
      </c>
      <c r="E667" s="2" t="s">
        <v>694</v>
      </c>
      <c r="F667" s="4">
        <v>69463</v>
      </c>
      <c r="G667" s="3" t="s">
        <v>12</v>
      </c>
      <c r="H667" s="3" t="s">
        <v>13</v>
      </c>
      <c r="I667" s="4"/>
      <c r="J667" s="3"/>
      <c r="K667" s="3" t="s">
        <v>2</v>
      </c>
      <c r="L667" s="3" t="s">
        <v>14</v>
      </c>
      <c r="M667" s="3" t="s">
        <v>15</v>
      </c>
      <c r="N667" s="127">
        <v>666</v>
      </c>
    </row>
    <row r="668" spans="1:14" ht="15.75" x14ac:dyDescent="0.25">
      <c r="A668" s="23" t="s">
        <v>580</v>
      </c>
      <c r="B668" s="23" t="s">
        <v>35</v>
      </c>
      <c r="C668" s="3" t="s">
        <v>87</v>
      </c>
      <c r="D668" s="2" t="s">
        <v>1437</v>
      </c>
      <c r="E668" s="2" t="s">
        <v>120</v>
      </c>
      <c r="F668" s="4">
        <v>69458</v>
      </c>
      <c r="G668" s="3" t="s">
        <v>12</v>
      </c>
      <c r="H668" s="3" t="s">
        <v>13</v>
      </c>
      <c r="I668" s="4"/>
      <c r="J668" s="3"/>
      <c r="K668" s="3" t="s">
        <v>4</v>
      </c>
      <c r="L668" s="3" t="s">
        <v>14</v>
      </c>
      <c r="M668" s="3" t="s">
        <v>121</v>
      </c>
      <c r="N668" s="127">
        <v>667</v>
      </c>
    </row>
    <row r="669" spans="1:14" ht="15.75" x14ac:dyDescent="0.25">
      <c r="A669" s="23" t="s">
        <v>1438</v>
      </c>
      <c r="B669" s="23" t="s">
        <v>266</v>
      </c>
      <c r="C669" s="3" t="s">
        <v>13</v>
      </c>
      <c r="D669" s="2" t="s">
        <v>1027</v>
      </c>
      <c r="E669" s="2" t="s">
        <v>53</v>
      </c>
      <c r="F669" s="4">
        <v>69413</v>
      </c>
      <c r="G669" s="3" t="s">
        <v>12</v>
      </c>
      <c r="H669" s="3" t="s">
        <v>13</v>
      </c>
      <c r="I669" s="4"/>
      <c r="J669" s="3"/>
      <c r="K669" s="3" t="s">
        <v>2</v>
      </c>
      <c r="L669" s="3" t="s">
        <v>14</v>
      </c>
      <c r="M669" s="3" t="s">
        <v>15</v>
      </c>
      <c r="N669" s="127">
        <v>668</v>
      </c>
    </row>
    <row r="670" spans="1:14" ht="15.75" x14ac:dyDescent="0.25">
      <c r="A670" s="23" t="s">
        <v>1439</v>
      </c>
      <c r="B670" s="23" t="s">
        <v>147</v>
      </c>
      <c r="C670" s="3" t="s">
        <v>9</v>
      </c>
      <c r="D670" s="2" t="s">
        <v>201</v>
      </c>
      <c r="E670" s="2" t="s">
        <v>163</v>
      </c>
      <c r="F670" s="4">
        <v>69377</v>
      </c>
      <c r="G670" s="3" t="s">
        <v>12</v>
      </c>
      <c r="H670" s="3" t="s">
        <v>13</v>
      </c>
      <c r="I670" s="4"/>
      <c r="J670" s="3"/>
      <c r="K670" s="3" t="s">
        <v>3</v>
      </c>
      <c r="L670" s="3" t="s">
        <v>59</v>
      </c>
      <c r="M670" s="3" t="s">
        <v>60</v>
      </c>
      <c r="N670" s="127">
        <v>669</v>
      </c>
    </row>
    <row r="671" spans="1:14" ht="15.75" x14ac:dyDescent="0.25">
      <c r="A671" s="23" t="s">
        <v>1201</v>
      </c>
      <c r="B671" s="23" t="s">
        <v>237</v>
      </c>
      <c r="C671" s="8"/>
      <c r="D671" s="2" t="s">
        <v>782</v>
      </c>
      <c r="E671" s="2" t="s">
        <v>277</v>
      </c>
      <c r="F671" s="4">
        <v>69343</v>
      </c>
      <c r="G671" s="3" t="s">
        <v>58</v>
      </c>
      <c r="H671" s="3" t="s">
        <v>13</v>
      </c>
      <c r="I671" s="4"/>
      <c r="J671" s="3"/>
      <c r="K671" s="3" t="s">
        <v>1</v>
      </c>
      <c r="L671" s="3" t="s">
        <v>59</v>
      </c>
      <c r="M671" s="3" t="s">
        <v>60</v>
      </c>
      <c r="N671" s="127">
        <v>670</v>
      </c>
    </row>
    <row r="672" spans="1:14" ht="15.75" x14ac:dyDescent="0.25">
      <c r="A672" s="23" t="s">
        <v>989</v>
      </c>
      <c r="B672" s="23" t="s">
        <v>1440</v>
      </c>
      <c r="C672" s="3" t="s">
        <v>58</v>
      </c>
      <c r="D672" s="2" t="s">
        <v>195</v>
      </c>
      <c r="E672" s="2" t="s">
        <v>625</v>
      </c>
      <c r="F672" s="4">
        <v>69316</v>
      </c>
      <c r="G672" s="3" t="s">
        <v>58</v>
      </c>
      <c r="H672" s="3" t="s">
        <v>13</v>
      </c>
      <c r="I672" s="4"/>
      <c r="J672" s="3"/>
      <c r="K672" s="3" t="s">
        <v>1</v>
      </c>
      <c r="L672" s="3" t="s">
        <v>59</v>
      </c>
      <c r="M672" s="3" t="s">
        <v>60</v>
      </c>
      <c r="N672" s="127">
        <v>671</v>
      </c>
    </row>
    <row r="673" spans="1:14" ht="15.75" x14ac:dyDescent="0.25">
      <c r="A673" s="23" t="s">
        <v>1441</v>
      </c>
      <c r="B673" s="23" t="s">
        <v>1089</v>
      </c>
      <c r="C673" s="3" t="s">
        <v>144</v>
      </c>
      <c r="D673" s="2" t="s">
        <v>201</v>
      </c>
      <c r="E673" s="2" t="s">
        <v>392</v>
      </c>
      <c r="F673" s="4">
        <v>69304</v>
      </c>
      <c r="G673" s="3" t="s">
        <v>12</v>
      </c>
      <c r="H673" s="3" t="s">
        <v>13</v>
      </c>
      <c r="I673" s="4"/>
      <c r="J673" s="3"/>
      <c r="K673" s="3" t="s">
        <v>3</v>
      </c>
      <c r="L673" s="3" t="s">
        <v>59</v>
      </c>
      <c r="M673" s="3" t="s">
        <v>60</v>
      </c>
      <c r="N673" s="127">
        <v>672</v>
      </c>
    </row>
    <row r="674" spans="1:14" ht="15.75" x14ac:dyDescent="0.25">
      <c r="A674" s="23" t="s">
        <v>1442</v>
      </c>
      <c r="B674" s="23" t="s">
        <v>465</v>
      </c>
      <c r="C674" s="3" t="s">
        <v>51</v>
      </c>
      <c r="D674" s="2" t="s">
        <v>1234</v>
      </c>
      <c r="E674" s="2" t="s">
        <v>141</v>
      </c>
      <c r="F674" s="24">
        <v>69278</v>
      </c>
      <c r="G674" s="3" t="s">
        <v>12</v>
      </c>
      <c r="H674" s="3" t="s">
        <v>13</v>
      </c>
      <c r="I674" s="4"/>
      <c r="J674" s="3"/>
      <c r="K674" s="3" t="s">
        <v>2</v>
      </c>
      <c r="L674" s="3" t="s">
        <v>14</v>
      </c>
      <c r="M674" s="3" t="s">
        <v>15</v>
      </c>
      <c r="N674" s="127">
        <v>673</v>
      </c>
    </row>
    <row r="675" spans="1:14" ht="15.75" x14ac:dyDescent="0.25">
      <c r="A675" s="23" t="s">
        <v>295</v>
      </c>
      <c r="B675" s="23" t="s">
        <v>1443</v>
      </c>
      <c r="C675" s="8"/>
      <c r="D675" s="2" t="s">
        <v>1444</v>
      </c>
      <c r="E675" s="2" t="s">
        <v>163</v>
      </c>
      <c r="F675" s="4">
        <v>69273</v>
      </c>
      <c r="G675" s="3" t="s">
        <v>12</v>
      </c>
      <c r="H675" s="3" t="s">
        <v>13</v>
      </c>
      <c r="I675" s="4"/>
      <c r="J675" s="3"/>
      <c r="K675" s="3" t="s">
        <v>246</v>
      </c>
      <c r="L675" s="3" t="s">
        <v>14</v>
      </c>
      <c r="M675" s="3" t="s">
        <v>15</v>
      </c>
      <c r="N675" s="127">
        <v>674</v>
      </c>
    </row>
    <row r="676" spans="1:14" ht="15.75" x14ac:dyDescent="0.25">
      <c r="A676" s="23" t="s">
        <v>1445</v>
      </c>
      <c r="B676" s="23" t="s">
        <v>17</v>
      </c>
      <c r="C676" s="3" t="s">
        <v>51</v>
      </c>
      <c r="D676" s="2" t="s">
        <v>1027</v>
      </c>
      <c r="E676" s="2" t="s">
        <v>53</v>
      </c>
      <c r="F676" s="4">
        <v>69182</v>
      </c>
      <c r="G676" s="3" t="s">
        <v>12</v>
      </c>
      <c r="H676" s="3" t="s">
        <v>13</v>
      </c>
      <c r="I676" s="4"/>
      <c r="J676" s="3"/>
      <c r="K676" s="3" t="s">
        <v>2</v>
      </c>
      <c r="L676" s="3" t="s">
        <v>14</v>
      </c>
      <c r="M676" s="3" t="s">
        <v>15</v>
      </c>
      <c r="N676" s="127">
        <v>675</v>
      </c>
    </row>
    <row r="677" spans="1:14" ht="15.75" x14ac:dyDescent="0.25">
      <c r="A677" s="23" t="s">
        <v>1446</v>
      </c>
      <c r="B677" s="23" t="s">
        <v>1447</v>
      </c>
      <c r="C677" s="3" t="s">
        <v>144</v>
      </c>
      <c r="D677" s="2" t="s">
        <v>195</v>
      </c>
      <c r="E677" s="2" t="s">
        <v>189</v>
      </c>
      <c r="F677" s="4">
        <v>69173</v>
      </c>
      <c r="G677" s="3" t="s">
        <v>12</v>
      </c>
      <c r="H677" s="3" t="s">
        <v>13</v>
      </c>
      <c r="I677" s="4"/>
      <c r="J677" s="3"/>
      <c r="K677" s="3" t="s">
        <v>3</v>
      </c>
      <c r="L677" s="3" t="s">
        <v>59</v>
      </c>
      <c r="M677" s="3" t="s">
        <v>60</v>
      </c>
      <c r="N677" s="127">
        <v>676</v>
      </c>
    </row>
    <row r="678" spans="1:14" ht="15.75" x14ac:dyDescent="0.25">
      <c r="A678" s="23" t="s">
        <v>1448</v>
      </c>
      <c r="B678" s="23" t="s">
        <v>351</v>
      </c>
      <c r="C678" s="3" t="s">
        <v>51</v>
      </c>
      <c r="D678" s="2" t="s">
        <v>195</v>
      </c>
      <c r="E678" s="2" t="s">
        <v>814</v>
      </c>
      <c r="F678" s="4">
        <v>69157</v>
      </c>
      <c r="G678" s="3" t="s">
        <v>12</v>
      </c>
      <c r="H678" s="3" t="s">
        <v>13</v>
      </c>
      <c r="I678" s="4"/>
      <c r="J678" s="3"/>
      <c r="K678" s="3" t="s">
        <v>3</v>
      </c>
      <c r="L678" s="3" t="s">
        <v>59</v>
      </c>
      <c r="M678" s="3" t="s">
        <v>60</v>
      </c>
      <c r="N678" s="127">
        <v>677</v>
      </c>
    </row>
    <row r="679" spans="1:14" ht="15.75" x14ac:dyDescent="0.25">
      <c r="A679" s="23" t="s">
        <v>1449</v>
      </c>
      <c r="B679" s="23" t="s">
        <v>1450</v>
      </c>
      <c r="C679" s="8"/>
      <c r="D679" s="2" t="s">
        <v>201</v>
      </c>
      <c r="E679" s="2" t="s">
        <v>258</v>
      </c>
      <c r="F679" s="4">
        <v>69128</v>
      </c>
      <c r="G679" s="3" t="s">
        <v>58</v>
      </c>
      <c r="H679" s="3" t="s">
        <v>13</v>
      </c>
      <c r="I679" s="4"/>
      <c r="J679" s="3"/>
      <c r="K679" s="3" t="s">
        <v>1</v>
      </c>
      <c r="L679" s="3" t="s">
        <v>59</v>
      </c>
      <c r="M679" s="3" t="s">
        <v>60</v>
      </c>
      <c r="N679" s="127">
        <v>678</v>
      </c>
    </row>
    <row r="680" spans="1:14" ht="15.75" x14ac:dyDescent="0.25">
      <c r="A680" s="23" t="s">
        <v>1451</v>
      </c>
      <c r="B680" s="23" t="s">
        <v>1452</v>
      </c>
      <c r="C680" s="3" t="s">
        <v>12</v>
      </c>
      <c r="D680" s="2" t="s">
        <v>1453</v>
      </c>
      <c r="E680" s="2" t="s">
        <v>1454</v>
      </c>
      <c r="F680" s="4">
        <v>69114</v>
      </c>
      <c r="G680" s="3" t="s">
        <v>12</v>
      </c>
      <c r="H680" s="3" t="s">
        <v>13</v>
      </c>
      <c r="I680" s="4"/>
      <c r="J680" s="3"/>
      <c r="K680" s="3" t="s">
        <v>2</v>
      </c>
      <c r="L680" s="3" t="s">
        <v>14</v>
      </c>
      <c r="M680" s="3" t="s">
        <v>15</v>
      </c>
      <c r="N680" s="127">
        <v>679</v>
      </c>
    </row>
    <row r="681" spans="1:14" ht="15.75" x14ac:dyDescent="0.25">
      <c r="A681" s="23" t="s">
        <v>1455</v>
      </c>
      <c r="B681" s="23" t="s">
        <v>1076</v>
      </c>
      <c r="C681" s="3" t="s">
        <v>187</v>
      </c>
      <c r="D681" s="2" t="s">
        <v>195</v>
      </c>
      <c r="E681" s="2" t="s">
        <v>508</v>
      </c>
      <c r="F681" s="4">
        <v>69043</v>
      </c>
      <c r="G681" s="3" t="s">
        <v>12</v>
      </c>
      <c r="H681" s="3" t="s">
        <v>13</v>
      </c>
      <c r="I681" s="4"/>
      <c r="J681" s="3"/>
      <c r="K681" s="3" t="s">
        <v>3</v>
      </c>
      <c r="L681" s="3" t="s">
        <v>59</v>
      </c>
      <c r="M681" s="3" t="s">
        <v>60</v>
      </c>
      <c r="N681" s="127">
        <v>680</v>
      </c>
    </row>
    <row r="682" spans="1:14" ht="15.75" x14ac:dyDescent="0.25">
      <c r="A682" s="23" t="s">
        <v>1456</v>
      </c>
      <c r="B682" s="23" t="s">
        <v>1269</v>
      </c>
      <c r="C682" s="3" t="s">
        <v>51</v>
      </c>
      <c r="D682" s="2" t="s">
        <v>1172</v>
      </c>
      <c r="E682" s="2" t="s">
        <v>53</v>
      </c>
      <c r="F682" s="4">
        <v>68933</v>
      </c>
      <c r="G682" s="3" t="s">
        <v>12</v>
      </c>
      <c r="H682" s="3" t="s">
        <v>13</v>
      </c>
      <c r="I682" s="4"/>
      <c r="J682" s="3"/>
      <c r="K682" s="3" t="s">
        <v>2</v>
      </c>
      <c r="L682" s="3" t="s">
        <v>14</v>
      </c>
      <c r="M682" s="3" t="s">
        <v>15</v>
      </c>
      <c r="N682" s="127">
        <v>681</v>
      </c>
    </row>
    <row r="683" spans="1:14" ht="15.75" x14ac:dyDescent="0.25">
      <c r="A683" s="23" t="s">
        <v>1457</v>
      </c>
      <c r="B683" s="23" t="s">
        <v>175</v>
      </c>
      <c r="C683" s="3" t="s">
        <v>87</v>
      </c>
      <c r="D683" s="2" t="s">
        <v>1458</v>
      </c>
      <c r="E683" s="2" t="s">
        <v>530</v>
      </c>
      <c r="F683" s="4">
        <v>68886</v>
      </c>
      <c r="G683" s="3" t="s">
        <v>12</v>
      </c>
      <c r="H683" s="3" t="s">
        <v>13</v>
      </c>
      <c r="I683" s="4"/>
      <c r="J683" s="3"/>
      <c r="K683" s="3" t="s">
        <v>3</v>
      </c>
      <c r="L683" s="3" t="s">
        <v>59</v>
      </c>
      <c r="M683" s="3" t="s">
        <v>60</v>
      </c>
      <c r="N683" s="127">
        <v>682</v>
      </c>
    </row>
    <row r="684" spans="1:14" ht="15.75" x14ac:dyDescent="0.25">
      <c r="A684" s="23" t="s">
        <v>425</v>
      </c>
      <c r="B684" s="23" t="s">
        <v>1459</v>
      </c>
      <c r="C684" s="3" t="s">
        <v>187</v>
      </c>
      <c r="D684" s="2" t="s">
        <v>195</v>
      </c>
      <c r="E684" s="2" t="s">
        <v>463</v>
      </c>
      <c r="F684" s="4">
        <v>68746</v>
      </c>
      <c r="G684" s="3" t="s">
        <v>12</v>
      </c>
      <c r="H684" s="3" t="s">
        <v>13</v>
      </c>
      <c r="I684" s="4"/>
      <c r="J684" s="3"/>
      <c r="K684" s="3" t="s">
        <v>3</v>
      </c>
      <c r="L684" s="3" t="s">
        <v>59</v>
      </c>
      <c r="M684" s="3" t="s">
        <v>60</v>
      </c>
      <c r="N684" s="127">
        <v>683</v>
      </c>
    </row>
    <row r="685" spans="1:14" ht="15.75" x14ac:dyDescent="0.25">
      <c r="A685" s="23" t="s">
        <v>313</v>
      </c>
      <c r="B685" s="23" t="s">
        <v>1460</v>
      </c>
      <c r="C685" s="8"/>
      <c r="D685" s="2" t="s">
        <v>201</v>
      </c>
      <c r="E685" s="2" t="s">
        <v>530</v>
      </c>
      <c r="F685" s="24">
        <v>68722</v>
      </c>
      <c r="G685" s="3" t="s">
        <v>12</v>
      </c>
      <c r="H685" s="3" t="s">
        <v>13</v>
      </c>
      <c r="I685" s="4"/>
      <c r="J685" s="3"/>
      <c r="K685" s="3" t="s">
        <v>3</v>
      </c>
      <c r="L685" s="3" t="s">
        <v>59</v>
      </c>
      <c r="M685" s="3" t="s">
        <v>60</v>
      </c>
      <c r="N685" s="127">
        <v>684</v>
      </c>
    </row>
    <row r="686" spans="1:14" ht="15.75" x14ac:dyDescent="0.25">
      <c r="A686" s="23" t="s">
        <v>1461</v>
      </c>
      <c r="B686" s="23" t="s">
        <v>1108</v>
      </c>
      <c r="C686" s="3" t="s">
        <v>43</v>
      </c>
      <c r="D686" s="2" t="s">
        <v>782</v>
      </c>
      <c r="E686" s="2" t="s">
        <v>205</v>
      </c>
      <c r="F686" s="4">
        <v>68716</v>
      </c>
      <c r="G686" s="3" t="s">
        <v>12</v>
      </c>
      <c r="H686" s="3" t="s">
        <v>13</v>
      </c>
      <c r="I686" s="4">
        <v>20000</v>
      </c>
      <c r="J686" s="3"/>
      <c r="K686" s="3" t="s">
        <v>3</v>
      </c>
      <c r="L686" s="3" t="s">
        <v>59</v>
      </c>
      <c r="M686" s="3" t="s">
        <v>60</v>
      </c>
      <c r="N686" s="127">
        <v>685</v>
      </c>
    </row>
    <row r="687" spans="1:14" ht="15.75" x14ac:dyDescent="0.25">
      <c r="A687" s="23" t="s">
        <v>1462</v>
      </c>
      <c r="B687" s="23" t="s">
        <v>111</v>
      </c>
      <c r="C687" s="3" t="s">
        <v>87</v>
      </c>
      <c r="D687" s="2" t="s">
        <v>195</v>
      </c>
      <c r="E687" s="2" t="s">
        <v>373</v>
      </c>
      <c r="F687" s="4">
        <v>68675</v>
      </c>
      <c r="G687" s="3" t="s">
        <v>12</v>
      </c>
      <c r="H687" s="3" t="s">
        <v>13</v>
      </c>
      <c r="I687" s="4"/>
      <c r="J687" s="3"/>
      <c r="K687" s="3" t="s">
        <v>3</v>
      </c>
      <c r="L687" s="3" t="s">
        <v>59</v>
      </c>
      <c r="M687" s="3" t="s">
        <v>60</v>
      </c>
      <c r="N687" s="127">
        <v>686</v>
      </c>
    </row>
    <row r="688" spans="1:14" ht="15.75" x14ac:dyDescent="0.25">
      <c r="A688" s="23" t="s">
        <v>1463</v>
      </c>
      <c r="B688" s="23" t="s">
        <v>1464</v>
      </c>
      <c r="C688" s="8"/>
      <c r="D688" s="2" t="s">
        <v>195</v>
      </c>
      <c r="E688" s="2" t="s">
        <v>497</v>
      </c>
      <c r="F688" s="4">
        <v>68645</v>
      </c>
      <c r="G688" s="3" t="s">
        <v>12</v>
      </c>
      <c r="H688" s="3" t="s">
        <v>13</v>
      </c>
      <c r="I688" s="4"/>
      <c r="J688" s="3"/>
      <c r="K688" s="3" t="s">
        <v>3</v>
      </c>
      <c r="L688" s="3" t="s">
        <v>59</v>
      </c>
      <c r="M688" s="3" t="s">
        <v>60</v>
      </c>
      <c r="N688" s="127">
        <v>687</v>
      </c>
    </row>
    <row r="689" spans="1:14" ht="15.75" x14ac:dyDescent="0.25">
      <c r="A689" s="23" t="s">
        <v>1465</v>
      </c>
      <c r="B689" s="23" t="s">
        <v>139</v>
      </c>
      <c r="C689" s="3" t="s">
        <v>144</v>
      </c>
      <c r="D689" s="2" t="s">
        <v>1027</v>
      </c>
      <c r="E689" s="2" t="s">
        <v>53</v>
      </c>
      <c r="F689" s="24">
        <v>68637</v>
      </c>
      <c r="G689" s="3" t="s">
        <v>12</v>
      </c>
      <c r="H689" s="3" t="s">
        <v>13</v>
      </c>
      <c r="I689" s="4"/>
      <c r="J689" s="3"/>
      <c r="K689" s="3" t="s">
        <v>2</v>
      </c>
      <c r="L689" s="3" t="s">
        <v>14</v>
      </c>
      <c r="M689" s="3" t="s">
        <v>15</v>
      </c>
      <c r="N689" s="127">
        <v>688</v>
      </c>
    </row>
    <row r="690" spans="1:14" ht="15.75" x14ac:dyDescent="0.25">
      <c r="A690" s="23" t="s">
        <v>1466</v>
      </c>
      <c r="B690" s="23" t="s">
        <v>605</v>
      </c>
      <c r="C690" s="3" t="s">
        <v>144</v>
      </c>
      <c r="D690" s="2" t="s">
        <v>782</v>
      </c>
      <c r="E690" s="2" t="s">
        <v>205</v>
      </c>
      <c r="F690" s="4">
        <v>68635</v>
      </c>
      <c r="G690" s="3" t="s">
        <v>58</v>
      </c>
      <c r="H690" s="3" t="s">
        <v>13</v>
      </c>
      <c r="I690" s="4"/>
      <c r="J690" s="3"/>
      <c r="K690" s="3" t="s">
        <v>1</v>
      </c>
      <c r="L690" s="3" t="s">
        <v>59</v>
      </c>
      <c r="M690" s="3" t="s">
        <v>60</v>
      </c>
      <c r="N690" s="127">
        <v>689</v>
      </c>
    </row>
    <row r="691" spans="1:14" ht="15.75" x14ac:dyDescent="0.25">
      <c r="A691" s="23" t="s">
        <v>1467</v>
      </c>
      <c r="B691" s="23" t="s">
        <v>86</v>
      </c>
      <c r="C691" s="3" t="s">
        <v>224</v>
      </c>
      <c r="D691" s="2" t="s">
        <v>195</v>
      </c>
      <c r="E691" s="2" t="s">
        <v>463</v>
      </c>
      <c r="F691" s="4">
        <v>68571</v>
      </c>
      <c r="G691" s="3" t="s">
        <v>58</v>
      </c>
      <c r="H691" s="3" t="s">
        <v>13</v>
      </c>
      <c r="I691" s="4"/>
      <c r="J691" s="3"/>
      <c r="K691" s="3" t="s">
        <v>1</v>
      </c>
      <c r="L691" s="3" t="s">
        <v>59</v>
      </c>
      <c r="M691" s="3" t="s">
        <v>60</v>
      </c>
      <c r="N691" s="127">
        <v>690</v>
      </c>
    </row>
    <row r="692" spans="1:14" ht="15.75" x14ac:dyDescent="0.25">
      <c r="A692" s="23" t="s">
        <v>1468</v>
      </c>
      <c r="B692" s="23" t="s">
        <v>1469</v>
      </c>
      <c r="C692" s="3" t="s">
        <v>18</v>
      </c>
      <c r="D692" s="2" t="s">
        <v>782</v>
      </c>
      <c r="E692" s="2" t="s">
        <v>205</v>
      </c>
      <c r="F692" s="4">
        <v>68556</v>
      </c>
      <c r="G692" s="3" t="s">
        <v>12</v>
      </c>
      <c r="H692" s="3" t="s">
        <v>13</v>
      </c>
      <c r="I692" s="4"/>
      <c r="J692" s="3"/>
      <c r="K692" s="3" t="s">
        <v>3</v>
      </c>
      <c r="L692" s="3" t="s">
        <v>59</v>
      </c>
      <c r="M692" s="3" t="s">
        <v>60</v>
      </c>
      <c r="N692" s="127">
        <v>691</v>
      </c>
    </row>
    <row r="693" spans="1:14" ht="15.75" x14ac:dyDescent="0.25">
      <c r="A693" s="23" t="s">
        <v>1470</v>
      </c>
      <c r="B693" s="23" t="s">
        <v>1471</v>
      </c>
      <c r="C693" s="3" t="s">
        <v>18</v>
      </c>
      <c r="D693" s="2" t="s">
        <v>195</v>
      </c>
      <c r="E693" s="2" t="s">
        <v>459</v>
      </c>
      <c r="F693" s="4">
        <v>68532</v>
      </c>
      <c r="G693" s="3" t="s">
        <v>12</v>
      </c>
      <c r="H693" s="3" t="s">
        <v>13</v>
      </c>
      <c r="I693" s="4"/>
      <c r="J693" s="3"/>
      <c r="K693" s="3" t="s">
        <v>3</v>
      </c>
      <c r="L693" s="3" t="s">
        <v>59</v>
      </c>
      <c r="M693" s="3" t="s">
        <v>60</v>
      </c>
      <c r="N693" s="127">
        <v>692</v>
      </c>
    </row>
    <row r="694" spans="1:14" ht="15.75" x14ac:dyDescent="0.25">
      <c r="A694" s="23" t="s">
        <v>952</v>
      </c>
      <c r="B694" s="23" t="s">
        <v>372</v>
      </c>
      <c r="C694" s="3" t="s">
        <v>31</v>
      </c>
      <c r="D694" s="2" t="s">
        <v>1472</v>
      </c>
      <c r="E694" s="2" t="s">
        <v>603</v>
      </c>
      <c r="F694" s="4">
        <v>68530</v>
      </c>
      <c r="G694" s="3" t="s">
        <v>12</v>
      </c>
      <c r="H694" s="3" t="s">
        <v>13</v>
      </c>
      <c r="I694" s="4">
        <v>2000</v>
      </c>
      <c r="J694" s="3"/>
      <c r="K694" s="3" t="s">
        <v>3</v>
      </c>
      <c r="L694" s="3" t="s">
        <v>59</v>
      </c>
      <c r="M694" s="3" t="s">
        <v>60</v>
      </c>
      <c r="N694" s="127">
        <v>693</v>
      </c>
    </row>
    <row r="695" spans="1:14" ht="15.75" x14ac:dyDescent="0.25">
      <c r="A695" s="23" t="s">
        <v>1473</v>
      </c>
      <c r="B695" s="23" t="s">
        <v>139</v>
      </c>
      <c r="C695" s="3" t="s">
        <v>181</v>
      </c>
      <c r="D695" s="2" t="s">
        <v>201</v>
      </c>
      <c r="E695" s="2" t="s">
        <v>385</v>
      </c>
      <c r="F695" s="4">
        <v>68424</v>
      </c>
      <c r="G695" s="3" t="s">
        <v>12</v>
      </c>
      <c r="H695" s="3" t="s">
        <v>13</v>
      </c>
      <c r="I695" s="4">
        <v>2000</v>
      </c>
      <c r="J695" s="3"/>
      <c r="K695" s="3" t="s">
        <v>3</v>
      </c>
      <c r="L695" s="3" t="s">
        <v>59</v>
      </c>
      <c r="M695" s="3" t="s">
        <v>60</v>
      </c>
      <c r="N695" s="127">
        <v>694</v>
      </c>
    </row>
    <row r="696" spans="1:14" ht="15.75" x14ac:dyDescent="0.25">
      <c r="A696" s="23" t="s">
        <v>266</v>
      </c>
      <c r="B696" s="23" t="s">
        <v>147</v>
      </c>
      <c r="C696" s="3" t="s">
        <v>87</v>
      </c>
      <c r="D696" s="2" t="s">
        <v>201</v>
      </c>
      <c r="E696" s="2" t="s">
        <v>582</v>
      </c>
      <c r="F696" s="4">
        <v>68398</v>
      </c>
      <c r="G696" s="3" t="s">
        <v>12</v>
      </c>
      <c r="H696" s="3" t="s">
        <v>13</v>
      </c>
      <c r="I696" s="4"/>
      <c r="J696" s="3"/>
      <c r="K696" s="3" t="s">
        <v>3</v>
      </c>
      <c r="L696" s="3" t="s">
        <v>59</v>
      </c>
      <c r="M696" s="3" t="s">
        <v>60</v>
      </c>
      <c r="N696" s="127">
        <v>695</v>
      </c>
    </row>
    <row r="697" spans="1:14" ht="15.75" x14ac:dyDescent="0.25">
      <c r="A697" s="23" t="s">
        <v>1474</v>
      </c>
      <c r="B697" s="23" t="s">
        <v>641</v>
      </c>
      <c r="C697" s="3" t="s">
        <v>87</v>
      </c>
      <c r="D697" s="2" t="s">
        <v>1475</v>
      </c>
      <c r="E697" s="2" t="s">
        <v>1476</v>
      </c>
      <c r="F697" s="4">
        <v>68303</v>
      </c>
      <c r="G697" s="3" t="s">
        <v>12</v>
      </c>
      <c r="H697" s="3" t="s">
        <v>13</v>
      </c>
      <c r="I697" s="4"/>
      <c r="J697" s="3"/>
      <c r="K697" s="3" t="s">
        <v>2</v>
      </c>
      <c r="L697" s="3" t="s">
        <v>14</v>
      </c>
      <c r="M697" s="3" t="s">
        <v>15</v>
      </c>
      <c r="N697" s="127">
        <v>696</v>
      </c>
    </row>
    <row r="698" spans="1:14" ht="15.75" x14ac:dyDescent="0.25">
      <c r="A698" s="25" t="s">
        <v>904</v>
      </c>
      <c r="B698" s="25" t="s">
        <v>823</v>
      </c>
      <c r="C698" s="26" t="s">
        <v>144</v>
      </c>
      <c r="D698" s="139" t="s">
        <v>782</v>
      </c>
      <c r="E698" s="139" t="s">
        <v>249</v>
      </c>
      <c r="F698" s="27">
        <v>68218</v>
      </c>
      <c r="G698" s="26" t="s">
        <v>12</v>
      </c>
      <c r="H698" s="26" t="s">
        <v>13</v>
      </c>
      <c r="I698" s="27"/>
      <c r="J698" s="26"/>
      <c r="K698" s="26" t="s">
        <v>3</v>
      </c>
      <c r="L698" s="26" t="s">
        <v>59</v>
      </c>
      <c r="M698" s="26" t="s">
        <v>60</v>
      </c>
      <c r="N698" s="127">
        <v>697</v>
      </c>
    </row>
    <row r="699" spans="1:14" ht="15.75" x14ac:dyDescent="0.25">
      <c r="A699" s="23" t="s">
        <v>1477</v>
      </c>
      <c r="B699" s="23" t="s">
        <v>1321</v>
      </c>
      <c r="C699" s="3" t="s">
        <v>12</v>
      </c>
      <c r="D699" s="2" t="s">
        <v>1478</v>
      </c>
      <c r="E699" s="2" t="s">
        <v>205</v>
      </c>
      <c r="F699" s="4">
        <v>68195</v>
      </c>
      <c r="G699" s="3" t="s">
        <v>58</v>
      </c>
      <c r="H699" s="3" t="s">
        <v>13</v>
      </c>
      <c r="I699" s="4"/>
      <c r="J699" s="3"/>
      <c r="K699" s="3" t="s">
        <v>1</v>
      </c>
      <c r="L699" s="3" t="s">
        <v>59</v>
      </c>
      <c r="M699" s="3" t="s">
        <v>60</v>
      </c>
      <c r="N699" s="127">
        <v>698</v>
      </c>
    </row>
    <row r="700" spans="1:14" ht="15.75" x14ac:dyDescent="0.25">
      <c r="A700" s="23" t="s">
        <v>1479</v>
      </c>
      <c r="B700" s="23" t="s">
        <v>1480</v>
      </c>
      <c r="C700" s="3" t="s">
        <v>51</v>
      </c>
      <c r="D700" s="2" t="s">
        <v>712</v>
      </c>
      <c r="E700" s="2" t="s">
        <v>603</v>
      </c>
      <c r="F700" s="24">
        <v>68147</v>
      </c>
      <c r="G700" s="3" t="s">
        <v>12</v>
      </c>
      <c r="H700" s="3" t="s">
        <v>13</v>
      </c>
      <c r="I700" s="4"/>
      <c r="J700" s="3"/>
      <c r="K700" s="3" t="s">
        <v>3</v>
      </c>
      <c r="L700" s="3" t="s">
        <v>59</v>
      </c>
      <c r="M700" s="3" t="s">
        <v>60</v>
      </c>
      <c r="N700" s="127">
        <v>699</v>
      </c>
    </row>
    <row r="701" spans="1:14" ht="15.75" x14ac:dyDescent="0.25">
      <c r="A701" s="29" t="s">
        <v>1481</v>
      </c>
      <c r="B701" s="23" t="s">
        <v>1482</v>
      </c>
      <c r="C701" s="3" t="s">
        <v>87</v>
      </c>
      <c r="D701" s="2" t="s">
        <v>712</v>
      </c>
      <c r="E701" s="2" t="s">
        <v>1082</v>
      </c>
      <c r="F701" s="4">
        <v>68141</v>
      </c>
      <c r="G701" s="3" t="s">
        <v>12</v>
      </c>
      <c r="H701" s="3" t="s">
        <v>13</v>
      </c>
      <c r="I701" s="4"/>
      <c r="J701" s="3"/>
      <c r="K701" s="3" t="s">
        <v>3</v>
      </c>
      <c r="L701" s="3" t="s">
        <v>59</v>
      </c>
      <c r="M701" s="3" t="s">
        <v>60</v>
      </c>
      <c r="N701" s="127">
        <v>700</v>
      </c>
    </row>
    <row r="702" spans="1:14" ht="15.75" x14ac:dyDescent="0.25">
      <c r="A702" s="23" t="s">
        <v>1483</v>
      </c>
      <c r="B702" s="23" t="s">
        <v>1484</v>
      </c>
      <c r="C702" s="3" t="s">
        <v>12</v>
      </c>
      <c r="D702" s="2" t="s">
        <v>449</v>
      </c>
      <c r="E702" s="2" t="s">
        <v>814</v>
      </c>
      <c r="F702" s="4">
        <v>68037</v>
      </c>
      <c r="G702" s="3" t="s">
        <v>12</v>
      </c>
      <c r="H702" s="3" t="s">
        <v>13</v>
      </c>
      <c r="I702" s="4">
        <v>6000</v>
      </c>
      <c r="J702" s="3"/>
      <c r="K702" s="3" t="s">
        <v>0</v>
      </c>
      <c r="L702" s="3" t="s">
        <v>14</v>
      </c>
      <c r="M702" s="3" t="s">
        <v>7373</v>
      </c>
      <c r="N702" s="127">
        <v>701</v>
      </c>
    </row>
    <row r="703" spans="1:14" ht="15.75" x14ac:dyDescent="0.25">
      <c r="A703" s="23" t="s">
        <v>1485</v>
      </c>
      <c r="B703" s="23" t="s">
        <v>1486</v>
      </c>
      <c r="C703" s="3" t="s">
        <v>12</v>
      </c>
      <c r="D703" s="2" t="s">
        <v>1198</v>
      </c>
      <c r="E703" s="2" t="s">
        <v>547</v>
      </c>
      <c r="F703" s="4">
        <v>67958</v>
      </c>
      <c r="G703" s="3" t="s">
        <v>12</v>
      </c>
      <c r="H703" s="3" t="s">
        <v>13</v>
      </c>
      <c r="I703" s="4"/>
      <c r="J703" s="3"/>
      <c r="K703" s="3" t="s">
        <v>2</v>
      </c>
      <c r="L703" s="3" t="s">
        <v>14</v>
      </c>
      <c r="M703" s="3" t="s">
        <v>15</v>
      </c>
      <c r="N703" s="127">
        <v>702</v>
      </c>
    </row>
    <row r="704" spans="1:14" ht="15.75" x14ac:dyDescent="0.25">
      <c r="A704" s="23" t="s">
        <v>1487</v>
      </c>
      <c r="B704" s="23" t="s">
        <v>1488</v>
      </c>
      <c r="C704" s="3" t="s">
        <v>12</v>
      </c>
      <c r="D704" s="2" t="s">
        <v>1489</v>
      </c>
      <c r="E704" s="2" t="s">
        <v>1490</v>
      </c>
      <c r="F704" s="4">
        <v>67958</v>
      </c>
      <c r="G704" s="3" t="s">
        <v>12</v>
      </c>
      <c r="H704" s="3" t="s">
        <v>13</v>
      </c>
      <c r="I704" s="4"/>
      <c r="J704" s="3"/>
      <c r="K704" s="3" t="s">
        <v>2</v>
      </c>
      <c r="L704" s="3" t="s">
        <v>14</v>
      </c>
      <c r="M704" s="3" t="s">
        <v>15</v>
      </c>
      <c r="N704" s="127">
        <v>703</v>
      </c>
    </row>
    <row r="705" spans="1:14" ht="15.75" x14ac:dyDescent="0.25">
      <c r="A705" s="23" t="s">
        <v>1491</v>
      </c>
      <c r="B705" s="23" t="s">
        <v>445</v>
      </c>
      <c r="C705" s="3" t="s">
        <v>233</v>
      </c>
      <c r="D705" s="2" t="s">
        <v>1492</v>
      </c>
      <c r="E705" s="2" t="s">
        <v>178</v>
      </c>
      <c r="F705" s="4">
        <v>67958</v>
      </c>
      <c r="G705" s="3" t="s">
        <v>12</v>
      </c>
      <c r="H705" s="3" t="s">
        <v>13</v>
      </c>
      <c r="I705" s="4"/>
      <c r="J705" s="3"/>
      <c r="K705" s="3" t="s">
        <v>2</v>
      </c>
      <c r="L705" s="3" t="s">
        <v>14</v>
      </c>
      <c r="M705" s="3" t="s">
        <v>15</v>
      </c>
      <c r="N705" s="127">
        <v>704</v>
      </c>
    </row>
    <row r="706" spans="1:14" ht="15.75" x14ac:dyDescent="0.25">
      <c r="A706" s="23" t="s">
        <v>1493</v>
      </c>
      <c r="B706" s="23" t="s">
        <v>1494</v>
      </c>
      <c r="C706" s="3" t="s">
        <v>12</v>
      </c>
      <c r="D706" s="2" t="s">
        <v>1172</v>
      </c>
      <c r="E706" s="2" t="s">
        <v>53</v>
      </c>
      <c r="F706" s="4">
        <v>67958</v>
      </c>
      <c r="G706" s="3" t="s">
        <v>12</v>
      </c>
      <c r="H706" s="3" t="s">
        <v>13</v>
      </c>
      <c r="I706" s="4"/>
      <c r="J706" s="3"/>
      <c r="K706" s="3" t="s">
        <v>2</v>
      </c>
      <c r="L706" s="3" t="s">
        <v>14</v>
      </c>
      <c r="M706" s="3" t="s">
        <v>15</v>
      </c>
      <c r="N706" s="127">
        <v>705</v>
      </c>
    </row>
    <row r="707" spans="1:14" ht="15.75" x14ac:dyDescent="0.25">
      <c r="A707" s="23" t="s">
        <v>214</v>
      </c>
      <c r="B707" s="23" t="s">
        <v>1495</v>
      </c>
      <c r="C707" s="8"/>
      <c r="D707" s="2" t="s">
        <v>195</v>
      </c>
      <c r="E707" s="2" t="s">
        <v>463</v>
      </c>
      <c r="F707" s="24">
        <v>67947</v>
      </c>
      <c r="G707" s="3" t="s">
        <v>12</v>
      </c>
      <c r="H707" s="3" t="s">
        <v>13</v>
      </c>
      <c r="I707" s="4"/>
      <c r="J707" s="3"/>
      <c r="K707" s="3" t="s">
        <v>3</v>
      </c>
      <c r="L707" s="3" t="s">
        <v>59</v>
      </c>
      <c r="M707" s="3" t="s">
        <v>60</v>
      </c>
      <c r="N707" s="127">
        <v>706</v>
      </c>
    </row>
    <row r="708" spans="1:14" ht="15.75" x14ac:dyDescent="0.25">
      <c r="A708" s="23" t="s">
        <v>1496</v>
      </c>
      <c r="B708" s="23" t="s">
        <v>1052</v>
      </c>
      <c r="C708" s="3" t="s">
        <v>31</v>
      </c>
      <c r="D708" s="2" t="s">
        <v>1497</v>
      </c>
      <c r="E708" s="2" t="s">
        <v>658</v>
      </c>
      <c r="F708" s="24">
        <v>67909</v>
      </c>
      <c r="G708" s="3" t="s">
        <v>12</v>
      </c>
      <c r="H708" s="3" t="s">
        <v>13</v>
      </c>
      <c r="I708" s="4"/>
      <c r="J708" s="3"/>
      <c r="K708" s="3" t="s">
        <v>2</v>
      </c>
      <c r="L708" s="3" t="s">
        <v>14</v>
      </c>
      <c r="M708" s="3" t="s">
        <v>15</v>
      </c>
      <c r="N708" s="127">
        <v>707</v>
      </c>
    </row>
    <row r="709" spans="1:14" ht="15.75" x14ac:dyDescent="0.25">
      <c r="A709" s="23" t="s">
        <v>1498</v>
      </c>
      <c r="B709" s="23" t="s">
        <v>1499</v>
      </c>
      <c r="C709" s="3" t="s">
        <v>12</v>
      </c>
      <c r="D709" s="2" t="s">
        <v>712</v>
      </c>
      <c r="E709" s="2" t="s">
        <v>221</v>
      </c>
      <c r="F709" s="24">
        <v>67813</v>
      </c>
      <c r="G709" s="3" t="s">
        <v>12</v>
      </c>
      <c r="H709" s="3" t="s">
        <v>13</v>
      </c>
      <c r="I709" s="4"/>
      <c r="J709" s="3"/>
      <c r="K709" s="3" t="s">
        <v>3</v>
      </c>
      <c r="L709" s="3" t="s">
        <v>59</v>
      </c>
      <c r="M709" s="3" t="s">
        <v>60</v>
      </c>
      <c r="N709" s="127">
        <v>708</v>
      </c>
    </row>
    <row r="710" spans="1:14" ht="15.75" x14ac:dyDescent="0.25">
      <c r="A710" s="23" t="s">
        <v>1500</v>
      </c>
      <c r="B710" s="23" t="s">
        <v>127</v>
      </c>
      <c r="C710" s="3" t="s">
        <v>12</v>
      </c>
      <c r="D710" s="2" t="s">
        <v>712</v>
      </c>
      <c r="E710" s="2" t="s">
        <v>258</v>
      </c>
      <c r="F710" s="4">
        <v>67776</v>
      </c>
      <c r="G710" s="3" t="s">
        <v>12</v>
      </c>
      <c r="H710" s="3" t="s">
        <v>13</v>
      </c>
      <c r="I710" s="4">
        <v>1500</v>
      </c>
      <c r="J710" s="3"/>
      <c r="K710" s="3" t="s">
        <v>3</v>
      </c>
      <c r="L710" s="3" t="s">
        <v>59</v>
      </c>
      <c r="M710" s="3" t="s">
        <v>60</v>
      </c>
      <c r="N710" s="127">
        <v>709</v>
      </c>
    </row>
    <row r="711" spans="1:14" ht="15.75" x14ac:dyDescent="0.25">
      <c r="A711" s="23" t="s">
        <v>1501</v>
      </c>
      <c r="B711" s="23" t="s">
        <v>1502</v>
      </c>
      <c r="C711" s="3" t="s">
        <v>18</v>
      </c>
      <c r="D711" s="2" t="s">
        <v>195</v>
      </c>
      <c r="E711" s="2" t="s">
        <v>373</v>
      </c>
      <c r="F711" s="4">
        <v>67714</v>
      </c>
      <c r="G711" s="3" t="s">
        <v>12</v>
      </c>
      <c r="H711" s="3" t="s">
        <v>13</v>
      </c>
      <c r="I711" s="4"/>
      <c r="J711" s="3"/>
      <c r="K711" s="3" t="s">
        <v>3</v>
      </c>
      <c r="L711" s="3" t="s">
        <v>59</v>
      </c>
      <c r="M711" s="3" t="s">
        <v>60</v>
      </c>
      <c r="N711" s="127">
        <v>710</v>
      </c>
    </row>
    <row r="712" spans="1:14" ht="15.75" x14ac:dyDescent="0.25">
      <c r="A712" s="23" t="s">
        <v>1385</v>
      </c>
      <c r="B712" s="23" t="s">
        <v>191</v>
      </c>
      <c r="C712" s="3" t="s">
        <v>224</v>
      </c>
      <c r="D712" s="2" t="s">
        <v>201</v>
      </c>
      <c r="E712" s="2" t="s">
        <v>270</v>
      </c>
      <c r="F712" s="24">
        <v>67708</v>
      </c>
      <c r="G712" s="3" t="s">
        <v>58</v>
      </c>
      <c r="H712" s="3" t="s">
        <v>13</v>
      </c>
      <c r="I712" s="4"/>
      <c r="J712" s="3"/>
      <c r="K712" s="3" t="s">
        <v>1</v>
      </c>
      <c r="L712" s="3" t="s">
        <v>59</v>
      </c>
      <c r="M712" s="3" t="s">
        <v>60</v>
      </c>
      <c r="N712" s="127">
        <v>711</v>
      </c>
    </row>
    <row r="713" spans="1:14" ht="15.75" x14ac:dyDescent="0.25">
      <c r="A713" s="23" t="s">
        <v>1503</v>
      </c>
      <c r="B713" s="23" t="s">
        <v>67</v>
      </c>
      <c r="C713" s="3" t="s">
        <v>404</v>
      </c>
      <c r="D713" s="2" t="s">
        <v>195</v>
      </c>
      <c r="E713" s="2" t="s">
        <v>508</v>
      </c>
      <c r="F713" s="4">
        <v>67619</v>
      </c>
      <c r="G713" s="3" t="s">
        <v>12</v>
      </c>
      <c r="H713" s="3" t="s">
        <v>13</v>
      </c>
      <c r="I713" s="4"/>
      <c r="J713" s="3"/>
      <c r="K713" s="3" t="s">
        <v>3</v>
      </c>
      <c r="L713" s="3" t="s">
        <v>59</v>
      </c>
      <c r="M713" s="3" t="s">
        <v>60</v>
      </c>
      <c r="N713" s="127">
        <v>712</v>
      </c>
    </row>
    <row r="714" spans="1:14" ht="15.75" x14ac:dyDescent="0.25">
      <c r="A714" s="23" t="s">
        <v>1504</v>
      </c>
      <c r="B714" s="23" t="s">
        <v>1505</v>
      </c>
      <c r="C714" s="3" t="s">
        <v>12</v>
      </c>
      <c r="D714" s="2" t="s">
        <v>195</v>
      </c>
      <c r="E714" s="2" t="s">
        <v>508</v>
      </c>
      <c r="F714" s="4">
        <v>67615</v>
      </c>
      <c r="G714" s="3" t="s">
        <v>12</v>
      </c>
      <c r="H714" s="3" t="s">
        <v>13</v>
      </c>
      <c r="I714" s="4">
        <v>3273</v>
      </c>
      <c r="J714" s="3"/>
      <c r="K714" s="3" t="s">
        <v>3</v>
      </c>
      <c r="L714" s="3" t="s">
        <v>59</v>
      </c>
      <c r="M714" s="3" t="s">
        <v>60</v>
      </c>
      <c r="N714" s="127">
        <v>713</v>
      </c>
    </row>
    <row r="715" spans="1:14" ht="15.75" x14ac:dyDescent="0.25">
      <c r="A715" s="23" t="s">
        <v>1506</v>
      </c>
      <c r="B715" s="23" t="s">
        <v>1436</v>
      </c>
      <c r="C715" s="3" t="s">
        <v>187</v>
      </c>
      <c r="D715" s="2" t="s">
        <v>588</v>
      </c>
      <c r="E715" s="2" t="s">
        <v>603</v>
      </c>
      <c r="F715" s="4">
        <v>67550</v>
      </c>
      <c r="G715" s="3" t="s">
        <v>12</v>
      </c>
      <c r="H715" s="3" t="s">
        <v>13</v>
      </c>
      <c r="I715" s="4"/>
      <c r="J715" s="3"/>
      <c r="K715" s="3" t="s">
        <v>3</v>
      </c>
      <c r="L715" s="3" t="s">
        <v>59</v>
      </c>
      <c r="M715" s="3" t="s">
        <v>60</v>
      </c>
      <c r="N715" s="127">
        <v>714</v>
      </c>
    </row>
    <row r="716" spans="1:14" ht="15.75" x14ac:dyDescent="0.25">
      <c r="A716" s="23" t="s">
        <v>1507</v>
      </c>
      <c r="B716" s="23" t="s">
        <v>1508</v>
      </c>
      <c r="C716" s="8"/>
      <c r="D716" s="2" t="s">
        <v>195</v>
      </c>
      <c r="E716" s="2" t="s">
        <v>497</v>
      </c>
      <c r="F716" s="4">
        <v>67423</v>
      </c>
      <c r="G716" s="3" t="s">
        <v>12</v>
      </c>
      <c r="H716" s="3" t="s">
        <v>13</v>
      </c>
      <c r="I716" s="4"/>
      <c r="J716" s="3"/>
      <c r="K716" s="3" t="s">
        <v>3</v>
      </c>
      <c r="L716" s="3" t="s">
        <v>59</v>
      </c>
      <c r="M716" s="3" t="s">
        <v>60</v>
      </c>
      <c r="N716" s="127">
        <v>715</v>
      </c>
    </row>
    <row r="717" spans="1:14" ht="15.75" x14ac:dyDescent="0.25">
      <c r="A717" s="23" t="s">
        <v>506</v>
      </c>
      <c r="B717" s="23" t="s">
        <v>781</v>
      </c>
      <c r="C717" s="8"/>
      <c r="D717" s="2" t="s">
        <v>195</v>
      </c>
      <c r="E717" s="2" t="s">
        <v>508</v>
      </c>
      <c r="F717" s="4">
        <v>67335</v>
      </c>
      <c r="G717" s="3" t="s">
        <v>12</v>
      </c>
      <c r="H717" s="3" t="s">
        <v>13</v>
      </c>
      <c r="I717" s="4"/>
      <c r="J717" s="3"/>
      <c r="K717" s="3" t="s">
        <v>3</v>
      </c>
      <c r="L717" s="3" t="s">
        <v>59</v>
      </c>
      <c r="M717" s="3" t="s">
        <v>60</v>
      </c>
      <c r="N717" s="127">
        <v>716</v>
      </c>
    </row>
    <row r="718" spans="1:14" ht="15.75" x14ac:dyDescent="0.25">
      <c r="A718" s="23" t="s">
        <v>1509</v>
      </c>
      <c r="B718" s="23" t="s">
        <v>1510</v>
      </c>
      <c r="C718" s="3" t="s">
        <v>31</v>
      </c>
      <c r="D718" s="2" t="s">
        <v>195</v>
      </c>
      <c r="E718" s="2" t="s">
        <v>508</v>
      </c>
      <c r="F718" s="4">
        <v>67335</v>
      </c>
      <c r="G718" s="3" t="s">
        <v>12</v>
      </c>
      <c r="H718" s="3" t="s">
        <v>13</v>
      </c>
      <c r="I718" s="4"/>
      <c r="J718" s="3"/>
      <c r="K718" s="3" t="s">
        <v>3</v>
      </c>
      <c r="L718" s="3" t="s">
        <v>59</v>
      </c>
      <c r="M718" s="3" t="s">
        <v>60</v>
      </c>
      <c r="N718" s="127">
        <v>717</v>
      </c>
    </row>
    <row r="719" spans="1:14" ht="15.75" x14ac:dyDescent="0.25">
      <c r="A719" s="23" t="s">
        <v>1511</v>
      </c>
      <c r="B719" s="23" t="s">
        <v>1512</v>
      </c>
      <c r="C719" s="8"/>
      <c r="D719" s="2" t="s">
        <v>201</v>
      </c>
      <c r="E719" s="2" t="s">
        <v>582</v>
      </c>
      <c r="F719" s="4">
        <v>67235</v>
      </c>
      <c r="G719" s="3" t="s">
        <v>58</v>
      </c>
      <c r="H719" s="3" t="s">
        <v>13</v>
      </c>
      <c r="I719" s="4"/>
      <c r="J719" s="3"/>
      <c r="K719" s="3" t="s">
        <v>1</v>
      </c>
      <c r="L719" s="3" t="s">
        <v>59</v>
      </c>
      <c r="M719" s="3" t="s">
        <v>60</v>
      </c>
      <c r="N719" s="127">
        <v>718</v>
      </c>
    </row>
    <row r="720" spans="1:14" ht="15.75" x14ac:dyDescent="0.25">
      <c r="A720" s="23" t="s">
        <v>1513</v>
      </c>
      <c r="B720" s="23" t="s">
        <v>78</v>
      </c>
      <c r="C720" s="3" t="s">
        <v>18</v>
      </c>
      <c r="D720" s="2" t="s">
        <v>201</v>
      </c>
      <c r="E720" s="2" t="s">
        <v>535</v>
      </c>
      <c r="F720" s="4">
        <v>67219</v>
      </c>
      <c r="G720" s="3" t="s">
        <v>12</v>
      </c>
      <c r="H720" s="3" t="s">
        <v>13</v>
      </c>
      <c r="I720" s="4"/>
      <c r="J720" s="3"/>
      <c r="K720" s="3" t="s">
        <v>3</v>
      </c>
      <c r="L720" s="3" t="s">
        <v>59</v>
      </c>
      <c r="M720" s="3" t="s">
        <v>60</v>
      </c>
      <c r="N720" s="127">
        <v>719</v>
      </c>
    </row>
    <row r="721" spans="1:14" ht="15.75" x14ac:dyDescent="0.25">
      <c r="A721" s="23" t="s">
        <v>1514</v>
      </c>
      <c r="B721" s="23" t="s">
        <v>1515</v>
      </c>
      <c r="C721" s="3" t="s">
        <v>18</v>
      </c>
      <c r="D721" s="2" t="s">
        <v>201</v>
      </c>
      <c r="E721" s="2" t="s">
        <v>385</v>
      </c>
      <c r="F721" s="4">
        <v>67209</v>
      </c>
      <c r="G721" s="3" t="s">
        <v>12</v>
      </c>
      <c r="H721" s="3" t="s">
        <v>13</v>
      </c>
      <c r="I721" s="4">
        <v>1500</v>
      </c>
      <c r="J721" s="3"/>
      <c r="K721" s="3" t="s">
        <v>3</v>
      </c>
      <c r="L721" s="3" t="s">
        <v>59</v>
      </c>
      <c r="M721" s="3" t="s">
        <v>60</v>
      </c>
      <c r="N721" s="127">
        <v>720</v>
      </c>
    </row>
    <row r="722" spans="1:14" ht="15.75" x14ac:dyDescent="0.25">
      <c r="A722" s="23" t="s">
        <v>1516</v>
      </c>
      <c r="B722" s="23" t="s">
        <v>1177</v>
      </c>
      <c r="C722" s="3" t="s">
        <v>144</v>
      </c>
      <c r="D722" s="2" t="s">
        <v>195</v>
      </c>
      <c r="E722" s="2" t="s">
        <v>497</v>
      </c>
      <c r="F722" s="4">
        <v>67151</v>
      </c>
      <c r="G722" s="3" t="s">
        <v>12</v>
      </c>
      <c r="H722" s="3" t="s">
        <v>13</v>
      </c>
      <c r="I722" s="4"/>
      <c r="J722" s="3"/>
      <c r="K722" s="3" t="s">
        <v>3</v>
      </c>
      <c r="L722" s="3" t="s">
        <v>59</v>
      </c>
      <c r="M722" s="3" t="s">
        <v>60</v>
      </c>
      <c r="N722" s="127">
        <v>721</v>
      </c>
    </row>
    <row r="723" spans="1:14" ht="15.75" x14ac:dyDescent="0.25">
      <c r="A723" s="23" t="s">
        <v>1517</v>
      </c>
      <c r="B723" s="23" t="s">
        <v>1518</v>
      </c>
      <c r="C723" s="3" t="s">
        <v>12</v>
      </c>
      <c r="D723" s="2" t="s">
        <v>782</v>
      </c>
      <c r="E723" s="2" t="s">
        <v>234</v>
      </c>
      <c r="F723" s="4">
        <v>67092</v>
      </c>
      <c r="G723" s="3" t="s">
        <v>58</v>
      </c>
      <c r="H723" s="3" t="s">
        <v>13</v>
      </c>
      <c r="I723" s="4"/>
      <c r="J723" s="3"/>
      <c r="K723" s="3" t="s">
        <v>1</v>
      </c>
      <c r="L723" s="3" t="s">
        <v>59</v>
      </c>
      <c r="M723" s="3" t="s">
        <v>60</v>
      </c>
      <c r="N723" s="127">
        <v>722</v>
      </c>
    </row>
    <row r="724" spans="1:14" ht="15.75" x14ac:dyDescent="0.25">
      <c r="A724" s="23" t="s">
        <v>1519</v>
      </c>
      <c r="B724" s="23" t="s">
        <v>1520</v>
      </c>
      <c r="C724" s="8"/>
      <c r="D724" s="2" t="s">
        <v>201</v>
      </c>
      <c r="E724" s="2" t="s">
        <v>385</v>
      </c>
      <c r="F724" s="4">
        <v>67086</v>
      </c>
      <c r="G724" s="3" t="s">
        <v>12</v>
      </c>
      <c r="H724" s="3" t="s">
        <v>13</v>
      </c>
      <c r="I724" s="4"/>
      <c r="J724" s="3"/>
      <c r="K724" s="3" t="s">
        <v>3</v>
      </c>
      <c r="L724" s="3" t="s">
        <v>59</v>
      </c>
      <c r="M724" s="3" t="s">
        <v>60</v>
      </c>
      <c r="N724" s="127">
        <v>723</v>
      </c>
    </row>
    <row r="725" spans="1:14" ht="15.75" x14ac:dyDescent="0.25">
      <c r="A725" s="23" t="s">
        <v>847</v>
      </c>
      <c r="B725" s="23" t="s">
        <v>1194</v>
      </c>
      <c r="C725" s="3" t="s">
        <v>31</v>
      </c>
      <c r="D725" s="2" t="s">
        <v>201</v>
      </c>
      <c r="E725" s="2" t="s">
        <v>211</v>
      </c>
      <c r="F725" s="4">
        <v>67031</v>
      </c>
      <c r="G725" s="3" t="s">
        <v>12</v>
      </c>
      <c r="H725" s="3" t="s">
        <v>13</v>
      </c>
      <c r="I725" s="4"/>
      <c r="J725" s="3"/>
      <c r="K725" s="3" t="s">
        <v>3</v>
      </c>
      <c r="L725" s="3" t="s">
        <v>59</v>
      </c>
      <c r="M725" s="3" t="s">
        <v>60</v>
      </c>
      <c r="N725" s="127">
        <v>724</v>
      </c>
    </row>
    <row r="726" spans="1:14" ht="15.75" x14ac:dyDescent="0.25">
      <c r="A726" s="23" t="s">
        <v>1521</v>
      </c>
      <c r="B726" s="23" t="s">
        <v>1100</v>
      </c>
      <c r="C726" s="3" t="s">
        <v>87</v>
      </c>
      <c r="D726" s="2" t="s">
        <v>201</v>
      </c>
      <c r="E726" s="2" t="s">
        <v>57</v>
      </c>
      <c r="F726" s="24">
        <v>67024</v>
      </c>
      <c r="G726" s="3" t="s">
        <v>12</v>
      </c>
      <c r="H726" s="3" t="s">
        <v>13</v>
      </c>
      <c r="I726" s="4"/>
      <c r="J726" s="3"/>
      <c r="K726" s="3" t="s">
        <v>3</v>
      </c>
      <c r="L726" s="3" t="s">
        <v>59</v>
      </c>
      <c r="M726" s="3" t="s">
        <v>60</v>
      </c>
      <c r="N726" s="127">
        <v>725</v>
      </c>
    </row>
    <row r="727" spans="1:14" ht="15.75" x14ac:dyDescent="0.25">
      <c r="A727" s="23" t="s">
        <v>1522</v>
      </c>
      <c r="B727" s="23" t="s">
        <v>1523</v>
      </c>
      <c r="C727" s="8"/>
      <c r="D727" s="2" t="s">
        <v>782</v>
      </c>
      <c r="E727" s="2" t="s">
        <v>603</v>
      </c>
      <c r="F727" s="4">
        <v>67019</v>
      </c>
      <c r="G727" s="3" t="s">
        <v>12</v>
      </c>
      <c r="H727" s="3" t="s">
        <v>13</v>
      </c>
      <c r="I727" s="4"/>
      <c r="J727" s="3"/>
      <c r="K727" s="3" t="s">
        <v>3</v>
      </c>
      <c r="L727" s="3" t="s">
        <v>59</v>
      </c>
      <c r="M727" s="3" t="s">
        <v>60</v>
      </c>
      <c r="N727" s="127">
        <v>726</v>
      </c>
    </row>
    <row r="728" spans="1:14" ht="15.75" x14ac:dyDescent="0.25">
      <c r="A728" s="23" t="s">
        <v>1524</v>
      </c>
      <c r="B728" s="23" t="s">
        <v>1525</v>
      </c>
      <c r="C728" s="8"/>
      <c r="D728" s="2" t="s">
        <v>1027</v>
      </c>
      <c r="E728" s="2" t="s">
        <v>547</v>
      </c>
      <c r="F728" s="4">
        <v>67000</v>
      </c>
      <c r="G728" s="3" t="s">
        <v>12</v>
      </c>
      <c r="H728" s="3" t="s">
        <v>13</v>
      </c>
      <c r="I728" s="4"/>
      <c r="J728" s="3"/>
      <c r="K728" s="3" t="s">
        <v>2</v>
      </c>
      <c r="L728" s="3" t="s">
        <v>14</v>
      </c>
      <c r="M728" s="3" t="s">
        <v>15</v>
      </c>
      <c r="N728" s="127">
        <v>727</v>
      </c>
    </row>
    <row r="729" spans="1:14" ht="15.75" x14ac:dyDescent="0.25">
      <c r="A729" s="23" t="s">
        <v>1526</v>
      </c>
      <c r="B729" s="23" t="s">
        <v>8</v>
      </c>
      <c r="C729" s="3" t="s">
        <v>9</v>
      </c>
      <c r="D729" s="2" t="s">
        <v>588</v>
      </c>
      <c r="E729" s="2" t="s">
        <v>510</v>
      </c>
      <c r="F729" s="4">
        <v>66955</v>
      </c>
      <c r="G729" s="3" t="s">
        <v>12</v>
      </c>
      <c r="H729" s="3" t="s">
        <v>13</v>
      </c>
      <c r="I729" s="4"/>
      <c r="J729" s="3"/>
      <c r="K729" s="3" t="s">
        <v>3</v>
      </c>
      <c r="L729" s="3" t="s">
        <v>59</v>
      </c>
      <c r="M729" s="3" t="s">
        <v>60</v>
      </c>
      <c r="N729" s="127">
        <v>728</v>
      </c>
    </row>
    <row r="730" spans="1:14" ht="15.75" x14ac:dyDescent="0.25">
      <c r="A730" s="23" t="s">
        <v>1527</v>
      </c>
      <c r="B730" s="23" t="s">
        <v>1256</v>
      </c>
      <c r="C730" s="8"/>
      <c r="D730" s="2" t="s">
        <v>712</v>
      </c>
      <c r="E730" s="2" t="s">
        <v>527</v>
      </c>
      <c r="F730" s="4">
        <v>66950</v>
      </c>
      <c r="G730" s="3" t="s">
        <v>58</v>
      </c>
      <c r="H730" s="3" t="s">
        <v>13</v>
      </c>
      <c r="I730" s="4"/>
      <c r="J730" s="3"/>
      <c r="K730" s="3" t="s">
        <v>1</v>
      </c>
      <c r="L730" s="3" t="s">
        <v>59</v>
      </c>
      <c r="M730" s="3" t="s">
        <v>60</v>
      </c>
      <c r="N730" s="127">
        <v>729</v>
      </c>
    </row>
    <row r="731" spans="1:14" ht="15.75" x14ac:dyDescent="0.25">
      <c r="A731" s="23" t="s">
        <v>1528</v>
      </c>
      <c r="B731" s="23" t="s">
        <v>1529</v>
      </c>
      <c r="C731" s="3" t="s">
        <v>63</v>
      </c>
      <c r="D731" s="2" t="s">
        <v>195</v>
      </c>
      <c r="E731" s="2" t="s">
        <v>459</v>
      </c>
      <c r="F731" s="4">
        <v>66916</v>
      </c>
      <c r="G731" s="3" t="s">
        <v>12</v>
      </c>
      <c r="H731" s="3" t="s">
        <v>13</v>
      </c>
      <c r="I731" s="4"/>
      <c r="J731" s="3"/>
      <c r="K731" s="3" t="s">
        <v>3</v>
      </c>
      <c r="L731" s="3" t="s">
        <v>59</v>
      </c>
      <c r="M731" s="3" t="s">
        <v>60</v>
      </c>
      <c r="N731" s="127">
        <v>730</v>
      </c>
    </row>
    <row r="732" spans="1:14" ht="15.75" x14ac:dyDescent="0.25">
      <c r="A732" s="23" t="s">
        <v>1530</v>
      </c>
      <c r="B732" s="23" t="s">
        <v>969</v>
      </c>
      <c r="C732" s="3" t="s">
        <v>144</v>
      </c>
      <c r="D732" s="2" t="s">
        <v>1531</v>
      </c>
      <c r="E732" s="2" t="s">
        <v>397</v>
      </c>
      <c r="F732" s="4">
        <v>66912</v>
      </c>
      <c r="G732" s="3" t="s">
        <v>12</v>
      </c>
      <c r="H732" s="3" t="s">
        <v>13</v>
      </c>
      <c r="I732" s="4"/>
      <c r="J732" s="3"/>
      <c r="K732" s="3" t="s">
        <v>2</v>
      </c>
      <c r="L732" s="3" t="s">
        <v>14</v>
      </c>
      <c r="M732" s="3" t="s">
        <v>15</v>
      </c>
      <c r="N732" s="127">
        <v>731</v>
      </c>
    </row>
    <row r="733" spans="1:14" ht="15.75" x14ac:dyDescent="0.25">
      <c r="A733" s="23" t="s">
        <v>1532</v>
      </c>
      <c r="B733" s="23" t="s">
        <v>465</v>
      </c>
      <c r="C733" s="3" t="s">
        <v>87</v>
      </c>
      <c r="D733" s="2" t="s">
        <v>1533</v>
      </c>
      <c r="E733" s="2" t="s">
        <v>1534</v>
      </c>
      <c r="F733" s="4">
        <v>66906</v>
      </c>
      <c r="G733" s="3" t="s">
        <v>12</v>
      </c>
      <c r="H733" s="3" t="s">
        <v>13</v>
      </c>
      <c r="I733" s="4"/>
      <c r="J733" s="3"/>
      <c r="K733" s="3" t="s">
        <v>2</v>
      </c>
      <c r="L733" s="3" t="s">
        <v>14</v>
      </c>
      <c r="M733" s="3" t="s">
        <v>15</v>
      </c>
      <c r="N733" s="127">
        <v>732</v>
      </c>
    </row>
    <row r="734" spans="1:14" ht="15.75" x14ac:dyDescent="0.25">
      <c r="A734" s="23" t="s">
        <v>1535</v>
      </c>
      <c r="B734" s="23" t="s">
        <v>151</v>
      </c>
      <c r="C734" s="3" t="s">
        <v>12</v>
      </c>
      <c r="D734" s="2" t="s">
        <v>1536</v>
      </c>
      <c r="E734" s="2" t="s">
        <v>53</v>
      </c>
      <c r="F734" s="24">
        <v>66851</v>
      </c>
      <c r="G734" s="3" t="s">
        <v>12</v>
      </c>
      <c r="H734" s="3" t="s">
        <v>13</v>
      </c>
      <c r="I734" s="4"/>
      <c r="J734" s="3"/>
      <c r="K734" s="3" t="s">
        <v>2</v>
      </c>
      <c r="L734" s="3" t="s">
        <v>14</v>
      </c>
      <c r="M734" s="3" t="s">
        <v>15</v>
      </c>
      <c r="N734" s="127">
        <v>733</v>
      </c>
    </row>
    <row r="735" spans="1:14" ht="15.75" x14ac:dyDescent="0.25">
      <c r="A735" s="23" t="s">
        <v>1537</v>
      </c>
      <c r="B735" s="23" t="s">
        <v>74</v>
      </c>
      <c r="C735" s="8"/>
      <c r="D735" s="2" t="s">
        <v>201</v>
      </c>
      <c r="E735" s="2" t="s">
        <v>189</v>
      </c>
      <c r="F735" s="4">
        <v>66772</v>
      </c>
      <c r="G735" s="3" t="s">
        <v>12</v>
      </c>
      <c r="H735" s="3" t="s">
        <v>13</v>
      </c>
      <c r="I735" s="4"/>
      <c r="J735" s="3"/>
      <c r="K735" s="3" t="s">
        <v>3</v>
      </c>
      <c r="L735" s="3" t="s">
        <v>59</v>
      </c>
      <c r="M735" s="3" t="s">
        <v>60</v>
      </c>
      <c r="N735" s="127">
        <v>734</v>
      </c>
    </row>
    <row r="736" spans="1:14" ht="15.75" x14ac:dyDescent="0.25">
      <c r="A736" s="23" t="s">
        <v>1538</v>
      </c>
      <c r="B736" s="23" t="s">
        <v>184</v>
      </c>
      <c r="C736" s="3" t="s">
        <v>58</v>
      </c>
      <c r="D736" s="2" t="s">
        <v>201</v>
      </c>
      <c r="E736" s="2" t="s">
        <v>342</v>
      </c>
      <c r="F736" s="24">
        <v>66732</v>
      </c>
      <c r="G736" s="3" t="s">
        <v>12</v>
      </c>
      <c r="H736" s="3" t="s">
        <v>13</v>
      </c>
      <c r="I736" s="4">
        <v>1500</v>
      </c>
      <c r="J736" s="3"/>
      <c r="K736" s="3" t="s">
        <v>3</v>
      </c>
      <c r="L736" s="3" t="s">
        <v>59</v>
      </c>
      <c r="M736" s="3" t="s">
        <v>60</v>
      </c>
      <c r="N736" s="127">
        <v>735</v>
      </c>
    </row>
    <row r="737" spans="1:14" ht="15.75" x14ac:dyDescent="0.25">
      <c r="A737" s="23" t="s">
        <v>1539</v>
      </c>
      <c r="B737" s="23" t="s">
        <v>1540</v>
      </c>
      <c r="C737" s="3" t="s">
        <v>12</v>
      </c>
      <c r="D737" s="2" t="s">
        <v>1541</v>
      </c>
      <c r="E737" s="2" t="s">
        <v>493</v>
      </c>
      <c r="F737" s="4">
        <v>66675</v>
      </c>
      <c r="G737" s="3" t="s">
        <v>12</v>
      </c>
      <c r="H737" s="3" t="s">
        <v>13</v>
      </c>
      <c r="I737" s="4"/>
      <c r="J737" s="3"/>
      <c r="K737" s="3" t="s">
        <v>2</v>
      </c>
      <c r="L737" s="3" t="s">
        <v>14</v>
      </c>
      <c r="M737" s="3" t="s">
        <v>15</v>
      </c>
      <c r="N737" s="127">
        <v>736</v>
      </c>
    </row>
    <row r="738" spans="1:14" ht="15.75" x14ac:dyDescent="0.25">
      <c r="A738" s="23" t="s">
        <v>1542</v>
      </c>
      <c r="B738" s="23" t="s">
        <v>1543</v>
      </c>
      <c r="C738" s="3" t="s">
        <v>43</v>
      </c>
      <c r="D738" s="2" t="s">
        <v>1544</v>
      </c>
      <c r="E738" s="2" t="s">
        <v>270</v>
      </c>
      <c r="F738" s="4">
        <v>66650</v>
      </c>
      <c r="G738" s="3" t="s">
        <v>12</v>
      </c>
      <c r="H738" s="3" t="s">
        <v>13</v>
      </c>
      <c r="I738" s="4"/>
      <c r="J738" s="3"/>
      <c r="K738" s="3" t="s">
        <v>3</v>
      </c>
      <c r="L738" s="3" t="s">
        <v>59</v>
      </c>
      <c r="M738" s="3" t="s">
        <v>60</v>
      </c>
      <c r="N738" s="127">
        <v>737</v>
      </c>
    </row>
    <row r="739" spans="1:14" ht="15.75" x14ac:dyDescent="0.25">
      <c r="A739" s="23" t="s">
        <v>1545</v>
      </c>
      <c r="B739" s="23" t="s">
        <v>465</v>
      </c>
      <c r="C739" s="3" t="s">
        <v>87</v>
      </c>
      <c r="D739" s="2" t="s">
        <v>1546</v>
      </c>
      <c r="E739" s="2" t="s">
        <v>321</v>
      </c>
      <c r="F739" s="4">
        <v>66625</v>
      </c>
      <c r="G739" s="3" t="s">
        <v>12</v>
      </c>
      <c r="H739" s="3" t="s">
        <v>13</v>
      </c>
      <c r="I739" s="4"/>
      <c r="J739" s="3"/>
      <c r="K739" s="3" t="s">
        <v>2</v>
      </c>
      <c r="L739" s="3" t="s">
        <v>14</v>
      </c>
      <c r="M739" s="3" t="s">
        <v>15</v>
      </c>
      <c r="N739" s="127">
        <v>738</v>
      </c>
    </row>
    <row r="740" spans="1:14" ht="15.75" x14ac:dyDescent="0.25">
      <c r="A740" s="23" t="s">
        <v>1547</v>
      </c>
      <c r="B740" s="23" t="s">
        <v>1548</v>
      </c>
      <c r="C740" s="8"/>
      <c r="D740" s="2" t="s">
        <v>1549</v>
      </c>
      <c r="E740" s="2" t="s">
        <v>1550</v>
      </c>
      <c r="F740" s="4">
        <v>66625</v>
      </c>
      <c r="G740" s="3" t="s">
        <v>12</v>
      </c>
      <c r="H740" s="3" t="s">
        <v>13</v>
      </c>
      <c r="I740" s="4"/>
      <c r="J740" s="3"/>
      <c r="K740" s="3" t="s">
        <v>2</v>
      </c>
      <c r="L740" s="3" t="s">
        <v>14</v>
      </c>
      <c r="M740" s="3" t="s">
        <v>15</v>
      </c>
      <c r="N740" s="127">
        <v>739</v>
      </c>
    </row>
    <row r="741" spans="1:14" ht="15.75" x14ac:dyDescent="0.25">
      <c r="A741" s="23" t="s">
        <v>1538</v>
      </c>
      <c r="B741" s="23" t="s">
        <v>568</v>
      </c>
      <c r="C741" s="3" t="s">
        <v>23</v>
      </c>
      <c r="D741" s="2" t="s">
        <v>1551</v>
      </c>
      <c r="E741" s="2" t="s">
        <v>1552</v>
      </c>
      <c r="F741" s="24">
        <v>66625</v>
      </c>
      <c r="G741" s="3" t="s">
        <v>12</v>
      </c>
      <c r="H741" s="3" t="s">
        <v>13</v>
      </c>
      <c r="I741" s="4"/>
      <c r="J741" s="3"/>
      <c r="K741" s="3" t="s">
        <v>2</v>
      </c>
      <c r="L741" s="3" t="s">
        <v>14</v>
      </c>
      <c r="M741" s="3" t="s">
        <v>15</v>
      </c>
      <c r="N741" s="127">
        <v>740</v>
      </c>
    </row>
    <row r="742" spans="1:14" ht="15.75" x14ac:dyDescent="0.25">
      <c r="A742" s="23" t="s">
        <v>1553</v>
      </c>
      <c r="B742" s="23" t="s">
        <v>260</v>
      </c>
      <c r="C742" s="3" t="s">
        <v>144</v>
      </c>
      <c r="D742" s="2" t="s">
        <v>782</v>
      </c>
      <c r="E742" s="2" t="s">
        <v>392</v>
      </c>
      <c r="F742" s="4">
        <v>66520</v>
      </c>
      <c r="G742" s="3" t="s">
        <v>58</v>
      </c>
      <c r="H742" s="3" t="s">
        <v>13</v>
      </c>
      <c r="I742" s="4"/>
      <c r="J742" s="3"/>
      <c r="K742" s="3" t="s">
        <v>1</v>
      </c>
      <c r="L742" s="3" t="s">
        <v>59</v>
      </c>
      <c r="M742" s="3" t="s">
        <v>60</v>
      </c>
      <c r="N742" s="127">
        <v>741</v>
      </c>
    </row>
    <row r="743" spans="1:14" ht="15.75" x14ac:dyDescent="0.25">
      <c r="A743" s="23" t="s">
        <v>1554</v>
      </c>
      <c r="B743" s="23" t="s">
        <v>1555</v>
      </c>
      <c r="C743" s="3" t="s">
        <v>181</v>
      </c>
      <c r="D743" s="2" t="s">
        <v>1556</v>
      </c>
      <c r="E743" s="2" t="s">
        <v>205</v>
      </c>
      <c r="F743" s="4">
        <v>66512</v>
      </c>
      <c r="G743" s="3" t="s">
        <v>12</v>
      </c>
      <c r="H743" s="3" t="s">
        <v>13</v>
      </c>
      <c r="I743" s="4">
        <v>38259</v>
      </c>
      <c r="J743" s="3"/>
      <c r="K743" s="3" t="s">
        <v>0</v>
      </c>
      <c r="L743" s="3" t="s">
        <v>14</v>
      </c>
      <c r="M743" s="3" t="s">
        <v>7373</v>
      </c>
      <c r="N743" s="127">
        <v>742</v>
      </c>
    </row>
    <row r="744" spans="1:14" ht="15.75" x14ac:dyDescent="0.25">
      <c r="A744" s="23" t="s">
        <v>1557</v>
      </c>
      <c r="B744" s="23" t="s">
        <v>147</v>
      </c>
      <c r="C744" s="3" t="s">
        <v>187</v>
      </c>
      <c r="D744" s="2" t="s">
        <v>201</v>
      </c>
      <c r="E744" s="2" t="s">
        <v>607</v>
      </c>
      <c r="F744" s="4">
        <v>66453</v>
      </c>
      <c r="G744" s="3" t="s">
        <v>12</v>
      </c>
      <c r="H744" s="3" t="s">
        <v>13</v>
      </c>
      <c r="I744" s="4"/>
      <c r="J744" s="3"/>
      <c r="K744" s="3" t="s">
        <v>3</v>
      </c>
      <c r="L744" s="3" t="s">
        <v>59</v>
      </c>
      <c r="M744" s="3" t="s">
        <v>60</v>
      </c>
      <c r="N744" s="127">
        <v>743</v>
      </c>
    </row>
    <row r="745" spans="1:14" ht="15.75" x14ac:dyDescent="0.25">
      <c r="A745" s="23" t="s">
        <v>1558</v>
      </c>
      <c r="B745" s="23" t="s">
        <v>1559</v>
      </c>
      <c r="C745" s="3" t="s">
        <v>152</v>
      </c>
      <c r="D745" s="2" t="s">
        <v>201</v>
      </c>
      <c r="E745" s="2" t="s">
        <v>342</v>
      </c>
      <c r="F745" s="4">
        <v>66196</v>
      </c>
      <c r="G745" s="3" t="s">
        <v>58</v>
      </c>
      <c r="H745" s="3" t="s">
        <v>13</v>
      </c>
      <c r="I745" s="4"/>
      <c r="J745" s="3"/>
      <c r="K745" s="3" t="s">
        <v>1</v>
      </c>
      <c r="L745" s="3" t="s">
        <v>59</v>
      </c>
      <c r="M745" s="3" t="s">
        <v>60</v>
      </c>
      <c r="N745" s="127">
        <v>744</v>
      </c>
    </row>
    <row r="746" spans="1:14" ht="15.75" x14ac:dyDescent="0.25">
      <c r="A746" s="23" t="s">
        <v>313</v>
      </c>
      <c r="B746" s="23" t="s">
        <v>1560</v>
      </c>
      <c r="C746" s="8"/>
      <c r="D746" s="2" t="s">
        <v>201</v>
      </c>
      <c r="E746" s="2" t="s">
        <v>573</v>
      </c>
      <c r="F746" s="24">
        <v>66196</v>
      </c>
      <c r="G746" s="3" t="s">
        <v>58</v>
      </c>
      <c r="H746" s="3" t="s">
        <v>13</v>
      </c>
      <c r="I746" s="4"/>
      <c r="J746" s="3"/>
      <c r="K746" s="3" t="s">
        <v>1</v>
      </c>
      <c r="L746" s="3" t="s">
        <v>59</v>
      </c>
      <c r="M746" s="3" t="s">
        <v>60</v>
      </c>
      <c r="N746" s="127">
        <v>745</v>
      </c>
    </row>
    <row r="747" spans="1:14" ht="15.75" x14ac:dyDescent="0.25">
      <c r="A747" s="23" t="s">
        <v>1561</v>
      </c>
      <c r="B747" s="23" t="s">
        <v>486</v>
      </c>
      <c r="C747" s="3" t="s">
        <v>144</v>
      </c>
      <c r="D747" s="2" t="s">
        <v>782</v>
      </c>
      <c r="E747" s="2" t="s">
        <v>205</v>
      </c>
      <c r="F747" s="4">
        <v>66193</v>
      </c>
      <c r="G747" s="3" t="s">
        <v>12</v>
      </c>
      <c r="H747" s="3" t="s">
        <v>13</v>
      </c>
      <c r="I747" s="4"/>
      <c r="J747" s="3"/>
      <c r="K747" s="3" t="s">
        <v>3</v>
      </c>
      <c r="L747" s="3" t="s">
        <v>59</v>
      </c>
      <c r="M747" s="3" t="s">
        <v>60</v>
      </c>
      <c r="N747" s="127">
        <v>746</v>
      </c>
    </row>
    <row r="748" spans="1:14" ht="15.75" x14ac:dyDescent="0.25">
      <c r="A748" s="23" t="s">
        <v>1562</v>
      </c>
      <c r="B748" s="23" t="s">
        <v>726</v>
      </c>
      <c r="C748" s="3" t="s">
        <v>13</v>
      </c>
      <c r="D748" s="2" t="s">
        <v>1563</v>
      </c>
      <c r="E748" s="2" t="s">
        <v>53</v>
      </c>
      <c r="F748" s="4">
        <v>66176</v>
      </c>
      <c r="G748" s="3" t="s">
        <v>12</v>
      </c>
      <c r="H748" s="3" t="s">
        <v>13</v>
      </c>
      <c r="I748" s="4"/>
      <c r="J748" s="3"/>
      <c r="K748" s="3" t="s">
        <v>2</v>
      </c>
      <c r="L748" s="3" t="s">
        <v>14</v>
      </c>
      <c r="M748" s="3" t="s">
        <v>15</v>
      </c>
      <c r="N748" s="127">
        <v>747</v>
      </c>
    </row>
    <row r="749" spans="1:14" ht="15.75" x14ac:dyDescent="0.25">
      <c r="A749" s="23" t="s">
        <v>329</v>
      </c>
      <c r="B749" s="23" t="s">
        <v>1256</v>
      </c>
      <c r="C749" s="3" t="s">
        <v>181</v>
      </c>
      <c r="D749" s="2" t="s">
        <v>201</v>
      </c>
      <c r="E749" s="2" t="s">
        <v>392</v>
      </c>
      <c r="F749" s="24">
        <v>66157</v>
      </c>
      <c r="G749" s="3" t="s">
        <v>12</v>
      </c>
      <c r="H749" s="3" t="s">
        <v>13</v>
      </c>
      <c r="I749" s="4"/>
      <c r="J749" s="3"/>
      <c r="K749" s="3" t="s">
        <v>3</v>
      </c>
      <c r="L749" s="3" t="s">
        <v>59</v>
      </c>
      <c r="M749" s="3" t="s">
        <v>60</v>
      </c>
      <c r="N749" s="127">
        <v>748</v>
      </c>
    </row>
    <row r="750" spans="1:14" ht="15.75" x14ac:dyDescent="0.25">
      <c r="A750" s="23" t="s">
        <v>1564</v>
      </c>
      <c r="B750" s="23" t="s">
        <v>139</v>
      </c>
      <c r="C750" s="8"/>
      <c r="D750" s="2" t="s">
        <v>1184</v>
      </c>
      <c r="E750" s="2" t="s">
        <v>53</v>
      </c>
      <c r="F750" s="24">
        <v>65921</v>
      </c>
      <c r="G750" s="3" t="s">
        <v>12</v>
      </c>
      <c r="H750" s="3" t="s">
        <v>13</v>
      </c>
      <c r="I750" s="4"/>
      <c r="J750" s="3"/>
      <c r="K750" s="3" t="s">
        <v>2</v>
      </c>
      <c r="L750" s="3" t="s">
        <v>14</v>
      </c>
      <c r="M750" s="3" t="s">
        <v>15</v>
      </c>
      <c r="N750" s="127">
        <v>749</v>
      </c>
    </row>
    <row r="751" spans="1:14" ht="15.75" x14ac:dyDescent="0.25">
      <c r="A751" s="23" t="s">
        <v>1565</v>
      </c>
      <c r="B751" s="23" t="s">
        <v>62</v>
      </c>
      <c r="C751" s="3" t="s">
        <v>51</v>
      </c>
      <c r="D751" s="2" t="s">
        <v>1453</v>
      </c>
      <c r="E751" s="2" t="s">
        <v>1454</v>
      </c>
      <c r="F751" s="4">
        <v>65917</v>
      </c>
      <c r="G751" s="3" t="s">
        <v>12</v>
      </c>
      <c r="H751" s="3" t="s">
        <v>13</v>
      </c>
      <c r="I751" s="4">
        <v>10000</v>
      </c>
      <c r="J751" s="3"/>
      <c r="K751" s="3" t="s">
        <v>2</v>
      </c>
      <c r="L751" s="3" t="s">
        <v>14</v>
      </c>
      <c r="M751" s="3" t="s">
        <v>15</v>
      </c>
      <c r="N751" s="127">
        <v>750</v>
      </c>
    </row>
    <row r="752" spans="1:14" ht="15.75" x14ac:dyDescent="0.25">
      <c r="A752" s="23" t="s">
        <v>1566</v>
      </c>
      <c r="B752" s="23" t="s">
        <v>1567</v>
      </c>
      <c r="C752" s="3" t="s">
        <v>224</v>
      </c>
      <c r="D752" s="2" t="s">
        <v>201</v>
      </c>
      <c r="E752" s="2" t="s">
        <v>607</v>
      </c>
      <c r="F752" s="4">
        <v>65832</v>
      </c>
      <c r="G752" s="3" t="s">
        <v>12</v>
      </c>
      <c r="H752" s="3" t="s">
        <v>13</v>
      </c>
      <c r="I752" s="4"/>
      <c r="J752" s="3"/>
      <c r="K752" s="3" t="s">
        <v>3</v>
      </c>
      <c r="L752" s="3" t="s">
        <v>59</v>
      </c>
      <c r="M752" s="3" t="s">
        <v>60</v>
      </c>
      <c r="N752" s="127">
        <v>751</v>
      </c>
    </row>
    <row r="753" spans="1:14" ht="15.75" x14ac:dyDescent="0.25">
      <c r="A753" s="23" t="s">
        <v>1568</v>
      </c>
      <c r="B753" s="23" t="s">
        <v>131</v>
      </c>
      <c r="C753" s="3" t="s">
        <v>23</v>
      </c>
      <c r="D753" s="2" t="s">
        <v>1569</v>
      </c>
      <c r="E753" s="2" t="s">
        <v>53</v>
      </c>
      <c r="F753" s="4">
        <v>65752</v>
      </c>
      <c r="G753" s="3" t="s">
        <v>12</v>
      </c>
      <c r="H753" s="3" t="s">
        <v>13</v>
      </c>
      <c r="I753" s="4"/>
      <c r="J753" s="3"/>
      <c r="K753" s="3" t="s">
        <v>2</v>
      </c>
      <c r="L753" s="3" t="s">
        <v>14</v>
      </c>
      <c r="M753" s="3" t="s">
        <v>15</v>
      </c>
      <c r="N753" s="127">
        <v>752</v>
      </c>
    </row>
    <row r="754" spans="1:14" ht="15.75" x14ac:dyDescent="0.25">
      <c r="A754" s="23" t="s">
        <v>1570</v>
      </c>
      <c r="B754" s="23" t="s">
        <v>1571</v>
      </c>
      <c r="C754" s="3" t="s">
        <v>63</v>
      </c>
      <c r="D754" s="2" t="s">
        <v>712</v>
      </c>
      <c r="E754" s="2" t="s">
        <v>208</v>
      </c>
      <c r="F754" s="4">
        <v>65743</v>
      </c>
      <c r="G754" s="3" t="s">
        <v>58</v>
      </c>
      <c r="H754" s="3" t="s">
        <v>13</v>
      </c>
      <c r="I754" s="4"/>
      <c r="J754" s="3"/>
      <c r="K754" s="3" t="s">
        <v>1</v>
      </c>
      <c r="L754" s="3" t="s">
        <v>59</v>
      </c>
      <c r="M754" s="3" t="s">
        <v>60</v>
      </c>
      <c r="N754" s="127">
        <v>753</v>
      </c>
    </row>
    <row r="755" spans="1:14" ht="15.75" x14ac:dyDescent="0.25">
      <c r="A755" s="23" t="s">
        <v>1572</v>
      </c>
      <c r="B755" s="23" t="s">
        <v>1573</v>
      </c>
      <c r="C755" s="8"/>
      <c r="D755" s="2" t="s">
        <v>201</v>
      </c>
      <c r="E755" s="2" t="s">
        <v>530</v>
      </c>
      <c r="F755" s="4">
        <v>65656</v>
      </c>
      <c r="G755" s="3" t="s">
        <v>12</v>
      </c>
      <c r="H755" s="3" t="s">
        <v>13</v>
      </c>
      <c r="I755" s="4"/>
      <c r="J755" s="3"/>
      <c r="K755" s="3" t="s">
        <v>3</v>
      </c>
      <c r="L755" s="3" t="s">
        <v>59</v>
      </c>
      <c r="M755" s="3" t="s">
        <v>60</v>
      </c>
      <c r="N755" s="127">
        <v>754</v>
      </c>
    </row>
    <row r="756" spans="1:14" ht="15.75" x14ac:dyDescent="0.25">
      <c r="A756" s="23" t="s">
        <v>1574</v>
      </c>
      <c r="B756" s="23" t="s">
        <v>1575</v>
      </c>
      <c r="C756" s="3" t="s">
        <v>135</v>
      </c>
      <c r="D756" s="2" t="s">
        <v>201</v>
      </c>
      <c r="E756" s="2" t="s">
        <v>607</v>
      </c>
      <c r="F756" s="4">
        <v>65634</v>
      </c>
      <c r="G756" s="3" t="s">
        <v>12</v>
      </c>
      <c r="H756" s="3" t="s">
        <v>13</v>
      </c>
      <c r="I756" s="4"/>
      <c r="J756" s="3"/>
      <c r="K756" s="3" t="s">
        <v>3</v>
      </c>
      <c r="L756" s="3" t="s">
        <v>59</v>
      </c>
      <c r="M756" s="3" t="s">
        <v>60</v>
      </c>
      <c r="N756" s="127">
        <v>755</v>
      </c>
    </row>
    <row r="757" spans="1:14" ht="15.75" x14ac:dyDescent="0.25">
      <c r="A757" s="23" t="s">
        <v>1576</v>
      </c>
      <c r="B757" s="23" t="s">
        <v>332</v>
      </c>
      <c r="C757" s="3" t="s">
        <v>87</v>
      </c>
      <c r="D757" s="2" t="s">
        <v>1234</v>
      </c>
      <c r="E757" s="2" t="s">
        <v>141</v>
      </c>
      <c r="F757" s="4">
        <v>65598</v>
      </c>
      <c r="G757" s="3" t="s">
        <v>12</v>
      </c>
      <c r="H757" s="3" t="s">
        <v>13</v>
      </c>
      <c r="I757" s="4"/>
      <c r="J757" s="3"/>
      <c r="K757" s="3" t="s">
        <v>2</v>
      </c>
      <c r="L757" s="3" t="s">
        <v>14</v>
      </c>
      <c r="M757" s="3" t="s">
        <v>15</v>
      </c>
      <c r="N757" s="127">
        <v>756</v>
      </c>
    </row>
    <row r="758" spans="1:14" ht="15.75" x14ac:dyDescent="0.25">
      <c r="A758" s="23" t="s">
        <v>1577</v>
      </c>
      <c r="B758" s="23" t="s">
        <v>70</v>
      </c>
      <c r="C758" s="3" t="s">
        <v>287</v>
      </c>
      <c r="D758" s="2" t="s">
        <v>1578</v>
      </c>
      <c r="E758" s="2" t="s">
        <v>1579</v>
      </c>
      <c r="F758" s="4">
        <v>65594</v>
      </c>
      <c r="G758" s="3" t="s">
        <v>12</v>
      </c>
      <c r="H758" s="3" t="s">
        <v>13</v>
      </c>
      <c r="I758" s="4"/>
      <c r="J758" s="3"/>
      <c r="K758" s="3" t="s">
        <v>2</v>
      </c>
      <c r="L758" s="3" t="s">
        <v>14</v>
      </c>
      <c r="M758" s="3" t="s">
        <v>15</v>
      </c>
      <c r="N758" s="127">
        <v>757</v>
      </c>
    </row>
    <row r="759" spans="1:14" ht="15.75" x14ac:dyDescent="0.25">
      <c r="A759" s="23" t="s">
        <v>1580</v>
      </c>
      <c r="B759" s="23" t="s">
        <v>1581</v>
      </c>
      <c r="C759" s="3" t="s">
        <v>144</v>
      </c>
      <c r="D759" s="2" t="s">
        <v>996</v>
      </c>
      <c r="E759" s="2" t="s">
        <v>53</v>
      </c>
      <c r="F759" s="4">
        <v>65552</v>
      </c>
      <c r="G759" s="3" t="s">
        <v>12</v>
      </c>
      <c r="H759" s="3" t="s">
        <v>13</v>
      </c>
      <c r="I759" s="4"/>
      <c r="J759" s="3"/>
      <c r="K759" s="3" t="s">
        <v>2</v>
      </c>
      <c r="L759" s="3" t="s">
        <v>14</v>
      </c>
      <c r="M759" s="3" t="s">
        <v>15</v>
      </c>
      <c r="N759" s="127">
        <v>758</v>
      </c>
    </row>
    <row r="760" spans="1:14" ht="15.75" x14ac:dyDescent="0.25">
      <c r="A760" s="23" t="s">
        <v>1582</v>
      </c>
      <c r="B760" s="23" t="s">
        <v>1484</v>
      </c>
      <c r="C760" s="3" t="s">
        <v>51</v>
      </c>
      <c r="D760" s="2" t="s">
        <v>1583</v>
      </c>
      <c r="E760" s="2" t="s">
        <v>120</v>
      </c>
      <c r="F760" s="24">
        <v>65336</v>
      </c>
      <c r="G760" s="3" t="s">
        <v>12</v>
      </c>
      <c r="H760" s="3" t="s">
        <v>13</v>
      </c>
      <c r="I760" s="4"/>
      <c r="J760" s="3"/>
      <c r="K760" s="3" t="s">
        <v>4</v>
      </c>
      <c r="L760" s="3" t="s">
        <v>14</v>
      </c>
      <c r="M760" s="3" t="s">
        <v>121</v>
      </c>
      <c r="N760" s="127">
        <v>759</v>
      </c>
    </row>
    <row r="761" spans="1:14" ht="15.75" x14ac:dyDescent="0.25">
      <c r="A761" s="23" t="s">
        <v>1584</v>
      </c>
      <c r="B761" s="23" t="s">
        <v>781</v>
      </c>
      <c r="C761" s="3" t="s">
        <v>224</v>
      </c>
      <c r="D761" s="2" t="s">
        <v>1266</v>
      </c>
      <c r="E761" s="2" t="s">
        <v>113</v>
      </c>
      <c r="F761" s="4">
        <v>65265</v>
      </c>
      <c r="G761" s="3" t="s">
        <v>12</v>
      </c>
      <c r="H761" s="3" t="s">
        <v>13</v>
      </c>
      <c r="I761" s="4"/>
      <c r="J761" s="3"/>
      <c r="K761" s="3" t="s">
        <v>2</v>
      </c>
      <c r="L761" s="3" t="s">
        <v>14</v>
      </c>
      <c r="M761" s="3" t="s">
        <v>15</v>
      </c>
      <c r="N761" s="127">
        <v>760</v>
      </c>
    </row>
    <row r="762" spans="1:14" ht="15.75" x14ac:dyDescent="0.25">
      <c r="A762" s="23" t="s">
        <v>1585</v>
      </c>
      <c r="B762" s="23" t="s">
        <v>568</v>
      </c>
      <c r="C762" s="3" t="s">
        <v>12</v>
      </c>
      <c r="D762" s="2" t="s">
        <v>201</v>
      </c>
      <c r="E762" s="2" t="s">
        <v>428</v>
      </c>
      <c r="F762" s="4">
        <v>65216</v>
      </c>
      <c r="G762" s="3" t="s">
        <v>58</v>
      </c>
      <c r="H762" s="3" t="s">
        <v>13</v>
      </c>
      <c r="I762" s="4"/>
      <c r="J762" s="3"/>
      <c r="K762" s="3" t="s">
        <v>1</v>
      </c>
      <c r="L762" s="3" t="s">
        <v>59</v>
      </c>
      <c r="M762" s="3" t="s">
        <v>60</v>
      </c>
      <c r="N762" s="127">
        <v>761</v>
      </c>
    </row>
    <row r="763" spans="1:14" ht="15.75" x14ac:dyDescent="0.25">
      <c r="A763" s="23" t="s">
        <v>1586</v>
      </c>
      <c r="B763" s="23" t="s">
        <v>1587</v>
      </c>
      <c r="C763" s="3" t="s">
        <v>31</v>
      </c>
      <c r="D763" s="2" t="s">
        <v>201</v>
      </c>
      <c r="E763" s="2" t="s">
        <v>342</v>
      </c>
      <c r="F763" s="4">
        <v>65193</v>
      </c>
      <c r="G763" s="3" t="s">
        <v>12</v>
      </c>
      <c r="H763" s="3" t="s">
        <v>13</v>
      </c>
      <c r="I763" s="4"/>
      <c r="J763" s="3"/>
      <c r="K763" s="3" t="s">
        <v>3</v>
      </c>
      <c r="L763" s="3" t="s">
        <v>59</v>
      </c>
      <c r="M763" s="3" t="s">
        <v>60</v>
      </c>
      <c r="N763" s="127">
        <v>762</v>
      </c>
    </row>
    <row r="764" spans="1:14" ht="15.75" x14ac:dyDescent="0.25">
      <c r="A764" s="23" t="s">
        <v>1588</v>
      </c>
      <c r="B764" s="23" t="s">
        <v>344</v>
      </c>
      <c r="C764" s="3" t="s">
        <v>187</v>
      </c>
      <c r="D764" s="2" t="s">
        <v>201</v>
      </c>
      <c r="E764" s="2" t="s">
        <v>342</v>
      </c>
      <c r="F764" s="24">
        <v>65193</v>
      </c>
      <c r="G764" s="3" t="s">
        <v>12</v>
      </c>
      <c r="H764" s="3" t="s">
        <v>13</v>
      </c>
      <c r="I764" s="4"/>
      <c r="J764" s="3"/>
      <c r="K764" s="3" t="s">
        <v>3</v>
      </c>
      <c r="L764" s="3" t="s">
        <v>59</v>
      </c>
      <c r="M764" s="3" t="s">
        <v>60</v>
      </c>
      <c r="N764" s="127">
        <v>763</v>
      </c>
    </row>
    <row r="765" spans="1:14" ht="15.75" x14ac:dyDescent="0.25">
      <c r="A765" s="23" t="s">
        <v>1589</v>
      </c>
      <c r="B765" s="23" t="s">
        <v>1285</v>
      </c>
      <c r="C765" s="3" t="s">
        <v>18</v>
      </c>
      <c r="D765" s="2" t="s">
        <v>1590</v>
      </c>
      <c r="E765" s="2" t="s">
        <v>666</v>
      </c>
      <c r="F765" s="4">
        <v>65161</v>
      </c>
      <c r="G765" s="3" t="s">
        <v>12</v>
      </c>
      <c r="H765" s="3" t="s">
        <v>13</v>
      </c>
      <c r="I765" s="4"/>
      <c r="J765" s="3"/>
      <c r="K765" s="3" t="s">
        <v>2</v>
      </c>
      <c r="L765" s="3" t="s">
        <v>14</v>
      </c>
      <c r="M765" s="3" t="s">
        <v>15</v>
      </c>
      <c r="N765" s="127">
        <v>764</v>
      </c>
    </row>
    <row r="766" spans="1:14" ht="15.75" x14ac:dyDescent="0.25">
      <c r="A766" s="23" t="s">
        <v>1591</v>
      </c>
      <c r="B766" s="23" t="s">
        <v>628</v>
      </c>
      <c r="C766" s="3" t="s">
        <v>12</v>
      </c>
      <c r="D766" s="2" t="s">
        <v>1592</v>
      </c>
      <c r="E766" s="2" t="s">
        <v>658</v>
      </c>
      <c r="F766" s="4">
        <v>65161</v>
      </c>
      <c r="G766" s="3" t="s">
        <v>12</v>
      </c>
      <c r="H766" s="3" t="s">
        <v>13</v>
      </c>
      <c r="I766" s="4"/>
      <c r="J766" s="3"/>
      <c r="K766" s="3" t="s">
        <v>2</v>
      </c>
      <c r="L766" s="3" t="s">
        <v>14</v>
      </c>
      <c r="M766" s="3" t="s">
        <v>15</v>
      </c>
      <c r="N766" s="127">
        <v>765</v>
      </c>
    </row>
    <row r="767" spans="1:14" ht="15.75" x14ac:dyDescent="0.25">
      <c r="A767" s="23" t="s">
        <v>1593</v>
      </c>
      <c r="B767" s="23" t="s">
        <v>787</v>
      </c>
      <c r="C767" s="3" t="s">
        <v>12</v>
      </c>
      <c r="D767" s="2" t="s">
        <v>1594</v>
      </c>
      <c r="E767" s="2" t="s">
        <v>72</v>
      </c>
      <c r="F767" s="4">
        <v>65027</v>
      </c>
      <c r="G767" s="3" t="s">
        <v>12</v>
      </c>
      <c r="H767" s="3" t="s">
        <v>13</v>
      </c>
      <c r="I767" s="4">
        <v>7000</v>
      </c>
      <c r="J767" s="3"/>
      <c r="K767" s="3" t="s">
        <v>2</v>
      </c>
      <c r="L767" s="3" t="s">
        <v>14</v>
      </c>
      <c r="M767" s="3" t="s">
        <v>15</v>
      </c>
      <c r="N767" s="127">
        <v>766</v>
      </c>
    </row>
    <row r="768" spans="1:14" ht="15.75" x14ac:dyDescent="0.25">
      <c r="A768" s="23" t="s">
        <v>1194</v>
      </c>
      <c r="B768" s="23" t="s">
        <v>340</v>
      </c>
      <c r="C768" s="3" t="s">
        <v>181</v>
      </c>
      <c r="D768" s="2" t="s">
        <v>1595</v>
      </c>
      <c r="E768" s="2" t="s">
        <v>173</v>
      </c>
      <c r="F768" s="4">
        <v>65001</v>
      </c>
      <c r="G768" s="3" t="s">
        <v>12</v>
      </c>
      <c r="H768" s="3" t="s">
        <v>13</v>
      </c>
      <c r="I768" s="4"/>
      <c r="J768" s="3"/>
      <c r="K768" s="3" t="s">
        <v>2</v>
      </c>
      <c r="L768" s="3" t="s">
        <v>14</v>
      </c>
      <c r="M768" s="3" t="s">
        <v>15</v>
      </c>
      <c r="N768" s="127">
        <v>767</v>
      </c>
    </row>
    <row r="769" spans="1:14" ht="15.75" x14ac:dyDescent="0.25">
      <c r="A769" s="23" t="s">
        <v>1596</v>
      </c>
      <c r="B769" s="23" t="s">
        <v>1204</v>
      </c>
      <c r="C769" s="3" t="s">
        <v>51</v>
      </c>
      <c r="D769" s="2" t="s">
        <v>1597</v>
      </c>
      <c r="E769" s="2" t="s">
        <v>740</v>
      </c>
      <c r="F769" s="4">
        <v>65000</v>
      </c>
      <c r="G769" s="3" t="s">
        <v>12</v>
      </c>
      <c r="H769" s="3" t="s">
        <v>13</v>
      </c>
      <c r="I769" s="4"/>
      <c r="J769" s="3"/>
      <c r="K769" s="3" t="s">
        <v>2</v>
      </c>
      <c r="L769" s="3" t="s">
        <v>14</v>
      </c>
      <c r="M769" s="3" t="s">
        <v>15</v>
      </c>
      <c r="N769" s="127">
        <v>768</v>
      </c>
    </row>
    <row r="770" spans="1:14" ht="15.75" x14ac:dyDescent="0.25">
      <c r="A770" s="23" t="s">
        <v>1598</v>
      </c>
      <c r="B770" s="23" t="s">
        <v>1599</v>
      </c>
      <c r="C770" s="3" t="s">
        <v>12</v>
      </c>
      <c r="D770" s="2" t="s">
        <v>1184</v>
      </c>
      <c r="E770" s="2" t="s">
        <v>53</v>
      </c>
      <c r="F770" s="4">
        <v>65000</v>
      </c>
      <c r="G770" s="3" t="s">
        <v>12</v>
      </c>
      <c r="H770" s="3" t="s">
        <v>13</v>
      </c>
      <c r="I770" s="4"/>
      <c r="J770" s="3"/>
      <c r="K770" s="3" t="s">
        <v>2</v>
      </c>
      <c r="L770" s="3" t="s">
        <v>14</v>
      </c>
      <c r="M770" s="3" t="s">
        <v>15</v>
      </c>
      <c r="N770" s="127">
        <v>769</v>
      </c>
    </row>
    <row r="771" spans="1:14" ht="15.75" x14ac:dyDescent="0.25">
      <c r="A771" s="23" t="s">
        <v>1600</v>
      </c>
      <c r="B771" s="23" t="s">
        <v>1601</v>
      </c>
      <c r="C771" s="3" t="s">
        <v>187</v>
      </c>
      <c r="D771" s="2" t="s">
        <v>588</v>
      </c>
      <c r="E771" s="2" t="s">
        <v>497</v>
      </c>
      <c r="F771" s="4">
        <v>65000</v>
      </c>
      <c r="G771" s="3" t="s">
        <v>58</v>
      </c>
      <c r="H771" s="3" t="s">
        <v>13</v>
      </c>
      <c r="I771" s="4"/>
      <c r="J771" s="3"/>
      <c r="K771" s="3" t="s">
        <v>1</v>
      </c>
      <c r="L771" s="3" t="s">
        <v>59</v>
      </c>
      <c r="M771" s="3" t="s">
        <v>60</v>
      </c>
      <c r="N771" s="127">
        <v>770</v>
      </c>
    </row>
    <row r="772" spans="1:14" ht="15.75" x14ac:dyDescent="0.25">
      <c r="A772" s="23" t="s">
        <v>214</v>
      </c>
      <c r="B772" s="23" t="s">
        <v>1602</v>
      </c>
      <c r="C772" s="8"/>
      <c r="D772" s="2" t="s">
        <v>201</v>
      </c>
      <c r="E772" s="2" t="s">
        <v>582</v>
      </c>
      <c r="F772" s="24">
        <v>65000</v>
      </c>
      <c r="G772" s="3" t="s">
        <v>12</v>
      </c>
      <c r="H772" s="3" t="s">
        <v>13</v>
      </c>
      <c r="I772" s="4"/>
      <c r="J772" s="3"/>
      <c r="K772" s="3" t="s">
        <v>3</v>
      </c>
      <c r="L772" s="3" t="s">
        <v>59</v>
      </c>
      <c r="M772" s="3" t="s">
        <v>60</v>
      </c>
      <c r="N772" s="127">
        <v>771</v>
      </c>
    </row>
    <row r="773" spans="1:14" ht="15.75" x14ac:dyDescent="0.25">
      <c r="A773" s="23" t="s">
        <v>1237</v>
      </c>
      <c r="B773" s="23" t="s">
        <v>1603</v>
      </c>
      <c r="C773" s="3" t="s">
        <v>12</v>
      </c>
      <c r="D773" s="2" t="s">
        <v>195</v>
      </c>
      <c r="E773" s="2" t="s">
        <v>490</v>
      </c>
      <c r="F773" s="4">
        <v>64983</v>
      </c>
      <c r="G773" s="3" t="s">
        <v>12</v>
      </c>
      <c r="H773" s="3" t="s">
        <v>13</v>
      </c>
      <c r="I773" s="4"/>
      <c r="J773" s="3"/>
      <c r="K773" s="3" t="s">
        <v>3</v>
      </c>
      <c r="L773" s="3" t="s">
        <v>59</v>
      </c>
      <c r="M773" s="3" t="s">
        <v>60</v>
      </c>
      <c r="N773" s="127">
        <v>772</v>
      </c>
    </row>
    <row r="774" spans="1:14" ht="15.75" x14ac:dyDescent="0.25">
      <c r="A774" s="23" t="s">
        <v>1604</v>
      </c>
      <c r="B774" s="23" t="s">
        <v>311</v>
      </c>
      <c r="C774" s="3" t="s">
        <v>87</v>
      </c>
      <c r="D774" s="2" t="s">
        <v>201</v>
      </c>
      <c r="E774" s="2" t="s">
        <v>456</v>
      </c>
      <c r="F774" s="24">
        <v>64971</v>
      </c>
      <c r="G774" s="3" t="s">
        <v>12</v>
      </c>
      <c r="H774" s="3" t="s">
        <v>13</v>
      </c>
      <c r="I774" s="4"/>
      <c r="J774" s="3"/>
      <c r="K774" s="3" t="s">
        <v>3</v>
      </c>
      <c r="L774" s="3" t="s">
        <v>59</v>
      </c>
      <c r="M774" s="3" t="s">
        <v>60</v>
      </c>
      <c r="N774" s="127">
        <v>773</v>
      </c>
    </row>
    <row r="775" spans="1:14" ht="15.75" x14ac:dyDescent="0.25">
      <c r="A775" s="23" t="s">
        <v>1605</v>
      </c>
      <c r="B775" s="23" t="s">
        <v>50</v>
      </c>
      <c r="C775" s="3" t="s">
        <v>58</v>
      </c>
      <c r="D775" s="2" t="s">
        <v>1606</v>
      </c>
      <c r="E775" s="2" t="s">
        <v>547</v>
      </c>
      <c r="F775" s="4">
        <v>64949</v>
      </c>
      <c r="G775" s="3" t="s">
        <v>12</v>
      </c>
      <c r="H775" s="3" t="s">
        <v>13</v>
      </c>
      <c r="I775" s="4"/>
      <c r="J775" s="3"/>
      <c r="K775" s="3" t="s">
        <v>2</v>
      </c>
      <c r="L775" s="3" t="s">
        <v>14</v>
      </c>
      <c r="M775" s="3" t="s">
        <v>15</v>
      </c>
      <c r="N775" s="127">
        <v>774</v>
      </c>
    </row>
    <row r="776" spans="1:14" ht="15.75" x14ac:dyDescent="0.25">
      <c r="A776" s="23" t="s">
        <v>1607</v>
      </c>
      <c r="B776" s="23" t="s">
        <v>147</v>
      </c>
      <c r="C776" s="3" t="s">
        <v>9</v>
      </c>
      <c r="D776" s="2" t="s">
        <v>1608</v>
      </c>
      <c r="E776" s="2" t="s">
        <v>53</v>
      </c>
      <c r="F776" s="4">
        <v>64873</v>
      </c>
      <c r="G776" s="3" t="s">
        <v>12</v>
      </c>
      <c r="H776" s="3" t="s">
        <v>13</v>
      </c>
      <c r="I776" s="4"/>
      <c r="J776" s="3"/>
      <c r="K776" s="3" t="s">
        <v>2</v>
      </c>
      <c r="L776" s="3" t="s">
        <v>14</v>
      </c>
      <c r="M776" s="3" t="s">
        <v>15</v>
      </c>
      <c r="N776" s="127">
        <v>775</v>
      </c>
    </row>
    <row r="777" spans="1:14" ht="15.75" x14ac:dyDescent="0.25">
      <c r="A777" s="23" t="s">
        <v>1609</v>
      </c>
      <c r="B777" s="23" t="s">
        <v>50</v>
      </c>
      <c r="C777" s="3" t="s">
        <v>13</v>
      </c>
      <c r="D777" s="2" t="s">
        <v>588</v>
      </c>
      <c r="E777" s="2" t="s">
        <v>125</v>
      </c>
      <c r="F777" s="4">
        <v>64854</v>
      </c>
      <c r="G777" s="3" t="s">
        <v>12</v>
      </c>
      <c r="H777" s="3" t="s">
        <v>13</v>
      </c>
      <c r="I777" s="4"/>
      <c r="J777" s="3"/>
      <c r="K777" s="3" t="s">
        <v>3</v>
      </c>
      <c r="L777" s="3" t="s">
        <v>59</v>
      </c>
      <c r="M777" s="3" t="s">
        <v>60</v>
      </c>
      <c r="N777" s="127">
        <v>776</v>
      </c>
    </row>
    <row r="778" spans="1:14" ht="15.75" x14ac:dyDescent="0.25">
      <c r="A778" s="23" t="s">
        <v>1610</v>
      </c>
      <c r="B778" s="23" t="s">
        <v>282</v>
      </c>
      <c r="C778" s="3" t="s">
        <v>12</v>
      </c>
      <c r="D778" s="2" t="s">
        <v>1184</v>
      </c>
      <c r="E778" s="2" t="s">
        <v>53</v>
      </c>
      <c r="F778" s="4">
        <v>64842</v>
      </c>
      <c r="G778" s="3" t="s">
        <v>12</v>
      </c>
      <c r="H778" s="3" t="s">
        <v>13</v>
      </c>
      <c r="I778" s="4"/>
      <c r="J778" s="3"/>
      <c r="K778" s="3" t="s">
        <v>2</v>
      </c>
      <c r="L778" s="3" t="s">
        <v>14</v>
      </c>
      <c r="M778" s="3" t="s">
        <v>15</v>
      </c>
      <c r="N778" s="127">
        <v>777</v>
      </c>
    </row>
    <row r="779" spans="1:14" ht="15.75" x14ac:dyDescent="0.25">
      <c r="A779" s="23" t="s">
        <v>209</v>
      </c>
      <c r="B779" s="23" t="s">
        <v>266</v>
      </c>
      <c r="C779" s="3" t="s">
        <v>181</v>
      </c>
      <c r="D779" s="2" t="s">
        <v>1611</v>
      </c>
      <c r="E779" s="2" t="s">
        <v>53</v>
      </c>
      <c r="F779" s="4">
        <v>64842</v>
      </c>
      <c r="G779" s="3" t="s">
        <v>12</v>
      </c>
      <c r="H779" s="3" t="s">
        <v>13</v>
      </c>
      <c r="I779" s="4"/>
      <c r="J779" s="3"/>
      <c r="K779" s="3" t="s">
        <v>2</v>
      </c>
      <c r="L779" s="3" t="s">
        <v>14</v>
      </c>
      <c r="M779" s="3" t="s">
        <v>15</v>
      </c>
      <c r="N779" s="127">
        <v>778</v>
      </c>
    </row>
    <row r="780" spans="1:14" ht="15.75" x14ac:dyDescent="0.25">
      <c r="A780" s="23" t="s">
        <v>1612</v>
      </c>
      <c r="B780" s="23" t="s">
        <v>875</v>
      </c>
      <c r="C780" s="3" t="s">
        <v>187</v>
      </c>
      <c r="D780" s="2" t="s">
        <v>996</v>
      </c>
      <c r="E780" s="2" t="s">
        <v>53</v>
      </c>
      <c r="F780" s="24">
        <v>64842</v>
      </c>
      <c r="G780" s="3" t="s">
        <v>12</v>
      </c>
      <c r="H780" s="3" t="s">
        <v>13</v>
      </c>
      <c r="I780" s="4"/>
      <c r="J780" s="3"/>
      <c r="K780" s="3" t="s">
        <v>2</v>
      </c>
      <c r="L780" s="3" t="s">
        <v>14</v>
      </c>
      <c r="M780" s="3" t="s">
        <v>15</v>
      </c>
      <c r="N780" s="127">
        <v>779</v>
      </c>
    </row>
    <row r="781" spans="1:14" ht="15.75" x14ac:dyDescent="0.25">
      <c r="A781" s="23" t="s">
        <v>1613</v>
      </c>
      <c r="B781" s="23" t="s">
        <v>344</v>
      </c>
      <c r="C781" s="3" t="s">
        <v>63</v>
      </c>
      <c r="D781" s="2" t="s">
        <v>1563</v>
      </c>
      <c r="E781" s="2" t="s">
        <v>53</v>
      </c>
      <c r="F781" s="4">
        <v>64841</v>
      </c>
      <c r="G781" s="3" t="s">
        <v>12</v>
      </c>
      <c r="H781" s="3" t="s">
        <v>13</v>
      </c>
      <c r="I781" s="4"/>
      <c r="J781" s="3"/>
      <c r="K781" s="3" t="s">
        <v>2</v>
      </c>
      <c r="L781" s="3" t="s">
        <v>14</v>
      </c>
      <c r="M781" s="3" t="s">
        <v>15</v>
      </c>
      <c r="N781" s="127">
        <v>780</v>
      </c>
    </row>
    <row r="782" spans="1:14" ht="15.75" x14ac:dyDescent="0.25">
      <c r="A782" s="23" t="s">
        <v>1614</v>
      </c>
      <c r="B782" s="23" t="s">
        <v>1615</v>
      </c>
      <c r="C782" s="3" t="s">
        <v>51</v>
      </c>
      <c r="D782" s="2" t="s">
        <v>1606</v>
      </c>
      <c r="E782" s="2" t="s">
        <v>547</v>
      </c>
      <c r="F782" s="24">
        <v>64819</v>
      </c>
      <c r="G782" s="3" t="s">
        <v>12</v>
      </c>
      <c r="H782" s="3" t="s">
        <v>13</v>
      </c>
      <c r="I782" s="4"/>
      <c r="J782" s="3"/>
      <c r="K782" s="3" t="s">
        <v>2</v>
      </c>
      <c r="L782" s="3" t="s">
        <v>14</v>
      </c>
      <c r="M782" s="3" t="s">
        <v>15</v>
      </c>
      <c r="N782" s="127">
        <v>781</v>
      </c>
    </row>
    <row r="783" spans="1:14" ht="15.75" x14ac:dyDescent="0.25">
      <c r="A783" s="23" t="s">
        <v>420</v>
      </c>
      <c r="B783" s="23" t="s">
        <v>452</v>
      </c>
      <c r="C783" s="3" t="s">
        <v>18</v>
      </c>
      <c r="D783" s="2" t="s">
        <v>712</v>
      </c>
      <c r="E783" s="2" t="s">
        <v>1616</v>
      </c>
      <c r="F783" s="4">
        <v>64629</v>
      </c>
      <c r="G783" s="3" t="s">
        <v>12</v>
      </c>
      <c r="H783" s="3" t="s">
        <v>13</v>
      </c>
      <c r="I783" s="4"/>
      <c r="J783" s="3"/>
      <c r="K783" s="3" t="s">
        <v>3</v>
      </c>
      <c r="L783" s="3" t="s">
        <v>59</v>
      </c>
      <c r="M783" s="3" t="s">
        <v>60</v>
      </c>
      <c r="N783" s="127">
        <v>782</v>
      </c>
    </row>
    <row r="784" spans="1:14" ht="15.75" x14ac:dyDescent="0.25">
      <c r="A784" s="23" t="s">
        <v>1617</v>
      </c>
      <c r="B784" s="23" t="s">
        <v>1618</v>
      </c>
      <c r="C784" s="3" t="s">
        <v>12</v>
      </c>
      <c r="D784" s="2" t="s">
        <v>1198</v>
      </c>
      <c r="E784" s="2" t="s">
        <v>639</v>
      </c>
      <c r="F784" s="4">
        <v>64575</v>
      </c>
      <c r="G784" s="3" t="s">
        <v>12</v>
      </c>
      <c r="H784" s="3" t="s">
        <v>13</v>
      </c>
      <c r="I784" s="4"/>
      <c r="J784" s="3"/>
      <c r="K784" s="3" t="s">
        <v>2</v>
      </c>
      <c r="L784" s="3" t="s">
        <v>14</v>
      </c>
      <c r="M784" s="3" t="s">
        <v>15</v>
      </c>
      <c r="N784" s="127">
        <v>783</v>
      </c>
    </row>
    <row r="785" spans="1:14" ht="15.75" x14ac:dyDescent="0.25">
      <c r="A785" s="23" t="s">
        <v>1619</v>
      </c>
      <c r="B785" s="23" t="s">
        <v>1620</v>
      </c>
      <c r="C785" s="8"/>
      <c r="D785" s="2" t="s">
        <v>201</v>
      </c>
      <c r="E785" s="2" t="s">
        <v>527</v>
      </c>
      <c r="F785" s="4">
        <v>64559</v>
      </c>
      <c r="G785" s="3" t="s">
        <v>58</v>
      </c>
      <c r="H785" s="3" t="s">
        <v>13</v>
      </c>
      <c r="I785" s="4"/>
      <c r="J785" s="3"/>
      <c r="K785" s="3" t="s">
        <v>1</v>
      </c>
      <c r="L785" s="3" t="s">
        <v>59</v>
      </c>
      <c r="M785" s="3" t="s">
        <v>60</v>
      </c>
      <c r="N785" s="127">
        <v>784</v>
      </c>
    </row>
    <row r="786" spans="1:14" ht="15.75" x14ac:dyDescent="0.25">
      <c r="A786" s="23" t="s">
        <v>1621</v>
      </c>
      <c r="B786" s="23" t="s">
        <v>704</v>
      </c>
      <c r="C786" s="3" t="s">
        <v>58</v>
      </c>
      <c r="D786" s="2" t="s">
        <v>1622</v>
      </c>
      <c r="E786" s="2" t="s">
        <v>812</v>
      </c>
      <c r="F786" s="4">
        <v>64453</v>
      </c>
      <c r="G786" s="3" t="s">
        <v>12</v>
      </c>
      <c r="H786" s="3" t="s">
        <v>13</v>
      </c>
      <c r="I786" s="4"/>
      <c r="J786" s="3"/>
      <c r="K786" s="3" t="s">
        <v>2</v>
      </c>
      <c r="L786" s="3" t="s">
        <v>14</v>
      </c>
      <c r="M786" s="3" t="s">
        <v>15</v>
      </c>
      <c r="N786" s="127">
        <v>785</v>
      </c>
    </row>
    <row r="787" spans="1:14" ht="15.75" x14ac:dyDescent="0.25">
      <c r="A787" s="23" t="s">
        <v>1623</v>
      </c>
      <c r="B787" s="23" t="s">
        <v>774</v>
      </c>
      <c r="C787" s="3" t="s">
        <v>51</v>
      </c>
      <c r="D787" s="2" t="s">
        <v>1624</v>
      </c>
      <c r="E787" s="2" t="s">
        <v>253</v>
      </c>
      <c r="F787" s="4">
        <v>64413</v>
      </c>
      <c r="G787" s="3" t="s">
        <v>12</v>
      </c>
      <c r="H787" s="3" t="s">
        <v>13</v>
      </c>
      <c r="I787" s="4"/>
      <c r="J787" s="3"/>
      <c r="K787" s="3" t="s">
        <v>2</v>
      </c>
      <c r="L787" s="3" t="s">
        <v>14</v>
      </c>
      <c r="M787" s="3" t="s">
        <v>15</v>
      </c>
      <c r="N787" s="127">
        <v>786</v>
      </c>
    </row>
    <row r="788" spans="1:14" ht="15.75" x14ac:dyDescent="0.25">
      <c r="A788" s="23" t="s">
        <v>1625</v>
      </c>
      <c r="B788" s="23" t="s">
        <v>86</v>
      </c>
      <c r="C788" s="3" t="s">
        <v>135</v>
      </c>
      <c r="D788" s="2" t="s">
        <v>1626</v>
      </c>
      <c r="E788" s="2" t="s">
        <v>37</v>
      </c>
      <c r="F788" s="4">
        <v>64366</v>
      </c>
      <c r="G788" s="3" t="s">
        <v>12</v>
      </c>
      <c r="H788" s="3" t="s">
        <v>13</v>
      </c>
      <c r="I788" s="4"/>
      <c r="J788" s="3"/>
      <c r="K788" s="3" t="s">
        <v>2</v>
      </c>
      <c r="L788" s="3" t="s">
        <v>14</v>
      </c>
      <c r="M788" s="3" t="s">
        <v>15</v>
      </c>
      <c r="N788" s="127">
        <v>787</v>
      </c>
    </row>
    <row r="789" spans="1:14" ht="15.75" x14ac:dyDescent="0.25">
      <c r="A789" s="23" t="s">
        <v>1627</v>
      </c>
      <c r="B789" s="23" t="s">
        <v>1628</v>
      </c>
      <c r="C789" s="8"/>
      <c r="D789" s="2" t="s">
        <v>201</v>
      </c>
      <c r="E789" s="2" t="s">
        <v>57</v>
      </c>
      <c r="F789" s="4">
        <v>64276</v>
      </c>
      <c r="G789" s="3" t="s">
        <v>12</v>
      </c>
      <c r="H789" s="3" t="s">
        <v>13</v>
      </c>
      <c r="I789" s="4"/>
      <c r="J789" s="3"/>
      <c r="K789" s="3" t="s">
        <v>3</v>
      </c>
      <c r="L789" s="3" t="s">
        <v>59</v>
      </c>
      <c r="M789" s="3" t="s">
        <v>60</v>
      </c>
      <c r="N789" s="127">
        <v>788</v>
      </c>
    </row>
    <row r="790" spans="1:14" ht="15.75" x14ac:dyDescent="0.25">
      <c r="A790" s="23" t="s">
        <v>1629</v>
      </c>
      <c r="B790" s="23" t="s">
        <v>17</v>
      </c>
      <c r="C790" s="3" t="s">
        <v>144</v>
      </c>
      <c r="D790" s="2" t="s">
        <v>359</v>
      </c>
      <c r="E790" s="2" t="s">
        <v>1191</v>
      </c>
      <c r="F790" s="4">
        <v>64264</v>
      </c>
      <c r="G790" s="3" t="s">
        <v>12</v>
      </c>
      <c r="H790" s="3" t="s">
        <v>13</v>
      </c>
      <c r="I790" s="4"/>
      <c r="J790" s="3"/>
      <c r="K790" s="3" t="s">
        <v>2</v>
      </c>
      <c r="L790" s="3" t="s">
        <v>14</v>
      </c>
      <c r="M790" s="3" t="s">
        <v>15</v>
      </c>
      <c r="N790" s="127">
        <v>789</v>
      </c>
    </row>
    <row r="791" spans="1:14" ht="15.75" x14ac:dyDescent="0.25">
      <c r="A791" s="23" t="s">
        <v>1630</v>
      </c>
      <c r="B791" s="23" t="s">
        <v>1631</v>
      </c>
      <c r="C791" s="3" t="s">
        <v>144</v>
      </c>
      <c r="D791" s="2" t="s">
        <v>1632</v>
      </c>
      <c r="E791" s="2" t="s">
        <v>53</v>
      </c>
      <c r="F791" s="4">
        <v>64206</v>
      </c>
      <c r="G791" s="3" t="s">
        <v>12</v>
      </c>
      <c r="H791" s="3" t="s">
        <v>13</v>
      </c>
      <c r="I791" s="4"/>
      <c r="J791" s="3"/>
      <c r="K791" s="3" t="s">
        <v>2</v>
      </c>
      <c r="L791" s="3" t="s">
        <v>14</v>
      </c>
      <c r="M791" s="3" t="s">
        <v>15</v>
      </c>
      <c r="N791" s="127">
        <v>790</v>
      </c>
    </row>
    <row r="792" spans="1:14" ht="15.75" x14ac:dyDescent="0.25">
      <c r="A792" s="23" t="s">
        <v>1633</v>
      </c>
      <c r="B792" s="23" t="s">
        <v>1634</v>
      </c>
      <c r="C792" s="3" t="s">
        <v>82</v>
      </c>
      <c r="D792" s="2" t="s">
        <v>201</v>
      </c>
      <c r="E792" s="2" t="s">
        <v>385</v>
      </c>
      <c r="F792" s="4">
        <v>64190</v>
      </c>
      <c r="G792" s="3" t="s">
        <v>58</v>
      </c>
      <c r="H792" s="3" t="s">
        <v>13</v>
      </c>
      <c r="I792" s="4"/>
      <c r="J792" s="3"/>
      <c r="K792" s="3" t="s">
        <v>1</v>
      </c>
      <c r="L792" s="3" t="s">
        <v>59</v>
      </c>
      <c r="M792" s="3" t="s">
        <v>60</v>
      </c>
      <c r="N792" s="127">
        <v>791</v>
      </c>
    </row>
    <row r="793" spans="1:14" ht="15.75" x14ac:dyDescent="0.25">
      <c r="A793" s="23" t="s">
        <v>1635</v>
      </c>
      <c r="B793" s="23" t="s">
        <v>559</v>
      </c>
      <c r="C793" s="3" t="s">
        <v>51</v>
      </c>
      <c r="D793" s="2" t="s">
        <v>782</v>
      </c>
      <c r="E793" s="2" t="s">
        <v>270</v>
      </c>
      <c r="F793" s="4">
        <v>64157</v>
      </c>
      <c r="G793" s="3" t="s">
        <v>12</v>
      </c>
      <c r="H793" s="3" t="s">
        <v>13</v>
      </c>
      <c r="I793" s="4"/>
      <c r="J793" s="3"/>
      <c r="K793" s="3" t="s">
        <v>3</v>
      </c>
      <c r="L793" s="3" t="s">
        <v>59</v>
      </c>
      <c r="M793" s="3" t="s">
        <v>60</v>
      </c>
      <c r="N793" s="127">
        <v>792</v>
      </c>
    </row>
    <row r="794" spans="1:14" ht="15.75" x14ac:dyDescent="0.25">
      <c r="A794" s="23" t="s">
        <v>209</v>
      </c>
      <c r="B794" s="23" t="s">
        <v>772</v>
      </c>
      <c r="C794" s="3" t="s">
        <v>9</v>
      </c>
      <c r="D794" s="2" t="s">
        <v>1266</v>
      </c>
      <c r="E794" s="2" t="s">
        <v>1261</v>
      </c>
      <c r="F794" s="4">
        <v>64110</v>
      </c>
      <c r="G794" s="3" t="s">
        <v>12</v>
      </c>
      <c r="H794" s="3" t="s">
        <v>13</v>
      </c>
      <c r="I794" s="4"/>
      <c r="J794" s="3"/>
      <c r="K794" s="3" t="s">
        <v>2</v>
      </c>
      <c r="L794" s="3" t="s">
        <v>14</v>
      </c>
      <c r="M794" s="3" t="s">
        <v>15</v>
      </c>
      <c r="N794" s="127">
        <v>793</v>
      </c>
    </row>
    <row r="795" spans="1:14" ht="15.75" x14ac:dyDescent="0.25">
      <c r="A795" s="23" t="s">
        <v>1636</v>
      </c>
      <c r="B795" s="23" t="s">
        <v>918</v>
      </c>
      <c r="C795" s="3" t="s">
        <v>12</v>
      </c>
      <c r="D795" s="2" t="s">
        <v>359</v>
      </c>
      <c r="E795" s="2" t="s">
        <v>694</v>
      </c>
      <c r="F795" s="4">
        <v>64110</v>
      </c>
      <c r="G795" s="3" t="s">
        <v>12</v>
      </c>
      <c r="H795" s="3" t="s">
        <v>13</v>
      </c>
      <c r="I795" s="4"/>
      <c r="J795" s="3"/>
      <c r="K795" s="3" t="s">
        <v>2</v>
      </c>
      <c r="L795" s="3" t="s">
        <v>14</v>
      </c>
      <c r="M795" s="3" t="s">
        <v>15</v>
      </c>
      <c r="N795" s="127">
        <v>794</v>
      </c>
    </row>
    <row r="796" spans="1:14" ht="15.75" x14ac:dyDescent="0.25">
      <c r="A796" s="23" t="s">
        <v>1637</v>
      </c>
      <c r="B796" s="23" t="s">
        <v>139</v>
      </c>
      <c r="C796" s="3" t="s">
        <v>87</v>
      </c>
      <c r="D796" s="2" t="s">
        <v>1638</v>
      </c>
      <c r="E796" s="2" t="s">
        <v>53</v>
      </c>
      <c r="F796" s="4">
        <v>64080</v>
      </c>
      <c r="G796" s="3" t="s">
        <v>12</v>
      </c>
      <c r="H796" s="3" t="s">
        <v>13</v>
      </c>
      <c r="I796" s="4"/>
      <c r="J796" s="3"/>
      <c r="K796" s="3" t="s">
        <v>2</v>
      </c>
      <c r="L796" s="3" t="s">
        <v>14</v>
      </c>
      <c r="M796" s="3" t="s">
        <v>15</v>
      </c>
      <c r="N796" s="127">
        <v>795</v>
      </c>
    </row>
    <row r="797" spans="1:14" ht="15.75" x14ac:dyDescent="0.25">
      <c r="A797" s="23" t="s">
        <v>1639</v>
      </c>
      <c r="B797" s="23" t="s">
        <v>50</v>
      </c>
      <c r="C797" s="3" t="s">
        <v>9</v>
      </c>
      <c r="D797" s="2" t="s">
        <v>1640</v>
      </c>
      <c r="E797" s="2" t="s">
        <v>371</v>
      </c>
      <c r="F797" s="4">
        <v>64000</v>
      </c>
      <c r="G797" s="3" t="s">
        <v>12</v>
      </c>
      <c r="H797" s="3" t="s">
        <v>13</v>
      </c>
      <c r="I797" s="4"/>
      <c r="J797" s="3"/>
      <c r="K797" s="3" t="s">
        <v>2</v>
      </c>
      <c r="L797" s="3" t="s">
        <v>14</v>
      </c>
      <c r="M797" s="3" t="s">
        <v>15</v>
      </c>
      <c r="N797" s="127">
        <v>796</v>
      </c>
    </row>
    <row r="798" spans="1:14" ht="15.75" x14ac:dyDescent="0.25">
      <c r="A798" s="23" t="s">
        <v>1641</v>
      </c>
      <c r="B798" s="23" t="s">
        <v>1484</v>
      </c>
      <c r="C798" s="3" t="s">
        <v>135</v>
      </c>
      <c r="D798" s="2" t="s">
        <v>201</v>
      </c>
      <c r="E798" s="2" t="s">
        <v>221</v>
      </c>
      <c r="F798" s="24">
        <v>64000</v>
      </c>
      <c r="G798" s="3" t="s">
        <v>12</v>
      </c>
      <c r="H798" s="3" t="s">
        <v>13</v>
      </c>
      <c r="I798" s="4"/>
      <c r="J798" s="3"/>
      <c r="K798" s="3" t="s">
        <v>3</v>
      </c>
      <c r="L798" s="3" t="s">
        <v>59</v>
      </c>
      <c r="M798" s="3" t="s">
        <v>60</v>
      </c>
      <c r="N798" s="127">
        <v>797</v>
      </c>
    </row>
    <row r="799" spans="1:14" ht="15.75" x14ac:dyDescent="0.25">
      <c r="A799" s="25" t="s">
        <v>1642</v>
      </c>
      <c r="B799" s="25" t="s">
        <v>1086</v>
      </c>
      <c r="C799" s="26" t="s">
        <v>43</v>
      </c>
      <c r="D799" s="139" t="s">
        <v>782</v>
      </c>
      <c r="E799" s="139" t="s">
        <v>249</v>
      </c>
      <c r="F799" s="27">
        <v>63974</v>
      </c>
      <c r="G799" s="26" t="s">
        <v>12</v>
      </c>
      <c r="H799" s="26" t="s">
        <v>13</v>
      </c>
      <c r="I799" s="27"/>
      <c r="J799" s="26"/>
      <c r="K799" s="26" t="s">
        <v>3</v>
      </c>
      <c r="L799" s="26" t="s">
        <v>59</v>
      </c>
      <c r="M799" s="26" t="s">
        <v>60</v>
      </c>
      <c r="N799" s="127">
        <v>798</v>
      </c>
    </row>
    <row r="800" spans="1:14" ht="15.75" x14ac:dyDescent="0.25">
      <c r="A800" s="23" t="s">
        <v>1643</v>
      </c>
      <c r="B800" s="23" t="s">
        <v>749</v>
      </c>
      <c r="C800" s="3" t="s">
        <v>58</v>
      </c>
      <c r="D800" s="2" t="s">
        <v>195</v>
      </c>
      <c r="E800" s="2" t="s">
        <v>535</v>
      </c>
      <c r="F800" s="4">
        <v>63965</v>
      </c>
      <c r="G800" s="3" t="s">
        <v>12</v>
      </c>
      <c r="H800" s="3" t="s">
        <v>13</v>
      </c>
      <c r="I800" s="4"/>
      <c r="J800" s="3"/>
      <c r="K800" s="3" t="s">
        <v>3</v>
      </c>
      <c r="L800" s="3" t="s">
        <v>59</v>
      </c>
      <c r="M800" s="3" t="s">
        <v>60</v>
      </c>
      <c r="N800" s="127">
        <v>799</v>
      </c>
    </row>
    <row r="801" spans="1:14" ht="15.75" x14ac:dyDescent="0.25">
      <c r="A801" s="23" t="s">
        <v>1644</v>
      </c>
      <c r="B801" s="23" t="s">
        <v>1265</v>
      </c>
      <c r="C801" s="3" t="s">
        <v>12</v>
      </c>
      <c r="D801" s="2" t="s">
        <v>201</v>
      </c>
      <c r="E801" s="2" t="s">
        <v>392</v>
      </c>
      <c r="F801" s="24">
        <v>63892</v>
      </c>
      <c r="G801" s="3" t="s">
        <v>12</v>
      </c>
      <c r="H801" s="3" t="s">
        <v>13</v>
      </c>
      <c r="I801" s="4"/>
      <c r="J801" s="3"/>
      <c r="K801" s="3" t="s">
        <v>3</v>
      </c>
      <c r="L801" s="3" t="s">
        <v>59</v>
      </c>
      <c r="M801" s="3" t="s">
        <v>60</v>
      </c>
      <c r="N801" s="127">
        <v>800</v>
      </c>
    </row>
    <row r="802" spans="1:14" ht="15.75" x14ac:dyDescent="0.25">
      <c r="A802" s="23" t="s">
        <v>1645</v>
      </c>
      <c r="B802" s="23" t="s">
        <v>1062</v>
      </c>
      <c r="C802" s="3" t="s">
        <v>12</v>
      </c>
      <c r="D802" s="2" t="s">
        <v>1266</v>
      </c>
      <c r="E802" s="2" t="s">
        <v>198</v>
      </c>
      <c r="F802" s="4">
        <v>63834</v>
      </c>
      <c r="G802" s="3" t="s">
        <v>12</v>
      </c>
      <c r="H802" s="3" t="s">
        <v>13</v>
      </c>
      <c r="I802" s="4"/>
      <c r="J802" s="3"/>
      <c r="K802" s="3" t="s">
        <v>2</v>
      </c>
      <c r="L802" s="3" t="s">
        <v>14</v>
      </c>
      <c r="M802" s="3" t="s">
        <v>15</v>
      </c>
      <c r="N802" s="127">
        <v>801</v>
      </c>
    </row>
    <row r="803" spans="1:14" ht="15.75" x14ac:dyDescent="0.25">
      <c r="A803" s="23" t="s">
        <v>1646</v>
      </c>
      <c r="B803" s="23" t="s">
        <v>344</v>
      </c>
      <c r="C803" s="3" t="s">
        <v>87</v>
      </c>
      <c r="D803" s="2" t="s">
        <v>1647</v>
      </c>
      <c r="E803" s="2" t="s">
        <v>1648</v>
      </c>
      <c r="F803" s="4">
        <v>63776</v>
      </c>
      <c r="G803" s="3" t="s">
        <v>12</v>
      </c>
      <c r="H803" s="3" t="s">
        <v>13</v>
      </c>
      <c r="I803" s="4"/>
      <c r="J803" s="3"/>
      <c r="K803" s="3" t="s">
        <v>2</v>
      </c>
      <c r="L803" s="3" t="s">
        <v>14</v>
      </c>
      <c r="M803" s="3" t="s">
        <v>15</v>
      </c>
      <c r="N803" s="127">
        <v>802</v>
      </c>
    </row>
    <row r="804" spans="1:14" ht="15.75" x14ac:dyDescent="0.25">
      <c r="A804" s="23" t="s">
        <v>1649</v>
      </c>
      <c r="B804" s="23" t="s">
        <v>1650</v>
      </c>
      <c r="C804" s="3" t="s">
        <v>181</v>
      </c>
      <c r="D804" s="2" t="s">
        <v>1651</v>
      </c>
      <c r="E804" s="2" t="s">
        <v>33</v>
      </c>
      <c r="F804" s="4">
        <v>63776</v>
      </c>
      <c r="G804" s="3" t="s">
        <v>12</v>
      </c>
      <c r="H804" s="3" t="s">
        <v>13</v>
      </c>
      <c r="I804" s="4"/>
      <c r="J804" s="3"/>
      <c r="K804" s="3" t="s">
        <v>2</v>
      </c>
      <c r="L804" s="3" t="s">
        <v>14</v>
      </c>
      <c r="M804" s="3" t="s">
        <v>15</v>
      </c>
      <c r="N804" s="127">
        <v>803</v>
      </c>
    </row>
    <row r="805" spans="1:14" ht="15.75" x14ac:dyDescent="0.25">
      <c r="A805" s="23" t="s">
        <v>1593</v>
      </c>
      <c r="B805" s="23" t="s">
        <v>1652</v>
      </c>
      <c r="C805" s="3" t="s">
        <v>12</v>
      </c>
      <c r="D805" s="2" t="s">
        <v>712</v>
      </c>
      <c r="E805" s="2" t="s">
        <v>410</v>
      </c>
      <c r="F805" s="4">
        <v>63690</v>
      </c>
      <c r="G805" s="3" t="s">
        <v>12</v>
      </c>
      <c r="H805" s="3" t="s">
        <v>13</v>
      </c>
      <c r="I805" s="4"/>
      <c r="J805" s="3"/>
      <c r="K805" s="3" t="s">
        <v>3</v>
      </c>
      <c r="L805" s="3" t="s">
        <v>59</v>
      </c>
      <c r="M805" s="3" t="s">
        <v>60</v>
      </c>
      <c r="N805" s="127">
        <v>804</v>
      </c>
    </row>
    <row r="806" spans="1:14" ht="15.75" x14ac:dyDescent="0.25">
      <c r="A806" s="23" t="s">
        <v>1653</v>
      </c>
      <c r="B806" s="23" t="s">
        <v>394</v>
      </c>
      <c r="C806" s="3" t="s">
        <v>87</v>
      </c>
      <c r="D806" s="2" t="s">
        <v>1654</v>
      </c>
      <c r="E806" s="2" t="s">
        <v>53</v>
      </c>
      <c r="F806" s="4">
        <v>63683</v>
      </c>
      <c r="G806" s="3" t="s">
        <v>12</v>
      </c>
      <c r="H806" s="3" t="s">
        <v>13</v>
      </c>
      <c r="I806" s="4"/>
      <c r="J806" s="3"/>
      <c r="K806" s="3" t="s">
        <v>2</v>
      </c>
      <c r="L806" s="3" t="s">
        <v>14</v>
      </c>
      <c r="M806" s="3" t="s">
        <v>15</v>
      </c>
      <c r="N806" s="127">
        <v>805</v>
      </c>
    </row>
    <row r="807" spans="1:14" ht="15.75" x14ac:dyDescent="0.25">
      <c r="A807" s="23" t="s">
        <v>1655</v>
      </c>
      <c r="B807" s="23" t="s">
        <v>1656</v>
      </c>
      <c r="C807" s="3" t="s">
        <v>12</v>
      </c>
      <c r="D807" s="2" t="s">
        <v>1657</v>
      </c>
      <c r="E807" s="2" t="s">
        <v>173</v>
      </c>
      <c r="F807" s="4">
        <v>63681</v>
      </c>
      <c r="G807" s="3" t="s">
        <v>12</v>
      </c>
      <c r="H807" s="3" t="s">
        <v>13</v>
      </c>
      <c r="I807" s="4"/>
      <c r="J807" s="3"/>
      <c r="K807" s="3" t="s">
        <v>2</v>
      </c>
      <c r="L807" s="3" t="s">
        <v>14</v>
      </c>
      <c r="M807" s="3" t="s">
        <v>15</v>
      </c>
      <c r="N807" s="127">
        <v>806</v>
      </c>
    </row>
    <row r="808" spans="1:14" ht="15.75" x14ac:dyDescent="0.25">
      <c r="A808" s="23" t="s">
        <v>1658</v>
      </c>
      <c r="B808" s="23" t="s">
        <v>1331</v>
      </c>
      <c r="C808" s="3" t="s">
        <v>12</v>
      </c>
      <c r="D808" s="2" t="s">
        <v>195</v>
      </c>
      <c r="E808" s="2" t="s">
        <v>1050</v>
      </c>
      <c r="F808" s="4">
        <v>63658</v>
      </c>
      <c r="G808" s="3" t="s">
        <v>12</v>
      </c>
      <c r="H808" s="3" t="s">
        <v>13</v>
      </c>
      <c r="I808" s="4"/>
      <c r="J808" s="3"/>
      <c r="K808" s="3" t="s">
        <v>3</v>
      </c>
      <c r="L808" s="3" t="s">
        <v>59</v>
      </c>
      <c r="M808" s="3" t="s">
        <v>60</v>
      </c>
      <c r="N808" s="127">
        <v>807</v>
      </c>
    </row>
    <row r="809" spans="1:14" ht="15.75" x14ac:dyDescent="0.25">
      <c r="A809" s="23" t="s">
        <v>1659</v>
      </c>
      <c r="B809" s="23" t="s">
        <v>394</v>
      </c>
      <c r="C809" s="3" t="s">
        <v>187</v>
      </c>
      <c r="D809" s="2" t="s">
        <v>1660</v>
      </c>
      <c r="E809" s="2" t="s">
        <v>435</v>
      </c>
      <c r="F809" s="4">
        <v>63537</v>
      </c>
      <c r="G809" s="3" t="s">
        <v>12</v>
      </c>
      <c r="H809" s="3" t="s">
        <v>13</v>
      </c>
      <c r="I809" s="4"/>
      <c r="J809" s="3"/>
      <c r="K809" s="3" t="s">
        <v>2</v>
      </c>
      <c r="L809" s="3" t="s">
        <v>14</v>
      </c>
      <c r="M809" s="3" t="s">
        <v>15</v>
      </c>
      <c r="N809" s="127">
        <v>808</v>
      </c>
    </row>
    <row r="810" spans="1:14" ht="15.75" x14ac:dyDescent="0.25">
      <c r="A810" s="23" t="s">
        <v>420</v>
      </c>
      <c r="B810" s="23" t="s">
        <v>118</v>
      </c>
      <c r="C810" s="3" t="s">
        <v>152</v>
      </c>
      <c r="D810" s="2" t="s">
        <v>359</v>
      </c>
      <c r="E810" s="2" t="s">
        <v>1661</v>
      </c>
      <c r="F810" s="4">
        <v>63505</v>
      </c>
      <c r="G810" s="3" t="s">
        <v>12</v>
      </c>
      <c r="H810" s="3" t="s">
        <v>13</v>
      </c>
      <c r="I810" s="4"/>
      <c r="J810" s="3"/>
      <c r="K810" s="3" t="s">
        <v>2</v>
      </c>
      <c r="L810" s="3" t="s">
        <v>14</v>
      </c>
      <c r="M810" s="3" t="s">
        <v>15</v>
      </c>
      <c r="N810" s="127">
        <v>809</v>
      </c>
    </row>
    <row r="811" spans="1:14" ht="15.75" x14ac:dyDescent="0.25">
      <c r="A811" s="23" t="s">
        <v>1662</v>
      </c>
      <c r="B811" s="23" t="s">
        <v>67</v>
      </c>
      <c r="C811" s="3" t="s">
        <v>224</v>
      </c>
      <c r="D811" s="2" t="s">
        <v>782</v>
      </c>
      <c r="E811" s="2" t="s">
        <v>167</v>
      </c>
      <c r="F811" s="4">
        <v>63436</v>
      </c>
      <c r="G811" s="3" t="s">
        <v>12</v>
      </c>
      <c r="H811" s="3" t="s">
        <v>13</v>
      </c>
      <c r="I811" s="4"/>
      <c r="J811" s="3"/>
      <c r="K811" s="3" t="s">
        <v>3</v>
      </c>
      <c r="L811" s="3" t="s">
        <v>59</v>
      </c>
      <c r="M811" s="3" t="s">
        <v>60</v>
      </c>
      <c r="N811" s="127">
        <v>810</v>
      </c>
    </row>
    <row r="812" spans="1:14" ht="15.75" x14ac:dyDescent="0.25">
      <c r="A812" s="23" t="s">
        <v>556</v>
      </c>
      <c r="B812" s="23" t="s">
        <v>1663</v>
      </c>
      <c r="C812" s="3" t="s">
        <v>144</v>
      </c>
      <c r="D812" s="2" t="s">
        <v>1664</v>
      </c>
      <c r="E812" s="2" t="s">
        <v>1665</v>
      </c>
      <c r="F812" s="4">
        <v>63386</v>
      </c>
      <c r="G812" s="3" t="s">
        <v>12</v>
      </c>
      <c r="H812" s="3" t="s">
        <v>13</v>
      </c>
      <c r="I812" s="4"/>
      <c r="J812" s="3"/>
      <c r="K812" s="3" t="s">
        <v>2</v>
      </c>
      <c r="L812" s="3" t="s">
        <v>14</v>
      </c>
      <c r="M812" s="3" t="s">
        <v>15</v>
      </c>
      <c r="N812" s="127">
        <v>811</v>
      </c>
    </row>
    <row r="813" spans="1:14" ht="15.75" x14ac:dyDescent="0.25">
      <c r="A813" s="23" t="s">
        <v>1666</v>
      </c>
      <c r="B813" s="23" t="s">
        <v>51</v>
      </c>
      <c r="C813" s="3" t="s">
        <v>152</v>
      </c>
      <c r="D813" s="2" t="s">
        <v>712</v>
      </c>
      <c r="E813" s="2" t="s">
        <v>167</v>
      </c>
      <c r="F813" s="4">
        <v>63360</v>
      </c>
      <c r="G813" s="3" t="s">
        <v>58</v>
      </c>
      <c r="H813" s="3" t="s">
        <v>13</v>
      </c>
      <c r="I813" s="4">
        <v>15000</v>
      </c>
      <c r="J813" s="3"/>
      <c r="K813" s="3" t="s">
        <v>1</v>
      </c>
      <c r="L813" s="3" t="s">
        <v>59</v>
      </c>
      <c r="M813" s="3" t="s">
        <v>60</v>
      </c>
      <c r="N813" s="127">
        <v>812</v>
      </c>
    </row>
    <row r="814" spans="1:14" ht="15.75" x14ac:dyDescent="0.25">
      <c r="A814" s="23" t="s">
        <v>1667</v>
      </c>
      <c r="B814" s="23" t="s">
        <v>1668</v>
      </c>
      <c r="C814" s="3" t="s">
        <v>43</v>
      </c>
      <c r="D814" s="2" t="s">
        <v>1669</v>
      </c>
      <c r="E814" s="2" t="s">
        <v>825</v>
      </c>
      <c r="F814" s="4">
        <v>63357</v>
      </c>
      <c r="G814" s="3" t="s">
        <v>12</v>
      </c>
      <c r="H814" s="3" t="s">
        <v>13</v>
      </c>
      <c r="I814" s="4"/>
      <c r="J814" s="3"/>
      <c r="K814" s="3" t="s">
        <v>2</v>
      </c>
      <c r="L814" s="3" t="s">
        <v>14</v>
      </c>
      <c r="M814" s="3" t="s">
        <v>15</v>
      </c>
      <c r="N814" s="127">
        <v>813</v>
      </c>
    </row>
    <row r="815" spans="1:14" ht="15.75" x14ac:dyDescent="0.25">
      <c r="A815" s="23" t="s">
        <v>1670</v>
      </c>
      <c r="B815" s="23" t="s">
        <v>86</v>
      </c>
      <c r="C815" s="8"/>
      <c r="D815" s="2" t="s">
        <v>1671</v>
      </c>
      <c r="E815" s="2" t="s">
        <v>1135</v>
      </c>
      <c r="F815" s="4">
        <v>63357</v>
      </c>
      <c r="G815" s="3" t="s">
        <v>12</v>
      </c>
      <c r="H815" s="3" t="s">
        <v>13</v>
      </c>
      <c r="I815" s="4"/>
      <c r="J815" s="3"/>
      <c r="K815" s="3" t="s">
        <v>2</v>
      </c>
      <c r="L815" s="3" t="s">
        <v>14</v>
      </c>
      <c r="M815" s="3" t="s">
        <v>15</v>
      </c>
      <c r="N815" s="127">
        <v>814</v>
      </c>
    </row>
    <row r="816" spans="1:14" ht="15.75" x14ac:dyDescent="0.25">
      <c r="A816" s="23" t="s">
        <v>1672</v>
      </c>
      <c r="B816" s="23" t="s">
        <v>1673</v>
      </c>
      <c r="C816" s="3" t="s">
        <v>51</v>
      </c>
      <c r="D816" s="2" t="s">
        <v>359</v>
      </c>
      <c r="E816" s="2" t="s">
        <v>493</v>
      </c>
      <c r="F816" s="24">
        <v>63260</v>
      </c>
      <c r="G816" s="3" t="s">
        <v>12</v>
      </c>
      <c r="H816" s="3" t="s">
        <v>13</v>
      </c>
      <c r="I816" s="4"/>
      <c r="J816" s="3"/>
      <c r="K816" s="3" t="s">
        <v>2</v>
      </c>
      <c r="L816" s="3" t="s">
        <v>14</v>
      </c>
      <c r="M816" s="3" t="s">
        <v>15</v>
      </c>
      <c r="N816" s="127">
        <v>815</v>
      </c>
    </row>
    <row r="817" spans="1:14" ht="15.75" x14ac:dyDescent="0.25">
      <c r="A817" s="23" t="s">
        <v>1674</v>
      </c>
      <c r="B817" s="23" t="s">
        <v>184</v>
      </c>
      <c r="C817" s="3" t="s">
        <v>87</v>
      </c>
      <c r="D817" s="2" t="s">
        <v>1675</v>
      </c>
      <c r="E817" s="2" t="s">
        <v>261</v>
      </c>
      <c r="F817" s="4">
        <v>63180</v>
      </c>
      <c r="G817" s="3" t="s">
        <v>12</v>
      </c>
      <c r="H817" s="3" t="s">
        <v>13</v>
      </c>
      <c r="I817" s="4"/>
      <c r="J817" s="3"/>
      <c r="K817" s="3" t="s">
        <v>2</v>
      </c>
      <c r="L817" s="3" t="s">
        <v>14</v>
      </c>
      <c r="M817" s="3" t="s">
        <v>15</v>
      </c>
      <c r="N817" s="127">
        <v>816</v>
      </c>
    </row>
    <row r="818" spans="1:14" ht="15.75" x14ac:dyDescent="0.25">
      <c r="A818" s="23" t="s">
        <v>1676</v>
      </c>
      <c r="B818" s="23" t="s">
        <v>595</v>
      </c>
      <c r="C818" s="3" t="s">
        <v>18</v>
      </c>
      <c r="D818" s="2" t="s">
        <v>201</v>
      </c>
      <c r="E818" s="2" t="s">
        <v>392</v>
      </c>
      <c r="F818" s="4">
        <v>63152</v>
      </c>
      <c r="G818" s="3" t="s">
        <v>12</v>
      </c>
      <c r="H818" s="3" t="s">
        <v>13</v>
      </c>
      <c r="I818" s="4"/>
      <c r="J818" s="3"/>
      <c r="K818" s="3" t="s">
        <v>3</v>
      </c>
      <c r="L818" s="3" t="s">
        <v>59</v>
      </c>
      <c r="M818" s="3" t="s">
        <v>60</v>
      </c>
      <c r="N818" s="127">
        <v>817</v>
      </c>
    </row>
    <row r="819" spans="1:14" ht="15.75" x14ac:dyDescent="0.25">
      <c r="A819" s="23" t="s">
        <v>1677</v>
      </c>
      <c r="B819" s="23" t="s">
        <v>1057</v>
      </c>
      <c r="C819" s="3" t="s">
        <v>31</v>
      </c>
      <c r="D819" s="2" t="s">
        <v>201</v>
      </c>
      <c r="E819" s="2" t="s">
        <v>385</v>
      </c>
      <c r="F819" s="4">
        <v>63110</v>
      </c>
      <c r="G819" s="3" t="s">
        <v>12</v>
      </c>
      <c r="H819" s="3" t="s">
        <v>13</v>
      </c>
      <c r="I819" s="4"/>
      <c r="J819" s="3"/>
      <c r="K819" s="3" t="s">
        <v>3</v>
      </c>
      <c r="L819" s="3" t="s">
        <v>59</v>
      </c>
      <c r="M819" s="3" t="s">
        <v>60</v>
      </c>
      <c r="N819" s="127">
        <v>818</v>
      </c>
    </row>
    <row r="820" spans="1:14" ht="15.75" x14ac:dyDescent="0.25">
      <c r="A820" s="23" t="s">
        <v>821</v>
      </c>
      <c r="B820" s="23" t="s">
        <v>893</v>
      </c>
      <c r="C820" s="3" t="s">
        <v>51</v>
      </c>
      <c r="D820" s="2" t="s">
        <v>782</v>
      </c>
      <c r="E820" s="2" t="s">
        <v>527</v>
      </c>
      <c r="F820" s="4">
        <v>63079</v>
      </c>
      <c r="G820" s="3" t="s">
        <v>12</v>
      </c>
      <c r="H820" s="3" t="s">
        <v>13</v>
      </c>
      <c r="I820" s="4"/>
      <c r="J820" s="3"/>
      <c r="K820" s="3" t="s">
        <v>3</v>
      </c>
      <c r="L820" s="3" t="s">
        <v>59</v>
      </c>
      <c r="M820" s="3" t="s">
        <v>60</v>
      </c>
      <c r="N820" s="127">
        <v>819</v>
      </c>
    </row>
    <row r="821" spans="1:14" ht="15.75" x14ac:dyDescent="0.25">
      <c r="A821" s="25" t="s">
        <v>1678</v>
      </c>
      <c r="B821" s="25" t="s">
        <v>1679</v>
      </c>
      <c r="C821" s="31"/>
      <c r="D821" s="139" t="s">
        <v>782</v>
      </c>
      <c r="E821" s="139" t="s">
        <v>249</v>
      </c>
      <c r="F821" s="27">
        <v>63054</v>
      </c>
      <c r="G821" s="26" t="s">
        <v>12</v>
      </c>
      <c r="H821" s="26" t="s">
        <v>13</v>
      </c>
      <c r="I821" s="27"/>
      <c r="J821" s="26"/>
      <c r="K821" s="26" t="s">
        <v>3</v>
      </c>
      <c r="L821" s="26" t="s">
        <v>59</v>
      </c>
      <c r="M821" s="26" t="s">
        <v>60</v>
      </c>
      <c r="N821" s="127">
        <v>820</v>
      </c>
    </row>
    <row r="822" spans="1:14" ht="15.75" x14ac:dyDescent="0.25">
      <c r="A822" s="23" t="s">
        <v>1680</v>
      </c>
      <c r="B822" s="23" t="s">
        <v>1047</v>
      </c>
      <c r="C822" s="3" t="s">
        <v>12</v>
      </c>
      <c r="D822" s="2" t="s">
        <v>1681</v>
      </c>
      <c r="E822" s="2" t="s">
        <v>240</v>
      </c>
      <c r="F822" s="4">
        <v>63053</v>
      </c>
      <c r="G822" s="3" t="s">
        <v>12</v>
      </c>
      <c r="H822" s="3" t="s">
        <v>13</v>
      </c>
      <c r="I822" s="4"/>
      <c r="J822" s="3"/>
      <c r="K822" s="3" t="s">
        <v>2</v>
      </c>
      <c r="L822" s="3" t="s">
        <v>14</v>
      </c>
      <c r="M822" s="3" t="s">
        <v>15</v>
      </c>
      <c r="N822" s="127">
        <v>821</v>
      </c>
    </row>
    <row r="823" spans="1:14" ht="15.75" x14ac:dyDescent="0.25">
      <c r="A823" s="23" t="s">
        <v>837</v>
      </c>
      <c r="B823" s="23" t="s">
        <v>187</v>
      </c>
      <c r="C823" s="3" t="s">
        <v>51</v>
      </c>
      <c r="D823" s="2" t="s">
        <v>1682</v>
      </c>
      <c r="E823" s="2" t="s">
        <v>163</v>
      </c>
      <c r="F823" s="24">
        <v>62987</v>
      </c>
      <c r="G823" s="3" t="s">
        <v>12</v>
      </c>
      <c r="H823" s="3" t="s">
        <v>13</v>
      </c>
      <c r="I823" s="4"/>
      <c r="J823" s="3"/>
      <c r="K823" s="3" t="s">
        <v>3</v>
      </c>
      <c r="L823" s="3" t="s">
        <v>59</v>
      </c>
      <c r="M823" s="3" t="s">
        <v>60</v>
      </c>
      <c r="N823" s="127">
        <v>822</v>
      </c>
    </row>
    <row r="824" spans="1:14" ht="15.75" x14ac:dyDescent="0.25">
      <c r="A824" s="23" t="s">
        <v>1683</v>
      </c>
      <c r="B824" s="23" t="s">
        <v>127</v>
      </c>
      <c r="C824" s="3" t="s">
        <v>87</v>
      </c>
      <c r="D824" s="2" t="s">
        <v>201</v>
      </c>
      <c r="E824" s="2" t="s">
        <v>497</v>
      </c>
      <c r="F824" s="4">
        <v>62909</v>
      </c>
      <c r="G824" s="3" t="s">
        <v>12</v>
      </c>
      <c r="H824" s="3" t="s">
        <v>13</v>
      </c>
      <c r="I824" s="4"/>
      <c r="J824" s="3"/>
      <c r="K824" s="3" t="s">
        <v>3</v>
      </c>
      <c r="L824" s="3" t="s">
        <v>59</v>
      </c>
      <c r="M824" s="3" t="s">
        <v>60</v>
      </c>
      <c r="N824" s="127">
        <v>823</v>
      </c>
    </row>
    <row r="825" spans="1:14" ht="15.75" x14ac:dyDescent="0.25">
      <c r="A825" s="23" t="s">
        <v>1684</v>
      </c>
      <c r="B825" s="23" t="s">
        <v>1685</v>
      </c>
      <c r="C825" s="3" t="s">
        <v>12</v>
      </c>
      <c r="D825" s="2" t="s">
        <v>1027</v>
      </c>
      <c r="E825" s="2" t="s">
        <v>53</v>
      </c>
      <c r="F825" s="4">
        <v>62907</v>
      </c>
      <c r="G825" s="3" t="s">
        <v>12</v>
      </c>
      <c r="H825" s="3" t="s">
        <v>13</v>
      </c>
      <c r="I825" s="4"/>
      <c r="J825" s="3"/>
      <c r="K825" s="3" t="s">
        <v>2</v>
      </c>
      <c r="L825" s="3" t="s">
        <v>14</v>
      </c>
      <c r="M825" s="3" t="s">
        <v>15</v>
      </c>
      <c r="N825" s="127">
        <v>824</v>
      </c>
    </row>
    <row r="826" spans="1:14" ht="15.75" x14ac:dyDescent="0.25">
      <c r="A826" s="23" t="s">
        <v>1686</v>
      </c>
      <c r="B826" s="23" t="s">
        <v>781</v>
      </c>
      <c r="C826" s="3" t="s">
        <v>12</v>
      </c>
      <c r="D826" s="2" t="s">
        <v>1687</v>
      </c>
      <c r="E826" s="2" t="s">
        <v>385</v>
      </c>
      <c r="F826" s="4">
        <v>62850</v>
      </c>
      <c r="G826" s="3" t="s">
        <v>12</v>
      </c>
      <c r="H826" s="3" t="s">
        <v>13</v>
      </c>
      <c r="I826" s="4">
        <v>5000</v>
      </c>
      <c r="J826" s="3"/>
      <c r="K826" s="3" t="s">
        <v>3</v>
      </c>
      <c r="L826" s="3" t="s">
        <v>59</v>
      </c>
      <c r="M826" s="3" t="s">
        <v>60</v>
      </c>
      <c r="N826" s="127">
        <v>825</v>
      </c>
    </row>
    <row r="827" spans="1:14" ht="15.75" x14ac:dyDescent="0.25">
      <c r="A827" s="23" t="s">
        <v>1688</v>
      </c>
      <c r="B827" s="23" t="s">
        <v>1689</v>
      </c>
      <c r="C827" s="3" t="s">
        <v>18</v>
      </c>
      <c r="D827" s="2" t="s">
        <v>201</v>
      </c>
      <c r="E827" s="2" t="s">
        <v>302</v>
      </c>
      <c r="F827" s="4">
        <v>62511</v>
      </c>
      <c r="G827" s="3" t="s">
        <v>12</v>
      </c>
      <c r="H827" s="3" t="s">
        <v>13</v>
      </c>
      <c r="I827" s="4"/>
      <c r="J827" s="3"/>
      <c r="K827" s="3" t="s">
        <v>3</v>
      </c>
      <c r="L827" s="3" t="s">
        <v>59</v>
      </c>
      <c r="M827" s="3" t="s">
        <v>60</v>
      </c>
      <c r="N827" s="127">
        <v>826</v>
      </c>
    </row>
    <row r="828" spans="1:14" ht="15.75" x14ac:dyDescent="0.25">
      <c r="A828" s="23" t="s">
        <v>1690</v>
      </c>
      <c r="B828" s="23" t="s">
        <v>1691</v>
      </c>
      <c r="C828" s="3" t="s">
        <v>152</v>
      </c>
      <c r="D828" s="2" t="s">
        <v>1692</v>
      </c>
      <c r="E828" s="2" t="s">
        <v>435</v>
      </c>
      <c r="F828" s="4">
        <v>62471</v>
      </c>
      <c r="G828" s="3" t="s">
        <v>12</v>
      </c>
      <c r="H828" s="3" t="s">
        <v>13</v>
      </c>
      <c r="I828" s="4"/>
      <c r="J828" s="3"/>
      <c r="K828" s="3" t="s">
        <v>2</v>
      </c>
      <c r="L828" s="3" t="s">
        <v>14</v>
      </c>
      <c r="M828" s="3" t="s">
        <v>15</v>
      </c>
      <c r="N828" s="127">
        <v>827</v>
      </c>
    </row>
    <row r="829" spans="1:14" ht="15.75" x14ac:dyDescent="0.25">
      <c r="A829" s="23" t="s">
        <v>1693</v>
      </c>
      <c r="B829" s="23" t="s">
        <v>1694</v>
      </c>
      <c r="C829" s="3" t="s">
        <v>51</v>
      </c>
      <c r="D829" s="2" t="s">
        <v>1695</v>
      </c>
      <c r="E829" s="2" t="s">
        <v>120</v>
      </c>
      <c r="F829" s="4">
        <v>62415</v>
      </c>
      <c r="G829" s="3" t="s">
        <v>12</v>
      </c>
      <c r="H829" s="3" t="s">
        <v>13</v>
      </c>
      <c r="I829" s="4"/>
      <c r="J829" s="3"/>
      <c r="K829" s="3" t="s">
        <v>2</v>
      </c>
      <c r="L829" s="3" t="s">
        <v>14</v>
      </c>
      <c r="M829" s="3" t="s">
        <v>15</v>
      </c>
      <c r="N829" s="127">
        <v>828</v>
      </c>
    </row>
    <row r="830" spans="1:14" ht="15.75" x14ac:dyDescent="0.25">
      <c r="A830" s="23" t="s">
        <v>989</v>
      </c>
      <c r="B830" s="23" t="s">
        <v>548</v>
      </c>
      <c r="C830" s="3" t="s">
        <v>144</v>
      </c>
      <c r="D830" s="2" t="s">
        <v>1696</v>
      </c>
      <c r="E830" s="2" t="s">
        <v>72</v>
      </c>
      <c r="F830" s="4">
        <v>62397</v>
      </c>
      <c r="G830" s="3" t="s">
        <v>12</v>
      </c>
      <c r="H830" s="3" t="s">
        <v>13</v>
      </c>
      <c r="I830" s="4"/>
      <c r="J830" s="3"/>
      <c r="K830" s="3" t="s">
        <v>2</v>
      </c>
      <c r="L830" s="3" t="s">
        <v>14</v>
      </c>
      <c r="M830" s="3" t="s">
        <v>15</v>
      </c>
      <c r="N830" s="127">
        <v>829</v>
      </c>
    </row>
    <row r="831" spans="1:14" ht="15.75" x14ac:dyDescent="0.25">
      <c r="A831" s="23" t="s">
        <v>1697</v>
      </c>
      <c r="B831" s="23" t="s">
        <v>35</v>
      </c>
      <c r="C831" s="3" t="s">
        <v>87</v>
      </c>
      <c r="D831" s="2" t="s">
        <v>1698</v>
      </c>
      <c r="E831" s="2" t="s">
        <v>505</v>
      </c>
      <c r="F831" s="4">
        <v>62386</v>
      </c>
      <c r="G831" s="3" t="s">
        <v>12</v>
      </c>
      <c r="H831" s="3" t="s">
        <v>13</v>
      </c>
      <c r="I831" s="4"/>
      <c r="J831" s="3"/>
      <c r="K831" s="3" t="s">
        <v>2</v>
      </c>
      <c r="L831" s="3" t="s">
        <v>14</v>
      </c>
      <c r="M831" s="3" t="s">
        <v>15</v>
      </c>
      <c r="N831" s="127">
        <v>830</v>
      </c>
    </row>
    <row r="832" spans="1:14" ht="31.5" x14ac:dyDescent="0.25">
      <c r="A832" s="29" t="s">
        <v>1699</v>
      </c>
      <c r="B832" s="30" t="s">
        <v>1700</v>
      </c>
      <c r="C832" s="8" t="s">
        <v>144</v>
      </c>
      <c r="D832" s="11" t="s">
        <v>1701</v>
      </c>
      <c r="E832" s="11" t="s">
        <v>1702</v>
      </c>
      <c r="F832" s="7">
        <v>62335</v>
      </c>
      <c r="G832" s="8" t="s">
        <v>12</v>
      </c>
      <c r="H832" s="8" t="s">
        <v>13</v>
      </c>
      <c r="I832" s="7"/>
      <c r="J832" s="8"/>
      <c r="K832" s="8" t="s">
        <v>2</v>
      </c>
      <c r="L832" s="8" t="s">
        <v>14</v>
      </c>
      <c r="M832" s="8" t="s">
        <v>15</v>
      </c>
      <c r="N832" s="127">
        <v>831</v>
      </c>
    </row>
    <row r="833" spans="1:14" ht="15.75" x14ac:dyDescent="0.25">
      <c r="A833" s="23" t="s">
        <v>1703</v>
      </c>
      <c r="B833" s="23" t="s">
        <v>823</v>
      </c>
      <c r="C833" s="3" t="s">
        <v>18</v>
      </c>
      <c r="D833" s="2" t="s">
        <v>201</v>
      </c>
      <c r="E833" s="2" t="s">
        <v>258</v>
      </c>
      <c r="F833" s="4">
        <v>62288</v>
      </c>
      <c r="G833" s="3" t="s">
        <v>12</v>
      </c>
      <c r="H833" s="3" t="s">
        <v>13</v>
      </c>
      <c r="I833" s="4"/>
      <c r="J833" s="3"/>
      <c r="K833" s="3" t="s">
        <v>3</v>
      </c>
      <c r="L833" s="3" t="s">
        <v>59</v>
      </c>
      <c r="M833" s="3" t="s">
        <v>60</v>
      </c>
      <c r="N833" s="127">
        <v>832</v>
      </c>
    </row>
    <row r="834" spans="1:14" ht="15.75" x14ac:dyDescent="0.25">
      <c r="A834" s="23" t="s">
        <v>1704</v>
      </c>
      <c r="B834" s="23" t="s">
        <v>111</v>
      </c>
      <c r="C834" s="3" t="s">
        <v>87</v>
      </c>
      <c r="D834" s="2" t="s">
        <v>201</v>
      </c>
      <c r="E834" s="2" t="s">
        <v>428</v>
      </c>
      <c r="F834" s="4">
        <v>62250</v>
      </c>
      <c r="G834" s="3" t="s">
        <v>12</v>
      </c>
      <c r="H834" s="3" t="s">
        <v>13</v>
      </c>
      <c r="I834" s="4"/>
      <c r="J834" s="3"/>
      <c r="K834" s="3" t="s">
        <v>3</v>
      </c>
      <c r="L834" s="3" t="s">
        <v>59</v>
      </c>
      <c r="M834" s="3" t="s">
        <v>60</v>
      </c>
      <c r="N834" s="127">
        <v>833</v>
      </c>
    </row>
    <row r="835" spans="1:14" ht="15.75" x14ac:dyDescent="0.25">
      <c r="A835" s="23" t="s">
        <v>1705</v>
      </c>
      <c r="B835" s="23" t="s">
        <v>1164</v>
      </c>
      <c r="C835" s="3" t="s">
        <v>58</v>
      </c>
      <c r="D835" s="2" t="s">
        <v>712</v>
      </c>
      <c r="E835" s="2" t="s">
        <v>189</v>
      </c>
      <c r="F835" s="4">
        <v>62240</v>
      </c>
      <c r="G835" s="3" t="s">
        <v>12</v>
      </c>
      <c r="H835" s="3" t="s">
        <v>13</v>
      </c>
      <c r="I835" s="4"/>
      <c r="J835" s="3"/>
      <c r="K835" s="3" t="s">
        <v>3</v>
      </c>
      <c r="L835" s="3" t="s">
        <v>59</v>
      </c>
      <c r="M835" s="3" t="s">
        <v>60</v>
      </c>
      <c r="N835" s="127">
        <v>834</v>
      </c>
    </row>
    <row r="836" spans="1:14" ht="15.75" x14ac:dyDescent="0.25">
      <c r="A836" s="23" t="s">
        <v>1706</v>
      </c>
      <c r="B836" s="23" t="s">
        <v>131</v>
      </c>
      <c r="C836" s="3" t="s">
        <v>12</v>
      </c>
      <c r="D836" s="2" t="s">
        <v>712</v>
      </c>
      <c r="E836" s="2" t="s">
        <v>508</v>
      </c>
      <c r="F836" s="24">
        <v>62229</v>
      </c>
      <c r="G836" s="3" t="s">
        <v>12</v>
      </c>
      <c r="H836" s="3" t="s">
        <v>13</v>
      </c>
      <c r="I836" s="4"/>
      <c r="J836" s="3"/>
      <c r="K836" s="3" t="s">
        <v>3</v>
      </c>
      <c r="L836" s="3" t="s">
        <v>59</v>
      </c>
      <c r="M836" s="3" t="s">
        <v>60</v>
      </c>
      <c r="N836" s="127">
        <v>835</v>
      </c>
    </row>
    <row r="837" spans="1:14" ht="15.75" x14ac:dyDescent="0.25">
      <c r="A837" s="23" t="s">
        <v>1112</v>
      </c>
      <c r="B837" s="23" t="s">
        <v>91</v>
      </c>
      <c r="C837" s="3" t="s">
        <v>12</v>
      </c>
      <c r="D837" s="2" t="s">
        <v>588</v>
      </c>
      <c r="E837" s="2" t="s">
        <v>690</v>
      </c>
      <c r="F837" s="4">
        <v>62208</v>
      </c>
      <c r="G837" s="3" t="s">
        <v>12</v>
      </c>
      <c r="H837" s="3" t="s">
        <v>13</v>
      </c>
      <c r="I837" s="4"/>
      <c r="J837" s="3"/>
      <c r="K837" s="3" t="s">
        <v>3</v>
      </c>
      <c r="L837" s="3" t="s">
        <v>59</v>
      </c>
      <c r="M837" s="3" t="s">
        <v>60</v>
      </c>
      <c r="N837" s="127">
        <v>836</v>
      </c>
    </row>
    <row r="838" spans="1:14" ht="15.75" x14ac:dyDescent="0.25">
      <c r="A838" s="23" t="s">
        <v>133</v>
      </c>
      <c r="B838" s="23" t="s">
        <v>1707</v>
      </c>
      <c r="C838" s="8"/>
      <c r="D838" s="2" t="s">
        <v>359</v>
      </c>
      <c r="E838" s="2" t="s">
        <v>570</v>
      </c>
      <c r="F838" s="4">
        <v>62207</v>
      </c>
      <c r="G838" s="3" t="s">
        <v>12</v>
      </c>
      <c r="H838" s="3" t="s">
        <v>13</v>
      </c>
      <c r="I838" s="4"/>
      <c r="J838" s="3"/>
      <c r="K838" s="3" t="s">
        <v>2</v>
      </c>
      <c r="L838" s="3" t="s">
        <v>14</v>
      </c>
      <c r="M838" s="3" t="s">
        <v>15</v>
      </c>
      <c r="N838" s="127">
        <v>837</v>
      </c>
    </row>
    <row r="839" spans="1:14" ht="15.75" x14ac:dyDescent="0.25">
      <c r="A839" s="23" t="s">
        <v>1708</v>
      </c>
      <c r="B839" s="23" t="s">
        <v>1709</v>
      </c>
      <c r="C839" s="8"/>
      <c r="D839" s="2" t="s">
        <v>195</v>
      </c>
      <c r="E839" s="2" t="s">
        <v>428</v>
      </c>
      <c r="F839" s="4">
        <v>62164</v>
      </c>
      <c r="G839" s="3" t="s">
        <v>58</v>
      </c>
      <c r="H839" s="3" t="s">
        <v>13</v>
      </c>
      <c r="I839" s="4"/>
      <c r="J839" s="3"/>
      <c r="K839" s="3" t="s">
        <v>0</v>
      </c>
      <c r="L839" s="3" t="s">
        <v>14</v>
      </c>
      <c r="M839" s="3" t="s">
        <v>7373</v>
      </c>
      <c r="N839" s="127">
        <v>838</v>
      </c>
    </row>
    <row r="840" spans="1:14" ht="15.75" x14ac:dyDescent="0.25">
      <c r="A840" s="23" t="s">
        <v>1710</v>
      </c>
      <c r="B840" s="23" t="s">
        <v>1711</v>
      </c>
      <c r="C840" s="3" t="s">
        <v>18</v>
      </c>
      <c r="D840" s="2" t="s">
        <v>1712</v>
      </c>
      <c r="E840" s="2" t="s">
        <v>20</v>
      </c>
      <c r="F840" s="24">
        <v>62097</v>
      </c>
      <c r="G840" s="3" t="s">
        <v>12</v>
      </c>
      <c r="H840" s="3" t="s">
        <v>13</v>
      </c>
      <c r="I840" s="4"/>
      <c r="J840" s="3"/>
      <c r="K840" s="3" t="s">
        <v>2</v>
      </c>
      <c r="L840" s="3" t="s">
        <v>14</v>
      </c>
      <c r="M840" s="3" t="s">
        <v>15</v>
      </c>
      <c r="N840" s="127">
        <v>839</v>
      </c>
    </row>
    <row r="841" spans="1:14" ht="15.75" x14ac:dyDescent="0.25">
      <c r="A841" s="23" t="s">
        <v>1713</v>
      </c>
      <c r="B841" s="23" t="s">
        <v>210</v>
      </c>
      <c r="C841" s="3" t="s">
        <v>18</v>
      </c>
      <c r="D841" s="2" t="s">
        <v>1714</v>
      </c>
      <c r="E841" s="2" t="s">
        <v>1490</v>
      </c>
      <c r="F841" s="4">
        <v>62093</v>
      </c>
      <c r="G841" s="3" t="s">
        <v>12</v>
      </c>
      <c r="H841" s="3" t="s">
        <v>13</v>
      </c>
      <c r="I841" s="4"/>
      <c r="J841" s="3"/>
      <c r="K841" s="3" t="s">
        <v>2</v>
      </c>
      <c r="L841" s="3" t="s">
        <v>14</v>
      </c>
      <c r="M841" s="3" t="s">
        <v>15</v>
      </c>
      <c r="N841" s="127">
        <v>840</v>
      </c>
    </row>
    <row r="842" spans="1:14" ht="15.75" x14ac:dyDescent="0.25">
      <c r="A842" s="23" t="s">
        <v>848</v>
      </c>
      <c r="B842" s="23" t="s">
        <v>1715</v>
      </c>
      <c r="C842" s="8"/>
      <c r="D842" s="2" t="s">
        <v>1716</v>
      </c>
      <c r="E842" s="2" t="s">
        <v>1454</v>
      </c>
      <c r="F842" s="24">
        <v>62080</v>
      </c>
      <c r="G842" s="3" t="s">
        <v>12</v>
      </c>
      <c r="H842" s="3" t="s">
        <v>13</v>
      </c>
      <c r="I842" s="4"/>
      <c r="J842" s="3"/>
      <c r="K842" s="3" t="s">
        <v>2</v>
      </c>
      <c r="L842" s="3" t="s">
        <v>14</v>
      </c>
      <c r="M842" s="3" t="s">
        <v>15</v>
      </c>
      <c r="N842" s="127">
        <v>841</v>
      </c>
    </row>
    <row r="843" spans="1:14" ht="15.75" x14ac:dyDescent="0.25">
      <c r="A843" s="23" t="s">
        <v>1717</v>
      </c>
      <c r="B843" s="23" t="s">
        <v>1718</v>
      </c>
      <c r="C843" s="3" t="s">
        <v>31</v>
      </c>
      <c r="D843" s="2" t="s">
        <v>201</v>
      </c>
      <c r="E843" s="2" t="s">
        <v>463</v>
      </c>
      <c r="F843" s="4">
        <v>62056</v>
      </c>
      <c r="G843" s="3" t="s">
        <v>12</v>
      </c>
      <c r="H843" s="3" t="s">
        <v>13</v>
      </c>
      <c r="I843" s="4"/>
      <c r="J843" s="3"/>
      <c r="K843" s="3" t="s">
        <v>3</v>
      </c>
      <c r="L843" s="3" t="s">
        <v>59</v>
      </c>
      <c r="M843" s="3" t="s">
        <v>60</v>
      </c>
      <c r="N843" s="127">
        <v>842</v>
      </c>
    </row>
    <row r="844" spans="1:14" ht="15.75" x14ac:dyDescent="0.25">
      <c r="A844" s="23" t="s">
        <v>1719</v>
      </c>
      <c r="B844" s="23" t="s">
        <v>1720</v>
      </c>
      <c r="C844" s="3" t="s">
        <v>12</v>
      </c>
      <c r="D844" s="2" t="s">
        <v>201</v>
      </c>
      <c r="E844" s="2" t="s">
        <v>385</v>
      </c>
      <c r="F844" s="4">
        <v>62047</v>
      </c>
      <c r="G844" s="3" t="s">
        <v>12</v>
      </c>
      <c r="H844" s="3" t="s">
        <v>13</v>
      </c>
      <c r="I844" s="4"/>
      <c r="J844" s="3"/>
      <c r="K844" s="3" t="s">
        <v>3</v>
      </c>
      <c r="L844" s="3" t="s">
        <v>59</v>
      </c>
      <c r="M844" s="3" t="s">
        <v>60</v>
      </c>
      <c r="N844" s="127">
        <v>843</v>
      </c>
    </row>
    <row r="845" spans="1:14" ht="15.75" x14ac:dyDescent="0.25">
      <c r="A845" s="23" t="s">
        <v>432</v>
      </c>
      <c r="B845" s="23" t="s">
        <v>1721</v>
      </c>
      <c r="C845" s="3" t="s">
        <v>144</v>
      </c>
      <c r="D845" s="2" t="s">
        <v>1722</v>
      </c>
      <c r="E845" s="2" t="s">
        <v>120</v>
      </c>
      <c r="F845" s="4">
        <v>62013</v>
      </c>
      <c r="G845" s="3" t="s">
        <v>12</v>
      </c>
      <c r="H845" s="3" t="s">
        <v>13</v>
      </c>
      <c r="I845" s="4"/>
      <c r="J845" s="3"/>
      <c r="K845" s="3" t="s">
        <v>2</v>
      </c>
      <c r="L845" s="3" t="s">
        <v>14</v>
      </c>
      <c r="M845" s="3" t="s">
        <v>15</v>
      </c>
      <c r="N845" s="127">
        <v>844</v>
      </c>
    </row>
    <row r="846" spans="1:14" ht="15.75" x14ac:dyDescent="0.25">
      <c r="A846" s="23" t="s">
        <v>1723</v>
      </c>
      <c r="B846" s="23" t="s">
        <v>875</v>
      </c>
      <c r="C846" s="3" t="s">
        <v>187</v>
      </c>
      <c r="D846" s="2" t="s">
        <v>1724</v>
      </c>
      <c r="E846" s="2" t="s">
        <v>1725</v>
      </c>
      <c r="F846" s="4">
        <v>62000</v>
      </c>
      <c r="G846" s="3" t="s">
        <v>12</v>
      </c>
      <c r="H846" s="3" t="s">
        <v>13</v>
      </c>
      <c r="I846" s="4"/>
      <c r="J846" s="3"/>
      <c r="K846" s="3" t="s">
        <v>2</v>
      </c>
      <c r="L846" s="3" t="s">
        <v>14</v>
      </c>
      <c r="M846" s="3" t="s">
        <v>15</v>
      </c>
      <c r="N846" s="127">
        <v>845</v>
      </c>
    </row>
    <row r="847" spans="1:14" ht="15.75" x14ac:dyDescent="0.25">
      <c r="A847" s="23" t="s">
        <v>1726</v>
      </c>
      <c r="B847" s="23" t="s">
        <v>1727</v>
      </c>
      <c r="C847" s="3" t="s">
        <v>135</v>
      </c>
      <c r="D847" s="2" t="s">
        <v>201</v>
      </c>
      <c r="E847" s="2" t="s">
        <v>189</v>
      </c>
      <c r="F847" s="4">
        <v>61935</v>
      </c>
      <c r="G847" s="3" t="s">
        <v>12</v>
      </c>
      <c r="H847" s="3" t="s">
        <v>13</v>
      </c>
      <c r="I847" s="4"/>
      <c r="J847" s="3"/>
      <c r="K847" s="3" t="s">
        <v>3</v>
      </c>
      <c r="L847" s="3" t="s">
        <v>59</v>
      </c>
      <c r="M847" s="3" t="s">
        <v>60</v>
      </c>
      <c r="N847" s="127">
        <v>846</v>
      </c>
    </row>
    <row r="848" spans="1:14" ht="15.75" x14ac:dyDescent="0.25">
      <c r="A848" s="23" t="s">
        <v>1728</v>
      </c>
      <c r="B848" s="23" t="s">
        <v>704</v>
      </c>
      <c r="C848" s="3" t="s">
        <v>187</v>
      </c>
      <c r="D848" s="2" t="s">
        <v>1729</v>
      </c>
      <c r="E848" s="2" t="s">
        <v>789</v>
      </c>
      <c r="F848" s="4">
        <v>61933</v>
      </c>
      <c r="G848" s="3" t="s">
        <v>12</v>
      </c>
      <c r="H848" s="3" t="s">
        <v>13</v>
      </c>
      <c r="I848" s="4"/>
      <c r="J848" s="3"/>
      <c r="K848" s="3" t="s">
        <v>2</v>
      </c>
      <c r="L848" s="3" t="s">
        <v>14</v>
      </c>
      <c r="M848" s="3" t="s">
        <v>15</v>
      </c>
      <c r="N848" s="127">
        <v>847</v>
      </c>
    </row>
    <row r="849" spans="1:14" ht="15.75" x14ac:dyDescent="0.25">
      <c r="A849" s="23" t="s">
        <v>1730</v>
      </c>
      <c r="B849" s="23" t="s">
        <v>821</v>
      </c>
      <c r="C849" s="3" t="s">
        <v>63</v>
      </c>
      <c r="D849" s="2" t="s">
        <v>201</v>
      </c>
      <c r="E849" s="2" t="s">
        <v>373</v>
      </c>
      <c r="F849" s="4">
        <v>61856</v>
      </c>
      <c r="G849" s="3" t="s">
        <v>12</v>
      </c>
      <c r="H849" s="3" t="s">
        <v>13</v>
      </c>
      <c r="I849" s="4"/>
      <c r="J849" s="3"/>
      <c r="K849" s="3" t="s">
        <v>3</v>
      </c>
      <c r="L849" s="3" t="s">
        <v>59</v>
      </c>
      <c r="M849" s="3" t="s">
        <v>60</v>
      </c>
      <c r="N849" s="127">
        <v>848</v>
      </c>
    </row>
    <row r="850" spans="1:14" ht="15.75" x14ac:dyDescent="0.25">
      <c r="A850" s="23" t="s">
        <v>1731</v>
      </c>
      <c r="B850" s="23" t="s">
        <v>42</v>
      </c>
      <c r="C850" s="3" t="s">
        <v>233</v>
      </c>
      <c r="D850" s="2" t="s">
        <v>195</v>
      </c>
      <c r="E850" s="2" t="s">
        <v>1050</v>
      </c>
      <c r="F850" s="4">
        <v>61836</v>
      </c>
      <c r="G850" s="3" t="s">
        <v>12</v>
      </c>
      <c r="H850" s="3" t="s">
        <v>13</v>
      </c>
      <c r="I850" s="4"/>
      <c r="J850" s="3"/>
      <c r="K850" s="3" t="s">
        <v>3</v>
      </c>
      <c r="L850" s="3" t="s">
        <v>59</v>
      </c>
      <c r="M850" s="3" t="s">
        <v>60</v>
      </c>
      <c r="N850" s="127">
        <v>849</v>
      </c>
    </row>
    <row r="851" spans="1:14" ht="15.75" x14ac:dyDescent="0.25">
      <c r="A851" s="23" t="s">
        <v>1732</v>
      </c>
      <c r="B851" s="23" t="s">
        <v>351</v>
      </c>
      <c r="C851" s="3" t="s">
        <v>23</v>
      </c>
      <c r="D851" s="2" t="s">
        <v>1733</v>
      </c>
      <c r="E851" s="2" t="s">
        <v>234</v>
      </c>
      <c r="F851" s="24">
        <v>61829</v>
      </c>
      <c r="G851" s="3" t="s">
        <v>12</v>
      </c>
      <c r="H851" s="3" t="s">
        <v>13</v>
      </c>
      <c r="I851" s="4"/>
      <c r="J851" s="3"/>
      <c r="K851" s="3" t="s">
        <v>2</v>
      </c>
      <c r="L851" s="3" t="s">
        <v>14</v>
      </c>
      <c r="M851" s="3" t="s">
        <v>15</v>
      </c>
      <c r="N851" s="127">
        <v>850</v>
      </c>
    </row>
    <row r="852" spans="1:14" ht="15.75" x14ac:dyDescent="0.25">
      <c r="A852" s="23" t="s">
        <v>1734</v>
      </c>
      <c r="B852" s="23" t="s">
        <v>1735</v>
      </c>
      <c r="C852" s="3" t="s">
        <v>87</v>
      </c>
      <c r="D852" s="2" t="s">
        <v>1736</v>
      </c>
      <c r="E852" s="2" t="s">
        <v>120</v>
      </c>
      <c r="F852" s="4">
        <v>61814</v>
      </c>
      <c r="G852" s="32" t="s">
        <v>12</v>
      </c>
      <c r="H852" s="32" t="s">
        <v>13</v>
      </c>
      <c r="I852" s="4"/>
      <c r="J852" s="32"/>
      <c r="K852" s="32" t="s">
        <v>4</v>
      </c>
      <c r="L852" s="3" t="s">
        <v>14</v>
      </c>
      <c r="M852" s="3" t="s">
        <v>121</v>
      </c>
      <c r="N852" s="127">
        <v>851</v>
      </c>
    </row>
    <row r="853" spans="1:14" ht="15.75" x14ac:dyDescent="0.25">
      <c r="A853" s="23" t="s">
        <v>1737</v>
      </c>
      <c r="B853" s="23" t="s">
        <v>928</v>
      </c>
      <c r="C853" s="3" t="s">
        <v>31</v>
      </c>
      <c r="D853" s="2" t="s">
        <v>712</v>
      </c>
      <c r="E853" s="2" t="s">
        <v>576</v>
      </c>
      <c r="F853" s="4">
        <v>61777</v>
      </c>
      <c r="G853" s="3" t="s">
        <v>12</v>
      </c>
      <c r="H853" s="3" t="s">
        <v>13</v>
      </c>
      <c r="I853" s="4"/>
      <c r="J853" s="3"/>
      <c r="K853" s="3" t="s">
        <v>3</v>
      </c>
      <c r="L853" s="3" t="s">
        <v>59</v>
      </c>
      <c r="M853" s="3" t="s">
        <v>60</v>
      </c>
      <c r="N853" s="127">
        <v>852</v>
      </c>
    </row>
    <row r="854" spans="1:14" ht="15.75" x14ac:dyDescent="0.25">
      <c r="A854" s="23" t="s">
        <v>278</v>
      </c>
      <c r="B854" s="23" t="s">
        <v>1738</v>
      </c>
      <c r="C854" s="3" t="s">
        <v>144</v>
      </c>
      <c r="D854" s="2" t="s">
        <v>1739</v>
      </c>
      <c r="E854" s="2" t="s">
        <v>1740</v>
      </c>
      <c r="F854" s="4">
        <v>61726</v>
      </c>
      <c r="G854" s="3" t="s">
        <v>12</v>
      </c>
      <c r="H854" s="3" t="s">
        <v>13</v>
      </c>
      <c r="I854" s="4"/>
      <c r="J854" s="3"/>
      <c r="K854" s="3" t="s">
        <v>246</v>
      </c>
      <c r="L854" s="3" t="s">
        <v>14</v>
      </c>
      <c r="M854" s="3" t="s">
        <v>15</v>
      </c>
      <c r="N854" s="127">
        <v>853</v>
      </c>
    </row>
    <row r="855" spans="1:14" ht="15.75" x14ac:dyDescent="0.25">
      <c r="A855" s="23" t="s">
        <v>1741</v>
      </c>
      <c r="B855" s="23" t="s">
        <v>1742</v>
      </c>
      <c r="C855" s="8"/>
      <c r="D855" s="2" t="s">
        <v>1743</v>
      </c>
      <c r="E855" s="2" t="s">
        <v>106</v>
      </c>
      <c r="F855" s="4">
        <v>61692</v>
      </c>
      <c r="G855" s="3" t="s">
        <v>12</v>
      </c>
      <c r="H855" s="3" t="s">
        <v>13</v>
      </c>
      <c r="I855" s="4"/>
      <c r="J855" s="3"/>
      <c r="K855" s="3" t="s">
        <v>246</v>
      </c>
      <c r="L855" s="3" t="s">
        <v>14</v>
      </c>
      <c r="M855" s="3" t="s">
        <v>15</v>
      </c>
      <c r="N855" s="127">
        <v>854</v>
      </c>
    </row>
    <row r="856" spans="1:14" ht="15.75" x14ac:dyDescent="0.25">
      <c r="A856" s="23" t="s">
        <v>1744</v>
      </c>
      <c r="B856" s="23" t="s">
        <v>50</v>
      </c>
      <c r="C856" s="8"/>
      <c r="D856" s="2" t="s">
        <v>869</v>
      </c>
      <c r="E856" s="2" t="s">
        <v>120</v>
      </c>
      <c r="F856" s="4">
        <v>61653</v>
      </c>
      <c r="G856" s="3" t="s">
        <v>12</v>
      </c>
      <c r="H856" s="3" t="s">
        <v>13</v>
      </c>
      <c r="I856" s="4"/>
      <c r="J856" s="3"/>
      <c r="K856" s="3" t="s">
        <v>2</v>
      </c>
      <c r="L856" s="3" t="s">
        <v>14</v>
      </c>
      <c r="M856" s="3" t="s">
        <v>15</v>
      </c>
      <c r="N856" s="127">
        <v>855</v>
      </c>
    </row>
    <row r="857" spans="1:14" ht="15.75" x14ac:dyDescent="0.25">
      <c r="A857" s="23" t="s">
        <v>1745</v>
      </c>
      <c r="B857" s="23" t="s">
        <v>838</v>
      </c>
      <c r="C857" s="3" t="s">
        <v>135</v>
      </c>
      <c r="D857" s="2" t="s">
        <v>1746</v>
      </c>
      <c r="E857" s="2" t="s">
        <v>240</v>
      </c>
      <c r="F857" s="4">
        <v>61537</v>
      </c>
      <c r="G857" s="3" t="s">
        <v>12</v>
      </c>
      <c r="H857" s="3" t="s">
        <v>13</v>
      </c>
      <c r="I857" s="4"/>
      <c r="J857" s="3"/>
      <c r="K857" s="3" t="s">
        <v>2</v>
      </c>
      <c r="L857" s="3" t="s">
        <v>14</v>
      </c>
      <c r="M857" s="3" t="s">
        <v>15</v>
      </c>
      <c r="N857" s="127">
        <v>856</v>
      </c>
    </row>
    <row r="858" spans="1:14" ht="15.75" x14ac:dyDescent="0.25">
      <c r="A858" s="23" t="s">
        <v>1747</v>
      </c>
      <c r="B858" s="23" t="s">
        <v>55</v>
      </c>
      <c r="C858" s="3" t="s">
        <v>87</v>
      </c>
      <c r="D858" s="2" t="s">
        <v>1748</v>
      </c>
      <c r="E858" s="2" t="s">
        <v>37</v>
      </c>
      <c r="F858" s="4">
        <v>61500</v>
      </c>
      <c r="G858" s="3" t="s">
        <v>12</v>
      </c>
      <c r="H858" s="3" t="s">
        <v>13</v>
      </c>
      <c r="I858" s="4"/>
      <c r="J858" s="3"/>
      <c r="K858" s="3" t="s">
        <v>2</v>
      </c>
      <c r="L858" s="3" t="s">
        <v>14</v>
      </c>
      <c r="M858" s="3" t="s">
        <v>15</v>
      </c>
      <c r="N858" s="127">
        <v>857</v>
      </c>
    </row>
    <row r="859" spans="1:14" ht="15.75" x14ac:dyDescent="0.25">
      <c r="A859" s="23" t="s">
        <v>1749</v>
      </c>
      <c r="B859" s="23" t="s">
        <v>282</v>
      </c>
      <c r="C859" s="3" t="s">
        <v>87</v>
      </c>
      <c r="D859" s="2" t="s">
        <v>1750</v>
      </c>
      <c r="E859" s="2" t="s">
        <v>37</v>
      </c>
      <c r="F859" s="24">
        <v>61500</v>
      </c>
      <c r="G859" s="3" t="s">
        <v>12</v>
      </c>
      <c r="H859" s="3" t="s">
        <v>13</v>
      </c>
      <c r="I859" s="4"/>
      <c r="J859" s="3"/>
      <c r="K859" s="3" t="s">
        <v>2</v>
      </c>
      <c r="L859" s="3" t="s">
        <v>14</v>
      </c>
      <c r="M859" s="3" t="s">
        <v>15</v>
      </c>
      <c r="N859" s="127">
        <v>858</v>
      </c>
    </row>
    <row r="860" spans="1:14" ht="15.75" x14ac:dyDescent="0.25">
      <c r="A860" s="23" t="s">
        <v>1751</v>
      </c>
      <c r="B860" s="23" t="s">
        <v>377</v>
      </c>
      <c r="C860" s="3" t="s">
        <v>51</v>
      </c>
      <c r="D860" s="2" t="s">
        <v>1752</v>
      </c>
      <c r="E860" s="2" t="s">
        <v>834</v>
      </c>
      <c r="F860" s="4">
        <v>61500</v>
      </c>
      <c r="G860" s="3" t="s">
        <v>12</v>
      </c>
      <c r="H860" s="3" t="s">
        <v>13</v>
      </c>
      <c r="I860" s="4"/>
      <c r="J860" s="3"/>
      <c r="K860" s="3" t="s">
        <v>2</v>
      </c>
      <c r="L860" s="3" t="s">
        <v>14</v>
      </c>
      <c r="M860" s="3" t="s">
        <v>15</v>
      </c>
      <c r="N860" s="127">
        <v>859</v>
      </c>
    </row>
    <row r="861" spans="1:14" ht="15.75" x14ac:dyDescent="0.25">
      <c r="A861" s="23" t="s">
        <v>1753</v>
      </c>
      <c r="B861" s="23" t="s">
        <v>344</v>
      </c>
      <c r="C861" s="3" t="s">
        <v>58</v>
      </c>
      <c r="D861" s="2" t="s">
        <v>1754</v>
      </c>
      <c r="E861" s="2" t="s">
        <v>1755</v>
      </c>
      <c r="F861" s="4">
        <v>61500</v>
      </c>
      <c r="G861" s="3" t="s">
        <v>12</v>
      </c>
      <c r="H861" s="3" t="s">
        <v>13</v>
      </c>
      <c r="I861" s="4"/>
      <c r="J861" s="3"/>
      <c r="K861" s="3" t="s">
        <v>2</v>
      </c>
      <c r="L861" s="3" t="s">
        <v>14</v>
      </c>
      <c r="M861" s="3" t="s">
        <v>15</v>
      </c>
      <c r="N861" s="127">
        <v>860</v>
      </c>
    </row>
    <row r="862" spans="1:14" ht="15.75" x14ac:dyDescent="0.25">
      <c r="A862" s="23" t="s">
        <v>1756</v>
      </c>
      <c r="B862" s="23" t="s">
        <v>1183</v>
      </c>
      <c r="C862" s="8"/>
      <c r="D862" s="2" t="s">
        <v>782</v>
      </c>
      <c r="E862" s="2" t="s">
        <v>205</v>
      </c>
      <c r="F862" s="4">
        <v>61497</v>
      </c>
      <c r="G862" s="3" t="s">
        <v>58</v>
      </c>
      <c r="H862" s="3" t="s">
        <v>13</v>
      </c>
      <c r="I862" s="4"/>
      <c r="J862" s="3"/>
      <c r="K862" s="3" t="s">
        <v>1</v>
      </c>
      <c r="L862" s="3" t="s">
        <v>59</v>
      </c>
      <c r="M862" s="3" t="s">
        <v>60</v>
      </c>
      <c r="N862" s="127">
        <v>861</v>
      </c>
    </row>
    <row r="863" spans="1:14" ht="15.75" x14ac:dyDescent="0.25">
      <c r="A863" s="23" t="s">
        <v>1757</v>
      </c>
      <c r="B863" s="23" t="s">
        <v>823</v>
      </c>
      <c r="C863" s="3" t="s">
        <v>51</v>
      </c>
      <c r="D863" s="2" t="s">
        <v>201</v>
      </c>
      <c r="E863" s="2" t="s">
        <v>508</v>
      </c>
      <c r="F863" s="4">
        <v>61495</v>
      </c>
      <c r="G863" s="3" t="s">
        <v>12</v>
      </c>
      <c r="H863" s="3" t="s">
        <v>13</v>
      </c>
      <c r="I863" s="4"/>
      <c r="J863" s="3"/>
      <c r="K863" s="3" t="s">
        <v>3</v>
      </c>
      <c r="L863" s="3" t="s">
        <v>59</v>
      </c>
      <c r="M863" s="3" t="s">
        <v>60</v>
      </c>
      <c r="N863" s="127">
        <v>862</v>
      </c>
    </row>
    <row r="864" spans="1:14" ht="15.75" x14ac:dyDescent="0.25">
      <c r="A864" s="23" t="s">
        <v>1274</v>
      </c>
      <c r="B864" s="23" t="s">
        <v>468</v>
      </c>
      <c r="C864" s="3" t="s">
        <v>12</v>
      </c>
      <c r="D864" s="2" t="s">
        <v>712</v>
      </c>
      <c r="E864" s="2" t="s">
        <v>508</v>
      </c>
      <c r="F864" s="24">
        <v>61438</v>
      </c>
      <c r="G864" s="3" t="s">
        <v>12</v>
      </c>
      <c r="H864" s="3" t="s">
        <v>13</v>
      </c>
      <c r="I864" s="4"/>
      <c r="J864" s="3"/>
      <c r="K864" s="3" t="s">
        <v>3</v>
      </c>
      <c r="L864" s="3" t="s">
        <v>59</v>
      </c>
      <c r="M864" s="3" t="s">
        <v>60</v>
      </c>
      <c r="N864" s="127">
        <v>863</v>
      </c>
    </row>
    <row r="865" spans="1:14" ht="15.75" x14ac:dyDescent="0.25">
      <c r="A865" s="23" t="s">
        <v>1758</v>
      </c>
      <c r="B865" s="23" t="s">
        <v>210</v>
      </c>
      <c r="C865" s="3" t="s">
        <v>87</v>
      </c>
      <c r="D865" s="2" t="s">
        <v>1759</v>
      </c>
      <c r="E865" s="2" t="s">
        <v>53</v>
      </c>
      <c r="F865" s="4">
        <v>61392</v>
      </c>
      <c r="G865" s="3" t="s">
        <v>12</v>
      </c>
      <c r="H865" s="3" t="s">
        <v>13</v>
      </c>
      <c r="I865" s="4"/>
      <c r="J865" s="3"/>
      <c r="K865" s="3" t="s">
        <v>2</v>
      </c>
      <c r="L865" s="3" t="s">
        <v>14</v>
      </c>
      <c r="M865" s="3" t="s">
        <v>15</v>
      </c>
      <c r="N865" s="127">
        <v>864</v>
      </c>
    </row>
    <row r="866" spans="1:14" ht="15.75" x14ac:dyDescent="0.25">
      <c r="A866" s="25" t="s">
        <v>1760</v>
      </c>
      <c r="B866" s="25" t="s">
        <v>1761</v>
      </c>
      <c r="C866" s="26" t="s">
        <v>18</v>
      </c>
      <c r="D866" s="139" t="s">
        <v>588</v>
      </c>
      <c r="E866" s="139" t="s">
        <v>249</v>
      </c>
      <c r="F866" s="27">
        <v>61382</v>
      </c>
      <c r="G866" s="26" t="s">
        <v>12</v>
      </c>
      <c r="H866" s="26" t="s">
        <v>13</v>
      </c>
      <c r="I866" s="27"/>
      <c r="J866" s="26"/>
      <c r="K866" s="26" t="s">
        <v>3</v>
      </c>
      <c r="L866" s="26" t="s">
        <v>59</v>
      </c>
      <c r="M866" s="26" t="s">
        <v>60</v>
      </c>
      <c r="N866" s="127">
        <v>865</v>
      </c>
    </row>
    <row r="867" spans="1:14" ht="15.75" x14ac:dyDescent="0.25">
      <c r="A867" s="23" t="s">
        <v>1762</v>
      </c>
      <c r="B867" s="23" t="s">
        <v>1763</v>
      </c>
      <c r="C867" s="3" t="s">
        <v>58</v>
      </c>
      <c r="D867" s="2" t="s">
        <v>201</v>
      </c>
      <c r="E867" s="2" t="s">
        <v>280</v>
      </c>
      <c r="F867" s="4">
        <v>61289</v>
      </c>
      <c r="G867" s="3" t="s">
        <v>58</v>
      </c>
      <c r="H867" s="3" t="s">
        <v>13</v>
      </c>
      <c r="I867" s="4"/>
      <c r="J867" s="3"/>
      <c r="K867" s="3" t="s">
        <v>1</v>
      </c>
      <c r="L867" s="3" t="s">
        <v>59</v>
      </c>
      <c r="M867" s="3" t="s">
        <v>60</v>
      </c>
      <c r="N867" s="127">
        <v>866</v>
      </c>
    </row>
    <row r="868" spans="1:14" ht="15.75" x14ac:dyDescent="0.25">
      <c r="A868" s="23" t="s">
        <v>1764</v>
      </c>
      <c r="B868" s="23" t="s">
        <v>1765</v>
      </c>
      <c r="C868" s="3" t="s">
        <v>12</v>
      </c>
      <c r="D868" s="2" t="s">
        <v>588</v>
      </c>
      <c r="E868" s="2" t="s">
        <v>975</v>
      </c>
      <c r="F868" s="4">
        <v>61200</v>
      </c>
      <c r="G868" s="3" t="s">
        <v>12</v>
      </c>
      <c r="H868" s="3" t="s">
        <v>13</v>
      </c>
      <c r="I868" s="4"/>
      <c r="J868" s="3"/>
      <c r="K868" s="3" t="s">
        <v>3</v>
      </c>
      <c r="L868" s="3" t="s">
        <v>59</v>
      </c>
      <c r="M868" s="3" t="s">
        <v>60</v>
      </c>
      <c r="N868" s="127">
        <v>867</v>
      </c>
    </row>
    <row r="869" spans="1:14" ht="15.75" x14ac:dyDescent="0.25">
      <c r="A869" s="23" t="s">
        <v>1766</v>
      </c>
      <c r="B869" s="23" t="s">
        <v>1767</v>
      </c>
      <c r="C869" s="3" t="s">
        <v>18</v>
      </c>
      <c r="D869" s="2" t="s">
        <v>201</v>
      </c>
      <c r="E869" s="2" t="s">
        <v>392</v>
      </c>
      <c r="F869" s="4">
        <v>61145</v>
      </c>
      <c r="G869" s="3" t="s">
        <v>12</v>
      </c>
      <c r="H869" s="3" t="s">
        <v>13</v>
      </c>
      <c r="I869" s="4"/>
      <c r="J869" s="3"/>
      <c r="K869" s="3" t="s">
        <v>3</v>
      </c>
      <c r="L869" s="3" t="s">
        <v>59</v>
      </c>
      <c r="M869" s="3" t="s">
        <v>60</v>
      </c>
      <c r="N869" s="127">
        <v>868</v>
      </c>
    </row>
    <row r="870" spans="1:14" ht="15.75" x14ac:dyDescent="0.25">
      <c r="A870" s="23" t="s">
        <v>313</v>
      </c>
      <c r="B870" s="23" t="s">
        <v>1768</v>
      </c>
      <c r="C870" s="8"/>
      <c r="D870" s="2" t="s">
        <v>201</v>
      </c>
      <c r="E870" s="2" t="s">
        <v>258</v>
      </c>
      <c r="F870" s="24">
        <v>61084</v>
      </c>
      <c r="G870" s="3" t="s">
        <v>12</v>
      </c>
      <c r="H870" s="3" t="s">
        <v>13</v>
      </c>
      <c r="I870" s="4"/>
      <c r="J870" s="3"/>
      <c r="K870" s="3" t="s">
        <v>3</v>
      </c>
      <c r="L870" s="3" t="s">
        <v>59</v>
      </c>
      <c r="M870" s="3" t="s">
        <v>60</v>
      </c>
      <c r="N870" s="127">
        <v>869</v>
      </c>
    </row>
    <row r="871" spans="1:14" ht="15.75" x14ac:dyDescent="0.25">
      <c r="A871" s="23" t="s">
        <v>1769</v>
      </c>
      <c r="B871" s="23" t="s">
        <v>349</v>
      </c>
      <c r="C871" s="3" t="s">
        <v>51</v>
      </c>
      <c r="D871" s="2" t="s">
        <v>782</v>
      </c>
      <c r="E871" s="2" t="s">
        <v>459</v>
      </c>
      <c r="F871" s="4">
        <v>61071</v>
      </c>
      <c r="G871" s="3" t="s">
        <v>12</v>
      </c>
      <c r="H871" s="3" t="s">
        <v>13</v>
      </c>
      <c r="I871" s="4"/>
      <c r="J871" s="3"/>
      <c r="K871" s="3" t="s">
        <v>3</v>
      </c>
      <c r="L871" s="3" t="s">
        <v>59</v>
      </c>
      <c r="M871" s="3" t="s">
        <v>60</v>
      </c>
      <c r="N871" s="127">
        <v>870</v>
      </c>
    </row>
    <row r="872" spans="1:14" ht="15.75" x14ac:dyDescent="0.25">
      <c r="A872" s="23" t="s">
        <v>1770</v>
      </c>
      <c r="B872" s="23" t="s">
        <v>351</v>
      </c>
      <c r="C872" s="3" t="s">
        <v>23</v>
      </c>
      <c r="D872" s="2" t="s">
        <v>201</v>
      </c>
      <c r="E872" s="2" t="s">
        <v>280</v>
      </c>
      <c r="F872" s="4">
        <v>61068</v>
      </c>
      <c r="G872" s="3" t="s">
        <v>58</v>
      </c>
      <c r="H872" s="3" t="s">
        <v>13</v>
      </c>
      <c r="I872" s="4"/>
      <c r="J872" s="3"/>
      <c r="K872" s="3" t="s">
        <v>1</v>
      </c>
      <c r="L872" s="3" t="s">
        <v>59</v>
      </c>
      <c r="M872" s="3" t="s">
        <v>60</v>
      </c>
      <c r="N872" s="127">
        <v>871</v>
      </c>
    </row>
    <row r="873" spans="1:14" ht="15.75" x14ac:dyDescent="0.25">
      <c r="A873" s="23" t="s">
        <v>1771</v>
      </c>
      <c r="B873" s="23" t="s">
        <v>1194</v>
      </c>
      <c r="C873" s="3" t="s">
        <v>12</v>
      </c>
      <c r="D873" s="2" t="s">
        <v>782</v>
      </c>
      <c r="E873" s="2" t="s">
        <v>501</v>
      </c>
      <c r="F873" s="4">
        <v>61046</v>
      </c>
      <c r="G873" s="3" t="s">
        <v>58</v>
      </c>
      <c r="H873" s="3" t="s">
        <v>13</v>
      </c>
      <c r="I873" s="4"/>
      <c r="J873" s="3"/>
      <c r="K873" s="3" t="s">
        <v>1</v>
      </c>
      <c r="L873" s="3" t="s">
        <v>59</v>
      </c>
      <c r="M873" s="3" t="s">
        <v>60</v>
      </c>
      <c r="N873" s="127">
        <v>872</v>
      </c>
    </row>
    <row r="874" spans="1:14" ht="15.75" x14ac:dyDescent="0.25">
      <c r="A874" s="23" t="s">
        <v>1772</v>
      </c>
      <c r="B874" s="23" t="s">
        <v>1773</v>
      </c>
      <c r="C874" s="3" t="s">
        <v>12</v>
      </c>
      <c r="D874" s="2" t="s">
        <v>1774</v>
      </c>
      <c r="E874" s="2" t="s">
        <v>547</v>
      </c>
      <c r="F874" s="4">
        <v>61000</v>
      </c>
      <c r="G874" s="3" t="s">
        <v>12</v>
      </c>
      <c r="H874" s="3" t="s">
        <v>13</v>
      </c>
      <c r="I874" s="4"/>
      <c r="J874" s="3"/>
      <c r="K874" s="3" t="s">
        <v>2</v>
      </c>
      <c r="L874" s="3" t="s">
        <v>14</v>
      </c>
      <c r="M874" s="3" t="s">
        <v>15</v>
      </c>
      <c r="N874" s="127">
        <v>873</v>
      </c>
    </row>
    <row r="875" spans="1:14" ht="15.75" x14ac:dyDescent="0.25">
      <c r="A875" s="23" t="s">
        <v>401</v>
      </c>
      <c r="B875" s="23" t="s">
        <v>1265</v>
      </c>
      <c r="C875" s="3" t="s">
        <v>51</v>
      </c>
      <c r="D875" s="2" t="s">
        <v>1563</v>
      </c>
      <c r="E875" s="2" t="s">
        <v>53</v>
      </c>
      <c r="F875" s="4">
        <v>61000</v>
      </c>
      <c r="G875" s="3" t="s">
        <v>12</v>
      </c>
      <c r="H875" s="3" t="s">
        <v>13</v>
      </c>
      <c r="I875" s="4"/>
      <c r="J875" s="3"/>
      <c r="K875" s="3" t="s">
        <v>2</v>
      </c>
      <c r="L875" s="3" t="s">
        <v>14</v>
      </c>
      <c r="M875" s="3" t="s">
        <v>15</v>
      </c>
      <c r="N875" s="127">
        <v>874</v>
      </c>
    </row>
    <row r="876" spans="1:14" ht="15.75" x14ac:dyDescent="0.25">
      <c r="A876" s="23" t="s">
        <v>1775</v>
      </c>
      <c r="B876" s="23" t="s">
        <v>311</v>
      </c>
      <c r="C876" s="3" t="s">
        <v>12</v>
      </c>
      <c r="D876" s="2" t="s">
        <v>712</v>
      </c>
      <c r="E876" s="2" t="s">
        <v>508</v>
      </c>
      <c r="F876" s="4">
        <v>60955</v>
      </c>
      <c r="G876" s="3" t="s">
        <v>12</v>
      </c>
      <c r="H876" s="3" t="s">
        <v>13</v>
      </c>
      <c r="I876" s="4"/>
      <c r="J876" s="3"/>
      <c r="K876" s="3" t="s">
        <v>3</v>
      </c>
      <c r="L876" s="3" t="s">
        <v>59</v>
      </c>
      <c r="M876" s="3" t="s">
        <v>60</v>
      </c>
      <c r="N876" s="127">
        <v>875</v>
      </c>
    </row>
    <row r="877" spans="1:14" ht="15.75" x14ac:dyDescent="0.25">
      <c r="A877" s="23" t="s">
        <v>1776</v>
      </c>
      <c r="B877" s="23" t="s">
        <v>1777</v>
      </c>
      <c r="C877" s="3" t="s">
        <v>187</v>
      </c>
      <c r="D877" s="2" t="s">
        <v>201</v>
      </c>
      <c r="E877" s="2" t="s">
        <v>385</v>
      </c>
      <c r="F877" s="24">
        <v>60937</v>
      </c>
      <c r="G877" s="3" t="s">
        <v>12</v>
      </c>
      <c r="H877" s="3" t="s">
        <v>13</v>
      </c>
      <c r="I877" s="4"/>
      <c r="J877" s="3"/>
      <c r="K877" s="3" t="s">
        <v>3</v>
      </c>
      <c r="L877" s="3" t="s">
        <v>59</v>
      </c>
      <c r="M877" s="3" t="s">
        <v>60</v>
      </c>
      <c r="N877" s="127">
        <v>876</v>
      </c>
    </row>
    <row r="878" spans="1:14" ht="15.75" x14ac:dyDescent="0.25">
      <c r="A878" s="23" t="s">
        <v>1778</v>
      </c>
      <c r="B878" s="23" t="s">
        <v>340</v>
      </c>
      <c r="C878" s="3" t="s">
        <v>87</v>
      </c>
      <c r="D878" s="2" t="s">
        <v>1608</v>
      </c>
      <c r="E878" s="2" t="s">
        <v>53</v>
      </c>
      <c r="F878" s="4">
        <v>60894</v>
      </c>
      <c r="G878" s="3" t="s">
        <v>12</v>
      </c>
      <c r="H878" s="3" t="s">
        <v>13</v>
      </c>
      <c r="I878" s="4"/>
      <c r="J878" s="3"/>
      <c r="K878" s="3" t="s">
        <v>2</v>
      </c>
      <c r="L878" s="3" t="s">
        <v>14</v>
      </c>
      <c r="M878" s="3" t="s">
        <v>15</v>
      </c>
      <c r="N878" s="127">
        <v>877</v>
      </c>
    </row>
    <row r="879" spans="1:14" ht="15.75" x14ac:dyDescent="0.25">
      <c r="A879" s="23" t="s">
        <v>425</v>
      </c>
      <c r="B879" s="23" t="s">
        <v>210</v>
      </c>
      <c r="C879" s="3" t="s">
        <v>87</v>
      </c>
      <c r="D879" s="2" t="s">
        <v>201</v>
      </c>
      <c r="E879" s="2" t="s">
        <v>463</v>
      </c>
      <c r="F879" s="4">
        <v>60810</v>
      </c>
      <c r="G879" s="3" t="s">
        <v>12</v>
      </c>
      <c r="H879" s="3" t="s">
        <v>13</v>
      </c>
      <c r="I879" s="4"/>
      <c r="J879" s="3"/>
      <c r="K879" s="3" t="s">
        <v>3</v>
      </c>
      <c r="L879" s="3" t="s">
        <v>59</v>
      </c>
      <c r="M879" s="3" t="s">
        <v>60</v>
      </c>
      <c r="N879" s="127">
        <v>878</v>
      </c>
    </row>
    <row r="880" spans="1:14" ht="15.75" x14ac:dyDescent="0.25">
      <c r="A880" s="23" t="s">
        <v>1779</v>
      </c>
      <c r="B880" s="23" t="s">
        <v>752</v>
      </c>
      <c r="C880" s="3" t="s">
        <v>12</v>
      </c>
      <c r="D880" s="2" t="s">
        <v>712</v>
      </c>
      <c r="E880" s="2" t="s">
        <v>573</v>
      </c>
      <c r="F880" s="4">
        <v>60758</v>
      </c>
      <c r="G880" s="3" t="s">
        <v>12</v>
      </c>
      <c r="H880" s="3" t="s">
        <v>13</v>
      </c>
      <c r="I880" s="4"/>
      <c r="J880" s="3"/>
      <c r="K880" s="3" t="s">
        <v>3</v>
      </c>
      <c r="L880" s="3" t="s">
        <v>59</v>
      </c>
      <c r="M880" s="3" t="s">
        <v>60</v>
      </c>
      <c r="N880" s="127">
        <v>879</v>
      </c>
    </row>
    <row r="881" spans="1:14" ht="15.75" x14ac:dyDescent="0.25">
      <c r="A881" s="23" t="s">
        <v>1780</v>
      </c>
      <c r="B881" s="23" t="s">
        <v>601</v>
      </c>
      <c r="C881" s="3" t="s">
        <v>63</v>
      </c>
      <c r="D881" s="2" t="s">
        <v>782</v>
      </c>
      <c r="E881" s="2" t="s">
        <v>459</v>
      </c>
      <c r="F881" s="24">
        <v>60735</v>
      </c>
      <c r="G881" s="3" t="s">
        <v>12</v>
      </c>
      <c r="H881" s="3" t="s">
        <v>13</v>
      </c>
      <c r="I881" s="4"/>
      <c r="J881" s="3"/>
      <c r="K881" s="3" t="s">
        <v>3</v>
      </c>
      <c r="L881" s="3" t="s">
        <v>59</v>
      </c>
      <c r="M881" s="3" t="s">
        <v>60</v>
      </c>
      <c r="N881" s="127">
        <v>880</v>
      </c>
    </row>
    <row r="882" spans="1:14" ht="15.75" x14ac:dyDescent="0.25">
      <c r="A882" s="23" t="s">
        <v>1781</v>
      </c>
      <c r="B882" s="23" t="s">
        <v>1782</v>
      </c>
      <c r="C882" s="3" t="s">
        <v>58</v>
      </c>
      <c r="D882" s="2" t="s">
        <v>588</v>
      </c>
      <c r="E882" s="2" t="s">
        <v>603</v>
      </c>
      <c r="F882" s="4">
        <v>60714</v>
      </c>
      <c r="G882" s="3" t="s">
        <v>12</v>
      </c>
      <c r="H882" s="3" t="s">
        <v>13</v>
      </c>
      <c r="I882" s="4"/>
      <c r="J882" s="3"/>
      <c r="K882" s="3" t="s">
        <v>3</v>
      </c>
      <c r="L882" s="3" t="s">
        <v>59</v>
      </c>
      <c r="M882" s="3" t="s">
        <v>60</v>
      </c>
      <c r="N882" s="127">
        <v>881</v>
      </c>
    </row>
    <row r="883" spans="1:14" ht="15.75" x14ac:dyDescent="0.25">
      <c r="A883" s="23" t="s">
        <v>1783</v>
      </c>
      <c r="B883" s="23" t="s">
        <v>1784</v>
      </c>
      <c r="C883" s="3" t="s">
        <v>144</v>
      </c>
      <c r="D883" s="2" t="s">
        <v>1785</v>
      </c>
      <c r="E883" s="2" t="s">
        <v>812</v>
      </c>
      <c r="F883" s="24">
        <v>60677</v>
      </c>
      <c r="G883" s="3" t="s">
        <v>12</v>
      </c>
      <c r="H883" s="3" t="s">
        <v>13</v>
      </c>
      <c r="I883" s="4"/>
      <c r="J883" s="3"/>
      <c r="K883" s="3" t="s">
        <v>2</v>
      </c>
      <c r="L883" s="3" t="s">
        <v>14</v>
      </c>
      <c r="M883" s="3" t="s">
        <v>15</v>
      </c>
      <c r="N883" s="127">
        <v>882</v>
      </c>
    </row>
    <row r="884" spans="1:14" ht="15.75" x14ac:dyDescent="0.25">
      <c r="A884" s="23" t="s">
        <v>1786</v>
      </c>
      <c r="B884" s="23" t="s">
        <v>266</v>
      </c>
      <c r="C884" s="3" t="s">
        <v>87</v>
      </c>
      <c r="D884" s="2" t="s">
        <v>201</v>
      </c>
      <c r="E884" s="2" t="s">
        <v>497</v>
      </c>
      <c r="F884" s="4">
        <v>60663</v>
      </c>
      <c r="G884" s="3" t="s">
        <v>12</v>
      </c>
      <c r="H884" s="3" t="s">
        <v>13</v>
      </c>
      <c r="I884" s="4"/>
      <c r="J884" s="3"/>
      <c r="K884" s="3" t="s">
        <v>3</v>
      </c>
      <c r="L884" s="3" t="s">
        <v>59</v>
      </c>
      <c r="M884" s="3" t="s">
        <v>60</v>
      </c>
      <c r="N884" s="127">
        <v>883</v>
      </c>
    </row>
    <row r="885" spans="1:14" ht="15.75" x14ac:dyDescent="0.25">
      <c r="A885" s="23" t="s">
        <v>1787</v>
      </c>
      <c r="B885" s="23" t="s">
        <v>1788</v>
      </c>
      <c r="C885" s="3" t="s">
        <v>51</v>
      </c>
      <c r="D885" s="2" t="s">
        <v>869</v>
      </c>
      <c r="E885" s="2" t="s">
        <v>141</v>
      </c>
      <c r="F885" s="4">
        <v>60553</v>
      </c>
      <c r="G885" s="3" t="s">
        <v>12</v>
      </c>
      <c r="H885" s="3" t="s">
        <v>13</v>
      </c>
      <c r="I885" s="4"/>
      <c r="J885" s="3"/>
      <c r="K885" s="3" t="s">
        <v>2</v>
      </c>
      <c r="L885" s="3" t="s">
        <v>14</v>
      </c>
      <c r="M885" s="3" t="s">
        <v>15</v>
      </c>
      <c r="N885" s="127">
        <v>884</v>
      </c>
    </row>
    <row r="886" spans="1:14" ht="15.75" x14ac:dyDescent="0.25">
      <c r="A886" s="23" t="s">
        <v>1789</v>
      </c>
      <c r="B886" s="23" t="s">
        <v>728</v>
      </c>
      <c r="C886" s="3" t="s">
        <v>51</v>
      </c>
      <c r="D886" s="2" t="s">
        <v>195</v>
      </c>
      <c r="E886" s="2" t="s">
        <v>1322</v>
      </c>
      <c r="F886" s="24">
        <v>60512</v>
      </c>
      <c r="G886" s="3" t="s">
        <v>12</v>
      </c>
      <c r="H886" s="3" t="s">
        <v>13</v>
      </c>
      <c r="I886" s="4"/>
      <c r="J886" s="3"/>
      <c r="K886" s="3" t="s">
        <v>3</v>
      </c>
      <c r="L886" s="3" t="s">
        <v>59</v>
      </c>
      <c r="M886" s="3" t="s">
        <v>60</v>
      </c>
      <c r="N886" s="127">
        <v>885</v>
      </c>
    </row>
    <row r="887" spans="1:14" ht="15.75" x14ac:dyDescent="0.25">
      <c r="A887" s="23" t="s">
        <v>1790</v>
      </c>
      <c r="B887" s="23" t="s">
        <v>495</v>
      </c>
      <c r="C887" s="3" t="s">
        <v>144</v>
      </c>
      <c r="D887" s="2" t="s">
        <v>1791</v>
      </c>
      <c r="E887" s="2" t="s">
        <v>270</v>
      </c>
      <c r="F887" s="4">
        <v>60491</v>
      </c>
      <c r="G887" s="3" t="s">
        <v>12</v>
      </c>
      <c r="H887" s="3" t="s">
        <v>13</v>
      </c>
      <c r="I887" s="4"/>
      <c r="J887" s="3"/>
      <c r="K887" s="3" t="s">
        <v>2</v>
      </c>
      <c r="L887" s="3" t="s">
        <v>14</v>
      </c>
      <c r="M887" s="3" t="s">
        <v>15</v>
      </c>
      <c r="N887" s="127">
        <v>886</v>
      </c>
    </row>
    <row r="888" spans="1:14" ht="15.75" x14ac:dyDescent="0.25">
      <c r="A888" s="23" t="s">
        <v>1792</v>
      </c>
      <c r="B888" s="23" t="s">
        <v>587</v>
      </c>
      <c r="C888" s="3" t="s">
        <v>207</v>
      </c>
      <c r="D888" s="2" t="s">
        <v>1793</v>
      </c>
      <c r="E888" s="2" t="s">
        <v>48</v>
      </c>
      <c r="F888" s="4">
        <v>60424</v>
      </c>
      <c r="G888" s="3" t="s">
        <v>12</v>
      </c>
      <c r="H888" s="3" t="s">
        <v>13</v>
      </c>
      <c r="I888" s="4"/>
      <c r="J888" s="3"/>
      <c r="K888" s="3" t="s">
        <v>2</v>
      </c>
      <c r="L888" s="3" t="s">
        <v>14</v>
      </c>
      <c r="M888" s="3" t="s">
        <v>15</v>
      </c>
      <c r="N888" s="127">
        <v>887</v>
      </c>
    </row>
    <row r="889" spans="1:14" ht="15.75" x14ac:dyDescent="0.25">
      <c r="A889" s="23" t="s">
        <v>1046</v>
      </c>
      <c r="B889" s="23" t="s">
        <v>609</v>
      </c>
      <c r="C889" s="3" t="s">
        <v>144</v>
      </c>
      <c r="D889" s="2" t="s">
        <v>1714</v>
      </c>
      <c r="E889" s="2" t="s">
        <v>1490</v>
      </c>
      <c r="F889" s="4">
        <v>60424</v>
      </c>
      <c r="G889" s="3" t="s">
        <v>12</v>
      </c>
      <c r="H889" s="3" t="s">
        <v>13</v>
      </c>
      <c r="I889" s="4"/>
      <c r="J889" s="3"/>
      <c r="K889" s="3" t="s">
        <v>2</v>
      </c>
      <c r="L889" s="3" t="s">
        <v>14</v>
      </c>
      <c r="M889" s="3" t="s">
        <v>15</v>
      </c>
      <c r="N889" s="127">
        <v>888</v>
      </c>
    </row>
    <row r="890" spans="1:14" ht="15.75" x14ac:dyDescent="0.25">
      <c r="A890" s="23" t="s">
        <v>1794</v>
      </c>
      <c r="B890" s="23" t="s">
        <v>86</v>
      </c>
      <c r="C890" s="3" t="s">
        <v>63</v>
      </c>
      <c r="D890" s="2" t="s">
        <v>1795</v>
      </c>
      <c r="E890" s="2" t="s">
        <v>706</v>
      </c>
      <c r="F890" s="4">
        <v>60424</v>
      </c>
      <c r="G890" s="3" t="s">
        <v>12</v>
      </c>
      <c r="H890" s="3" t="s">
        <v>13</v>
      </c>
      <c r="I890" s="4"/>
      <c r="J890" s="3"/>
      <c r="K890" s="3" t="s">
        <v>2</v>
      </c>
      <c r="L890" s="3" t="s">
        <v>14</v>
      </c>
      <c r="M890" s="3" t="s">
        <v>15</v>
      </c>
      <c r="N890" s="127">
        <v>889</v>
      </c>
    </row>
    <row r="891" spans="1:14" ht="15.75" x14ac:dyDescent="0.25">
      <c r="A891" s="23" t="s">
        <v>544</v>
      </c>
      <c r="B891" s="23" t="s">
        <v>601</v>
      </c>
      <c r="C891" s="3" t="s">
        <v>12</v>
      </c>
      <c r="D891" s="2" t="s">
        <v>712</v>
      </c>
      <c r="E891" s="2" t="s">
        <v>573</v>
      </c>
      <c r="F891" s="4">
        <v>60397</v>
      </c>
      <c r="G891" s="3" t="s">
        <v>12</v>
      </c>
      <c r="H891" s="3" t="s">
        <v>13</v>
      </c>
      <c r="I891" s="4"/>
      <c r="J891" s="3"/>
      <c r="K891" s="3" t="s">
        <v>3</v>
      </c>
      <c r="L891" s="3" t="s">
        <v>59</v>
      </c>
      <c r="M891" s="3" t="s">
        <v>60</v>
      </c>
      <c r="N891" s="127">
        <v>890</v>
      </c>
    </row>
    <row r="892" spans="1:14" ht="15.75" x14ac:dyDescent="0.25">
      <c r="A892" s="23" t="s">
        <v>1796</v>
      </c>
      <c r="B892" s="23" t="s">
        <v>448</v>
      </c>
      <c r="C892" s="3" t="s">
        <v>87</v>
      </c>
      <c r="D892" s="2" t="s">
        <v>201</v>
      </c>
      <c r="E892" s="2" t="s">
        <v>463</v>
      </c>
      <c r="F892" s="4">
        <v>60354</v>
      </c>
      <c r="G892" s="3" t="s">
        <v>12</v>
      </c>
      <c r="H892" s="3" t="s">
        <v>13</v>
      </c>
      <c r="I892" s="4"/>
      <c r="J892" s="3"/>
      <c r="K892" s="3" t="s">
        <v>3</v>
      </c>
      <c r="L892" s="3" t="s">
        <v>59</v>
      </c>
      <c r="M892" s="3" t="s">
        <v>60</v>
      </c>
      <c r="N892" s="127">
        <v>891</v>
      </c>
    </row>
    <row r="893" spans="1:14" ht="15.75" x14ac:dyDescent="0.25">
      <c r="A893" s="23" t="s">
        <v>1797</v>
      </c>
      <c r="B893" s="23" t="s">
        <v>1062</v>
      </c>
      <c r="C893" s="3" t="s">
        <v>187</v>
      </c>
      <c r="D893" s="2" t="s">
        <v>1798</v>
      </c>
      <c r="E893" s="2" t="s">
        <v>975</v>
      </c>
      <c r="F893" s="4">
        <v>60348</v>
      </c>
      <c r="G893" s="3" t="s">
        <v>12</v>
      </c>
      <c r="H893" s="3" t="s">
        <v>13</v>
      </c>
      <c r="I893" s="4"/>
      <c r="J893" s="3"/>
      <c r="K893" s="3" t="s">
        <v>3</v>
      </c>
      <c r="L893" s="3" t="s">
        <v>59</v>
      </c>
      <c r="M893" s="3" t="s">
        <v>60</v>
      </c>
      <c r="N893" s="127">
        <v>892</v>
      </c>
    </row>
    <row r="894" spans="1:14" ht="15.75" x14ac:dyDescent="0.25">
      <c r="A894" s="23" t="s">
        <v>1799</v>
      </c>
      <c r="B894" s="23" t="s">
        <v>726</v>
      </c>
      <c r="C894" s="3" t="s">
        <v>187</v>
      </c>
      <c r="D894" s="2" t="s">
        <v>195</v>
      </c>
      <c r="E894" s="2" t="s">
        <v>1050</v>
      </c>
      <c r="F894" s="4">
        <v>60334</v>
      </c>
      <c r="G894" s="3" t="s">
        <v>12</v>
      </c>
      <c r="H894" s="3" t="s">
        <v>13</v>
      </c>
      <c r="I894" s="4"/>
      <c r="J894" s="3"/>
      <c r="K894" s="3" t="s">
        <v>3</v>
      </c>
      <c r="L894" s="3" t="s">
        <v>59</v>
      </c>
      <c r="M894" s="3" t="s">
        <v>60</v>
      </c>
      <c r="N894" s="127">
        <v>893</v>
      </c>
    </row>
    <row r="895" spans="1:14" ht="15.75" x14ac:dyDescent="0.25">
      <c r="A895" s="23" t="s">
        <v>1800</v>
      </c>
      <c r="B895" s="23" t="s">
        <v>50</v>
      </c>
      <c r="C895" s="3" t="s">
        <v>58</v>
      </c>
      <c r="D895" s="2" t="s">
        <v>782</v>
      </c>
      <c r="E895" s="2" t="s">
        <v>573</v>
      </c>
      <c r="F895" s="4">
        <v>60185</v>
      </c>
      <c r="G895" s="3" t="s">
        <v>12</v>
      </c>
      <c r="H895" s="3" t="s">
        <v>13</v>
      </c>
      <c r="I895" s="4"/>
      <c r="J895" s="3"/>
      <c r="K895" s="3" t="s">
        <v>3</v>
      </c>
      <c r="L895" s="3" t="s">
        <v>59</v>
      </c>
      <c r="M895" s="3" t="s">
        <v>60</v>
      </c>
      <c r="N895" s="127">
        <v>894</v>
      </c>
    </row>
    <row r="896" spans="1:14" ht="15.75" x14ac:dyDescent="0.25">
      <c r="A896" s="23" t="s">
        <v>1801</v>
      </c>
      <c r="B896" s="23" t="s">
        <v>559</v>
      </c>
      <c r="C896" s="3" t="s">
        <v>287</v>
      </c>
      <c r="D896" s="2" t="s">
        <v>201</v>
      </c>
      <c r="E896" s="2" t="s">
        <v>508</v>
      </c>
      <c r="F896" s="4">
        <v>60171</v>
      </c>
      <c r="G896" s="3" t="s">
        <v>12</v>
      </c>
      <c r="H896" s="3" t="s">
        <v>13</v>
      </c>
      <c r="I896" s="4"/>
      <c r="J896" s="3"/>
      <c r="K896" s="3" t="s">
        <v>3</v>
      </c>
      <c r="L896" s="3" t="s">
        <v>59</v>
      </c>
      <c r="M896" s="3" t="s">
        <v>60</v>
      </c>
      <c r="N896" s="127">
        <v>895</v>
      </c>
    </row>
    <row r="897" spans="1:14" ht="15.75" x14ac:dyDescent="0.25">
      <c r="A897" s="23" t="s">
        <v>1802</v>
      </c>
      <c r="B897" s="23" t="s">
        <v>1803</v>
      </c>
      <c r="C897" s="3" t="s">
        <v>181</v>
      </c>
      <c r="D897" s="2" t="s">
        <v>201</v>
      </c>
      <c r="E897" s="2" t="s">
        <v>302</v>
      </c>
      <c r="F897" s="24">
        <v>60107</v>
      </c>
      <c r="G897" s="3" t="s">
        <v>12</v>
      </c>
      <c r="H897" s="3" t="s">
        <v>13</v>
      </c>
      <c r="I897" s="4"/>
      <c r="J897" s="3"/>
      <c r="K897" s="3" t="s">
        <v>3</v>
      </c>
      <c r="L897" s="3" t="s">
        <v>59</v>
      </c>
      <c r="M897" s="3" t="s">
        <v>60</v>
      </c>
      <c r="N897" s="127">
        <v>896</v>
      </c>
    </row>
    <row r="898" spans="1:14" ht="15.75" x14ac:dyDescent="0.25">
      <c r="A898" s="23" t="s">
        <v>1804</v>
      </c>
      <c r="B898" s="23" t="s">
        <v>1805</v>
      </c>
      <c r="C898" s="3" t="s">
        <v>31</v>
      </c>
      <c r="D898" s="2" t="s">
        <v>201</v>
      </c>
      <c r="E898" s="2" t="s">
        <v>501</v>
      </c>
      <c r="F898" s="4">
        <v>60103</v>
      </c>
      <c r="G898" s="3" t="s">
        <v>58</v>
      </c>
      <c r="H898" s="3" t="s">
        <v>13</v>
      </c>
      <c r="I898" s="4"/>
      <c r="J898" s="3"/>
      <c r="K898" s="3" t="s">
        <v>1</v>
      </c>
      <c r="L898" s="3" t="s">
        <v>59</v>
      </c>
      <c r="M898" s="3" t="s">
        <v>60</v>
      </c>
      <c r="N898" s="127">
        <v>897</v>
      </c>
    </row>
    <row r="899" spans="1:14" ht="15.75" x14ac:dyDescent="0.25">
      <c r="A899" s="23" t="s">
        <v>1806</v>
      </c>
      <c r="B899" s="23" t="s">
        <v>1177</v>
      </c>
      <c r="C899" s="3" t="s">
        <v>12</v>
      </c>
      <c r="D899" s="2" t="s">
        <v>201</v>
      </c>
      <c r="E899" s="2" t="s">
        <v>573</v>
      </c>
      <c r="F899" s="4">
        <v>60055</v>
      </c>
      <c r="G899" s="3" t="s">
        <v>12</v>
      </c>
      <c r="H899" s="3" t="s">
        <v>13</v>
      </c>
      <c r="I899" s="4"/>
      <c r="J899" s="3"/>
      <c r="K899" s="3" t="s">
        <v>3</v>
      </c>
      <c r="L899" s="3" t="s">
        <v>59</v>
      </c>
      <c r="M899" s="3" t="s">
        <v>60</v>
      </c>
      <c r="N899" s="127">
        <v>898</v>
      </c>
    </row>
    <row r="900" spans="1:14" ht="15.75" x14ac:dyDescent="0.25">
      <c r="A900" s="23" t="s">
        <v>1807</v>
      </c>
      <c r="B900" s="23" t="s">
        <v>1738</v>
      </c>
      <c r="C900" s="3" t="s">
        <v>31</v>
      </c>
      <c r="D900" s="2" t="s">
        <v>712</v>
      </c>
      <c r="E900" s="2" t="s">
        <v>576</v>
      </c>
      <c r="F900" s="4">
        <v>60045</v>
      </c>
      <c r="G900" s="3" t="s">
        <v>12</v>
      </c>
      <c r="H900" s="3" t="s">
        <v>13</v>
      </c>
      <c r="I900" s="4"/>
      <c r="J900" s="3"/>
      <c r="K900" s="3" t="s">
        <v>3</v>
      </c>
      <c r="L900" s="3" t="s">
        <v>59</v>
      </c>
      <c r="M900" s="3" t="s">
        <v>60</v>
      </c>
      <c r="N900" s="127">
        <v>899</v>
      </c>
    </row>
    <row r="901" spans="1:14" ht="15.75" x14ac:dyDescent="0.25">
      <c r="A901" s="23" t="s">
        <v>1808</v>
      </c>
      <c r="B901" s="23" t="s">
        <v>1426</v>
      </c>
      <c r="C901" s="8"/>
      <c r="D901" s="2" t="s">
        <v>201</v>
      </c>
      <c r="E901" s="2" t="s">
        <v>573</v>
      </c>
      <c r="F901" s="24">
        <v>60017</v>
      </c>
      <c r="G901" s="3" t="s">
        <v>12</v>
      </c>
      <c r="H901" s="3" t="s">
        <v>13</v>
      </c>
      <c r="I901" s="4">
        <v>1000</v>
      </c>
      <c r="J901" s="3"/>
      <c r="K901" s="3" t="s">
        <v>3</v>
      </c>
      <c r="L901" s="3" t="s">
        <v>59</v>
      </c>
      <c r="M901" s="3" t="s">
        <v>60</v>
      </c>
      <c r="N901" s="127">
        <v>900</v>
      </c>
    </row>
    <row r="902" spans="1:14" ht="15.75" x14ac:dyDescent="0.25">
      <c r="A902" s="23" t="s">
        <v>1809</v>
      </c>
      <c r="B902" s="23" t="s">
        <v>263</v>
      </c>
      <c r="C902" s="3" t="s">
        <v>152</v>
      </c>
      <c r="D902" s="2" t="s">
        <v>782</v>
      </c>
      <c r="E902" s="2" t="s">
        <v>690</v>
      </c>
      <c r="F902" s="24">
        <v>60012</v>
      </c>
      <c r="G902" s="3" t="s">
        <v>12</v>
      </c>
      <c r="H902" s="3" t="s">
        <v>13</v>
      </c>
      <c r="I902" s="4">
        <v>10000</v>
      </c>
      <c r="J902" s="3"/>
      <c r="K902" s="3" t="s">
        <v>3</v>
      </c>
      <c r="L902" s="3" t="s">
        <v>59</v>
      </c>
      <c r="M902" s="3" t="s">
        <v>60</v>
      </c>
      <c r="N902" s="127">
        <v>901</v>
      </c>
    </row>
    <row r="903" spans="1:14" ht="15.75" x14ac:dyDescent="0.25">
      <c r="A903" s="23" t="s">
        <v>1810</v>
      </c>
      <c r="B903" s="23" t="s">
        <v>282</v>
      </c>
      <c r="C903" s="3" t="s">
        <v>187</v>
      </c>
      <c r="D903" s="2" t="s">
        <v>1811</v>
      </c>
      <c r="E903" s="2" t="s">
        <v>96</v>
      </c>
      <c r="F903" s="4">
        <v>60005</v>
      </c>
      <c r="G903" s="3" t="s">
        <v>12</v>
      </c>
      <c r="H903" s="3" t="s">
        <v>13</v>
      </c>
      <c r="I903" s="4"/>
      <c r="J903" s="3"/>
      <c r="K903" s="3" t="s">
        <v>2</v>
      </c>
      <c r="L903" s="3" t="s">
        <v>14</v>
      </c>
      <c r="M903" s="3" t="s">
        <v>15</v>
      </c>
      <c r="N903" s="127">
        <v>902</v>
      </c>
    </row>
    <row r="904" spans="1:14" ht="15.75" x14ac:dyDescent="0.25">
      <c r="A904" s="23" t="s">
        <v>1812</v>
      </c>
      <c r="B904" s="23" t="s">
        <v>1062</v>
      </c>
      <c r="C904" s="8"/>
      <c r="D904" s="2" t="s">
        <v>1813</v>
      </c>
      <c r="E904" s="2" t="s">
        <v>76</v>
      </c>
      <c r="F904" s="4">
        <v>60000</v>
      </c>
      <c r="G904" s="3" t="s">
        <v>12</v>
      </c>
      <c r="H904" s="3" t="s">
        <v>13</v>
      </c>
      <c r="I904" s="4"/>
      <c r="J904" s="3"/>
      <c r="K904" s="3" t="s">
        <v>2</v>
      </c>
      <c r="L904" s="3" t="s">
        <v>14</v>
      </c>
      <c r="M904" s="3" t="s">
        <v>15</v>
      </c>
      <c r="N904" s="127">
        <v>903</v>
      </c>
    </row>
    <row r="905" spans="1:14" ht="15.75" x14ac:dyDescent="0.25">
      <c r="A905" s="23" t="s">
        <v>1814</v>
      </c>
      <c r="B905" s="23" t="s">
        <v>1815</v>
      </c>
      <c r="C905" s="3" t="s">
        <v>144</v>
      </c>
      <c r="D905" s="2" t="s">
        <v>1816</v>
      </c>
      <c r="E905" s="2" t="s">
        <v>240</v>
      </c>
      <c r="F905" s="4">
        <v>60000</v>
      </c>
      <c r="G905" s="3" t="s">
        <v>12</v>
      </c>
      <c r="H905" s="3" t="s">
        <v>13</v>
      </c>
      <c r="I905" s="4"/>
      <c r="J905" s="3"/>
      <c r="K905" s="3" t="s">
        <v>2</v>
      </c>
      <c r="L905" s="3" t="s">
        <v>14</v>
      </c>
      <c r="M905" s="3" t="s">
        <v>15</v>
      </c>
      <c r="N905" s="127">
        <v>904</v>
      </c>
    </row>
    <row r="906" spans="1:14" ht="15.75" x14ac:dyDescent="0.25">
      <c r="A906" s="23" t="s">
        <v>1817</v>
      </c>
      <c r="B906" s="23" t="s">
        <v>147</v>
      </c>
      <c r="C906" s="3" t="s">
        <v>63</v>
      </c>
      <c r="D906" s="2" t="s">
        <v>782</v>
      </c>
      <c r="E906" s="2" t="s">
        <v>380</v>
      </c>
      <c r="F906" s="4">
        <v>60000</v>
      </c>
      <c r="G906" s="3" t="s">
        <v>12</v>
      </c>
      <c r="H906" s="3" t="s">
        <v>13</v>
      </c>
      <c r="I906" s="4"/>
      <c r="J906" s="3"/>
      <c r="K906" s="3" t="s">
        <v>3</v>
      </c>
      <c r="L906" s="3" t="s">
        <v>59</v>
      </c>
      <c r="M906" s="3" t="s">
        <v>60</v>
      </c>
      <c r="N906" s="127">
        <v>905</v>
      </c>
    </row>
    <row r="907" spans="1:14" ht="15.75" x14ac:dyDescent="0.25">
      <c r="A907" s="23" t="s">
        <v>848</v>
      </c>
      <c r="B907" s="23" t="s">
        <v>1192</v>
      </c>
      <c r="C907" s="3" t="s">
        <v>9</v>
      </c>
      <c r="D907" s="2" t="s">
        <v>1818</v>
      </c>
      <c r="E907" s="2" t="s">
        <v>205</v>
      </c>
      <c r="F907" s="24">
        <v>60000</v>
      </c>
      <c r="G907" s="3" t="s">
        <v>58</v>
      </c>
      <c r="H907" s="3" t="s">
        <v>63</v>
      </c>
      <c r="I907" s="4"/>
      <c r="J907" s="3"/>
      <c r="K907" s="3" t="s">
        <v>1</v>
      </c>
      <c r="L907" s="3" t="s">
        <v>59</v>
      </c>
      <c r="M907" s="3" t="s">
        <v>60</v>
      </c>
      <c r="N907" s="127">
        <v>906</v>
      </c>
    </row>
    <row r="908" spans="1:14" ht="15.75" x14ac:dyDescent="0.25">
      <c r="A908" s="23" t="s">
        <v>1819</v>
      </c>
      <c r="B908" s="23" t="s">
        <v>70</v>
      </c>
      <c r="C908" s="3" t="s">
        <v>181</v>
      </c>
      <c r="D908" s="2" t="s">
        <v>712</v>
      </c>
      <c r="E908" s="2" t="s">
        <v>916</v>
      </c>
      <c r="F908" s="24">
        <v>59984</v>
      </c>
      <c r="G908" s="3" t="s">
        <v>12</v>
      </c>
      <c r="H908" s="3" t="s">
        <v>13</v>
      </c>
      <c r="I908" s="4"/>
      <c r="J908" s="3"/>
      <c r="K908" s="3" t="s">
        <v>3</v>
      </c>
      <c r="L908" s="3" t="s">
        <v>59</v>
      </c>
      <c r="M908" s="3" t="s">
        <v>60</v>
      </c>
      <c r="N908" s="127">
        <v>907</v>
      </c>
    </row>
    <row r="909" spans="1:14" ht="15.75" x14ac:dyDescent="0.25">
      <c r="A909" s="23" t="s">
        <v>835</v>
      </c>
      <c r="B909" s="23" t="s">
        <v>1820</v>
      </c>
      <c r="C909" s="3" t="s">
        <v>187</v>
      </c>
      <c r="D909" s="2" t="s">
        <v>1821</v>
      </c>
      <c r="E909" s="2" t="s">
        <v>1665</v>
      </c>
      <c r="F909" s="4">
        <v>59806</v>
      </c>
      <c r="G909" s="3" t="s">
        <v>12</v>
      </c>
      <c r="H909" s="3" t="s">
        <v>13</v>
      </c>
      <c r="I909" s="4"/>
      <c r="J909" s="3"/>
      <c r="K909" s="3" t="s">
        <v>2</v>
      </c>
      <c r="L909" s="3" t="s">
        <v>14</v>
      </c>
      <c r="M909" s="3" t="s">
        <v>15</v>
      </c>
      <c r="N909" s="127">
        <v>908</v>
      </c>
    </row>
    <row r="910" spans="1:14" ht="15.75" x14ac:dyDescent="0.25">
      <c r="A910" s="23" t="s">
        <v>1822</v>
      </c>
      <c r="B910" s="23" t="s">
        <v>266</v>
      </c>
      <c r="C910" s="3" t="s">
        <v>144</v>
      </c>
      <c r="D910" s="2" t="s">
        <v>588</v>
      </c>
      <c r="E910" s="2" t="s">
        <v>607</v>
      </c>
      <c r="F910" s="24">
        <v>59745</v>
      </c>
      <c r="G910" s="3" t="s">
        <v>12</v>
      </c>
      <c r="H910" s="3" t="s">
        <v>13</v>
      </c>
      <c r="I910" s="4"/>
      <c r="J910" s="3"/>
      <c r="K910" s="3" t="s">
        <v>3</v>
      </c>
      <c r="L910" s="3" t="s">
        <v>59</v>
      </c>
      <c r="M910" s="3" t="s">
        <v>60</v>
      </c>
      <c r="N910" s="127">
        <v>909</v>
      </c>
    </row>
    <row r="911" spans="1:14" ht="15.75" x14ac:dyDescent="0.25">
      <c r="A911" s="23" t="s">
        <v>1823</v>
      </c>
      <c r="B911" s="23" t="s">
        <v>553</v>
      </c>
      <c r="C911" s="3" t="s">
        <v>181</v>
      </c>
      <c r="D911" s="2" t="s">
        <v>1824</v>
      </c>
      <c r="E911" s="2" t="s">
        <v>1665</v>
      </c>
      <c r="F911" s="4">
        <v>59700</v>
      </c>
      <c r="G911" s="3" t="s">
        <v>12</v>
      </c>
      <c r="H911" s="3" t="s">
        <v>13</v>
      </c>
      <c r="I911" s="4"/>
      <c r="J911" s="3"/>
      <c r="K911" s="3" t="s">
        <v>2</v>
      </c>
      <c r="L911" s="3" t="s">
        <v>14</v>
      </c>
      <c r="M911" s="3" t="s">
        <v>15</v>
      </c>
      <c r="N911" s="127">
        <v>910</v>
      </c>
    </row>
    <row r="912" spans="1:14" ht="15.75" x14ac:dyDescent="0.25">
      <c r="A912" s="23" t="s">
        <v>1825</v>
      </c>
      <c r="B912" s="23" t="s">
        <v>956</v>
      </c>
      <c r="C912" s="3" t="s">
        <v>18</v>
      </c>
      <c r="D912" s="2" t="s">
        <v>195</v>
      </c>
      <c r="E912" s="2" t="s">
        <v>1050</v>
      </c>
      <c r="F912" s="4">
        <v>59699</v>
      </c>
      <c r="G912" s="3" t="s">
        <v>12</v>
      </c>
      <c r="H912" s="3" t="s">
        <v>13</v>
      </c>
      <c r="I912" s="4"/>
      <c r="J912" s="3"/>
      <c r="K912" s="3" t="s">
        <v>3</v>
      </c>
      <c r="L912" s="3" t="s">
        <v>59</v>
      </c>
      <c r="M912" s="3" t="s">
        <v>60</v>
      </c>
      <c r="N912" s="127">
        <v>911</v>
      </c>
    </row>
    <row r="913" spans="1:14" ht="15.75" x14ac:dyDescent="0.25">
      <c r="A913" s="23" t="s">
        <v>1826</v>
      </c>
      <c r="B913" s="23" t="s">
        <v>1827</v>
      </c>
      <c r="C913" s="3" t="s">
        <v>181</v>
      </c>
      <c r="D913" s="2" t="s">
        <v>1828</v>
      </c>
      <c r="E913" s="2" t="s">
        <v>309</v>
      </c>
      <c r="F913" s="4">
        <v>59661</v>
      </c>
      <c r="G913" s="3" t="s">
        <v>12</v>
      </c>
      <c r="H913" s="3" t="s">
        <v>13</v>
      </c>
      <c r="I913" s="4"/>
      <c r="J913" s="3"/>
      <c r="K913" s="3" t="s">
        <v>2</v>
      </c>
      <c r="L913" s="3" t="s">
        <v>14</v>
      </c>
      <c r="M913" s="3" t="s">
        <v>15</v>
      </c>
      <c r="N913" s="127">
        <v>912</v>
      </c>
    </row>
    <row r="914" spans="1:14" ht="15.75" x14ac:dyDescent="0.25">
      <c r="A914" s="23" t="s">
        <v>1829</v>
      </c>
      <c r="B914" s="23" t="s">
        <v>1830</v>
      </c>
      <c r="C914" s="3" t="s">
        <v>207</v>
      </c>
      <c r="D914" s="2" t="s">
        <v>782</v>
      </c>
      <c r="E914" s="2" t="s">
        <v>208</v>
      </c>
      <c r="F914" s="4">
        <v>59620</v>
      </c>
      <c r="G914" s="3" t="s">
        <v>58</v>
      </c>
      <c r="H914" s="3" t="s">
        <v>13</v>
      </c>
      <c r="I914" s="4"/>
      <c r="J914" s="3"/>
      <c r="K914" s="3" t="s">
        <v>1</v>
      </c>
      <c r="L914" s="3" t="s">
        <v>59</v>
      </c>
      <c r="M914" s="3" t="s">
        <v>60</v>
      </c>
      <c r="N914" s="127">
        <v>913</v>
      </c>
    </row>
    <row r="915" spans="1:14" ht="15.75" x14ac:dyDescent="0.25">
      <c r="A915" s="23" t="s">
        <v>1831</v>
      </c>
      <c r="B915" s="23" t="s">
        <v>744</v>
      </c>
      <c r="C915" s="3" t="s">
        <v>63</v>
      </c>
      <c r="D915" s="2" t="s">
        <v>1832</v>
      </c>
      <c r="E915" s="2" t="s">
        <v>53</v>
      </c>
      <c r="F915" s="4">
        <v>59598</v>
      </c>
      <c r="G915" s="3" t="s">
        <v>12</v>
      </c>
      <c r="H915" s="3" t="s">
        <v>13</v>
      </c>
      <c r="I915" s="4"/>
      <c r="J915" s="3"/>
      <c r="K915" s="3" t="s">
        <v>2</v>
      </c>
      <c r="L915" s="3" t="s">
        <v>14</v>
      </c>
      <c r="M915" s="3" t="s">
        <v>15</v>
      </c>
      <c r="N915" s="127">
        <v>914</v>
      </c>
    </row>
    <row r="916" spans="1:14" ht="15.75" x14ac:dyDescent="0.25">
      <c r="A916" s="23" t="s">
        <v>1833</v>
      </c>
      <c r="B916" s="23" t="s">
        <v>127</v>
      </c>
      <c r="C916" s="8"/>
      <c r="D916" s="2" t="s">
        <v>1832</v>
      </c>
      <c r="E916" s="2" t="s">
        <v>53</v>
      </c>
      <c r="F916" s="4">
        <v>59598</v>
      </c>
      <c r="G916" s="3" t="s">
        <v>12</v>
      </c>
      <c r="H916" s="3" t="s">
        <v>13</v>
      </c>
      <c r="I916" s="4"/>
      <c r="J916" s="3"/>
      <c r="K916" s="3" t="s">
        <v>2</v>
      </c>
      <c r="L916" s="3" t="s">
        <v>14</v>
      </c>
      <c r="M916" s="3" t="s">
        <v>15</v>
      </c>
      <c r="N916" s="127">
        <v>915</v>
      </c>
    </row>
    <row r="917" spans="1:14" ht="15.75" x14ac:dyDescent="0.25">
      <c r="A917" s="23" t="s">
        <v>1834</v>
      </c>
      <c r="B917" s="23" t="s">
        <v>774</v>
      </c>
      <c r="C917" s="3" t="s">
        <v>18</v>
      </c>
      <c r="D917" s="2" t="s">
        <v>1835</v>
      </c>
      <c r="E917" s="2" t="s">
        <v>666</v>
      </c>
      <c r="F917" s="24">
        <v>59594</v>
      </c>
      <c r="G917" s="3" t="s">
        <v>12</v>
      </c>
      <c r="H917" s="3" t="s">
        <v>13</v>
      </c>
      <c r="I917" s="4"/>
      <c r="J917" s="3"/>
      <c r="K917" s="3" t="s">
        <v>2</v>
      </c>
      <c r="L917" s="3" t="s">
        <v>14</v>
      </c>
      <c r="M917" s="3" t="s">
        <v>15</v>
      </c>
      <c r="N917" s="127">
        <v>916</v>
      </c>
    </row>
    <row r="918" spans="1:14" ht="15.75" x14ac:dyDescent="0.25">
      <c r="A918" s="23" t="s">
        <v>372</v>
      </c>
      <c r="B918" s="23" t="s">
        <v>821</v>
      </c>
      <c r="C918" s="8"/>
      <c r="D918" s="2" t="s">
        <v>1836</v>
      </c>
      <c r="E918" s="2" t="s">
        <v>1837</v>
      </c>
      <c r="F918" s="4">
        <v>59594</v>
      </c>
      <c r="G918" s="3" t="s">
        <v>12</v>
      </c>
      <c r="H918" s="3" t="s">
        <v>13</v>
      </c>
      <c r="I918" s="4"/>
      <c r="J918" s="3"/>
      <c r="K918" s="3" t="s">
        <v>2</v>
      </c>
      <c r="L918" s="3" t="s">
        <v>14</v>
      </c>
      <c r="M918" s="3" t="s">
        <v>15</v>
      </c>
      <c r="N918" s="127">
        <v>917</v>
      </c>
    </row>
    <row r="919" spans="1:14" ht="15.75" x14ac:dyDescent="0.25">
      <c r="A919" s="23" t="s">
        <v>41</v>
      </c>
      <c r="B919" s="23" t="s">
        <v>1838</v>
      </c>
      <c r="C919" s="3" t="s">
        <v>87</v>
      </c>
      <c r="D919" s="2" t="s">
        <v>588</v>
      </c>
      <c r="E919" s="2" t="s">
        <v>477</v>
      </c>
      <c r="F919" s="4">
        <v>59514</v>
      </c>
      <c r="G919" s="3" t="s">
        <v>12</v>
      </c>
      <c r="H919" s="3" t="s">
        <v>13</v>
      </c>
      <c r="I919" s="4"/>
      <c r="J919" s="3"/>
      <c r="K919" s="3" t="s">
        <v>3</v>
      </c>
      <c r="L919" s="3" t="s">
        <v>59</v>
      </c>
      <c r="M919" s="3" t="s">
        <v>60</v>
      </c>
      <c r="N919" s="127">
        <v>918</v>
      </c>
    </row>
    <row r="920" spans="1:14" ht="15.75" x14ac:dyDescent="0.25">
      <c r="A920" s="23" t="s">
        <v>1562</v>
      </c>
      <c r="B920" s="23" t="s">
        <v>8</v>
      </c>
      <c r="C920" s="3" t="s">
        <v>224</v>
      </c>
      <c r="D920" s="2" t="s">
        <v>1839</v>
      </c>
      <c r="E920" s="2" t="s">
        <v>96</v>
      </c>
      <c r="F920" s="4">
        <v>59460</v>
      </c>
      <c r="G920" s="3" t="s">
        <v>12</v>
      </c>
      <c r="H920" s="3" t="s">
        <v>13</v>
      </c>
      <c r="I920" s="4"/>
      <c r="J920" s="3"/>
      <c r="K920" s="3" t="s">
        <v>2</v>
      </c>
      <c r="L920" s="3" t="s">
        <v>14</v>
      </c>
      <c r="M920" s="3" t="s">
        <v>15</v>
      </c>
      <c r="N920" s="127">
        <v>919</v>
      </c>
    </row>
    <row r="921" spans="1:14" ht="15.75" x14ac:dyDescent="0.25">
      <c r="A921" s="23" t="s">
        <v>1840</v>
      </c>
      <c r="B921" s="23" t="s">
        <v>263</v>
      </c>
      <c r="C921" s="3" t="s">
        <v>31</v>
      </c>
      <c r="D921" s="2" t="s">
        <v>1828</v>
      </c>
      <c r="E921" s="2" t="s">
        <v>309</v>
      </c>
      <c r="F921" s="4">
        <v>59450</v>
      </c>
      <c r="G921" s="3" t="s">
        <v>12</v>
      </c>
      <c r="H921" s="3" t="s">
        <v>13</v>
      </c>
      <c r="I921" s="4"/>
      <c r="J921" s="3"/>
      <c r="K921" s="3" t="s">
        <v>2</v>
      </c>
      <c r="L921" s="3" t="s">
        <v>14</v>
      </c>
      <c r="M921" s="3" t="s">
        <v>15</v>
      </c>
      <c r="N921" s="127">
        <v>920</v>
      </c>
    </row>
    <row r="922" spans="1:14" ht="15.75" x14ac:dyDescent="0.25">
      <c r="A922" s="23" t="s">
        <v>1841</v>
      </c>
      <c r="B922" s="23" t="s">
        <v>1842</v>
      </c>
      <c r="C922" s="8"/>
      <c r="D922" s="2" t="s">
        <v>1843</v>
      </c>
      <c r="E922" s="2" t="s">
        <v>163</v>
      </c>
      <c r="F922" s="4">
        <v>59379</v>
      </c>
      <c r="G922" s="3" t="s">
        <v>12</v>
      </c>
      <c r="H922" s="3" t="s">
        <v>13</v>
      </c>
      <c r="I922" s="4"/>
      <c r="J922" s="3"/>
      <c r="K922" s="3" t="s">
        <v>2</v>
      </c>
      <c r="L922" s="3" t="s">
        <v>14</v>
      </c>
      <c r="M922" s="3" t="s">
        <v>15</v>
      </c>
      <c r="N922" s="127">
        <v>921</v>
      </c>
    </row>
    <row r="923" spans="1:14" ht="15.75" x14ac:dyDescent="0.25">
      <c r="A923" s="23" t="s">
        <v>1844</v>
      </c>
      <c r="B923" s="23" t="s">
        <v>151</v>
      </c>
      <c r="C923" s="8"/>
      <c r="D923" s="2" t="s">
        <v>1845</v>
      </c>
      <c r="E923" s="2" t="s">
        <v>1072</v>
      </c>
      <c r="F923" s="4">
        <v>59351</v>
      </c>
      <c r="G923" s="3" t="s">
        <v>12</v>
      </c>
      <c r="H923" s="3" t="s">
        <v>13</v>
      </c>
      <c r="I923" s="4"/>
      <c r="J923" s="3"/>
      <c r="K923" s="3" t="s">
        <v>2</v>
      </c>
      <c r="L923" s="3" t="s">
        <v>14</v>
      </c>
      <c r="M923" s="3" t="s">
        <v>15</v>
      </c>
      <c r="N923" s="127">
        <v>922</v>
      </c>
    </row>
    <row r="924" spans="1:14" ht="15.75" x14ac:dyDescent="0.25">
      <c r="A924" s="23" t="s">
        <v>1846</v>
      </c>
      <c r="B924" s="23" t="s">
        <v>1847</v>
      </c>
      <c r="C924" s="8"/>
      <c r="D924" s="2" t="s">
        <v>201</v>
      </c>
      <c r="E924" s="2" t="s">
        <v>189</v>
      </c>
      <c r="F924" s="4">
        <v>59349</v>
      </c>
      <c r="G924" s="3" t="s">
        <v>12</v>
      </c>
      <c r="H924" s="3" t="s">
        <v>13</v>
      </c>
      <c r="I924" s="4"/>
      <c r="J924" s="3"/>
      <c r="K924" s="3" t="s">
        <v>3</v>
      </c>
      <c r="L924" s="3" t="s">
        <v>59</v>
      </c>
      <c r="M924" s="3" t="s">
        <v>60</v>
      </c>
      <c r="N924" s="127">
        <v>923</v>
      </c>
    </row>
    <row r="925" spans="1:14" ht="15.75" x14ac:dyDescent="0.25">
      <c r="A925" s="23" t="s">
        <v>1363</v>
      </c>
      <c r="B925" s="23" t="s">
        <v>95</v>
      </c>
      <c r="C925" s="3" t="s">
        <v>144</v>
      </c>
      <c r="D925" s="2" t="s">
        <v>712</v>
      </c>
      <c r="E925" s="2" t="s">
        <v>527</v>
      </c>
      <c r="F925" s="4">
        <v>59314</v>
      </c>
      <c r="G925" s="3" t="s">
        <v>58</v>
      </c>
      <c r="H925" s="3" t="s">
        <v>13</v>
      </c>
      <c r="I925" s="4"/>
      <c r="J925" s="3"/>
      <c r="K925" s="3" t="s">
        <v>1</v>
      </c>
      <c r="L925" s="3" t="s">
        <v>59</v>
      </c>
      <c r="M925" s="3" t="s">
        <v>60</v>
      </c>
      <c r="N925" s="127">
        <v>924</v>
      </c>
    </row>
    <row r="926" spans="1:14" ht="15.75" x14ac:dyDescent="0.25">
      <c r="A926" s="23" t="s">
        <v>737</v>
      </c>
      <c r="B926" s="23" t="s">
        <v>1575</v>
      </c>
      <c r="C926" s="3" t="s">
        <v>51</v>
      </c>
      <c r="D926" s="2" t="s">
        <v>201</v>
      </c>
      <c r="E926" s="2" t="s">
        <v>373</v>
      </c>
      <c r="F926" s="4">
        <v>59282</v>
      </c>
      <c r="G926" s="3" t="s">
        <v>12</v>
      </c>
      <c r="H926" s="3" t="s">
        <v>13</v>
      </c>
      <c r="I926" s="4"/>
      <c r="J926" s="3"/>
      <c r="K926" s="3" t="s">
        <v>3</v>
      </c>
      <c r="L926" s="3" t="s">
        <v>59</v>
      </c>
      <c r="M926" s="3" t="s">
        <v>60</v>
      </c>
      <c r="N926" s="127">
        <v>925</v>
      </c>
    </row>
    <row r="927" spans="1:14" ht="15.75" x14ac:dyDescent="0.25">
      <c r="A927" s="23" t="s">
        <v>1848</v>
      </c>
      <c r="B927" s="23" t="s">
        <v>523</v>
      </c>
      <c r="C927" s="3" t="s">
        <v>63</v>
      </c>
      <c r="D927" s="2" t="s">
        <v>1849</v>
      </c>
      <c r="E927" s="2" t="s">
        <v>1304</v>
      </c>
      <c r="F927" s="4">
        <v>59239</v>
      </c>
      <c r="G927" s="3" t="s">
        <v>12</v>
      </c>
      <c r="H927" s="3" t="s">
        <v>13</v>
      </c>
      <c r="I927" s="4"/>
      <c r="J927" s="3"/>
      <c r="K927" s="3" t="s">
        <v>2</v>
      </c>
      <c r="L927" s="3" t="s">
        <v>14</v>
      </c>
      <c r="M927" s="3" t="s">
        <v>15</v>
      </c>
      <c r="N927" s="127">
        <v>926</v>
      </c>
    </row>
    <row r="928" spans="1:14" ht="15.75" x14ac:dyDescent="0.25">
      <c r="A928" s="23" t="s">
        <v>1850</v>
      </c>
      <c r="B928" s="23" t="s">
        <v>1851</v>
      </c>
      <c r="C928" s="8"/>
      <c r="D928" s="2" t="s">
        <v>782</v>
      </c>
      <c r="E928" s="2" t="s">
        <v>410</v>
      </c>
      <c r="F928" s="24">
        <v>59193</v>
      </c>
      <c r="G928" s="3" t="s">
        <v>12</v>
      </c>
      <c r="H928" s="3" t="s">
        <v>13</v>
      </c>
      <c r="I928" s="4"/>
      <c r="J928" s="3"/>
      <c r="K928" s="3" t="s">
        <v>3</v>
      </c>
      <c r="L928" s="3" t="s">
        <v>59</v>
      </c>
      <c r="M928" s="3" t="s">
        <v>60</v>
      </c>
      <c r="N928" s="127">
        <v>927</v>
      </c>
    </row>
    <row r="929" spans="1:14" ht="15.75" x14ac:dyDescent="0.25">
      <c r="A929" s="23" t="s">
        <v>1852</v>
      </c>
      <c r="B929" s="23" t="s">
        <v>1853</v>
      </c>
      <c r="C929" s="3" t="s">
        <v>144</v>
      </c>
      <c r="D929" s="2" t="s">
        <v>1854</v>
      </c>
      <c r="E929" s="2" t="s">
        <v>100</v>
      </c>
      <c r="F929" s="24">
        <v>59189</v>
      </c>
      <c r="G929" s="3" t="s">
        <v>12</v>
      </c>
      <c r="H929" s="3" t="s">
        <v>13</v>
      </c>
      <c r="I929" s="4"/>
      <c r="J929" s="3"/>
      <c r="K929" s="3" t="s">
        <v>246</v>
      </c>
      <c r="L929" s="3" t="s">
        <v>14</v>
      </c>
      <c r="M929" s="3" t="s">
        <v>15</v>
      </c>
      <c r="N929" s="127">
        <v>928</v>
      </c>
    </row>
    <row r="930" spans="1:14" ht="15.75" x14ac:dyDescent="0.25">
      <c r="A930" s="23" t="s">
        <v>1855</v>
      </c>
      <c r="B930" s="23" t="s">
        <v>50</v>
      </c>
      <c r="C930" s="3" t="s">
        <v>58</v>
      </c>
      <c r="D930" s="2" t="s">
        <v>712</v>
      </c>
      <c r="E930" s="2" t="s">
        <v>1050</v>
      </c>
      <c r="F930" s="4">
        <v>59182</v>
      </c>
      <c r="G930" s="3" t="s">
        <v>12</v>
      </c>
      <c r="H930" s="3" t="s">
        <v>13</v>
      </c>
      <c r="I930" s="4"/>
      <c r="J930" s="3"/>
      <c r="K930" s="3" t="s">
        <v>3</v>
      </c>
      <c r="L930" s="3" t="s">
        <v>59</v>
      </c>
      <c r="M930" s="3" t="s">
        <v>60</v>
      </c>
      <c r="N930" s="127">
        <v>929</v>
      </c>
    </row>
    <row r="931" spans="1:14" ht="15.75" x14ac:dyDescent="0.25">
      <c r="A931" s="23" t="s">
        <v>1856</v>
      </c>
      <c r="B931" s="23" t="s">
        <v>1857</v>
      </c>
      <c r="C931" s="3" t="s">
        <v>181</v>
      </c>
      <c r="D931" s="2" t="s">
        <v>782</v>
      </c>
      <c r="E931" s="2" t="s">
        <v>93</v>
      </c>
      <c r="F931" s="4">
        <v>59140</v>
      </c>
      <c r="G931" s="3" t="s">
        <v>12</v>
      </c>
      <c r="H931" s="3" t="s">
        <v>13</v>
      </c>
      <c r="I931" s="4"/>
      <c r="J931" s="3"/>
      <c r="K931" s="3" t="s">
        <v>3</v>
      </c>
      <c r="L931" s="3" t="s">
        <v>59</v>
      </c>
      <c r="M931" s="3" t="s">
        <v>60</v>
      </c>
      <c r="N931" s="127">
        <v>930</v>
      </c>
    </row>
    <row r="932" spans="1:14" ht="15.75" x14ac:dyDescent="0.25">
      <c r="A932" s="23" t="s">
        <v>1858</v>
      </c>
      <c r="B932" s="23" t="s">
        <v>95</v>
      </c>
      <c r="C932" s="3" t="s">
        <v>43</v>
      </c>
      <c r="D932" s="2" t="s">
        <v>1859</v>
      </c>
      <c r="E932" s="2" t="s">
        <v>658</v>
      </c>
      <c r="F932" s="4">
        <v>59067</v>
      </c>
      <c r="G932" s="3" t="s">
        <v>12</v>
      </c>
      <c r="H932" s="3" t="s">
        <v>13</v>
      </c>
      <c r="I932" s="4"/>
      <c r="J932" s="3"/>
      <c r="K932" s="3" t="s">
        <v>2</v>
      </c>
      <c r="L932" s="3" t="s">
        <v>14</v>
      </c>
      <c r="M932" s="3" t="s">
        <v>15</v>
      </c>
      <c r="N932" s="127">
        <v>931</v>
      </c>
    </row>
    <row r="933" spans="1:14" ht="15.75" x14ac:dyDescent="0.25">
      <c r="A933" s="23" t="s">
        <v>1860</v>
      </c>
      <c r="B933" s="23" t="s">
        <v>1861</v>
      </c>
      <c r="C933" s="3" t="s">
        <v>51</v>
      </c>
      <c r="D933" s="2" t="s">
        <v>1862</v>
      </c>
      <c r="E933" s="2" t="s">
        <v>1863</v>
      </c>
      <c r="F933" s="4">
        <v>59034</v>
      </c>
      <c r="G933" s="3" t="s">
        <v>12</v>
      </c>
      <c r="H933" s="3" t="s">
        <v>13</v>
      </c>
      <c r="I933" s="4"/>
      <c r="J933" s="3"/>
      <c r="K933" s="3" t="s">
        <v>2</v>
      </c>
      <c r="L933" s="3" t="s">
        <v>14</v>
      </c>
      <c r="M933" s="3" t="s">
        <v>15</v>
      </c>
      <c r="N933" s="127">
        <v>932</v>
      </c>
    </row>
    <row r="934" spans="1:14" ht="15.75" x14ac:dyDescent="0.25">
      <c r="A934" s="23" t="s">
        <v>580</v>
      </c>
      <c r="B934" s="23" t="s">
        <v>1864</v>
      </c>
      <c r="C934" s="3" t="s">
        <v>51</v>
      </c>
      <c r="D934" s="2" t="s">
        <v>1865</v>
      </c>
      <c r="E934" s="2" t="s">
        <v>1866</v>
      </c>
      <c r="F934" s="4">
        <v>59034</v>
      </c>
      <c r="G934" s="3" t="s">
        <v>12</v>
      </c>
      <c r="H934" s="3" t="s">
        <v>13</v>
      </c>
      <c r="I934" s="4"/>
      <c r="J934" s="3"/>
      <c r="K934" s="3" t="s">
        <v>2</v>
      </c>
      <c r="L934" s="3" t="s">
        <v>14</v>
      </c>
      <c r="M934" s="3" t="s">
        <v>15</v>
      </c>
      <c r="N934" s="127">
        <v>933</v>
      </c>
    </row>
    <row r="935" spans="1:14" ht="15.75" x14ac:dyDescent="0.25">
      <c r="A935" s="23" t="s">
        <v>1867</v>
      </c>
      <c r="B935" s="23" t="s">
        <v>1868</v>
      </c>
      <c r="C935" s="3" t="s">
        <v>51</v>
      </c>
      <c r="D935" s="2" t="s">
        <v>1869</v>
      </c>
      <c r="E935" s="2" t="s">
        <v>603</v>
      </c>
      <c r="F935" s="4">
        <v>59031</v>
      </c>
      <c r="G935" s="3" t="s">
        <v>12</v>
      </c>
      <c r="H935" s="3" t="s">
        <v>13</v>
      </c>
      <c r="I935" s="4"/>
      <c r="J935" s="3"/>
      <c r="K935" s="3" t="s">
        <v>3</v>
      </c>
      <c r="L935" s="3" t="s">
        <v>59</v>
      </c>
      <c r="M935" s="3" t="s">
        <v>60</v>
      </c>
      <c r="N935" s="127">
        <v>934</v>
      </c>
    </row>
    <row r="936" spans="1:14" ht="15.75" x14ac:dyDescent="0.25">
      <c r="A936" s="23" t="s">
        <v>1870</v>
      </c>
      <c r="B936" s="23" t="s">
        <v>1871</v>
      </c>
      <c r="C936" s="8"/>
      <c r="D936" s="2" t="s">
        <v>1872</v>
      </c>
      <c r="E936" s="2" t="s">
        <v>730</v>
      </c>
      <c r="F936" s="24">
        <v>58968</v>
      </c>
      <c r="G936" s="3" t="s">
        <v>12</v>
      </c>
      <c r="H936" s="3" t="s">
        <v>13</v>
      </c>
      <c r="I936" s="4"/>
      <c r="J936" s="3"/>
      <c r="K936" s="3" t="s">
        <v>2</v>
      </c>
      <c r="L936" s="3" t="s">
        <v>14</v>
      </c>
      <c r="M936" s="3" t="s">
        <v>15</v>
      </c>
      <c r="N936" s="127">
        <v>935</v>
      </c>
    </row>
    <row r="937" spans="1:14" ht="15.75" x14ac:dyDescent="0.25">
      <c r="A937" s="23" t="s">
        <v>1358</v>
      </c>
      <c r="B937" s="23" t="s">
        <v>55</v>
      </c>
      <c r="C937" s="3" t="s">
        <v>187</v>
      </c>
      <c r="D937" s="2" t="s">
        <v>1832</v>
      </c>
      <c r="E937" s="2" t="s">
        <v>53</v>
      </c>
      <c r="F937" s="4">
        <v>58922</v>
      </c>
      <c r="G937" s="3" t="s">
        <v>12</v>
      </c>
      <c r="H937" s="3" t="s">
        <v>13</v>
      </c>
      <c r="I937" s="4"/>
      <c r="J937" s="3"/>
      <c r="K937" s="3" t="s">
        <v>2</v>
      </c>
      <c r="L937" s="3" t="s">
        <v>14</v>
      </c>
      <c r="M937" s="3" t="s">
        <v>15</v>
      </c>
      <c r="N937" s="127">
        <v>936</v>
      </c>
    </row>
    <row r="938" spans="1:14" ht="15.75" x14ac:dyDescent="0.25">
      <c r="A938" s="23" t="s">
        <v>1873</v>
      </c>
      <c r="B938" s="23" t="s">
        <v>1874</v>
      </c>
      <c r="C938" s="3" t="s">
        <v>31</v>
      </c>
      <c r="D938" s="2" t="s">
        <v>782</v>
      </c>
      <c r="E938" s="2" t="s">
        <v>270</v>
      </c>
      <c r="F938" s="24">
        <v>58903</v>
      </c>
      <c r="G938" s="3" t="s">
        <v>12</v>
      </c>
      <c r="H938" s="3" t="s">
        <v>13</v>
      </c>
      <c r="I938" s="4"/>
      <c r="J938" s="3"/>
      <c r="K938" s="3" t="s">
        <v>3</v>
      </c>
      <c r="L938" s="3" t="s">
        <v>59</v>
      </c>
      <c r="M938" s="3" t="s">
        <v>60</v>
      </c>
      <c r="N938" s="127">
        <v>937</v>
      </c>
    </row>
    <row r="939" spans="1:14" ht="15.75" x14ac:dyDescent="0.25">
      <c r="A939" s="23" t="s">
        <v>1875</v>
      </c>
      <c r="B939" s="23" t="s">
        <v>1773</v>
      </c>
      <c r="C939" s="3" t="s">
        <v>87</v>
      </c>
      <c r="D939" s="2" t="s">
        <v>782</v>
      </c>
      <c r="E939" s="2" t="s">
        <v>211</v>
      </c>
      <c r="F939" s="4">
        <v>58758</v>
      </c>
      <c r="G939" s="3" t="s">
        <v>12</v>
      </c>
      <c r="H939" s="3" t="s">
        <v>13</v>
      </c>
      <c r="I939" s="4"/>
      <c r="J939" s="3"/>
      <c r="K939" s="3" t="s">
        <v>3</v>
      </c>
      <c r="L939" s="3" t="s">
        <v>59</v>
      </c>
      <c r="M939" s="3" t="s">
        <v>60</v>
      </c>
      <c r="N939" s="127">
        <v>938</v>
      </c>
    </row>
    <row r="940" spans="1:14" ht="15.75" x14ac:dyDescent="0.25">
      <c r="A940" s="23" t="s">
        <v>1876</v>
      </c>
      <c r="B940" s="23" t="s">
        <v>1877</v>
      </c>
      <c r="C940" s="3" t="s">
        <v>144</v>
      </c>
      <c r="D940" s="2" t="s">
        <v>782</v>
      </c>
      <c r="E940" s="2" t="s">
        <v>527</v>
      </c>
      <c r="F940" s="24">
        <v>58746</v>
      </c>
      <c r="G940" s="3" t="s">
        <v>12</v>
      </c>
      <c r="H940" s="3" t="s">
        <v>13</v>
      </c>
      <c r="I940" s="4"/>
      <c r="J940" s="3"/>
      <c r="K940" s="3" t="s">
        <v>3</v>
      </c>
      <c r="L940" s="3" t="s">
        <v>59</v>
      </c>
      <c r="M940" s="3" t="s">
        <v>60</v>
      </c>
      <c r="N940" s="127">
        <v>939</v>
      </c>
    </row>
    <row r="941" spans="1:14" ht="15.75" x14ac:dyDescent="0.25">
      <c r="A941" s="23" t="s">
        <v>1878</v>
      </c>
      <c r="B941" s="23" t="s">
        <v>1447</v>
      </c>
      <c r="C941" s="3" t="s">
        <v>51</v>
      </c>
      <c r="D941" s="2" t="s">
        <v>782</v>
      </c>
      <c r="E941" s="2" t="s">
        <v>573</v>
      </c>
      <c r="F941" s="4">
        <v>58723</v>
      </c>
      <c r="G941" s="3" t="s">
        <v>12</v>
      </c>
      <c r="H941" s="3" t="s">
        <v>13</v>
      </c>
      <c r="I941" s="4">
        <v>1500</v>
      </c>
      <c r="J941" s="3"/>
      <c r="K941" s="3" t="s">
        <v>3</v>
      </c>
      <c r="L941" s="3" t="s">
        <v>59</v>
      </c>
      <c r="M941" s="3" t="s">
        <v>60</v>
      </c>
      <c r="N941" s="127">
        <v>940</v>
      </c>
    </row>
    <row r="942" spans="1:14" ht="15.75" x14ac:dyDescent="0.25">
      <c r="A942" s="23" t="s">
        <v>1879</v>
      </c>
      <c r="B942" s="23" t="s">
        <v>1880</v>
      </c>
      <c r="C942" s="3" t="s">
        <v>58</v>
      </c>
      <c r="D942" s="2" t="s">
        <v>712</v>
      </c>
      <c r="E942" s="2" t="s">
        <v>916</v>
      </c>
      <c r="F942" s="4">
        <v>58644</v>
      </c>
      <c r="G942" s="3" t="s">
        <v>12</v>
      </c>
      <c r="H942" s="3" t="s">
        <v>13</v>
      </c>
      <c r="I942" s="4"/>
      <c r="J942" s="3"/>
      <c r="K942" s="3" t="s">
        <v>3</v>
      </c>
      <c r="L942" s="3" t="s">
        <v>59</v>
      </c>
      <c r="M942" s="3" t="s">
        <v>60</v>
      </c>
      <c r="N942" s="127">
        <v>941</v>
      </c>
    </row>
    <row r="943" spans="1:14" ht="15.75" x14ac:dyDescent="0.25">
      <c r="A943" s="23" t="s">
        <v>1881</v>
      </c>
      <c r="B943" s="23" t="s">
        <v>184</v>
      </c>
      <c r="C943" s="3" t="s">
        <v>12</v>
      </c>
      <c r="D943" s="2" t="s">
        <v>1882</v>
      </c>
      <c r="E943" s="2" t="s">
        <v>1091</v>
      </c>
      <c r="F943" s="4">
        <v>58605</v>
      </c>
      <c r="G943" s="3" t="s">
        <v>12</v>
      </c>
      <c r="H943" s="3" t="s">
        <v>13</v>
      </c>
      <c r="I943" s="4"/>
      <c r="J943" s="3"/>
      <c r="K943" s="3" t="s">
        <v>2</v>
      </c>
      <c r="L943" s="3" t="s">
        <v>14</v>
      </c>
      <c r="M943" s="3" t="s">
        <v>15</v>
      </c>
      <c r="N943" s="127">
        <v>942</v>
      </c>
    </row>
    <row r="944" spans="1:14" ht="15.75" x14ac:dyDescent="0.25">
      <c r="A944" s="23" t="s">
        <v>1883</v>
      </c>
      <c r="B944" s="23" t="s">
        <v>1265</v>
      </c>
      <c r="C944" s="3" t="s">
        <v>51</v>
      </c>
      <c r="D944" s="2" t="s">
        <v>1884</v>
      </c>
      <c r="E944" s="2" t="s">
        <v>37</v>
      </c>
      <c r="F944" s="4">
        <v>58582</v>
      </c>
      <c r="G944" s="3" t="s">
        <v>12</v>
      </c>
      <c r="H944" s="3" t="s">
        <v>13</v>
      </c>
      <c r="I944" s="4"/>
      <c r="J944" s="3"/>
      <c r="K944" s="3" t="s">
        <v>2</v>
      </c>
      <c r="L944" s="3" t="s">
        <v>14</v>
      </c>
      <c r="M944" s="3" t="s">
        <v>15</v>
      </c>
      <c r="N944" s="127">
        <v>943</v>
      </c>
    </row>
    <row r="945" spans="1:14" ht="15.75" x14ac:dyDescent="0.25">
      <c r="A945" s="23" t="s">
        <v>1885</v>
      </c>
      <c r="B945" s="23" t="s">
        <v>601</v>
      </c>
      <c r="C945" s="3" t="s">
        <v>23</v>
      </c>
      <c r="D945" s="2" t="s">
        <v>1886</v>
      </c>
      <c r="E945" s="2" t="s">
        <v>120</v>
      </c>
      <c r="F945" s="4">
        <v>58425</v>
      </c>
      <c r="G945" s="3" t="s">
        <v>12</v>
      </c>
      <c r="H945" s="3" t="s">
        <v>13</v>
      </c>
      <c r="I945" s="4"/>
      <c r="J945" s="3"/>
      <c r="K945" s="3" t="s">
        <v>2</v>
      </c>
      <c r="L945" s="3" t="s">
        <v>14</v>
      </c>
      <c r="M945" s="3" t="s">
        <v>15</v>
      </c>
      <c r="N945" s="127">
        <v>944</v>
      </c>
    </row>
    <row r="946" spans="1:14" ht="15.75" x14ac:dyDescent="0.25">
      <c r="A946" s="23" t="s">
        <v>1887</v>
      </c>
      <c r="B946" s="23" t="s">
        <v>875</v>
      </c>
      <c r="C946" s="3" t="s">
        <v>9</v>
      </c>
      <c r="D946" s="2" t="s">
        <v>1888</v>
      </c>
      <c r="E946" s="2" t="s">
        <v>1889</v>
      </c>
      <c r="F946" s="24">
        <v>58392</v>
      </c>
      <c r="G946" s="3" t="s">
        <v>12</v>
      </c>
      <c r="H946" s="3" t="s">
        <v>13</v>
      </c>
      <c r="I946" s="4"/>
      <c r="J946" s="3"/>
      <c r="K946" s="3" t="s">
        <v>2</v>
      </c>
      <c r="L946" s="3" t="s">
        <v>14</v>
      </c>
      <c r="M946" s="3" t="s">
        <v>15</v>
      </c>
      <c r="N946" s="127">
        <v>945</v>
      </c>
    </row>
    <row r="947" spans="1:14" ht="15.75" x14ac:dyDescent="0.25">
      <c r="A947" s="23" t="s">
        <v>1890</v>
      </c>
      <c r="B947" s="23" t="s">
        <v>458</v>
      </c>
      <c r="C947" s="3" t="s">
        <v>31</v>
      </c>
      <c r="D947" s="2" t="s">
        <v>201</v>
      </c>
      <c r="E947" s="2" t="s">
        <v>582</v>
      </c>
      <c r="F947" s="24">
        <v>58389</v>
      </c>
      <c r="G947" s="3" t="s">
        <v>12</v>
      </c>
      <c r="H947" s="3" t="s">
        <v>13</v>
      </c>
      <c r="I947" s="4"/>
      <c r="J947" s="3"/>
      <c r="K947" s="3" t="s">
        <v>3</v>
      </c>
      <c r="L947" s="3" t="s">
        <v>59</v>
      </c>
      <c r="M947" s="3" t="s">
        <v>60</v>
      </c>
      <c r="N947" s="127">
        <v>946</v>
      </c>
    </row>
    <row r="948" spans="1:14" ht="15.75" x14ac:dyDescent="0.25">
      <c r="A948" s="23" t="s">
        <v>1891</v>
      </c>
      <c r="B948" s="23" t="s">
        <v>8</v>
      </c>
      <c r="C948" s="8"/>
      <c r="D948" s="2" t="s">
        <v>1892</v>
      </c>
      <c r="E948" s="2" t="s">
        <v>1246</v>
      </c>
      <c r="F948" s="4">
        <v>58382</v>
      </c>
      <c r="G948" s="3" t="s">
        <v>12</v>
      </c>
      <c r="H948" s="3" t="s">
        <v>13</v>
      </c>
      <c r="I948" s="4"/>
      <c r="J948" s="3"/>
      <c r="K948" s="3" t="s">
        <v>2</v>
      </c>
      <c r="L948" s="3" t="s">
        <v>14</v>
      </c>
      <c r="M948" s="3" t="s">
        <v>15</v>
      </c>
      <c r="N948" s="127">
        <v>947</v>
      </c>
    </row>
    <row r="949" spans="1:14" ht="15.75" x14ac:dyDescent="0.25">
      <c r="A949" s="23" t="s">
        <v>1893</v>
      </c>
      <c r="B949" s="23" t="s">
        <v>1894</v>
      </c>
      <c r="C949" s="3" t="s">
        <v>287</v>
      </c>
      <c r="D949" s="2" t="s">
        <v>782</v>
      </c>
      <c r="E949" s="2" t="s">
        <v>297</v>
      </c>
      <c r="F949" s="4">
        <v>58291</v>
      </c>
      <c r="G949" s="3" t="s">
        <v>12</v>
      </c>
      <c r="H949" s="3" t="s">
        <v>13</v>
      </c>
      <c r="I949" s="4">
        <v>1500</v>
      </c>
      <c r="J949" s="3"/>
      <c r="K949" s="3" t="s">
        <v>3</v>
      </c>
      <c r="L949" s="3" t="s">
        <v>59</v>
      </c>
      <c r="M949" s="3" t="s">
        <v>60</v>
      </c>
      <c r="N949" s="127">
        <v>948</v>
      </c>
    </row>
    <row r="950" spans="1:14" ht="15.75" x14ac:dyDescent="0.25">
      <c r="A950" s="23" t="s">
        <v>1895</v>
      </c>
      <c r="B950" s="23" t="s">
        <v>1709</v>
      </c>
      <c r="C950" s="8"/>
      <c r="D950" s="2" t="s">
        <v>588</v>
      </c>
      <c r="E950" s="2" t="s">
        <v>459</v>
      </c>
      <c r="F950" s="4">
        <v>58252</v>
      </c>
      <c r="G950" s="3" t="s">
        <v>58</v>
      </c>
      <c r="H950" s="3" t="s">
        <v>13</v>
      </c>
      <c r="I950" s="4"/>
      <c r="J950" s="3"/>
      <c r="K950" s="3" t="s">
        <v>1</v>
      </c>
      <c r="L950" s="3" t="s">
        <v>59</v>
      </c>
      <c r="M950" s="3" t="s">
        <v>60</v>
      </c>
      <c r="N950" s="127">
        <v>949</v>
      </c>
    </row>
    <row r="951" spans="1:14" ht="15.75" x14ac:dyDescent="0.25">
      <c r="A951" s="23" t="s">
        <v>1896</v>
      </c>
      <c r="B951" s="23" t="s">
        <v>50</v>
      </c>
      <c r="C951" s="3" t="s">
        <v>63</v>
      </c>
      <c r="D951" s="2" t="s">
        <v>201</v>
      </c>
      <c r="E951" s="2" t="s">
        <v>280</v>
      </c>
      <c r="F951" s="4">
        <v>58107</v>
      </c>
      <c r="G951" s="3" t="s">
        <v>12</v>
      </c>
      <c r="H951" s="3" t="s">
        <v>13</v>
      </c>
      <c r="I951" s="4"/>
      <c r="J951" s="3"/>
      <c r="K951" s="3" t="s">
        <v>3</v>
      </c>
      <c r="L951" s="3" t="s">
        <v>59</v>
      </c>
      <c r="M951" s="3" t="s">
        <v>60</v>
      </c>
      <c r="N951" s="127">
        <v>950</v>
      </c>
    </row>
    <row r="952" spans="1:14" ht="15.75" x14ac:dyDescent="0.25">
      <c r="A952" s="23" t="s">
        <v>1897</v>
      </c>
      <c r="B952" s="23" t="s">
        <v>609</v>
      </c>
      <c r="C952" s="3" t="s">
        <v>12</v>
      </c>
      <c r="D952" s="2" t="s">
        <v>1898</v>
      </c>
      <c r="E952" s="2" t="s">
        <v>321</v>
      </c>
      <c r="F952" s="4">
        <v>58098</v>
      </c>
      <c r="G952" s="3" t="s">
        <v>12</v>
      </c>
      <c r="H952" s="3" t="s">
        <v>13</v>
      </c>
      <c r="I952" s="4"/>
      <c r="J952" s="3"/>
      <c r="K952" s="3" t="s">
        <v>2</v>
      </c>
      <c r="L952" s="3" t="s">
        <v>14</v>
      </c>
      <c r="M952" s="3" t="s">
        <v>15</v>
      </c>
      <c r="N952" s="127">
        <v>951</v>
      </c>
    </row>
    <row r="953" spans="1:14" ht="15.75" x14ac:dyDescent="0.25">
      <c r="A953" s="23" t="s">
        <v>1899</v>
      </c>
      <c r="B953" s="23" t="s">
        <v>465</v>
      </c>
      <c r="C953" s="3" t="s">
        <v>9</v>
      </c>
      <c r="D953" s="2" t="s">
        <v>782</v>
      </c>
      <c r="E953" s="2" t="s">
        <v>189</v>
      </c>
      <c r="F953" s="4">
        <v>57965</v>
      </c>
      <c r="G953" s="3" t="s">
        <v>12</v>
      </c>
      <c r="H953" s="3" t="s">
        <v>13</v>
      </c>
      <c r="I953" s="4"/>
      <c r="J953" s="3"/>
      <c r="K953" s="3" t="s">
        <v>3</v>
      </c>
      <c r="L953" s="3" t="s">
        <v>59</v>
      </c>
      <c r="M953" s="3" t="s">
        <v>60</v>
      </c>
      <c r="N953" s="127">
        <v>952</v>
      </c>
    </row>
    <row r="954" spans="1:14" ht="15.75" x14ac:dyDescent="0.25">
      <c r="A954" s="23" t="s">
        <v>1900</v>
      </c>
      <c r="B954" s="23" t="s">
        <v>778</v>
      </c>
      <c r="C954" s="3" t="s">
        <v>12</v>
      </c>
      <c r="D954" s="2" t="s">
        <v>1901</v>
      </c>
      <c r="E954" s="2" t="s">
        <v>120</v>
      </c>
      <c r="F954" s="4">
        <v>57953</v>
      </c>
      <c r="G954" s="3" t="s">
        <v>12</v>
      </c>
      <c r="H954" s="3" t="s">
        <v>13</v>
      </c>
      <c r="I954" s="4"/>
      <c r="J954" s="3"/>
      <c r="K954" s="3" t="s">
        <v>2</v>
      </c>
      <c r="L954" s="3" t="s">
        <v>14</v>
      </c>
      <c r="M954" s="3" t="s">
        <v>15</v>
      </c>
      <c r="N954" s="127">
        <v>953</v>
      </c>
    </row>
    <row r="955" spans="1:14" ht="15.75" x14ac:dyDescent="0.25">
      <c r="A955" s="23" t="s">
        <v>1902</v>
      </c>
      <c r="B955" s="23" t="s">
        <v>1903</v>
      </c>
      <c r="C955" s="3" t="s">
        <v>18</v>
      </c>
      <c r="D955" s="2" t="s">
        <v>201</v>
      </c>
      <c r="E955" s="2" t="s">
        <v>463</v>
      </c>
      <c r="F955" s="4">
        <v>57916</v>
      </c>
      <c r="G955" s="3" t="s">
        <v>58</v>
      </c>
      <c r="H955" s="3" t="s">
        <v>13</v>
      </c>
      <c r="I955" s="4"/>
      <c r="J955" s="3"/>
      <c r="K955" s="3" t="s">
        <v>1</v>
      </c>
      <c r="L955" s="3" t="s">
        <v>59</v>
      </c>
      <c r="M955" s="3" t="s">
        <v>60</v>
      </c>
      <c r="N955" s="127">
        <v>954</v>
      </c>
    </row>
    <row r="956" spans="1:14" ht="15.75" x14ac:dyDescent="0.25">
      <c r="A956" s="23" t="s">
        <v>507</v>
      </c>
      <c r="B956" s="23" t="s">
        <v>1904</v>
      </c>
      <c r="C956" s="3" t="s">
        <v>51</v>
      </c>
      <c r="D956" s="2" t="s">
        <v>201</v>
      </c>
      <c r="E956" s="2" t="s">
        <v>497</v>
      </c>
      <c r="F956" s="24">
        <v>57826</v>
      </c>
      <c r="G956" s="3" t="s">
        <v>58</v>
      </c>
      <c r="H956" s="3" t="s">
        <v>13</v>
      </c>
      <c r="I956" s="4"/>
      <c r="J956" s="3"/>
      <c r="K956" s="3" t="s">
        <v>1</v>
      </c>
      <c r="L956" s="3" t="s">
        <v>59</v>
      </c>
      <c r="M956" s="3" t="s">
        <v>60</v>
      </c>
      <c r="N956" s="127">
        <v>955</v>
      </c>
    </row>
    <row r="957" spans="1:14" ht="15.75" x14ac:dyDescent="0.25">
      <c r="A957" s="23" t="s">
        <v>1905</v>
      </c>
      <c r="B957" s="23" t="s">
        <v>1906</v>
      </c>
      <c r="C957" s="3" t="s">
        <v>51</v>
      </c>
      <c r="D957" s="2" t="s">
        <v>359</v>
      </c>
      <c r="E957" s="2" t="s">
        <v>397</v>
      </c>
      <c r="F957" s="4">
        <v>57820</v>
      </c>
      <c r="G957" s="3" t="s">
        <v>12</v>
      </c>
      <c r="H957" s="3" t="s">
        <v>13</v>
      </c>
      <c r="I957" s="4"/>
      <c r="J957" s="3"/>
      <c r="K957" s="3" t="s">
        <v>2</v>
      </c>
      <c r="L957" s="3" t="s">
        <v>14</v>
      </c>
      <c r="M957" s="3" t="s">
        <v>15</v>
      </c>
      <c r="N957" s="127">
        <v>956</v>
      </c>
    </row>
    <row r="958" spans="1:14" ht="15.75" x14ac:dyDescent="0.25">
      <c r="A958" s="23" t="s">
        <v>372</v>
      </c>
      <c r="B958" s="23" t="s">
        <v>351</v>
      </c>
      <c r="C958" s="3" t="s">
        <v>181</v>
      </c>
      <c r="D958" s="2" t="s">
        <v>201</v>
      </c>
      <c r="E958" s="2" t="s">
        <v>814</v>
      </c>
      <c r="F958" s="4">
        <v>57775</v>
      </c>
      <c r="G958" s="3" t="s">
        <v>12</v>
      </c>
      <c r="H958" s="3" t="s">
        <v>13</v>
      </c>
      <c r="I958" s="4">
        <v>2600</v>
      </c>
      <c r="J958" s="3"/>
      <c r="K958" s="3" t="s">
        <v>3</v>
      </c>
      <c r="L958" s="3" t="s">
        <v>59</v>
      </c>
      <c r="M958" s="3" t="s">
        <v>60</v>
      </c>
      <c r="N958" s="127">
        <v>957</v>
      </c>
    </row>
    <row r="959" spans="1:14" ht="15.75" x14ac:dyDescent="0.25">
      <c r="A959" s="23" t="s">
        <v>1907</v>
      </c>
      <c r="B959" s="23" t="s">
        <v>1226</v>
      </c>
      <c r="C959" s="3" t="s">
        <v>152</v>
      </c>
      <c r="D959" s="2" t="s">
        <v>1908</v>
      </c>
      <c r="E959" s="2" t="s">
        <v>120</v>
      </c>
      <c r="F959" s="24">
        <v>57710</v>
      </c>
      <c r="G959" s="3" t="s">
        <v>12</v>
      </c>
      <c r="H959" s="3" t="s">
        <v>13</v>
      </c>
      <c r="I959" s="4"/>
      <c r="J959" s="3"/>
      <c r="K959" s="3" t="s">
        <v>2</v>
      </c>
      <c r="L959" s="3" t="s">
        <v>14</v>
      </c>
      <c r="M959" s="3" t="s">
        <v>15</v>
      </c>
      <c r="N959" s="127">
        <v>958</v>
      </c>
    </row>
    <row r="960" spans="1:14" ht="15.75" x14ac:dyDescent="0.25">
      <c r="A960" s="23" t="s">
        <v>1909</v>
      </c>
      <c r="B960" s="23" t="s">
        <v>91</v>
      </c>
      <c r="C960" s="3" t="s">
        <v>187</v>
      </c>
      <c r="D960" s="2" t="s">
        <v>712</v>
      </c>
      <c r="E960" s="2" t="s">
        <v>607</v>
      </c>
      <c r="F960" s="4">
        <v>57695</v>
      </c>
      <c r="G960" s="3" t="s">
        <v>12</v>
      </c>
      <c r="H960" s="3" t="s">
        <v>13</v>
      </c>
      <c r="I960" s="4"/>
      <c r="J960" s="3"/>
      <c r="K960" s="3" t="s">
        <v>3</v>
      </c>
      <c r="L960" s="3" t="s">
        <v>59</v>
      </c>
      <c r="M960" s="3" t="s">
        <v>60</v>
      </c>
      <c r="N960" s="127">
        <v>959</v>
      </c>
    </row>
    <row r="961" spans="1:14" ht="15.75" x14ac:dyDescent="0.25">
      <c r="A961" s="23" t="s">
        <v>888</v>
      </c>
      <c r="B961" s="23" t="s">
        <v>1910</v>
      </c>
      <c r="C961" s="3" t="s">
        <v>51</v>
      </c>
      <c r="D961" s="2" t="s">
        <v>1911</v>
      </c>
      <c r="E961" s="2" t="s">
        <v>1912</v>
      </c>
      <c r="F961" s="4">
        <v>57587</v>
      </c>
      <c r="G961" s="3" t="s">
        <v>12</v>
      </c>
      <c r="H961" s="3" t="s">
        <v>13</v>
      </c>
      <c r="I961" s="4"/>
      <c r="J961" s="3"/>
      <c r="K961" s="3" t="s">
        <v>2</v>
      </c>
      <c r="L961" s="3" t="s">
        <v>14</v>
      </c>
      <c r="M961" s="3" t="s">
        <v>15</v>
      </c>
      <c r="N961" s="127">
        <v>960</v>
      </c>
    </row>
    <row r="962" spans="1:14" ht="15.75" x14ac:dyDescent="0.25">
      <c r="A962" s="23" t="s">
        <v>1913</v>
      </c>
      <c r="B962" s="23" t="s">
        <v>1914</v>
      </c>
      <c r="C962" s="3" t="s">
        <v>12</v>
      </c>
      <c r="D962" s="2" t="s">
        <v>1915</v>
      </c>
      <c r="E962" s="2" t="s">
        <v>812</v>
      </c>
      <c r="F962" s="24">
        <v>57529</v>
      </c>
      <c r="G962" s="3" t="s">
        <v>12</v>
      </c>
      <c r="H962" s="3" t="s">
        <v>13</v>
      </c>
      <c r="I962" s="4"/>
      <c r="J962" s="3"/>
      <c r="K962" s="3" t="s">
        <v>246</v>
      </c>
      <c r="L962" s="3" t="s">
        <v>14</v>
      </c>
      <c r="M962" s="3" t="s">
        <v>15</v>
      </c>
      <c r="N962" s="127">
        <v>961</v>
      </c>
    </row>
    <row r="963" spans="1:14" ht="15.75" x14ac:dyDescent="0.25">
      <c r="A963" s="23" t="s">
        <v>1916</v>
      </c>
      <c r="B963" s="23" t="s">
        <v>319</v>
      </c>
      <c r="C963" s="3" t="s">
        <v>187</v>
      </c>
      <c r="D963" s="2" t="s">
        <v>1917</v>
      </c>
      <c r="E963" s="2" t="s">
        <v>53</v>
      </c>
      <c r="F963" s="24">
        <v>57503</v>
      </c>
      <c r="G963" s="3" t="s">
        <v>12</v>
      </c>
      <c r="H963" s="3" t="s">
        <v>13</v>
      </c>
      <c r="I963" s="4"/>
      <c r="J963" s="3"/>
      <c r="K963" s="3" t="s">
        <v>2</v>
      </c>
      <c r="L963" s="3" t="s">
        <v>14</v>
      </c>
      <c r="M963" s="3" t="s">
        <v>15</v>
      </c>
      <c r="N963" s="127">
        <v>962</v>
      </c>
    </row>
    <row r="964" spans="1:14" ht="15.75" x14ac:dyDescent="0.25">
      <c r="A964" s="23" t="s">
        <v>1918</v>
      </c>
      <c r="B964" s="23" t="s">
        <v>1919</v>
      </c>
      <c r="C964" s="3" t="s">
        <v>12</v>
      </c>
      <c r="D964" s="2" t="s">
        <v>1920</v>
      </c>
      <c r="E964" s="2" t="s">
        <v>37</v>
      </c>
      <c r="F964" s="24">
        <v>57503</v>
      </c>
      <c r="G964" s="3" t="s">
        <v>12</v>
      </c>
      <c r="H964" s="3" t="s">
        <v>13</v>
      </c>
      <c r="I964" s="4"/>
      <c r="J964" s="3"/>
      <c r="K964" s="3" t="s">
        <v>2</v>
      </c>
      <c r="L964" s="3" t="s">
        <v>14</v>
      </c>
      <c r="M964" s="3" t="s">
        <v>15</v>
      </c>
      <c r="N964" s="127">
        <v>963</v>
      </c>
    </row>
    <row r="965" spans="1:14" ht="15.75" x14ac:dyDescent="0.25">
      <c r="A965" s="23" t="s">
        <v>425</v>
      </c>
      <c r="B965" s="23" t="s">
        <v>1331</v>
      </c>
      <c r="C965" s="3" t="s">
        <v>135</v>
      </c>
      <c r="D965" s="2" t="s">
        <v>1921</v>
      </c>
      <c r="E965" s="2" t="s">
        <v>141</v>
      </c>
      <c r="F965" s="4">
        <v>57477</v>
      </c>
      <c r="G965" s="3" t="s">
        <v>12</v>
      </c>
      <c r="H965" s="3" t="s">
        <v>13</v>
      </c>
      <c r="I965" s="4"/>
      <c r="J965" s="3"/>
      <c r="K965" s="3" t="s">
        <v>2</v>
      </c>
      <c r="L965" s="3" t="s">
        <v>14</v>
      </c>
      <c r="M965" s="3" t="s">
        <v>15</v>
      </c>
      <c r="N965" s="127">
        <v>964</v>
      </c>
    </row>
    <row r="966" spans="1:14" ht="15.75" x14ac:dyDescent="0.25">
      <c r="A966" s="23" t="s">
        <v>1151</v>
      </c>
      <c r="B966" s="23" t="s">
        <v>823</v>
      </c>
      <c r="C966" s="3" t="s">
        <v>181</v>
      </c>
      <c r="D966" s="2" t="s">
        <v>1921</v>
      </c>
      <c r="E966" s="2" t="s">
        <v>141</v>
      </c>
      <c r="F966" s="4">
        <v>57428</v>
      </c>
      <c r="G966" s="3" t="s">
        <v>12</v>
      </c>
      <c r="H966" s="3" t="s">
        <v>13</v>
      </c>
      <c r="I966" s="4"/>
      <c r="J966" s="3"/>
      <c r="K966" s="3" t="s">
        <v>2</v>
      </c>
      <c r="L966" s="3" t="s">
        <v>14</v>
      </c>
      <c r="M966" s="3" t="s">
        <v>15</v>
      </c>
      <c r="N966" s="127">
        <v>965</v>
      </c>
    </row>
    <row r="967" spans="1:14" ht="15.75" x14ac:dyDescent="0.25">
      <c r="A967" s="23" t="s">
        <v>1922</v>
      </c>
      <c r="B967" s="23" t="s">
        <v>462</v>
      </c>
      <c r="C967" s="3" t="s">
        <v>181</v>
      </c>
      <c r="D967" s="2" t="s">
        <v>1923</v>
      </c>
      <c r="E967" s="2" t="s">
        <v>120</v>
      </c>
      <c r="F967" s="4">
        <v>57413</v>
      </c>
      <c r="G967" s="3" t="s">
        <v>12</v>
      </c>
      <c r="H967" s="3" t="s">
        <v>13</v>
      </c>
      <c r="I967" s="4"/>
      <c r="J967" s="3"/>
      <c r="K967" s="3" t="s">
        <v>2</v>
      </c>
      <c r="L967" s="3" t="s">
        <v>14</v>
      </c>
      <c r="M967" s="3" t="s">
        <v>15</v>
      </c>
      <c r="N967" s="127">
        <v>966</v>
      </c>
    </row>
    <row r="968" spans="1:14" ht="15.75" x14ac:dyDescent="0.25">
      <c r="A968" s="23" t="s">
        <v>1924</v>
      </c>
      <c r="B968" s="23" t="s">
        <v>1925</v>
      </c>
      <c r="C968" s="3" t="s">
        <v>63</v>
      </c>
      <c r="D968" s="2" t="s">
        <v>588</v>
      </c>
      <c r="E968" s="2" t="s">
        <v>814</v>
      </c>
      <c r="F968" s="4">
        <v>57403</v>
      </c>
      <c r="G968" s="3" t="s">
        <v>12</v>
      </c>
      <c r="H968" s="3" t="s">
        <v>13</v>
      </c>
      <c r="I968" s="4"/>
      <c r="J968" s="3"/>
      <c r="K968" s="3" t="s">
        <v>3</v>
      </c>
      <c r="L968" s="3" t="s">
        <v>59</v>
      </c>
      <c r="M968" s="3" t="s">
        <v>60</v>
      </c>
      <c r="N968" s="127">
        <v>967</v>
      </c>
    </row>
    <row r="969" spans="1:14" ht="15.75" x14ac:dyDescent="0.25">
      <c r="A969" s="25" t="s">
        <v>1926</v>
      </c>
      <c r="B969" s="25" t="s">
        <v>300</v>
      </c>
      <c r="C969" s="26" t="s">
        <v>51</v>
      </c>
      <c r="D969" s="139" t="s">
        <v>588</v>
      </c>
      <c r="E969" s="139" t="s">
        <v>249</v>
      </c>
      <c r="F969" s="27">
        <v>57390</v>
      </c>
      <c r="G969" s="26" t="s">
        <v>58</v>
      </c>
      <c r="H969" s="26" t="s">
        <v>13</v>
      </c>
      <c r="I969" s="27"/>
      <c r="J969" s="26"/>
      <c r="K969" s="26" t="s">
        <v>1</v>
      </c>
      <c r="L969" s="26" t="s">
        <v>59</v>
      </c>
      <c r="M969" s="26" t="s">
        <v>60</v>
      </c>
      <c r="N969" s="127">
        <v>968</v>
      </c>
    </row>
    <row r="970" spans="1:14" ht="15.75" x14ac:dyDescent="0.25">
      <c r="A970" s="23" t="s">
        <v>1634</v>
      </c>
      <c r="B970" s="23" t="s">
        <v>559</v>
      </c>
      <c r="C970" s="3" t="s">
        <v>13</v>
      </c>
      <c r="D970" s="2" t="s">
        <v>201</v>
      </c>
      <c r="E970" s="2" t="s">
        <v>1927</v>
      </c>
      <c r="F970" s="4">
        <v>57326</v>
      </c>
      <c r="G970" s="3" t="s">
        <v>58</v>
      </c>
      <c r="H970" s="3" t="s">
        <v>13</v>
      </c>
      <c r="I970" s="4"/>
      <c r="J970" s="3"/>
      <c r="K970" s="3" t="s">
        <v>1</v>
      </c>
      <c r="L970" s="3" t="s">
        <v>59</v>
      </c>
      <c r="M970" s="3" t="s">
        <v>60</v>
      </c>
      <c r="N970" s="127">
        <v>969</v>
      </c>
    </row>
    <row r="971" spans="1:14" ht="15.75" x14ac:dyDescent="0.25">
      <c r="A971" s="23" t="s">
        <v>1928</v>
      </c>
      <c r="B971" s="23" t="s">
        <v>1929</v>
      </c>
      <c r="C971" s="3" t="s">
        <v>13</v>
      </c>
      <c r="D971" s="2" t="s">
        <v>56</v>
      </c>
      <c r="E971" s="2" t="s">
        <v>497</v>
      </c>
      <c r="F971" s="4">
        <v>57260</v>
      </c>
      <c r="G971" s="3" t="s">
        <v>58</v>
      </c>
      <c r="H971" s="3" t="s">
        <v>13</v>
      </c>
      <c r="I971" s="4"/>
      <c r="J971" s="3"/>
      <c r="K971" s="3" t="s">
        <v>0</v>
      </c>
      <c r="L971" s="3" t="s">
        <v>14</v>
      </c>
      <c r="M971" s="3" t="s">
        <v>7373</v>
      </c>
      <c r="N971" s="127">
        <v>970</v>
      </c>
    </row>
    <row r="972" spans="1:14" ht="15.75" x14ac:dyDescent="0.25">
      <c r="A972" s="23" t="s">
        <v>1930</v>
      </c>
      <c r="B972" s="23" t="s">
        <v>1931</v>
      </c>
      <c r="C972" s="3" t="s">
        <v>87</v>
      </c>
      <c r="D972" s="2" t="s">
        <v>712</v>
      </c>
      <c r="E972" s="2" t="s">
        <v>573</v>
      </c>
      <c r="F972" s="4">
        <v>57221</v>
      </c>
      <c r="G972" s="3" t="s">
        <v>12</v>
      </c>
      <c r="H972" s="3" t="s">
        <v>13</v>
      </c>
      <c r="I972" s="4">
        <v>1000</v>
      </c>
      <c r="J972" s="3"/>
      <c r="K972" s="3" t="s">
        <v>3</v>
      </c>
      <c r="L972" s="3" t="s">
        <v>59</v>
      </c>
      <c r="M972" s="3" t="s">
        <v>60</v>
      </c>
      <c r="N972" s="127">
        <v>971</v>
      </c>
    </row>
    <row r="973" spans="1:14" ht="15.75" x14ac:dyDescent="0.25">
      <c r="A973" s="23" t="s">
        <v>1932</v>
      </c>
      <c r="B973" s="23" t="s">
        <v>91</v>
      </c>
      <c r="C973" s="3" t="s">
        <v>187</v>
      </c>
      <c r="D973" s="2" t="s">
        <v>359</v>
      </c>
      <c r="E973" s="2" t="s">
        <v>493</v>
      </c>
      <c r="F973" s="4">
        <v>57157</v>
      </c>
      <c r="G973" s="3" t="s">
        <v>12</v>
      </c>
      <c r="H973" s="3" t="s">
        <v>13</v>
      </c>
      <c r="I973" s="4"/>
      <c r="J973" s="3"/>
      <c r="K973" s="3" t="s">
        <v>2</v>
      </c>
      <c r="L973" s="3" t="s">
        <v>14</v>
      </c>
      <c r="M973" s="3" t="s">
        <v>15</v>
      </c>
      <c r="N973" s="127">
        <v>972</v>
      </c>
    </row>
    <row r="974" spans="1:14" ht="15.75" x14ac:dyDescent="0.25">
      <c r="A974" s="23" t="s">
        <v>1933</v>
      </c>
      <c r="B974" s="23" t="s">
        <v>1934</v>
      </c>
      <c r="C974" s="3" t="s">
        <v>43</v>
      </c>
      <c r="D974" s="2" t="s">
        <v>1935</v>
      </c>
      <c r="E974" s="2" t="s">
        <v>240</v>
      </c>
      <c r="F974" s="4">
        <v>57128</v>
      </c>
      <c r="G974" s="3" t="s">
        <v>12</v>
      </c>
      <c r="H974" s="3" t="s">
        <v>13</v>
      </c>
      <c r="I974" s="4"/>
      <c r="J974" s="3"/>
      <c r="K974" s="3" t="s">
        <v>2</v>
      </c>
      <c r="L974" s="3" t="s">
        <v>14</v>
      </c>
      <c r="M974" s="3" t="s">
        <v>15</v>
      </c>
      <c r="N974" s="127">
        <v>973</v>
      </c>
    </row>
    <row r="975" spans="1:14" ht="15.75" x14ac:dyDescent="0.25">
      <c r="A975" s="23" t="s">
        <v>1936</v>
      </c>
      <c r="B975" s="23" t="s">
        <v>266</v>
      </c>
      <c r="C975" s="3" t="s">
        <v>31</v>
      </c>
      <c r="D975" s="2" t="s">
        <v>1654</v>
      </c>
      <c r="E975" s="2" t="s">
        <v>53</v>
      </c>
      <c r="F975" s="4">
        <v>57118</v>
      </c>
      <c r="G975" s="3" t="s">
        <v>12</v>
      </c>
      <c r="H975" s="3" t="s">
        <v>13</v>
      </c>
      <c r="I975" s="4"/>
      <c r="J975" s="3"/>
      <c r="K975" s="3" t="s">
        <v>2</v>
      </c>
      <c r="L975" s="3" t="s">
        <v>14</v>
      </c>
      <c r="M975" s="3" t="s">
        <v>15</v>
      </c>
      <c r="N975" s="127">
        <v>974</v>
      </c>
    </row>
    <row r="976" spans="1:14" ht="15.75" x14ac:dyDescent="0.25">
      <c r="A976" s="23" t="s">
        <v>1937</v>
      </c>
      <c r="B976" s="23" t="s">
        <v>344</v>
      </c>
      <c r="C976" s="3" t="s">
        <v>144</v>
      </c>
      <c r="D976" s="2" t="s">
        <v>782</v>
      </c>
      <c r="E976" s="2" t="s">
        <v>270</v>
      </c>
      <c r="F976" s="4">
        <v>57105</v>
      </c>
      <c r="G976" s="3" t="s">
        <v>58</v>
      </c>
      <c r="H976" s="3" t="s">
        <v>13</v>
      </c>
      <c r="I976" s="4"/>
      <c r="J976" s="3"/>
      <c r="K976" s="3" t="s">
        <v>1</v>
      </c>
      <c r="L976" s="3" t="s">
        <v>59</v>
      </c>
      <c r="M976" s="3" t="s">
        <v>60</v>
      </c>
      <c r="N976" s="127">
        <v>975</v>
      </c>
    </row>
    <row r="977" spans="1:14" ht="15.75" x14ac:dyDescent="0.25">
      <c r="A977" s="23" t="s">
        <v>1938</v>
      </c>
      <c r="B977" s="23" t="s">
        <v>1939</v>
      </c>
      <c r="C977" s="3" t="s">
        <v>12</v>
      </c>
      <c r="D977" s="2" t="s">
        <v>1940</v>
      </c>
      <c r="E977" s="2" t="s">
        <v>570</v>
      </c>
      <c r="F977" s="4">
        <v>57085</v>
      </c>
      <c r="G977" s="3" t="s">
        <v>12</v>
      </c>
      <c r="H977" s="3" t="s">
        <v>13</v>
      </c>
      <c r="I977" s="4"/>
      <c r="J977" s="3"/>
      <c r="K977" s="3" t="s">
        <v>2</v>
      </c>
      <c r="L977" s="3" t="s">
        <v>14</v>
      </c>
      <c r="M977" s="3" t="s">
        <v>15</v>
      </c>
      <c r="N977" s="127">
        <v>976</v>
      </c>
    </row>
    <row r="978" spans="1:14" ht="15.75" x14ac:dyDescent="0.25">
      <c r="A978" s="23" t="s">
        <v>1941</v>
      </c>
      <c r="B978" s="23" t="s">
        <v>1942</v>
      </c>
      <c r="C978" s="8"/>
      <c r="D978" s="2" t="s">
        <v>1943</v>
      </c>
      <c r="E978" s="2" t="s">
        <v>1261</v>
      </c>
      <c r="F978" s="4">
        <v>57067.5</v>
      </c>
      <c r="G978" s="3" t="s">
        <v>12</v>
      </c>
      <c r="H978" s="3" t="s">
        <v>13</v>
      </c>
      <c r="I978" s="4"/>
      <c r="J978" s="3"/>
      <c r="K978" s="3" t="s">
        <v>2</v>
      </c>
      <c r="L978" s="3" t="s">
        <v>14</v>
      </c>
      <c r="M978" s="3" t="s">
        <v>15</v>
      </c>
      <c r="N978" s="127">
        <v>977</v>
      </c>
    </row>
    <row r="979" spans="1:14" ht="15.75" x14ac:dyDescent="0.25">
      <c r="A979" s="23" t="s">
        <v>1944</v>
      </c>
      <c r="B979" s="23" t="s">
        <v>1945</v>
      </c>
      <c r="C979" s="3" t="s">
        <v>18</v>
      </c>
      <c r="D979" s="2" t="s">
        <v>712</v>
      </c>
      <c r="E979" s="2" t="s">
        <v>527</v>
      </c>
      <c r="F979" s="4">
        <v>57048</v>
      </c>
      <c r="G979" s="3" t="s">
        <v>58</v>
      </c>
      <c r="H979" s="3" t="s">
        <v>13</v>
      </c>
      <c r="I979" s="4"/>
      <c r="J979" s="3"/>
      <c r="K979" s="3" t="s">
        <v>1</v>
      </c>
      <c r="L979" s="3" t="s">
        <v>59</v>
      </c>
      <c r="M979" s="3" t="s">
        <v>60</v>
      </c>
      <c r="N979" s="127">
        <v>978</v>
      </c>
    </row>
    <row r="980" spans="1:14" ht="15.75" x14ac:dyDescent="0.25">
      <c r="A980" s="23" t="s">
        <v>1946</v>
      </c>
      <c r="B980" s="23" t="s">
        <v>210</v>
      </c>
      <c r="C980" s="3" t="s">
        <v>18</v>
      </c>
      <c r="D980" s="2" t="s">
        <v>1947</v>
      </c>
      <c r="E980" s="2" t="s">
        <v>1001</v>
      </c>
      <c r="F980" s="4">
        <v>57000</v>
      </c>
      <c r="G980" s="3" t="s">
        <v>12</v>
      </c>
      <c r="H980" s="3" t="s">
        <v>13</v>
      </c>
      <c r="I980" s="4"/>
      <c r="J980" s="3"/>
      <c r="K980" s="3" t="s">
        <v>2</v>
      </c>
      <c r="L980" s="3" t="s">
        <v>14</v>
      </c>
      <c r="M980" s="3" t="s">
        <v>15</v>
      </c>
      <c r="N980" s="127">
        <v>979</v>
      </c>
    </row>
    <row r="981" spans="1:14" ht="15.75" x14ac:dyDescent="0.25">
      <c r="A981" s="23" t="s">
        <v>698</v>
      </c>
      <c r="B981" s="23" t="s">
        <v>1484</v>
      </c>
      <c r="C981" s="3" t="s">
        <v>181</v>
      </c>
      <c r="D981" s="2" t="s">
        <v>782</v>
      </c>
      <c r="E981" s="2" t="s">
        <v>297</v>
      </c>
      <c r="F981" s="4">
        <v>56986</v>
      </c>
      <c r="G981" s="3" t="s">
        <v>12</v>
      </c>
      <c r="H981" s="3" t="s">
        <v>13</v>
      </c>
      <c r="I981" s="4">
        <v>950</v>
      </c>
      <c r="J981" s="3"/>
      <c r="K981" s="3" t="s">
        <v>3</v>
      </c>
      <c r="L981" s="3" t="s">
        <v>59</v>
      </c>
      <c r="M981" s="3" t="s">
        <v>60</v>
      </c>
      <c r="N981" s="127">
        <v>980</v>
      </c>
    </row>
    <row r="982" spans="1:14" ht="15.75" x14ac:dyDescent="0.25">
      <c r="A982" s="23" t="s">
        <v>1948</v>
      </c>
      <c r="B982" s="23" t="s">
        <v>50</v>
      </c>
      <c r="C982" s="3" t="s">
        <v>43</v>
      </c>
      <c r="D982" s="2" t="s">
        <v>1949</v>
      </c>
      <c r="E982" s="2" t="s">
        <v>463</v>
      </c>
      <c r="F982" s="4">
        <v>56976</v>
      </c>
      <c r="G982" s="3" t="s">
        <v>12</v>
      </c>
      <c r="H982" s="3" t="s">
        <v>13</v>
      </c>
      <c r="I982" s="4"/>
      <c r="J982" s="3"/>
      <c r="K982" s="3" t="s">
        <v>3</v>
      </c>
      <c r="L982" s="3" t="s">
        <v>59</v>
      </c>
      <c r="M982" s="3" t="s">
        <v>60</v>
      </c>
      <c r="N982" s="127">
        <v>981</v>
      </c>
    </row>
    <row r="983" spans="1:14" ht="15.75" x14ac:dyDescent="0.25">
      <c r="A983" s="23" t="s">
        <v>1950</v>
      </c>
      <c r="B983" s="23" t="s">
        <v>127</v>
      </c>
      <c r="C983" s="3" t="s">
        <v>144</v>
      </c>
      <c r="D983" s="2" t="s">
        <v>588</v>
      </c>
      <c r="E983" s="2" t="s">
        <v>109</v>
      </c>
      <c r="F983" s="4">
        <v>56921</v>
      </c>
      <c r="G983" s="3" t="s">
        <v>12</v>
      </c>
      <c r="H983" s="3" t="s">
        <v>13</v>
      </c>
      <c r="I983" s="4"/>
      <c r="J983" s="3"/>
      <c r="K983" s="3" t="s">
        <v>3</v>
      </c>
      <c r="L983" s="3" t="s">
        <v>59</v>
      </c>
      <c r="M983" s="3" t="s">
        <v>60</v>
      </c>
      <c r="N983" s="127">
        <v>982</v>
      </c>
    </row>
    <row r="984" spans="1:14" ht="15.75" x14ac:dyDescent="0.25">
      <c r="A984" s="23" t="s">
        <v>1951</v>
      </c>
      <c r="B984" s="23" t="s">
        <v>1331</v>
      </c>
      <c r="C984" s="3" t="s">
        <v>51</v>
      </c>
      <c r="D984" s="2" t="s">
        <v>201</v>
      </c>
      <c r="E984" s="2" t="s">
        <v>607</v>
      </c>
      <c r="F984" s="4">
        <v>56904</v>
      </c>
      <c r="G984" s="3" t="s">
        <v>12</v>
      </c>
      <c r="H984" s="3" t="s">
        <v>13</v>
      </c>
      <c r="I984" s="4"/>
      <c r="J984" s="3"/>
      <c r="K984" s="3" t="s">
        <v>3</v>
      </c>
      <c r="L984" s="3" t="s">
        <v>59</v>
      </c>
      <c r="M984" s="3" t="s">
        <v>60</v>
      </c>
      <c r="N984" s="127">
        <v>983</v>
      </c>
    </row>
    <row r="985" spans="1:14" ht="15.75" x14ac:dyDescent="0.25">
      <c r="A985" s="23" t="s">
        <v>1952</v>
      </c>
      <c r="B985" s="23" t="s">
        <v>51</v>
      </c>
      <c r="C985" s="3" t="s">
        <v>18</v>
      </c>
      <c r="D985" s="2" t="s">
        <v>974</v>
      </c>
      <c r="E985" s="2" t="s">
        <v>1953</v>
      </c>
      <c r="F985" s="4">
        <v>56895</v>
      </c>
      <c r="G985" s="3" t="s">
        <v>12</v>
      </c>
      <c r="H985" s="3" t="s">
        <v>13</v>
      </c>
      <c r="I985" s="4"/>
      <c r="J985" s="3"/>
      <c r="K985" s="3" t="s">
        <v>2</v>
      </c>
      <c r="L985" s="3" t="s">
        <v>14</v>
      </c>
      <c r="M985" s="3" t="s">
        <v>15</v>
      </c>
      <c r="N985" s="127">
        <v>984</v>
      </c>
    </row>
    <row r="986" spans="1:14" ht="15.75" x14ac:dyDescent="0.25">
      <c r="A986" s="23" t="s">
        <v>1954</v>
      </c>
      <c r="B986" s="23" t="s">
        <v>836</v>
      </c>
      <c r="C986" s="3" t="s">
        <v>144</v>
      </c>
      <c r="D986" s="2" t="s">
        <v>1955</v>
      </c>
      <c r="E986" s="2" t="s">
        <v>812</v>
      </c>
      <c r="F986" s="4">
        <v>56832</v>
      </c>
      <c r="G986" s="3" t="s">
        <v>12</v>
      </c>
      <c r="H986" s="3" t="s">
        <v>13</v>
      </c>
      <c r="I986" s="4"/>
      <c r="J986" s="3"/>
      <c r="K986" s="3" t="s">
        <v>2</v>
      </c>
      <c r="L986" s="3" t="s">
        <v>14</v>
      </c>
      <c r="M986" s="3" t="s">
        <v>15</v>
      </c>
      <c r="N986" s="127">
        <v>985</v>
      </c>
    </row>
    <row r="987" spans="1:14" ht="15.75" x14ac:dyDescent="0.25">
      <c r="A987" s="23" t="s">
        <v>1956</v>
      </c>
      <c r="B987" s="23" t="s">
        <v>307</v>
      </c>
      <c r="C987" s="3" t="s">
        <v>87</v>
      </c>
      <c r="D987" s="2" t="s">
        <v>201</v>
      </c>
      <c r="E987" s="2" t="s">
        <v>189</v>
      </c>
      <c r="F987" s="4">
        <v>56779</v>
      </c>
      <c r="G987" s="3" t="s">
        <v>12</v>
      </c>
      <c r="H987" s="3" t="s">
        <v>13</v>
      </c>
      <c r="I987" s="4"/>
      <c r="J987" s="3"/>
      <c r="K987" s="3" t="s">
        <v>3</v>
      </c>
      <c r="L987" s="3" t="s">
        <v>59</v>
      </c>
      <c r="M987" s="3" t="s">
        <v>60</v>
      </c>
      <c r="N987" s="127">
        <v>986</v>
      </c>
    </row>
    <row r="988" spans="1:14" ht="15.75" x14ac:dyDescent="0.25">
      <c r="A988" s="23" t="s">
        <v>1957</v>
      </c>
      <c r="B988" s="23" t="s">
        <v>426</v>
      </c>
      <c r="C988" s="3" t="s">
        <v>23</v>
      </c>
      <c r="D988" s="2" t="s">
        <v>201</v>
      </c>
      <c r="E988" s="2" t="s">
        <v>535</v>
      </c>
      <c r="F988" s="4">
        <v>56735</v>
      </c>
      <c r="G988" s="3" t="s">
        <v>12</v>
      </c>
      <c r="H988" s="3" t="s">
        <v>13</v>
      </c>
      <c r="I988" s="4"/>
      <c r="J988" s="3"/>
      <c r="K988" s="3" t="s">
        <v>3</v>
      </c>
      <c r="L988" s="3" t="s">
        <v>59</v>
      </c>
      <c r="M988" s="3" t="s">
        <v>60</v>
      </c>
      <c r="N988" s="127">
        <v>987</v>
      </c>
    </row>
    <row r="989" spans="1:14" ht="15.75" x14ac:dyDescent="0.25">
      <c r="A989" s="23" t="s">
        <v>1958</v>
      </c>
      <c r="B989" s="23" t="s">
        <v>131</v>
      </c>
      <c r="C989" s="3" t="s">
        <v>23</v>
      </c>
      <c r="D989" s="2" t="s">
        <v>782</v>
      </c>
      <c r="E989" s="2" t="s">
        <v>501</v>
      </c>
      <c r="F989" s="4">
        <v>56713</v>
      </c>
      <c r="G989" s="3" t="s">
        <v>12</v>
      </c>
      <c r="H989" s="3" t="s">
        <v>13</v>
      </c>
      <c r="I989" s="4"/>
      <c r="J989" s="3"/>
      <c r="K989" s="3" t="s">
        <v>3</v>
      </c>
      <c r="L989" s="3" t="s">
        <v>59</v>
      </c>
      <c r="M989" s="3" t="s">
        <v>60</v>
      </c>
      <c r="N989" s="127">
        <v>988</v>
      </c>
    </row>
    <row r="990" spans="1:14" ht="15.75" x14ac:dyDescent="0.25">
      <c r="A990" s="23" t="s">
        <v>795</v>
      </c>
      <c r="B990" s="23" t="s">
        <v>1959</v>
      </c>
      <c r="C990" s="3" t="s">
        <v>58</v>
      </c>
      <c r="D990" s="2" t="s">
        <v>588</v>
      </c>
      <c r="E990" s="2" t="s">
        <v>205</v>
      </c>
      <c r="F990" s="24">
        <v>56542</v>
      </c>
      <c r="G990" s="3" t="s">
        <v>12</v>
      </c>
      <c r="H990" s="3" t="s">
        <v>13</v>
      </c>
      <c r="I990" s="4"/>
      <c r="J990" s="3"/>
      <c r="K990" s="3" t="s">
        <v>3</v>
      </c>
      <c r="L990" s="3" t="s">
        <v>59</v>
      </c>
      <c r="M990" s="3" t="s">
        <v>60</v>
      </c>
      <c r="N990" s="127">
        <v>989</v>
      </c>
    </row>
    <row r="991" spans="1:14" ht="15.75" x14ac:dyDescent="0.25">
      <c r="A991" s="23" t="s">
        <v>1960</v>
      </c>
      <c r="B991" s="23" t="s">
        <v>17</v>
      </c>
      <c r="C991" s="8"/>
      <c r="D991" s="2" t="s">
        <v>1961</v>
      </c>
      <c r="E991" s="2" t="s">
        <v>321</v>
      </c>
      <c r="F991" s="4">
        <v>56500</v>
      </c>
      <c r="G991" s="3" t="s">
        <v>12</v>
      </c>
      <c r="H991" s="3" t="s">
        <v>13</v>
      </c>
      <c r="I991" s="4"/>
      <c r="J991" s="3"/>
      <c r="K991" s="3" t="s">
        <v>2</v>
      </c>
      <c r="L991" s="3" t="s">
        <v>14</v>
      </c>
      <c r="M991" s="3" t="s">
        <v>15</v>
      </c>
      <c r="N991" s="127">
        <v>990</v>
      </c>
    </row>
    <row r="992" spans="1:14" ht="15.75" x14ac:dyDescent="0.25">
      <c r="A992" s="23" t="s">
        <v>1962</v>
      </c>
      <c r="B992" s="23" t="s">
        <v>131</v>
      </c>
      <c r="C992" s="3" t="s">
        <v>144</v>
      </c>
      <c r="D992" s="2" t="s">
        <v>1963</v>
      </c>
      <c r="E992" s="2" t="s">
        <v>1001</v>
      </c>
      <c r="F992" s="4">
        <v>56487</v>
      </c>
      <c r="G992" s="3" t="s">
        <v>12</v>
      </c>
      <c r="H992" s="3" t="s">
        <v>13</v>
      </c>
      <c r="I992" s="4"/>
      <c r="J992" s="3"/>
      <c r="K992" s="3" t="s">
        <v>2</v>
      </c>
      <c r="L992" s="3" t="s">
        <v>14</v>
      </c>
      <c r="M992" s="3" t="s">
        <v>15</v>
      </c>
      <c r="N992" s="127">
        <v>991</v>
      </c>
    </row>
    <row r="993" spans="1:14" ht="15.75" x14ac:dyDescent="0.25">
      <c r="A993" s="23" t="s">
        <v>420</v>
      </c>
      <c r="B993" s="23" t="s">
        <v>1964</v>
      </c>
      <c r="C993" s="3" t="s">
        <v>181</v>
      </c>
      <c r="D993" s="2" t="s">
        <v>1752</v>
      </c>
      <c r="E993" s="2" t="s">
        <v>570</v>
      </c>
      <c r="F993" s="4">
        <v>56457</v>
      </c>
      <c r="G993" s="3" t="s">
        <v>12</v>
      </c>
      <c r="H993" s="3" t="s">
        <v>13</v>
      </c>
      <c r="I993" s="4"/>
      <c r="J993" s="3"/>
      <c r="K993" s="3" t="s">
        <v>2</v>
      </c>
      <c r="L993" s="3" t="s">
        <v>14</v>
      </c>
      <c r="M993" s="3" t="s">
        <v>15</v>
      </c>
      <c r="N993" s="127">
        <v>992</v>
      </c>
    </row>
    <row r="994" spans="1:14" ht="15.75" x14ac:dyDescent="0.25">
      <c r="A994" s="23" t="s">
        <v>1122</v>
      </c>
      <c r="B994" s="23" t="s">
        <v>1965</v>
      </c>
      <c r="C994" s="3" t="s">
        <v>51</v>
      </c>
      <c r="D994" s="2" t="s">
        <v>201</v>
      </c>
      <c r="E994" s="2" t="s">
        <v>607</v>
      </c>
      <c r="F994" s="4">
        <v>56392</v>
      </c>
      <c r="G994" s="3" t="s">
        <v>12</v>
      </c>
      <c r="H994" s="3" t="s">
        <v>13</v>
      </c>
      <c r="I994" s="4"/>
      <c r="J994" s="3"/>
      <c r="K994" s="3" t="s">
        <v>3</v>
      </c>
      <c r="L994" s="3" t="s">
        <v>59</v>
      </c>
      <c r="M994" s="3" t="s">
        <v>60</v>
      </c>
      <c r="N994" s="127">
        <v>993</v>
      </c>
    </row>
    <row r="995" spans="1:14" ht="15.75" x14ac:dyDescent="0.25">
      <c r="A995" s="23" t="s">
        <v>1966</v>
      </c>
      <c r="B995" s="23" t="s">
        <v>601</v>
      </c>
      <c r="C995" s="3" t="s">
        <v>12</v>
      </c>
      <c r="D995" s="2" t="s">
        <v>1714</v>
      </c>
      <c r="E995" s="2" t="s">
        <v>1490</v>
      </c>
      <c r="F995" s="4">
        <v>56379</v>
      </c>
      <c r="G995" s="3" t="s">
        <v>12</v>
      </c>
      <c r="H995" s="3" t="s">
        <v>13</v>
      </c>
      <c r="I995" s="4"/>
      <c r="J995" s="3"/>
      <c r="K995" s="3" t="s">
        <v>2</v>
      </c>
      <c r="L995" s="3" t="s">
        <v>14</v>
      </c>
      <c r="M995" s="3" t="s">
        <v>15</v>
      </c>
      <c r="N995" s="127">
        <v>994</v>
      </c>
    </row>
    <row r="996" spans="1:14" ht="15.75" x14ac:dyDescent="0.25">
      <c r="A996" s="23" t="s">
        <v>1967</v>
      </c>
      <c r="B996" s="23" t="s">
        <v>78</v>
      </c>
      <c r="C996" s="3" t="s">
        <v>18</v>
      </c>
      <c r="D996" s="2" t="s">
        <v>1968</v>
      </c>
      <c r="E996" s="2" t="s">
        <v>1354</v>
      </c>
      <c r="F996" s="4">
        <v>56371</v>
      </c>
      <c r="G996" s="3" t="s">
        <v>12</v>
      </c>
      <c r="H996" s="3" t="s">
        <v>13</v>
      </c>
      <c r="I996" s="4"/>
      <c r="J996" s="3"/>
      <c r="K996" s="3" t="s">
        <v>2</v>
      </c>
      <c r="L996" s="3" t="s">
        <v>14</v>
      </c>
      <c r="M996" s="3" t="s">
        <v>15</v>
      </c>
      <c r="N996" s="127">
        <v>995</v>
      </c>
    </row>
    <row r="997" spans="1:14" ht="15.75" x14ac:dyDescent="0.25">
      <c r="A997" s="23" t="s">
        <v>1094</v>
      </c>
      <c r="B997" s="23" t="s">
        <v>86</v>
      </c>
      <c r="C997" s="3" t="s">
        <v>87</v>
      </c>
      <c r="D997" s="2" t="s">
        <v>201</v>
      </c>
      <c r="E997" s="2" t="s">
        <v>535</v>
      </c>
      <c r="F997" s="4">
        <v>56352</v>
      </c>
      <c r="G997" s="3" t="s">
        <v>12</v>
      </c>
      <c r="H997" s="3" t="s">
        <v>13</v>
      </c>
      <c r="I997" s="4"/>
      <c r="J997" s="3"/>
      <c r="K997" s="3" t="s">
        <v>3</v>
      </c>
      <c r="L997" s="3" t="s">
        <v>59</v>
      </c>
      <c r="M997" s="3" t="s">
        <v>60</v>
      </c>
      <c r="N997" s="127">
        <v>996</v>
      </c>
    </row>
    <row r="998" spans="1:14" ht="15.75" x14ac:dyDescent="0.25">
      <c r="A998" s="23" t="s">
        <v>1969</v>
      </c>
      <c r="B998" s="23" t="s">
        <v>107</v>
      </c>
      <c r="C998" s="8"/>
      <c r="D998" s="2" t="s">
        <v>201</v>
      </c>
      <c r="E998" s="2" t="s">
        <v>450</v>
      </c>
      <c r="F998" s="24">
        <v>56313</v>
      </c>
      <c r="G998" s="3" t="s">
        <v>58</v>
      </c>
      <c r="H998" s="3" t="s">
        <v>13</v>
      </c>
      <c r="I998" s="4"/>
      <c r="J998" s="3"/>
      <c r="K998" s="3" t="s">
        <v>1</v>
      </c>
      <c r="L998" s="3" t="s">
        <v>59</v>
      </c>
      <c r="M998" s="3" t="s">
        <v>60</v>
      </c>
      <c r="N998" s="127">
        <v>997</v>
      </c>
    </row>
    <row r="999" spans="1:14" ht="15.75" x14ac:dyDescent="0.25">
      <c r="A999" s="23" t="s">
        <v>771</v>
      </c>
      <c r="B999" s="23" t="s">
        <v>601</v>
      </c>
      <c r="C999" s="3" t="s">
        <v>144</v>
      </c>
      <c r="D999" s="2" t="s">
        <v>1970</v>
      </c>
      <c r="E999" s="2" t="s">
        <v>1971</v>
      </c>
      <c r="F999" s="4">
        <v>56259</v>
      </c>
      <c r="G999" s="3" t="s">
        <v>12</v>
      </c>
      <c r="H999" s="3" t="s">
        <v>13</v>
      </c>
      <c r="I999" s="4"/>
      <c r="J999" s="3"/>
      <c r="K999" s="3" t="s">
        <v>2</v>
      </c>
      <c r="L999" s="3" t="s">
        <v>14</v>
      </c>
      <c r="M999" s="3" t="s">
        <v>15</v>
      </c>
      <c r="N999" s="127">
        <v>998</v>
      </c>
    </row>
    <row r="1000" spans="1:14" ht="15.75" x14ac:dyDescent="0.25">
      <c r="A1000" s="23" t="s">
        <v>1972</v>
      </c>
      <c r="B1000" s="23" t="s">
        <v>857</v>
      </c>
      <c r="C1000" s="3" t="s">
        <v>18</v>
      </c>
      <c r="D1000" s="2" t="s">
        <v>1973</v>
      </c>
      <c r="E1000" s="2" t="s">
        <v>535</v>
      </c>
      <c r="F1000" s="24">
        <v>56224</v>
      </c>
      <c r="G1000" s="3" t="s">
        <v>12</v>
      </c>
      <c r="H1000" s="3" t="s">
        <v>13</v>
      </c>
      <c r="I1000" s="4">
        <v>6000</v>
      </c>
      <c r="J1000" s="3"/>
      <c r="K1000" s="3" t="s">
        <v>3</v>
      </c>
      <c r="L1000" s="3" t="s">
        <v>59</v>
      </c>
      <c r="M1000" s="3" t="s">
        <v>60</v>
      </c>
      <c r="N1000" s="127">
        <v>999</v>
      </c>
    </row>
    <row r="1001" spans="1:14" ht="15.75" x14ac:dyDescent="0.25">
      <c r="A1001" s="23" t="s">
        <v>1974</v>
      </c>
      <c r="B1001" s="23" t="s">
        <v>1379</v>
      </c>
      <c r="C1001" s="3" t="s">
        <v>87</v>
      </c>
      <c r="D1001" s="2" t="s">
        <v>588</v>
      </c>
      <c r="E1001" s="2" t="s">
        <v>573</v>
      </c>
      <c r="F1001" s="4">
        <v>56157</v>
      </c>
      <c r="G1001" s="3" t="s">
        <v>58</v>
      </c>
      <c r="H1001" s="3" t="s">
        <v>13</v>
      </c>
      <c r="I1001" s="4"/>
      <c r="J1001" s="3"/>
      <c r="K1001" s="3" t="s">
        <v>1</v>
      </c>
      <c r="L1001" s="3" t="s">
        <v>59</v>
      </c>
      <c r="M1001" s="3" t="s">
        <v>60</v>
      </c>
      <c r="N1001" s="127">
        <v>1000</v>
      </c>
    </row>
    <row r="1002" spans="1:14" ht="15.75" x14ac:dyDescent="0.25">
      <c r="A1002" s="23" t="s">
        <v>837</v>
      </c>
      <c r="B1002" s="23" t="s">
        <v>1975</v>
      </c>
      <c r="C1002" s="3" t="s">
        <v>23</v>
      </c>
      <c r="D1002" s="2" t="s">
        <v>712</v>
      </c>
      <c r="E1002" s="2" t="s">
        <v>623</v>
      </c>
      <c r="F1002" s="24">
        <v>56114</v>
      </c>
      <c r="G1002" s="3" t="s">
        <v>12</v>
      </c>
      <c r="H1002" s="3" t="s">
        <v>13</v>
      </c>
      <c r="I1002" s="4"/>
      <c r="J1002" s="3"/>
      <c r="K1002" s="3" t="s">
        <v>3</v>
      </c>
      <c r="L1002" s="3" t="s">
        <v>59</v>
      </c>
      <c r="M1002" s="3" t="s">
        <v>60</v>
      </c>
      <c r="N1002" s="127">
        <v>1001</v>
      </c>
    </row>
    <row r="1003" spans="1:14" ht="15.75" x14ac:dyDescent="0.25">
      <c r="A1003" s="23" t="s">
        <v>1976</v>
      </c>
      <c r="B1003" s="23" t="s">
        <v>175</v>
      </c>
      <c r="C1003" s="3" t="s">
        <v>87</v>
      </c>
      <c r="D1003" s="2" t="s">
        <v>782</v>
      </c>
      <c r="E1003" s="2" t="s">
        <v>211</v>
      </c>
      <c r="F1003" s="24">
        <v>56102</v>
      </c>
      <c r="G1003" s="3" t="s">
        <v>12</v>
      </c>
      <c r="H1003" s="3" t="s">
        <v>13</v>
      </c>
      <c r="I1003" s="4"/>
      <c r="J1003" s="3"/>
      <c r="K1003" s="3" t="s">
        <v>3</v>
      </c>
      <c r="L1003" s="3" t="s">
        <v>59</v>
      </c>
      <c r="M1003" s="3" t="s">
        <v>60</v>
      </c>
      <c r="N1003" s="127">
        <v>1002</v>
      </c>
    </row>
    <row r="1004" spans="1:14" ht="15.75" x14ac:dyDescent="0.25">
      <c r="A1004" s="23" t="s">
        <v>1977</v>
      </c>
      <c r="B1004" s="23" t="s">
        <v>184</v>
      </c>
      <c r="C1004" s="3" t="s">
        <v>43</v>
      </c>
      <c r="D1004" s="2" t="s">
        <v>782</v>
      </c>
      <c r="E1004" s="2" t="s">
        <v>280</v>
      </c>
      <c r="F1004" s="4">
        <v>56082</v>
      </c>
      <c r="G1004" s="3" t="s">
        <v>12</v>
      </c>
      <c r="H1004" s="3" t="s">
        <v>13</v>
      </c>
      <c r="I1004" s="4"/>
      <c r="J1004" s="3"/>
      <c r="K1004" s="3" t="s">
        <v>3</v>
      </c>
      <c r="L1004" s="3" t="s">
        <v>59</v>
      </c>
      <c r="M1004" s="3" t="s">
        <v>60</v>
      </c>
      <c r="N1004" s="127">
        <v>1003</v>
      </c>
    </row>
    <row r="1005" spans="1:14" ht="15.75" x14ac:dyDescent="0.25">
      <c r="A1005" s="23" t="s">
        <v>1978</v>
      </c>
      <c r="B1005" s="23" t="s">
        <v>1979</v>
      </c>
      <c r="C1005" s="8"/>
      <c r="D1005" s="2" t="s">
        <v>1980</v>
      </c>
      <c r="E1005" s="2" t="s">
        <v>53</v>
      </c>
      <c r="F1005" s="4">
        <v>56057</v>
      </c>
      <c r="G1005" s="3" t="s">
        <v>12</v>
      </c>
      <c r="H1005" s="3" t="s">
        <v>13</v>
      </c>
      <c r="I1005" s="4"/>
      <c r="J1005" s="3"/>
      <c r="K1005" s="3" t="s">
        <v>2</v>
      </c>
      <c r="L1005" s="3" t="s">
        <v>14</v>
      </c>
      <c r="M1005" s="3" t="s">
        <v>15</v>
      </c>
      <c r="N1005" s="127">
        <v>1004</v>
      </c>
    </row>
    <row r="1006" spans="1:14" ht="15.75" x14ac:dyDescent="0.25">
      <c r="A1006" s="23" t="s">
        <v>1981</v>
      </c>
      <c r="B1006" s="23" t="s">
        <v>300</v>
      </c>
      <c r="C1006" s="8"/>
      <c r="D1006" s="2" t="s">
        <v>1982</v>
      </c>
      <c r="E1006" s="2" t="s">
        <v>1983</v>
      </c>
      <c r="F1006" s="4">
        <v>56007</v>
      </c>
      <c r="G1006" s="3" t="s">
        <v>12</v>
      </c>
      <c r="H1006" s="3" t="s">
        <v>13</v>
      </c>
      <c r="I1006" s="4"/>
      <c r="J1006" s="3"/>
      <c r="K1006" s="3" t="s">
        <v>2</v>
      </c>
      <c r="L1006" s="3" t="s">
        <v>14</v>
      </c>
      <c r="M1006" s="3" t="s">
        <v>15</v>
      </c>
      <c r="N1006" s="127">
        <v>1005</v>
      </c>
    </row>
    <row r="1007" spans="1:14" ht="15.75" x14ac:dyDescent="0.25">
      <c r="A1007" s="23" t="s">
        <v>1984</v>
      </c>
      <c r="B1007" s="23" t="s">
        <v>1985</v>
      </c>
      <c r="C1007" s="3" t="s">
        <v>144</v>
      </c>
      <c r="D1007" s="2" t="s">
        <v>1986</v>
      </c>
      <c r="E1007" s="2" t="s">
        <v>666</v>
      </c>
      <c r="F1007" s="4">
        <v>56000</v>
      </c>
      <c r="G1007" s="3" t="s">
        <v>12</v>
      </c>
      <c r="H1007" s="3" t="s">
        <v>13</v>
      </c>
      <c r="I1007" s="4"/>
      <c r="J1007" s="3"/>
      <c r="K1007" s="3" t="s">
        <v>2</v>
      </c>
      <c r="L1007" s="3" t="s">
        <v>14</v>
      </c>
      <c r="M1007" s="3" t="s">
        <v>15</v>
      </c>
      <c r="N1007" s="127">
        <v>1006</v>
      </c>
    </row>
    <row r="1008" spans="1:14" ht="15.75" x14ac:dyDescent="0.25">
      <c r="A1008" s="23" t="s">
        <v>209</v>
      </c>
      <c r="B1008" s="23" t="s">
        <v>462</v>
      </c>
      <c r="C1008" s="3" t="s">
        <v>63</v>
      </c>
      <c r="D1008" s="2" t="s">
        <v>201</v>
      </c>
      <c r="E1008" s="2" t="s">
        <v>814</v>
      </c>
      <c r="F1008" s="4">
        <v>56000</v>
      </c>
      <c r="G1008" s="3" t="s">
        <v>12</v>
      </c>
      <c r="H1008" s="3" t="s">
        <v>13</v>
      </c>
      <c r="I1008" s="4"/>
      <c r="J1008" s="3"/>
      <c r="K1008" s="3" t="s">
        <v>3</v>
      </c>
      <c r="L1008" s="3" t="s">
        <v>59</v>
      </c>
      <c r="M1008" s="3" t="s">
        <v>60</v>
      </c>
      <c r="N1008" s="127">
        <v>1007</v>
      </c>
    </row>
    <row r="1009" spans="1:14" ht="15.75" x14ac:dyDescent="0.25">
      <c r="A1009" s="23" t="s">
        <v>1987</v>
      </c>
      <c r="B1009" s="23" t="s">
        <v>559</v>
      </c>
      <c r="C1009" s="3" t="s">
        <v>58</v>
      </c>
      <c r="D1009" s="2" t="s">
        <v>201</v>
      </c>
      <c r="E1009" s="2" t="s">
        <v>463</v>
      </c>
      <c r="F1009" s="4">
        <v>56000</v>
      </c>
      <c r="G1009" s="3" t="s">
        <v>12</v>
      </c>
      <c r="H1009" s="3" t="s">
        <v>13</v>
      </c>
      <c r="I1009" s="4"/>
      <c r="J1009" s="3"/>
      <c r="K1009" s="3" t="s">
        <v>3</v>
      </c>
      <c r="L1009" s="3" t="s">
        <v>59</v>
      </c>
      <c r="M1009" s="3" t="s">
        <v>60</v>
      </c>
      <c r="N1009" s="127">
        <v>1008</v>
      </c>
    </row>
    <row r="1010" spans="1:14" ht="15.75" x14ac:dyDescent="0.25">
      <c r="A1010" s="23" t="s">
        <v>1988</v>
      </c>
      <c r="B1010" s="23" t="s">
        <v>358</v>
      </c>
      <c r="C1010" s="3" t="s">
        <v>18</v>
      </c>
      <c r="D1010" s="2" t="s">
        <v>201</v>
      </c>
      <c r="E1010" s="2" t="s">
        <v>463</v>
      </c>
      <c r="F1010" s="4">
        <v>56000</v>
      </c>
      <c r="G1010" s="3" t="s">
        <v>12</v>
      </c>
      <c r="H1010" s="3" t="s">
        <v>13</v>
      </c>
      <c r="I1010" s="4"/>
      <c r="J1010" s="3"/>
      <c r="K1010" s="3" t="s">
        <v>3</v>
      </c>
      <c r="L1010" s="3" t="s">
        <v>59</v>
      </c>
      <c r="M1010" s="3" t="s">
        <v>60</v>
      </c>
      <c r="N1010" s="127">
        <v>1009</v>
      </c>
    </row>
    <row r="1011" spans="1:14" ht="15.75" x14ac:dyDescent="0.25">
      <c r="A1011" s="23" t="s">
        <v>1989</v>
      </c>
      <c r="B1011" s="23" t="s">
        <v>486</v>
      </c>
      <c r="C1011" s="3" t="s">
        <v>187</v>
      </c>
      <c r="D1011" s="2" t="s">
        <v>782</v>
      </c>
      <c r="E1011" s="2" t="s">
        <v>211</v>
      </c>
      <c r="F1011" s="4">
        <v>56000</v>
      </c>
      <c r="G1011" s="3" t="s">
        <v>12</v>
      </c>
      <c r="H1011" s="3" t="s">
        <v>13</v>
      </c>
      <c r="I1011" s="4"/>
      <c r="J1011" s="3"/>
      <c r="K1011" s="3" t="s">
        <v>3</v>
      </c>
      <c r="L1011" s="3" t="s">
        <v>59</v>
      </c>
      <c r="M1011" s="3" t="s">
        <v>60</v>
      </c>
      <c r="N1011" s="127">
        <v>1010</v>
      </c>
    </row>
    <row r="1012" spans="1:14" ht="15.75" x14ac:dyDescent="0.25">
      <c r="A1012" s="23" t="s">
        <v>1990</v>
      </c>
      <c r="B1012" s="23" t="s">
        <v>1991</v>
      </c>
      <c r="C1012" s="3" t="s">
        <v>31</v>
      </c>
      <c r="D1012" s="2" t="s">
        <v>201</v>
      </c>
      <c r="E1012" s="2" t="s">
        <v>1992</v>
      </c>
      <c r="F1012" s="4">
        <v>55978</v>
      </c>
      <c r="G1012" s="3" t="s">
        <v>12</v>
      </c>
      <c r="H1012" s="3" t="s">
        <v>13</v>
      </c>
      <c r="I1012" s="4"/>
      <c r="J1012" s="3"/>
      <c r="K1012" s="3" t="s">
        <v>3</v>
      </c>
      <c r="L1012" s="3" t="s">
        <v>59</v>
      </c>
      <c r="M1012" s="3" t="s">
        <v>60</v>
      </c>
      <c r="N1012" s="127">
        <v>1011</v>
      </c>
    </row>
    <row r="1013" spans="1:14" ht="15.75" x14ac:dyDescent="0.25">
      <c r="A1013" s="23" t="s">
        <v>1993</v>
      </c>
      <c r="B1013" s="23" t="s">
        <v>1994</v>
      </c>
      <c r="C1013" s="3" t="s">
        <v>9</v>
      </c>
      <c r="D1013" s="2" t="s">
        <v>782</v>
      </c>
      <c r="E1013" s="2" t="s">
        <v>189</v>
      </c>
      <c r="F1013" s="4">
        <v>55936</v>
      </c>
      <c r="G1013" s="3" t="s">
        <v>12</v>
      </c>
      <c r="H1013" s="3" t="s">
        <v>13</v>
      </c>
      <c r="I1013" s="4">
        <v>2500</v>
      </c>
      <c r="J1013" s="3"/>
      <c r="K1013" s="3" t="s">
        <v>3</v>
      </c>
      <c r="L1013" s="3" t="s">
        <v>59</v>
      </c>
      <c r="M1013" s="3" t="s">
        <v>60</v>
      </c>
      <c r="N1013" s="127">
        <v>1012</v>
      </c>
    </row>
    <row r="1014" spans="1:14" ht="15.75" x14ac:dyDescent="0.25">
      <c r="A1014" s="23" t="s">
        <v>1995</v>
      </c>
      <c r="B1014" s="23" t="s">
        <v>347</v>
      </c>
      <c r="C1014" s="3" t="s">
        <v>181</v>
      </c>
      <c r="D1014" s="2" t="s">
        <v>1996</v>
      </c>
      <c r="E1014" s="2" t="s">
        <v>706</v>
      </c>
      <c r="F1014" s="4">
        <v>55881</v>
      </c>
      <c r="G1014" s="3" t="s">
        <v>12</v>
      </c>
      <c r="H1014" s="3" t="s">
        <v>13</v>
      </c>
      <c r="I1014" s="4"/>
      <c r="J1014" s="3"/>
      <c r="K1014" s="3" t="s">
        <v>2</v>
      </c>
      <c r="L1014" s="3" t="s">
        <v>14</v>
      </c>
      <c r="M1014" s="3" t="s">
        <v>15</v>
      </c>
      <c r="N1014" s="127">
        <v>1013</v>
      </c>
    </row>
    <row r="1015" spans="1:14" ht="15.75" x14ac:dyDescent="0.25">
      <c r="A1015" s="23" t="s">
        <v>1997</v>
      </c>
      <c r="B1015" s="23" t="s">
        <v>1998</v>
      </c>
      <c r="C1015" s="3" t="s">
        <v>51</v>
      </c>
      <c r="D1015" s="2" t="s">
        <v>1999</v>
      </c>
      <c r="E1015" s="2" t="s">
        <v>120</v>
      </c>
      <c r="F1015" s="4">
        <v>55858</v>
      </c>
      <c r="G1015" s="3" t="s">
        <v>12</v>
      </c>
      <c r="H1015" s="3" t="s">
        <v>13</v>
      </c>
      <c r="I1015" s="4"/>
      <c r="J1015" s="3"/>
      <c r="K1015" s="3" t="s">
        <v>4</v>
      </c>
      <c r="L1015" s="3" t="s">
        <v>14</v>
      </c>
      <c r="M1015" s="3" t="s">
        <v>121</v>
      </c>
      <c r="N1015" s="127">
        <v>1014</v>
      </c>
    </row>
    <row r="1016" spans="1:14" ht="15.75" x14ac:dyDescent="0.25">
      <c r="A1016" s="23" t="s">
        <v>2000</v>
      </c>
      <c r="B1016" s="23" t="s">
        <v>394</v>
      </c>
      <c r="C1016" s="3" t="s">
        <v>31</v>
      </c>
      <c r="D1016" s="2" t="s">
        <v>782</v>
      </c>
      <c r="E1016" s="2" t="s">
        <v>208</v>
      </c>
      <c r="F1016" s="4">
        <v>55812</v>
      </c>
      <c r="G1016" s="3" t="s">
        <v>58</v>
      </c>
      <c r="H1016" s="3" t="s">
        <v>13</v>
      </c>
      <c r="I1016" s="4"/>
      <c r="J1016" s="3"/>
      <c r="K1016" s="3" t="s">
        <v>1</v>
      </c>
      <c r="L1016" s="3" t="s">
        <v>59</v>
      </c>
      <c r="M1016" s="3" t="s">
        <v>60</v>
      </c>
      <c r="N1016" s="127">
        <v>1015</v>
      </c>
    </row>
    <row r="1017" spans="1:14" ht="15.75" x14ac:dyDescent="0.25">
      <c r="A1017" s="23" t="s">
        <v>420</v>
      </c>
      <c r="B1017" s="23" t="s">
        <v>95</v>
      </c>
      <c r="C1017" s="3" t="s">
        <v>187</v>
      </c>
      <c r="D1017" s="2" t="s">
        <v>2001</v>
      </c>
      <c r="E1017" s="2" t="s">
        <v>789</v>
      </c>
      <c r="F1017" s="4">
        <v>55792</v>
      </c>
      <c r="G1017" s="3" t="s">
        <v>12</v>
      </c>
      <c r="H1017" s="3" t="s">
        <v>13</v>
      </c>
      <c r="I1017" s="4"/>
      <c r="J1017" s="3"/>
      <c r="K1017" s="3" t="s">
        <v>2</v>
      </c>
      <c r="L1017" s="3" t="s">
        <v>14</v>
      </c>
      <c r="M1017" s="3" t="s">
        <v>15</v>
      </c>
      <c r="N1017" s="127">
        <v>1016</v>
      </c>
    </row>
    <row r="1018" spans="1:14" ht="15.75" x14ac:dyDescent="0.25">
      <c r="A1018" s="23" t="s">
        <v>2002</v>
      </c>
      <c r="B1018" s="23" t="s">
        <v>67</v>
      </c>
      <c r="C1018" s="3" t="s">
        <v>87</v>
      </c>
      <c r="D1018" s="2" t="s">
        <v>712</v>
      </c>
      <c r="E1018" s="2" t="s">
        <v>623</v>
      </c>
      <c r="F1018" s="24">
        <v>55727</v>
      </c>
      <c r="G1018" s="3" t="s">
        <v>58</v>
      </c>
      <c r="H1018" s="3" t="s">
        <v>13</v>
      </c>
      <c r="I1018" s="4"/>
      <c r="J1018" s="3"/>
      <c r="K1018" s="3" t="s">
        <v>1</v>
      </c>
      <c r="L1018" s="3" t="s">
        <v>59</v>
      </c>
      <c r="M1018" s="3" t="s">
        <v>60</v>
      </c>
      <c r="N1018" s="127">
        <v>1017</v>
      </c>
    </row>
    <row r="1019" spans="1:14" ht="15.75" x14ac:dyDescent="0.25">
      <c r="A1019" s="23" t="s">
        <v>2003</v>
      </c>
      <c r="B1019" s="23" t="s">
        <v>465</v>
      </c>
      <c r="C1019" s="3" t="s">
        <v>207</v>
      </c>
      <c r="D1019" s="2" t="s">
        <v>782</v>
      </c>
      <c r="E1019" s="2" t="s">
        <v>916</v>
      </c>
      <c r="F1019" s="4">
        <v>55684</v>
      </c>
      <c r="G1019" s="3" t="s">
        <v>12</v>
      </c>
      <c r="H1019" s="3" t="s">
        <v>13</v>
      </c>
      <c r="I1019" s="4"/>
      <c r="J1019" s="3"/>
      <c r="K1019" s="3" t="s">
        <v>3</v>
      </c>
      <c r="L1019" s="3" t="s">
        <v>59</v>
      </c>
      <c r="M1019" s="3" t="s">
        <v>60</v>
      </c>
      <c r="N1019" s="127">
        <v>1018</v>
      </c>
    </row>
    <row r="1020" spans="1:14" ht="15.75" x14ac:dyDescent="0.25">
      <c r="A1020" s="23" t="s">
        <v>2004</v>
      </c>
      <c r="B1020" s="23" t="s">
        <v>774</v>
      </c>
      <c r="C1020" s="3" t="s">
        <v>51</v>
      </c>
      <c r="D1020" s="2" t="s">
        <v>782</v>
      </c>
      <c r="E1020" s="2" t="s">
        <v>916</v>
      </c>
      <c r="F1020" s="24">
        <v>55684</v>
      </c>
      <c r="G1020" s="3" t="s">
        <v>12</v>
      </c>
      <c r="H1020" s="3" t="s">
        <v>13</v>
      </c>
      <c r="I1020" s="4"/>
      <c r="J1020" s="3"/>
      <c r="K1020" s="3" t="s">
        <v>3</v>
      </c>
      <c r="L1020" s="3" t="s">
        <v>59</v>
      </c>
      <c r="M1020" s="3" t="s">
        <v>60</v>
      </c>
      <c r="N1020" s="127">
        <v>1019</v>
      </c>
    </row>
    <row r="1021" spans="1:14" ht="15.75" x14ac:dyDescent="0.25">
      <c r="A1021" s="23" t="s">
        <v>2005</v>
      </c>
      <c r="B1021" s="23" t="s">
        <v>865</v>
      </c>
      <c r="C1021" s="3" t="s">
        <v>43</v>
      </c>
      <c r="D1021" s="2" t="s">
        <v>2006</v>
      </c>
      <c r="E1021" s="2" t="s">
        <v>96</v>
      </c>
      <c r="F1021" s="24">
        <v>55679</v>
      </c>
      <c r="G1021" s="3" t="s">
        <v>12</v>
      </c>
      <c r="H1021" s="3" t="s">
        <v>13</v>
      </c>
      <c r="I1021" s="4"/>
      <c r="J1021" s="3"/>
      <c r="K1021" s="3" t="s">
        <v>2</v>
      </c>
      <c r="L1021" s="3" t="s">
        <v>14</v>
      </c>
      <c r="M1021" s="3" t="s">
        <v>15</v>
      </c>
      <c r="N1021" s="127">
        <v>1020</v>
      </c>
    </row>
    <row r="1022" spans="1:14" ht="15.75" x14ac:dyDescent="0.25">
      <c r="A1022" s="23" t="s">
        <v>372</v>
      </c>
      <c r="B1022" s="23" t="s">
        <v>347</v>
      </c>
      <c r="C1022" s="3" t="s">
        <v>187</v>
      </c>
      <c r="D1022" s="2" t="s">
        <v>2007</v>
      </c>
      <c r="E1022" s="2" t="s">
        <v>163</v>
      </c>
      <c r="F1022" s="4">
        <v>55659</v>
      </c>
      <c r="G1022" s="3" t="s">
        <v>12</v>
      </c>
      <c r="H1022" s="3" t="s">
        <v>13</v>
      </c>
      <c r="I1022" s="4"/>
      <c r="J1022" s="3"/>
      <c r="K1022" s="3" t="s">
        <v>2</v>
      </c>
      <c r="L1022" s="3" t="s">
        <v>14</v>
      </c>
      <c r="M1022" s="3" t="s">
        <v>15</v>
      </c>
      <c r="N1022" s="127">
        <v>1021</v>
      </c>
    </row>
    <row r="1023" spans="1:14" ht="15.75" x14ac:dyDescent="0.25">
      <c r="A1023" s="23" t="s">
        <v>2008</v>
      </c>
      <c r="B1023" s="23" t="s">
        <v>990</v>
      </c>
      <c r="C1023" s="3" t="s">
        <v>31</v>
      </c>
      <c r="D1023" s="2" t="s">
        <v>588</v>
      </c>
      <c r="E1023" s="2" t="s">
        <v>497</v>
      </c>
      <c r="F1023" s="4">
        <v>55641</v>
      </c>
      <c r="G1023" s="3" t="s">
        <v>12</v>
      </c>
      <c r="H1023" s="3" t="s">
        <v>13</v>
      </c>
      <c r="I1023" s="4"/>
      <c r="J1023" s="3"/>
      <c r="K1023" s="3" t="s">
        <v>3</v>
      </c>
      <c r="L1023" s="3" t="s">
        <v>59</v>
      </c>
      <c r="M1023" s="3" t="s">
        <v>60</v>
      </c>
      <c r="N1023" s="127">
        <v>1022</v>
      </c>
    </row>
    <row r="1024" spans="1:14" ht="15.75" x14ac:dyDescent="0.25">
      <c r="A1024" s="23" t="s">
        <v>2009</v>
      </c>
      <c r="B1024" s="23" t="s">
        <v>351</v>
      </c>
      <c r="C1024" s="3" t="s">
        <v>51</v>
      </c>
      <c r="D1024" s="2" t="s">
        <v>2010</v>
      </c>
      <c r="E1024" s="2" t="s">
        <v>120</v>
      </c>
      <c r="F1024" s="4">
        <v>55522</v>
      </c>
      <c r="G1024" s="3" t="s">
        <v>12</v>
      </c>
      <c r="H1024" s="3" t="s">
        <v>13</v>
      </c>
      <c r="I1024" s="4"/>
      <c r="J1024" s="3"/>
      <c r="K1024" s="3" t="s">
        <v>4</v>
      </c>
      <c r="L1024" s="3" t="s">
        <v>14</v>
      </c>
      <c r="M1024" s="3" t="s">
        <v>121</v>
      </c>
      <c r="N1024" s="127">
        <v>1023</v>
      </c>
    </row>
    <row r="1025" spans="1:14" ht="15.75" x14ac:dyDescent="0.25">
      <c r="A1025" s="23" t="s">
        <v>2011</v>
      </c>
      <c r="B1025" s="23" t="s">
        <v>2012</v>
      </c>
      <c r="C1025" s="3" t="s">
        <v>18</v>
      </c>
      <c r="D1025" s="2" t="s">
        <v>2013</v>
      </c>
      <c r="E1025" s="2" t="s">
        <v>2014</v>
      </c>
      <c r="F1025" s="4">
        <v>55479</v>
      </c>
      <c r="G1025" s="3" t="s">
        <v>12</v>
      </c>
      <c r="H1025" s="3" t="s">
        <v>13</v>
      </c>
      <c r="I1025" s="4"/>
      <c r="J1025" s="3"/>
      <c r="K1025" s="3" t="s">
        <v>2</v>
      </c>
      <c r="L1025" s="3" t="s">
        <v>14</v>
      </c>
      <c r="M1025" s="3" t="s">
        <v>15</v>
      </c>
      <c r="N1025" s="127">
        <v>1024</v>
      </c>
    </row>
    <row r="1026" spans="1:14" ht="15.75" x14ac:dyDescent="0.25">
      <c r="A1026" s="23" t="s">
        <v>1688</v>
      </c>
      <c r="B1026" s="23" t="s">
        <v>1336</v>
      </c>
      <c r="C1026" s="3" t="s">
        <v>18</v>
      </c>
      <c r="D1026" s="2" t="s">
        <v>201</v>
      </c>
      <c r="E1026" s="2" t="s">
        <v>1992</v>
      </c>
      <c r="F1026" s="4">
        <v>55475</v>
      </c>
      <c r="G1026" s="3" t="s">
        <v>12</v>
      </c>
      <c r="H1026" s="3" t="s">
        <v>13</v>
      </c>
      <c r="I1026" s="4"/>
      <c r="J1026" s="3"/>
      <c r="K1026" s="3" t="s">
        <v>3</v>
      </c>
      <c r="L1026" s="3" t="s">
        <v>59</v>
      </c>
      <c r="M1026" s="3" t="s">
        <v>60</v>
      </c>
      <c r="N1026" s="127">
        <v>1025</v>
      </c>
    </row>
    <row r="1027" spans="1:14" ht="15.75" x14ac:dyDescent="0.25">
      <c r="A1027" s="23" t="s">
        <v>2015</v>
      </c>
      <c r="B1027" s="23" t="s">
        <v>1194</v>
      </c>
      <c r="C1027" s="3" t="s">
        <v>12</v>
      </c>
      <c r="D1027" s="2" t="s">
        <v>782</v>
      </c>
      <c r="E1027" s="2" t="s">
        <v>535</v>
      </c>
      <c r="F1027" s="4">
        <v>55386</v>
      </c>
      <c r="G1027" s="3" t="s">
        <v>12</v>
      </c>
      <c r="H1027" s="3" t="s">
        <v>13</v>
      </c>
      <c r="I1027" s="4"/>
      <c r="J1027" s="3"/>
      <c r="K1027" s="3" t="s">
        <v>3</v>
      </c>
      <c r="L1027" s="3" t="s">
        <v>59</v>
      </c>
      <c r="M1027" s="3" t="s">
        <v>60</v>
      </c>
      <c r="N1027" s="127">
        <v>1026</v>
      </c>
    </row>
    <row r="1028" spans="1:14" ht="15.75" x14ac:dyDescent="0.25">
      <c r="A1028" s="23" t="s">
        <v>1112</v>
      </c>
      <c r="B1028" s="23" t="s">
        <v>2016</v>
      </c>
      <c r="C1028" s="3" t="s">
        <v>87</v>
      </c>
      <c r="D1028" s="2" t="s">
        <v>2017</v>
      </c>
      <c r="E1028" s="2" t="s">
        <v>96</v>
      </c>
      <c r="F1028" s="4">
        <v>55350</v>
      </c>
      <c r="G1028" s="3" t="s">
        <v>12</v>
      </c>
      <c r="H1028" s="3" t="s">
        <v>13</v>
      </c>
      <c r="I1028" s="4"/>
      <c r="J1028" s="3"/>
      <c r="K1028" s="3" t="s">
        <v>2</v>
      </c>
      <c r="L1028" s="3" t="s">
        <v>14</v>
      </c>
      <c r="M1028" s="3" t="s">
        <v>15</v>
      </c>
      <c r="N1028" s="127">
        <v>1027</v>
      </c>
    </row>
    <row r="1029" spans="1:14" ht="15.75" x14ac:dyDescent="0.25">
      <c r="A1029" s="23" t="s">
        <v>2018</v>
      </c>
      <c r="B1029" s="23" t="s">
        <v>2019</v>
      </c>
      <c r="C1029" s="3" t="s">
        <v>58</v>
      </c>
      <c r="D1029" s="2" t="s">
        <v>588</v>
      </c>
      <c r="E1029" s="2" t="s">
        <v>205</v>
      </c>
      <c r="F1029" s="4">
        <v>55344</v>
      </c>
      <c r="G1029" s="3" t="s">
        <v>12</v>
      </c>
      <c r="H1029" s="3" t="s">
        <v>13</v>
      </c>
      <c r="I1029" s="4"/>
      <c r="J1029" s="3"/>
      <c r="K1029" s="3" t="s">
        <v>3</v>
      </c>
      <c r="L1029" s="3" t="s">
        <v>59</v>
      </c>
      <c r="M1029" s="3" t="s">
        <v>60</v>
      </c>
      <c r="N1029" s="127">
        <v>1028</v>
      </c>
    </row>
    <row r="1030" spans="1:14" ht="15.75" x14ac:dyDescent="0.25">
      <c r="A1030" s="23" t="s">
        <v>1416</v>
      </c>
      <c r="B1030" s="23" t="s">
        <v>1194</v>
      </c>
      <c r="C1030" s="3" t="s">
        <v>207</v>
      </c>
      <c r="D1030" s="2" t="s">
        <v>359</v>
      </c>
      <c r="E1030" s="2" t="s">
        <v>113</v>
      </c>
      <c r="F1030" s="24">
        <v>55275</v>
      </c>
      <c r="G1030" s="3" t="s">
        <v>12</v>
      </c>
      <c r="H1030" s="3" t="s">
        <v>13</v>
      </c>
      <c r="I1030" s="4"/>
      <c r="J1030" s="3"/>
      <c r="K1030" s="3" t="s">
        <v>2</v>
      </c>
      <c r="L1030" s="3" t="s">
        <v>14</v>
      </c>
      <c r="M1030" s="3" t="s">
        <v>15</v>
      </c>
      <c r="N1030" s="127">
        <v>1029</v>
      </c>
    </row>
    <row r="1031" spans="1:14" ht="15.75" x14ac:dyDescent="0.25">
      <c r="A1031" s="23" t="s">
        <v>2020</v>
      </c>
      <c r="B1031" s="23" t="s">
        <v>2021</v>
      </c>
      <c r="C1031" s="3" t="s">
        <v>9</v>
      </c>
      <c r="D1031" s="2" t="s">
        <v>201</v>
      </c>
      <c r="E1031" s="2" t="s">
        <v>514</v>
      </c>
      <c r="F1031" s="4">
        <v>55273</v>
      </c>
      <c r="G1031" s="3" t="s">
        <v>12</v>
      </c>
      <c r="H1031" s="3" t="s">
        <v>13</v>
      </c>
      <c r="I1031" s="4"/>
      <c r="J1031" s="3"/>
      <c r="K1031" s="3" t="s">
        <v>3</v>
      </c>
      <c r="L1031" s="3" t="s">
        <v>59</v>
      </c>
      <c r="M1031" s="3" t="s">
        <v>60</v>
      </c>
      <c r="N1031" s="127">
        <v>1030</v>
      </c>
    </row>
    <row r="1032" spans="1:14" ht="15.75" x14ac:dyDescent="0.25">
      <c r="A1032" s="23" t="s">
        <v>2022</v>
      </c>
      <c r="B1032" s="23" t="s">
        <v>2023</v>
      </c>
      <c r="C1032" s="8"/>
      <c r="D1032" s="2" t="s">
        <v>588</v>
      </c>
      <c r="E1032" s="2" t="s">
        <v>189</v>
      </c>
      <c r="F1032" s="4">
        <v>55262</v>
      </c>
      <c r="G1032" s="3" t="s">
        <v>12</v>
      </c>
      <c r="H1032" s="3" t="s">
        <v>13</v>
      </c>
      <c r="I1032" s="4"/>
      <c r="J1032" s="3"/>
      <c r="K1032" s="3" t="s">
        <v>3</v>
      </c>
      <c r="L1032" s="3" t="s">
        <v>59</v>
      </c>
      <c r="M1032" s="3" t="s">
        <v>60</v>
      </c>
      <c r="N1032" s="127">
        <v>1031</v>
      </c>
    </row>
    <row r="1033" spans="1:14" ht="15.75" x14ac:dyDescent="0.25">
      <c r="A1033" s="23" t="s">
        <v>1136</v>
      </c>
      <c r="B1033" s="23" t="s">
        <v>2024</v>
      </c>
      <c r="C1033" s="3" t="s">
        <v>12</v>
      </c>
      <c r="D1033" s="2" t="s">
        <v>712</v>
      </c>
      <c r="E1033" s="2" t="s">
        <v>302</v>
      </c>
      <c r="F1033" s="24">
        <v>55147</v>
      </c>
      <c r="G1033" s="3" t="s">
        <v>12</v>
      </c>
      <c r="H1033" s="3" t="s">
        <v>13</v>
      </c>
      <c r="I1033" s="4"/>
      <c r="J1033" s="3"/>
      <c r="K1033" s="3" t="s">
        <v>3</v>
      </c>
      <c r="L1033" s="3" t="s">
        <v>59</v>
      </c>
      <c r="M1033" s="3" t="s">
        <v>60</v>
      </c>
      <c r="N1033" s="127">
        <v>1032</v>
      </c>
    </row>
    <row r="1034" spans="1:14" ht="15.75" x14ac:dyDescent="0.25">
      <c r="A1034" s="23" t="s">
        <v>2025</v>
      </c>
      <c r="B1034" s="23" t="s">
        <v>2026</v>
      </c>
      <c r="C1034" s="3" t="s">
        <v>51</v>
      </c>
      <c r="D1034" s="2" t="s">
        <v>782</v>
      </c>
      <c r="E1034" s="2" t="s">
        <v>963</v>
      </c>
      <c r="F1034" s="4">
        <v>55103</v>
      </c>
      <c r="G1034" s="3" t="s">
        <v>12</v>
      </c>
      <c r="H1034" s="3" t="s">
        <v>13</v>
      </c>
      <c r="I1034" s="4"/>
      <c r="J1034" s="3"/>
      <c r="K1034" s="3" t="s">
        <v>3</v>
      </c>
      <c r="L1034" s="3" t="s">
        <v>59</v>
      </c>
      <c r="M1034" s="3" t="s">
        <v>60</v>
      </c>
      <c r="N1034" s="127">
        <v>1033</v>
      </c>
    </row>
    <row r="1035" spans="1:14" ht="15.75" x14ac:dyDescent="0.25">
      <c r="A1035" s="23" t="s">
        <v>2027</v>
      </c>
      <c r="B1035" s="23" t="s">
        <v>361</v>
      </c>
      <c r="C1035" s="3" t="s">
        <v>51</v>
      </c>
      <c r="D1035" s="2" t="s">
        <v>782</v>
      </c>
      <c r="E1035" s="2" t="s">
        <v>163</v>
      </c>
      <c r="F1035" s="4">
        <v>55082</v>
      </c>
      <c r="G1035" s="3" t="s">
        <v>12</v>
      </c>
      <c r="H1035" s="3" t="s">
        <v>13</v>
      </c>
      <c r="I1035" s="4"/>
      <c r="J1035" s="3"/>
      <c r="K1035" s="3" t="s">
        <v>3</v>
      </c>
      <c r="L1035" s="3" t="s">
        <v>59</v>
      </c>
      <c r="M1035" s="3" t="s">
        <v>60</v>
      </c>
      <c r="N1035" s="127">
        <v>1034</v>
      </c>
    </row>
    <row r="1036" spans="1:14" ht="15.75" x14ac:dyDescent="0.25">
      <c r="A1036" s="23" t="s">
        <v>2028</v>
      </c>
      <c r="B1036" s="23" t="s">
        <v>781</v>
      </c>
      <c r="C1036" s="3" t="s">
        <v>87</v>
      </c>
      <c r="D1036" s="2" t="s">
        <v>2029</v>
      </c>
      <c r="E1036" s="2" t="s">
        <v>120</v>
      </c>
      <c r="F1036" s="4">
        <v>55081</v>
      </c>
      <c r="G1036" s="3" t="s">
        <v>12</v>
      </c>
      <c r="H1036" s="3" t="s">
        <v>13</v>
      </c>
      <c r="I1036" s="4"/>
      <c r="J1036" s="3"/>
      <c r="K1036" s="3" t="s">
        <v>2</v>
      </c>
      <c r="L1036" s="3" t="s">
        <v>14</v>
      </c>
      <c r="M1036" s="3" t="s">
        <v>15</v>
      </c>
      <c r="N1036" s="127">
        <v>1035</v>
      </c>
    </row>
    <row r="1037" spans="1:14" ht="15.75" x14ac:dyDescent="0.25">
      <c r="A1037" s="23" t="s">
        <v>1423</v>
      </c>
      <c r="B1037" s="23" t="s">
        <v>2030</v>
      </c>
      <c r="C1037" s="3" t="s">
        <v>23</v>
      </c>
      <c r="D1037" s="2" t="s">
        <v>201</v>
      </c>
      <c r="E1037" s="2" t="s">
        <v>535</v>
      </c>
      <c r="F1037" s="4">
        <v>55045</v>
      </c>
      <c r="G1037" s="3" t="s">
        <v>12</v>
      </c>
      <c r="H1037" s="3" t="s">
        <v>13</v>
      </c>
      <c r="I1037" s="4"/>
      <c r="J1037" s="3"/>
      <c r="K1037" s="3" t="s">
        <v>3</v>
      </c>
      <c r="L1037" s="3" t="s">
        <v>59</v>
      </c>
      <c r="M1037" s="3" t="s">
        <v>60</v>
      </c>
      <c r="N1037" s="127">
        <v>1036</v>
      </c>
    </row>
    <row r="1038" spans="1:14" ht="15.75" x14ac:dyDescent="0.25">
      <c r="A1038" s="23" t="s">
        <v>2031</v>
      </c>
      <c r="B1038" s="23" t="s">
        <v>467</v>
      </c>
      <c r="C1038" s="3" t="s">
        <v>31</v>
      </c>
      <c r="D1038" s="2" t="s">
        <v>2032</v>
      </c>
      <c r="E1038" s="2" t="s">
        <v>116</v>
      </c>
      <c r="F1038" s="4">
        <v>55014</v>
      </c>
      <c r="G1038" s="3" t="s">
        <v>12</v>
      </c>
      <c r="H1038" s="3" t="s">
        <v>13</v>
      </c>
      <c r="I1038" s="4"/>
      <c r="J1038" s="3"/>
      <c r="K1038" s="3" t="s">
        <v>2</v>
      </c>
      <c r="L1038" s="3" t="s">
        <v>14</v>
      </c>
      <c r="M1038" s="3" t="s">
        <v>15</v>
      </c>
      <c r="N1038" s="127">
        <v>1037</v>
      </c>
    </row>
    <row r="1039" spans="1:14" ht="15.75" x14ac:dyDescent="0.25">
      <c r="A1039" s="23" t="s">
        <v>1201</v>
      </c>
      <c r="B1039" s="23" t="s">
        <v>1559</v>
      </c>
      <c r="C1039" s="3" t="s">
        <v>51</v>
      </c>
      <c r="D1039" s="2" t="s">
        <v>2033</v>
      </c>
      <c r="E1039" s="2" t="s">
        <v>547</v>
      </c>
      <c r="F1039" s="4">
        <v>55000</v>
      </c>
      <c r="G1039" s="3" t="s">
        <v>12</v>
      </c>
      <c r="H1039" s="3" t="s">
        <v>13</v>
      </c>
      <c r="I1039" s="4"/>
      <c r="J1039" s="3"/>
      <c r="K1039" s="3" t="s">
        <v>2</v>
      </c>
      <c r="L1039" s="3" t="s">
        <v>14</v>
      </c>
      <c r="M1039" s="3" t="s">
        <v>15</v>
      </c>
      <c r="N1039" s="127">
        <v>1038</v>
      </c>
    </row>
    <row r="1040" spans="1:14" ht="15.75" x14ac:dyDescent="0.25">
      <c r="A1040" s="23" t="s">
        <v>2034</v>
      </c>
      <c r="B1040" s="23" t="s">
        <v>628</v>
      </c>
      <c r="C1040" s="3" t="s">
        <v>152</v>
      </c>
      <c r="D1040" s="2" t="s">
        <v>2035</v>
      </c>
      <c r="E1040" s="2" t="s">
        <v>1661</v>
      </c>
      <c r="F1040" s="4">
        <v>55000</v>
      </c>
      <c r="G1040" s="3" t="s">
        <v>12</v>
      </c>
      <c r="H1040" s="3" t="s">
        <v>13</v>
      </c>
      <c r="I1040" s="4"/>
      <c r="J1040" s="3"/>
      <c r="K1040" s="3" t="s">
        <v>2</v>
      </c>
      <c r="L1040" s="3" t="s">
        <v>14</v>
      </c>
      <c r="M1040" s="3" t="s">
        <v>15</v>
      </c>
      <c r="N1040" s="127">
        <v>1039</v>
      </c>
    </row>
    <row r="1041" spans="1:14" ht="15.75" x14ac:dyDescent="0.25">
      <c r="A1041" s="23" t="s">
        <v>2036</v>
      </c>
      <c r="B1041" s="23" t="s">
        <v>315</v>
      </c>
      <c r="C1041" s="3" t="s">
        <v>144</v>
      </c>
      <c r="D1041" s="2" t="s">
        <v>2037</v>
      </c>
      <c r="E1041" s="2" t="s">
        <v>911</v>
      </c>
      <c r="F1041" s="4">
        <v>55000</v>
      </c>
      <c r="G1041" s="3" t="s">
        <v>12</v>
      </c>
      <c r="H1041" s="3" t="s">
        <v>13</v>
      </c>
      <c r="I1041" s="4"/>
      <c r="J1041" s="3"/>
      <c r="K1041" s="3" t="s">
        <v>246</v>
      </c>
      <c r="L1041" s="3" t="s">
        <v>14</v>
      </c>
      <c r="M1041" s="3" t="s">
        <v>15</v>
      </c>
      <c r="N1041" s="127">
        <v>1040</v>
      </c>
    </row>
    <row r="1042" spans="1:14" ht="15.75" x14ac:dyDescent="0.25">
      <c r="A1042" s="23" t="s">
        <v>2038</v>
      </c>
      <c r="B1042" s="23" t="s">
        <v>1447</v>
      </c>
      <c r="C1042" s="3" t="s">
        <v>152</v>
      </c>
      <c r="D1042" s="2" t="s">
        <v>201</v>
      </c>
      <c r="E1042" s="2" t="s">
        <v>189</v>
      </c>
      <c r="F1042" s="24">
        <v>55000</v>
      </c>
      <c r="G1042" s="3" t="s">
        <v>12</v>
      </c>
      <c r="H1042" s="3" t="s">
        <v>13</v>
      </c>
      <c r="I1042" s="4"/>
      <c r="J1042" s="3"/>
      <c r="K1042" s="3" t="s">
        <v>3</v>
      </c>
      <c r="L1042" s="3" t="s">
        <v>59</v>
      </c>
      <c r="M1042" s="3" t="s">
        <v>60</v>
      </c>
      <c r="N1042" s="127">
        <v>1041</v>
      </c>
    </row>
    <row r="1043" spans="1:14" ht="15.75" x14ac:dyDescent="0.25">
      <c r="A1043" s="23" t="s">
        <v>2039</v>
      </c>
      <c r="B1043" s="23" t="s">
        <v>823</v>
      </c>
      <c r="C1043" s="3" t="s">
        <v>181</v>
      </c>
      <c r="D1043" s="2" t="s">
        <v>2040</v>
      </c>
      <c r="E1043" s="2" t="s">
        <v>2041</v>
      </c>
      <c r="F1043" s="4">
        <v>54965</v>
      </c>
      <c r="G1043" s="3" t="s">
        <v>12</v>
      </c>
      <c r="H1043" s="3" t="s">
        <v>13</v>
      </c>
      <c r="I1043" s="4"/>
      <c r="J1043" s="3"/>
      <c r="K1043" s="3" t="s">
        <v>2</v>
      </c>
      <c r="L1043" s="3" t="s">
        <v>14</v>
      </c>
      <c r="M1043" s="3" t="s">
        <v>15</v>
      </c>
      <c r="N1043" s="127">
        <v>1042</v>
      </c>
    </row>
    <row r="1044" spans="1:14" ht="15.75" x14ac:dyDescent="0.25">
      <c r="A1044" s="23" t="s">
        <v>1075</v>
      </c>
      <c r="B1044" s="23" t="s">
        <v>2042</v>
      </c>
      <c r="C1044" s="3" t="s">
        <v>87</v>
      </c>
      <c r="D1044" s="2" t="s">
        <v>782</v>
      </c>
      <c r="E1044" s="2" t="s">
        <v>1992</v>
      </c>
      <c r="F1044" s="4">
        <v>54948</v>
      </c>
      <c r="G1044" s="3" t="s">
        <v>12</v>
      </c>
      <c r="H1044" s="3" t="s">
        <v>13</v>
      </c>
      <c r="I1044" s="4"/>
      <c r="J1044" s="3"/>
      <c r="K1044" s="3" t="s">
        <v>3</v>
      </c>
      <c r="L1044" s="3" t="s">
        <v>59</v>
      </c>
      <c r="M1044" s="3" t="s">
        <v>60</v>
      </c>
      <c r="N1044" s="127">
        <v>1043</v>
      </c>
    </row>
    <row r="1045" spans="1:14" ht="15.75" x14ac:dyDescent="0.25">
      <c r="A1045" s="23" t="s">
        <v>2043</v>
      </c>
      <c r="B1045" s="23" t="s">
        <v>1656</v>
      </c>
      <c r="C1045" s="8"/>
      <c r="D1045" s="2" t="s">
        <v>2044</v>
      </c>
      <c r="E1045" s="2" t="s">
        <v>96</v>
      </c>
      <c r="F1045" s="4">
        <v>54879</v>
      </c>
      <c r="G1045" s="3" t="s">
        <v>12</v>
      </c>
      <c r="H1045" s="3" t="s">
        <v>13</v>
      </c>
      <c r="I1045" s="4"/>
      <c r="J1045" s="3"/>
      <c r="K1045" s="3" t="s">
        <v>2</v>
      </c>
      <c r="L1045" s="3" t="s">
        <v>14</v>
      </c>
      <c r="M1045" s="3" t="s">
        <v>15</v>
      </c>
      <c r="N1045" s="127">
        <v>1044</v>
      </c>
    </row>
    <row r="1046" spans="1:14" ht="15.75" x14ac:dyDescent="0.25">
      <c r="A1046" s="23" t="s">
        <v>130</v>
      </c>
      <c r="B1046" s="23" t="s">
        <v>349</v>
      </c>
      <c r="C1046" s="3" t="s">
        <v>144</v>
      </c>
      <c r="D1046" s="2" t="s">
        <v>2045</v>
      </c>
      <c r="E1046" s="2" t="s">
        <v>261</v>
      </c>
      <c r="F1046" s="4">
        <v>54829</v>
      </c>
      <c r="G1046" s="3" t="s">
        <v>12</v>
      </c>
      <c r="H1046" s="3" t="s">
        <v>13</v>
      </c>
      <c r="I1046" s="4"/>
      <c r="J1046" s="3"/>
      <c r="K1046" s="3" t="s">
        <v>2</v>
      </c>
      <c r="L1046" s="3" t="s">
        <v>14</v>
      </c>
      <c r="M1046" s="3" t="s">
        <v>15</v>
      </c>
      <c r="N1046" s="127">
        <v>1045</v>
      </c>
    </row>
    <row r="1047" spans="1:14" ht="15.75" x14ac:dyDescent="0.25">
      <c r="A1047" s="23" t="s">
        <v>2046</v>
      </c>
      <c r="B1047" s="23" t="s">
        <v>344</v>
      </c>
      <c r="C1047" s="8"/>
      <c r="D1047" s="2" t="s">
        <v>782</v>
      </c>
      <c r="E1047" s="2" t="s">
        <v>625</v>
      </c>
      <c r="F1047" s="4">
        <v>54800</v>
      </c>
      <c r="G1047" s="3" t="s">
        <v>58</v>
      </c>
      <c r="H1047" s="3" t="s">
        <v>13</v>
      </c>
      <c r="I1047" s="4"/>
      <c r="J1047" s="3"/>
      <c r="K1047" s="3" t="s">
        <v>1</v>
      </c>
      <c r="L1047" s="3" t="s">
        <v>59</v>
      </c>
      <c r="M1047" s="3" t="s">
        <v>60</v>
      </c>
      <c r="N1047" s="127">
        <v>1046</v>
      </c>
    </row>
    <row r="1048" spans="1:14" ht="15.75" x14ac:dyDescent="0.25">
      <c r="A1048" s="23" t="s">
        <v>2047</v>
      </c>
      <c r="B1048" s="23" t="s">
        <v>2048</v>
      </c>
      <c r="C1048" s="3" t="s">
        <v>63</v>
      </c>
      <c r="D1048" s="2" t="s">
        <v>201</v>
      </c>
      <c r="E1048" s="2" t="s">
        <v>623</v>
      </c>
      <c r="F1048" s="4">
        <v>54746</v>
      </c>
      <c r="G1048" s="3" t="s">
        <v>12</v>
      </c>
      <c r="H1048" s="3" t="s">
        <v>13</v>
      </c>
      <c r="I1048" s="4"/>
      <c r="J1048" s="3"/>
      <c r="K1048" s="3" t="s">
        <v>3</v>
      </c>
      <c r="L1048" s="3" t="s">
        <v>59</v>
      </c>
      <c r="M1048" s="3" t="s">
        <v>60</v>
      </c>
      <c r="N1048" s="127">
        <v>1047</v>
      </c>
    </row>
    <row r="1049" spans="1:14" ht="15.75" x14ac:dyDescent="0.25">
      <c r="A1049" s="23" t="s">
        <v>2049</v>
      </c>
      <c r="B1049" s="23" t="s">
        <v>2050</v>
      </c>
      <c r="C1049" s="3" t="s">
        <v>18</v>
      </c>
      <c r="D1049" s="2" t="s">
        <v>782</v>
      </c>
      <c r="E1049" s="2" t="s">
        <v>208</v>
      </c>
      <c r="F1049" s="4">
        <v>54654</v>
      </c>
      <c r="G1049" s="3" t="s">
        <v>12</v>
      </c>
      <c r="H1049" s="3" t="s">
        <v>13</v>
      </c>
      <c r="I1049" s="4"/>
      <c r="J1049" s="3"/>
      <c r="K1049" s="3" t="s">
        <v>3</v>
      </c>
      <c r="L1049" s="3" t="s">
        <v>59</v>
      </c>
      <c r="M1049" s="3" t="s">
        <v>60</v>
      </c>
      <c r="N1049" s="127">
        <v>1048</v>
      </c>
    </row>
    <row r="1050" spans="1:14" ht="15.75" x14ac:dyDescent="0.25">
      <c r="A1050" s="23" t="s">
        <v>2051</v>
      </c>
      <c r="B1050" s="23" t="s">
        <v>127</v>
      </c>
      <c r="C1050" s="3" t="s">
        <v>181</v>
      </c>
      <c r="D1050" s="2" t="s">
        <v>588</v>
      </c>
      <c r="E1050" s="2" t="s">
        <v>541</v>
      </c>
      <c r="F1050" s="4">
        <v>54644</v>
      </c>
      <c r="G1050" s="3" t="s">
        <v>58</v>
      </c>
      <c r="H1050" s="3" t="s">
        <v>13</v>
      </c>
      <c r="I1050" s="4">
        <v>2000</v>
      </c>
      <c r="J1050" s="3"/>
      <c r="K1050" s="3" t="s">
        <v>1</v>
      </c>
      <c r="L1050" s="3" t="s">
        <v>59</v>
      </c>
      <c r="M1050" s="3" t="s">
        <v>60</v>
      </c>
      <c r="N1050" s="127">
        <v>1049</v>
      </c>
    </row>
    <row r="1051" spans="1:14" ht="15.75" x14ac:dyDescent="0.25">
      <c r="A1051" s="23" t="s">
        <v>2052</v>
      </c>
      <c r="B1051" s="23" t="s">
        <v>1321</v>
      </c>
      <c r="C1051" s="8"/>
      <c r="D1051" s="2" t="s">
        <v>2053</v>
      </c>
      <c r="E1051" s="2" t="s">
        <v>505</v>
      </c>
      <c r="F1051" s="4">
        <v>54618</v>
      </c>
      <c r="G1051" s="3" t="s">
        <v>12</v>
      </c>
      <c r="H1051" s="3" t="s">
        <v>13</v>
      </c>
      <c r="I1051" s="4"/>
      <c r="J1051" s="3"/>
      <c r="K1051" s="3" t="s">
        <v>2</v>
      </c>
      <c r="L1051" s="3" t="s">
        <v>14</v>
      </c>
      <c r="M1051" s="3" t="s">
        <v>15</v>
      </c>
      <c r="N1051" s="127">
        <v>1050</v>
      </c>
    </row>
    <row r="1052" spans="1:14" ht="15.75" x14ac:dyDescent="0.25">
      <c r="A1052" s="23" t="s">
        <v>1838</v>
      </c>
      <c r="B1052" s="23" t="s">
        <v>210</v>
      </c>
      <c r="C1052" s="8"/>
      <c r="D1052" s="2" t="s">
        <v>782</v>
      </c>
      <c r="E1052" s="2" t="s">
        <v>916</v>
      </c>
      <c r="F1052" s="4">
        <v>54564</v>
      </c>
      <c r="G1052" s="3" t="s">
        <v>12</v>
      </c>
      <c r="H1052" s="3" t="s">
        <v>13</v>
      </c>
      <c r="I1052" s="4"/>
      <c r="J1052" s="3"/>
      <c r="K1052" s="3" t="s">
        <v>3</v>
      </c>
      <c r="L1052" s="3" t="s">
        <v>59</v>
      </c>
      <c r="M1052" s="3" t="s">
        <v>60</v>
      </c>
      <c r="N1052" s="127">
        <v>1051</v>
      </c>
    </row>
    <row r="1053" spans="1:14" ht="15.75" x14ac:dyDescent="0.25">
      <c r="A1053" s="23" t="s">
        <v>2054</v>
      </c>
      <c r="B1053" s="23" t="s">
        <v>650</v>
      </c>
      <c r="C1053" s="3" t="s">
        <v>87</v>
      </c>
      <c r="D1053" s="2" t="s">
        <v>588</v>
      </c>
      <c r="E1053" s="2" t="s">
        <v>463</v>
      </c>
      <c r="F1053" s="4">
        <v>54546</v>
      </c>
      <c r="G1053" s="3" t="s">
        <v>12</v>
      </c>
      <c r="H1053" s="3" t="s">
        <v>13</v>
      </c>
      <c r="I1053" s="4"/>
      <c r="J1053" s="3"/>
      <c r="K1053" s="3" t="s">
        <v>3</v>
      </c>
      <c r="L1053" s="3" t="s">
        <v>59</v>
      </c>
      <c r="M1053" s="3" t="s">
        <v>60</v>
      </c>
      <c r="N1053" s="127">
        <v>1052</v>
      </c>
    </row>
    <row r="1054" spans="1:14" ht="15.75" x14ac:dyDescent="0.25">
      <c r="A1054" s="23" t="s">
        <v>2055</v>
      </c>
      <c r="B1054" s="23" t="s">
        <v>78</v>
      </c>
      <c r="C1054" s="8"/>
      <c r="D1054" s="2" t="s">
        <v>782</v>
      </c>
      <c r="E1054" s="2" t="s">
        <v>163</v>
      </c>
      <c r="F1054" s="4">
        <v>54454</v>
      </c>
      <c r="G1054" s="3" t="s">
        <v>58</v>
      </c>
      <c r="H1054" s="3" t="s">
        <v>13</v>
      </c>
      <c r="I1054" s="4"/>
      <c r="J1054" s="3"/>
      <c r="K1054" s="3" t="s">
        <v>1</v>
      </c>
      <c r="L1054" s="3" t="s">
        <v>59</v>
      </c>
      <c r="M1054" s="3" t="s">
        <v>60</v>
      </c>
      <c r="N1054" s="127">
        <v>1053</v>
      </c>
    </row>
    <row r="1055" spans="1:14" ht="15.75" x14ac:dyDescent="0.25">
      <c r="A1055" s="23" t="s">
        <v>2056</v>
      </c>
      <c r="B1055" s="23" t="s">
        <v>139</v>
      </c>
      <c r="C1055" s="3" t="s">
        <v>51</v>
      </c>
      <c r="D1055" s="2" t="s">
        <v>359</v>
      </c>
      <c r="E1055" s="2" t="s">
        <v>670</v>
      </c>
      <c r="F1055" s="4">
        <v>54414</v>
      </c>
      <c r="G1055" s="3" t="s">
        <v>12</v>
      </c>
      <c r="H1055" s="3" t="s">
        <v>13</v>
      </c>
      <c r="I1055" s="4"/>
      <c r="J1055" s="3"/>
      <c r="K1055" s="3" t="s">
        <v>2</v>
      </c>
      <c r="L1055" s="3" t="s">
        <v>14</v>
      </c>
      <c r="M1055" s="3" t="s">
        <v>15</v>
      </c>
      <c r="N1055" s="127">
        <v>1054</v>
      </c>
    </row>
    <row r="1056" spans="1:14" ht="15.75" x14ac:dyDescent="0.25">
      <c r="A1056" s="23" t="s">
        <v>2057</v>
      </c>
      <c r="B1056" s="23" t="s">
        <v>875</v>
      </c>
      <c r="C1056" s="3" t="s">
        <v>51</v>
      </c>
      <c r="D1056" s="2" t="s">
        <v>2058</v>
      </c>
      <c r="E1056" s="2" t="s">
        <v>2059</v>
      </c>
      <c r="F1056" s="4">
        <v>54381</v>
      </c>
      <c r="G1056" s="3" t="s">
        <v>12</v>
      </c>
      <c r="H1056" s="3" t="s">
        <v>13</v>
      </c>
      <c r="I1056" s="4"/>
      <c r="J1056" s="3"/>
      <c r="K1056" s="3" t="s">
        <v>2</v>
      </c>
      <c r="L1056" s="3" t="s">
        <v>14</v>
      </c>
      <c r="M1056" s="3" t="s">
        <v>15</v>
      </c>
      <c r="N1056" s="127">
        <v>1055</v>
      </c>
    </row>
    <row r="1057" spans="1:14" ht="15.75" x14ac:dyDescent="0.25">
      <c r="A1057" s="23" t="s">
        <v>1218</v>
      </c>
      <c r="B1057" s="23" t="s">
        <v>161</v>
      </c>
      <c r="C1057" s="8"/>
      <c r="D1057" s="2" t="s">
        <v>1453</v>
      </c>
      <c r="E1057" s="2" t="s">
        <v>1454</v>
      </c>
      <c r="F1057" s="24">
        <v>54366</v>
      </c>
      <c r="G1057" s="3" t="s">
        <v>12</v>
      </c>
      <c r="H1057" s="3" t="s">
        <v>13</v>
      </c>
      <c r="I1057" s="4"/>
      <c r="J1057" s="3"/>
      <c r="K1057" s="3" t="s">
        <v>2</v>
      </c>
      <c r="L1057" s="3" t="s">
        <v>14</v>
      </c>
      <c r="M1057" s="3" t="s">
        <v>15</v>
      </c>
      <c r="N1057" s="127">
        <v>1056</v>
      </c>
    </row>
    <row r="1058" spans="1:14" ht="15.75" x14ac:dyDescent="0.25">
      <c r="A1058" s="23" t="s">
        <v>2060</v>
      </c>
      <c r="B1058" s="23" t="s">
        <v>1062</v>
      </c>
      <c r="C1058" s="3" t="s">
        <v>12</v>
      </c>
      <c r="D1058" s="2" t="s">
        <v>1888</v>
      </c>
      <c r="E1058" s="2" t="s">
        <v>2061</v>
      </c>
      <c r="F1058" s="24">
        <v>54366</v>
      </c>
      <c r="G1058" s="3" t="s">
        <v>12</v>
      </c>
      <c r="H1058" s="3" t="s">
        <v>13</v>
      </c>
      <c r="I1058" s="4"/>
      <c r="J1058" s="3"/>
      <c r="K1058" s="3" t="s">
        <v>2</v>
      </c>
      <c r="L1058" s="3" t="s">
        <v>14</v>
      </c>
      <c r="M1058" s="3" t="s">
        <v>15</v>
      </c>
      <c r="N1058" s="127">
        <v>1057</v>
      </c>
    </row>
    <row r="1059" spans="1:14" ht="15.75" x14ac:dyDescent="0.25">
      <c r="A1059" s="23" t="s">
        <v>1771</v>
      </c>
      <c r="B1059" s="23" t="s">
        <v>2062</v>
      </c>
      <c r="C1059" s="3" t="s">
        <v>51</v>
      </c>
      <c r="D1059" s="2" t="s">
        <v>359</v>
      </c>
      <c r="E1059" s="2" t="s">
        <v>740</v>
      </c>
      <c r="F1059" s="4">
        <v>54329</v>
      </c>
      <c r="G1059" s="3" t="s">
        <v>12</v>
      </c>
      <c r="H1059" s="3" t="s">
        <v>13</v>
      </c>
      <c r="I1059" s="4"/>
      <c r="J1059" s="3"/>
      <c r="K1059" s="3" t="s">
        <v>2</v>
      </c>
      <c r="L1059" s="3" t="s">
        <v>14</v>
      </c>
      <c r="M1059" s="3" t="s">
        <v>15</v>
      </c>
      <c r="N1059" s="127">
        <v>1058</v>
      </c>
    </row>
    <row r="1060" spans="1:14" ht="15.75" x14ac:dyDescent="0.25">
      <c r="A1060" s="23" t="s">
        <v>2063</v>
      </c>
      <c r="B1060" s="23" t="s">
        <v>2064</v>
      </c>
      <c r="C1060" s="3" t="s">
        <v>51</v>
      </c>
      <c r="D1060" s="2" t="s">
        <v>359</v>
      </c>
      <c r="E1060" s="2" t="s">
        <v>505</v>
      </c>
      <c r="F1060" s="4">
        <v>54325</v>
      </c>
      <c r="G1060" s="3" t="s">
        <v>12</v>
      </c>
      <c r="H1060" s="3" t="s">
        <v>13</v>
      </c>
      <c r="I1060" s="4"/>
      <c r="J1060" s="3"/>
      <c r="K1060" s="3" t="s">
        <v>2</v>
      </c>
      <c r="L1060" s="3" t="s">
        <v>14</v>
      </c>
      <c r="M1060" s="3" t="s">
        <v>15</v>
      </c>
      <c r="N1060" s="127">
        <v>1059</v>
      </c>
    </row>
    <row r="1061" spans="1:14" ht="15.75" x14ac:dyDescent="0.25">
      <c r="A1061" s="23" t="s">
        <v>2065</v>
      </c>
      <c r="B1061" s="23" t="s">
        <v>441</v>
      </c>
      <c r="C1061" s="3" t="s">
        <v>12</v>
      </c>
      <c r="D1061" s="2" t="s">
        <v>712</v>
      </c>
      <c r="E1061" s="2" t="s">
        <v>527</v>
      </c>
      <c r="F1061" s="4">
        <v>54302</v>
      </c>
      <c r="G1061" s="3" t="s">
        <v>12</v>
      </c>
      <c r="H1061" s="3" t="s">
        <v>13</v>
      </c>
      <c r="I1061" s="4"/>
      <c r="J1061" s="3"/>
      <c r="K1061" s="3" t="s">
        <v>3</v>
      </c>
      <c r="L1061" s="3" t="s">
        <v>59</v>
      </c>
      <c r="M1061" s="3" t="s">
        <v>60</v>
      </c>
      <c r="N1061" s="127">
        <v>1060</v>
      </c>
    </row>
    <row r="1062" spans="1:14" ht="15.75" x14ac:dyDescent="0.25">
      <c r="A1062" s="23" t="s">
        <v>2066</v>
      </c>
      <c r="B1062" s="23" t="s">
        <v>2067</v>
      </c>
      <c r="C1062" s="8"/>
      <c r="D1062" s="2" t="s">
        <v>201</v>
      </c>
      <c r="E1062" s="2" t="s">
        <v>450</v>
      </c>
      <c r="F1062" s="4">
        <v>54265</v>
      </c>
      <c r="G1062" s="3" t="s">
        <v>12</v>
      </c>
      <c r="H1062" s="3" t="s">
        <v>13</v>
      </c>
      <c r="I1062" s="4"/>
      <c r="J1062" s="3"/>
      <c r="K1062" s="3" t="s">
        <v>3</v>
      </c>
      <c r="L1062" s="3" t="s">
        <v>59</v>
      </c>
      <c r="M1062" s="3" t="s">
        <v>60</v>
      </c>
      <c r="N1062" s="127">
        <v>1061</v>
      </c>
    </row>
    <row r="1063" spans="1:14" ht="15.75" x14ac:dyDescent="0.25">
      <c r="A1063" s="23" t="s">
        <v>2068</v>
      </c>
      <c r="B1063" s="23" t="s">
        <v>2069</v>
      </c>
      <c r="C1063" s="3" t="s">
        <v>23</v>
      </c>
      <c r="D1063" s="2" t="s">
        <v>2070</v>
      </c>
      <c r="E1063" s="2" t="s">
        <v>1050</v>
      </c>
      <c r="F1063" s="4">
        <v>54177</v>
      </c>
      <c r="G1063" s="3" t="s">
        <v>12</v>
      </c>
      <c r="H1063" s="3" t="s">
        <v>13</v>
      </c>
      <c r="I1063" s="4">
        <v>7000</v>
      </c>
      <c r="J1063" s="3"/>
      <c r="K1063" s="3" t="s">
        <v>3</v>
      </c>
      <c r="L1063" s="3" t="s">
        <v>59</v>
      </c>
      <c r="M1063" s="3" t="s">
        <v>60</v>
      </c>
      <c r="N1063" s="127">
        <v>1062</v>
      </c>
    </row>
    <row r="1064" spans="1:14" ht="15.75" x14ac:dyDescent="0.25">
      <c r="A1064" s="29" t="s">
        <v>2071</v>
      </c>
      <c r="B1064" s="23" t="s">
        <v>601</v>
      </c>
      <c r="C1064" s="3" t="s">
        <v>87</v>
      </c>
      <c r="D1064" s="2" t="s">
        <v>782</v>
      </c>
      <c r="E1064" s="2" t="s">
        <v>916</v>
      </c>
      <c r="F1064" s="4">
        <v>54147</v>
      </c>
      <c r="G1064" s="3" t="s">
        <v>12</v>
      </c>
      <c r="H1064" s="3" t="s">
        <v>13</v>
      </c>
      <c r="I1064" s="4"/>
      <c r="J1064" s="3"/>
      <c r="K1064" s="3" t="s">
        <v>3</v>
      </c>
      <c r="L1064" s="3" t="s">
        <v>59</v>
      </c>
      <c r="M1064" s="3" t="s">
        <v>60</v>
      </c>
      <c r="N1064" s="127">
        <v>1063</v>
      </c>
    </row>
    <row r="1065" spans="1:14" ht="15.75" x14ac:dyDescent="0.25">
      <c r="A1065" s="23" t="s">
        <v>2072</v>
      </c>
      <c r="B1065" s="23" t="s">
        <v>1256</v>
      </c>
      <c r="C1065" s="3" t="s">
        <v>12</v>
      </c>
      <c r="D1065" s="2" t="s">
        <v>782</v>
      </c>
      <c r="E1065" s="2" t="s">
        <v>428</v>
      </c>
      <c r="F1065" s="4">
        <v>54092</v>
      </c>
      <c r="G1065" s="3" t="s">
        <v>12</v>
      </c>
      <c r="H1065" s="3" t="s">
        <v>13</v>
      </c>
      <c r="I1065" s="4">
        <v>2500</v>
      </c>
      <c r="J1065" s="3"/>
      <c r="K1065" s="3" t="s">
        <v>3</v>
      </c>
      <c r="L1065" s="3" t="s">
        <v>59</v>
      </c>
      <c r="M1065" s="3" t="s">
        <v>60</v>
      </c>
      <c r="N1065" s="127">
        <v>1064</v>
      </c>
    </row>
    <row r="1066" spans="1:14" ht="15.75" x14ac:dyDescent="0.25">
      <c r="A1066" s="23" t="s">
        <v>2073</v>
      </c>
      <c r="B1066" s="23" t="s">
        <v>1525</v>
      </c>
      <c r="C1066" s="3" t="s">
        <v>207</v>
      </c>
      <c r="D1066" s="2" t="s">
        <v>588</v>
      </c>
      <c r="E1066" s="2" t="s">
        <v>277</v>
      </c>
      <c r="F1066" s="4">
        <v>54089</v>
      </c>
      <c r="G1066" s="3" t="s">
        <v>12</v>
      </c>
      <c r="H1066" s="3" t="s">
        <v>13</v>
      </c>
      <c r="I1066" s="4"/>
      <c r="J1066" s="3"/>
      <c r="K1066" s="3" t="s">
        <v>3</v>
      </c>
      <c r="L1066" s="3" t="s">
        <v>59</v>
      </c>
      <c r="M1066" s="3" t="s">
        <v>60</v>
      </c>
      <c r="N1066" s="127">
        <v>1065</v>
      </c>
    </row>
    <row r="1067" spans="1:14" ht="15.75" x14ac:dyDescent="0.25">
      <c r="A1067" s="23" t="s">
        <v>2074</v>
      </c>
      <c r="B1067" s="23" t="s">
        <v>340</v>
      </c>
      <c r="C1067" s="3" t="s">
        <v>181</v>
      </c>
      <c r="D1067" s="2" t="s">
        <v>782</v>
      </c>
      <c r="E1067" s="2" t="s">
        <v>573</v>
      </c>
      <c r="F1067" s="4">
        <v>54023</v>
      </c>
      <c r="G1067" s="3" t="s">
        <v>12</v>
      </c>
      <c r="H1067" s="3" t="s">
        <v>13</v>
      </c>
      <c r="I1067" s="4"/>
      <c r="J1067" s="3"/>
      <c r="K1067" s="3" t="s">
        <v>3</v>
      </c>
      <c r="L1067" s="3" t="s">
        <v>59</v>
      </c>
      <c r="M1067" s="3" t="s">
        <v>60</v>
      </c>
      <c r="N1067" s="127">
        <v>1066</v>
      </c>
    </row>
    <row r="1068" spans="1:14" ht="15.75" x14ac:dyDescent="0.25">
      <c r="A1068" s="23" t="s">
        <v>2075</v>
      </c>
      <c r="B1068" s="23" t="s">
        <v>458</v>
      </c>
      <c r="C1068" s="3" t="s">
        <v>63</v>
      </c>
      <c r="D1068" s="2" t="s">
        <v>588</v>
      </c>
      <c r="E1068" s="2" t="s">
        <v>277</v>
      </c>
      <c r="F1068" s="4">
        <v>54001</v>
      </c>
      <c r="G1068" s="3" t="s">
        <v>12</v>
      </c>
      <c r="H1068" s="3" t="s">
        <v>13</v>
      </c>
      <c r="I1068" s="4"/>
      <c r="J1068" s="3"/>
      <c r="K1068" s="3" t="s">
        <v>3</v>
      </c>
      <c r="L1068" s="3" t="s">
        <v>59</v>
      </c>
      <c r="M1068" s="3" t="s">
        <v>60</v>
      </c>
      <c r="N1068" s="127">
        <v>1067</v>
      </c>
    </row>
    <row r="1069" spans="1:14" ht="15.75" x14ac:dyDescent="0.25">
      <c r="A1069" s="23" t="s">
        <v>2076</v>
      </c>
      <c r="B1069" s="23" t="s">
        <v>2077</v>
      </c>
      <c r="C1069" s="3" t="s">
        <v>152</v>
      </c>
      <c r="D1069" s="2" t="s">
        <v>2078</v>
      </c>
      <c r="E1069" s="2" t="s">
        <v>37</v>
      </c>
      <c r="F1069" s="4">
        <v>54000</v>
      </c>
      <c r="G1069" s="3" t="s">
        <v>12</v>
      </c>
      <c r="H1069" s="3" t="s">
        <v>13</v>
      </c>
      <c r="I1069" s="4"/>
      <c r="J1069" s="3"/>
      <c r="K1069" s="3" t="s">
        <v>2</v>
      </c>
      <c r="L1069" s="3" t="s">
        <v>14</v>
      </c>
      <c r="M1069" s="3" t="s">
        <v>15</v>
      </c>
      <c r="N1069" s="127">
        <v>1068</v>
      </c>
    </row>
    <row r="1070" spans="1:14" ht="15.75" x14ac:dyDescent="0.25">
      <c r="A1070" s="23" t="s">
        <v>2079</v>
      </c>
      <c r="B1070" s="23" t="s">
        <v>2021</v>
      </c>
      <c r="C1070" s="3" t="s">
        <v>144</v>
      </c>
      <c r="D1070" s="2" t="s">
        <v>2080</v>
      </c>
      <c r="E1070" s="2" t="s">
        <v>706</v>
      </c>
      <c r="F1070" s="4">
        <v>54000</v>
      </c>
      <c r="G1070" s="3" t="s">
        <v>12</v>
      </c>
      <c r="H1070" s="3" t="s">
        <v>13</v>
      </c>
      <c r="I1070" s="4"/>
      <c r="J1070" s="3"/>
      <c r="K1070" s="3" t="s">
        <v>2</v>
      </c>
      <c r="L1070" s="3" t="s">
        <v>14</v>
      </c>
      <c r="M1070" s="3" t="s">
        <v>15</v>
      </c>
      <c r="N1070" s="127">
        <v>1069</v>
      </c>
    </row>
    <row r="1071" spans="1:14" ht="15.75" x14ac:dyDescent="0.25">
      <c r="A1071" s="23" t="s">
        <v>2081</v>
      </c>
      <c r="B1071" s="23" t="s">
        <v>951</v>
      </c>
      <c r="C1071" s="3" t="s">
        <v>43</v>
      </c>
      <c r="D1071" s="2" t="s">
        <v>782</v>
      </c>
      <c r="E1071" s="2" t="s">
        <v>535</v>
      </c>
      <c r="F1071" s="4">
        <v>53998</v>
      </c>
      <c r="G1071" s="3" t="s">
        <v>12</v>
      </c>
      <c r="H1071" s="3" t="s">
        <v>13</v>
      </c>
      <c r="I1071" s="4"/>
      <c r="J1071" s="3"/>
      <c r="K1071" s="3" t="s">
        <v>3</v>
      </c>
      <c r="L1071" s="3" t="s">
        <v>59</v>
      </c>
      <c r="M1071" s="3" t="s">
        <v>60</v>
      </c>
      <c r="N1071" s="127">
        <v>1070</v>
      </c>
    </row>
    <row r="1072" spans="1:14" ht="15.75" x14ac:dyDescent="0.25">
      <c r="A1072" s="23" t="s">
        <v>2082</v>
      </c>
      <c r="B1072" s="23" t="s">
        <v>605</v>
      </c>
      <c r="C1072" s="3" t="s">
        <v>87</v>
      </c>
      <c r="D1072" s="2" t="s">
        <v>2083</v>
      </c>
      <c r="E1072" s="2" t="s">
        <v>149</v>
      </c>
      <c r="F1072" s="4">
        <v>53981</v>
      </c>
      <c r="G1072" s="3" t="s">
        <v>12</v>
      </c>
      <c r="H1072" s="3" t="s">
        <v>13</v>
      </c>
      <c r="I1072" s="4"/>
      <c r="J1072" s="3"/>
      <c r="K1072" s="3" t="s">
        <v>2</v>
      </c>
      <c r="L1072" s="3" t="s">
        <v>14</v>
      </c>
      <c r="M1072" s="3" t="s">
        <v>15</v>
      </c>
      <c r="N1072" s="127">
        <v>1071</v>
      </c>
    </row>
    <row r="1073" spans="1:14" ht="15.75" x14ac:dyDescent="0.25">
      <c r="A1073" s="23" t="s">
        <v>2084</v>
      </c>
      <c r="B1073" s="23" t="s">
        <v>35</v>
      </c>
      <c r="C1073" s="3" t="s">
        <v>87</v>
      </c>
      <c r="D1073" s="2" t="s">
        <v>2085</v>
      </c>
      <c r="E1073" s="2" t="s">
        <v>48</v>
      </c>
      <c r="F1073" s="4">
        <v>53926</v>
      </c>
      <c r="G1073" s="3" t="s">
        <v>12</v>
      </c>
      <c r="H1073" s="3" t="s">
        <v>13</v>
      </c>
      <c r="I1073" s="4"/>
      <c r="J1073" s="3"/>
      <c r="K1073" s="3" t="s">
        <v>2</v>
      </c>
      <c r="L1073" s="3" t="s">
        <v>14</v>
      </c>
      <c r="M1073" s="3" t="s">
        <v>15</v>
      </c>
      <c r="N1073" s="127">
        <v>1072</v>
      </c>
    </row>
    <row r="1074" spans="1:14" ht="15.75" x14ac:dyDescent="0.25">
      <c r="A1074" s="23" t="s">
        <v>2086</v>
      </c>
      <c r="B1074" s="23" t="s">
        <v>263</v>
      </c>
      <c r="C1074" s="3" t="s">
        <v>207</v>
      </c>
      <c r="D1074" s="2" t="s">
        <v>201</v>
      </c>
      <c r="E1074" s="2" t="s">
        <v>1050</v>
      </c>
      <c r="F1074" s="24">
        <v>53890</v>
      </c>
      <c r="G1074" s="3" t="s">
        <v>58</v>
      </c>
      <c r="H1074" s="3" t="s">
        <v>13</v>
      </c>
      <c r="I1074" s="4"/>
      <c r="J1074" s="3"/>
      <c r="K1074" s="3" t="s">
        <v>1</v>
      </c>
      <c r="L1074" s="3" t="s">
        <v>59</v>
      </c>
      <c r="M1074" s="3" t="s">
        <v>60</v>
      </c>
      <c r="N1074" s="127">
        <v>1073</v>
      </c>
    </row>
    <row r="1075" spans="1:14" ht="15.75" x14ac:dyDescent="0.25">
      <c r="A1075" s="23" t="s">
        <v>2087</v>
      </c>
      <c r="B1075" s="23" t="s">
        <v>774</v>
      </c>
      <c r="C1075" s="3" t="s">
        <v>51</v>
      </c>
      <c r="D1075" s="2" t="s">
        <v>782</v>
      </c>
      <c r="E1075" s="2" t="s">
        <v>297</v>
      </c>
      <c r="F1075" s="4">
        <v>53890</v>
      </c>
      <c r="G1075" s="3" t="s">
        <v>12</v>
      </c>
      <c r="H1075" s="3" t="s">
        <v>13</v>
      </c>
      <c r="I1075" s="4">
        <v>1400</v>
      </c>
      <c r="J1075" s="3"/>
      <c r="K1075" s="3" t="s">
        <v>3</v>
      </c>
      <c r="L1075" s="3" t="s">
        <v>59</v>
      </c>
      <c r="M1075" s="3" t="s">
        <v>60</v>
      </c>
      <c r="N1075" s="127">
        <v>1074</v>
      </c>
    </row>
    <row r="1076" spans="1:14" ht="15.75" x14ac:dyDescent="0.25">
      <c r="A1076" s="23" t="s">
        <v>2088</v>
      </c>
      <c r="B1076" s="23" t="s">
        <v>2089</v>
      </c>
      <c r="C1076" s="3" t="s">
        <v>51</v>
      </c>
      <c r="D1076" s="2" t="s">
        <v>2090</v>
      </c>
      <c r="E1076" s="2" t="s">
        <v>2091</v>
      </c>
      <c r="F1076" s="4">
        <v>53854</v>
      </c>
      <c r="G1076" s="3" t="s">
        <v>12</v>
      </c>
      <c r="H1076" s="3" t="s">
        <v>13</v>
      </c>
      <c r="I1076" s="4"/>
      <c r="J1076" s="3"/>
      <c r="K1076" s="3" t="s">
        <v>2</v>
      </c>
      <c r="L1076" s="3" t="s">
        <v>14</v>
      </c>
      <c r="M1076" s="3" t="s">
        <v>15</v>
      </c>
      <c r="N1076" s="127">
        <v>1075</v>
      </c>
    </row>
    <row r="1077" spans="1:14" ht="15.75" x14ac:dyDescent="0.25">
      <c r="A1077" s="23" t="s">
        <v>2092</v>
      </c>
      <c r="B1077" s="23" t="s">
        <v>1256</v>
      </c>
      <c r="C1077" s="3" t="s">
        <v>144</v>
      </c>
      <c r="D1077" s="2" t="s">
        <v>2093</v>
      </c>
      <c r="E1077" s="2" t="s">
        <v>163</v>
      </c>
      <c r="F1077" s="4">
        <v>53854</v>
      </c>
      <c r="G1077" s="3" t="s">
        <v>12</v>
      </c>
      <c r="H1077" s="3" t="s">
        <v>13</v>
      </c>
      <c r="I1077" s="4"/>
      <c r="J1077" s="3"/>
      <c r="K1077" s="3" t="s">
        <v>2</v>
      </c>
      <c r="L1077" s="3" t="s">
        <v>14</v>
      </c>
      <c r="M1077" s="3" t="s">
        <v>15</v>
      </c>
      <c r="N1077" s="127">
        <v>1076</v>
      </c>
    </row>
    <row r="1078" spans="1:14" ht="15.75" x14ac:dyDescent="0.25">
      <c r="A1078" s="23" t="s">
        <v>2094</v>
      </c>
      <c r="B1078" s="23" t="s">
        <v>210</v>
      </c>
      <c r="C1078" s="3" t="s">
        <v>51</v>
      </c>
      <c r="D1078" s="2" t="s">
        <v>359</v>
      </c>
      <c r="E1078" s="2" t="s">
        <v>198</v>
      </c>
      <c r="F1078" s="4">
        <v>53854</v>
      </c>
      <c r="G1078" s="3" t="s">
        <v>12</v>
      </c>
      <c r="H1078" s="3" t="s">
        <v>13</v>
      </c>
      <c r="I1078" s="4"/>
      <c r="J1078" s="3"/>
      <c r="K1078" s="3" t="s">
        <v>2</v>
      </c>
      <c r="L1078" s="3" t="s">
        <v>14</v>
      </c>
      <c r="M1078" s="3" t="s">
        <v>15</v>
      </c>
      <c r="N1078" s="127">
        <v>1077</v>
      </c>
    </row>
    <row r="1079" spans="1:14" ht="15.75" x14ac:dyDescent="0.25">
      <c r="A1079" s="23" t="s">
        <v>2095</v>
      </c>
      <c r="B1079" s="23" t="s">
        <v>1265</v>
      </c>
      <c r="C1079" s="3" t="s">
        <v>181</v>
      </c>
      <c r="D1079" s="2" t="s">
        <v>2096</v>
      </c>
      <c r="E1079" s="2" t="s">
        <v>189</v>
      </c>
      <c r="F1079" s="24">
        <v>53854</v>
      </c>
      <c r="G1079" s="3" t="s">
        <v>12</v>
      </c>
      <c r="H1079" s="3" t="s">
        <v>13</v>
      </c>
      <c r="I1079" s="4"/>
      <c r="J1079" s="3"/>
      <c r="K1079" s="3" t="s">
        <v>2</v>
      </c>
      <c r="L1079" s="3" t="s">
        <v>14</v>
      </c>
      <c r="M1079" s="3" t="s">
        <v>15</v>
      </c>
      <c r="N1079" s="127">
        <v>1078</v>
      </c>
    </row>
    <row r="1080" spans="1:14" ht="15.75" x14ac:dyDescent="0.25">
      <c r="A1080" s="23" t="s">
        <v>1591</v>
      </c>
      <c r="B1080" s="23" t="s">
        <v>319</v>
      </c>
      <c r="C1080" s="3" t="s">
        <v>51</v>
      </c>
      <c r="D1080" s="2" t="s">
        <v>588</v>
      </c>
      <c r="E1080" s="2" t="s">
        <v>456</v>
      </c>
      <c r="F1080" s="4">
        <v>53810</v>
      </c>
      <c r="G1080" s="3" t="s">
        <v>12</v>
      </c>
      <c r="H1080" s="3" t="s">
        <v>13</v>
      </c>
      <c r="I1080" s="4"/>
      <c r="J1080" s="3"/>
      <c r="K1080" s="3" t="s">
        <v>3</v>
      </c>
      <c r="L1080" s="3" t="s">
        <v>59</v>
      </c>
      <c r="M1080" s="3" t="s">
        <v>60</v>
      </c>
      <c r="N1080" s="127">
        <v>1079</v>
      </c>
    </row>
    <row r="1081" spans="1:14" ht="15.75" x14ac:dyDescent="0.25">
      <c r="A1081" s="23" t="s">
        <v>2097</v>
      </c>
      <c r="B1081" s="23" t="s">
        <v>151</v>
      </c>
      <c r="C1081" s="3" t="s">
        <v>9</v>
      </c>
      <c r="D1081" s="2" t="s">
        <v>1172</v>
      </c>
      <c r="E1081" s="2" t="s">
        <v>53</v>
      </c>
      <c r="F1081" s="4">
        <v>53808</v>
      </c>
      <c r="G1081" s="3" t="s">
        <v>12</v>
      </c>
      <c r="H1081" s="3" t="s">
        <v>13</v>
      </c>
      <c r="I1081" s="4"/>
      <c r="J1081" s="3"/>
      <c r="K1081" s="3" t="s">
        <v>246</v>
      </c>
      <c r="L1081" s="3" t="s">
        <v>14</v>
      </c>
      <c r="M1081" s="3" t="s">
        <v>15</v>
      </c>
      <c r="N1081" s="127">
        <v>1080</v>
      </c>
    </row>
    <row r="1082" spans="1:14" ht="15.75" x14ac:dyDescent="0.25">
      <c r="A1082" s="23" t="s">
        <v>2098</v>
      </c>
      <c r="B1082" s="23" t="s">
        <v>2099</v>
      </c>
      <c r="C1082" s="3" t="s">
        <v>144</v>
      </c>
      <c r="D1082" s="2" t="s">
        <v>359</v>
      </c>
      <c r="E1082" s="2" t="s">
        <v>1326</v>
      </c>
      <c r="F1082" s="4">
        <v>53772</v>
      </c>
      <c r="G1082" s="3" t="s">
        <v>12</v>
      </c>
      <c r="H1082" s="3" t="s">
        <v>13</v>
      </c>
      <c r="I1082" s="4"/>
      <c r="J1082" s="3"/>
      <c r="K1082" s="3" t="s">
        <v>2</v>
      </c>
      <c r="L1082" s="3" t="s">
        <v>14</v>
      </c>
      <c r="M1082" s="3" t="s">
        <v>15</v>
      </c>
      <c r="N1082" s="127">
        <v>1081</v>
      </c>
    </row>
    <row r="1083" spans="1:14" ht="15.75" x14ac:dyDescent="0.25">
      <c r="A1083" s="23" t="s">
        <v>1070</v>
      </c>
      <c r="B1083" s="23" t="s">
        <v>2100</v>
      </c>
      <c r="C1083" s="8"/>
      <c r="D1083" s="2" t="s">
        <v>2101</v>
      </c>
      <c r="E1083" s="2" t="s">
        <v>1579</v>
      </c>
      <c r="F1083" s="4">
        <v>53750</v>
      </c>
      <c r="G1083" s="3" t="s">
        <v>12</v>
      </c>
      <c r="H1083" s="3" t="s">
        <v>13</v>
      </c>
      <c r="I1083" s="4"/>
      <c r="J1083" s="3"/>
      <c r="K1083" s="3" t="s">
        <v>2</v>
      </c>
      <c r="L1083" s="3" t="s">
        <v>14</v>
      </c>
      <c r="M1083" s="3" t="s">
        <v>15</v>
      </c>
      <c r="N1083" s="127">
        <v>1082</v>
      </c>
    </row>
    <row r="1084" spans="1:14" ht="15.75" x14ac:dyDescent="0.25">
      <c r="A1084" s="23" t="s">
        <v>898</v>
      </c>
      <c r="B1084" s="23" t="s">
        <v>1269</v>
      </c>
      <c r="C1084" s="3" t="s">
        <v>144</v>
      </c>
      <c r="D1084" s="2" t="s">
        <v>2102</v>
      </c>
      <c r="E1084" s="2" t="s">
        <v>53</v>
      </c>
      <c r="F1084" s="4">
        <v>53707</v>
      </c>
      <c r="G1084" s="3" t="s">
        <v>12</v>
      </c>
      <c r="H1084" s="3" t="s">
        <v>13</v>
      </c>
      <c r="I1084" s="4"/>
      <c r="J1084" s="3"/>
      <c r="K1084" s="3" t="s">
        <v>2</v>
      </c>
      <c r="L1084" s="3" t="s">
        <v>14</v>
      </c>
      <c r="M1084" s="3" t="s">
        <v>15</v>
      </c>
      <c r="N1084" s="127">
        <v>1083</v>
      </c>
    </row>
    <row r="1085" spans="1:14" ht="15.75" x14ac:dyDescent="0.25">
      <c r="A1085" s="23" t="s">
        <v>2103</v>
      </c>
      <c r="B1085" s="23" t="s">
        <v>2104</v>
      </c>
      <c r="C1085" s="3" t="s">
        <v>51</v>
      </c>
      <c r="D1085" s="2" t="s">
        <v>2105</v>
      </c>
      <c r="E1085" s="2" t="s">
        <v>53</v>
      </c>
      <c r="F1085" s="24">
        <v>53707</v>
      </c>
      <c r="G1085" s="3" t="s">
        <v>12</v>
      </c>
      <c r="H1085" s="3" t="s">
        <v>13</v>
      </c>
      <c r="I1085" s="4"/>
      <c r="J1085" s="3"/>
      <c r="K1085" s="3" t="s">
        <v>2</v>
      </c>
      <c r="L1085" s="3" t="s">
        <v>14</v>
      </c>
      <c r="M1085" s="3" t="s">
        <v>15</v>
      </c>
      <c r="N1085" s="127">
        <v>1084</v>
      </c>
    </row>
    <row r="1086" spans="1:14" ht="15.75" x14ac:dyDescent="0.25">
      <c r="A1086" s="23" t="s">
        <v>2106</v>
      </c>
      <c r="B1086" s="23" t="s">
        <v>2107</v>
      </c>
      <c r="C1086" s="3" t="s">
        <v>181</v>
      </c>
      <c r="D1086" s="2" t="s">
        <v>2108</v>
      </c>
      <c r="E1086" s="2" t="s">
        <v>48</v>
      </c>
      <c r="F1086" s="4">
        <v>53645</v>
      </c>
      <c r="G1086" s="3" t="s">
        <v>12</v>
      </c>
      <c r="H1086" s="3" t="s">
        <v>13</v>
      </c>
      <c r="I1086" s="4">
        <v>5000</v>
      </c>
      <c r="J1086" s="3"/>
      <c r="K1086" s="3" t="s">
        <v>2</v>
      </c>
      <c r="L1086" s="3" t="s">
        <v>14</v>
      </c>
      <c r="M1086" s="3" t="s">
        <v>15</v>
      </c>
      <c r="N1086" s="127">
        <v>1085</v>
      </c>
    </row>
    <row r="1087" spans="1:14" ht="15.75" x14ac:dyDescent="0.25">
      <c r="A1087" s="23" t="s">
        <v>2109</v>
      </c>
      <c r="B1087" s="23" t="s">
        <v>448</v>
      </c>
      <c r="C1087" s="3" t="s">
        <v>51</v>
      </c>
      <c r="D1087" s="2" t="s">
        <v>1714</v>
      </c>
      <c r="E1087" s="2" t="s">
        <v>1490</v>
      </c>
      <c r="F1087" s="24">
        <v>53645</v>
      </c>
      <c r="G1087" s="3" t="s">
        <v>12</v>
      </c>
      <c r="H1087" s="3" t="s">
        <v>13</v>
      </c>
      <c r="I1087" s="4"/>
      <c r="J1087" s="3"/>
      <c r="K1087" s="3" t="s">
        <v>2</v>
      </c>
      <c r="L1087" s="3" t="s">
        <v>14</v>
      </c>
      <c r="M1087" s="3" t="s">
        <v>15</v>
      </c>
      <c r="N1087" s="127">
        <v>1086</v>
      </c>
    </row>
    <row r="1088" spans="1:14" ht="15.75" x14ac:dyDescent="0.25">
      <c r="A1088" s="23" t="s">
        <v>2110</v>
      </c>
      <c r="B1088" s="23" t="s">
        <v>1525</v>
      </c>
      <c r="C1088" s="3" t="s">
        <v>87</v>
      </c>
      <c r="D1088" s="2" t="s">
        <v>2111</v>
      </c>
      <c r="E1088" s="2" t="s">
        <v>730</v>
      </c>
      <c r="F1088" s="4">
        <v>53645</v>
      </c>
      <c r="G1088" s="3" t="s">
        <v>12</v>
      </c>
      <c r="H1088" s="3" t="s">
        <v>13</v>
      </c>
      <c r="I1088" s="4"/>
      <c r="J1088" s="3"/>
      <c r="K1088" s="3" t="s">
        <v>2</v>
      </c>
      <c r="L1088" s="3" t="s">
        <v>14</v>
      </c>
      <c r="M1088" s="3" t="s">
        <v>15</v>
      </c>
      <c r="N1088" s="127">
        <v>1087</v>
      </c>
    </row>
    <row r="1089" spans="1:14" ht="15.75" x14ac:dyDescent="0.25">
      <c r="A1089" s="23" t="s">
        <v>2112</v>
      </c>
      <c r="B1089" s="23" t="s">
        <v>2113</v>
      </c>
      <c r="C1089" s="8"/>
      <c r="D1089" s="2" t="s">
        <v>2114</v>
      </c>
      <c r="E1089" s="2" t="s">
        <v>1217</v>
      </c>
      <c r="F1089" s="4">
        <v>53626</v>
      </c>
      <c r="G1089" s="3" t="s">
        <v>12</v>
      </c>
      <c r="H1089" s="3" t="s">
        <v>13</v>
      </c>
      <c r="I1089" s="4"/>
      <c r="J1089" s="3"/>
      <c r="K1089" s="3" t="s">
        <v>2</v>
      </c>
      <c r="L1089" s="3" t="s">
        <v>14</v>
      </c>
      <c r="M1089" s="3" t="s">
        <v>15</v>
      </c>
      <c r="N1089" s="127">
        <v>1088</v>
      </c>
    </row>
    <row r="1090" spans="1:14" ht="15.75" x14ac:dyDescent="0.25">
      <c r="A1090" s="23" t="s">
        <v>2115</v>
      </c>
      <c r="B1090" s="23" t="s">
        <v>990</v>
      </c>
      <c r="C1090" s="3" t="s">
        <v>51</v>
      </c>
      <c r="D1090" s="2" t="s">
        <v>201</v>
      </c>
      <c r="E1090" s="2" t="s">
        <v>1050</v>
      </c>
      <c r="F1090" s="4">
        <v>53592</v>
      </c>
      <c r="G1090" s="3" t="s">
        <v>12</v>
      </c>
      <c r="H1090" s="3" t="s">
        <v>13</v>
      </c>
      <c r="I1090" s="4"/>
      <c r="J1090" s="3"/>
      <c r="K1090" s="3" t="s">
        <v>3</v>
      </c>
      <c r="L1090" s="3" t="s">
        <v>59</v>
      </c>
      <c r="M1090" s="3" t="s">
        <v>60</v>
      </c>
      <c r="N1090" s="127">
        <v>1089</v>
      </c>
    </row>
    <row r="1091" spans="1:14" ht="15.75" x14ac:dyDescent="0.25">
      <c r="A1091" s="23" t="s">
        <v>2116</v>
      </c>
      <c r="B1091" s="23" t="s">
        <v>139</v>
      </c>
      <c r="C1091" s="3" t="s">
        <v>87</v>
      </c>
      <c r="D1091" s="2" t="s">
        <v>588</v>
      </c>
      <c r="E1091" s="2" t="s">
        <v>463</v>
      </c>
      <c r="F1091" s="4">
        <v>53576</v>
      </c>
      <c r="G1091" s="3" t="s">
        <v>12</v>
      </c>
      <c r="H1091" s="3" t="s">
        <v>13</v>
      </c>
      <c r="I1091" s="4"/>
      <c r="J1091" s="3"/>
      <c r="K1091" s="3" t="s">
        <v>3</v>
      </c>
      <c r="L1091" s="3" t="s">
        <v>59</v>
      </c>
      <c r="M1091" s="3" t="s">
        <v>60</v>
      </c>
      <c r="N1091" s="127">
        <v>1090</v>
      </c>
    </row>
    <row r="1092" spans="1:14" ht="15.75" x14ac:dyDescent="0.25">
      <c r="A1092" s="23" t="s">
        <v>2117</v>
      </c>
      <c r="B1092" s="23" t="s">
        <v>2118</v>
      </c>
      <c r="C1092" s="8"/>
      <c r="D1092" s="2" t="s">
        <v>201</v>
      </c>
      <c r="E1092" s="2" t="s">
        <v>1050</v>
      </c>
      <c r="F1092" s="4">
        <v>53521</v>
      </c>
      <c r="G1092" s="3" t="s">
        <v>12</v>
      </c>
      <c r="H1092" s="3" t="s">
        <v>13</v>
      </c>
      <c r="I1092" s="4"/>
      <c r="J1092" s="3"/>
      <c r="K1092" s="3" t="s">
        <v>3</v>
      </c>
      <c r="L1092" s="3" t="s">
        <v>59</v>
      </c>
      <c r="M1092" s="3" t="s">
        <v>60</v>
      </c>
      <c r="N1092" s="127">
        <v>1091</v>
      </c>
    </row>
    <row r="1093" spans="1:14" ht="15.75" x14ac:dyDescent="0.25">
      <c r="A1093" s="23" t="s">
        <v>2119</v>
      </c>
      <c r="B1093" s="23" t="s">
        <v>203</v>
      </c>
      <c r="C1093" s="3" t="s">
        <v>18</v>
      </c>
      <c r="D1093" s="2" t="s">
        <v>2120</v>
      </c>
      <c r="E1093" s="2" t="s">
        <v>120</v>
      </c>
      <c r="F1093" s="4">
        <v>53500</v>
      </c>
      <c r="G1093" s="3" t="s">
        <v>12</v>
      </c>
      <c r="H1093" s="3" t="s">
        <v>13</v>
      </c>
      <c r="I1093" s="4"/>
      <c r="J1093" s="3"/>
      <c r="K1093" s="3" t="s">
        <v>2</v>
      </c>
      <c r="L1093" s="3" t="s">
        <v>14</v>
      </c>
      <c r="M1093" s="3" t="s">
        <v>15</v>
      </c>
      <c r="N1093" s="127">
        <v>1092</v>
      </c>
    </row>
    <row r="1094" spans="1:14" ht="15.75" x14ac:dyDescent="0.25">
      <c r="A1094" s="23" t="s">
        <v>2121</v>
      </c>
      <c r="B1094" s="23" t="s">
        <v>2122</v>
      </c>
      <c r="C1094" s="3" t="s">
        <v>23</v>
      </c>
      <c r="D1094" s="2" t="s">
        <v>782</v>
      </c>
      <c r="E1094" s="2" t="s">
        <v>385</v>
      </c>
      <c r="F1094" s="4">
        <v>53500</v>
      </c>
      <c r="G1094" s="3" t="s">
        <v>12</v>
      </c>
      <c r="H1094" s="3" t="s">
        <v>13</v>
      </c>
      <c r="I1094" s="4"/>
      <c r="J1094" s="3"/>
      <c r="K1094" s="3" t="s">
        <v>3</v>
      </c>
      <c r="L1094" s="3" t="s">
        <v>59</v>
      </c>
      <c r="M1094" s="3" t="s">
        <v>60</v>
      </c>
      <c r="N1094" s="127">
        <v>1093</v>
      </c>
    </row>
    <row r="1095" spans="1:14" ht="15.75" x14ac:dyDescent="0.25">
      <c r="A1095" s="23" t="s">
        <v>2123</v>
      </c>
      <c r="B1095" s="23" t="s">
        <v>2124</v>
      </c>
      <c r="C1095" s="3" t="s">
        <v>51</v>
      </c>
      <c r="D1095" s="2" t="s">
        <v>2125</v>
      </c>
      <c r="E1095" s="2" t="s">
        <v>2126</v>
      </c>
      <c r="F1095" s="4">
        <v>53493</v>
      </c>
      <c r="G1095" s="3" t="s">
        <v>12</v>
      </c>
      <c r="H1095" s="3" t="s">
        <v>13</v>
      </c>
      <c r="I1095" s="4"/>
      <c r="J1095" s="3"/>
      <c r="K1095" s="3" t="s">
        <v>2</v>
      </c>
      <c r="L1095" s="3" t="s">
        <v>14</v>
      </c>
      <c r="M1095" s="3" t="s">
        <v>15</v>
      </c>
      <c r="N1095" s="127">
        <v>1094</v>
      </c>
    </row>
    <row r="1096" spans="1:14" ht="15.75" x14ac:dyDescent="0.25">
      <c r="A1096" s="23" t="s">
        <v>2127</v>
      </c>
      <c r="B1096" s="23" t="s">
        <v>315</v>
      </c>
      <c r="C1096" s="8"/>
      <c r="D1096" s="2" t="s">
        <v>2128</v>
      </c>
      <c r="E1096" s="2" t="s">
        <v>1665</v>
      </c>
      <c r="F1096" s="4">
        <v>53379</v>
      </c>
      <c r="G1096" s="3" t="s">
        <v>12</v>
      </c>
      <c r="H1096" s="3" t="s">
        <v>13</v>
      </c>
      <c r="I1096" s="4"/>
      <c r="J1096" s="3"/>
      <c r="K1096" s="3" t="s">
        <v>2</v>
      </c>
      <c r="L1096" s="3" t="s">
        <v>14</v>
      </c>
      <c r="M1096" s="3" t="s">
        <v>15</v>
      </c>
      <c r="N1096" s="127">
        <v>1095</v>
      </c>
    </row>
    <row r="1097" spans="1:14" ht="15.75" x14ac:dyDescent="0.25">
      <c r="A1097" s="23" t="s">
        <v>1826</v>
      </c>
      <c r="B1097" s="23" t="s">
        <v>2129</v>
      </c>
      <c r="C1097" s="3" t="s">
        <v>51</v>
      </c>
      <c r="D1097" s="2" t="s">
        <v>1752</v>
      </c>
      <c r="E1097" s="2" t="s">
        <v>666</v>
      </c>
      <c r="F1097" s="4">
        <v>53326</v>
      </c>
      <c r="G1097" s="3" t="s">
        <v>12</v>
      </c>
      <c r="H1097" s="3" t="s">
        <v>13</v>
      </c>
      <c r="I1097" s="4"/>
      <c r="J1097" s="3"/>
      <c r="K1097" s="3" t="s">
        <v>2</v>
      </c>
      <c r="L1097" s="3" t="s">
        <v>14</v>
      </c>
      <c r="M1097" s="3" t="s">
        <v>15</v>
      </c>
      <c r="N1097" s="127">
        <v>1096</v>
      </c>
    </row>
    <row r="1098" spans="1:14" ht="15.75" x14ac:dyDescent="0.25">
      <c r="A1098" s="23" t="s">
        <v>2130</v>
      </c>
      <c r="B1098" s="23" t="s">
        <v>1157</v>
      </c>
      <c r="C1098" s="8"/>
      <c r="D1098" s="2" t="s">
        <v>359</v>
      </c>
      <c r="E1098" s="2" t="s">
        <v>505</v>
      </c>
      <c r="F1098" s="24">
        <v>53321</v>
      </c>
      <c r="G1098" s="3" t="s">
        <v>12</v>
      </c>
      <c r="H1098" s="3" t="s">
        <v>13</v>
      </c>
      <c r="I1098" s="4"/>
      <c r="J1098" s="3"/>
      <c r="K1098" s="3" t="s">
        <v>2</v>
      </c>
      <c r="L1098" s="3" t="s">
        <v>14</v>
      </c>
      <c r="M1098" s="3" t="s">
        <v>15</v>
      </c>
      <c r="N1098" s="127">
        <v>1097</v>
      </c>
    </row>
    <row r="1099" spans="1:14" ht="15.75" x14ac:dyDescent="0.25">
      <c r="A1099" s="23" t="s">
        <v>2131</v>
      </c>
      <c r="B1099" s="23" t="s">
        <v>959</v>
      </c>
      <c r="C1099" s="3" t="s">
        <v>18</v>
      </c>
      <c r="D1099" s="2" t="s">
        <v>2132</v>
      </c>
      <c r="E1099" s="2" t="s">
        <v>825</v>
      </c>
      <c r="F1099" s="4">
        <v>53321</v>
      </c>
      <c r="G1099" s="3" t="s">
        <v>12</v>
      </c>
      <c r="H1099" s="3" t="s">
        <v>13</v>
      </c>
      <c r="I1099" s="4"/>
      <c r="J1099" s="3"/>
      <c r="K1099" s="3" t="s">
        <v>2</v>
      </c>
      <c r="L1099" s="3" t="s">
        <v>14</v>
      </c>
      <c r="M1099" s="3" t="s">
        <v>15</v>
      </c>
      <c r="N1099" s="127">
        <v>1098</v>
      </c>
    </row>
    <row r="1100" spans="1:14" ht="15.75" x14ac:dyDescent="0.25">
      <c r="A1100" s="23" t="s">
        <v>2133</v>
      </c>
      <c r="B1100" s="23" t="s">
        <v>364</v>
      </c>
      <c r="C1100" s="3" t="s">
        <v>18</v>
      </c>
      <c r="D1100" s="2" t="s">
        <v>2134</v>
      </c>
      <c r="E1100" s="2" t="s">
        <v>72</v>
      </c>
      <c r="F1100" s="4">
        <v>53304</v>
      </c>
      <c r="G1100" s="3" t="s">
        <v>12</v>
      </c>
      <c r="H1100" s="3" t="s">
        <v>13</v>
      </c>
      <c r="I1100" s="4"/>
      <c r="J1100" s="3"/>
      <c r="K1100" s="3" t="s">
        <v>2</v>
      </c>
      <c r="L1100" s="3" t="s">
        <v>14</v>
      </c>
      <c r="M1100" s="3" t="s">
        <v>15</v>
      </c>
      <c r="N1100" s="127">
        <v>1099</v>
      </c>
    </row>
    <row r="1101" spans="1:14" ht="15.75" x14ac:dyDescent="0.25">
      <c r="A1101" s="23" t="s">
        <v>1962</v>
      </c>
      <c r="B1101" s="23" t="s">
        <v>1116</v>
      </c>
      <c r="C1101" s="3" t="s">
        <v>144</v>
      </c>
      <c r="D1101" s="2" t="s">
        <v>2135</v>
      </c>
      <c r="E1101" s="2" t="s">
        <v>198</v>
      </c>
      <c r="F1101" s="4">
        <v>53300</v>
      </c>
      <c r="G1101" s="3" t="s">
        <v>12</v>
      </c>
      <c r="H1101" s="3" t="s">
        <v>13</v>
      </c>
      <c r="I1101" s="4"/>
      <c r="J1101" s="3"/>
      <c r="K1101" s="3" t="s">
        <v>2</v>
      </c>
      <c r="L1101" s="3" t="s">
        <v>14</v>
      </c>
      <c r="M1101" s="3" t="s">
        <v>15</v>
      </c>
      <c r="N1101" s="127">
        <v>1100</v>
      </c>
    </row>
    <row r="1102" spans="1:14" ht="15.75" x14ac:dyDescent="0.25">
      <c r="A1102" s="23" t="s">
        <v>1237</v>
      </c>
      <c r="B1102" s="23" t="s">
        <v>2136</v>
      </c>
      <c r="C1102" s="3" t="s">
        <v>12</v>
      </c>
      <c r="D1102" s="2" t="s">
        <v>2137</v>
      </c>
      <c r="E1102" s="2" t="s">
        <v>570</v>
      </c>
      <c r="F1102" s="4">
        <v>53300</v>
      </c>
      <c r="G1102" s="3" t="s">
        <v>12</v>
      </c>
      <c r="H1102" s="3" t="s">
        <v>13</v>
      </c>
      <c r="I1102" s="4"/>
      <c r="J1102" s="3"/>
      <c r="K1102" s="3" t="s">
        <v>2</v>
      </c>
      <c r="L1102" s="3" t="s">
        <v>14</v>
      </c>
      <c r="M1102" s="3" t="s">
        <v>15</v>
      </c>
      <c r="N1102" s="127">
        <v>1101</v>
      </c>
    </row>
    <row r="1103" spans="1:14" ht="15.75" x14ac:dyDescent="0.25">
      <c r="A1103" s="23" t="s">
        <v>2138</v>
      </c>
      <c r="B1103" s="23" t="s">
        <v>1447</v>
      </c>
      <c r="C1103" s="3" t="s">
        <v>187</v>
      </c>
      <c r="D1103" s="2" t="s">
        <v>2139</v>
      </c>
      <c r="E1103" s="2" t="s">
        <v>120</v>
      </c>
      <c r="F1103" s="4">
        <v>53300</v>
      </c>
      <c r="G1103" s="3" t="s">
        <v>12</v>
      </c>
      <c r="H1103" s="3" t="s">
        <v>13</v>
      </c>
      <c r="I1103" s="4"/>
      <c r="J1103" s="3"/>
      <c r="K1103" s="3" t="s">
        <v>2</v>
      </c>
      <c r="L1103" s="3" t="s">
        <v>14</v>
      </c>
      <c r="M1103" s="3" t="s">
        <v>15</v>
      </c>
      <c r="N1103" s="127">
        <v>1102</v>
      </c>
    </row>
    <row r="1104" spans="1:14" ht="15.75" x14ac:dyDescent="0.25">
      <c r="A1104" s="23" t="s">
        <v>2140</v>
      </c>
      <c r="B1104" s="23" t="s">
        <v>2141</v>
      </c>
      <c r="C1104" s="3" t="s">
        <v>23</v>
      </c>
      <c r="D1104" s="2" t="s">
        <v>1714</v>
      </c>
      <c r="E1104" s="2" t="s">
        <v>1490</v>
      </c>
      <c r="F1104" s="4">
        <v>53290</v>
      </c>
      <c r="G1104" s="3" t="s">
        <v>12</v>
      </c>
      <c r="H1104" s="3" t="s">
        <v>13</v>
      </c>
      <c r="I1104" s="4"/>
      <c r="J1104" s="3"/>
      <c r="K1104" s="3" t="s">
        <v>2</v>
      </c>
      <c r="L1104" s="3" t="s">
        <v>14</v>
      </c>
      <c r="M1104" s="3" t="s">
        <v>15</v>
      </c>
      <c r="N1104" s="127">
        <v>1103</v>
      </c>
    </row>
    <row r="1105" spans="1:14" ht="15.75" x14ac:dyDescent="0.25">
      <c r="A1105" s="23" t="s">
        <v>2142</v>
      </c>
      <c r="B1105" s="23" t="s">
        <v>2143</v>
      </c>
      <c r="C1105" s="3" t="s">
        <v>51</v>
      </c>
      <c r="D1105" s="2" t="s">
        <v>588</v>
      </c>
      <c r="E1105" s="2" t="s">
        <v>603</v>
      </c>
      <c r="F1105" s="4">
        <v>53278</v>
      </c>
      <c r="G1105" s="3" t="s">
        <v>58</v>
      </c>
      <c r="H1105" s="3" t="s">
        <v>13</v>
      </c>
      <c r="I1105" s="4"/>
      <c r="J1105" s="3"/>
      <c r="K1105" s="3" t="s">
        <v>1</v>
      </c>
      <c r="L1105" s="3" t="s">
        <v>59</v>
      </c>
      <c r="M1105" s="3" t="s">
        <v>60</v>
      </c>
      <c r="N1105" s="127">
        <v>1104</v>
      </c>
    </row>
    <row r="1106" spans="1:14" ht="15.75" x14ac:dyDescent="0.25">
      <c r="A1106" s="23" t="s">
        <v>2144</v>
      </c>
      <c r="B1106" s="23" t="s">
        <v>1243</v>
      </c>
      <c r="C1106" s="8"/>
      <c r="D1106" s="2" t="s">
        <v>2145</v>
      </c>
      <c r="E1106" s="2" t="s">
        <v>1971</v>
      </c>
      <c r="F1106" s="4">
        <v>53269</v>
      </c>
      <c r="G1106" s="3" t="s">
        <v>12</v>
      </c>
      <c r="H1106" s="3" t="s">
        <v>13</v>
      </c>
      <c r="I1106" s="4"/>
      <c r="J1106" s="3"/>
      <c r="K1106" s="3" t="s">
        <v>2</v>
      </c>
      <c r="L1106" s="3" t="s">
        <v>14</v>
      </c>
      <c r="M1106" s="3" t="s">
        <v>15</v>
      </c>
      <c r="N1106" s="127">
        <v>1105</v>
      </c>
    </row>
    <row r="1107" spans="1:14" ht="15.75" x14ac:dyDescent="0.25">
      <c r="A1107" s="23" t="s">
        <v>2146</v>
      </c>
      <c r="B1107" s="23" t="s">
        <v>2147</v>
      </c>
      <c r="C1107" s="3" t="s">
        <v>18</v>
      </c>
      <c r="D1107" s="2" t="s">
        <v>1654</v>
      </c>
      <c r="E1107" s="2" t="s">
        <v>53</v>
      </c>
      <c r="F1107" s="4">
        <v>53166</v>
      </c>
      <c r="G1107" s="3" t="s">
        <v>12</v>
      </c>
      <c r="H1107" s="3" t="s">
        <v>13</v>
      </c>
      <c r="I1107" s="4"/>
      <c r="J1107" s="3"/>
      <c r="K1107" s="3" t="s">
        <v>2</v>
      </c>
      <c r="L1107" s="3" t="s">
        <v>14</v>
      </c>
      <c r="M1107" s="3" t="s">
        <v>15</v>
      </c>
      <c r="N1107" s="127">
        <v>1106</v>
      </c>
    </row>
    <row r="1108" spans="1:14" ht="15.75" x14ac:dyDescent="0.25">
      <c r="A1108" s="23" t="s">
        <v>2148</v>
      </c>
      <c r="B1108" s="23" t="s">
        <v>2149</v>
      </c>
      <c r="C1108" s="3" t="s">
        <v>144</v>
      </c>
      <c r="D1108" s="2" t="s">
        <v>782</v>
      </c>
      <c r="E1108" s="2" t="s">
        <v>963</v>
      </c>
      <c r="F1108" s="4">
        <v>53144</v>
      </c>
      <c r="G1108" s="3" t="s">
        <v>12</v>
      </c>
      <c r="H1108" s="3" t="s">
        <v>13</v>
      </c>
      <c r="I1108" s="4"/>
      <c r="J1108" s="3"/>
      <c r="K1108" s="3" t="s">
        <v>3</v>
      </c>
      <c r="L1108" s="3" t="s">
        <v>59</v>
      </c>
      <c r="M1108" s="3" t="s">
        <v>60</v>
      </c>
      <c r="N1108" s="127">
        <v>1107</v>
      </c>
    </row>
    <row r="1109" spans="1:14" ht="15.75" x14ac:dyDescent="0.25">
      <c r="A1109" s="23" t="s">
        <v>917</v>
      </c>
      <c r="B1109" s="23" t="s">
        <v>118</v>
      </c>
      <c r="C1109" s="3" t="s">
        <v>144</v>
      </c>
      <c r="D1109" s="2" t="s">
        <v>782</v>
      </c>
      <c r="E1109" s="2" t="s">
        <v>535</v>
      </c>
      <c r="F1109" s="4">
        <v>53100</v>
      </c>
      <c r="G1109" s="3" t="s">
        <v>12</v>
      </c>
      <c r="H1109" s="3" t="s">
        <v>13</v>
      </c>
      <c r="I1109" s="4"/>
      <c r="J1109" s="3"/>
      <c r="K1109" s="3" t="s">
        <v>3</v>
      </c>
      <c r="L1109" s="3" t="s">
        <v>59</v>
      </c>
      <c r="M1109" s="3" t="s">
        <v>60</v>
      </c>
      <c r="N1109" s="127">
        <v>1108</v>
      </c>
    </row>
    <row r="1110" spans="1:14" ht="15.75" x14ac:dyDescent="0.25">
      <c r="A1110" s="23" t="s">
        <v>2150</v>
      </c>
      <c r="B1110" s="23" t="s">
        <v>615</v>
      </c>
      <c r="C1110" s="3" t="s">
        <v>51</v>
      </c>
      <c r="D1110" s="2" t="s">
        <v>2151</v>
      </c>
      <c r="E1110" s="2" t="s">
        <v>603</v>
      </c>
      <c r="F1110" s="4">
        <v>53058</v>
      </c>
      <c r="G1110" s="3" t="s">
        <v>58</v>
      </c>
      <c r="H1110" s="3" t="s">
        <v>13</v>
      </c>
      <c r="I1110" s="4"/>
      <c r="J1110" s="3"/>
      <c r="K1110" s="3" t="s">
        <v>2152</v>
      </c>
      <c r="L1110" s="3" t="s">
        <v>2153</v>
      </c>
      <c r="M1110" s="3" t="s">
        <v>15</v>
      </c>
      <c r="N1110" s="127">
        <v>1109</v>
      </c>
    </row>
    <row r="1111" spans="1:14" ht="15.75" x14ac:dyDescent="0.25">
      <c r="A1111" s="23" t="s">
        <v>989</v>
      </c>
      <c r="B1111" s="23" t="s">
        <v>1100</v>
      </c>
      <c r="C1111" s="3" t="s">
        <v>51</v>
      </c>
      <c r="D1111" s="2" t="s">
        <v>782</v>
      </c>
      <c r="E1111" s="2" t="s">
        <v>297</v>
      </c>
      <c r="F1111" s="4">
        <v>53054</v>
      </c>
      <c r="G1111" s="3" t="s">
        <v>12</v>
      </c>
      <c r="H1111" s="3" t="s">
        <v>13</v>
      </c>
      <c r="I1111" s="4"/>
      <c r="J1111" s="3"/>
      <c r="K1111" s="3" t="s">
        <v>3</v>
      </c>
      <c r="L1111" s="3" t="s">
        <v>59</v>
      </c>
      <c r="M1111" s="3" t="s">
        <v>60</v>
      </c>
      <c r="N1111" s="127">
        <v>1110</v>
      </c>
    </row>
    <row r="1112" spans="1:14" ht="15.75" x14ac:dyDescent="0.25">
      <c r="A1112" s="23" t="s">
        <v>2154</v>
      </c>
      <c r="B1112" s="23" t="s">
        <v>2155</v>
      </c>
      <c r="C1112" s="3" t="s">
        <v>51</v>
      </c>
      <c r="D1112" s="2" t="s">
        <v>1888</v>
      </c>
      <c r="E1112" s="2" t="s">
        <v>443</v>
      </c>
      <c r="F1112" s="24">
        <v>53000</v>
      </c>
      <c r="G1112" s="3" t="s">
        <v>12</v>
      </c>
      <c r="H1112" s="3" t="s">
        <v>13</v>
      </c>
      <c r="I1112" s="4"/>
      <c r="J1112" s="3"/>
      <c r="K1112" s="3" t="s">
        <v>2</v>
      </c>
      <c r="L1112" s="3" t="s">
        <v>14</v>
      </c>
      <c r="M1112" s="3" t="s">
        <v>15</v>
      </c>
      <c r="N1112" s="127">
        <v>1111</v>
      </c>
    </row>
    <row r="1113" spans="1:14" ht="15.75" x14ac:dyDescent="0.25">
      <c r="A1113" s="23" t="s">
        <v>2156</v>
      </c>
      <c r="B1113" s="23" t="s">
        <v>2157</v>
      </c>
      <c r="C1113" s="3" t="s">
        <v>144</v>
      </c>
      <c r="D1113" s="2" t="s">
        <v>588</v>
      </c>
      <c r="E1113" s="2" t="s">
        <v>380</v>
      </c>
      <c r="F1113" s="4">
        <v>53000</v>
      </c>
      <c r="G1113" s="3" t="s">
        <v>12</v>
      </c>
      <c r="H1113" s="3" t="s">
        <v>13</v>
      </c>
      <c r="I1113" s="4"/>
      <c r="J1113" s="3"/>
      <c r="K1113" s="3" t="s">
        <v>3</v>
      </c>
      <c r="L1113" s="3" t="s">
        <v>59</v>
      </c>
      <c r="M1113" s="3" t="s">
        <v>60</v>
      </c>
      <c r="N1113" s="127">
        <v>1112</v>
      </c>
    </row>
    <row r="1114" spans="1:14" ht="15.75" x14ac:dyDescent="0.25">
      <c r="A1114" s="23" t="s">
        <v>2158</v>
      </c>
      <c r="B1114" s="23" t="s">
        <v>86</v>
      </c>
      <c r="C1114" s="3" t="s">
        <v>181</v>
      </c>
      <c r="D1114" s="2" t="s">
        <v>1654</v>
      </c>
      <c r="E1114" s="2" t="s">
        <v>53</v>
      </c>
      <c r="F1114" s="4">
        <v>52996</v>
      </c>
      <c r="G1114" s="3" t="s">
        <v>12</v>
      </c>
      <c r="H1114" s="3" t="s">
        <v>13</v>
      </c>
      <c r="I1114" s="4"/>
      <c r="J1114" s="3"/>
      <c r="K1114" s="3" t="s">
        <v>2</v>
      </c>
      <c r="L1114" s="3" t="s">
        <v>14</v>
      </c>
      <c r="M1114" s="3" t="s">
        <v>15</v>
      </c>
      <c r="N1114" s="127">
        <v>1113</v>
      </c>
    </row>
    <row r="1115" spans="1:14" ht="15.75" x14ac:dyDescent="0.25">
      <c r="A1115" s="23" t="s">
        <v>2159</v>
      </c>
      <c r="B1115" s="23" t="s">
        <v>969</v>
      </c>
      <c r="C1115" s="3" t="s">
        <v>187</v>
      </c>
      <c r="D1115" s="2" t="s">
        <v>782</v>
      </c>
      <c r="E1115" s="2" t="s">
        <v>916</v>
      </c>
      <c r="F1115" s="24">
        <v>52910</v>
      </c>
      <c r="G1115" s="3" t="s">
        <v>12</v>
      </c>
      <c r="H1115" s="3" t="s">
        <v>13</v>
      </c>
      <c r="I1115" s="4"/>
      <c r="J1115" s="3"/>
      <c r="K1115" s="3" t="s">
        <v>3</v>
      </c>
      <c r="L1115" s="3" t="s">
        <v>59</v>
      </c>
      <c r="M1115" s="3" t="s">
        <v>60</v>
      </c>
      <c r="N1115" s="127">
        <v>1114</v>
      </c>
    </row>
    <row r="1116" spans="1:14" ht="15.75" x14ac:dyDescent="0.25">
      <c r="A1116" s="23" t="s">
        <v>2160</v>
      </c>
      <c r="B1116" s="23" t="s">
        <v>210</v>
      </c>
      <c r="C1116" s="3" t="s">
        <v>51</v>
      </c>
      <c r="D1116" s="2" t="s">
        <v>782</v>
      </c>
      <c r="E1116" s="2" t="s">
        <v>916</v>
      </c>
      <c r="F1116" s="4">
        <v>52863</v>
      </c>
      <c r="G1116" s="3" t="s">
        <v>12</v>
      </c>
      <c r="H1116" s="3" t="s">
        <v>13</v>
      </c>
      <c r="I1116" s="4"/>
      <c r="J1116" s="3"/>
      <c r="K1116" s="3" t="s">
        <v>3</v>
      </c>
      <c r="L1116" s="3" t="s">
        <v>59</v>
      </c>
      <c r="M1116" s="3" t="s">
        <v>60</v>
      </c>
      <c r="N1116" s="127">
        <v>1115</v>
      </c>
    </row>
    <row r="1117" spans="1:14" ht="15.75" x14ac:dyDescent="0.25">
      <c r="A1117" s="23" t="s">
        <v>2161</v>
      </c>
      <c r="B1117" s="23" t="s">
        <v>227</v>
      </c>
      <c r="C1117" s="8"/>
      <c r="D1117" s="2" t="s">
        <v>2162</v>
      </c>
      <c r="E1117" s="2" t="s">
        <v>1354</v>
      </c>
      <c r="F1117" s="4">
        <v>52851</v>
      </c>
      <c r="G1117" s="3" t="s">
        <v>12</v>
      </c>
      <c r="H1117" s="3" t="s">
        <v>13</v>
      </c>
      <c r="I1117" s="4"/>
      <c r="J1117" s="3"/>
      <c r="K1117" s="3" t="s">
        <v>2</v>
      </c>
      <c r="L1117" s="3" t="s">
        <v>14</v>
      </c>
      <c r="M1117" s="3" t="s">
        <v>15</v>
      </c>
      <c r="N1117" s="127">
        <v>1116</v>
      </c>
    </row>
    <row r="1118" spans="1:14" ht="15.75" x14ac:dyDescent="0.25">
      <c r="A1118" s="23" t="s">
        <v>2163</v>
      </c>
      <c r="B1118" s="23" t="s">
        <v>2164</v>
      </c>
      <c r="C1118" s="3" t="s">
        <v>12</v>
      </c>
      <c r="D1118" s="2" t="s">
        <v>1654</v>
      </c>
      <c r="E1118" s="2" t="s">
        <v>53</v>
      </c>
      <c r="F1118" s="4">
        <v>52819</v>
      </c>
      <c r="G1118" s="3" t="s">
        <v>12</v>
      </c>
      <c r="H1118" s="3" t="s">
        <v>13</v>
      </c>
      <c r="I1118" s="4"/>
      <c r="J1118" s="3"/>
      <c r="K1118" s="3" t="s">
        <v>2</v>
      </c>
      <c r="L1118" s="3" t="s">
        <v>14</v>
      </c>
      <c r="M1118" s="3" t="s">
        <v>15</v>
      </c>
      <c r="N1118" s="127">
        <v>1117</v>
      </c>
    </row>
    <row r="1119" spans="1:14" ht="15.75" x14ac:dyDescent="0.25">
      <c r="A1119" s="23" t="s">
        <v>2165</v>
      </c>
      <c r="B1119" s="23" t="s">
        <v>1076</v>
      </c>
      <c r="C1119" s="3" t="s">
        <v>18</v>
      </c>
      <c r="D1119" s="2" t="s">
        <v>2166</v>
      </c>
      <c r="E1119" s="2" t="s">
        <v>198</v>
      </c>
      <c r="F1119" s="4">
        <v>52798</v>
      </c>
      <c r="G1119" s="3" t="s">
        <v>12</v>
      </c>
      <c r="H1119" s="3" t="s">
        <v>13</v>
      </c>
      <c r="I1119" s="4"/>
      <c r="J1119" s="3"/>
      <c r="K1119" s="3" t="s">
        <v>2</v>
      </c>
      <c r="L1119" s="3" t="s">
        <v>14</v>
      </c>
      <c r="M1119" s="3" t="s">
        <v>15</v>
      </c>
      <c r="N1119" s="127">
        <v>1118</v>
      </c>
    </row>
    <row r="1120" spans="1:14" ht="15.75" x14ac:dyDescent="0.25">
      <c r="A1120" s="23" t="s">
        <v>2167</v>
      </c>
      <c r="B1120" s="23" t="s">
        <v>601</v>
      </c>
      <c r="C1120" s="3" t="s">
        <v>51</v>
      </c>
      <c r="D1120" s="2" t="s">
        <v>782</v>
      </c>
      <c r="E1120" s="2" t="s">
        <v>603</v>
      </c>
      <c r="F1120" s="4">
        <v>52791</v>
      </c>
      <c r="G1120" s="3" t="s">
        <v>12</v>
      </c>
      <c r="H1120" s="3" t="s">
        <v>13</v>
      </c>
      <c r="I1120" s="4"/>
      <c r="J1120" s="3"/>
      <c r="K1120" s="3" t="s">
        <v>3</v>
      </c>
      <c r="L1120" s="3" t="s">
        <v>59</v>
      </c>
      <c r="M1120" s="3" t="s">
        <v>60</v>
      </c>
      <c r="N1120" s="127">
        <v>1119</v>
      </c>
    </row>
    <row r="1121" spans="1:14" ht="15.75" x14ac:dyDescent="0.25">
      <c r="A1121" s="23" t="s">
        <v>2168</v>
      </c>
      <c r="B1121" s="23" t="s">
        <v>1052</v>
      </c>
      <c r="C1121" s="3" t="s">
        <v>12</v>
      </c>
      <c r="D1121" s="2" t="s">
        <v>588</v>
      </c>
      <c r="E1121" s="2" t="s">
        <v>603</v>
      </c>
      <c r="F1121" s="4">
        <v>52766</v>
      </c>
      <c r="G1121" s="3" t="s">
        <v>58</v>
      </c>
      <c r="H1121" s="3" t="s">
        <v>13</v>
      </c>
      <c r="I1121" s="4">
        <v>2000</v>
      </c>
      <c r="J1121" s="3"/>
      <c r="K1121" s="3" t="s">
        <v>1</v>
      </c>
      <c r="L1121" s="3" t="s">
        <v>59</v>
      </c>
      <c r="M1121" s="3" t="s">
        <v>60</v>
      </c>
      <c r="N1121" s="127">
        <v>1120</v>
      </c>
    </row>
    <row r="1122" spans="1:14" ht="15.75" x14ac:dyDescent="0.25">
      <c r="A1122" s="23" t="s">
        <v>2086</v>
      </c>
      <c r="B1122" s="23" t="s">
        <v>465</v>
      </c>
      <c r="C1122" s="3" t="s">
        <v>23</v>
      </c>
      <c r="D1122" s="2" t="s">
        <v>782</v>
      </c>
      <c r="E1122" s="2" t="s">
        <v>1992</v>
      </c>
      <c r="F1122" s="24">
        <v>52740</v>
      </c>
      <c r="G1122" s="3" t="s">
        <v>12</v>
      </c>
      <c r="H1122" s="3" t="s">
        <v>13</v>
      </c>
      <c r="I1122" s="4"/>
      <c r="J1122" s="3"/>
      <c r="K1122" s="3" t="s">
        <v>3</v>
      </c>
      <c r="L1122" s="3" t="s">
        <v>59</v>
      </c>
      <c r="M1122" s="3" t="s">
        <v>60</v>
      </c>
      <c r="N1122" s="127">
        <v>1121</v>
      </c>
    </row>
    <row r="1123" spans="1:14" ht="15.75" x14ac:dyDescent="0.25">
      <c r="A1123" s="23" t="s">
        <v>2169</v>
      </c>
      <c r="B1123" s="23" t="s">
        <v>131</v>
      </c>
      <c r="C1123" s="3" t="s">
        <v>12</v>
      </c>
      <c r="D1123" s="2" t="s">
        <v>782</v>
      </c>
      <c r="E1123" s="2" t="s">
        <v>1263</v>
      </c>
      <c r="F1123" s="4">
        <v>52715</v>
      </c>
      <c r="G1123" s="3" t="s">
        <v>12</v>
      </c>
      <c r="H1123" s="3" t="s">
        <v>13</v>
      </c>
      <c r="I1123" s="4"/>
      <c r="J1123" s="3"/>
      <c r="K1123" s="3" t="s">
        <v>3</v>
      </c>
      <c r="L1123" s="3" t="s">
        <v>59</v>
      </c>
      <c r="M1123" s="3" t="s">
        <v>60</v>
      </c>
      <c r="N1123" s="127">
        <v>1122</v>
      </c>
    </row>
    <row r="1124" spans="1:14" ht="15.75" x14ac:dyDescent="0.25">
      <c r="A1124" s="23" t="s">
        <v>2170</v>
      </c>
      <c r="B1124" s="23" t="s">
        <v>641</v>
      </c>
      <c r="C1124" s="3" t="s">
        <v>144</v>
      </c>
      <c r="D1124" s="2" t="s">
        <v>782</v>
      </c>
      <c r="E1124" s="2" t="s">
        <v>297</v>
      </c>
      <c r="F1124" s="24">
        <v>52707</v>
      </c>
      <c r="G1124" s="3" t="s">
        <v>12</v>
      </c>
      <c r="H1124" s="3" t="s">
        <v>13</v>
      </c>
      <c r="I1124" s="4">
        <v>1200</v>
      </c>
      <c r="J1124" s="3"/>
      <c r="K1124" s="3" t="s">
        <v>3</v>
      </c>
      <c r="L1124" s="3" t="s">
        <v>59</v>
      </c>
      <c r="M1124" s="3" t="s">
        <v>60</v>
      </c>
      <c r="N1124" s="127">
        <v>1123</v>
      </c>
    </row>
    <row r="1125" spans="1:14" ht="15.75" x14ac:dyDescent="0.25">
      <c r="A1125" s="23" t="s">
        <v>2171</v>
      </c>
      <c r="B1125" s="23" t="s">
        <v>601</v>
      </c>
      <c r="C1125" s="3" t="s">
        <v>12</v>
      </c>
      <c r="D1125" s="2" t="s">
        <v>588</v>
      </c>
      <c r="E1125" s="2" t="s">
        <v>380</v>
      </c>
      <c r="F1125" s="4">
        <v>52680</v>
      </c>
      <c r="G1125" s="3" t="s">
        <v>12</v>
      </c>
      <c r="H1125" s="3" t="s">
        <v>13</v>
      </c>
      <c r="I1125" s="4"/>
      <c r="J1125" s="3"/>
      <c r="K1125" s="3" t="s">
        <v>3</v>
      </c>
      <c r="L1125" s="3" t="s">
        <v>59</v>
      </c>
      <c r="M1125" s="3" t="s">
        <v>60</v>
      </c>
      <c r="N1125" s="127">
        <v>1124</v>
      </c>
    </row>
    <row r="1126" spans="1:14" ht="15.75" x14ac:dyDescent="0.25">
      <c r="A1126" s="23" t="s">
        <v>2172</v>
      </c>
      <c r="B1126" s="23" t="s">
        <v>2173</v>
      </c>
      <c r="C1126" s="3" t="s">
        <v>12</v>
      </c>
      <c r="D1126" s="2" t="s">
        <v>2174</v>
      </c>
      <c r="E1126" s="2" t="s">
        <v>508</v>
      </c>
      <c r="F1126" s="4">
        <v>52653</v>
      </c>
      <c r="G1126" s="3" t="s">
        <v>12</v>
      </c>
      <c r="H1126" s="3" t="s">
        <v>13</v>
      </c>
      <c r="I1126" s="4"/>
      <c r="J1126" s="3"/>
      <c r="K1126" s="3" t="s">
        <v>3</v>
      </c>
      <c r="L1126" s="3" t="s">
        <v>59</v>
      </c>
      <c r="M1126" s="3" t="s">
        <v>60</v>
      </c>
      <c r="N1126" s="127">
        <v>1125</v>
      </c>
    </row>
    <row r="1127" spans="1:14" ht="15.75" x14ac:dyDescent="0.25">
      <c r="A1127" s="23" t="s">
        <v>2175</v>
      </c>
      <c r="B1127" s="23" t="s">
        <v>1520</v>
      </c>
      <c r="C1127" s="3" t="s">
        <v>12</v>
      </c>
      <c r="D1127" s="2" t="s">
        <v>782</v>
      </c>
      <c r="E1127" s="2" t="s">
        <v>221</v>
      </c>
      <c r="F1127" s="4">
        <v>52642</v>
      </c>
      <c r="G1127" s="3" t="s">
        <v>12</v>
      </c>
      <c r="H1127" s="3" t="s">
        <v>13</v>
      </c>
      <c r="I1127" s="4"/>
      <c r="J1127" s="3"/>
      <c r="K1127" s="3" t="s">
        <v>3</v>
      </c>
      <c r="L1127" s="3" t="s">
        <v>59</v>
      </c>
      <c r="M1127" s="3" t="s">
        <v>60</v>
      </c>
      <c r="N1127" s="127">
        <v>1126</v>
      </c>
    </row>
    <row r="1128" spans="1:14" ht="15.75" x14ac:dyDescent="0.25">
      <c r="A1128" s="23" t="s">
        <v>2176</v>
      </c>
      <c r="B1128" s="23" t="s">
        <v>2177</v>
      </c>
      <c r="C1128" s="8"/>
      <c r="D1128" s="2" t="s">
        <v>1654</v>
      </c>
      <c r="E1128" s="2" t="s">
        <v>53</v>
      </c>
      <c r="F1128" s="4">
        <v>52625</v>
      </c>
      <c r="G1128" s="3" t="s">
        <v>12</v>
      </c>
      <c r="H1128" s="3" t="s">
        <v>13</v>
      </c>
      <c r="I1128" s="4"/>
      <c r="J1128" s="3"/>
      <c r="K1128" s="3" t="s">
        <v>2</v>
      </c>
      <c r="L1128" s="3" t="s">
        <v>14</v>
      </c>
      <c r="M1128" s="3" t="s">
        <v>15</v>
      </c>
      <c r="N1128" s="127">
        <v>1127</v>
      </c>
    </row>
    <row r="1129" spans="1:14" ht="15.75" x14ac:dyDescent="0.25">
      <c r="A1129" s="23" t="s">
        <v>209</v>
      </c>
      <c r="B1129" s="23" t="s">
        <v>2178</v>
      </c>
      <c r="C1129" s="3" t="s">
        <v>58</v>
      </c>
      <c r="D1129" s="2" t="s">
        <v>2179</v>
      </c>
      <c r="E1129" s="2" t="s">
        <v>570</v>
      </c>
      <c r="F1129" s="4">
        <v>52598</v>
      </c>
      <c r="G1129" s="3" t="s">
        <v>12</v>
      </c>
      <c r="H1129" s="3" t="s">
        <v>13</v>
      </c>
      <c r="I1129" s="4"/>
      <c r="J1129" s="3"/>
      <c r="K1129" s="3" t="s">
        <v>2</v>
      </c>
      <c r="L1129" s="3" t="s">
        <v>14</v>
      </c>
      <c r="M1129" s="3" t="s">
        <v>15</v>
      </c>
      <c r="N1129" s="127">
        <v>1128</v>
      </c>
    </row>
    <row r="1130" spans="1:14" ht="15.75" x14ac:dyDescent="0.25">
      <c r="A1130" s="23" t="s">
        <v>2180</v>
      </c>
      <c r="B1130" s="23" t="s">
        <v>556</v>
      </c>
      <c r="C1130" s="8"/>
      <c r="D1130" s="2" t="s">
        <v>2181</v>
      </c>
      <c r="E1130" s="2" t="s">
        <v>1661</v>
      </c>
      <c r="F1130" s="4">
        <v>52594</v>
      </c>
      <c r="G1130" s="3" t="s">
        <v>12</v>
      </c>
      <c r="H1130" s="3" t="s">
        <v>13</v>
      </c>
      <c r="I1130" s="4"/>
      <c r="J1130" s="3"/>
      <c r="K1130" s="3" t="s">
        <v>2</v>
      </c>
      <c r="L1130" s="3" t="s">
        <v>14</v>
      </c>
      <c r="M1130" s="3" t="s">
        <v>15</v>
      </c>
      <c r="N1130" s="127">
        <v>1129</v>
      </c>
    </row>
    <row r="1131" spans="1:14" ht="15.75" x14ac:dyDescent="0.25">
      <c r="A1131" s="23" t="s">
        <v>2182</v>
      </c>
      <c r="B1131" s="23" t="s">
        <v>70</v>
      </c>
      <c r="C1131" s="3" t="s">
        <v>144</v>
      </c>
      <c r="D1131" s="2" t="s">
        <v>2183</v>
      </c>
      <c r="E1131" s="2" t="s">
        <v>435</v>
      </c>
      <c r="F1131" s="4">
        <v>52513</v>
      </c>
      <c r="G1131" s="3" t="s">
        <v>12</v>
      </c>
      <c r="H1131" s="3" t="s">
        <v>13</v>
      </c>
      <c r="I1131" s="4"/>
      <c r="J1131" s="3"/>
      <c r="K1131" s="3" t="s">
        <v>2</v>
      </c>
      <c r="L1131" s="3" t="s">
        <v>14</v>
      </c>
      <c r="M1131" s="3" t="s">
        <v>15</v>
      </c>
      <c r="N1131" s="127">
        <v>1130</v>
      </c>
    </row>
    <row r="1132" spans="1:14" ht="15.75" x14ac:dyDescent="0.25">
      <c r="A1132" s="23" t="s">
        <v>2184</v>
      </c>
      <c r="B1132" s="23" t="s">
        <v>441</v>
      </c>
      <c r="C1132" s="3" t="s">
        <v>144</v>
      </c>
      <c r="D1132" s="2" t="s">
        <v>1654</v>
      </c>
      <c r="E1132" s="2" t="s">
        <v>53</v>
      </c>
      <c r="F1132" s="4">
        <v>52356</v>
      </c>
      <c r="G1132" s="3" t="s">
        <v>12</v>
      </c>
      <c r="H1132" s="3" t="s">
        <v>13</v>
      </c>
      <c r="I1132" s="4"/>
      <c r="J1132" s="3"/>
      <c r="K1132" s="3" t="s">
        <v>2</v>
      </c>
      <c r="L1132" s="3" t="s">
        <v>14</v>
      </c>
      <c r="M1132" s="3" t="s">
        <v>15</v>
      </c>
      <c r="N1132" s="127">
        <v>1131</v>
      </c>
    </row>
    <row r="1133" spans="1:14" ht="15.75" x14ac:dyDescent="0.25">
      <c r="A1133" s="23" t="s">
        <v>773</v>
      </c>
      <c r="B1133" s="23" t="s">
        <v>2185</v>
      </c>
      <c r="C1133" s="8"/>
      <c r="D1133" s="2" t="s">
        <v>712</v>
      </c>
      <c r="E1133" s="2" t="s">
        <v>189</v>
      </c>
      <c r="F1133" s="24">
        <v>52309</v>
      </c>
      <c r="G1133" s="3" t="s">
        <v>12</v>
      </c>
      <c r="H1133" s="3" t="s">
        <v>13</v>
      </c>
      <c r="I1133" s="4"/>
      <c r="J1133" s="3"/>
      <c r="K1133" s="3" t="s">
        <v>3</v>
      </c>
      <c r="L1133" s="3" t="s">
        <v>59</v>
      </c>
      <c r="M1133" s="3" t="s">
        <v>60</v>
      </c>
      <c r="N1133" s="127">
        <v>1132</v>
      </c>
    </row>
    <row r="1134" spans="1:14" ht="15.75" x14ac:dyDescent="0.25">
      <c r="A1134" s="23" t="s">
        <v>2163</v>
      </c>
      <c r="B1134" s="23" t="s">
        <v>35</v>
      </c>
      <c r="C1134" s="3" t="s">
        <v>144</v>
      </c>
      <c r="D1134" s="2" t="s">
        <v>782</v>
      </c>
      <c r="E1134" s="2" t="s">
        <v>916</v>
      </c>
      <c r="F1134" s="4">
        <v>52308</v>
      </c>
      <c r="G1134" s="3" t="s">
        <v>12</v>
      </c>
      <c r="H1134" s="3" t="s">
        <v>13</v>
      </c>
      <c r="I1134" s="4"/>
      <c r="J1134" s="3"/>
      <c r="K1134" s="3" t="s">
        <v>3</v>
      </c>
      <c r="L1134" s="3" t="s">
        <v>59</v>
      </c>
      <c r="M1134" s="3" t="s">
        <v>60</v>
      </c>
      <c r="N1134" s="127">
        <v>1133</v>
      </c>
    </row>
    <row r="1135" spans="1:14" ht="15.75" x14ac:dyDescent="0.25">
      <c r="A1135" s="23" t="s">
        <v>2186</v>
      </c>
      <c r="B1135" s="23" t="s">
        <v>1102</v>
      </c>
      <c r="C1135" s="3" t="s">
        <v>87</v>
      </c>
      <c r="D1135" s="2" t="s">
        <v>2187</v>
      </c>
      <c r="E1135" s="2" t="s">
        <v>163</v>
      </c>
      <c r="F1135" s="4">
        <v>52282</v>
      </c>
      <c r="G1135" s="3" t="s">
        <v>12</v>
      </c>
      <c r="H1135" s="3" t="s">
        <v>13</v>
      </c>
      <c r="I1135" s="4"/>
      <c r="J1135" s="3"/>
      <c r="K1135" s="3" t="s">
        <v>2</v>
      </c>
      <c r="L1135" s="3" t="s">
        <v>14</v>
      </c>
      <c r="M1135" s="3" t="s">
        <v>15</v>
      </c>
      <c r="N1135" s="127">
        <v>1134</v>
      </c>
    </row>
    <row r="1136" spans="1:14" ht="15.75" x14ac:dyDescent="0.25">
      <c r="A1136" s="23" t="s">
        <v>2188</v>
      </c>
      <c r="B1136" s="23" t="s">
        <v>2189</v>
      </c>
      <c r="C1136" s="3" t="s">
        <v>31</v>
      </c>
      <c r="D1136" s="2" t="s">
        <v>1888</v>
      </c>
      <c r="E1136" s="2" t="s">
        <v>1889</v>
      </c>
      <c r="F1136" s="4">
        <v>52282</v>
      </c>
      <c r="G1136" s="3" t="s">
        <v>12</v>
      </c>
      <c r="H1136" s="3" t="s">
        <v>13</v>
      </c>
      <c r="I1136" s="4"/>
      <c r="J1136" s="3"/>
      <c r="K1136" s="3" t="s">
        <v>2</v>
      </c>
      <c r="L1136" s="3" t="s">
        <v>14</v>
      </c>
      <c r="M1136" s="3" t="s">
        <v>15</v>
      </c>
      <c r="N1136" s="127">
        <v>1135</v>
      </c>
    </row>
    <row r="1137" spans="1:14" ht="15.75" x14ac:dyDescent="0.25">
      <c r="A1137" s="23" t="s">
        <v>2190</v>
      </c>
      <c r="B1137" s="23" t="s">
        <v>147</v>
      </c>
      <c r="C1137" s="3" t="s">
        <v>181</v>
      </c>
      <c r="D1137" s="2" t="s">
        <v>2191</v>
      </c>
      <c r="E1137" s="2" t="s">
        <v>706</v>
      </c>
      <c r="F1137" s="4">
        <v>52282</v>
      </c>
      <c r="G1137" s="3" t="s">
        <v>12</v>
      </c>
      <c r="H1137" s="3" t="s">
        <v>13</v>
      </c>
      <c r="I1137" s="4"/>
      <c r="J1137" s="3"/>
      <c r="K1137" s="3" t="s">
        <v>2</v>
      </c>
      <c r="L1137" s="3" t="s">
        <v>14</v>
      </c>
      <c r="M1137" s="3" t="s">
        <v>15</v>
      </c>
      <c r="N1137" s="127">
        <v>1136</v>
      </c>
    </row>
    <row r="1138" spans="1:14" ht="15.75" x14ac:dyDescent="0.25">
      <c r="A1138" s="23" t="s">
        <v>548</v>
      </c>
      <c r="B1138" s="23" t="s">
        <v>127</v>
      </c>
      <c r="C1138" s="3" t="s">
        <v>144</v>
      </c>
      <c r="D1138" s="2" t="s">
        <v>2192</v>
      </c>
      <c r="E1138" s="2" t="s">
        <v>2193</v>
      </c>
      <c r="F1138" s="4">
        <v>52275</v>
      </c>
      <c r="G1138" s="3" t="s">
        <v>12</v>
      </c>
      <c r="H1138" s="3" t="s">
        <v>13</v>
      </c>
      <c r="I1138" s="4"/>
      <c r="J1138" s="3"/>
      <c r="K1138" s="3" t="s">
        <v>2</v>
      </c>
      <c r="L1138" s="3" t="s">
        <v>14</v>
      </c>
      <c r="M1138" s="3" t="s">
        <v>15</v>
      </c>
      <c r="N1138" s="127">
        <v>1137</v>
      </c>
    </row>
    <row r="1139" spans="1:14" ht="15.75" x14ac:dyDescent="0.25">
      <c r="A1139" s="23" t="s">
        <v>2194</v>
      </c>
      <c r="B1139" s="23" t="s">
        <v>17</v>
      </c>
      <c r="C1139" s="3" t="s">
        <v>18</v>
      </c>
      <c r="D1139" s="2" t="s">
        <v>2195</v>
      </c>
      <c r="E1139" s="2" t="s">
        <v>639</v>
      </c>
      <c r="F1139" s="4">
        <v>52275</v>
      </c>
      <c r="G1139" s="3" t="s">
        <v>12</v>
      </c>
      <c r="H1139" s="3" t="s">
        <v>13</v>
      </c>
      <c r="I1139" s="4"/>
      <c r="J1139" s="3"/>
      <c r="K1139" s="3" t="s">
        <v>2</v>
      </c>
      <c r="L1139" s="3" t="s">
        <v>14</v>
      </c>
      <c r="M1139" s="3" t="s">
        <v>15</v>
      </c>
      <c r="N1139" s="127">
        <v>1138</v>
      </c>
    </row>
    <row r="1140" spans="1:14" ht="15.75" x14ac:dyDescent="0.25">
      <c r="A1140" s="23" t="s">
        <v>2196</v>
      </c>
      <c r="B1140" s="23" t="s">
        <v>1062</v>
      </c>
      <c r="C1140" s="3" t="s">
        <v>51</v>
      </c>
      <c r="D1140" s="2" t="s">
        <v>2197</v>
      </c>
      <c r="E1140" s="2" t="s">
        <v>72</v>
      </c>
      <c r="F1140" s="4">
        <v>52275</v>
      </c>
      <c r="G1140" s="3" t="s">
        <v>12</v>
      </c>
      <c r="H1140" s="3" t="s">
        <v>13</v>
      </c>
      <c r="I1140" s="4"/>
      <c r="J1140" s="3"/>
      <c r="K1140" s="3" t="s">
        <v>2</v>
      </c>
      <c r="L1140" s="3" t="s">
        <v>14</v>
      </c>
      <c r="M1140" s="3" t="s">
        <v>15</v>
      </c>
      <c r="N1140" s="127">
        <v>1139</v>
      </c>
    </row>
    <row r="1141" spans="1:14" ht="15.75" x14ac:dyDescent="0.25">
      <c r="A1141" s="23" t="s">
        <v>2198</v>
      </c>
      <c r="B1141" s="23" t="s">
        <v>559</v>
      </c>
      <c r="C1141" s="3" t="s">
        <v>224</v>
      </c>
      <c r="D1141" s="2" t="s">
        <v>2199</v>
      </c>
      <c r="E1141" s="2" t="s">
        <v>72</v>
      </c>
      <c r="F1141" s="4">
        <v>52275</v>
      </c>
      <c r="G1141" s="3" t="s">
        <v>12</v>
      </c>
      <c r="H1141" s="3" t="s">
        <v>13</v>
      </c>
      <c r="I1141" s="4"/>
      <c r="J1141" s="3"/>
      <c r="K1141" s="3" t="s">
        <v>2</v>
      </c>
      <c r="L1141" s="3" t="s">
        <v>14</v>
      </c>
      <c r="M1141" s="3" t="s">
        <v>15</v>
      </c>
      <c r="N1141" s="127">
        <v>1140</v>
      </c>
    </row>
    <row r="1142" spans="1:14" ht="15.75" x14ac:dyDescent="0.25">
      <c r="A1142" s="23" t="s">
        <v>1148</v>
      </c>
      <c r="B1142" s="23" t="s">
        <v>1726</v>
      </c>
      <c r="C1142" s="3" t="s">
        <v>51</v>
      </c>
      <c r="D1142" s="2" t="s">
        <v>2200</v>
      </c>
      <c r="E1142" s="2" t="s">
        <v>321</v>
      </c>
      <c r="F1142" s="4">
        <v>52275</v>
      </c>
      <c r="G1142" s="3" t="s">
        <v>12</v>
      </c>
      <c r="H1142" s="3" t="s">
        <v>13</v>
      </c>
      <c r="I1142" s="4"/>
      <c r="J1142" s="3"/>
      <c r="K1142" s="3" t="s">
        <v>2</v>
      </c>
      <c r="L1142" s="3" t="s">
        <v>14</v>
      </c>
      <c r="M1142" s="3" t="s">
        <v>15</v>
      </c>
      <c r="N1142" s="127">
        <v>1141</v>
      </c>
    </row>
    <row r="1143" spans="1:14" ht="15.75" x14ac:dyDescent="0.25">
      <c r="A1143" s="23" t="s">
        <v>223</v>
      </c>
      <c r="B1143" s="23" t="s">
        <v>1815</v>
      </c>
      <c r="C1143" s="3" t="s">
        <v>51</v>
      </c>
      <c r="D1143" s="2" t="s">
        <v>2201</v>
      </c>
      <c r="E1143" s="2" t="s">
        <v>321</v>
      </c>
      <c r="F1143" s="4">
        <v>52275</v>
      </c>
      <c r="G1143" s="3" t="s">
        <v>12</v>
      </c>
      <c r="H1143" s="3" t="s">
        <v>13</v>
      </c>
      <c r="I1143" s="4"/>
      <c r="J1143" s="3"/>
      <c r="K1143" s="3" t="s">
        <v>2</v>
      </c>
      <c r="L1143" s="3" t="s">
        <v>14</v>
      </c>
      <c r="M1143" s="3" t="s">
        <v>15</v>
      </c>
      <c r="N1143" s="127">
        <v>1142</v>
      </c>
    </row>
    <row r="1144" spans="1:14" ht="15.75" x14ac:dyDescent="0.25">
      <c r="A1144" s="23" t="s">
        <v>2202</v>
      </c>
      <c r="B1144" s="23" t="s">
        <v>147</v>
      </c>
      <c r="C1144" s="3" t="s">
        <v>63</v>
      </c>
      <c r="D1144" s="2" t="s">
        <v>2203</v>
      </c>
      <c r="E1144" s="2" t="s">
        <v>309</v>
      </c>
      <c r="F1144" s="4">
        <v>52275</v>
      </c>
      <c r="G1144" s="3" t="s">
        <v>12</v>
      </c>
      <c r="H1144" s="3" t="s">
        <v>13</v>
      </c>
      <c r="I1144" s="4"/>
      <c r="J1144" s="3"/>
      <c r="K1144" s="3" t="s">
        <v>2</v>
      </c>
      <c r="L1144" s="3" t="s">
        <v>14</v>
      </c>
      <c r="M1144" s="3" t="s">
        <v>15</v>
      </c>
      <c r="N1144" s="127">
        <v>1143</v>
      </c>
    </row>
    <row r="1145" spans="1:14" ht="15.75" x14ac:dyDescent="0.25">
      <c r="A1145" s="23" t="s">
        <v>580</v>
      </c>
      <c r="B1145" s="23" t="s">
        <v>2204</v>
      </c>
      <c r="C1145" s="3" t="s">
        <v>13</v>
      </c>
      <c r="D1145" s="2" t="s">
        <v>2205</v>
      </c>
      <c r="E1145" s="2" t="s">
        <v>167</v>
      </c>
      <c r="F1145" s="4">
        <v>52275</v>
      </c>
      <c r="G1145" s="3" t="s">
        <v>12</v>
      </c>
      <c r="H1145" s="3" t="s">
        <v>13</v>
      </c>
      <c r="I1145" s="4"/>
      <c r="J1145" s="3"/>
      <c r="K1145" s="3" t="s">
        <v>2</v>
      </c>
      <c r="L1145" s="3" t="s">
        <v>14</v>
      </c>
      <c r="M1145" s="3" t="s">
        <v>15</v>
      </c>
      <c r="N1145" s="127">
        <v>1144</v>
      </c>
    </row>
    <row r="1146" spans="1:14" ht="15.75" x14ac:dyDescent="0.25">
      <c r="A1146" s="23" t="s">
        <v>2206</v>
      </c>
      <c r="B1146" s="23" t="s">
        <v>2207</v>
      </c>
      <c r="C1146" s="3" t="s">
        <v>144</v>
      </c>
      <c r="D1146" s="2" t="s">
        <v>2208</v>
      </c>
      <c r="E1146" s="2" t="s">
        <v>1661</v>
      </c>
      <c r="F1146" s="24">
        <v>52275</v>
      </c>
      <c r="G1146" s="3" t="s">
        <v>12</v>
      </c>
      <c r="H1146" s="3" t="s">
        <v>13</v>
      </c>
      <c r="I1146" s="4"/>
      <c r="J1146" s="3"/>
      <c r="K1146" s="3" t="s">
        <v>246</v>
      </c>
      <c r="L1146" s="3" t="s">
        <v>14</v>
      </c>
      <c r="M1146" s="3" t="s">
        <v>15</v>
      </c>
      <c r="N1146" s="127">
        <v>1145</v>
      </c>
    </row>
    <row r="1147" spans="1:14" ht="15.75" x14ac:dyDescent="0.25">
      <c r="A1147" s="23" t="s">
        <v>561</v>
      </c>
      <c r="B1147" s="23" t="s">
        <v>1720</v>
      </c>
      <c r="C1147" s="3" t="s">
        <v>12</v>
      </c>
      <c r="D1147" s="2" t="s">
        <v>2209</v>
      </c>
      <c r="E1147" s="2" t="s">
        <v>694</v>
      </c>
      <c r="F1147" s="4">
        <v>52275</v>
      </c>
      <c r="G1147" s="3" t="s">
        <v>12</v>
      </c>
      <c r="H1147" s="3" t="s">
        <v>13</v>
      </c>
      <c r="I1147" s="4"/>
      <c r="J1147" s="3"/>
      <c r="K1147" s="3" t="s">
        <v>2</v>
      </c>
      <c r="L1147" s="3" t="s">
        <v>14</v>
      </c>
      <c r="M1147" s="3" t="s">
        <v>15</v>
      </c>
      <c r="N1147" s="127">
        <v>1146</v>
      </c>
    </row>
    <row r="1148" spans="1:14" ht="15.75" x14ac:dyDescent="0.25">
      <c r="A1148" s="23" t="s">
        <v>2210</v>
      </c>
      <c r="B1148" s="23" t="s">
        <v>1782</v>
      </c>
      <c r="C1148" s="3" t="s">
        <v>144</v>
      </c>
      <c r="D1148" s="2" t="s">
        <v>2211</v>
      </c>
      <c r="E1148" s="2" t="s">
        <v>120</v>
      </c>
      <c r="F1148" s="4">
        <v>52275</v>
      </c>
      <c r="G1148" s="3" t="s">
        <v>12</v>
      </c>
      <c r="H1148" s="3" t="s">
        <v>13</v>
      </c>
      <c r="I1148" s="4"/>
      <c r="J1148" s="3"/>
      <c r="K1148" s="3" t="s">
        <v>2</v>
      </c>
      <c r="L1148" s="3" t="s">
        <v>14</v>
      </c>
      <c r="M1148" s="3" t="s">
        <v>15</v>
      </c>
      <c r="N1148" s="127">
        <v>1147</v>
      </c>
    </row>
    <row r="1149" spans="1:14" ht="15.75" x14ac:dyDescent="0.25">
      <c r="A1149" s="23" t="s">
        <v>420</v>
      </c>
      <c r="B1149" s="23" t="s">
        <v>2212</v>
      </c>
      <c r="C1149" s="3" t="s">
        <v>51</v>
      </c>
      <c r="D1149" s="2" t="s">
        <v>2211</v>
      </c>
      <c r="E1149" s="2" t="s">
        <v>120</v>
      </c>
      <c r="F1149" s="4">
        <v>52275</v>
      </c>
      <c r="G1149" s="3" t="s">
        <v>12</v>
      </c>
      <c r="H1149" s="3" t="s">
        <v>13</v>
      </c>
      <c r="I1149" s="4"/>
      <c r="J1149" s="3"/>
      <c r="K1149" s="3" t="s">
        <v>2</v>
      </c>
      <c r="L1149" s="3" t="s">
        <v>14</v>
      </c>
      <c r="M1149" s="3" t="s">
        <v>15</v>
      </c>
      <c r="N1149" s="127">
        <v>1148</v>
      </c>
    </row>
    <row r="1150" spans="1:14" ht="15.75" x14ac:dyDescent="0.25">
      <c r="A1150" s="23" t="s">
        <v>2213</v>
      </c>
      <c r="B1150" s="23" t="s">
        <v>2214</v>
      </c>
      <c r="C1150" s="3" t="s">
        <v>144</v>
      </c>
      <c r="D1150" s="2" t="s">
        <v>1654</v>
      </c>
      <c r="E1150" s="2" t="s">
        <v>53</v>
      </c>
      <c r="F1150" s="24">
        <v>52200</v>
      </c>
      <c r="G1150" s="3" t="s">
        <v>12</v>
      </c>
      <c r="H1150" s="3" t="s">
        <v>13</v>
      </c>
      <c r="I1150" s="4"/>
      <c r="J1150" s="3"/>
      <c r="K1150" s="3" t="s">
        <v>2</v>
      </c>
      <c r="L1150" s="3" t="s">
        <v>14</v>
      </c>
      <c r="M1150" s="3" t="s">
        <v>15</v>
      </c>
      <c r="N1150" s="127">
        <v>1149</v>
      </c>
    </row>
    <row r="1151" spans="1:14" ht="15.75" x14ac:dyDescent="0.25">
      <c r="A1151" s="23" t="s">
        <v>2215</v>
      </c>
      <c r="B1151" s="23" t="s">
        <v>2216</v>
      </c>
      <c r="C1151" s="8"/>
      <c r="D1151" s="2" t="s">
        <v>1453</v>
      </c>
      <c r="E1151" s="2" t="s">
        <v>1454</v>
      </c>
      <c r="F1151" s="4">
        <v>52170</v>
      </c>
      <c r="G1151" s="3" t="s">
        <v>12</v>
      </c>
      <c r="H1151" s="3" t="s">
        <v>13</v>
      </c>
      <c r="I1151" s="4"/>
      <c r="J1151" s="3"/>
      <c r="K1151" s="3" t="s">
        <v>2</v>
      </c>
      <c r="L1151" s="3" t="s">
        <v>14</v>
      </c>
      <c r="M1151" s="3" t="s">
        <v>15</v>
      </c>
      <c r="N1151" s="127">
        <v>1150</v>
      </c>
    </row>
    <row r="1152" spans="1:14" ht="15.75" x14ac:dyDescent="0.25">
      <c r="A1152" s="23" t="s">
        <v>1786</v>
      </c>
      <c r="B1152" s="23" t="s">
        <v>263</v>
      </c>
      <c r="C1152" s="3" t="s">
        <v>12</v>
      </c>
      <c r="D1152" s="2" t="s">
        <v>1654</v>
      </c>
      <c r="E1152" s="2" t="s">
        <v>53</v>
      </c>
      <c r="F1152" s="4">
        <v>52097</v>
      </c>
      <c r="G1152" s="3" t="s">
        <v>12</v>
      </c>
      <c r="H1152" s="3" t="s">
        <v>13</v>
      </c>
      <c r="I1152" s="4"/>
      <c r="J1152" s="3"/>
      <c r="K1152" s="3" t="s">
        <v>2</v>
      </c>
      <c r="L1152" s="3" t="s">
        <v>14</v>
      </c>
      <c r="M1152" s="3" t="s">
        <v>15</v>
      </c>
      <c r="N1152" s="127">
        <v>1151</v>
      </c>
    </row>
    <row r="1153" spans="1:14" ht="15.75" x14ac:dyDescent="0.25">
      <c r="A1153" s="23" t="s">
        <v>288</v>
      </c>
      <c r="B1153" s="23" t="s">
        <v>696</v>
      </c>
      <c r="C1153" s="3" t="s">
        <v>12</v>
      </c>
      <c r="D1153" s="2" t="s">
        <v>782</v>
      </c>
      <c r="E1153" s="2" t="s">
        <v>258</v>
      </c>
      <c r="F1153" s="4">
        <v>52085</v>
      </c>
      <c r="G1153" s="3" t="s">
        <v>12</v>
      </c>
      <c r="H1153" s="3" t="s">
        <v>13</v>
      </c>
      <c r="I1153" s="4"/>
      <c r="J1153" s="3"/>
      <c r="K1153" s="3" t="s">
        <v>3</v>
      </c>
      <c r="L1153" s="3" t="s">
        <v>59</v>
      </c>
      <c r="M1153" s="3" t="s">
        <v>60</v>
      </c>
      <c r="N1153" s="127">
        <v>1152</v>
      </c>
    </row>
    <row r="1154" spans="1:14" ht="15.75" x14ac:dyDescent="0.25">
      <c r="A1154" s="23" t="s">
        <v>2217</v>
      </c>
      <c r="B1154" s="23" t="s">
        <v>2218</v>
      </c>
      <c r="C1154" s="3" t="s">
        <v>144</v>
      </c>
      <c r="D1154" s="2" t="s">
        <v>782</v>
      </c>
      <c r="E1154" s="2" t="s">
        <v>459</v>
      </c>
      <c r="F1154" s="4">
        <v>52040</v>
      </c>
      <c r="G1154" s="3" t="s">
        <v>12</v>
      </c>
      <c r="H1154" s="3" t="s">
        <v>13</v>
      </c>
      <c r="I1154" s="4"/>
      <c r="J1154" s="3"/>
      <c r="K1154" s="3" t="s">
        <v>3</v>
      </c>
      <c r="L1154" s="3" t="s">
        <v>59</v>
      </c>
      <c r="M1154" s="3" t="s">
        <v>60</v>
      </c>
      <c r="N1154" s="127">
        <v>1153</v>
      </c>
    </row>
    <row r="1155" spans="1:14" ht="15.75" x14ac:dyDescent="0.25">
      <c r="A1155" s="23" t="s">
        <v>2219</v>
      </c>
      <c r="B1155" s="23" t="s">
        <v>464</v>
      </c>
      <c r="C1155" s="3" t="s">
        <v>87</v>
      </c>
      <c r="D1155" s="2" t="s">
        <v>2220</v>
      </c>
      <c r="E1155" s="2" t="s">
        <v>53</v>
      </c>
      <c r="F1155" s="4">
        <v>52019</v>
      </c>
      <c r="G1155" s="3" t="s">
        <v>12</v>
      </c>
      <c r="H1155" s="3" t="s">
        <v>13</v>
      </c>
      <c r="I1155" s="4"/>
      <c r="J1155" s="3"/>
      <c r="K1155" s="3" t="s">
        <v>2</v>
      </c>
      <c r="L1155" s="3" t="s">
        <v>14</v>
      </c>
      <c r="M1155" s="3" t="s">
        <v>15</v>
      </c>
      <c r="N1155" s="127">
        <v>1154</v>
      </c>
    </row>
    <row r="1156" spans="1:14" ht="15.75" x14ac:dyDescent="0.25">
      <c r="A1156" s="23" t="s">
        <v>2221</v>
      </c>
      <c r="B1156" s="23" t="s">
        <v>2222</v>
      </c>
      <c r="C1156" s="3" t="s">
        <v>18</v>
      </c>
      <c r="D1156" s="2" t="s">
        <v>2223</v>
      </c>
      <c r="E1156" s="2" t="s">
        <v>113</v>
      </c>
      <c r="F1156" s="4">
        <v>52000</v>
      </c>
      <c r="G1156" s="3" t="s">
        <v>12</v>
      </c>
      <c r="H1156" s="3" t="s">
        <v>13</v>
      </c>
      <c r="I1156" s="4"/>
      <c r="J1156" s="3"/>
      <c r="K1156" s="3" t="s">
        <v>2</v>
      </c>
      <c r="L1156" s="3" t="s">
        <v>14</v>
      </c>
      <c r="M1156" s="3" t="s">
        <v>15</v>
      </c>
      <c r="N1156" s="127">
        <v>1155</v>
      </c>
    </row>
    <row r="1157" spans="1:14" ht="15.75" x14ac:dyDescent="0.25">
      <c r="A1157" s="23" t="s">
        <v>2224</v>
      </c>
      <c r="B1157" s="23" t="s">
        <v>650</v>
      </c>
      <c r="C1157" s="3" t="s">
        <v>87</v>
      </c>
      <c r="D1157" s="2" t="s">
        <v>588</v>
      </c>
      <c r="E1157" s="2" t="s">
        <v>270</v>
      </c>
      <c r="F1157" s="4">
        <v>52000</v>
      </c>
      <c r="G1157" s="3" t="s">
        <v>12</v>
      </c>
      <c r="H1157" s="3" t="s">
        <v>13</v>
      </c>
      <c r="I1157" s="4"/>
      <c r="J1157" s="3"/>
      <c r="K1157" s="3" t="s">
        <v>3</v>
      </c>
      <c r="L1157" s="3" t="s">
        <v>59</v>
      </c>
      <c r="M1157" s="3" t="s">
        <v>60</v>
      </c>
      <c r="N1157" s="127">
        <v>1156</v>
      </c>
    </row>
    <row r="1158" spans="1:14" ht="15.75" x14ac:dyDescent="0.25">
      <c r="A1158" s="23" t="s">
        <v>2225</v>
      </c>
      <c r="B1158" s="23" t="s">
        <v>595</v>
      </c>
      <c r="C1158" s="3" t="s">
        <v>18</v>
      </c>
      <c r="D1158" s="2" t="s">
        <v>782</v>
      </c>
      <c r="E1158" s="2" t="s">
        <v>258</v>
      </c>
      <c r="F1158" s="4">
        <v>51999</v>
      </c>
      <c r="G1158" s="3" t="s">
        <v>12</v>
      </c>
      <c r="H1158" s="3" t="s">
        <v>13</v>
      </c>
      <c r="I1158" s="4">
        <v>1000</v>
      </c>
      <c r="J1158" s="3"/>
      <c r="K1158" s="3" t="s">
        <v>3</v>
      </c>
      <c r="L1158" s="3" t="s">
        <v>59</v>
      </c>
      <c r="M1158" s="3" t="s">
        <v>60</v>
      </c>
      <c r="N1158" s="127">
        <v>1157</v>
      </c>
    </row>
    <row r="1159" spans="1:14" ht="15.75" x14ac:dyDescent="0.25">
      <c r="A1159" s="23" t="s">
        <v>2226</v>
      </c>
      <c r="B1159" s="23" t="s">
        <v>8</v>
      </c>
      <c r="C1159" s="3" t="s">
        <v>12</v>
      </c>
      <c r="D1159" s="2" t="s">
        <v>782</v>
      </c>
      <c r="E1159" s="2" t="s">
        <v>916</v>
      </c>
      <c r="F1159" s="4">
        <v>51911</v>
      </c>
      <c r="G1159" s="3" t="s">
        <v>12</v>
      </c>
      <c r="H1159" s="3" t="s">
        <v>13</v>
      </c>
      <c r="I1159" s="4"/>
      <c r="J1159" s="3"/>
      <c r="K1159" s="3" t="s">
        <v>3</v>
      </c>
      <c r="L1159" s="3" t="s">
        <v>59</v>
      </c>
      <c r="M1159" s="3" t="s">
        <v>60</v>
      </c>
      <c r="N1159" s="127">
        <v>1158</v>
      </c>
    </row>
    <row r="1160" spans="1:14" ht="15.75" x14ac:dyDescent="0.25">
      <c r="A1160" s="23" t="s">
        <v>2227</v>
      </c>
      <c r="B1160" s="23" t="s">
        <v>1321</v>
      </c>
      <c r="C1160" s="3" t="s">
        <v>51</v>
      </c>
      <c r="D1160" s="2" t="s">
        <v>2228</v>
      </c>
      <c r="E1160" s="2" t="s">
        <v>963</v>
      </c>
      <c r="F1160" s="4">
        <v>51886</v>
      </c>
      <c r="G1160" s="3" t="s">
        <v>12</v>
      </c>
      <c r="H1160" s="3" t="s">
        <v>13</v>
      </c>
      <c r="I1160" s="4"/>
      <c r="J1160" s="3"/>
      <c r="K1160" s="3" t="s">
        <v>2</v>
      </c>
      <c r="L1160" s="3" t="s">
        <v>14</v>
      </c>
      <c r="M1160" s="3" t="s">
        <v>15</v>
      </c>
      <c r="N1160" s="127">
        <v>1159</v>
      </c>
    </row>
    <row r="1161" spans="1:14" ht="15.75" x14ac:dyDescent="0.25">
      <c r="A1161" s="23" t="s">
        <v>2229</v>
      </c>
      <c r="B1161" s="23" t="s">
        <v>462</v>
      </c>
      <c r="C1161" s="3" t="s">
        <v>207</v>
      </c>
      <c r="D1161" s="2" t="s">
        <v>782</v>
      </c>
      <c r="E1161" s="2" t="s">
        <v>280</v>
      </c>
      <c r="F1161" s="4">
        <v>51873</v>
      </c>
      <c r="G1161" s="3" t="s">
        <v>58</v>
      </c>
      <c r="H1161" s="3" t="s">
        <v>13</v>
      </c>
      <c r="I1161" s="4"/>
      <c r="J1161" s="3"/>
      <c r="K1161" s="3" t="s">
        <v>1</v>
      </c>
      <c r="L1161" s="3" t="s">
        <v>59</v>
      </c>
      <c r="M1161" s="3" t="s">
        <v>60</v>
      </c>
      <c r="N1161" s="127">
        <v>1160</v>
      </c>
    </row>
    <row r="1162" spans="1:14" ht="15.75" x14ac:dyDescent="0.25">
      <c r="A1162" s="23" t="s">
        <v>1404</v>
      </c>
      <c r="B1162" s="23" t="s">
        <v>260</v>
      </c>
      <c r="C1162" s="3" t="s">
        <v>87</v>
      </c>
      <c r="D1162" s="2" t="s">
        <v>588</v>
      </c>
      <c r="E1162" s="2" t="s">
        <v>380</v>
      </c>
      <c r="F1162" s="4">
        <v>51851</v>
      </c>
      <c r="G1162" s="3" t="s">
        <v>12</v>
      </c>
      <c r="H1162" s="3" t="s">
        <v>13</v>
      </c>
      <c r="I1162" s="4"/>
      <c r="J1162" s="3"/>
      <c r="K1162" s="3" t="s">
        <v>3</v>
      </c>
      <c r="L1162" s="3" t="s">
        <v>59</v>
      </c>
      <c r="M1162" s="3" t="s">
        <v>60</v>
      </c>
      <c r="N1162" s="127">
        <v>1161</v>
      </c>
    </row>
    <row r="1163" spans="1:14" ht="15.75" x14ac:dyDescent="0.25">
      <c r="A1163" s="23" t="s">
        <v>2230</v>
      </c>
      <c r="B1163" s="23" t="s">
        <v>1782</v>
      </c>
      <c r="C1163" s="3" t="s">
        <v>51</v>
      </c>
      <c r="D1163" s="2" t="s">
        <v>588</v>
      </c>
      <c r="E1163" s="2" t="s">
        <v>497</v>
      </c>
      <c r="F1163" s="4">
        <v>51746</v>
      </c>
      <c r="G1163" s="3" t="s">
        <v>12</v>
      </c>
      <c r="H1163" s="3" t="s">
        <v>13</v>
      </c>
      <c r="I1163" s="4"/>
      <c r="J1163" s="3"/>
      <c r="K1163" s="3" t="s">
        <v>3</v>
      </c>
      <c r="L1163" s="3" t="s">
        <v>59</v>
      </c>
      <c r="M1163" s="3" t="s">
        <v>60</v>
      </c>
      <c r="N1163" s="127">
        <v>1162</v>
      </c>
    </row>
    <row r="1164" spans="1:14" ht="15.75" x14ac:dyDescent="0.25">
      <c r="A1164" s="23" t="s">
        <v>2231</v>
      </c>
      <c r="B1164" s="23" t="s">
        <v>62</v>
      </c>
      <c r="C1164" s="3" t="s">
        <v>287</v>
      </c>
      <c r="D1164" s="2" t="s">
        <v>201</v>
      </c>
      <c r="E1164" s="2" t="s">
        <v>189</v>
      </c>
      <c r="F1164" s="24">
        <v>51735</v>
      </c>
      <c r="G1164" s="3" t="s">
        <v>12</v>
      </c>
      <c r="H1164" s="3" t="s">
        <v>13</v>
      </c>
      <c r="I1164" s="4"/>
      <c r="J1164" s="3"/>
      <c r="K1164" s="3" t="s">
        <v>3</v>
      </c>
      <c r="L1164" s="3" t="s">
        <v>59</v>
      </c>
      <c r="M1164" s="3" t="s">
        <v>60</v>
      </c>
      <c r="N1164" s="127">
        <v>1163</v>
      </c>
    </row>
    <row r="1165" spans="1:14" ht="15.75" x14ac:dyDescent="0.25">
      <c r="A1165" s="23" t="s">
        <v>209</v>
      </c>
      <c r="B1165" s="23" t="s">
        <v>8</v>
      </c>
      <c r="C1165" s="3" t="s">
        <v>31</v>
      </c>
      <c r="D1165" s="2" t="s">
        <v>2232</v>
      </c>
      <c r="E1165" s="2" t="s">
        <v>789</v>
      </c>
      <c r="F1165" s="4">
        <v>51700</v>
      </c>
      <c r="G1165" s="3" t="s">
        <v>12</v>
      </c>
      <c r="H1165" s="3" t="s">
        <v>13</v>
      </c>
      <c r="I1165" s="4">
        <v>2500</v>
      </c>
      <c r="J1165" s="3"/>
      <c r="K1165" s="3" t="s">
        <v>2</v>
      </c>
      <c r="L1165" s="3" t="s">
        <v>14</v>
      </c>
      <c r="M1165" s="3" t="s">
        <v>15</v>
      </c>
      <c r="N1165" s="127">
        <v>1164</v>
      </c>
    </row>
    <row r="1166" spans="1:14" ht="15.75" x14ac:dyDescent="0.25">
      <c r="A1166" s="23" t="s">
        <v>1506</v>
      </c>
      <c r="B1166" s="23" t="s">
        <v>55</v>
      </c>
      <c r="C1166" s="3" t="s">
        <v>63</v>
      </c>
      <c r="D1166" s="2" t="s">
        <v>588</v>
      </c>
      <c r="E1166" s="2" t="s">
        <v>501</v>
      </c>
      <c r="F1166" s="4">
        <v>51687</v>
      </c>
      <c r="G1166" s="3" t="s">
        <v>12</v>
      </c>
      <c r="H1166" s="3" t="s">
        <v>13</v>
      </c>
      <c r="I1166" s="4"/>
      <c r="J1166" s="3"/>
      <c r="K1166" s="3" t="s">
        <v>3</v>
      </c>
      <c r="L1166" s="3" t="s">
        <v>59</v>
      </c>
      <c r="M1166" s="3" t="s">
        <v>60</v>
      </c>
      <c r="N1166" s="127">
        <v>1165</v>
      </c>
    </row>
    <row r="1167" spans="1:14" ht="15.75" x14ac:dyDescent="0.25">
      <c r="A1167" s="23" t="s">
        <v>2233</v>
      </c>
      <c r="B1167" s="23" t="s">
        <v>78</v>
      </c>
      <c r="C1167" s="3" t="s">
        <v>43</v>
      </c>
      <c r="D1167" s="2" t="s">
        <v>2234</v>
      </c>
      <c r="E1167" s="2" t="s">
        <v>270</v>
      </c>
      <c r="F1167" s="4">
        <v>51681</v>
      </c>
      <c r="G1167" s="3" t="s">
        <v>12</v>
      </c>
      <c r="H1167" s="3" t="s">
        <v>13</v>
      </c>
      <c r="I1167" s="4"/>
      <c r="J1167" s="3"/>
      <c r="K1167" s="3" t="s">
        <v>2</v>
      </c>
      <c r="L1167" s="3" t="s">
        <v>14</v>
      </c>
      <c r="M1167" s="3" t="s">
        <v>15</v>
      </c>
      <c r="N1167" s="127">
        <v>1166</v>
      </c>
    </row>
    <row r="1168" spans="1:14" ht="15.75" x14ac:dyDescent="0.25">
      <c r="A1168" s="23" t="s">
        <v>2235</v>
      </c>
      <c r="B1168" s="23" t="s">
        <v>2236</v>
      </c>
      <c r="C1168" s="3" t="s">
        <v>51</v>
      </c>
      <c r="D1168" s="2" t="s">
        <v>588</v>
      </c>
      <c r="E1168" s="2" t="s">
        <v>530</v>
      </c>
      <c r="F1168" s="4">
        <v>51660</v>
      </c>
      <c r="G1168" s="3" t="s">
        <v>12</v>
      </c>
      <c r="H1168" s="3" t="s">
        <v>13</v>
      </c>
      <c r="I1168" s="4"/>
      <c r="J1168" s="3"/>
      <c r="K1168" s="3" t="s">
        <v>3</v>
      </c>
      <c r="L1168" s="3" t="s">
        <v>59</v>
      </c>
      <c r="M1168" s="3" t="s">
        <v>60</v>
      </c>
      <c r="N1168" s="127">
        <v>1167</v>
      </c>
    </row>
    <row r="1169" spans="1:14" ht="15.75" x14ac:dyDescent="0.25">
      <c r="A1169" s="23" t="s">
        <v>2237</v>
      </c>
      <c r="B1169" s="23" t="s">
        <v>1089</v>
      </c>
      <c r="C1169" s="3" t="s">
        <v>51</v>
      </c>
      <c r="D1169" s="2" t="s">
        <v>2238</v>
      </c>
      <c r="E1169" s="2" t="s">
        <v>994</v>
      </c>
      <c r="F1169" s="4">
        <v>51645</v>
      </c>
      <c r="G1169" s="3" t="s">
        <v>12</v>
      </c>
      <c r="H1169" s="3" t="s">
        <v>13</v>
      </c>
      <c r="I1169" s="4"/>
      <c r="J1169" s="3"/>
      <c r="K1169" s="3" t="s">
        <v>2</v>
      </c>
      <c r="L1169" s="3" t="s">
        <v>14</v>
      </c>
      <c r="M1169" s="3" t="s">
        <v>15</v>
      </c>
      <c r="N1169" s="127">
        <v>1168</v>
      </c>
    </row>
    <row r="1170" spans="1:14" ht="15.75" x14ac:dyDescent="0.25">
      <c r="A1170" s="23" t="s">
        <v>2239</v>
      </c>
      <c r="B1170" s="23" t="s">
        <v>2099</v>
      </c>
      <c r="C1170" s="3" t="s">
        <v>31</v>
      </c>
      <c r="D1170" s="2" t="s">
        <v>782</v>
      </c>
      <c r="E1170" s="2" t="s">
        <v>916</v>
      </c>
      <c r="F1170" s="4">
        <v>51575</v>
      </c>
      <c r="G1170" s="3" t="s">
        <v>58</v>
      </c>
      <c r="H1170" s="3" t="s">
        <v>13</v>
      </c>
      <c r="I1170" s="4"/>
      <c r="J1170" s="3"/>
      <c r="K1170" s="3" t="s">
        <v>1</v>
      </c>
      <c r="L1170" s="3" t="s">
        <v>59</v>
      </c>
      <c r="M1170" s="3" t="s">
        <v>60</v>
      </c>
      <c r="N1170" s="127">
        <v>1169</v>
      </c>
    </row>
    <row r="1171" spans="1:14" ht="15.75" x14ac:dyDescent="0.25">
      <c r="A1171" s="23" t="s">
        <v>2182</v>
      </c>
      <c r="B1171" s="23" t="s">
        <v>1047</v>
      </c>
      <c r="C1171" s="3" t="s">
        <v>12</v>
      </c>
      <c r="D1171" s="2" t="s">
        <v>782</v>
      </c>
      <c r="E1171" s="2" t="s">
        <v>527</v>
      </c>
      <c r="F1171" s="4">
        <v>51532</v>
      </c>
      <c r="G1171" s="3" t="s">
        <v>12</v>
      </c>
      <c r="H1171" s="3" t="s">
        <v>13</v>
      </c>
      <c r="I1171" s="4"/>
      <c r="J1171" s="3"/>
      <c r="K1171" s="3" t="s">
        <v>3</v>
      </c>
      <c r="L1171" s="3" t="s">
        <v>59</v>
      </c>
      <c r="M1171" s="3" t="s">
        <v>60</v>
      </c>
      <c r="N1171" s="127">
        <v>1170</v>
      </c>
    </row>
    <row r="1172" spans="1:14" ht="15.75" x14ac:dyDescent="0.25">
      <c r="A1172" s="23" t="s">
        <v>2240</v>
      </c>
      <c r="B1172" s="23" t="s">
        <v>139</v>
      </c>
      <c r="C1172" s="3" t="s">
        <v>58</v>
      </c>
      <c r="D1172" s="2" t="s">
        <v>2241</v>
      </c>
      <c r="E1172" s="2" t="s">
        <v>493</v>
      </c>
      <c r="F1172" s="24">
        <v>51508</v>
      </c>
      <c r="G1172" s="3" t="s">
        <v>12</v>
      </c>
      <c r="H1172" s="3" t="s">
        <v>13</v>
      </c>
      <c r="I1172" s="4">
        <v>1000</v>
      </c>
      <c r="J1172" s="3"/>
      <c r="K1172" s="3" t="s">
        <v>2</v>
      </c>
      <c r="L1172" s="3" t="s">
        <v>14</v>
      </c>
      <c r="M1172" s="3" t="s">
        <v>15</v>
      </c>
      <c r="N1172" s="127">
        <v>1171</v>
      </c>
    </row>
    <row r="1173" spans="1:14" ht="15.75" x14ac:dyDescent="0.25">
      <c r="A1173" s="23" t="s">
        <v>2242</v>
      </c>
      <c r="B1173" s="23" t="s">
        <v>1285</v>
      </c>
      <c r="C1173" s="3" t="s">
        <v>31</v>
      </c>
      <c r="D1173" s="2" t="s">
        <v>2243</v>
      </c>
      <c r="E1173" s="2" t="s">
        <v>141</v>
      </c>
      <c r="F1173" s="24">
        <v>51498</v>
      </c>
      <c r="G1173" s="3" t="s">
        <v>12</v>
      </c>
      <c r="H1173" s="3" t="s">
        <v>13</v>
      </c>
      <c r="I1173" s="4"/>
      <c r="J1173" s="3"/>
      <c r="K1173" s="3" t="s">
        <v>2</v>
      </c>
      <c r="L1173" s="3" t="s">
        <v>14</v>
      </c>
      <c r="M1173" s="3" t="s">
        <v>15</v>
      </c>
      <c r="N1173" s="127">
        <v>1172</v>
      </c>
    </row>
    <row r="1174" spans="1:14" ht="15.75" x14ac:dyDescent="0.25">
      <c r="A1174" s="23" t="s">
        <v>2244</v>
      </c>
      <c r="B1174" s="23" t="s">
        <v>203</v>
      </c>
      <c r="C1174" s="3" t="s">
        <v>12</v>
      </c>
      <c r="D1174" s="2" t="s">
        <v>588</v>
      </c>
      <c r="E1174" s="2" t="s">
        <v>410</v>
      </c>
      <c r="F1174" s="4">
        <v>51470</v>
      </c>
      <c r="G1174" s="3" t="s">
        <v>12</v>
      </c>
      <c r="H1174" s="3" t="s">
        <v>13</v>
      </c>
      <c r="I1174" s="4"/>
      <c r="J1174" s="3"/>
      <c r="K1174" s="3" t="s">
        <v>3</v>
      </c>
      <c r="L1174" s="3" t="s">
        <v>59</v>
      </c>
      <c r="M1174" s="3" t="s">
        <v>60</v>
      </c>
      <c r="N1174" s="127">
        <v>1173</v>
      </c>
    </row>
    <row r="1175" spans="1:14" ht="15.75" x14ac:dyDescent="0.25">
      <c r="A1175" s="23" t="s">
        <v>2245</v>
      </c>
      <c r="B1175" s="23" t="s">
        <v>2147</v>
      </c>
      <c r="C1175" s="3" t="s">
        <v>12</v>
      </c>
      <c r="D1175" s="2" t="s">
        <v>2246</v>
      </c>
      <c r="E1175" s="2" t="s">
        <v>505</v>
      </c>
      <c r="F1175" s="4">
        <v>51422</v>
      </c>
      <c r="G1175" s="3" t="s">
        <v>12</v>
      </c>
      <c r="H1175" s="3" t="s">
        <v>13</v>
      </c>
      <c r="I1175" s="4"/>
      <c r="J1175" s="3"/>
      <c r="K1175" s="3" t="s">
        <v>2</v>
      </c>
      <c r="L1175" s="3" t="s">
        <v>14</v>
      </c>
      <c r="M1175" s="3" t="s">
        <v>15</v>
      </c>
      <c r="N1175" s="127">
        <v>1174</v>
      </c>
    </row>
    <row r="1176" spans="1:14" ht="15.75" x14ac:dyDescent="0.25">
      <c r="A1176" s="23" t="s">
        <v>2247</v>
      </c>
      <c r="B1176" s="23" t="s">
        <v>752</v>
      </c>
      <c r="C1176" s="3" t="s">
        <v>187</v>
      </c>
      <c r="D1176" s="2" t="s">
        <v>2248</v>
      </c>
      <c r="E1176" s="2" t="s">
        <v>385</v>
      </c>
      <c r="F1176" s="4">
        <v>51349</v>
      </c>
      <c r="G1176" s="3" t="s">
        <v>12</v>
      </c>
      <c r="H1176" s="3" t="s">
        <v>13</v>
      </c>
      <c r="I1176" s="4"/>
      <c r="J1176" s="3"/>
      <c r="K1176" s="3" t="s">
        <v>2</v>
      </c>
      <c r="L1176" s="3" t="s">
        <v>14</v>
      </c>
      <c r="M1176" s="3" t="s">
        <v>15</v>
      </c>
      <c r="N1176" s="127">
        <v>1175</v>
      </c>
    </row>
    <row r="1177" spans="1:14" ht="15.75" x14ac:dyDescent="0.25">
      <c r="A1177" s="23" t="s">
        <v>2249</v>
      </c>
      <c r="B1177" s="23" t="s">
        <v>351</v>
      </c>
      <c r="C1177" s="3" t="s">
        <v>144</v>
      </c>
      <c r="D1177" s="2" t="s">
        <v>2250</v>
      </c>
      <c r="E1177" s="2" t="s">
        <v>198</v>
      </c>
      <c r="F1177" s="4">
        <v>51321</v>
      </c>
      <c r="G1177" s="3" t="s">
        <v>12</v>
      </c>
      <c r="H1177" s="3" t="s">
        <v>13</v>
      </c>
      <c r="I1177" s="4"/>
      <c r="J1177" s="3"/>
      <c r="K1177" s="3" t="s">
        <v>2</v>
      </c>
      <c r="L1177" s="3" t="s">
        <v>14</v>
      </c>
      <c r="M1177" s="3" t="s">
        <v>15</v>
      </c>
      <c r="N1177" s="127">
        <v>1176</v>
      </c>
    </row>
    <row r="1178" spans="1:14" ht="15.75" x14ac:dyDescent="0.25">
      <c r="A1178" s="23" t="s">
        <v>349</v>
      </c>
      <c r="B1178" s="23" t="s">
        <v>1309</v>
      </c>
      <c r="C1178" s="3" t="s">
        <v>31</v>
      </c>
      <c r="D1178" s="2" t="s">
        <v>1654</v>
      </c>
      <c r="E1178" s="2" t="s">
        <v>53</v>
      </c>
      <c r="F1178" s="4">
        <v>51301</v>
      </c>
      <c r="G1178" s="3" t="s">
        <v>12</v>
      </c>
      <c r="H1178" s="3" t="s">
        <v>13</v>
      </c>
      <c r="I1178" s="4"/>
      <c r="J1178" s="3"/>
      <c r="K1178" s="3" t="s">
        <v>2</v>
      </c>
      <c r="L1178" s="3" t="s">
        <v>14</v>
      </c>
      <c r="M1178" s="3" t="s">
        <v>15</v>
      </c>
      <c r="N1178" s="127">
        <v>1177</v>
      </c>
    </row>
    <row r="1179" spans="1:14" ht="15.75" x14ac:dyDescent="0.25">
      <c r="A1179" s="23" t="s">
        <v>2251</v>
      </c>
      <c r="B1179" s="23" t="s">
        <v>609</v>
      </c>
      <c r="C1179" s="8"/>
      <c r="D1179" s="2" t="s">
        <v>2252</v>
      </c>
      <c r="E1179" s="2" t="s">
        <v>48</v>
      </c>
      <c r="F1179" s="24">
        <v>51250</v>
      </c>
      <c r="G1179" s="3" t="s">
        <v>12</v>
      </c>
      <c r="H1179" s="3" t="s">
        <v>13</v>
      </c>
      <c r="I1179" s="4"/>
      <c r="J1179" s="3"/>
      <c r="K1179" s="3" t="s">
        <v>2</v>
      </c>
      <c r="L1179" s="3" t="s">
        <v>14</v>
      </c>
      <c r="M1179" s="3" t="s">
        <v>15</v>
      </c>
      <c r="N1179" s="127">
        <v>1178</v>
      </c>
    </row>
    <row r="1180" spans="1:14" ht="15.75" x14ac:dyDescent="0.25">
      <c r="A1180" s="23" t="s">
        <v>2253</v>
      </c>
      <c r="B1180" s="23" t="s">
        <v>787</v>
      </c>
      <c r="C1180" s="3" t="s">
        <v>58</v>
      </c>
      <c r="D1180" s="2" t="s">
        <v>359</v>
      </c>
      <c r="E1180" s="2" t="s">
        <v>2126</v>
      </c>
      <c r="F1180" s="4">
        <v>51250</v>
      </c>
      <c r="G1180" s="3" t="s">
        <v>12</v>
      </c>
      <c r="H1180" s="3" t="s">
        <v>13</v>
      </c>
      <c r="I1180" s="4"/>
      <c r="J1180" s="3"/>
      <c r="K1180" s="3" t="s">
        <v>2</v>
      </c>
      <c r="L1180" s="3" t="s">
        <v>14</v>
      </c>
      <c r="M1180" s="3" t="s">
        <v>15</v>
      </c>
      <c r="N1180" s="127">
        <v>1179</v>
      </c>
    </row>
    <row r="1181" spans="1:14" ht="15.75" x14ac:dyDescent="0.25">
      <c r="A1181" s="23" t="s">
        <v>2254</v>
      </c>
      <c r="B1181" s="23" t="s">
        <v>2255</v>
      </c>
      <c r="C1181" s="3" t="s">
        <v>144</v>
      </c>
      <c r="D1181" s="2" t="s">
        <v>2256</v>
      </c>
      <c r="E1181" s="2" t="s">
        <v>33</v>
      </c>
      <c r="F1181" s="24">
        <v>51250</v>
      </c>
      <c r="G1181" s="3" t="s">
        <v>12</v>
      </c>
      <c r="H1181" s="3" t="s">
        <v>13</v>
      </c>
      <c r="I1181" s="4"/>
      <c r="J1181" s="3"/>
      <c r="K1181" s="3" t="s">
        <v>2</v>
      </c>
      <c r="L1181" s="3" t="s">
        <v>14</v>
      </c>
      <c r="M1181" s="3" t="s">
        <v>15</v>
      </c>
      <c r="N1181" s="127">
        <v>1180</v>
      </c>
    </row>
    <row r="1182" spans="1:14" ht="15.75" x14ac:dyDescent="0.25">
      <c r="A1182" s="23" t="s">
        <v>2057</v>
      </c>
      <c r="B1182" s="23" t="s">
        <v>1525</v>
      </c>
      <c r="C1182" s="3" t="s">
        <v>152</v>
      </c>
      <c r="D1182" s="2" t="s">
        <v>1654</v>
      </c>
      <c r="E1182" s="2" t="s">
        <v>53</v>
      </c>
      <c r="F1182" s="4">
        <v>51250</v>
      </c>
      <c r="G1182" s="3" t="s">
        <v>12</v>
      </c>
      <c r="H1182" s="3" t="s">
        <v>13</v>
      </c>
      <c r="I1182" s="4"/>
      <c r="J1182" s="3"/>
      <c r="K1182" s="3" t="s">
        <v>2</v>
      </c>
      <c r="L1182" s="3" t="s">
        <v>14</v>
      </c>
      <c r="M1182" s="3" t="s">
        <v>15</v>
      </c>
      <c r="N1182" s="127">
        <v>1181</v>
      </c>
    </row>
    <row r="1183" spans="1:14" ht="15.75" x14ac:dyDescent="0.25">
      <c r="A1183" s="23" t="s">
        <v>2257</v>
      </c>
      <c r="B1183" s="23" t="s">
        <v>2258</v>
      </c>
      <c r="C1183" s="3" t="s">
        <v>144</v>
      </c>
      <c r="D1183" s="2" t="s">
        <v>1654</v>
      </c>
      <c r="E1183" s="2" t="s">
        <v>53</v>
      </c>
      <c r="F1183" s="4">
        <v>51250</v>
      </c>
      <c r="G1183" s="3" t="s">
        <v>12</v>
      </c>
      <c r="H1183" s="3" t="s">
        <v>13</v>
      </c>
      <c r="I1183" s="4"/>
      <c r="J1183" s="3"/>
      <c r="K1183" s="3" t="s">
        <v>2</v>
      </c>
      <c r="L1183" s="3" t="s">
        <v>14</v>
      </c>
      <c r="M1183" s="3" t="s">
        <v>15</v>
      </c>
      <c r="N1183" s="127">
        <v>1182</v>
      </c>
    </row>
    <row r="1184" spans="1:14" ht="15.75" x14ac:dyDescent="0.25">
      <c r="A1184" s="23" t="s">
        <v>2176</v>
      </c>
      <c r="B1184" s="23" t="s">
        <v>1994</v>
      </c>
      <c r="C1184" s="8"/>
      <c r="D1184" s="2" t="s">
        <v>1654</v>
      </c>
      <c r="E1184" s="2" t="s">
        <v>53</v>
      </c>
      <c r="F1184" s="4">
        <v>51250</v>
      </c>
      <c r="G1184" s="3" t="s">
        <v>12</v>
      </c>
      <c r="H1184" s="3" t="s">
        <v>13</v>
      </c>
      <c r="I1184" s="4"/>
      <c r="J1184" s="3"/>
      <c r="K1184" s="3" t="s">
        <v>2</v>
      </c>
      <c r="L1184" s="3" t="s">
        <v>14</v>
      </c>
      <c r="M1184" s="3" t="s">
        <v>15</v>
      </c>
      <c r="N1184" s="127">
        <v>1183</v>
      </c>
    </row>
    <row r="1185" spans="1:14" ht="15.75" x14ac:dyDescent="0.25">
      <c r="A1185" s="23" t="s">
        <v>2259</v>
      </c>
      <c r="B1185" s="23" t="s">
        <v>821</v>
      </c>
      <c r="C1185" s="3" t="s">
        <v>12</v>
      </c>
      <c r="D1185" s="2" t="s">
        <v>1654</v>
      </c>
      <c r="E1185" s="2" t="s">
        <v>53</v>
      </c>
      <c r="F1185" s="4">
        <v>51250</v>
      </c>
      <c r="G1185" s="3" t="s">
        <v>12</v>
      </c>
      <c r="H1185" s="3" t="s">
        <v>13</v>
      </c>
      <c r="I1185" s="4"/>
      <c r="J1185" s="3"/>
      <c r="K1185" s="3" t="s">
        <v>2</v>
      </c>
      <c r="L1185" s="3" t="s">
        <v>14</v>
      </c>
      <c r="M1185" s="3" t="s">
        <v>15</v>
      </c>
      <c r="N1185" s="127">
        <v>1184</v>
      </c>
    </row>
    <row r="1186" spans="1:14" ht="15.75" x14ac:dyDescent="0.25">
      <c r="A1186" s="23" t="s">
        <v>507</v>
      </c>
      <c r="B1186" s="23" t="s">
        <v>2260</v>
      </c>
      <c r="C1186" s="3" t="s">
        <v>287</v>
      </c>
      <c r="D1186" s="2" t="s">
        <v>1654</v>
      </c>
      <c r="E1186" s="2" t="s">
        <v>53</v>
      </c>
      <c r="F1186" s="24">
        <v>51250</v>
      </c>
      <c r="G1186" s="3" t="s">
        <v>12</v>
      </c>
      <c r="H1186" s="3" t="s">
        <v>13</v>
      </c>
      <c r="I1186" s="4"/>
      <c r="J1186" s="3"/>
      <c r="K1186" s="3" t="s">
        <v>2</v>
      </c>
      <c r="L1186" s="3" t="s">
        <v>14</v>
      </c>
      <c r="M1186" s="3" t="s">
        <v>15</v>
      </c>
      <c r="N1186" s="127">
        <v>1185</v>
      </c>
    </row>
    <row r="1187" spans="1:14" ht="15.75" x14ac:dyDescent="0.25">
      <c r="A1187" s="23" t="s">
        <v>2261</v>
      </c>
      <c r="B1187" s="23" t="s">
        <v>1965</v>
      </c>
      <c r="C1187" s="3" t="s">
        <v>51</v>
      </c>
      <c r="D1187" s="2" t="s">
        <v>1654</v>
      </c>
      <c r="E1187" s="2" t="s">
        <v>53</v>
      </c>
      <c r="F1187" s="24">
        <v>51250</v>
      </c>
      <c r="G1187" s="3" t="s">
        <v>12</v>
      </c>
      <c r="H1187" s="3" t="s">
        <v>13</v>
      </c>
      <c r="I1187" s="4"/>
      <c r="J1187" s="3"/>
      <c r="K1187" s="3" t="s">
        <v>2</v>
      </c>
      <c r="L1187" s="3" t="s">
        <v>14</v>
      </c>
      <c r="M1187" s="3" t="s">
        <v>15</v>
      </c>
      <c r="N1187" s="127">
        <v>1186</v>
      </c>
    </row>
    <row r="1188" spans="1:14" ht="15.75" x14ac:dyDescent="0.25">
      <c r="A1188" s="23" t="s">
        <v>2262</v>
      </c>
      <c r="B1188" s="23" t="s">
        <v>344</v>
      </c>
      <c r="C1188" s="3" t="s">
        <v>9</v>
      </c>
      <c r="D1188" s="2" t="s">
        <v>1654</v>
      </c>
      <c r="E1188" s="2" t="s">
        <v>53</v>
      </c>
      <c r="F1188" s="4">
        <v>51250</v>
      </c>
      <c r="G1188" s="3" t="s">
        <v>12</v>
      </c>
      <c r="H1188" s="3" t="s">
        <v>13</v>
      </c>
      <c r="I1188" s="4"/>
      <c r="J1188" s="3"/>
      <c r="K1188" s="3" t="s">
        <v>2</v>
      </c>
      <c r="L1188" s="3" t="s">
        <v>14</v>
      </c>
      <c r="M1188" s="3" t="s">
        <v>15</v>
      </c>
      <c r="N1188" s="127">
        <v>1187</v>
      </c>
    </row>
    <row r="1189" spans="1:14" ht="15.75" x14ac:dyDescent="0.25">
      <c r="A1189" s="23" t="s">
        <v>2263</v>
      </c>
      <c r="B1189" s="23" t="s">
        <v>821</v>
      </c>
      <c r="C1189" s="8"/>
      <c r="D1189" s="2" t="s">
        <v>1654</v>
      </c>
      <c r="E1189" s="2" t="s">
        <v>53</v>
      </c>
      <c r="F1189" s="4">
        <v>51250</v>
      </c>
      <c r="G1189" s="3" t="s">
        <v>12</v>
      </c>
      <c r="H1189" s="3" t="s">
        <v>13</v>
      </c>
      <c r="I1189" s="4"/>
      <c r="J1189" s="3"/>
      <c r="K1189" s="3" t="s">
        <v>2</v>
      </c>
      <c r="L1189" s="3" t="s">
        <v>14</v>
      </c>
      <c r="M1189" s="3" t="s">
        <v>15</v>
      </c>
      <c r="N1189" s="127">
        <v>1188</v>
      </c>
    </row>
    <row r="1190" spans="1:14" ht="15.75" x14ac:dyDescent="0.25">
      <c r="A1190" s="23" t="s">
        <v>2133</v>
      </c>
      <c r="B1190" s="23" t="s">
        <v>50</v>
      </c>
      <c r="C1190" s="3" t="s">
        <v>12</v>
      </c>
      <c r="D1190" s="2" t="s">
        <v>1654</v>
      </c>
      <c r="E1190" s="2" t="s">
        <v>53</v>
      </c>
      <c r="F1190" s="4">
        <v>51250</v>
      </c>
      <c r="G1190" s="3" t="s">
        <v>12</v>
      </c>
      <c r="H1190" s="3" t="s">
        <v>13</v>
      </c>
      <c r="I1190" s="4"/>
      <c r="J1190" s="3"/>
      <c r="K1190" s="3" t="s">
        <v>2</v>
      </c>
      <c r="L1190" s="3" t="s">
        <v>14</v>
      </c>
      <c r="M1190" s="3" t="s">
        <v>15</v>
      </c>
      <c r="N1190" s="127">
        <v>1189</v>
      </c>
    </row>
    <row r="1191" spans="1:14" ht="15.75" x14ac:dyDescent="0.25">
      <c r="A1191" s="23" t="s">
        <v>2264</v>
      </c>
      <c r="B1191" s="23" t="s">
        <v>210</v>
      </c>
      <c r="C1191" s="3" t="s">
        <v>87</v>
      </c>
      <c r="D1191" s="2" t="s">
        <v>1654</v>
      </c>
      <c r="E1191" s="2" t="s">
        <v>53</v>
      </c>
      <c r="F1191" s="4">
        <v>51250</v>
      </c>
      <c r="G1191" s="3" t="s">
        <v>12</v>
      </c>
      <c r="H1191" s="3" t="s">
        <v>13</v>
      </c>
      <c r="I1191" s="4"/>
      <c r="J1191" s="3"/>
      <c r="K1191" s="3" t="s">
        <v>2</v>
      </c>
      <c r="L1191" s="3" t="s">
        <v>14</v>
      </c>
      <c r="M1191" s="3" t="s">
        <v>15</v>
      </c>
      <c r="N1191" s="127">
        <v>1190</v>
      </c>
    </row>
    <row r="1192" spans="1:14" ht="15.75" x14ac:dyDescent="0.25">
      <c r="A1192" s="23" t="s">
        <v>2265</v>
      </c>
      <c r="B1192" s="23" t="s">
        <v>2266</v>
      </c>
      <c r="C1192" s="3" t="s">
        <v>144</v>
      </c>
      <c r="D1192" s="2" t="s">
        <v>2267</v>
      </c>
      <c r="E1192" s="2" t="s">
        <v>141</v>
      </c>
      <c r="F1192" s="4">
        <v>51250</v>
      </c>
      <c r="G1192" s="3" t="s">
        <v>12</v>
      </c>
      <c r="H1192" s="3" t="s">
        <v>13</v>
      </c>
      <c r="I1192" s="4"/>
      <c r="J1192" s="3"/>
      <c r="K1192" s="3" t="s">
        <v>2</v>
      </c>
      <c r="L1192" s="3" t="s">
        <v>14</v>
      </c>
      <c r="M1192" s="3" t="s">
        <v>15</v>
      </c>
      <c r="N1192" s="127">
        <v>1191</v>
      </c>
    </row>
    <row r="1193" spans="1:14" ht="15.75" x14ac:dyDescent="0.25">
      <c r="A1193" s="23" t="s">
        <v>2268</v>
      </c>
      <c r="B1193" s="23" t="s">
        <v>147</v>
      </c>
      <c r="C1193" s="3" t="s">
        <v>187</v>
      </c>
      <c r="D1193" s="2" t="s">
        <v>2269</v>
      </c>
      <c r="E1193" s="2" t="s">
        <v>261</v>
      </c>
      <c r="F1193" s="4">
        <v>51250</v>
      </c>
      <c r="G1193" s="3" t="s">
        <v>12</v>
      </c>
      <c r="H1193" s="3" t="s">
        <v>13</v>
      </c>
      <c r="I1193" s="4"/>
      <c r="J1193" s="3"/>
      <c r="K1193" s="3" t="s">
        <v>2</v>
      </c>
      <c r="L1193" s="3" t="s">
        <v>14</v>
      </c>
      <c r="M1193" s="3" t="s">
        <v>15</v>
      </c>
      <c r="N1193" s="127">
        <v>1192</v>
      </c>
    </row>
    <row r="1194" spans="1:14" ht="15.75" x14ac:dyDescent="0.25">
      <c r="A1194" s="23" t="s">
        <v>2270</v>
      </c>
      <c r="B1194" s="23" t="s">
        <v>315</v>
      </c>
      <c r="C1194" s="3" t="s">
        <v>135</v>
      </c>
      <c r="D1194" s="2" t="s">
        <v>782</v>
      </c>
      <c r="E1194" s="2" t="s">
        <v>1263</v>
      </c>
      <c r="F1194" s="4">
        <v>51031</v>
      </c>
      <c r="G1194" s="3" t="s">
        <v>12</v>
      </c>
      <c r="H1194" s="3" t="s">
        <v>13</v>
      </c>
      <c r="I1194" s="4">
        <v>2000</v>
      </c>
      <c r="J1194" s="3"/>
      <c r="K1194" s="3" t="s">
        <v>3</v>
      </c>
      <c r="L1194" s="3" t="s">
        <v>59</v>
      </c>
      <c r="M1194" s="3" t="s">
        <v>60</v>
      </c>
      <c r="N1194" s="127">
        <v>1193</v>
      </c>
    </row>
    <row r="1195" spans="1:14" ht="15.75" x14ac:dyDescent="0.25">
      <c r="A1195" s="23" t="s">
        <v>2271</v>
      </c>
      <c r="B1195" s="23" t="s">
        <v>728</v>
      </c>
      <c r="C1195" s="8"/>
      <c r="D1195" s="2" t="s">
        <v>2272</v>
      </c>
      <c r="E1195" s="2" t="s">
        <v>2273</v>
      </c>
      <c r="F1195" s="4">
        <v>51000</v>
      </c>
      <c r="G1195" s="3" t="s">
        <v>12</v>
      </c>
      <c r="H1195" s="3" t="s">
        <v>13</v>
      </c>
      <c r="I1195" s="4"/>
      <c r="J1195" s="3"/>
      <c r="K1195" s="3" t="s">
        <v>2</v>
      </c>
      <c r="L1195" s="3" t="s">
        <v>14</v>
      </c>
      <c r="M1195" s="3" t="s">
        <v>15</v>
      </c>
      <c r="N1195" s="127">
        <v>1194</v>
      </c>
    </row>
    <row r="1196" spans="1:14" ht="15.75" x14ac:dyDescent="0.25">
      <c r="A1196" s="23" t="s">
        <v>2274</v>
      </c>
      <c r="B1196" s="23" t="s">
        <v>2024</v>
      </c>
      <c r="C1196" s="3" t="s">
        <v>187</v>
      </c>
      <c r="D1196" s="2" t="s">
        <v>782</v>
      </c>
      <c r="E1196" s="2" t="s">
        <v>373</v>
      </c>
      <c r="F1196" s="4">
        <v>50924</v>
      </c>
      <c r="G1196" s="3" t="s">
        <v>58</v>
      </c>
      <c r="H1196" s="3" t="s">
        <v>13</v>
      </c>
      <c r="I1196" s="4"/>
      <c r="J1196" s="3"/>
      <c r="K1196" s="3" t="s">
        <v>1</v>
      </c>
      <c r="L1196" s="3" t="s">
        <v>59</v>
      </c>
      <c r="M1196" s="3" t="s">
        <v>60</v>
      </c>
      <c r="N1196" s="127">
        <v>1195</v>
      </c>
    </row>
    <row r="1197" spans="1:14" ht="15.75" x14ac:dyDescent="0.25">
      <c r="A1197" s="23" t="s">
        <v>381</v>
      </c>
      <c r="B1197" s="23" t="s">
        <v>8</v>
      </c>
      <c r="C1197" s="3" t="s">
        <v>18</v>
      </c>
      <c r="D1197" s="2" t="s">
        <v>782</v>
      </c>
      <c r="E1197" s="2" t="s">
        <v>373</v>
      </c>
      <c r="F1197" s="4">
        <v>50784</v>
      </c>
      <c r="G1197" s="3" t="s">
        <v>12</v>
      </c>
      <c r="H1197" s="3" t="s">
        <v>13</v>
      </c>
      <c r="I1197" s="4"/>
      <c r="J1197" s="3"/>
      <c r="K1197" s="3" t="s">
        <v>3</v>
      </c>
      <c r="L1197" s="3" t="s">
        <v>59</v>
      </c>
      <c r="M1197" s="3" t="s">
        <v>60</v>
      </c>
      <c r="N1197" s="127">
        <v>1196</v>
      </c>
    </row>
    <row r="1198" spans="1:14" ht="15.75" x14ac:dyDescent="0.25">
      <c r="A1198" s="23" t="s">
        <v>2275</v>
      </c>
      <c r="B1198" s="23" t="s">
        <v>2276</v>
      </c>
      <c r="C1198" s="3" t="s">
        <v>181</v>
      </c>
      <c r="D1198" s="2" t="s">
        <v>201</v>
      </c>
      <c r="E1198" s="2" t="s">
        <v>490</v>
      </c>
      <c r="F1198" s="24">
        <v>50732</v>
      </c>
      <c r="G1198" s="3" t="s">
        <v>12</v>
      </c>
      <c r="H1198" s="3" t="s">
        <v>13</v>
      </c>
      <c r="I1198" s="4"/>
      <c r="J1198" s="3"/>
      <c r="K1198" s="3" t="s">
        <v>3</v>
      </c>
      <c r="L1198" s="3" t="s">
        <v>59</v>
      </c>
      <c r="M1198" s="3" t="s">
        <v>60</v>
      </c>
      <c r="N1198" s="127">
        <v>1197</v>
      </c>
    </row>
    <row r="1199" spans="1:14" ht="15.75" x14ac:dyDescent="0.25">
      <c r="A1199" s="23" t="s">
        <v>2277</v>
      </c>
      <c r="B1199" s="23" t="s">
        <v>2278</v>
      </c>
      <c r="C1199" s="3" t="s">
        <v>12</v>
      </c>
      <c r="D1199" s="2" t="s">
        <v>2279</v>
      </c>
      <c r="E1199" s="2" t="s">
        <v>1330</v>
      </c>
      <c r="F1199" s="4">
        <v>50719</v>
      </c>
      <c r="G1199" s="3" t="s">
        <v>12</v>
      </c>
      <c r="H1199" s="3" t="s">
        <v>13</v>
      </c>
      <c r="I1199" s="4"/>
      <c r="J1199" s="3"/>
      <c r="K1199" s="3" t="s">
        <v>246</v>
      </c>
      <c r="L1199" s="3" t="s">
        <v>14</v>
      </c>
      <c r="M1199" s="3" t="s">
        <v>15</v>
      </c>
      <c r="N1199" s="127">
        <v>1198</v>
      </c>
    </row>
    <row r="1200" spans="1:14" ht="15.75" x14ac:dyDescent="0.25">
      <c r="A1200" s="23" t="s">
        <v>2280</v>
      </c>
      <c r="B1200" s="23" t="s">
        <v>2281</v>
      </c>
      <c r="C1200" s="3" t="s">
        <v>58</v>
      </c>
      <c r="D1200" s="2" t="s">
        <v>2282</v>
      </c>
      <c r="E1200" s="2" t="s">
        <v>639</v>
      </c>
      <c r="F1200" s="4">
        <v>50707</v>
      </c>
      <c r="G1200" s="3" t="s">
        <v>12</v>
      </c>
      <c r="H1200" s="3" t="s">
        <v>13</v>
      </c>
      <c r="I1200" s="4"/>
      <c r="J1200" s="3"/>
      <c r="K1200" s="3" t="s">
        <v>2</v>
      </c>
      <c r="L1200" s="3" t="s">
        <v>14</v>
      </c>
      <c r="M1200" s="3" t="s">
        <v>15</v>
      </c>
      <c r="N1200" s="127">
        <v>1199</v>
      </c>
    </row>
    <row r="1201" spans="1:14" ht="15.75" x14ac:dyDescent="0.25">
      <c r="A1201" s="23" t="s">
        <v>2283</v>
      </c>
      <c r="B1201" s="23" t="s">
        <v>696</v>
      </c>
      <c r="C1201" s="3" t="s">
        <v>12</v>
      </c>
      <c r="D1201" s="2" t="s">
        <v>359</v>
      </c>
      <c r="E1201" s="2" t="s">
        <v>740</v>
      </c>
      <c r="F1201" s="4">
        <v>50707</v>
      </c>
      <c r="G1201" s="3" t="s">
        <v>12</v>
      </c>
      <c r="H1201" s="3" t="s">
        <v>13</v>
      </c>
      <c r="I1201" s="4"/>
      <c r="J1201" s="3"/>
      <c r="K1201" s="3" t="s">
        <v>2</v>
      </c>
      <c r="L1201" s="3" t="s">
        <v>14</v>
      </c>
      <c r="M1201" s="3" t="s">
        <v>15</v>
      </c>
      <c r="N1201" s="127">
        <v>1200</v>
      </c>
    </row>
    <row r="1202" spans="1:14" ht="15.75" x14ac:dyDescent="0.25">
      <c r="A1202" s="23" t="s">
        <v>2284</v>
      </c>
      <c r="B1202" s="23" t="s">
        <v>238</v>
      </c>
      <c r="C1202" s="3" t="s">
        <v>181</v>
      </c>
      <c r="D1202" s="2" t="s">
        <v>2285</v>
      </c>
      <c r="E1202" s="2" t="s">
        <v>141</v>
      </c>
      <c r="F1202" s="4">
        <v>50686</v>
      </c>
      <c r="G1202" s="3" t="s">
        <v>12</v>
      </c>
      <c r="H1202" s="3" t="s">
        <v>13</v>
      </c>
      <c r="I1202" s="4"/>
      <c r="J1202" s="3"/>
      <c r="K1202" s="3" t="s">
        <v>2</v>
      </c>
      <c r="L1202" s="3" t="s">
        <v>14</v>
      </c>
      <c r="M1202" s="3" t="s">
        <v>15</v>
      </c>
      <c r="N1202" s="127">
        <v>1201</v>
      </c>
    </row>
    <row r="1203" spans="1:14" ht="15.75" x14ac:dyDescent="0.25">
      <c r="A1203" s="23" t="s">
        <v>2286</v>
      </c>
      <c r="B1203" s="23" t="s">
        <v>1265</v>
      </c>
      <c r="C1203" s="3" t="s">
        <v>12</v>
      </c>
      <c r="D1203" s="2" t="s">
        <v>2287</v>
      </c>
      <c r="E1203" s="2" t="s">
        <v>911</v>
      </c>
      <c r="F1203" s="4">
        <v>50668</v>
      </c>
      <c r="G1203" s="3" t="s">
        <v>12</v>
      </c>
      <c r="H1203" s="3" t="s">
        <v>13</v>
      </c>
      <c r="I1203" s="4"/>
      <c r="J1203" s="3"/>
      <c r="K1203" s="3" t="s">
        <v>2</v>
      </c>
      <c r="L1203" s="3" t="s">
        <v>14</v>
      </c>
      <c r="M1203" s="3" t="s">
        <v>15</v>
      </c>
      <c r="N1203" s="127">
        <v>1202</v>
      </c>
    </row>
    <row r="1204" spans="1:14" ht="15.75" x14ac:dyDescent="0.25">
      <c r="A1204" s="23" t="s">
        <v>2288</v>
      </c>
      <c r="B1204" s="23" t="s">
        <v>486</v>
      </c>
      <c r="C1204" s="3" t="s">
        <v>51</v>
      </c>
      <c r="D1204" s="2" t="s">
        <v>2289</v>
      </c>
      <c r="E1204" s="2" t="s">
        <v>911</v>
      </c>
      <c r="F1204" s="4">
        <v>50668</v>
      </c>
      <c r="G1204" s="3" t="s">
        <v>12</v>
      </c>
      <c r="H1204" s="3" t="s">
        <v>13</v>
      </c>
      <c r="I1204" s="4"/>
      <c r="J1204" s="3"/>
      <c r="K1204" s="3" t="s">
        <v>2</v>
      </c>
      <c r="L1204" s="3" t="s">
        <v>14</v>
      </c>
      <c r="M1204" s="3" t="s">
        <v>15</v>
      </c>
      <c r="N1204" s="127">
        <v>1203</v>
      </c>
    </row>
    <row r="1205" spans="1:14" ht="15.75" x14ac:dyDescent="0.25">
      <c r="A1205" s="23" t="s">
        <v>263</v>
      </c>
      <c r="B1205" s="23" t="s">
        <v>875</v>
      </c>
      <c r="C1205" s="3" t="s">
        <v>12</v>
      </c>
      <c r="D1205" s="2" t="s">
        <v>2290</v>
      </c>
      <c r="E1205" s="2" t="s">
        <v>911</v>
      </c>
      <c r="F1205" s="4">
        <v>50668</v>
      </c>
      <c r="G1205" s="3" t="s">
        <v>12</v>
      </c>
      <c r="H1205" s="3" t="s">
        <v>13</v>
      </c>
      <c r="I1205" s="4"/>
      <c r="J1205" s="3"/>
      <c r="K1205" s="3" t="s">
        <v>2</v>
      </c>
      <c r="L1205" s="3" t="s">
        <v>14</v>
      </c>
      <c r="M1205" s="3" t="s">
        <v>15</v>
      </c>
      <c r="N1205" s="127">
        <v>1204</v>
      </c>
    </row>
    <row r="1206" spans="1:14" ht="15.75" x14ac:dyDescent="0.25">
      <c r="A1206" s="23" t="s">
        <v>2291</v>
      </c>
      <c r="B1206" s="23" t="s">
        <v>1232</v>
      </c>
      <c r="C1206" s="8"/>
      <c r="D1206" s="2" t="s">
        <v>2292</v>
      </c>
      <c r="E1206" s="2" t="s">
        <v>65</v>
      </c>
      <c r="F1206" s="4">
        <v>50654</v>
      </c>
      <c r="G1206" s="3" t="s">
        <v>12</v>
      </c>
      <c r="H1206" s="3" t="s">
        <v>13</v>
      </c>
      <c r="I1206" s="4"/>
      <c r="J1206" s="3"/>
      <c r="K1206" s="3" t="s">
        <v>2</v>
      </c>
      <c r="L1206" s="3" t="s">
        <v>14</v>
      </c>
      <c r="M1206" s="3" t="s">
        <v>15</v>
      </c>
      <c r="N1206" s="127">
        <v>1205</v>
      </c>
    </row>
    <row r="1207" spans="1:14" ht="15.75" x14ac:dyDescent="0.25">
      <c r="A1207" s="23" t="s">
        <v>2293</v>
      </c>
      <c r="B1207" s="23" t="s">
        <v>349</v>
      </c>
      <c r="C1207" s="3" t="s">
        <v>63</v>
      </c>
      <c r="D1207" s="2" t="s">
        <v>2294</v>
      </c>
      <c r="E1207" s="2" t="s">
        <v>535</v>
      </c>
      <c r="F1207" s="4">
        <v>50619</v>
      </c>
      <c r="G1207" s="3" t="s">
        <v>12</v>
      </c>
      <c r="H1207" s="3" t="s">
        <v>13</v>
      </c>
      <c r="I1207" s="4"/>
      <c r="J1207" s="3"/>
      <c r="K1207" s="3" t="s">
        <v>2</v>
      </c>
      <c r="L1207" s="3" t="s">
        <v>14</v>
      </c>
      <c r="M1207" s="3" t="s">
        <v>15</v>
      </c>
      <c r="N1207" s="127">
        <v>1206</v>
      </c>
    </row>
    <row r="1208" spans="1:14" ht="15.75" x14ac:dyDescent="0.25">
      <c r="A1208" s="23" t="s">
        <v>2295</v>
      </c>
      <c r="B1208" s="23" t="s">
        <v>227</v>
      </c>
      <c r="C1208" s="3" t="s">
        <v>12</v>
      </c>
      <c r="D1208" s="2" t="s">
        <v>2296</v>
      </c>
      <c r="E1208" s="2" t="s">
        <v>2297</v>
      </c>
      <c r="F1208" s="4">
        <v>50564</v>
      </c>
      <c r="G1208" s="3" t="s">
        <v>12</v>
      </c>
      <c r="H1208" s="3" t="s">
        <v>13</v>
      </c>
      <c r="I1208" s="4"/>
      <c r="J1208" s="3"/>
      <c r="K1208" s="3" t="s">
        <v>2</v>
      </c>
      <c r="L1208" s="3" t="s">
        <v>14</v>
      </c>
      <c r="M1208" s="3" t="s">
        <v>15</v>
      </c>
      <c r="N1208" s="127">
        <v>1207</v>
      </c>
    </row>
    <row r="1209" spans="1:14" ht="15.75" x14ac:dyDescent="0.25">
      <c r="A1209" s="23" t="s">
        <v>2298</v>
      </c>
      <c r="B1209" s="23" t="s">
        <v>2299</v>
      </c>
      <c r="C1209" s="3" t="s">
        <v>144</v>
      </c>
      <c r="D1209" s="2" t="s">
        <v>2085</v>
      </c>
      <c r="E1209" s="2" t="s">
        <v>48</v>
      </c>
      <c r="F1209" s="4">
        <v>50537</v>
      </c>
      <c r="G1209" s="3" t="s">
        <v>12</v>
      </c>
      <c r="H1209" s="3" t="s">
        <v>13</v>
      </c>
      <c r="I1209" s="4"/>
      <c r="J1209" s="3"/>
      <c r="K1209" s="3" t="s">
        <v>2</v>
      </c>
      <c r="L1209" s="3" t="s">
        <v>14</v>
      </c>
      <c r="M1209" s="3" t="s">
        <v>15</v>
      </c>
      <c r="N1209" s="127">
        <v>1208</v>
      </c>
    </row>
    <row r="1210" spans="1:14" ht="15.75" x14ac:dyDescent="0.25">
      <c r="A1210" s="23" t="s">
        <v>2300</v>
      </c>
      <c r="B1210" s="23" t="s">
        <v>1182</v>
      </c>
      <c r="C1210" s="3" t="s">
        <v>287</v>
      </c>
      <c r="D1210" s="2" t="s">
        <v>782</v>
      </c>
      <c r="E1210" s="2" t="s">
        <v>297</v>
      </c>
      <c r="F1210" s="4">
        <v>50478</v>
      </c>
      <c r="G1210" s="3" t="s">
        <v>12</v>
      </c>
      <c r="H1210" s="3" t="s">
        <v>13</v>
      </c>
      <c r="I1210" s="4"/>
      <c r="J1210" s="3"/>
      <c r="K1210" s="3" t="s">
        <v>3</v>
      </c>
      <c r="L1210" s="3" t="s">
        <v>59</v>
      </c>
      <c r="M1210" s="3" t="s">
        <v>60</v>
      </c>
      <c r="N1210" s="127">
        <v>1209</v>
      </c>
    </row>
    <row r="1211" spans="1:14" ht="15.75" x14ac:dyDescent="0.25">
      <c r="A1211" s="23" t="s">
        <v>2301</v>
      </c>
      <c r="B1211" s="23" t="s">
        <v>2099</v>
      </c>
      <c r="C1211" s="3" t="s">
        <v>12</v>
      </c>
      <c r="D1211" s="2" t="s">
        <v>782</v>
      </c>
      <c r="E1211" s="2" t="s">
        <v>916</v>
      </c>
      <c r="F1211" s="24">
        <v>50346</v>
      </c>
      <c r="G1211" s="3" t="s">
        <v>12</v>
      </c>
      <c r="H1211" s="3" t="s">
        <v>13</v>
      </c>
      <c r="I1211" s="4"/>
      <c r="J1211" s="3"/>
      <c r="K1211" s="3" t="s">
        <v>3</v>
      </c>
      <c r="L1211" s="3" t="s">
        <v>59</v>
      </c>
      <c r="M1211" s="3" t="s">
        <v>60</v>
      </c>
      <c r="N1211" s="127">
        <v>1210</v>
      </c>
    </row>
    <row r="1212" spans="1:14" ht="15.75" x14ac:dyDescent="0.25">
      <c r="A1212" s="23" t="s">
        <v>2302</v>
      </c>
      <c r="B1212" s="23" t="s">
        <v>351</v>
      </c>
      <c r="C1212" s="3" t="s">
        <v>51</v>
      </c>
      <c r="D1212" s="2" t="s">
        <v>588</v>
      </c>
      <c r="E1212" s="2" t="s">
        <v>690</v>
      </c>
      <c r="F1212" s="4">
        <v>50300</v>
      </c>
      <c r="G1212" s="3" t="s">
        <v>12</v>
      </c>
      <c r="H1212" s="3" t="s">
        <v>13</v>
      </c>
      <c r="I1212" s="4"/>
      <c r="J1212" s="3"/>
      <c r="K1212" s="3" t="s">
        <v>3</v>
      </c>
      <c r="L1212" s="3" t="s">
        <v>59</v>
      </c>
      <c r="M1212" s="3" t="s">
        <v>60</v>
      </c>
      <c r="N1212" s="127">
        <v>1211</v>
      </c>
    </row>
    <row r="1213" spans="1:14" ht="15.75" x14ac:dyDescent="0.25">
      <c r="A1213" s="23" t="s">
        <v>2303</v>
      </c>
      <c r="B1213" s="23" t="s">
        <v>1008</v>
      </c>
      <c r="C1213" s="8"/>
      <c r="D1213" s="2" t="s">
        <v>588</v>
      </c>
      <c r="E1213" s="2" t="s">
        <v>477</v>
      </c>
      <c r="F1213" s="4">
        <v>50300</v>
      </c>
      <c r="G1213" s="3" t="s">
        <v>12</v>
      </c>
      <c r="H1213" s="3" t="s">
        <v>13</v>
      </c>
      <c r="I1213" s="4"/>
      <c r="J1213" s="3"/>
      <c r="K1213" s="3" t="s">
        <v>3</v>
      </c>
      <c r="L1213" s="3" t="s">
        <v>59</v>
      </c>
      <c r="M1213" s="3" t="s">
        <v>60</v>
      </c>
      <c r="N1213" s="127">
        <v>1212</v>
      </c>
    </row>
    <row r="1214" spans="1:14" ht="15.75" x14ac:dyDescent="0.25">
      <c r="A1214" s="23" t="s">
        <v>2304</v>
      </c>
      <c r="B1214" s="23" t="s">
        <v>2305</v>
      </c>
      <c r="C1214" s="3" t="s">
        <v>187</v>
      </c>
      <c r="D1214" s="2" t="s">
        <v>2306</v>
      </c>
      <c r="E1214" s="2" t="s">
        <v>603</v>
      </c>
      <c r="F1214" s="4">
        <v>50284</v>
      </c>
      <c r="G1214" s="3" t="s">
        <v>12</v>
      </c>
      <c r="H1214" s="3" t="s">
        <v>13</v>
      </c>
      <c r="I1214" s="4"/>
      <c r="J1214" s="3"/>
      <c r="K1214" s="3" t="s">
        <v>2</v>
      </c>
      <c r="L1214" s="3" t="s">
        <v>14</v>
      </c>
      <c r="M1214" s="3" t="s">
        <v>15</v>
      </c>
      <c r="N1214" s="127">
        <v>1213</v>
      </c>
    </row>
    <row r="1215" spans="1:14" ht="15.75" x14ac:dyDescent="0.25">
      <c r="A1215" s="23" t="s">
        <v>2307</v>
      </c>
      <c r="B1215" s="23" t="s">
        <v>609</v>
      </c>
      <c r="C1215" s="3" t="s">
        <v>144</v>
      </c>
      <c r="D1215" s="2" t="s">
        <v>2308</v>
      </c>
      <c r="E1215" s="2" t="s">
        <v>1661</v>
      </c>
      <c r="F1215" s="4">
        <v>50225</v>
      </c>
      <c r="G1215" s="3" t="s">
        <v>12</v>
      </c>
      <c r="H1215" s="3" t="s">
        <v>13</v>
      </c>
      <c r="I1215" s="4"/>
      <c r="J1215" s="3"/>
      <c r="K1215" s="3" t="s">
        <v>2</v>
      </c>
      <c r="L1215" s="3" t="s">
        <v>14</v>
      </c>
      <c r="M1215" s="3" t="s">
        <v>15</v>
      </c>
      <c r="N1215" s="127">
        <v>1214</v>
      </c>
    </row>
    <row r="1216" spans="1:14" ht="15.75" x14ac:dyDescent="0.25">
      <c r="A1216" s="23" t="s">
        <v>2309</v>
      </c>
      <c r="B1216" s="23" t="s">
        <v>260</v>
      </c>
      <c r="C1216" s="8"/>
      <c r="D1216" s="2" t="s">
        <v>2085</v>
      </c>
      <c r="E1216" s="2" t="s">
        <v>1217</v>
      </c>
      <c r="F1216" s="4">
        <v>50184</v>
      </c>
      <c r="G1216" s="3" t="s">
        <v>12</v>
      </c>
      <c r="H1216" s="3" t="s">
        <v>13</v>
      </c>
      <c r="I1216" s="4"/>
      <c r="J1216" s="3"/>
      <c r="K1216" s="3" t="s">
        <v>2</v>
      </c>
      <c r="L1216" s="3" t="s">
        <v>14</v>
      </c>
      <c r="M1216" s="3" t="s">
        <v>15</v>
      </c>
      <c r="N1216" s="127">
        <v>1215</v>
      </c>
    </row>
    <row r="1217" spans="1:14" ht="15.75" x14ac:dyDescent="0.25">
      <c r="A1217" s="23" t="s">
        <v>1194</v>
      </c>
      <c r="B1217" s="23" t="s">
        <v>86</v>
      </c>
      <c r="C1217" s="3" t="s">
        <v>87</v>
      </c>
      <c r="D1217" s="2" t="s">
        <v>2310</v>
      </c>
      <c r="E1217" s="2" t="s">
        <v>825</v>
      </c>
      <c r="F1217" s="4">
        <v>50000</v>
      </c>
      <c r="G1217" s="3" t="s">
        <v>12</v>
      </c>
      <c r="H1217" s="3" t="s">
        <v>13</v>
      </c>
      <c r="I1217" s="4"/>
      <c r="J1217" s="3"/>
      <c r="K1217" s="3" t="s">
        <v>2</v>
      </c>
      <c r="L1217" s="3" t="s">
        <v>14</v>
      </c>
      <c r="M1217" s="3" t="s">
        <v>15</v>
      </c>
      <c r="N1217" s="127">
        <v>1216</v>
      </c>
    </row>
    <row r="1218" spans="1:14" ht="15.75" x14ac:dyDescent="0.25">
      <c r="A1218" s="23" t="s">
        <v>2311</v>
      </c>
      <c r="B1218" s="23" t="s">
        <v>601</v>
      </c>
      <c r="C1218" s="3" t="s">
        <v>181</v>
      </c>
      <c r="D1218" s="2" t="s">
        <v>359</v>
      </c>
      <c r="E1218" s="2" t="s">
        <v>740</v>
      </c>
      <c r="F1218" s="4">
        <v>50000</v>
      </c>
      <c r="G1218" s="3" t="s">
        <v>12</v>
      </c>
      <c r="H1218" s="3" t="s">
        <v>13</v>
      </c>
      <c r="I1218" s="4"/>
      <c r="J1218" s="3"/>
      <c r="K1218" s="3" t="s">
        <v>2</v>
      </c>
      <c r="L1218" s="3" t="s">
        <v>14</v>
      </c>
      <c r="M1218" s="3" t="s">
        <v>15</v>
      </c>
      <c r="N1218" s="127">
        <v>1217</v>
      </c>
    </row>
    <row r="1219" spans="1:14" ht="15.75" x14ac:dyDescent="0.25">
      <c r="A1219" s="23" t="s">
        <v>2312</v>
      </c>
      <c r="B1219" s="23" t="s">
        <v>601</v>
      </c>
      <c r="C1219" s="3" t="s">
        <v>144</v>
      </c>
      <c r="D1219" s="2" t="s">
        <v>2313</v>
      </c>
      <c r="E1219" s="2" t="s">
        <v>221</v>
      </c>
      <c r="F1219" s="4">
        <v>50000</v>
      </c>
      <c r="G1219" s="3" t="s">
        <v>12</v>
      </c>
      <c r="H1219" s="3" t="s">
        <v>13</v>
      </c>
      <c r="I1219" s="4"/>
      <c r="J1219" s="3"/>
      <c r="K1219" s="3" t="s">
        <v>246</v>
      </c>
      <c r="L1219" s="3" t="s">
        <v>14</v>
      </c>
      <c r="M1219" s="3" t="s">
        <v>15</v>
      </c>
      <c r="N1219" s="127">
        <v>1218</v>
      </c>
    </row>
    <row r="1220" spans="1:14" ht="15.75" x14ac:dyDescent="0.25">
      <c r="A1220" s="23" t="s">
        <v>104</v>
      </c>
      <c r="B1220" s="23" t="s">
        <v>559</v>
      </c>
      <c r="C1220" s="3" t="s">
        <v>12</v>
      </c>
      <c r="D1220" s="2" t="s">
        <v>2314</v>
      </c>
      <c r="E1220" s="2" t="s">
        <v>37</v>
      </c>
      <c r="F1220" s="4">
        <v>50000</v>
      </c>
      <c r="G1220" s="3" t="s">
        <v>12</v>
      </c>
      <c r="H1220" s="3" t="s">
        <v>13</v>
      </c>
      <c r="I1220" s="4"/>
      <c r="J1220" s="3"/>
      <c r="K1220" s="3" t="s">
        <v>2</v>
      </c>
      <c r="L1220" s="3" t="s">
        <v>14</v>
      </c>
      <c r="M1220" s="3" t="s">
        <v>15</v>
      </c>
      <c r="N1220" s="127">
        <v>1219</v>
      </c>
    </row>
    <row r="1221" spans="1:14" ht="15.75" x14ac:dyDescent="0.25">
      <c r="A1221" s="23" t="s">
        <v>2315</v>
      </c>
      <c r="B1221" s="23" t="s">
        <v>67</v>
      </c>
      <c r="C1221" s="3" t="s">
        <v>181</v>
      </c>
      <c r="D1221" s="2" t="s">
        <v>2316</v>
      </c>
      <c r="E1221" s="2" t="s">
        <v>96</v>
      </c>
      <c r="F1221" s="4">
        <v>50000</v>
      </c>
      <c r="G1221" s="3" t="s">
        <v>12</v>
      </c>
      <c r="H1221" s="3" t="s">
        <v>13</v>
      </c>
      <c r="I1221" s="4"/>
      <c r="J1221" s="3"/>
      <c r="K1221" s="3" t="s">
        <v>2</v>
      </c>
      <c r="L1221" s="3" t="s">
        <v>14</v>
      </c>
      <c r="M1221" s="3" t="s">
        <v>15</v>
      </c>
      <c r="N1221" s="127">
        <v>1220</v>
      </c>
    </row>
    <row r="1222" spans="1:14" ht="15.75" x14ac:dyDescent="0.25">
      <c r="A1222" s="23" t="s">
        <v>2317</v>
      </c>
      <c r="B1222" s="23" t="s">
        <v>127</v>
      </c>
      <c r="C1222" s="3" t="s">
        <v>87</v>
      </c>
      <c r="D1222" s="2" t="s">
        <v>588</v>
      </c>
      <c r="E1222" s="2" t="s">
        <v>497</v>
      </c>
      <c r="F1222" s="24">
        <v>50000</v>
      </c>
      <c r="G1222" s="3" t="s">
        <v>58</v>
      </c>
      <c r="H1222" s="3" t="s">
        <v>13</v>
      </c>
      <c r="I1222" s="4"/>
      <c r="J1222" s="3"/>
      <c r="K1222" s="3" t="s">
        <v>1</v>
      </c>
      <c r="L1222" s="3" t="s">
        <v>59</v>
      </c>
      <c r="M1222" s="3" t="s">
        <v>60</v>
      </c>
      <c r="N1222" s="127">
        <v>1221</v>
      </c>
    </row>
    <row r="1223" spans="1:14" ht="15.75" x14ac:dyDescent="0.25">
      <c r="A1223" s="23" t="s">
        <v>2318</v>
      </c>
      <c r="B1223" s="23" t="s">
        <v>115</v>
      </c>
      <c r="C1223" s="3" t="s">
        <v>12</v>
      </c>
      <c r="D1223" s="2" t="s">
        <v>2319</v>
      </c>
      <c r="E1223" s="2" t="s">
        <v>141</v>
      </c>
      <c r="F1223" s="4">
        <v>49997</v>
      </c>
      <c r="G1223" s="3" t="s">
        <v>12</v>
      </c>
      <c r="H1223" s="3" t="s">
        <v>13</v>
      </c>
      <c r="I1223" s="4"/>
      <c r="J1223" s="3"/>
      <c r="K1223" s="3" t="s">
        <v>2</v>
      </c>
      <c r="L1223" s="3" t="s">
        <v>14</v>
      </c>
      <c r="M1223" s="3" t="s">
        <v>15</v>
      </c>
      <c r="N1223" s="127">
        <v>1222</v>
      </c>
    </row>
    <row r="1224" spans="1:14" ht="15.75" x14ac:dyDescent="0.25">
      <c r="A1224" s="23" t="s">
        <v>1237</v>
      </c>
      <c r="B1224" s="23" t="s">
        <v>2320</v>
      </c>
      <c r="C1224" s="3" t="s">
        <v>43</v>
      </c>
      <c r="D1224" s="2" t="s">
        <v>782</v>
      </c>
      <c r="E1224" s="2" t="s">
        <v>916</v>
      </c>
      <c r="F1224" s="4">
        <v>49974</v>
      </c>
      <c r="G1224" s="3" t="s">
        <v>12</v>
      </c>
      <c r="H1224" s="3" t="s">
        <v>13</v>
      </c>
      <c r="I1224" s="4"/>
      <c r="J1224" s="3"/>
      <c r="K1224" s="3" t="s">
        <v>3</v>
      </c>
      <c r="L1224" s="3" t="s">
        <v>59</v>
      </c>
      <c r="M1224" s="3" t="s">
        <v>60</v>
      </c>
      <c r="N1224" s="127">
        <v>1223</v>
      </c>
    </row>
    <row r="1225" spans="1:14" ht="15.75" x14ac:dyDescent="0.25">
      <c r="A1225" s="23" t="s">
        <v>2321</v>
      </c>
      <c r="B1225" s="23" t="s">
        <v>127</v>
      </c>
      <c r="C1225" s="3" t="s">
        <v>87</v>
      </c>
      <c r="D1225" s="2" t="s">
        <v>1654</v>
      </c>
      <c r="E1225" s="2" t="s">
        <v>53</v>
      </c>
      <c r="F1225" s="4">
        <v>49926</v>
      </c>
      <c r="G1225" s="3" t="s">
        <v>12</v>
      </c>
      <c r="H1225" s="3" t="s">
        <v>13</v>
      </c>
      <c r="I1225" s="4"/>
      <c r="J1225" s="3"/>
      <c r="K1225" s="3" t="s">
        <v>2</v>
      </c>
      <c r="L1225" s="3" t="s">
        <v>14</v>
      </c>
      <c r="M1225" s="3" t="s">
        <v>15</v>
      </c>
      <c r="N1225" s="127">
        <v>1224</v>
      </c>
    </row>
    <row r="1226" spans="1:14" ht="15.75" x14ac:dyDescent="0.25">
      <c r="A1226" s="23" t="s">
        <v>2322</v>
      </c>
      <c r="B1226" s="23" t="s">
        <v>2323</v>
      </c>
      <c r="C1226" s="3" t="s">
        <v>51</v>
      </c>
      <c r="D1226" s="2" t="s">
        <v>782</v>
      </c>
      <c r="E1226" s="2" t="s">
        <v>527</v>
      </c>
      <c r="F1226" s="24">
        <v>49917</v>
      </c>
      <c r="G1226" s="3" t="s">
        <v>12</v>
      </c>
      <c r="H1226" s="3" t="s">
        <v>13</v>
      </c>
      <c r="I1226" s="4"/>
      <c r="J1226" s="3"/>
      <c r="K1226" s="3" t="s">
        <v>3</v>
      </c>
      <c r="L1226" s="3" t="s">
        <v>59</v>
      </c>
      <c r="M1226" s="3" t="s">
        <v>60</v>
      </c>
      <c r="N1226" s="127">
        <v>1225</v>
      </c>
    </row>
    <row r="1227" spans="1:14" ht="15.75" x14ac:dyDescent="0.25">
      <c r="A1227" s="23" t="s">
        <v>2324</v>
      </c>
      <c r="B1227" s="23" t="s">
        <v>78</v>
      </c>
      <c r="C1227" s="3" t="s">
        <v>63</v>
      </c>
      <c r="D1227" s="2" t="s">
        <v>2325</v>
      </c>
      <c r="E1227" s="2" t="s">
        <v>37</v>
      </c>
      <c r="F1227" s="4">
        <v>49876</v>
      </c>
      <c r="G1227" s="3" t="s">
        <v>12</v>
      </c>
      <c r="H1227" s="3" t="s">
        <v>13</v>
      </c>
      <c r="I1227" s="4"/>
      <c r="J1227" s="3"/>
      <c r="K1227" s="3" t="s">
        <v>2</v>
      </c>
      <c r="L1227" s="3" t="s">
        <v>14</v>
      </c>
      <c r="M1227" s="3" t="s">
        <v>15</v>
      </c>
      <c r="N1227" s="127">
        <v>1226</v>
      </c>
    </row>
    <row r="1228" spans="1:14" ht="15.75" x14ac:dyDescent="0.25">
      <c r="A1228" s="23" t="s">
        <v>2326</v>
      </c>
      <c r="B1228" s="23" t="s">
        <v>2327</v>
      </c>
      <c r="C1228" s="8"/>
      <c r="D1228" s="2" t="s">
        <v>588</v>
      </c>
      <c r="E1228" s="2" t="s">
        <v>1322</v>
      </c>
      <c r="F1228" s="4">
        <v>49861</v>
      </c>
      <c r="G1228" s="3" t="s">
        <v>58</v>
      </c>
      <c r="H1228" s="3" t="s">
        <v>13</v>
      </c>
      <c r="I1228" s="4"/>
      <c r="J1228" s="3"/>
      <c r="K1228" s="3" t="s">
        <v>1</v>
      </c>
      <c r="L1228" s="3" t="s">
        <v>59</v>
      </c>
      <c r="M1228" s="3" t="s">
        <v>60</v>
      </c>
      <c r="N1228" s="127">
        <v>1227</v>
      </c>
    </row>
    <row r="1229" spans="1:14" ht="15.75" x14ac:dyDescent="0.25">
      <c r="A1229" s="23" t="s">
        <v>1613</v>
      </c>
      <c r="B1229" s="23" t="s">
        <v>74</v>
      </c>
      <c r="C1229" s="3" t="s">
        <v>87</v>
      </c>
      <c r="D1229" s="2" t="s">
        <v>2328</v>
      </c>
      <c r="E1229" s="2" t="s">
        <v>570</v>
      </c>
      <c r="F1229" s="4">
        <v>49765</v>
      </c>
      <c r="G1229" s="3" t="s">
        <v>12</v>
      </c>
      <c r="H1229" s="3" t="s">
        <v>13</v>
      </c>
      <c r="I1229" s="4"/>
      <c r="J1229" s="3"/>
      <c r="K1229" s="3" t="s">
        <v>2</v>
      </c>
      <c r="L1229" s="3" t="s">
        <v>14</v>
      </c>
      <c r="M1229" s="3" t="s">
        <v>15</v>
      </c>
      <c r="N1229" s="127">
        <v>1228</v>
      </c>
    </row>
    <row r="1230" spans="1:14" ht="15.75" x14ac:dyDescent="0.25">
      <c r="A1230" s="23" t="s">
        <v>2329</v>
      </c>
      <c r="B1230" s="23" t="s">
        <v>836</v>
      </c>
      <c r="C1230" s="3" t="s">
        <v>51</v>
      </c>
      <c r="D1230" s="2" t="s">
        <v>2330</v>
      </c>
      <c r="E1230" s="2" t="s">
        <v>812</v>
      </c>
      <c r="F1230" s="4">
        <v>49629</v>
      </c>
      <c r="G1230" s="3" t="s">
        <v>12</v>
      </c>
      <c r="H1230" s="3" t="s">
        <v>13</v>
      </c>
      <c r="I1230" s="4"/>
      <c r="J1230" s="3"/>
      <c r="K1230" s="3" t="s">
        <v>2</v>
      </c>
      <c r="L1230" s="3" t="s">
        <v>14</v>
      </c>
      <c r="M1230" s="3" t="s">
        <v>15</v>
      </c>
      <c r="N1230" s="127">
        <v>1229</v>
      </c>
    </row>
    <row r="1231" spans="1:14" ht="15.75" x14ac:dyDescent="0.25">
      <c r="A1231" s="23" t="s">
        <v>2331</v>
      </c>
      <c r="B1231" s="23" t="s">
        <v>448</v>
      </c>
      <c r="C1231" s="3" t="s">
        <v>181</v>
      </c>
      <c r="D1231" s="2" t="s">
        <v>588</v>
      </c>
      <c r="E1231" s="2" t="s">
        <v>607</v>
      </c>
      <c r="F1231" s="4">
        <v>49615</v>
      </c>
      <c r="G1231" s="3" t="s">
        <v>12</v>
      </c>
      <c r="H1231" s="3" t="s">
        <v>13</v>
      </c>
      <c r="I1231" s="4"/>
      <c r="J1231" s="3"/>
      <c r="K1231" s="3" t="s">
        <v>3</v>
      </c>
      <c r="L1231" s="3" t="s">
        <v>59</v>
      </c>
      <c r="M1231" s="3" t="s">
        <v>60</v>
      </c>
      <c r="N1231" s="127">
        <v>1230</v>
      </c>
    </row>
    <row r="1232" spans="1:14" ht="15.75" x14ac:dyDescent="0.25">
      <c r="A1232" s="23" t="s">
        <v>2332</v>
      </c>
      <c r="B1232" s="23" t="s">
        <v>2333</v>
      </c>
      <c r="C1232" s="3" t="s">
        <v>181</v>
      </c>
      <c r="D1232" s="2" t="s">
        <v>2334</v>
      </c>
      <c r="E1232" s="2" t="s">
        <v>435</v>
      </c>
      <c r="F1232" s="4">
        <v>49545</v>
      </c>
      <c r="G1232" s="3" t="s">
        <v>12</v>
      </c>
      <c r="H1232" s="3" t="s">
        <v>13</v>
      </c>
      <c r="I1232" s="4"/>
      <c r="J1232" s="3"/>
      <c r="K1232" s="3" t="s">
        <v>2</v>
      </c>
      <c r="L1232" s="3" t="s">
        <v>14</v>
      </c>
      <c r="M1232" s="3" t="s">
        <v>15</v>
      </c>
      <c r="N1232" s="127">
        <v>1231</v>
      </c>
    </row>
    <row r="1233" spans="1:14" ht="15.75" x14ac:dyDescent="0.25">
      <c r="A1233" s="23" t="s">
        <v>2335</v>
      </c>
      <c r="B1233" s="23" t="s">
        <v>836</v>
      </c>
      <c r="C1233" s="3" t="s">
        <v>51</v>
      </c>
      <c r="D1233" s="2" t="s">
        <v>782</v>
      </c>
      <c r="E1233" s="2" t="s">
        <v>916</v>
      </c>
      <c r="F1233" s="4">
        <v>49541</v>
      </c>
      <c r="G1233" s="3" t="s">
        <v>12</v>
      </c>
      <c r="H1233" s="3" t="s">
        <v>13</v>
      </c>
      <c r="I1233" s="4"/>
      <c r="J1233" s="3"/>
      <c r="K1233" s="3" t="s">
        <v>3</v>
      </c>
      <c r="L1233" s="3" t="s">
        <v>59</v>
      </c>
      <c r="M1233" s="3" t="s">
        <v>60</v>
      </c>
      <c r="N1233" s="127">
        <v>1232</v>
      </c>
    </row>
    <row r="1234" spans="1:14" ht="15.75" x14ac:dyDescent="0.25">
      <c r="A1234" s="23" t="s">
        <v>1641</v>
      </c>
      <c r="B1234" s="23" t="s">
        <v>2336</v>
      </c>
      <c r="C1234" s="3" t="s">
        <v>181</v>
      </c>
      <c r="D1234" s="2" t="s">
        <v>588</v>
      </c>
      <c r="E1234" s="2" t="s">
        <v>297</v>
      </c>
      <c r="F1234" s="24">
        <v>49418</v>
      </c>
      <c r="G1234" s="3" t="s">
        <v>12</v>
      </c>
      <c r="H1234" s="3" t="s">
        <v>13</v>
      </c>
      <c r="I1234" s="4">
        <v>1500</v>
      </c>
      <c r="J1234" s="3"/>
      <c r="K1234" s="3" t="s">
        <v>3</v>
      </c>
      <c r="L1234" s="3" t="s">
        <v>59</v>
      </c>
      <c r="M1234" s="3" t="s">
        <v>60</v>
      </c>
      <c r="N1234" s="127">
        <v>1233</v>
      </c>
    </row>
    <row r="1235" spans="1:14" ht="15.75" x14ac:dyDescent="0.25">
      <c r="A1235" s="23" t="s">
        <v>2337</v>
      </c>
      <c r="B1235" s="23" t="s">
        <v>988</v>
      </c>
      <c r="C1235" s="3" t="s">
        <v>18</v>
      </c>
      <c r="D1235" s="2" t="s">
        <v>2338</v>
      </c>
      <c r="E1235" s="2" t="s">
        <v>96</v>
      </c>
      <c r="F1235" s="4">
        <v>49372</v>
      </c>
      <c r="G1235" s="3" t="s">
        <v>12</v>
      </c>
      <c r="H1235" s="3" t="s">
        <v>13</v>
      </c>
      <c r="I1235" s="4"/>
      <c r="J1235" s="3"/>
      <c r="K1235" s="3" t="s">
        <v>2</v>
      </c>
      <c r="L1235" s="3" t="s">
        <v>14</v>
      </c>
      <c r="M1235" s="3" t="s">
        <v>15</v>
      </c>
      <c r="N1235" s="127">
        <v>1234</v>
      </c>
    </row>
    <row r="1236" spans="1:14" ht="15.75" x14ac:dyDescent="0.25">
      <c r="A1236" s="23" t="s">
        <v>2339</v>
      </c>
      <c r="B1236" s="23" t="s">
        <v>35</v>
      </c>
      <c r="C1236" s="3" t="s">
        <v>87</v>
      </c>
      <c r="D1236" s="2" t="s">
        <v>588</v>
      </c>
      <c r="E1236" s="2" t="s">
        <v>2340</v>
      </c>
      <c r="F1236" s="4">
        <v>49350</v>
      </c>
      <c r="G1236" s="3" t="s">
        <v>12</v>
      </c>
      <c r="H1236" s="3" t="s">
        <v>13</v>
      </c>
      <c r="I1236" s="4"/>
      <c r="J1236" s="3"/>
      <c r="K1236" s="3" t="s">
        <v>3</v>
      </c>
      <c r="L1236" s="3" t="s">
        <v>59</v>
      </c>
      <c r="M1236" s="3" t="s">
        <v>60</v>
      </c>
      <c r="N1236" s="127">
        <v>1235</v>
      </c>
    </row>
    <row r="1237" spans="1:14" ht="15.75" x14ac:dyDescent="0.25">
      <c r="A1237" s="23" t="s">
        <v>2341</v>
      </c>
      <c r="B1237" s="23" t="s">
        <v>781</v>
      </c>
      <c r="C1237" s="3" t="s">
        <v>23</v>
      </c>
      <c r="D1237" s="2" t="s">
        <v>782</v>
      </c>
      <c r="E1237" s="2" t="s">
        <v>508</v>
      </c>
      <c r="F1237" s="4">
        <v>49296</v>
      </c>
      <c r="G1237" s="3" t="s">
        <v>12</v>
      </c>
      <c r="H1237" s="3" t="s">
        <v>13</v>
      </c>
      <c r="I1237" s="4"/>
      <c r="J1237" s="3"/>
      <c r="K1237" s="3" t="s">
        <v>3</v>
      </c>
      <c r="L1237" s="3" t="s">
        <v>59</v>
      </c>
      <c r="M1237" s="3" t="s">
        <v>60</v>
      </c>
      <c r="N1237" s="127">
        <v>1236</v>
      </c>
    </row>
    <row r="1238" spans="1:14" ht="15.75" x14ac:dyDescent="0.25">
      <c r="A1238" s="23" t="s">
        <v>2342</v>
      </c>
      <c r="B1238" s="23" t="s">
        <v>74</v>
      </c>
      <c r="C1238" s="3" t="s">
        <v>23</v>
      </c>
      <c r="D1238" s="2" t="s">
        <v>782</v>
      </c>
      <c r="E1238" s="2" t="s">
        <v>508</v>
      </c>
      <c r="F1238" s="24">
        <v>49296</v>
      </c>
      <c r="G1238" s="3" t="s">
        <v>12</v>
      </c>
      <c r="H1238" s="3" t="s">
        <v>13</v>
      </c>
      <c r="I1238" s="4"/>
      <c r="J1238" s="3"/>
      <c r="K1238" s="3" t="s">
        <v>3</v>
      </c>
      <c r="L1238" s="3" t="s">
        <v>59</v>
      </c>
      <c r="M1238" s="3" t="s">
        <v>60</v>
      </c>
      <c r="N1238" s="127">
        <v>1237</v>
      </c>
    </row>
    <row r="1239" spans="1:14" ht="15.75" x14ac:dyDescent="0.25">
      <c r="A1239" s="23" t="s">
        <v>86</v>
      </c>
      <c r="B1239" s="23" t="s">
        <v>988</v>
      </c>
      <c r="C1239" s="3" t="s">
        <v>18</v>
      </c>
      <c r="D1239" s="2" t="s">
        <v>2343</v>
      </c>
      <c r="E1239" s="2" t="s">
        <v>2344</v>
      </c>
      <c r="F1239" s="4">
        <v>49214</v>
      </c>
      <c r="G1239" s="3" t="s">
        <v>12</v>
      </c>
      <c r="H1239" s="3" t="s">
        <v>13</v>
      </c>
      <c r="I1239" s="4"/>
      <c r="J1239" s="3"/>
      <c r="K1239" s="3" t="s">
        <v>246</v>
      </c>
      <c r="L1239" s="3" t="s">
        <v>14</v>
      </c>
      <c r="M1239" s="3" t="s">
        <v>15</v>
      </c>
      <c r="N1239" s="127">
        <v>1238</v>
      </c>
    </row>
    <row r="1240" spans="1:14" ht="15.75" x14ac:dyDescent="0.25">
      <c r="A1240" s="23" t="s">
        <v>2345</v>
      </c>
      <c r="B1240" s="23" t="s">
        <v>605</v>
      </c>
      <c r="C1240" s="3" t="s">
        <v>12</v>
      </c>
      <c r="D1240" s="2" t="s">
        <v>201</v>
      </c>
      <c r="E1240" s="2" t="s">
        <v>2346</v>
      </c>
      <c r="F1240" s="4">
        <v>49208</v>
      </c>
      <c r="G1240" s="3" t="s">
        <v>12</v>
      </c>
      <c r="H1240" s="3" t="s">
        <v>13</v>
      </c>
      <c r="I1240" s="4"/>
      <c r="J1240" s="3"/>
      <c r="K1240" s="3" t="s">
        <v>3</v>
      </c>
      <c r="L1240" s="3" t="s">
        <v>59</v>
      </c>
      <c r="M1240" s="3" t="s">
        <v>60</v>
      </c>
      <c r="N1240" s="127">
        <v>1239</v>
      </c>
    </row>
    <row r="1241" spans="1:14" ht="15.75" x14ac:dyDescent="0.25">
      <c r="A1241" s="23" t="s">
        <v>2347</v>
      </c>
      <c r="B1241" s="23" t="s">
        <v>2348</v>
      </c>
      <c r="C1241" s="3" t="s">
        <v>87</v>
      </c>
      <c r="D1241" s="2" t="s">
        <v>2349</v>
      </c>
      <c r="E1241" s="2" t="s">
        <v>321</v>
      </c>
      <c r="F1241" s="4">
        <v>49200</v>
      </c>
      <c r="G1241" s="3" t="s">
        <v>12</v>
      </c>
      <c r="H1241" s="3" t="s">
        <v>13</v>
      </c>
      <c r="I1241" s="4"/>
      <c r="J1241" s="3"/>
      <c r="K1241" s="3" t="s">
        <v>2</v>
      </c>
      <c r="L1241" s="3" t="s">
        <v>14</v>
      </c>
      <c r="M1241" s="3" t="s">
        <v>15</v>
      </c>
      <c r="N1241" s="127">
        <v>1240</v>
      </c>
    </row>
    <row r="1242" spans="1:14" ht="15.75" x14ac:dyDescent="0.25">
      <c r="A1242" s="23" t="s">
        <v>2350</v>
      </c>
      <c r="B1242" s="23" t="s">
        <v>2351</v>
      </c>
      <c r="C1242" s="8"/>
      <c r="D1242" s="2" t="s">
        <v>2201</v>
      </c>
      <c r="E1242" s="2" t="s">
        <v>321</v>
      </c>
      <c r="F1242" s="4">
        <v>49200</v>
      </c>
      <c r="G1242" s="3" t="s">
        <v>12</v>
      </c>
      <c r="H1242" s="3" t="s">
        <v>13</v>
      </c>
      <c r="I1242" s="4"/>
      <c r="J1242" s="3"/>
      <c r="K1242" s="3" t="s">
        <v>2</v>
      </c>
      <c r="L1242" s="3" t="s">
        <v>14</v>
      </c>
      <c r="M1242" s="3" t="s">
        <v>15</v>
      </c>
      <c r="N1242" s="127">
        <v>1241</v>
      </c>
    </row>
    <row r="1243" spans="1:14" ht="15.75" x14ac:dyDescent="0.25">
      <c r="A1243" s="23" t="s">
        <v>2352</v>
      </c>
      <c r="B1243" s="23" t="s">
        <v>2353</v>
      </c>
      <c r="C1243" s="3" t="s">
        <v>12</v>
      </c>
      <c r="D1243" s="2" t="s">
        <v>1961</v>
      </c>
      <c r="E1243" s="2" t="s">
        <v>321</v>
      </c>
      <c r="F1243" s="24">
        <v>49200</v>
      </c>
      <c r="G1243" s="3" t="s">
        <v>12</v>
      </c>
      <c r="H1243" s="3" t="s">
        <v>13</v>
      </c>
      <c r="I1243" s="4"/>
      <c r="J1243" s="3"/>
      <c r="K1243" s="3" t="s">
        <v>2</v>
      </c>
      <c r="L1243" s="3" t="s">
        <v>14</v>
      </c>
      <c r="M1243" s="3" t="s">
        <v>15</v>
      </c>
      <c r="N1243" s="127">
        <v>1242</v>
      </c>
    </row>
    <row r="1244" spans="1:14" ht="15.75" x14ac:dyDescent="0.25">
      <c r="A1244" s="23" t="s">
        <v>2354</v>
      </c>
      <c r="B1244" s="23" t="s">
        <v>2355</v>
      </c>
      <c r="C1244" s="3" t="s">
        <v>144</v>
      </c>
      <c r="D1244" s="2" t="s">
        <v>2356</v>
      </c>
      <c r="E1244" s="2" t="s">
        <v>198</v>
      </c>
      <c r="F1244" s="4">
        <v>49200</v>
      </c>
      <c r="G1244" s="3" t="s">
        <v>12</v>
      </c>
      <c r="H1244" s="3" t="s">
        <v>13</v>
      </c>
      <c r="I1244" s="4"/>
      <c r="J1244" s="3"/>
      <c r="K1244" s="3" t="s">
        <v>2</v>
      </c>
      <c r="L1244" s="3" t="s">
        <v>14</v>
      </c>
      <c r="M1244" s="3" t="s">
        <v>15</v>
      </c>
      <c r="N1244" s="127">
        <v>1243</v>
      </c>
    </row>
    <row r="1245" spans="1:14" ht="15.75" x14ac:dyDescent="0.25">
      <c r="A1245" s="23" t="s">
        <v>2357</v>
      </c>
      <c r="B1245" s="23" t="s">
        <v>559</v>
      </c>
      <c r="C1245" s="3" t="s">
        <v>207</v>
      </c>
      <c r="D1245" s="2" t="s">
        <v>1654</v>
      </c>
      <c r="E1245" s="2" t="s">
        <v>53</v>
      </c>
      <c r="F1245" s="4">
        <v>49200</v>
      </c>
      <c r="G1245" s="3" t="s">
        <v>12</v>
      </c>
      <c r="H1245" s="3" t="s">
        <v>13</v>
      </c>
      <c r="I1245" s="4"/>
      <c r="J1245" s="3"/>
      <c r="K1245" s="3" t="s">
        <v>2</v>
      </c>
      <c r="L1245" s="3" t="s">
        <v>14</v>
      </c>
      <c r="M1245" s="3" t="s">
        <v>15</v>
      </c>
      <c r="N1245" s="127">
        <v>1244</v>
      </c>
    </row>
    <row r="1246" spans="1:14" ht="15.75" x14ac:dyDescent="0.25">
      <c r="A1246" s="23" t="s">
        <v>2358</v>
      </c>
      <c r="B1246" s="23" t="s">
        <v>8</v>
      </c>
      <c r="C1246" s="3" t="s">
        <v>12</v>
      </c>
      <c r="D1246" s="2" t="s">
        <v>1654</v>
      </c>
      <c r="E1246" s="2" t="s">
        <v>53</v>
      </c>
      <c r="F1246" s="4">
        <v>49200</v>
      </c>
      <c r="G1246" s="3" t="s">
        <v>12</v>
      </c>
      <c r="H1246" s="3" t="s">
        <v>13</v>
      </c>
      <c r="I1246" s="4"/>
      <c r="J1246" s="3"/>
      <c r="K1246" s="3" t="s">
        <v>2</v>
      </c>
      <c r="L1246" s="3" t="s">
        <v>14</v>
      </c>
      <c r="M1246" s="3" t="s">
        <v>15</v>
      </c>
      <c r="N1246" s="127">
        <v>1245</v>
      </c>
    </row>
    <row r="1247" spans="1:14" ht="15.75" x14ac:dyDescent="0.25">
      <c r="A1247" s="23" t="s">
        <v>2359</v>
      </c>
      <c r="B1247" s="23" t="s">
        <v>1484</v>
      </c>
      <c r="C1247" s="3" t="s">
        <v>12</v>
      </c>
      <c r="D1247" s="2" t="s">
        <v>974</v>
      </c>
      <c r="E1247" s="2" t="s">
        <v>397</v>
      </c>
      <c r="F1247" s="24">
        <v>49200</v>
      </c>
      <c r="G1247" s="3" t="s">
        <v>12</v>
      </c>
      <c r="H1247" s="3" t="s">
        <v>13</v>
      </c>
      <c r="I1247" s="4"/>
      <c r="J1247" s="3"/>
      <c r="K1247" s="3" t="s">
        <v>2</v>
      </c>
      <c r="L1247" s="3" t="s">
        <v>14</v>
      </c>
      <c r="M1247" s="3" t="s">
        <v>15</v>
      </c>
      <c r="N1247" s="127">
        <v>1246</v>
      </c>
    </row>
    <row r="1248" spans="1:14" ht="15.75" x14ac:dyDescent="0.25">
      <c r="A1248" s="23" t="s">
        <v>2360</v>
      </c>
      <c r="B1248" s="23" t="s">
        <v>2361</v>
      </c>
      <c r="C1248" s="3" t="s">
        <v>144</v>
      </c>
      <c r="D1248" s="2" t="s">
        <v>2362</v>
      </c>
      <c r="E1248" s="2" t="s">
        <v>163</v>
      </c>
      <c r="F1248" s="4">
        <v>49139</v>
      </c>
      <c r="G1248" s="3" t="s">
        <v>12</v>
      </c>
      <c r="H1248" s="3" t="s">
        <v>13</v>
      </c>
      <c r="I1248" s="4"/>
      <c r="J1248" s="3"/>
      <c r="K1248" s="3" t="s">
        <v>2</v>
      </c>
      <c r="L1248" s="3" t="s">
        <v>14</v>
      </c>
      <c r="M1248" s="3" t="s">
        <v>15</v>
      </c>
      <c r="N1248" s="127">
        <v>1247</v>
      </c>
    </row>
    <row r="1249" spans="1:14" ht="15.75" x14ac:dyDescent="0.25">
      <c r="A1249" s="23" t="s">
        <v>2363</v>
      </c>
      <c r="B1249" s="23" t="s">
        <v>139</v>
      </c>
      <c r="C1249" s="3" t="s">
        <v>18</v>
      </c>
      <c r="D1249" s="2" t="s">
        <v>588</v>
      </c>
      <c r="E1249" s="2" t="s">
        <v>163</v>
      </c>
      <c r="F1249" s="4">
        <v>49038</v>
      </c>
      <c r="G1249" s="3" t="s">
        <v>12</v>
      </c>
      <c r="H1249" s="3" t="s">
        <v>13</v>
      </c>
      <c r="I1249" s="4"/>
      <c r="J1249" s="3"/>
      <c r="K1249" s="3" t="s">
        <v>3</v>
      </c>
      <c r="L1249" s="3" t="s">
        <v>59</v>
      </c>
      <c r="M1249" s="3" t="s">
        <v>60</v>
      </c>
      <c r="N1249" s="127">
        <v>1248</v>
      </c>
    </row>
    <row r="1250" spans="1:14" ht="15.75" x14ac:dyDescent="0.25">
      <c r="A1250" s="23" t="s">
        <v>2364</v>
      </c>
      <c r="B1250" s="23" t="s">
        <v>2365</v>
      </c>
      <c r="C1250" s="3" t="s">
        <v>31</v>
      </c>
      <c r="D1250" s="2" t="s">
        <v>2366</v>
      </c>
      <c r="E1250" s="2" t="s">
        <v>603</v>
      </c>
      <c r="F1250" s="4">
        <v>49024</v>
      </c>
      <c r="G1250" s="3" t="s">
        <v>12</v>
      </c>
      <c r="H1250" s="3" t="s">
        <v>13</v>
      </c>
      <c r="I1250" s="4"/>
      <c r="J1250" s="3"/>
      <c r="K1250" s="3" t="s">
        <v>2</v>
      </c>
      <c r="L1250" s="3" t="s">
        <v>14</v>
      </c>
      <c r="M1250" s="3" t="s">
        <v>15</v>
      </c>
      <c r="N1250" s="127">
        <v>1249</v>
      </c>
    </row>
    <row r="1251" spans="1:14" ht="15.75" x14ac:dyDescent="0.25">
      <c r="A1251" s="23" t="s">
        <v>989</v>
      </c>
      <c r="B1251" s="23" t="s">
        <v>1047</v>
      </c>
      <c r="C1251" s="3" t="s">
        <v>12</v>
      </c>
      <c r="D1251" s="2" t="s">
        <v>359</v>
      </c>
      <c r="E1251" s="2" t="s">
        <v>740</v>
      </c>
      <c r="F1251" s="4">
        <v>49022</v>
      </c>
      <c r="G1251" s="3" t="s">
        <v>12</v>
      </c>
      <c r="H1251" s="3" t="s">
        <v>13</v>
      </c>
      <c r="I1251" s="4"/>
      <c r="J1251" s="3"/>
      <c r="K1251" s="3" t="s">
        <v>2</v>
      </c>
      <c r="L1251" s="3" t="s">
        <v>14</v>
      </c>
      <c r="M1251" s="3" t="s">
        <v>15</v>
      </c>
      <c r="N1251" s="127">
        <v>1250</v>
      </c>
    </row>
    <row r="1252" spans="1:14" ht="15.75" x14ac:dyDescent="0.25">
      <c r="A1252" s="23" t="s">
        <v>2367</v>
      </c>
      <c r="B1252" s="23" t="s">
        <v>2368</v>
      </c>
      <c r="C1252" s="3" t="s">
        <v>187</v>
      </c>
      <c r="D1252" s="2" t="s">
        <v>2369</v>
      </c>
      <c r="E1252" s="2" t="s">
        <v>137</v>
      </c>
      <c r="F1252" s="4">
        <v>49014</v>
      </c>
      <c r="G1252" s="3" t="s">
        <v>12</v>
      </c>
      <c r="H1252" s="3" t="s">
        <v>13</v>
      </c>
      <c r="I1252" s="4"/>
      <c r="J1252" s="3"/>
      <c r="K1252" s="3" t="s">
        <v>2</v>
      </c>
      <c r="L1252" s="3" t="s">
        <v>14</v>
      </c>
      <c r="M1252" s="3" t="s">
        <v>15</v>
      </c>
      <c r="N1252" s="127">
        <v>1251</v>
      </c>
    </row>
    <row r="1253" spans="1:14" ht="15.75" x14ac:dyDescent="0.25">
      <c r="A1253" s="23" t="s">
        <v>2370</v>
      </c>
      <c r="B1253" s="23" t="s">
        <v>2255</v>
      </c>
      <c r="C1253" s="3" t="s">
        <v>23</v>
      </c>
      <c r="D1253" s="2" t="s">
        <v>2313</v>
      </c>
      <c r="E1253" s="2" t="s">
        <v>221</v>
      </c>
      <c r="F1253" s="4">
        <v>49000</v>
      </c>
      <c r="G1253" s="3" t="s">
        <v>12</v>
      </c>
      <c r="H1253" s="3" t="s">
        <v>13</v>
      </c>
      <c r="I1253" s="4"/>
      <c r="J1253" s="3"/>
      <c r="K1253" s="3" t="s">
        <v>246</v>
      </c>
      <c r="L1253" s="3" t="s">
        <v>14</v>
      </c>
      <c r="M1253" s="3" t="s">
        <v>15</v>
      </c>
      <c r="N1253" s="127">
        <v>1252</v>
      </c>
    </row>
    <row r="1254" spans="1:14" ht="15.75" x14ac:dyDescent="0.25">
      <c r="A1254" s="23" t="s">
        <v>2371</v>
      </c>
      <c r="B1254" s="23" t="s">
        <v>86</v>
      </c>
      <c r="C1254" s="3" t="s">
        <v>51</v>
      </c>
      <c r="D1254" s="2" t="s">
        <v>1654</v>
      </c>
      <c r="E1254" s="2" t="s">
        <v>53</v>
      </c>
      <c r="F1254" s="4">
        <v>49000</v>
      </c>
      <c r="G1254" s="3" t="s">
        <v>12</v>
      </c>
      <c r="H1254" s="3" t="s">
        <v>13</v>
      </c>
      <c r="I1254" s="4"/>
      <c r="J1254" s="3"/>
      <c r="K1254" s="3" t="s">
        <v>2</v>
      </c>
      <c r="L1254" s="3" t="s">
        <v>14</v>
      </c>
      <c r="M1254" s="3" t="s">
        <v>15</v>
      </c>
      <c r="N1254" s="127">
        <v>1253</v>
      </c>
    </row>
    <row r="1255" spans="1:14" ht="15.75" x14ac:dyDescent="0.25">
      <c r="A1255" s="23" t="s">
        <v>2335</v>
      </c>
      <c r="B1255" s="23" t="s">
        <v>2372</v>
      </c>
      <c r="C1255" s="3" t="s">
        <v>181</v>
      </c>
      <c r="D1255" s="2" t="s">
        <v>782</v>
      </c>
      <c r="E1255" s="2" t="s">
        <v>916</v>
      </c>
      <c r="F1255" s="4">
        <v>48906</v>
      </c>
      <c r="G1255" s="3" t="s">
        <v>12</v>
      </c>
      <c r="H1255" s="3" t="s">
        <v>13</v>
      </c>
      <c r="I1255" s="4"/>
      <c r="J1255" s="3"/>
      <c r="K1255" s="3" t="s">
        <v>3</v>
      </c>
      <c r="L1255" s="3" t="s">
        <v>59</v>
      </c>
      <c r="M1255" s="3" t="s">
        <v>60</v>
      </c>
      <c r="N1255" s="127">
        <v>1254</v>
      </c>
    </row>
    <row r="1256" spans="1:14" ht="15.75" x14ac:dyDescent="0.25">
      <c r="A1256" s="23" t="s">
        <v>2373</v>
      </c>
      <c r="B1256" s="23" t="s">
        <v>1397</v>
      </c>
      <c r="C1256" s="3" t="s">
        <v>135</v>
      </c>
      <c r="D1256" s="2" t="s">
        <v>2374</v>
      </c>
      <c r="E1256" s="2" t="s">
        <v>189</v>
      </c>
      <c r="F1256" s="4">
        <v>48900</v>
      </c>
      <c r="G1256" s="3" t="s">
        <v>12</v>
      </c>
      <c r="H1256" s="3" t="s">
        <v>13</v>
      </c>
      <c r="I1256" s="4"/>
      <c r="J1256" s="3"/>
      <c r="K1256" s="3" t="s">
        <v>2</v>
      </c>
      <c r="L1256" s="3" t="s">
        <v>14</v>
      </c>
      <c r="M1256" s="3" t="s">
        <v>15</v>
      </c>
      <c r="N1256" s="127">
        <v>1255</v>
      </c>
    </row>
    <row r="1257" spans="1:14" ht="15.75" x14ac:dyDescent="0.25">
      <c r="A1257" s="23" t="s">
        <v>2375</v>
      </c>
      <c r="B1257" s="23" t="s">
        <v>111</v>
      </c>
      <c r="C1257" s="3" t="s">
        <v>87</v>
      </c>
      <c r="D1257" s="2" t="s">
        <v>1752</v>
      </c>
      <c r="E1257" s="2" t="s">
        <v>658</v>
      </c>
      <c r="F1257" s="4">
        <v>48897</v>
      </c>
      <c r="G1257" s="3" t="s">
        <v>12</v>
      </c>
      <c r="H1257" s="3" t="s">
        <v>13</v>
      </c>
      <c r="I1257" s="4"/>
      <c r="J1257" s="3"/>
      <c r="K1257" s="3" t="s">
        <v>2</v>
      </c>
      <c r="L1257" s="3" t="s">
        <v>14</v>
      </c>
      <c r="M1257" s="3" t="s">
        <v>15</v>
      </c>
      <c r="N1257" s="127">
        <v>1256</v>
      </c>
    </row>
    <row r="1258" spans="1:14" ht="15.75" x14ac:dyDescent="0.25">
      <c r="A1258" s="23" t="s">
        <v>2376</v>
      </c>
      <c r="B1258" s="23" t="s">
        <v>282</v>
      </c>
      <c r="C1258" s="3" t="s">
        <v>12</v>
      </c>
      <c r="D1258" s="2" t="s">
        <v>588</v>
      </c>
      <c r="E1258" s="2" t="s">
        <v>573</v>
      </c>
      <c r="F1258" s="4">
        <v>48894</v>
      </c>
      <c r="G1258" s="3" t="s">
        <v>12</v>
      </c>
      <c r="H1258" s="3" t="s">
        <v>13</v>
      </c>
      <c r="I1258" s="4"/>
      <c r="J1258" s="3"/>
      <c r="K1258" s="3" t="s">
        <v>3</v>
      </c>
      <c r="L1258" s="3" t="s">
        <v>59</v>
      </c>
      <c r="M1258" s="3" t="s">
        <v>60</v>
      </c>
      <c r="N1258" s="127">
        <v>1257</v>
      </c>
    </row>
    <row r="1259" spans="1:14" ht="15.75" x14ac:dyDescent="0.25">
      <c r="A1259" s="23" t="s">
        <v>2377</v>
      </c>
      <c r="B1259" s="23" t="s">
        <v>50</v>
      </c>
      <c r="C1259" s="3" t="s">
        <v>58</v>
      </c>
      <c r="D1259" s="2" t="s">
        <v>588</v>
      </c>
      <c r="E1259" s="2" t="s">
        <v>221</v>
      </c>
      <c r="F1259" s="24">
        <v>48813</v>
      </c>
      <c r="G1259" s="3" t="s">
        <v>12</v>
      </c>
      <c r="H1259" s="3" t="s">
        <v>13</v>
      </c>
      <c r="I1259" s="4"/>
      <c r="J1259" s="3"/>
      <c r="K1259" s="3" t="s">
        <v>3</v>
      </c>
      <c r="L1259" s="3" t="s">
        <v>59</v>
      </c>
      <c r="M1259" s="3" t="s">
        <v>60</v>
      </c>
      <c r="N1259" s="127">
        <v>1258</v>
      </c>
    </row>
    <row r="1260" spans="1:14" ht="15.75" x14ac:dyDescent="0.25">
      <c r="A1260" s="23" t="s">
        <v>2378</v>
      </c>
      <c r="B1260" s="23" t="s">
        <v>1482</v>
      </c>
      <c r="C1260" s="8"/>
      <c r="D1260" s="2" t="s">
        <v>2379</v>
      </c>
      <c r="E1260" s="2" t="s">
        <v>994</v>
      </c>
      <c r="F1260" s="4">
        <v>48688</v>
      </c>
      <c r="G1260" s="3" t="s">
        <v>12</v>
      </c>
      <c r="H1260" s="3" t="s">
        <v>13</v>
      </c>
      <c r="I1260" s="4"/>
      <c r="J1260" s="3"/>
      <c r="K1260" s="3" t="s">
        <v>2</v>
      </c>
      <c r="L1260" s="3" t="s">
        <v>14</v>
      </c>
      <c r="M1260" s="3" t="s">
        <v>15</v>
      </c>
      <c r="N1260" s="127">
        <v>1259</v>
      </c>
    </row>
    <row r="1261" spans="1:14" ht="15.75" x14ac:dyDescent="0.25">
      <c r="A1261" s="23" t="s">
        <v>440</v>
      </c>
      <c r="B1261" s="23" t="s">
        <v>787</v>
      </c>
      <c r="C1261" s="8"/>
      <c r="D1261" s="2" t="s">
        <v>2085</v>
      </c>
      <c r="E1261" s="2" t="s">
        <v>2126</v>
      </c>
      <c r="F1261" s="24">
        <v>48688</v>
      </c>
      <c r="G1261" s="3" t="s">
        <v>12</v>
      </c>
      <c r="H1261" s="3" t="s">
        <v>13</v>
      </c>
      <c r="I1261" s="4"/>
      <c r="J1261" s="3"/>
      <c r="K1261" s="3" t="s">
        <v>2</v>
      </c>
      <c r="L1261" s="3" t="s">
        <v>14</v>
      </c>
      <c r="M1261" s="3" t="s">
        <v>15</v>
      </c>
      <c r="N1261" s="127">
        <v>1260</v>
      </c>
    </row>
    <row r="1262" spans="1:14" ht="15.75" x14ac:dyDescent="0.25">
      <c r="A1262" s="23" t="s">
        <v>2380</v>
      </c>
      <c r="B1262" s="23" t="s">
        <v>559</v>
      </c>
      <c r="C1262" s="3" t="s">
        <v>12</v>
      </c>
      <c r="D1262" s="2" t="s">
        <v>2381</v>
      </c>
      <c r="E1262" s="2" t="s">
        <v>505</v>
      </c>
      <c r="F1262" s="4">
        <v>48616</v>
      </c>
      <c r="G1262" s="3" t="s">
        <v>12</v>
      </c>
      <c r="H1262" s="3" t="s">
        <v>13</v>
      </c>
      <c r="I1262" s="4"/>
      <c r="J1262" s="3"/>
      <c r="K1262" s="3" t="s">
        <v>2</v>
      </c>
      <c r="L1262" s="3" t="s">
        <v>14</v>
      </c>
      <c r="M1262" s="3" t="s">
        <v>15</v>
      </c>
      <c r="N1262" s="127">
        <v>1261</v>
      </c>
    </row>
    <row r="1263" spans="1:14" ht="15.75" x14ac:dyDescent="0.25">
      <c r="A1263" s="23" t="s">
        <v>2382</v>
      </c>
      <c r="B1263" s="23" t="s">
        <v>2383</v>
      </c>
      <c r="C1263" s="8"/>
      <c r="D1263" s="2" t="s">
        <v>2085</v>
      </c>
      <c r="E1263" s="2" t="s">
        <v>1191</v>
      </c>
      <c r="F1263" s="4">
        <v>48616</v>
      </c>
      <c r="G1263" s="3" t="s">
        <v>12</v>
      </c>
      <c r="H1263" s="3" t="s">
        <v>13</v>
      </c>
      <c r="I1263" s="4"/>
      <c r="J1263" s="3"/>
      <c r="K1263" s="3" t="s">
        <v>2</v>
      </c>
      <c r="L1263" s="3" t="s">
        <v>14</v>
      </c>
      <c r="M1263" s="3" t="s">
        <v>15</v>
      </c>
      <c r="N1263" s="127">
        <v>1262</v>
      </c>
    </row>
    <row r="1264" spans="1:14" ht="15.75" x14ac:dyDescent="0.25">
      <c r="A1264" s="23" t="s">
        <v>1237</v>
      </c>
      <c r="B1264" s="23" t="s">
        <v>1738</v>
      </c>
      <c r="C1264" s="3" t="s">
        <v>144</v>
      </c>
      <c r="D1264" s="2" t="s">
        <v>2085</v>
      </c>
      <c r="E1264" s="2" t="s">
        <v>1217</v>
      </c>
      <c r="F1264" s="4">
        <v>48616</v>
      </c>
      <c r="G1264" s="3" t="s">
        <v>12</v>
      </c>
      <c r="H1264" s="3" t="s">
        <v>13</v>
      </c>
      <c r="I1264" s="4"/>
      <c r="J1264" s="3"/>
      <c r="K1264" s="3" t="s">
        <v>2</v>
      </c>
      <c r="L1264" s="3" t="s">
        <v>14</v>
      </c>
      <c r="M1264" s="3" t="s">
        <v>15</v>
      </c>
      <c r="N1264" s="127">
        <v>1263</v>
      </c>
    </row>
    <row r="1265" spans="1:14" ht="15.75" x14ac:dyDescent="0.25">
      <c r="A1265" s="23" t="s">
        <v>2384</v>
      </c>
      <c r="B1265" s="23" t="s">
        <v>1499</v>
      </c>
      <c r="C1265" s="3" t="s">
        <v>23</v>
      </c>
      <c r="D1265" s="2" t="s">
        <v>588</v>
      </c>
      <c r="E1265" s="2" t="s">
        <v>573</v>
      </c>
      <c r="F1265" s="4">
        <v>48603</v>
      </c>
      <c r="G1265" s="3" t="s">
        <v>12</v>
      </c>
      <c r="H1265" s="3" t="s">
        <v>13</v>
      </c>
      <c r="I1265" s="4"/>
      <c r="J1265" s="3"/>
      <c r="K1265" s="3" t="s">
        <v>3</v>
      </c>
      <c r="L1265" s="3" t="s">
        <v>59</v>
      </c>
      <c r="M1265" s="3" t="s">
        <v>60</v>
      </c>
      <c r="N1265" s="127">
        <v>1264</v>
      </c>
    </row>
    <row r="1266" spans="1:14" ht="15.75" x14ac:dyDescent="0.25">
      <c r="A1266" s="23" t="s">
        <v>2385</v>
      </c>
      <c r="B1266" s="23" t="s">
        <v>1484</v>
      </c>
      <c r="C1266" s="3" t="s">
        <v>144</v>
      </c>
      <c r="D1266" s="2" t="s">
        <v>782</v>
      </c>
      <c r="E1266" s="2" t="s">
        <v>916</v>
      </c>
      <c r="F1266" s="24">
        <v>48588</v>
      </c>
      <c r="G1266" s="3" t="s">
        <v>12</v>
      </c>
      <c r="H1266" s="3" t="s">
        <v>13</v>
      </c>
      <c r="I1266" s="4"/>
      <c r="J1266" s="3"/>
      <c r="K1266" s="3" t="s">
        <v>3</v>
      </c>
      <c r="L1266" s="3" t="s">
        <v>59</v>
      </c>
      <c r="M1266" s="3" t="s">
        <v>60</v>
      </c>
      <c r="N1266" s="127">
        <v>1265</v>
      </c>
    </row>
    <row r="1267" spans="1:14" ht="15.75" x14ac:dyDescent="0.25">
      <c r="A1267" s="23" t="s">
        <v>2386</v>
      </c>
      <c r="B1267" s="23" t="s">
        <v>2387</v>
      </c>
      <c r="C1267" s="3" t="s">
        <v>152</v>
      </c>
      <c r="D1267" s="2" t="s">
        <v>2388</v>
      </c>
      <c r="E1267" s="2" t="s">
        <v>2389</v>
      </c>
      <c r="F1267" s="4">
        <v>48574</v>
      </c>
      <c r="G1267" s="3" t="s">
        <v>12</v>
      </c>
      <c r="H1267" s="3" t="s">
        <v>13</v>
      </c>
      <c r="I1267" s="4"/>
      <c r="J1267" s="3"/>
      <c r="K1267" s="3" t="s">
        <v>2</v>
      </c>
      <c r="L1267" s="3" t="s">
        <v>14</v>
      </c>
      <c r="M1267" s="3" t="s">
        <v>15</v>
      </c>
      <c r="N1267" s="127">
        <v>1266</v>
      </c>
    </row>
    <row r="1268" spans="1:14" ht="15.75" x14ac:dyDescent="0.25">
      <c r="A1268" s="23" t="s">
        <v>756</v>
      </c>
      <c r="B1268" s="23" t="s">
        <v>1194</v>
      </c>
      <c r="C1268" s="3" t="s">
        <v>51</v>
      </c>
      <c r="D1268" s="2" t="s">
        <v>2390</v>
      </c>
      <c r="E1268" s="2" t="s">
        <v>270</v>
      </c>
      <c r="F1268" s="4">
        <v>48511</v>
      </c>
      <c r="G1268" s="3" t="s">
        <v>12</v>
      </c>
      <c r="H1268" s="3" t="s">
        <v>13</v>
      </c>
      <c r="I1268" s="4"/>
      <c r="J1268" s="3"/>
      <c r="K1268" s="3" t="s">
        <v>2</v>
      </c>
      <c r="L1268" s="3" t="s">
        <v>14</v>
      </c>
      <c r="M1268" s="3" t="s">
        <v>15</v>
      </c>
      <c r="N1268" s="127">
        <v>1267</v>
      </c>
    </row>
    <row r="1269" spans="1:14" ht="15.75" x14ac:dyDescent="0.25">
      <c r="A1269" s="23" t="s">
        <v>1396</v>
      </c>
      <c r="B1269" s="23" t="s">
        <v>2391</v>
      </c>
      <c r="C1269" s="3" t="s">
        <v>12</v>
      </c>
      <c r="D1269" s="2" t="s">
        <v>2392</v>
      </c>
      <c r="E1269" s="2" t="s">
        <v>76</v>
      </c>
      <c r="F1269" s="4">
        <v>48500</v>
      </c>
      <c r="G1269" s="3" t="s">
        <v>12</v>
      </c>
      <c r="H1269" s="3" t="s">
        <v>13</v>
      </c>
      <c r="I1269" s="4"/>
      <c r="J1269" s="3"/>
      <c r="K1269" s="3" t="s">
        <v>2</v>
      </c>
      <c r="L1269" s="3" t="s">
        <v>14</v>
      </c>
      <c r="M1269" s="3" t="s">
        <v>15</v>
      </c>
      <c r="N1269" s="127">
        <v>1268</v>
      </c>
    </row>
    <row r="1270" spans="1:14" ht="15.75" x14ac:dyDescent="0.25">
      <c r="A1270" s="23" t="s">
        <v>2393</v>
      </c>
      <c r="B1270" s="23" t="s">
        <v>1204</v>
      </c>
      <c r="C1270" s="3" t="s">
        <v>144</v>
      </c>
      <c r="D1270" s="2" t="s">
        <v>2394</v>
      </c>
      <c r="E1270" s="2" t="s">
        <v>37</v>
      </c>
      <c r="F1270" s="4">
        <v>48500</v>
      </c>
      <c r="G1270" s="3" t="s">
        <v>12</v>
      </c>
      <c r="H1270" s="3" t="s">
        <v>13</v>
      </c>
      <c r="I1270" s="4"/>
      <c r="J1270" s="3"/>
      <c r="K1270" s="3" t="s">
        <v>2</v>
      </c>
      <c r="L1270" s="3" t="s">
        <v>14</v>
      </c>
      <c r="M1270" s="3" t="s">
        <v>15</v>
      </c>
      <c r="N1270" s="127">
        <v>1269</v>
      </c>
    </row>
    <row r="1271" spans="1:14" ht="15.75" x14ac:dyDescent="0.25">
      <c r="A1271" s="23" t="s">
        <v>2395</v>
      </c>
      <c r="B1271" s="23" t="s">
        <v>91</v>
      </c>
      <c r="C1271" s="3" t="s">
        <v>23</v>
      </c>
      <c r="D1271" s="2" t="s">
        <v>2396</v>
      </c>
      <c r="E1271" s="2" t="s">
        <v>37</v>
      </c>
      <c r="F1271" s="4">
        <v>48500</v>
      </c>
      <c r="G1271" s="3" t="s">
        <v>12</v>
      </c>
      <c r="H1271" s="3" t="s">
        <v>13</v>
      </c>
      <c r="I1271" s="4"/>
      <c r="J1271" s="3"/>
      <c r="K1271" s="3" t="s">
        <v>2</v>
      </c>
      <c r="L1271" s="3" t="s">
        <v>14</v>
      </c>
      <c r="M1271" s="3" t="s">
        <v>15</v>
      </c>
      <c r="N1271" s="127">
        <v>1270</v>
      </c>
    </row>
    <row r="1272" spans="1:14" ht="15.75" x14ac:dyDescent="0.25">
      <c r="A1272" s="23" t="s">
        <v>2397</v>
      </c>
      <c r="B1272" s="23" t="s">
        <v>35</v>
      </c>
      <c r="C1272" s="3" t="s">
        <v>152</v>
      </c>
      <c r="D1272" s="2" t="s">
        <v>2394</v>
      </c>
      <c r="E1272" s="2" t="s">
        <v>37</v>
      </c>
      <c r="F1272" s="24">
        <v>48500</v>
      </c>
      <c r="G1272" s="3" t="s">
        <v>12</v>
      </c>
      <c r="H1272" s="3" t="s">
        <v>13</v>
      </c>
      <c r="I1272" s="4"/>
      <c r="J1272" s="3"/>
      <c r="K1272" s="3" t="s">
        <v>2</v>
      </c>
      <c r="L1272" s="3" t="s">
        <v>14</v>
      </c>
      <c r="M1272" s="3" t="s">
        <v>15</v>
      </c>
      <c r="N1272" s="127">
        <v>1271</v>
      </c>
    </row>
    <row r="1273" spans="1:14" ht="15.75" x14ac:dyDescent="0.25">
      <c r="A1273" s="23" t="s">
        <v>2398</v>
      </c>
      <c r="B1273" s="23" t="s">
        <v>959</v>
      </c>
      <c r="C1273" s="3" t="s">
        <v>51</v>
      </c>
      <c r="D1273" s="2" t="s">
        <v>974</v>
      </c>
      <c r="E1273" s="2" t="s">
        <v>670</v>
      </c>
      <c r="F1273" s="24">
        <v>48500</v>
      </c>
      <c r="G1273" s="3" t="s">
        <v>12</v>
      </c>
      <c r="H1273" s="3" t="s">
        <v>13</v>
      </c>
      <c r="I1273" s="4"/>
      <c r="J1273" s="3"/>
      <c r="K1273" s="3" t="s">
        <v>2</v>
      </c>
      <c r="L1273" s="3" t="s">
        <v>14</v>
      </c>
      <c r="M1273" s="3" t="s">
        <v>15</v>
      </c>
      <c r="N1273" s="127">
        <v>1272</v>
      </c>
    </row>
    <row r="1274" spans="1:14" ht="15.75" x14ac:dyDescent="0.25">
      <c r="A1274" s="23" t="s">
        <v>2399</v>
      </c>
      <c r="B1274" s="23" t="s">
        <v>628</v>
      </c>
      <c r="C1274" s="3" t="s">
        <v>144</v>
      </c>
      <c r="D1274" s="2" t="s">
        <v>2085</v>
      </c>
      <c r="E1274" s="2" t="s">
        <v>48</v>
      </c>
      <c r="F1274" s="4">
        <v>48470</v>
      </c>
      <c r="G1274" s="3" t="s">
        <v>12</v>
      </c>
      <c r="H1274" s="3" t="s">
        <v>13</v>
      </c>
      <c r="I1274" s="4"/>
      <c r="J1274" s="3"/>
      <c r="K1274" s="3" t="s">
        <v>2</v>
      </c>
      <c r="L1274" s="3" t="s">
        <v>14</v>
      </c>
      <c r="M1274" s="3" t="s">
        <v>15</v>
      </c>
      <c r="N1274" s="127">
        <v>1273</v>
      </c>
    </row>
    <row r="1275" spans="1:14" ht="15.75" x14ac:dyDescent="0.25">
      <c r="A1275" s="23" t="s">
        <v>2400</v>
      </c>
      <c r="B1275" s="23" t="s">
        <v>2401</v>
      </c>
      <c r="C1275" s="8"/>
      <c r="D1275" s="2" t="s">
        <v>2402</v>
      </c>
      <c r="E1275" s="2" t="s">
        <v>163</v>
      </c>
      <c r="F1275" s="4">
        <v>48465</v>
      </c>
      <c r="G1275" s="3" t="s">
        <v>12</v>
      </c>
      <c r="H1275" s="3" t="s">
        <v>13</v>
      </c>
      <c r="I1275" s="4"/>
      <c r="J1275" s="3"/>
      <c r="K1275" s="3" t="s">
        <v>2</v>
      </c>
      <c r="L1275" s="3" t="s">
        <v>14</v>
      </c>
      <c r="M1275" s="3" t="s">
        <v>15</v>
      </c>
      <c r="N1275" s="127">
        <v>1274</v>
      </c>
    </row>
    <row r="1276" spans="1:14" ht="15.75" x14ac:dyDescent="0.25">
      <c r="A1276" s="23" t="s">
        <v>2403</v>
      </c>
      <c r="B1276" s="23" t="s">
        <v>86</v>
      </c>
      <c r="C1276" s="3" t="s">
        <v>87</v>
      </c>
      <c r="D1276" s="2" t="s">
        <v>2404</v>
      </c>
      <c r="E1276" s="2" t="s">
        <v>490</v>
      </c>
      <c r="F1276" s="4">
        <v>48411</v>
      </c>
      <c r="G1276" s="3" t="s">
        <v>12</v>
      </c>
      <c r="H1276" s="3" t="s">
        <v>13</v>
      </c>
      <c r="I1276" s="4"/>
      <c r="J1276" s="3"/>
      <c r="K1276" s="3" t="s">
        <v>3</v>
      </c>
      <c r="L1276" s="3" t="s">
        <v>59</v>
      </c>
      <c r="M1276" s="3" t="s">
        <v>60</v>
      </c>
      <c r="N1276" s="127">
        <v>1275</v>
      </c>
    </row>
    <row r="1277" spans="1:14" ht="15.75" x14ac:dyDescent="0.25">
      <c r="A1277" s="23" t="s">
        <v>2405</v>
      </c>
      <c r="B1277" s="23" t="s">
        <v>2406</v>
      </c>
      <c r="C1277" s="3" t="s">
        <v>18</v>
      </c>
      <c r="D1277" s="2" t="s">
        <v>588</v>
      </c>
      <c r="E1277" s="2" t="s">
        <v>1992</v>
      </c>
      <c r="F1277" s="4">
        <v>48336</v>
      </c>
      <c r="G1277" s="3" t="s">
        <v>12</v>
      </c>
      <c r="H1277" s="3" t="s">
        <v>13</v>
      </c>
      <c r="I1277" s="4"/>
      <c r="J1277" s="3"/>
      <c r="K1277" s="3" t="s">
        <v>3</v>
      </c>
      <c r="L1277" s="3" t="s">
        <v>59</v>
      </c>
      <c r="M1277" s="3" t="s">
        <v>60</v>
      </c>
      <c r="N1277" s="127">
        <v>1276</v>
      </c>
    </row>
    <row r="1278" spans="1:14" ht="15.75" x14ac:dyDescent="0.25">
      <c r="A1278" s="23" t="s">
        <v>2407</v>
      </c>
      <c r="B1278" s="23" t="s">
        <v>340</v>
      </c>
      <c r="C1278" s="3" t="s">
        <v>51</v>
      </c>
      <c r="D1278" s="2" t="s">
        <v>2085</v>
      </c>
      <c r="E1278" s="2" t="s">
        <v>48</v>
      </c>
      <c r="F1278" s="4">
        <v>48175</v>
      </c>
      <c r="G1278" s="3" t="s">
        <v>12</v>
      </c>
      <c r="H1278" s="3" t="s">
        <v>13</v>
      </c>
      <c r="I1278" s="4"/>
      <c r="J1278" s="3"/>
      <c r="K1278" s="3" t="s">
        <v>2</v>
      </c>
      <c r="L1278" s="3" t="s">
        <v>14</v>
      </c>
      <c r="M1278" s="3" t="s">
        <v>15</v>
      </c>
      <c r="N1278" s="127">
        <v>1277</v>
      </c>
    </row>
    <row r="1279" spans="1:14" ht="15.75" x14ac:dyDescent="0.25">
      <c r="A1279" s="23" t="s">
        <v>2408</v>
      </c>
      <c r="B1279" s="23" t="s">
        <v>990</v>
      </c>
      <c r="C1279" s="3" t="s">
        <v>9</v>
      </c>
      <c r="D1279" s="2" t="s">
        <v>2392</v>
      </c>
      <c r="E1279" s="2" t="s">
        <v>28</v>
      </c>
      <c r="F1279" s="4">
        <v>48175</v>
      </c>
      <c r="G1279" s="3" t="s">
        <v>12</v>
      </c>
      <c r="H1279" s="3" t="s">
        <v>13</v>
      </c>
      <c r="I1279" s="4"/>
      <c r="J1279" s="3"/>
      <c r="K1279" s="3" t="s">
        <v>2</v>
      </c>
      <c r="L1279" s="3" t="s">
        <v>14</v>
      </c>
      <c r="M1279" s="3" t="s">
        <v>15</v>
      </c>
      <c r="N1279" s="127">
        <v>1278</v>
      </c>
    </row>
    <row r="1280" spans="1:14" ht="15.75" x14ac:dyDescent="0.25">
      <c r="A1280" s="23" t="s">
        <v>2409</v>
      </c>
      <c r="B1280" s="23" t="s">
        <v>1851</v>
      </c>
      <c r="C1280" s="3" t="s">
        <v>23</v>
      </c>
      <c r="D1280" s="2" t="s">
        <v>2085</v>
      </c>
      <c r="E1280" s="2" t="s">
        <v>2126</v>
      </c>
      <c r="F1280" s="4">
        <v>48175</v>
      </c>
      <c r="G1280" s="3" t="s">
        <v>12</v>
      </c>
      <c r="H1280" s="3" t="s">
        <v>13</v>
      </c>
      <c r="I1280" s="4"/>
      <c r="J1280" s="3"/>
      <c r="K1280" s="3" t="s">
        <v>2</v>
      </c>
      <c r="L1280" s="3" t="s">
        <v>14</v>
      </c>
      <c r="M1280" s="3" t="s">
        <v>15</v>
      </c>
      <c r="N1280" s="127">
        <v>1279</v>
      </c>
    </row>
    <row r="1281" spans="1:14" ht="15.75" x14ac:dyDescent="0.25">
      <c r="A1281" s="23" t="s">
        <v>2410</v>
      </c>
      <c r="B1281" s="23" t="s">
        <v>35</v>
      </c>
      <c r="C1281" s="3" t="s">
        <v>207</v>
      </c>
      <c r="D1281" s="2" t="s">
        <v>1921</v>
      </c>
      <c r="E1281" s="2" t="s">
        <v>141</v>
      </c>
      <c r="F1281" s="4">
        <v>48175</v>
      </c>
      <c r="G1281" s="3" t="s">
        <v>12</v>
      </c>
      <c r="H1281" s="3" t="s">
        <v>13</v>
      </c>
      <c r="I1281" s="4"/>
      <c r="J1281" s="3"/>
      <c r="K1281" s="3" t="s">
        <v>2</v>
      </c>
      <c r="L1281" s="3" t="s">
        <v>14</v>
      </c>
      <c r="M1281" s="3" t="s">
        <v>15</v>
      </c>
      <c r="N1281" s="127">
        <v>1280</v>
      </c>
    </row>
    <row r="1282" spans="1:14" ht="15.75" x14ac:dyDescent="0.25">
      <c r="A1282" s="23" t="s">
        <v>440</v>
      </c>
      <c r="B1282" s="23" t="s">
        <v>2030</v>
      </c>
      <c r="C1282" s="3" t="s">
        <v>181</v>
      </c>
      <c r="D1282" s="2" t="s">
        <v>2411</v>
      </c>
      <c r="E1282" s="2" t="s">
        <v>141</v>
      </c>
      <c r="F1282" s="24">
        <v>48175</v>
      </c>
      <c r="G1282" s="3" t="s">
        <v>12</v>
      </c>
      <c r="H1282" s="3" t="s">
        <v>13</v>
      </c>
      <c r="I1282" s="4"/>
      <c r="J1282" s="3"/>
      <c r="K1282" s="3" t="s">
        <v>2</v>
      </c>
      <c r="L1282" s="3" t="s">
        <v>14</v>
      </c>
      <c r="M1282" s="3" t="s">
        <v>15</v>
      </c>
      <c r="N1282" s="127">
        <v>1281</v>
      </c>
    </row>
    <row r="1283" spans="1:14" ht="15.75" x14ac:dyDescent="0.25">
      <c r="A1283" s="23" t="s">
        <v>2288</v>
      </c>
      <c r="B1283" s="23" t="s">
        <v>875</v>
      </c>
      <c r="C1283" s="3" t="s">
        <v>18</v>
      </c>
      <c r="D1283" s="2" t="s">
        <v>2412</v>
      </c>
      <c r="E1283" s="2" t="s">
        <v>730</v>
      </c>
      <c r="F1283" s="4">
        <v>48175</v>
      </c>
      <c r="G1283" s="3" t="s">
        <v>12</v>
      </c>
      <c r="H1283" s="3" t="s">
        <v>13</v>
      </c>
      <c r="I1283" s="4"/>
      <c r="J1283" s="3"/>
      <c r="K1283" s="3" t="s">
        <v>2</v>
      </c>
      <c r="L1283" s="3" t="s">
        <v>14</v>
      </c>
      <c r="M1283" s="3" t="s">
        <v>15</v>
      </c>
      <c r="N1283" s="127">
        <v>1282</v>
      </c>
    </row>
    <row r="1284" spans="1:14" ht="15.75" x14ac:dyDescent="0.25">
      <c r="A1284" s="23" t="s">
        <v>2413</v>
      </c>
      <c r="B1284" s="23" t="s">
        <v>772</v>
      </c>
      <c r="C1284" s="3" t="s">
        <v>12</v>
      </c>
      <c r="D1284" s="2" t="s">
        <v>2414</v>
      </c>
      <c r="E1284" s="2" t="s">
        <v>270</v>
      </c>
      <c r="F1284" s="4">
        <v>48135</v>
      </c>
      <c r="G1284" s="3" t="s">
        <v>12</v>
      </c>
      <c r="H1284" s="3" t="s">
        <v>13</v>
      </c>
      <c r="I1284" s="4"/>
      <c r="J1284" s="3"/>
      <c r="K1284" s="3" t="s">
        <v>2</v>
      </c>
      <c r="L1284" s="3" t="s">
        <v>14</v>
      </c>
      <c r="M1284" s="3" t="s">
        <v>15</v>
      </c>
      <c r="N1284" s="127">
        <v>1283</v>
      </c>
    </row>
    <row r="1285" spans="1:14" ht="15.75" x14ac:dyDescent="0.25">
      <c r="A1285" s="23" t="s">
        <v>2415</v>
      </c>
      <c r="B1285" s="23" t="s">
        <v>2416</v>
      </c>
      <c r="C1285" s="3" t="s">
        <v>82</v>
      </c>
      <c r="D1285" s="2" t="s">
        <v>588</v>
      </c>
      <c r="E1285" s="2" t="s">
        <v>261</v>
      </c>
      <c r="F1285" s="4">
        <v>48128</v>
      </c>
      <c r="G1285" s="3" t="s">
        <v>58</v>
      </c>
      <c r="H1285" s="3" t="s">
        <v>13</v>
      </c>
      <c r="I1285" s="4"/>
      <c r="J1285" s="3"/>
      <c r="K1285" s="3" t="s">
        <v>1</v>
      </c>
      <c r="L1285" s="3" t="s">
        <v>59</v>
      </c>
      <c r="M1285" s="3" t="s">
        <v>60</v>
      </c>
      <c r="N1285" s="127">
        <v>1284</v>
      </c>
    </row>
    <row r="1286" spans="1:14" ht="15.75" x14ac:dyDescent="0.25">
      <c r="A1286" s="23" t="s">
        <v>2417</v>
      </c>
      <c r="B1286" s="23" t="s">
        <v>2418</v>
      </c>
      <c r="C1286" s="3" t="s">
        <v>181</v>
      </c>
      <c r="D1286" s="2" t="s">
        <v>2419</v>
      </c>
      <c r="E1286" s="2" t="s">
        <v>639</v>
      </c>
      <c r="F1286" s="4">
        <v>48100</v>
      </c>
      <c r="G1286" s="3" t="s">
        <v>12</v>
      </c>
      <c r="H1286" s="3" t="s">
        <v>13</v>
      </c>
      <c r="I1286" s="4"/>
      <c r="J1286" s="3"/>
      <c r="K1286" s="3" t="s">
        <v>2</v>
      </c>
      <c r="L1286" s="3" t="s">
        <v>14</v>
      </c>
      <c r="M1286" s="3" t="s">
        <v>15</v>
      </c>
      <c r="N1286" s="127">
        <v>1285</v>
      </c>
    </row>
    <row r="1287" spans="1:14" ht="15.75" x14ac:dyDescent="0.25">
      <c r="A1287" s="23" t="s">
        <v>2263</v>
      </c>
      <c r="B1287" s="23" t="s">
        <v>1827</v>
      </c>
      <c r="C1287" s="3" t="s">
        <v>12</v>
      </c>
      <c r="D1287" s="2" t="s">
        <v>2085</v>
      </c>
      <c r="E1287" s="2" t="s">
        <v>48</v>
      </c>
      <c r="F1287" s="4">
        <v>48093</v>
      </c>
      <c r="G1287" s="3" t="s">
        <v>12</v>
      </c>
      <c r="H1287" s="3" t="s">
        <v>13</v>
      </c>
      <c r="I1287" s="4"/>
      <c r="J1287" s="3"/>
      <c r="K1287" s="3" t="s">
        <v>2</v>
      </c>
      <c r="L1287" s="3" t="s">
        <v>14</v>
      </c>
      <c r="M1287" s="3" t="s">
        <v>15</v>
      </c>
      <c r="N1287" s="127">
        <v>1286</v>
      </c>
    </row>
    <row r="1288" spans="1:14" ht="15.75" x14ac:dyDescent="0.25">
      <c r="A1288" s="23" t="s">
        <v>2315</v>
      </c>
      <c r="B1288" s="23" t="s">
        <v>696</v>
      </c>
      <c r="C1288" s="3" t="s">
        <v>58</v>
      </c>
      <c r="D1288" s="2" t="s">
        <v>2085</v>
      </c>
      <c r="E1288" s="2" t="s">
        <v>1001</v>
      </c>
      <c r="F1288" s="4">
        <v>48093</v>
      </c>
      <c r="G1288" s="3" t="s">
        <v>12</v>
      </c>
      <c r="H1288" s="3" t="s">
        <v>13</v>
      </c>
      <c r="I1288" s="4"/>
      <c r="J1288" s="3"/>
      <c r="K1288" s="3" t="s">
        <v>2</v>
      </c>
      <c r="L1288" s="3" t="s">
        <v>14</v>
      </c>
      <c r="M1288" s="3" t="s">
        <v>15</v>
      </c>
      <c r="N1288" s="127">
        <v>1287</v>
      </c>
    </row>
    <row r="1289" spans="1:14" ht="15.75" x14ac:dyDescent="0.25">
      <c r="A1289" s="23" t="s">
        <v>2420</v>
      </c>
      <c r="B1289" s="23" t="s">
        <v>2421</v>
      </c>
      <c r="C1289" s="3" t="s">
        <v>51</v>
      </c>
      <c r="D1289" s="2" t="s">
        <v>782</v>
      </c>
      <c r="E1289" s="2" t="s">
        <v>189</v>
      </c>
      <c r="F1289" s="4">
        <v>48013</v>
      </c>
      <c r="G1289" s="3" t="s">
        <v>12</v>
      </c>
      <c r="H1289" s="3" t="s">
        <v>13</v>
      </c>
      <c r="I1289" s="4"/>
      <c r="J1289" s="3"/>
      <c r="K1289" s="3" t="s">
        <v>3</v>
      </c>
      <c r="L1289" s="3" t="s">
        <v>59</v>
      </c>
      <c r="M1289" s="3" t="s">
        <v>60</v>
      </c>
      <c r="N1289" s="127">
        <v>1288</v>
      </c>
    </row>
    <row r="1290" spans="1:14" ht="15.75" x14ac:dyDescent="0.25">
      <c r="A1290" s="23" t="s">
        <v>2422</v>
      </c>
      <c r="B1290" s="23" t="s">
        <v>1165</v>
      </c>
      <c r="C1290" s="3" t="s">
        <v>51</v>
      </c>
      <c r="D1290" s="2" t="s">
        <v>2423</v>
      </c>
      <c r="E1290" s="2" t="s">
        <v>141</v>
      </c>
      <c r="F1290" s="4">
        <v>48000</v>
      </c>
      <c r="G1290" s="3" t="s">
        <v>12</v>
      </c>
      <c r="H1290" s="3" t="s">
        <v>13</v>
      </c>
      <c r="I1290" s="4"/>
      <c r="J1290" s="3"/>
      <c r="K1290" s="3" t="s">
        <v>2</v>
      </c>
      <c r="L1290" s="3" t="s">
        <v>14</v>
      </c>
      <c r="M1290" s="3" t="s">
        <v>15</v>
      </c>
      <c r="N1290" s="127">
        <v>1289</v>
      </c>
    </row>
    <row r="1291" spans="1:14" ht="15.75" x14ac:dyDescent="0.25">
      <c r="A1291" s="23" t="s">
        <v>2424</v>
      </c>
      <c r="B1291" s="23" t="s">
        <v>2425</v>
      </c>
      <c r="C1291" s="3" t="s">
        <v>135</v>
      </c>
      <c r="D1291" s="2" t="s">
        <v>2426</v>
      </c>
      <c r="E1291" s="2" t="s">
        <v>141</v>
      </c>
      <c r="F1291" s="24">
        <v>48000</v>
      </c>
      <c r="G1291" s="3" t="s">
        <v>12</v>
      </c>
      <c r="H1291" s="3" t="s">
        <v>13</v>
      </c>
      <c r="I1291" s="4"/>
      <c r="J1291" s="3"/>
      <c r="K1291" s="3" t="s">
        <v>2</v>
      </c>
      <c r="L1291" s="3" t="s">
        <v>14</v>
      </c>
      <c r="M1291" s="3" t="s">
        <v>15</v>
      </c>
      <c r="N1291" s="127">
        <v>1290</v>
      </c>
    </row>
    <row r="1292" spans="1:14" ht="15.75" x14ac:dyDescent="0.25">
      <c r="A1292" s="23" t="s">
        <v>21</v>
      </c>
      <c r="B1292" s="23" t="s">
        <v>91</v>
      </c>
      <c r="C1292" s="3" t="s">
        <v>9</v>
      </c>
      <c r="D1292" s="2" t="s">
        <v>2085</v>
      </c>
      <c r="E1292" s="2" t="s">
        <v>96</v>
      </c>
      <c r="F1292" s="4">
        <v>48000</v>
      </c>
      <c r="G1292" s="3" t="s">
        <v>12</v>
      </c>
      <c r="H1292" s="3" t="s">
        <v>13</v>
      </c>
      <c r="I1292" s="4"/>
      <c r="J1292" s="3"/>
      <c r="K1292" s="3" t="s">
        <v>2</v>
      </c>
      <c r="L1292" s="3" t="s">
        <v>14</v>
      </c>
      <c r="M1292" s="3" t="s">
        <v>15</v>
      </c>
      <c r="N1292" s="127">
        <v>1291</v>
      </c>
    </row>
    <row r="1293" spans="1:14" ht="15.75" x14ac:dyDescent="0.25">
      <c r="A1293" s="23" t="s">
        <v>1237</v>
      </c>
      <c r="B1293" s="23" t="s">
        <v>8</v>
      </c>
      <c r="C1293" s="3" t="s">
        <v>181</v>
      </c>
      <c r="D1293" s="2" t="s">
        <v>2427</v>
      </c>
      <c r="E1293" s="2" t="s">
        <v>706</v>
      </c>
      <c r="F1293" s="4">
        <v>48000</v>
      </c>
      <c r="G1293" s="3" t="s">
        <v>12</v>
      </c>
      <c r="H1293" s="3" t="s">
        <v>13</v>
      </c>
      <c r="I1293" s="4"/>
      <c r="J1293" s="3"/>
      <c r="K1293" s="3" t="s">
        <v>2</v>
      </c>
      <c r="L1293" s="3" t="s">
        <v>14</v>
      </c>
      <c r="M1293" s="3" t="s">
        <v>15</v>
      </c>
      <c r="N1293" s="127">
        <v>1292</v>
      </c>
    </row>
    <row r="1294" spans="1:14" ht="15.75" x14ac:dyDescent="0.25">
      <c r="A1294" s="23" t="s">
        <v>2428</v>
      </c>
      <c r="B1294" s="23" t="s">
        <v>2429</v>
      </c>
      <c r="C1294" s="8"/>
      <c r="D1294" s="2" t="s">
        <v>588</v>
      </c>
      <c r="E1294" s="2" t="s">
        <v>163</v>
      </c>
      <c r="F1294" s="4">
        <v>48000</v>
      </c>
      <c r="G1294" s="3" t="s">
        <v>12</v>
      </c>
      <c r="H1294" s="3" t="s">
        <v>13</v>
      </c>
      <c r="I1294" s="4"/>
      <c r="J1294" s="3"/>
      <c r="K1294" s="3" t="s">
        <v>3</v>
      </c>
      <c r="L1294" s="3" t="s">
        <v>59</v>
      </c>
      <c r="M1294" s="3" t="s">
        <v>60</v>
      </c>
      <c r="N1294" s="127">
        <v>1293</v>
      </c>
    </row>
    <row r="1295" spans="1:14" ht="15.75" x14ac:dyDescent="0.25">
      <c r="A1295" s="23" t="s">
        <v>2430</v>
      </c>
      <c r="B1295" s="23" t="s">
        <v>127</v>
      </c>
      <c r="C1295" s="3" t="s">
        <v>31</v>
      </c>
      <c r="D1295" s="2" t="s">
        <v>588</v>
      </c>
      <c r="E1295" s="2" t="s">
        <v>261</v>
      </c>
      <c r="F1295" s="4">
        <v>48000</v>
      </c>
      <c r="G1295" s="3" t="s">
        <v>12</v>
      </c>
      <c r="H1295" s="3" t="s">
        <v>13</v>
      </c>
      <c r="I1295" s="4"/>
      <c r="J1295" s="3"/>
      <c r="K1295" s="3" t="s">
        <v>3</v>
      </c>
      <c r="L1295" s="3" t="s">
        <v>59</v>
      </c>
      <c r="M1295" s="3" t="s">
        <v>60</v>
      </c>
      <c r="N1295" s="127">
        <v>1294</v>
      </c>
    </row>
    <row r="1296" spans="1:14" ht="15.75" x14ac:dyDescent="0.25">
      <c r="A1296" s="23" t="s">
        <v>263</v>
      </c>
      <c r="B1296" s="23" t="s">
        <v>1618</v>
      </c>
      <c r="C1296" s="3" t="s">
        <v>58</v>
      </c>
      <c r="D1296" s="2" t="s">
        <v>588</v>
      </c>
      <c r="E1296" s="2" t="s">
        <v>385</v>
      </c>
      <c r="F1296" s="4">
        <v>47895</v>
      </c>
      <c r="G1296" s="3" t="s">
        <v>58</v>
      </c>
      <c r="H1296" s="3" t="s">
        <v>13</v>
      </c>
      <c r="I1296" s="4"/>
      <c r="J1296" s="3"/>
      <c r="K1296" s="3" t="s">
        <v>1</v>
      </c>
      <c r="L1296" s="3" t="s">
        <v>59</v>
      </c>
      <c r="M1296" s="3" t="s">
        <v>60</v>
      </c>
      <c r="N1296" s="127">
        <v>1295</v>
      </c>
    </row>
    <row r="1297" spans="1:14" ht="15.75" x14ac:dyDescent="0.25">
      <c r="A1297" s="23" t="s">
        <v>2431</v>
      </c>
      <c r="B1297" s="23" t="s">
        <v>184</v>
      </c>
      <c r="C1297" s="8"/>
      <c r="D1297" s="2" t="s">
        <v>2432</v>
      </c>
      <c r="E1297" s="2" t="s">
        <v>37</v>
      </c>
      <c r="F1297" s="4">
        <v>47820</v>
      </c>
      <c r="G1297" s="3" t="s">
        <v>12</v>
      </c>
      <c r="H1297" s="3" t="s">
        <v>13</v>
      </c>
      <c r="I1297" s="4"/>
      <c r="J1297" s="3"/>
      <c r="K1297" s="3" t="s">
        <v>2</v>
      </c>
      <c r="L1297" s="3" t="s">
        <v>14</v>
      </c>
      <c r="M1297" s="3" t="s">
        <v>15</v>
      </c>
      <c r="N1297" s="127">
        <v>1296</v>
      </c>
    </row>
    <row r="1298" spans="1:14" ht="15.75" x14ac:dyDescent="0.25">
      <c r="A1298" s="23" t="s">
        <v>2433</v>
      </c>
      <c r="B1298" s="23" t="s">
        <v>2434</v>
      </c>
      <c r="C1298" s="3" t="s">
        <v>58</v>
      </c>
      <c r="D1298" s="2" t="s">
        <v>2435</v>
      </c>
      <c r="E1298" s="2" t="s">
        <v>1661</v>
      </c>
      <c r="F1298" s="4">
        <v>47746</v>
      </c>
      <c r="G1298" s="3" t="s">
        <v>12</v>
      </c>
      <c r="H1298" s="3" t="s">
        <v>13</v>
      </c>
      <c r="I1298" s="4"/>
      <c r="J1298" s="3"/>
      <c r="K1298" s="3" t="s">
        <v>2</v>
      </c>
      <c r="L1298" s="3" t="s">
        <v>14</v>
      </c>
      <c r="M1298" s="3" t="s">
        <v>15</v>
      </c>
      <c r="N1298" s="127">
        <v>1297</v>
      </c>
    </row>
    <row r="1299" spans="1:14" ht="15.75" x14ac:dyDescent="0.25">
      <c r="A1299" s="23" t="s">
        <v>643</v>
      </c>
      <c r="B1299" s="23" t="s">
        <v>465</v>
      </c>
      <c r="C1299" s="3" t="s">
        <v>181</v>
      </c>
      <c r="D1299" s="2" t="s">
        <v>2085</v>
      </c>
      <c r="E1299" s="2" t="s">
        <v>1191</v>
      </c>
      <c r="F1299" s="4">
        <v>47570</v>
      </c>
      <c r="G1299" s="3" t="s">
        <v>12</v>
      </c>
      <c r="H1299" s="3" t="s">
        <v>13</v>
      </c>
      <c r="I1299" s="4"/>
      <c r="J1299" s="3"/>
      <c r="K1299" s="3" t="s">
        <v>2</v>
      </c>
      <c r="L1299" s="3" t="s">
        <v>14</v>
      </c>
      <c r="M1299" s="3" t="s">
        <v>15</v>
      </c>
      <c r="N1299" s="127">
        <v>1298</v>
      </c>
    </row>
    <row r="1300" spans="1:14" ht="15.75" x14ac:dyDescent="0.25">
      <c r="A1300" s="23" t="s">
        <v>2436</v>
      </c>
      <c r="B1300" s="23" t="s">
        <v>2437</v>
      </c>
      <c r="C1300" s="3" t="s">
        <v>18</v>
      </c>
      <c r="D1300" s="2" t="s">
        <v>2438</v>
      </c>
      <c r="E1300" s="2" t="s">
        <v>505</v>
      </c>
      <c r="F1300" s="4">
        <v>47500</v>
      </c>
      <c r="G1300" s="3" t="s">
        <v>12</v>
      </c>
      <c r="H1300" s="3" t="s">
        <v>13</v>
      </c>
      <c r="I1300" s="4"/>
      <c r="J1300" s="3"/>
      <c r="K1300" s="3" t="s">
        <v>2</v>
      </c>
      <c r="L1300" s="3" t="s">
        <v>14</v>
      </c>
      <c r="M1300" s="3" t="s">
        <v>15</v>
      </c>
      <c r="N1300" s="127">
        <v>1299</v>
      </c>
    </row>
    <row r="1301" spans="1:14" ht="15.75" x14ac:dyDescent="0.25">
      <c r="A1301" s="23" t="s">
        <v>2439</v>
      </c>
      <c r="B1301" s="23" t="s">
        <v>2440</v>
      </c>
      <c r="C1301" s="3" t="s">
        <v>12</v>
      </c>
      <c r="D1301" s="2" t="s">
        <v>2379</v>
      </c>
      <c r="E1301" s="2" t="s">
        <v>994</v>
      </c>
      <c r="F1301" s="4">
        <v>47500</v>
      </c>
      <c r="G1301" s="3" t="s">
        <v>12</v>
      </c>
      <c r="H1301" s="3" t="s">
        <v>13</v>
      </c>
      <c r="I1301" s="4"/>
      <c r="J1301" s="3"/>
      <c r="K1301" s="3" t="s">
        <v>2</v>
      </c>
      <c r="L1301" s="3" t="s">
        <v>14</v>
      </c>
      <c r="M1301" s="3" t="s">
        <v>15</v>
      </c>
      <c r="N1301" s="127">
        <v>1300</v>
      </c>
    </row>
    <row r="1302" spans="1:14" ht="15.75" x14ac:dyDescent="0.25">
      <c r="A1302" s="23" t="s">
        <v>2441</v>
      </c>
      <c r="B1302" s="23" t="s">
        <v>2442</v>
      </c>
      <c r="C1302" s="8"/>
      <c r="D1302" s="2" t="s">
        <v>2443</v>
      </c>
      <c r="E1302" s="2" t="s">
        <v>221</v>
      </c>
      <c r="F1302" s="4">
        <v>47500</v>
      </c>
      <c r="G1302" s="3" t="s">
        <v>12</v>
      </c>
      <c r="H1302" s="3" t="s">
        <v>13</v>
      </c>
      <c r="I1302" s="4"/>
      <c r="J1302" s="3"/>
      <c r="K1302" s="3" t="s">
        <v>2</v>
      </c>
      <c r="L1302" s="3" t="s">
        <v>14</v>
      </c>
      <c r="M1302" s="3" t="s">
        <v>15</v>
      </c>
      <c r="N1302" s="127">
        <v>1301</v>
      </c>
    </row>
    <row r="1303" spans="1:14" ht="15.75" x14ac:dyDescent="0.25">
      <c r="A1303" s="23" t="s">
        <v>2444</v>
      </c>
      <c r="B1303" s="23" t="s">
        <v>2157</v>
      </c>
      <c r="C1303" s="3" t="s">
        <v>144</v>
      </c>
      <c r="D1303" s="2" t="s">
        <v>359</v>
      </c>
      <c r="E1303" s="2" t="s">
        <v>261</v>
      </c>
      <c r="F1303" s="24">
        <v>47500</v>
      </c>
      <c r="G1303" s="3" t="s">
        <v>12</v>
      </c>
      <c r="H1303" s="3" t="s">
        <v>13</v>
      </c>
      <c r="I1303" s="4"/>
      <c r="J1303" s="3"/>
      <c r="K1303" s="3" t="s">
        <v>2</v>
      </c>
      <c r="L1303" s="3" t="s">
        <v>14</v>
      </c>
      <c r="M1303" s="3" t="s">
        <v>15</v>
      </c>
      <c r="N1303" s="127">
        <v>1302</v>
      </c>
    </row>
    <row r="1304" spans="1:14" ht="15.75" x14ac:dyDescent="0.25">
      <c r="A1304" s="23" t="s">
        <v>2445</v>
      </c>
      <c r="B1304" s="23" t="s">
        <v>2446</v>
      </c>
      <c r="C1304" s="3" t="s">
        <v>87</v>
      </c>
      <c r="D1304" s="2" t="s">
        <v>588</v>
      </c>
      <c r="E1304" s="2" t="s">
        <v>766</v>
      </c>
      <c r="F1304" s="4">
        <v>47454</v>
      </c>
      <c r="G1304" s="3" t="s">
        <v>12</v>
      </c>
      <c r="H1304" s="3" t="s">
        <v>13</v>
      </c>
      <c r="I1304" s="4"/>
      <c r="J1304" s="3"/>
      <c r="K1304" s="3" t="s">
        <v>3</v>
      </c>
      <c r="L1304" s="3" t="s">
        <v>59</v>
      </c>
      <c r="M1304" s="3" t="s">
        <v>60</v>
      </c>
      <c r="N1304" s="127">
        <v>1303</v>
      </c>
    </row>
    <row r="1305" spans="1:14" ht="15.75" x14ac:dyDescent="0.25">
      <c r="A1305" s="23" t="s">
        <v>2447</v>
      </c>
      <c r="B1305" s="23" t="s">
        <v>2448</v>
      </c>
      <c r="C1305" s="3" t="s">
        <v>224</v>
      </c>
      <c r="D1305" s="2" t="s">
        <v>588</v>
      </c>
      <c r="E1305" s="2" t="s">
        <v>490</v>
      </c>
      <c r="F1305" s="4">
        <v>47449</v>
      </c>
      <c r="G1305" s="3" t="s">
        <v>12</v>
      </c>
      <c r="H1305" s="3" t="s">
        <v>13</v>
      </c>
      <c r="I1305" s="4"/>
      <c r="J1305" s="3"/>
      <c r="K1305" s="3" t="s">
        <v>3</v>
      </c>
      <c r="L1305" s="3" t="s">
        <v>59</v>
      </c>
      <c r="M1305" s="3" t="s">
        <v>60</v>
      </c>
      <c r="N1305" s="127">
        <v>1304</v>
      </c>
    </row>
    <row r="1306" spans="1:14" ht="15.75" x14ac:dyDescent="0.25">
      <c r="A1306" s="23" t="s">
        <v>2449</v>
      </c>
      <c r="B1306" s="23" t="s">
        <v>74</v>
      </c>
      <c r="C1306" s="3" t="s">
        <v>23</v>
      </c>
      <c r="D1306" s="2" t="s">
        <v>588</v>
      </c>
      <c r="E1306" s="2" t="s">
        <v>459</v>
      </c>
      <c r="F1306" s="24">
        <v>47380</v>
      </c>
      <c r="G1306" s="3" t="s">
        <v>58</v>
      </c>
      <c r="H1306" s="3" t="s">
        <v>13</v>
      </c>
      <c r="I1306" s="4"/>
      <c r="J1306" s="3"/>
      <c r="K1306" s="3" t="s">
        <v>1</v>
      </c>
      <c r="L1306" s="3" t="s">
        <v>59</v>
      </c>
      <c r="M1306" s="3" t="s">
        <v>60</v>
      </c>
      <c r="N1306" s="127">
        <v>1305</v>
      </c>
    </row>
    <row r="1307" spans="1:14" ht="15.75" x14ac:dyDescent="0.25">
      <c r="A1307" s="23" t="s">
        <v>2450</v>
      </c>
      <c r="B1307" s="23" t="s">
        <v>151</v>
      </c>
      <c r="C1307" s="3" t="s">
        <v>51</v>
      </c>
      <c r="D1307" s="2" t="s">
        <v>2085</v>
      </c>
      <c r="E1307" s="2" t="s">
        <v>48</v>
      </c>
      <c r="F1307" s="24">
        <v>47257</v>
      </c>
      <c r="G1307" s="3" t="s">
        <v>12</v>
      </c>
      <c r="H1307" s="3" t="s">
        <v>13</v>
      </c>
      <c r="I1307" s="4"/>
      <c r="J1307" s="3"/>
      <c r="K1307" s="3" t="s">
        <v>2</v>
      </c>
      <c r="L1307" s="3" t="s">
        <v>14</v>
      </c>
      <c r="M1307" s="3" t="s">
        <v>15</v>
      </c>
      <c r="N1307" s="127">
        <v>1306</v>
      </c>
    </row>
    <row r="1308" spans="1:14" ht="15.75" x14ac:dyDescent="0.25">
      <c r="A1308" s="23" t="s">
        <v>614</v>
      </c>
      <c r="B1308" s="23" t="s">
        <v>609</v>
      </c>
      <c r="C1308" s="3" t="s">
        <v>187</v>
      </c>
      <c r="D1308" s="2" t="s">
        <v>588</v>
      </c>
      <c r="E1308" s="2" t="s">
        <v>297</v>
      </c>
      <c r="F1308" s="24">
        <v>47248</v>
      </c>
      <c r="G1308" s="3" t="s">
        <v>12</v>
      </c>
      <c r="H1308" s="3" t="s">
        <v>13</v>
      </c>
      <c r="I1308" s="4">
        <v>1500</v>
      </c>
      <c r="J1308" s="3"/>
      <c r="K1308" s="3" t="s">
        <v>3</v>
      </c>
      <c r="L1308" s="3" t="s">
        <v>59</v>
      </c>
      <c r="M1308" s="3" t="s">
        <v>60</v>
      </c>
      <c r="N1308" s="127">
        <v>1307</v>
      </c>
    </row>
    <row r="1309" spans="1:14" ht="15.75" x14ac:dyDescent="0.25">
      <c r="A1309" s="23" t="s">
        <v>2451</v>
      </c>
      <c r="B1309" s="23" t="s">
        <v>1484</v>
      </c>
      <c r="C1309" s="3" t="s">
        <v>135</v>
      </c>
      <c r="D1309" s="2" t="s">
        <v>782</v>
      </c>
      <c r="E1309" s="2" t="s">
        <v>189</v>
      </c>
      <c r="F1309" s="4">
        <v>47169</v>
      </c>
      <c r="G1309" s="3" t="s">
        <v>12</v>
      </c>
      <c r="H1309" s="3" t="s">
        <v>13</v>
      </c>
      <c r="I1309" s="4"/>
      <c r="J1309" s="3"/>
      <c r="K1309" s="3" t="s">
        <v>3</v>
      </c>
      <c r="L1309" s="3" t="s">
        <v>59</v>
      </c>
      <c r="M1309" s="3" t="s">
        <v>60</v>
      </c>
      <c r="N1309" s="127">
        <v>1308</v>
      </c>
    </row>
    <row r="1310" spans="1:14" ht="15.75" x14ac:dyDescent="0.25">
      <c r="A1310" s="23" t="s">
        <v>2452</v>
      </c>
      <c r="B1310" s="23" t="s">
        <v>2453</v>
      </c>
      <c r="C1310" s="3" t="s">
        <v>18</v>
      </c>
      <c r="D1310" s="2" t="s">
        <v>2085</v>
      </c>
      <c r="E1310" s="2" t="s">
        <v>2454</v>
      </c>
      <c r="F1310" s="4">
        <v>47048</v>
      </c>
      <c r="G1310" s="3" t="s">
        <v>12</v>
      </c>
      <c r="H1310" s="3" t="s">
        <v>13</v>
      </c>
      <c r="I1310" s="4"/>
      <c r="J1310" s="3"/>
      <c r="K1310" s="3" t="s">
        <v>2</v>
      </c>
      <c r="L1310" s="3" t="s">
        <v>14</v>
      </c>
      <c r="M1310" s="3" t="s">
        <v>15</v>
      </c>
      <c r="N1310" s="127">
        <v>1309</v>
      </c>
    </row>
    <row r="1311" spans="1:14" ht="15.75" x14ac:dyDescent="0.25">
      <c r="A1311" s="23" t="s">
        <v>2455</v>
      </c>
      <c r="B1311" s="23" t="s">
        <v>219</v>
      </c>
      <c r="C1311" s="3" t="s">
        <v>31</v>
      </c>
      <c r="D1311" s="2" t="s">
        <v>2085</v>
      </c>
      <c r="E1311" s="2" t="s">
        <v>2454</v>
      </c>
      <c r="F1311" s="24">
        <v>47048</v>
      </c>
      <c r="G1311" s="3" t="s">
        <v>12</v>
      </c>
      <c r="H1311" s="3" t="s">
        <v>13</v>
      </c>
      <c r="I1311" s="4"/>
      <c r="J1311" s="3"/>
      <c r="K1311" s="3" t="s">
        <v>2</v>
      </c>
      <c r="L1311" s="3" t="s">
        <v>14</v>
      </c>
      <c r="M1311" s="3" t="s">
        <v>15</v>
      </c>
      <c r="N1311" s="127">
        <v>1310</v>
      </c>
    </row>
    <row r="1312" spans="1:14" ht="15.75" x14ac:dyDescent="0.25">
      <c r="A1312" s="23" t="s">
        <v>2456</v>
      </c>
      <c r="B1312" s="23" t="s">
        <v>2457</v>
      </c>
      <c r="C1312" s="3" t="s">
        <v>23</v>
      </c>
      <c r="D1312" s="2" t="s">
        <v>588</v>
      </c>
      <c r="E1312" s="2" t="s">
        <v>459</v>
      </c>
      <c r="F1312" s="4">
        <v>46952</v>
      </c>
      <c r="G1312" s="3" t="s">
        <v>58</v>
      </c>
      <c r="H1312" s="3" t="s">
        <v>13</v>
      </c>
      <c r="I1312" s="4"/>
      <c r="J1312" s="3"/>
      <c r="K1312" s="3" t="s">
        <v>1</v>
      </c>
      <c r="L1312" s="3" t="s">
        <v>59</v>
      </c>
      <c r="M1312" s="3" t="s">
        <v>60</v>
      </c>
      <c r="N1312" s="127">
        <v>1311</v>
      </c>
    </row>
    <row r="1313" spans="1:14" ht="15.75" x14ac:dyDescent="0.25">
      <c r="A1313" s="23" t="s">
        <v>2458</v>
      </c>
      <c r="B1313" s="23" t="s">
        <v>307</v>
      </c>
      <c r="C1313" s="8"/>
      <c r="D1313" s="2" t="s">
        <v>588</v>
      </c>
      <c r="E1313" s="2" t="s">
        <v>297</v>
      </c>
      <c r="F1313" s="4">
        <v>46920</v>
      </c>
      <c r="G1313" s="3" t="s">
        <v>12</v>
      </c>
      <c r="H1313" s="3" t="s">
        <v>13</v>
      </c>
      <c r="I1313" s="4"/>
      <c r="J1313" s="3"/>
      <c r="K1313" s="3" t="s">
        <v>3</v>
      </c>
      <c r="L1313" s="3" t="s">
        <v>59</v>
      </c>
      <c r="M1313" s="3" t="s">
        <v>60</v>
      </c>
      <c r="N1313" s="127">
        <v>1312</v>
      </c>
    </row>
    <row r="1314" spans="1:14" ht="15.75" x14ac:dyDescent="0.25">
      <c r="A1314" s="23" t="s">
        <v>2459</v>
      </c>
      <c r="B1314" s="23" t="s">
        <v>2460</v>
      </c>
      <c r="C1314" s="3" t="s">
        <v>43</v>
      </c>
      <c r="D1314" s="2" t="s">
        <v>2085</v>
      </c>
      <c r="E1314" s="2" t="s">
        <v>48</v>
      </c>
      <c r="F1314" s="4">
        <v>46838</v>
      </c>
      <c r="G1314" s="3" t="s">
        <v>12</v>
      </c>
      <c r="H1314" s="3" t="s">
        <v>13</v>
      </c>
      <c r="I1314" s="4"/>
      <c r="J1314" s="3"/>
      <c r="K1314" s="3" t="s">
        <v>2</v>
      </c>
      <c r="L1314" s="3" t="s">
        <v>14</v>
      </c>
      <c r="M1314" s="3" t="s">
        <v>15</v>
      </c>
      <c r="N1314" s="127">
        <v>1313</v>
      </c>
    </row>
    <row r="1315" spans="1:14" ht="15.75" x14ac:dyDescent="0.25">
      <c r="A1315" s="23" t="s">
        <v>989</v>
      </c>
      <c r="B1315" s="23" t="s">
        <v>2461</v>
      </c>
      <c r="C1315" s="3" t="s">
        <v>135</v>
      </c>
      <c r="D1315" s="2" t="s">
        <v>588</v>
      </c>
      <c r="E1315" s="2" t="s">
        <v>258</v>
      </c>
      <c r="F1315" s="4">
        <v>46690</v>
      </c>
      <c r="G1315" s="3" t="s">
        <v>12</v>
      </c>
      <c r="H1315" s="3" t="s">
        <v>13</v>
      </c>
      <c r="I1315" s="4"/>
      <c r="J1315" s="3"/>
      <c r="K1315" s="3" t="s">
        <v>3</v>
      </c>
      <c r="L1315" s="3" t="s">
        <v>59</v>
      </c>
      <c r="M1315" s="3" t="s">
        <v>60</v>
      </c>
      <c r="N1315" s="127">
        <v>1314</v>
      </c>
    </row>
    <row r="1316" spans="1:14" ht="15.75" x14ac:dyDescent="0.25">
      <c r="A1316" s="23" t="s">
        <v>2462</v>
      </c>
      <c r="B1316" s="23" t="s">
        <v>426</v>
      </c>
      <c r="C1316" s="3" t="s">
        <v>51</v>
      </c>
      <c r="D1316" s="2" t="s">
        <v>2085</v>
      </c>
      <c r="E1316" s="2" t="s">
        <v>48</v>
      </c>
      <c r="F1316" s="4">
        <v>46638</v>
      </c>
      <c r="G1316" s="3" t="s">
        <v>12</v>
      </c>
      <c r="H1316" s="3" t="s">
        <v>13</v>
      </c>
      <c r="I1316" s="4"/>
      <c r="J1316" s="3"/>
      <c r="K1316" s="3" t="s">
        <v>2</v>
      </c>
      <c r="L1316" s="3" t="s">
        <v>14</v>
      </c>
      <c r="M1316" s="3" t="s">
        <v>15</v>
      </c>
      <c r="N1316" s="127">
        <v>1315</v>
      </c>
    </row>
    <row r="1317" spans="1:14" ht="15.75" x14ac:dyDescent="0.25">
      <c r="A1317" s="23" t="s">
        <v>2463</v>
      </c>
      <c r="B1317" s="23" t="s">
        <v>1939</v>
      </c>
      <c r="C1317" s="3" t="s">
        <v>51</v>
      </c>
      <c r="D1317" s="2" t="s">
        <v>2085</v>
      </c>
      <c r="E1317" s="2" t="s">
        <v>1191</v>
      </c>
      <c r="F1317" s="24">
        <v>46525</v>
      </c>
      <c r="G1317" s="3" t="s">
        <v>12</v>
      </c>
      <c r="H1317" s="3" t="s">
        <v>13</v>
      </c>
      <c r="I1317" s="4"/>
      <c r="J1317" s="3"/>
      <c r="K1317" s="3" t="s">
        <v>2</v>
      </c>
      <c r="L1317" s="3" t="s">
        <v>14</v>
      </c>
      <c r="M1317" s="3" t="s">
        <v>15</v>
      </c>
      <c r="N1317" s="127">
        <v>1316</v>
      </c>
    </row>
    <row r="1318" spans="1:14" ht="15.75" x14ac:dyDescent="0.25">
      <c r="A1318" s="23" t="s">
        <v>2464</v>
      </c>
      <c r="B1318" s="23" t="s">
        <v>628</v>
      </c>
      <c r="C1318" s="3" t="s">
        <v>12</v>
      </c>
      <c r="D1318" s="2" t="s">
        <v>2085</v>
      </c>
      <c r="E1318" s="2" t="s">
        <v>1001</v>
      </c>
      <c r="F1318" s="4">
        <v>46525</v>
      </c>
      <c r="G1318" s="3" t="s">
        <v>12</v>
      </c>
      <c r="H1318" s="3" t="s">
        <v>13</v>
      </c>
      <c r="I1318" s="4"/>
      <c r="J1318" s="3"/>
      <c r="K1318" s="3" t="s">
        <v>2</v>
      </c>
      <c r="L1318" s="3" t="s">
        <v>14</v>
      </c>
      <c r="M1318" s="3" t="s">
        <v>15</v>
      </c>
      <c r="N1318" s="127">
        <v>1317</v>
      </c>
    </row>
    <row r="1319" spans="1:14" ht="15.75" x14ac:dyDescent="0.25">
      <c r="A1319" s="23" t="s">
        <v>2465</v>
      </c>
      <c r="B1319" s="23" t="s">
        <v>1116</v>
      </c>
      <c r="C1319" s="3" t="s">
        <v>31</v>
      </c>
      <c r="D1319" s="2" t="s">
        <v>2085</v>
      </c>
      <c r="E1319" s="2" t="s">
        <v>1217</v>
      </c>
      <c r="F1319" s="4">
        <v>46525</v>
      </c>
      <c r="G1319" s="3" t="s">
        <v>12</v>
      </c>
      <c r="H1319" s="3" t="s">
        <v>13</v>
      </c>
      <c r="I1319" s="4"/>
      <c r="J1319" s="3"/>
      <c r="K1319" s="3" t="s">
        <v>2</v>
      </c>
      <c r="L1319" s="3" t="s">
        <v>14</v>
      </c>
      <c r="M1319" s="3" t="s">
        <v>15</v>
      </c>
      <c r="N1319" s="127">
        <v>1318</v>
      </c>
    </row>
    <row r="1320" spans="1:14" ht="15.75" x14ac:dyDescent="0.25">
      <c r="A1320" s="23" t="s">
        <v>2466</v>
      </c>
      <c r="B1320" s="23" t="s">
        <v>2467</v>
      </c>
      <c r="C1320" s="8"/>
      <c r="D1320" s="2" t="s">
        <v>2085</v>
      </c>
      <c r="E1320" s="2" t="s">
        <v>1217</v>
      </c>
      <c r="F1320" s="4">
        <v>46525</v>
      </c>
      <c r="G1320" s="3" t="s">
        <v>12</v>
      </c>
      <c r="H1320" s="3" t="s">
        <v>13</v>
      </c>
      <c r="I1320" s="4"/>
      <c r="J1320" s="3"/>
      <c r="K1320" s="3" t="s">
        <v>2</v>
      </c>
      <c r="L1320" s="3" t="s">
        <v>14</v>
      </c>
      <c r="M1320" s="3" t="s">
        <v>15</v>
      </c>
      <c r="N1320" s="127">
        <v>1319</v>
      </c>
    </row>
    <row r="1321" spans="1:14" ht="15.75" x14ac:dyDescent="0.25">
      <c r="A1321" s="23" t="s">
        <v>1420</v>
      </c>
      <c r="B1321" s="23" t="s">
        <v>609</v>
      </c>
      <c r="C1321" s="3" t="s">
        <v>187</v>
      </c>
      <c r="D1321" s="2" t="s">
        <v>2085</v>
      </c>
      <c r="E1321" s="2" t="s">
        <v>2454</v>
      </c>
      <c r="F1321" s="4">
        <v>46125</v>
      </c>
      <c r="G1321" s="3" t="s">
        <v>12</v>
      </c>
      <c r="H1321" s="3" t="s">
        <v>13</v>
      </c>
      <c r="I1321" s="4"/>
      <c r="J1321" s="3"/>
      <c r="K1321" s="3" t="s">
        <v>2</v>
      </c>
      <c r="L1321" s="3" t="s">
        <v>14</v>
      </c>
      <c r="M1321" s="3" t="s">
        <v>15</v>
      </c>
      <c r="N1321" s="127">
        <v>1320</v>
      </c>
    </row>
    <row r="1322" spans="1:14" ht="15.75" x14ac:dyDescent="0.25">
      <c r="A1322" s="23" t="s">
        <v>2468</v>
      </c>
      <c r="B1322" s="23" t="s">
        <v>2469</v>
      </c>
      <c r="C1322" s="3" t="s">
        <v>87</v>
      </c>
      <c r="D1322" s="2" t="s">
        <v>782</v>
      </c>
      <c r="E1322" s="2" t="s">
        <v>508</v>
      </c>
      <c r="F1322" s="24">
        <v>46092</v>
      </c>
      <c r="G1322" s="3" t="s">
        <v>12</v>
      </c>
      <c r="H1322" s="3" t="s">
        <v>13</v>
      </c>
      <c r="I1322" s="4">
        <v>10000</v>
      </c>
      <c r="J1322" s="3"/>
      <c r="K1322" s="3" t="s">
        <v>3</v>
      </c>
      <c r="L1322" s="3" t="s">
        <v>59</v>
      </c>
      <c r="M1322" s="3" t="s">
        <v>60</v>
      </c>
      <c r="N1322" s="127">
        <v>1321</v>
      </c>
    </row>
    <row r="1323" spans="1:14" ht="15.75" x14ac:dyDescent="0.25">
      <c r="A1323" s="23" t="s">
        <v>2470</v>
      </c>
      <c r="B1323" s="23" t="s">
        <v>1062</v>
      </c>
      <c r="C1323" s="3" t="s">
        <v>18</v>
      </c>
      <c r="D1323" s="2" t="s">
        <v>588</v>
      </c>
      <c r="E1323" s="2" t="s">
        <v>258</v>
      </c>
      <c r="F1323" s="4">
        <v>46000</v>
      </c>
      <c r="G1323" s="3" t="s">
        <v>12</v>
      </c>
      <c r="H1323" s="3" t="s">
        <v>13</v>
      </c>
      <c r="I1323" s="4"/>
      <c r="J1323" s="3"/>
      <c r="K1323" s="3" t="s">
        <v>3</v>
      </c>
      <c r="L1323" s="3" t="s">
        <v>59</v>
      </c>
      <c r="M1323" s="3" t="s">
        <v>60</v>
      </c>
      <c r="N1323" s="127">
        <v>1322</v>
      </c>
    </row>
    <row r="1324" spans="1:14" ht="15.75" x14ac:dyDescent="0.25">
      <c r="A1324" s="23" t="s">
        <v>2471</v>
      </c>
      <c r="B1324" s="23" t="s">
        <v>728</v>
      </c>
      <c r="C1324" s="3" t="s">
        <v>144</v>
      </c>
      <c r="D1324" s="2" t="s">
        <v>588</v>
      </c>
      <c r="E1324" s="2" t="s">
        <v>221</v>
      </c>
      <c r="F1324" s="4">
        <v>45876</v>
      </c>
      <c r="G1324" s="3" t="s">
        <v>12</v>
      </c>
      <c r="H1324" s="3" t="s">
        <v>13</v>
      </c>
      <c r="I1324" s="4"/>
      <c r="J1324" s="3"/>
      <c r="K1324" s="3" t="s">
        <v>3</v>
      </c>
      <c r="L1324" s="3" t="s">
        <v>59</v>
      </c>
      <c r="M1324" s="3" t="s">
        <v>60</v>
      </c>
      <c r="N1324" s="127">
        <v>1323</v>
      </c>
    </row>
    <row r="1325" spans="1:14" ht="15.75" x14ac:dyDescent="0.25">
      <c r="A1325" s="23" t="s">
        <v>2472</v>
      </c>
      <c r="B1325" s="23" t="s">
        <v>2473</v>
      </c>
      <c r="C1325" s="3" t="s">
        <v>144</v>
      </c>
      <c r="D1325" s="2" t="s">
        <v>588</v>
      </c>
      <c r="E1325" s="2" t="s">
        <v>221</v>
      </c>
      <c r="F1325" s="24">
        <v>45876</v>
      </c>
      <c r="G1325" s="3" t="s">
        <v>58</v>
      </c>
      <c r="H1325" s="3" t="s">
        <v>13</v>
      </c>
      <c r="I1325" s="4"/>
      <c r="J1325" s="3"/>
      <c r="K1325" s="3" t="s">
        <v>1</v>
      </c>
      <c r="L1325" s="3" t="s">
        <v>59</v>
      </c>
      <c r="M1325" s="3" t="s">
        <v>60</v>
      </c>
      <c r="N1325" s="127">
        <v>1324</v>
      </c>
    </row>
    <row r="1326" spans="1:14" ht="15.75" x14ac:dyDescent="0.25">
      <c r="A1326" s="23" t="s">
        <v>2474</v>
      </c>
      <c r="B1326" s="23" t="s">
        <v>1482</v>
      </c>
      <c r="C1326" s="3" t="s">
        <v>23</v>
      </c>
      <c r="D1326" s="2" t="s">
        <v>2085</v>
      </c>
      <c r="E1326" s="2" t="s">
        <v>1229</v>
      </c>
      <c r="F1326" s="4">
        <v>45800</v>
      </c>
      <c r="G1326" s="3" t="s">
        <v>12</v>
      </c>
      <c r="H1326" s="3" t="s">
        <v>13</v>
      </c>
      <c r="I1326" s="4"/>
      <c r="J1326" s="3"/>
      <c r="K1326" s="3" t="s">
        <v>2</v>
      </c>
      <c r="L1326" s="3" t="s">
        <v>14</v>
      </c>
      <c r="M1326" s="3" t="s">
        <v>15</v>
      </c>
      <c r="N1326" s="127">
        <v>1325</v>
      </c>
    </row>
    <row r="1327" spans="1:14" ht="15.75" x14ac:dyDescent="0.25">
      <c r="A1327" s="23" t="s">
        <v>2475</v>
      </c>
      <c r="B1327" s="23" t="s">
        <v>2476</v>
      </c>
      <c r="C1327" s="8"/>
      <c r="D1327" s="2" t="s">
        <v>588</v>
      </c>
      <c r="E1327" s="2" t="s">
        <v>221</v>
      </c>
      <c r="F1327" s="4">
        <v>45762</v>
      </c>
      <c r="G1327" s="3" t="s">
        <v>12</v>
      </c>
      <c r="H1327" s="3" t="s">
        <v>13</v>
      </c>
      <c r="I1327" s="4"/>
      <c r="J1327" s="3"/>
      <c r="K1327" s="3" t="s">
        <v>3</v>
      </c>
      <c r="L1327" s="3" t="s">
        <v>59</v>
      </c>
      <c r="M1327" s="3" t="s">
        <v>60</v>
      </c>
      <c r="N1327" s="127">
        <v>1326</v>
      </c>
    </row>
    <row r="1328" spans="1:14" ht="15.75" x14ac:dyDescent="0.25">
      <c r="A1328" s="23" t="s">
        <v>420</v>
      </c>
      <c r="B1328" s="23" t="s">
        <v>2477</v>
      </c>
      <c r="C1328" s="3" t="s">
        <v>181</v>
      </c>
      <c r="D1328" s="2" t="s">
        <v>2085</v>
      </c>
      <c r="E1328" s="2" t="s">
        <v>48</v>
      </c>
      <c r="F1328" s="4">
        <v>45613</v>
      </c>
      <c r="G1328" s="3" t="s">
        <v>12</v>
      </c>
      <c r="H1328" s="3" t="s">
        <v>13</v>
      </c>
      <c r="I1328" s="4"/>
      <c r="J1328" s="3"/>
      <c r="K1328" s="3" t="s">
        <v>2</v>
      </c>
      <c r="L1328" s="3" t="s">
        <v>14</v>
      </c>
      <c r="M1328" s="3" t="s">
        <v>15</v>
      </c>
      <c r="N1328" s="127">
        <v>1327</v>
      </c>
    </row>
    <row r="1329" spans="1:14" ht="15.75" x14ac:dyDescent="0.25">
      <c r="A1329" s="23" t="s">
        <v>1136</v>
      </c>
      <c r="B1329" s="23" t="s">
        <v>1726</v>
      </c>
      <c r="C1329" s="3" t="s">
        <v>9</v>
      </c>
      <c r="D1329" s="2" t="s">
        <v>588</v>
      </c>
      <c r="E1329" s="2" t="s">
        <v>189</v>
      </c>
      <c r="F1329" s="24">
        <v>45593</v>
      </c>
      <c r="G1329" s="3" t="s">
        <v>12</v>
      </c>
      <c r="H1329" s="3" t="s">
        <v>13</v>
      </c>
      <c r="I1329" s="4"/>
      <c r="J1329" s="3"/>
      <c r="K1329" s="3" t="s">
        <v>3</v>
      </c>
      <c r="L1329" s="3" t="s">
        <v>59</v>
      </c>
      <c r="M1329" s="3" t="s">
        <v>60</v>
      </c>
      <c r="N1329" s="127">
        <v>1328</v>
      </c>
    </row>
    <row r="1330" spans="1:14" ht="15.75" x14ac:dyDescent="0.25">
      <c r="A1330" s="23" t="s">
        <v>2478</v>
      </c>
      <c r="B1330" s="23" t="s">
        <v>394</v>
      </c>
      <c r="C1330" s="3" t="s">
        <v>87</v>
      </c>
      <c r="D1330" s="2" t="s">
        <v>2053</v>
      </c>
      <c r="E1330" s="2" t="s">
        <v>670</v>
      </c>
      <c r="F1330" s="4">
        <v>45397</v>
      </c>
      <c r="G1330" s="3" t="s">
        <v>12</v>
      </c>
      <c r="H1330" s="3" t="s">
        <v>13</v>
      </c>
      <c r="I1330" s="4"/>
      <c r="J1330" s="3"/>
      <c r="K1330" s="3" t="s">
        <v>2</v>
      </c>
      <c r="L1330" s="3" t="s">
        <v>14</v>
      </c>
      <c r="M1330" s="3" t="s">
        <v>15</v>
      </c>
      <c r="N1330" s="127">
        <v>1329</v>
      </c>
    </row>
    <row r="1331" spans="1:14" ht="15.75" x14ac:dyDescent="0.25">
      <c r="A1331" s="23" t="s">
        <v>2479</v>
      </c>
      <c r="B1331" s="23" t="s">
        <v>1959</v>
      </c>
      <c r="C1331" s="3" t="s">
        <v>43</v>
      </c>
      <c r="D1331" s="2" t="s">
        <v>56</v>
      </c>
      <c r="E1331" s="2" t="s">
        <v>373</v>
      </c>
      <c r="F1331" s="24">
        <v>45206.5</v>
      </c>
      <c r="G1331" s="3" t="s">
        <v>12</v>
      </c>
      <c r="H1331" s="3" t="s">
        <v>13</v>
      </c>
      <c r="I1331" s="4"/>
      <c r="J1331" s="3"/>
      <c r="K1331" s="3" t="s">
        <v>3</v>
      </c>
      <c r="L1331" s="3" t="s">
        <v>59</v>
      </c>
      <c r="M1331" s="3" t="s">
        <v>60</v>
      </c>
      <c r="N1331" s="127">
        <v>1330</v>
      </c>
    </row>
    <row r="1332" spans="1:14" ht="15.75" x14ac:dyDescent="0.25">
      <c r="A1332" s="23" t="s">
        <v>737</v>
      </c>
      <c r="B1332" s="23" t="s">
        <v>2480</v>
      </c>
      <c r="C1332" s="3" t="s">
        <v>31</v>
      </c>
      <c r="D1332" s="2" t="s">
        <v>2085</v>
      </c>
      <c r="E1332" s="2" t="s">
        <v>1534</v>
      </c>
      <c r="F1332" s="4">
        <v>45100</v>
      </c>
      <c r="G1332" s="3" t="s">
        <v>12</v>
      </c>
      <c r="H1332" s="3" t="s">
        <v>13</v>
      </c>
      <c r="I1332" s="4"/>
      <c r="J1332" s="3"/>
      <c r="K1332" s="3" t="s">
        <v>2</v>
      </c>
      <c r="L1332" s="3" t="s">
        <v>14</v>
      </c>
      <c r="M1332" s="3" t="s">
        <v>15</v>
      </c>
      <c r="N1332" s="127">
        <v>1331</v>
      </c>
    </row>
    <row r="1333" spans="1:14" ht="15.75" x14ac:dyDescent="0.25">
      <c r="A1333" s="23" t="s">
        <v>2481</v>
      </c>
      <c r="B1333" s="23" t="s">
        <v>781</v>
      </c>
      <c r="C1333" s="3" t="s">
        <v>31</v>
      </c>
      <c r="D1333" s="2" t="s">
        <v>2482</v>
      </c>
      <c r="E1333" s="2" t="s">
        <v>397</v>
      </c>
      <c r="F1333" s="4">
        <v>45100</v>
      </c>
      <c r="G1333" s="3" t="s">
        <v>12</v>
      </c>
      <c r="H1333" s="3" t="s">
        <v>13</v>
      </c>
      <c r="I1333" s="4"/>
      <c r="J1333" s="3"/>
      <c r="K1333" s="3" t="s">
        <v>2</v>
      </c>
      <c r="L1333" s="3" t="s">
        <v>14</v>
      </c>
      <c r="M1333" s="3" t="s">
        <v>15</v>
      </c>
      <c r="N1333" s="127">
        <v>1332</v>
      </c>
    </row>
    <row r="1334" spans="1:14" ht="15.75" x14ac:dyDescent="0.25">
      <c r="A1334" s="23" t="s">
        <v>2483</v>
      </c>
      <c r="B1334" s="23" t="s">
        <v>2012</v>
      </c>
      <c r="C1334" s="3" t="s">
        <v>152</v>
      </c>
      <c r="D1334" s="2" t="s">
        <v>588</v>
      </c>
      <c r="E1334" s="2" t="s">
        <v>342</v>
      </c>
      <c r="F1334" s="4">
        <v>45079</v>
      </c>
      <c r="G1334" s="3" t="s">
        <v>12</v>
      </c>
      <c r="H1334" s="3" t="s">
        <v>13</v>
      </c>
      <c r="I1334" s="4"/>
      <c r="J1334" s="3"/>
      <c r="K1334" s="3" t="s">
        <v>3</v>
      </c>
      <c r="L1334" s="3" t="s">
        <v>59</v>
      </c>
      <c r="M1334" s="3" t="s">
        <v>60</v>
      </c>
      <c r="N1334" s="127">
        <v>1333</v>
      </c>
    </row>
    <row r="1335" spans="1:14" ht="15.75" x14ac:dyDescent="0.25">
      <c r="A1335" s="23" t="s">
        <v>214</v>
      </c>
      <c r="B1335" s="23" t="s">
        <v>2484</v>
      </c>
      <c r="C1335" s="8"/>
      <c r="D1335" s="2" t="s">
        <v>588</v>
      </c>
      <c r="E1335" s="2" t="s">
        <v>258</v>
      </c>
      <c r="F1335" s="24">
        <v>45000</v>
      </c>
      <c r="G1335" s="3" t="s">
        <v>12</v>
      </c>
      <c r="H1335" s="3" t="s">
        <v>13</v>
      </c>
      <c r="I1335" s="4"/>
      <c r="J1335" s="3"/>
      <c r="K1335" s="3" t="s">
        <v>3</v>
      </c>
      <c r="L1335" s="3" t="s">
        <v>59</v>
      </c>
      <c r="M1335" s="3" t="s">
        <v>60</v>
      </c>
      <c r="N1335" s="127">
        <v>1334</v>
      </c>
    </row>
    <row r="1336" spans="1:14" ht="15.75" x14ac:dyDescent="0.25">
      <c r="A1336" s="23" t="s">
        <v>885</v>
      </c>
      <c r="B1336" s="23" t="s">
        <v>344</v>
      </c>
      <c r="C1336" s="3" t="s">
        <v>23</v>
      </c>
      <c r="D1336" s="2" t="s">
        <v>588</v>
      </c>
      <c r="E1336" s="2" t="s">
        <v>573</v>
      </c>
      <c r="F1336" s="4">
        <v>45000</v>
      </c>
      <c r="G1336" s="3" t="s">
        <v>12</v>
      </c>
      <c r="H1336" s="3" t="s">
        <v>13</v>
      </c>
      <c r="I1336" s="4"/>
      <c r="J1336" s="3"/>
      <c r="K1336" s="3" t="s">
        <v>3</v>
      </c>
      <c r="L1336" s="3" t="s">
        <v>59</v>
      </c>
      <c r="M1336" s="3" t="s">
        <v>60</v>
      </c>
      <c r="N1336" s="127">
        <v>1335</v>
      </c>
    </row>
    <row r="1337" spans="1:14" ht="15.75" x14ac:dyDescent="0.25">
      <c r="A1337" s="23" t="s">
        <v>86</v>
      </c>
      <c r="B1337" s="23" t="s">
        <v>462</v>
      </c>
      <c r="C1337" s="3" t="s">
        <v>12</v>
      </c>
      <c r="D1337" s="2" t="s">
        <v>588</v>
      </c>
      <c r="E1337" s="2" t="s">
        <v>535</v>
      </c>
      <c r="F1337" s="4">
        <v>45000</v>
      </c>
      <c r="G1337" s="3" t="s">
        <v>12</v>
      </c>
      <c r="H1337" s="3" t="s">
        <v>13</v>
      </c>
      <c r="I1337" s="4"/>
      <c r="J1337" s="3"/>
      <c r="K1337" s="3" t="s">
        <v>3</v>
      </c>
      <c r="L1337" s="3" t="s">
        <v>59</v>
      </c>
      <c r="M1337" s="3" t="s">
        <v>60</v>
      </c>
      <c r="N1337" s="127">
        <v>1336</v>
      </c>
    </row>
    <row r="1338" spans="1:14" ht="15.75" x14ac:dyDescent="0.25">
      <c r="A1338" s="23" t="s">
        <v>2485</v>
      </c>
      <c r="B1338" s="23" t="s">
        <v>62</v>
      </c>
      <c r="C1338" s="3" t="s">
        <v>63</v>
      </c>
      <c r="D1338" s="2" t="s">
        <v>588</v>
      </c>
      <c r="E1338" s="2" t="s">
        <v>527</v>
      </c>
      <c r="F1338" s="4">
        <v>45000</v>
      </c>
      <c r="G1338" s="3" t="s">
        <v>12</v>
      </c>
      <c r="H1338" s="3" t="s">
        <v>13</v>
      </c>
      <c r="I1338" s="4"/>
      <c r="J1338" s="3"/>
      <c r="K1338" s="3" t="s">
        <v>3</v>
      </c>
      <c r="L1338" s="3" t="s">
        <v>59</v>
      </c>
      <c r="M1338" s="3" t="s">
        <v>60</v>
      </c>
      <c r="N1338" s="127">
        <v>1337</v>
      </c>
    </row>
    <row r="1339" spans="1:14" ht="15.75" x14ac:dyDescent="0.25">
      <c r="A1339" s="23" t="s">
        <v>1315</v>
      </c>
      <c r="B1339" s="23" t="s">
        <v>1321</v>
      </c>
      <c r="C1339" s="3" t="s">
        <v>135</v>
      </c>
      <c r="D1339" s="2" t="s">
        <v>2085</v>
      </c>
      <c r="E1339" s="2" t="s">
        <v>167</v>
      </c>
      <c r="F1339" s="4">
        <v>44957</v>
      </c>
      <c r="G1339" s="3" t="s">
        <v>12</v>
      </c>
      <c r="H1339" s="3" t="s">
        <v>13</v>
      </c>
      <c r="I1339" s="4"/>
      <c r="J1339" s="3"/>
      <c r="K1339" s="3" t="s">
        <v>2</v>
      </c>
      <c r="L1339" s="3" t="s">
        <v>14</v>
      </c>
      <c r="M1339" s="3" t="s">
        <v>15</v>
      </c>
      <c r="N1339" s="127">
        <v>1338</v>
      </c>
    </row>
    <row r="1340" spans="1:14" ht="15.75" x14ac:dyDescent="0.25">
      <c r="A1340" s="23" t="s">
        <v>1688</v>
      </c>
      <c r="B1340" s="23" t="s">
        <v>2486</v>
      </c>
      <c r="C1340" s="3" t="s">
        <v>144</v>
      </c>
      <c r="D1340" s="2" t="s">
        <v>2487</v>
      </c>
      <c r="E1340" s="2" t="s">
        <v>2014</v>
      </c>
      <c r="F1340" s="4">
        <v>44920</v>
      </c>
      <c r="G1340" s="3" t="s">
        <v>12</v>
      </c>
      <c r="H1340" s="3" t="s">
        <v>63</v>
      </c>
      <c r="I1340" s="4"/>
      <c r="J1340" s="3"/>
      <c r="K1340" s="3" t="s">
        <v>2</v>
      </c>
      <c r="L1340" s="3" t="s">
        <v>14</v>
      </c>
      <c r="M1340" s="3" t="s">
        <v>15</v>
      </c>
      <c r="N1340" s="127">
        <v>1339</v>
      </c>
    </row>
    <row r="1341" spans="1:14" ht="15.75" x14ac:dyDescent="0.25">
      <c r="A1341" s="23" t="s">
        <v>1969</v>
      </c>
      <c r="B1341" s="23" t="s">
        <v>2488</v>
      </c>
      <c r="C1341" s="8"/>
      <c r="D1341" s="2" t="s">
        <v>2489</v>
      </c>
      <c r="E1341" s="2" t="s">
        <v>2490</v>
      </c>
      <c r="F1341" s="24">
        <v>44704</v>
      </c>
      <c r="G1341" s="3" t="s">
        <v>12</v>
      </c>
      <c r="H1341" s="3" t="s">
        <v>13</v>
      </c>
      <c r="I1341" s="4"/>
      <c r="J1341" s="3"/>
      <c r="K1341" s="3" t="s">
        <v>2</v>
      </c>
      <c r="L1341" s="3" t="s">
        <v>14</v>
      </c>
      <c r="M1341" s="3" t="s">
        <v>15</v>
      </c>
      <c r="N1341" s="127">
        <v>1340</v>
      </c>
    </row>
    <row r="1342" spans="1:14" ht="15.75" x14ac:dyDescent="0.25">
      <c r="A1342" s="23" t="s">
        <v>313</v>
      </c>
      <c r="B1342" s="23" t="s">
        <v>2024</v>
      </c>
      <c r="C1342" s="8"/>
      <c r="D1342" s="2" t="s">
        <v>2491</v>
      </c>
      <c r="E1342" s="2" t="s">
        <v>1665</v>
      </c>
      <c r="F1342" s="24">
        <v>44703</v>
      </c>
      <c r="G1342" s="3" t="s">
        <v>12</v>
      </c>
      <c r="H1342" s="3" t="s">
        <v>13</v>
      </c>
      <c r="I1342" s="4"/>
      <c r="J1342" s="3"/>
      <c r="K1342" s="3" t="s">
        <v>2</v>
      </c>
      <c r="L1342" s="3" t="s">
        <v>14</v>
      </c>
      <c r="M1342" s="3" t="s">
        <v>15</v>
      </c>
      <c r="N1342" s="127">
        <v>1341</v>
      </c>
    </row>
    <row r="1343" spans="1:14" ht="15.75" x14ac:dyDescent="0.25">
      <c r="A1343" s="23" t="s">
        <v>2492</v>
      </c>
      <c r="B1343" s="23" t="s">
        <v>1482</v>
      </c>
      <c r="C1343" s="3" t="s">
        <v>51</v>
      </c>
      <c r="D1343" s="2" t="s">
        <v>588</v>
      </c>
      <c r="E1343" s="2" t="s">
        <v>916</v>
      </c>
      <c r="F1343" s="4">
        <v>44632</v>
      </c>
      <c r="G1343" s="3" t="s">
        <v>12</v>
      </c>
      <c r="H1343" s="3" t="s">
        <v>13</v>
      </c>
      <c r="I1343" s="4"/>
      <c r="J1343" s="3"/>
      <c r="K1343" s="3" t="s">
        <v>3</v>
      </c>
      <c r="L1343" s="3" t="s">
        <v>59</v>
      </c>
      <c r="M1343" s="3" t="s">
        <v>60</v>
      </c>
      <c r="N1343" s="127">
        <v>1342</v>
      </c>
    </row>
    <row r="1344" spans="1:14" ht="15.75" x14ac:dyDescent="0.25">
      <c r="A1344" s="23" t="s">
        <v>1922</v>
      </c>
      <c r="B1344" s="23" t="s">
        <v>2493</v>
      </c>
      <c r="C1344" s="3" t="s">
        <v>87</v>
      </c>
      <c r="D1344" s="2" t="s">
        <v>588</v>
      </c>
      <c r="E1344" s="2" t="s">
        <v>916</v>
      </c>
      <c r="F1344" s="4">
        <v>44632</v>
      </c>
      <c r="G1344" s="3" t="s">
        <v>12</v>
      </c>
      <c r="H1344" s="3" t="s">
        <v>13</v>
      </c>
      <c r="I1344" s="4"/>
      <c r="J1344" s="3"/>
      <c r="K1344" s="3" t="s">
        <v>3</v>
      </c>
      <c r="L1344" s="3" t="s">
        <v>59</v>
      </c>
      <c r="M1344" s="3" t="s">
        <v>60</v>
      </c>
      <c r="N1344" s="127">
        <v>1343</v>
      </c>
    </row>
    <row r="1345" spans="1:14" ht="15.75" x14ac:dyDescent="0.25">
      <c r="A1345" s="29" t="s">
        <v>2494</v>
      </c>
      <c r="B1345" s="23" t="s">
        <v>358</v>
      </c>
      <c r="C1345" s="3" t="s">
        <v>51</v>
      </c>
      <c r="D1345" s="2" t="s">
        <v>2495</v>
      </c>
      <c r="E1345" s="2" t="s">
        <v>2496</v>
      </c>
      <c r="F1345" s="4">
        <v>44471</v>
      </c>
      <c r="G1345" s="3" t="s">
        <v>12</v>
      </c>
      <c r="H1345" s="3" t="s">
        <v>13</v>
      </c>
      <c r="I1345" s="4"/>
      <c r="J1345" s="3"/>
      <c r="K1345" s="3" t="s">
        <v>246</v>
      </c>
      <c r="L1345" s="3" t="s">
        <v>14</v>
      </c>
      <c r="M1345" s="3" t="s">
        <v>15</v>
      </c>
      <c r="N1345" s="127">
        <v>1344</v>
      </c>
    </row>
    <row r="1346" spans="1:14" ht="15.75" x14ac:dyDescent="0.25">
      <c r="A1346" s="23" t="s">
        <v>1877</v>
      </c>
      <c r="B1346" s="23" t="s">
        <v>990</v>
      </c>
      <c r="C1346" s="3" t="s">
        <v>12</v>
      </c>
      <c r="D1346" s="2" t="s">
        <v>588</v>
      </c>
      <c r="E1346" s="2" t="s">
        <v>189</v>
      </c>
      <c r="F1346" s="4">
        <v>44197</v>
      </c>
      <c r="G1346" s="3" t="s">
        <v>58</v>
      </c>
      <c r="H1346" s="3" t="s">
        <v>13</v>
      </c>
      <c r="I1346" s="4"/>
      <c r="J1346" s="3"/>
      <c r="K1346" s="3" t="s">
        <v>1</v>
      </c>
      <c r="L1346" s="3" t="s">
        <v>59</v>
      </c>
      <c r="M1346" s="3" t="s">
        <v>60</v>
      </c>
      <c r="N1346" s="127">
        <v>1345</v>
      </c>
    </row>
    <row r="1347" spans="1:14" ht="15.75" x14ac:dyDescent="0.25">
      <c r="A1347" s="29" t="s">
        <v>2497</v>
      </c>
      <c r="B1347" s="30" t="s">
        <v>1424</v>
      </c>
      <c r="C1347" s="8" t="s">
        <v>187</v>
      </c>
      <c r="D1347" s="11" t="s">
        <v>2491</v>
      </c>
      <c r="E1347" s="11" t="s">
        <v>1665</v>
      </c>
      <c r="F1347" s="7">
        <v>44160</v>
      </c>
      <c r="G1347" s="8" t="s">
        <v>12</v>
      </c>
      <c r="H1347" s="8" t="s">
        <v>13</v>
      </c>
      <c r="I1347" s="7"/>
      <c r="J1347" s="8"/>
      <c r="K1347" s="8" t="s">
        <v>2</v>
      </c>
      <c r="L1347" s="8" t="s">
        <v>14</v>
      </c>
      <c r="M1347" s="8" t="s">
        <v>15</v>
      </c>
      <c r="N1347" s="127">
        <v>1346</v>
      </c>
    </row>
    <row r="1348" spans="1:14" ht="15.75" x14ac:dyDescent="0.25">
      <c r="A1348" s="23" t="s">
        <v>835</v>
      </c>
      <c r="B1348" s="23" t="s">
        <v>465</v>
      </c>
      <c r="C1348" s="3" t="s">
        <v>58</v>
      </c>
      <c r="D1348" s="2" t="s">
        <v>588</v>
      </c>
      <c r="E1348" s="2" t="s">
        <v>916</v>
      </c>
      <c r="F1348" s="4">
        <v>43944</v>
      </c>
      <c r="G1348" s="3" t="s">
        <v>12</v>
      </c>
      <c r="H1348" s="3" t="s">
        <v>13</v>
      </c>
      <c r="I1348" s="4"/>
      <c r="J1348" s="3"/>
      <c r="K1348" s="3" t="s">
        <v>3</v>
      </c>
      <c r="L1348" s="3" t="s">
        <v>59</v>
      </c>
      <c r="M1348" s="3" t="s">
        <v>60</v>
      </c>
      <c r="N1348" s="127">
        <v>1347</v>
      </c>
    </row>
    <row r="1349" spans="1:14" ht="15.75" x14ac:dyDescent="0.25">
      <c r="A1349" s="23" t="s">
        <v>2498</v>
      </c>
      <c r="B1349" s="23" t="s">
        <v>1499</v>
      </c>
      <c r="C1349" s="3" t="s">
        <v>144</v>
      </c>
      <c r="D1349" s="2" t="s">
        <v>588</v>
      </c>
      <c r="E1349" s="2" t="s">
        <v>297</v>
      </c>
      <c r="F1349" s="4">
        <v>43859</v>
      </c>
      <c r="G1349" s="3" t="s">
        <v>12</v>
      </c>
      <c r="H1349" s="3" t="s">
        <v>13</v>
      </c>
      <c r="I1349" s="4"/>
      <c r="J1349" s="3"/>
      <c r="K1349" s="3" t="s">
        <v>3</v>
      </c>
      <c r="L1349" s="3" t="s">
        <v>59</v>
      </c>
      <c r="M1349" s="3" t="s">
        <v>60</v>
      </c>
      <c r="N1349" s="127">
        <v>1348</v>
      </c>
    </row>
    <row r="1350" spans="1:14" ht="15.75" x14ac:dyDescent="0.25">
      <c r="A1350" s="23" t="s">
        <v>2499</v>
      </c>
      <c r="B1350" s="23" t="s">
        <v>1782</v>
      </c>
      <c r="C1350" s="3" t="s">
        <v>51</v>
      </c>
      <c r="D1350" s="2" t="s">
        <v>2500</v>
      </c>
      <c r="E1350" s="2" t="s">
        <v>1326</v>
      </c>
      <c r="F1350" s="24">
        <v>43786</v>
      </c>
      <c r="G1350" s="3" t="s">
        <v>58</v>
      </c>
      <c r="H1350" s="3" t="s">
        <v>13</v>
      </c>
      <c r="I1350" s="4"/>
      <c r="J1350" s="3"/>
      <c r="K1350" s="3" t="s">
        <v>2152</v>
      </c>
      <c r="L1350" s="3" t="s">
        <v>2153</v>
      </c>
      <c r="M1350" s="3" t="s">
        <v>15</v>
      </c>
      <c r="N1350" s="127">
        <v>1349</v>
      </c>
    </row>
    <row r="1351" spans="1:14" ht="15.75" x14ac:dyDescent="0.25">
      <c r="A1351" s="23" t="s">
        <v>2501</v>
      </c>
      <c r="B1351" s="23" t="s">
        <v>465</v>
      </c>
      <c r="C1351" s="3" t="s">
        <v>51</v>
      </c>
      <c r="D1351" s="2" t="s">
        <v>588</v>
      </c>
      <c r="E1351" s="2" t="s">
        <v>508</v>
      </c>
      <c r="F1351" s="24">
        <v>43783</v>
      </c>
      <c r="G1351" s="3" t="s">
        <v>12</v>
      </c>
      <c r="H1351" s="3" t="s">
        <v>13</v>
      </c>
      <c r="I1351" s="4"/>
      <c r="J1351" s="3"/>
      <c r="K1351" s="3" t="s">
        <v>3</v>
      </c>
      <c r="L1351" s="3" t="s">
        <v>59</v>
      </c>
      <c r="M1351" s="3" t="s">
        <v>60</v>
      </c>
      <c r="N1351" s="127">
        <v>1350</v>
      </c>
    </row>
    <row r="1352" spans="1:14" ht="15.75" x14ac:dyDescent="0.25">
      <c r="A1352" s="23" t="s">
        <v>2502</v>
      </c>
      <c r="B1352" s="23" t="s">
        <v>628</v>
      </c>
      <c r="C1352" s="3" t="s">
        <v>18</v>
      </c>
      <c r="D1352" s="2" t="s">
        <v>2503</v>
      </c>
      <c r="E1352" s="2" t="s">
        <v>297</v>
      </c>
      <c r="F1352" s="4">
        <v>43656</v>
      </c>
      <c r="G1352" s="3" t="s">
        <v>58</v>
      </c>
      <c r="H1352" s="3" t="s">
        <v>13</v>
      </c>
      <c r="I1352" s="4">
        <v>900</v>
      </c>
      <c r="J1352" s="3"/>
      <c r="K1352" s="3" t="s">
        <v>1</v>
      </c>
      <c r="L1352" s="3" t="s">
        <v>59</v>
      </c>
      <c r="M1352" s="3" t="s">
        <v>60</v>
      </c>
      <c r="N1352" s="127">
        <v>1351</v>
      </c>
    </row>
    <row r="1353" spans="1:14" ht="15.75" x14ac:dyDescent="0.25">
      <c r="A1353" s="23" t="s">
        <v>2504</v>
      </c>
      <c r="B1353" s="23" t="s">
        <v>1803</v>
      </c>
      <c r="C1353" s="3" t="s">
        <v>51</v>
      </c>
      <c r="D1353" s="2" t="s">
        <v>588</v>
      </c>
      <c r="E1353" s="2" t="s">
        <v>189</v>
      </c>
      <c r="F1353" s="4">
        <v>43533</v>
      </c>
      <c r="G1353" s="3" t="s">
        <v>12</v>
      </c>
      <c r="H1353" s="3" t="s">
        <v>13</v>
      </c>
      <c r="I1353" s="4"/>
      <c r="J1353" s="3"/>
      <c r="K1353" s="3" t="s">
        <v>3</v>
      </c>
      <c r="L1353" s="3" t="s">
        <v>59</v>
      </c>
      <c r="M1353" s="3" t="s">
        <v>60</v>
      </c>
      <c r="N1353" s="127">
        <v>1352</v>
      </c>
    </row>
    <row r="1354" spans="1:14" ht="15.75" x14ac:dyDescent="0.25">
      <c r="A1354" s="23" t="s">
        <v>2505</v>
      </c>
      <c r="B1354" s="23" t="s">
        <v>414</v>
      </c>
      <c r="C1354" s="3" t="s">
        <v>18</v>
      </c>
      <c r="D1354" s="2" t="s">
        <v>588</v>
      </c>
      <c r="E1354" s="2" t="s">
        <v>373</v>
      </c>
      <c r="F1354" s="4">
        <v>43502</v>
      </c>
      <c r="G1354" s="3" t="s">
        <v>12</v>
      </c>
      <c r="H1354" s="3" t="s">
        <v>13</v>
      </c>
      <c r="I1354" s="4"/>
      <c r="J1354" s="3"/>
      <c r="K1354" s="3" t="s">
        <v>3</v>
      </c>
      <c r="L1354" s="3" t="s">
        <v>59</v>
      </c>
      <c r="M1354" s="3" t="s">
        <v>60</v>
      </c>
      <c r="N1354" s="127">
        <v>1353</v>
      </c>
    </row>
    <row r="1355" spans="1:14" ht="15.75" x14ac:dyDescent="0.25">
      <c r="A1355" s="23" t="s">
        <v>2506</v>
      </c>
      <c r="B1355" s="23" t="s">
        <v>282</v>
      </c>
      <c r="C1355" s="3" t="s">
        <v>12</v>
      </c>
      <c r="D1355" s="2" t="s">
        <v>588</v>
      </c>
      <c r="E1355" s="2" t="s">
        <v>535</v>
      </c>
      <c r="F1355" s="4">
        <v>43325</v>
      </c>
      <c r="G1355" s="3" t="s">
        <v>12</v>
      </c>
      <c r="H1355" s="3" t="s">
        <v>13</v>
      </c>
      <c r="I1355" s="4"/>
      <c r="J1355" s="3"/>
      <c r="K1355" s="3" t="s">
        <v>3</v>
      </c>
      <c r="L1355" s="3" t="s">
        <v>59</v>
      </c>
      <c r="M1355" s="3" t="s">
        <v>60</v>
      </c>
      <c r="N1355" s="127">
        <v>1354</v>
      </c>
    </row>
    <row r="1356" spans="1:14" ht="15.75" x14ac:dyDescent="0.25">
      <c r="A1356" s="23" t="s">
        <v>2507</v>
      </c>
      <c r="B1356" s="23" t="s">
        <v>263</v>
      </c>
      <c r="C1356" s="3" t="s">
        <v>31</v>
      </c>
      <c r="D1356" s="2" t="s">
        <v>588</v>
      </c>
      <c r="E1356" s="2" t="s">
        <v>916</v>
      </c>
      <c r="F1356" s="4">
        <v>43178</v>
      </c>
      <c r="G1356" s="3" t="s">
        <v>12</v>
      </c>
      <c r="H1356" s="3" t="s">
        <v>13</v>
      </c>
      <c r="I1356" s="4"/>
      <c r="J1356" s="3"/>
      <c r="K1356" s="3" t="s">
        <v>3</v>
      </c>
      <c r="L1356" s="3" t="s">
        <v>59</v>
      </c>
      <c r="M1356" s="3" t="s">
        <v>60</v>
      </c>
      <c r="N1356" s="127">
        <v>1355</v>
      </c>
    </row>
    <row r="1357" spans="1:14" ht="15.75" x14ac:dyDescent="0.25">
      <c r="A1357" s="23" t="s">
        <v>2508</v>
      </c>
      <c r="B1357" s="23" t="s">
        <v>238</v>
      </c>
      <c r="C1357" s="3" t="s">
        <v>87</v>
      </c>
      <c r="D1357" s="2" t="s">
        <v>588</v>
      </c>
      <c r="E1357" s="2" t="s">
        <v>916</v>
      </c>
      <c r="F1357" s="4">
        <v>43178</v>
      </c>
      <c r="G1357" s="3" t="s">
        <v>12</v>
      </c>
      <c r="H1357" s="3" t="s">
        <v>13</v>
      </c>
      <c r="I1357" s="4"/>
      <c r="J1357" s="3"/>
      <c r="K1357" s="3" t="s">
        <v>3</v>
      </c>
      <c r="L1357" s="3" t="s">
        <v>59</v>
      </c>
      <c r="M1357" s="3" t="s">
        <v>60</v>
      </c>
      <c r="N1357" s="127">
        <v>1356</v>
      </c>
    </row>
    <row r="1358" spans="1:14" ht="15.75" x14ac:dyDescent="0.25">
      <c r="A1358" s="23" t="s">
        <v>2222</v>
      </c>
      <c r="B1358" s="23" t="s">
        <v>545</v>
      </c>
      <c r="C1358" s="3" t="s">
        <v>9</v>
      </c>
      <c r="D1358" s="2" t="s">
        <v>588</v>
      </c>
      <c r="E1358" s="2" t="s">
        <v>916</v>
      </c>
      <c r="F1358" s="4">
        <v>43178</v>
      </c>
      <c r="G1358" s="3" t="s">
        <v>12</v>
      </c>
      <c r="H1358" s="3" t="s">
        <v>13</v>
      </c>
      <c r="I1358" s="4"/>
      <c r="J1358" s="3"/>
      <c r="K1358" s="3" t="s">
        <v>3</v>
      </c>
      <c r="L1358" s="3" t="s">
        <v>59</v>
      </c>
      <c r="M1358" s="3" t="s">
        <v>60</v>
      </c>
      <c r="N1358" s="127">
        <v>1357</v>
      </c>
    </row>
    <row r="1359" spans="1:14" ht="15.75" x14ac:dyDescent="0.25">
      <c r="A1359" s="23" t="s">
        <v>2222</v>
      </c>
      <c r="B1359" s="23" t="s">
        <v>696</v>
      </c>
      <c r="C1359" s="3" t="s">
        <v>144</v>
      </c>
      <c r="D1359" s="2" t="s">
        <v>588</v>
      </c>
      <c r="E1359" s="2" t="s">
        <v>916</v>
      </c>
      <c r="F1359" s="4">
        <v>43178</v>
      </c>
      <c r="G1359" s="3" t="s">
        <v>12</v>
      </c>
      <c r="H1359" s="3" t="s">
        <v>13</v>
      </c>
      <c r="I1359" s="4"/>
      <c r="J1359" s="3"/>
      <c r="K1359" s="3" t="s">
        <v>3</v>
      </c>
      <c r="L1359" s="3" t="s">
        <v>59</v>
      </c>
      <c r="M1359" s="3" t="s">
        <v>60</v>
      </c>
      <c r="N1359" s="127">
        <v>1358</v>
      </c>
    </row>
    <row r="1360" spans="1:14" ht="15.75" x14ac:dyDescent="0.25">
      <c r="A1360" s="23" t="s">
        <v>2509</v>
      </c>
      <c r="B1360" s="23" t="s">
        <v>1062</v>
      </c>
      <c r="C1360" s="3" t="s">
        <v>181</v>
      </c>
      <c r="D1360" s="2" t="s">
        <v>588</v>
      </c>
      <c r="E1360" s="2" t="s">
        <v>916</v>
      </c>
      <c r="F1360" s="24">
        <v>43178</v>
      </c>
      <c r="G1360" s="3" t="s">
        <v>12</v>
      </c>
      <c r="H1360" s="3" t="s">
        <v>13</v>
      </c>
      <c r="I1360" s="4"/>
      <c r="J1360" s="3"/>
      <c r="K1360" s="3" t="s">
        <v>3</v>
      </c>
      <c r="L1360" s="3" t="s">
        <v>59</v>
      </c>
      <c r="M1360" s="3" t="s">
        <v>60</v>
      </c>
      <c r="N1360" s="127">
        <v>1359</v>
      </c>
    </row>
    <row r="1361" spans="1:14" ht="15.75" x14ac:dyDescent="0.25">
      <c r="A1361" s="23" t="s">
        <v>1951</v>
      </c>
      <c r="B1361" s="23" t="s">
        <v>358</v>
      </c>
      <c r="C1361" s="3" t="s">
        <v>181</v>
      </c>
      <c r="D1361" s="2" t="s">
        <v>588</v>
      </c>
      <c r="E1361" s="2" t="s">
        <v>607</v>
      </c>
      <c r="F1361" s="4">
        <v>43000</v>
      </c>
      <c r="G1361" s="3" t="s">
        <v>12</v>
      </c>
      <c r="H1361" s="3" t="s">
        <v>13</v>
      </c>
      <c r="I1361" s="4"/>
      <c r="J1361" s="3"/>
      <c r="K1361" s="3" t="s">
        <v>3</v>
      </c>
      <c r="L1361" s="3" t="s">
        <v>59</v>
      </c>
      <c r="M1361" s="3" t="s">
        <v>60</v>
      </c>
      <c r="N1361" s="127">
        <v>1360</v>
      </c>
    </row>
    <row r="1362" spans="1:14" ht="15.75" x14ac:dyDescent="0.25">
      <c r="A1362" s="23" t="s">
        <v>2510</v>
      </c>
      <c r="B1362" s="23" t="s">
        <v>1877</v>
      </c>
      <c r="C1362" s="3" t="s">
        <v>18</v>
      </c>
      <c r="D1362" s="2" t="s">
        <v>2511</v>
      </c>
      <c r="E1362" s="2" t="s">
        <v>1665</v>
      </c>
      <c r="F1362" s="24">
        <v>42866</v>
      </c>
      <c r="G1362" s="3" t="s">
        <v>12</v>
      </c>
      <c r="H1362" s="3" t="s">
        <v>13</v>
      </c>
      <c r="I1362" s="4"/>
      <c r="J1362" s="3"/>
      <c r="K1362" s="3" t="s">
        <v>2</v>
      </c>
      <c r="L1362" s="3" t="s">
        <v>14</v>
      </c>
      <c r="M1362" s="3" t="s">
        <v>15</v>
      </c>
      <c r="N1362" s="127">
        <v>1361</v>
      </c>
    </row>
    <row r="1363" spans="1:14" ht="15.75" x14ac:dyDescent="0.25">
      <c r="A1363" s="23" t="s">
        <v>634</v>
      </c>
      <c r="B1363" s="23" t="s">
        <v>2512</v>
      </c>
      <c r="C1363" s="8"/>
      <c r="D1363" s="2" t="s">
        <v>588</v>
      </c>
      <c r="E1363" s="2" t="s">
        <v>508</v>
      </c>
      <c r="F1363" s="4">
        <v>42500</v>
      </c>
      <c r="G1363" s="3" t="s">
        <v>12</v>
      </c>
      <c r="H1363" s="3" t="s">
        <v>13</v>
      </c>
      <c r="I1363" s="4"/>
      <c r="J1363" s="3"/>
      <c r="K1363" s="3" t="s">
        <v>3</v>
      </c>
      <c r="L1363" s="3" t="s">
        <v>59</v>
      </c>
      <c r="M1363" s="3" t="s">
        <v>60</v>
      </c>
      <c r="N1363" s="127">
        <v>1362</v>
      </c>
    </row>
    <row r="1364" spans="1:14" ht="15.75" x14ac:dyDescent="0.25">
      <c r="A1364" s="23" t="s">
        <v>2513</v>
      </c>
      <c r="B1364" s="23" t="s">
        <v>2514</v>
      </c>
      <c r="C1364" s="3" t="s">
        <v>87</v>
      </c>
      <c r="D1364" s="2" t="s">
        <v>588</v>
      </c>
      <c r="E1364" s="2" t="s">
        <v>297</v>
      </c>
      <c r="F1364" s="4">
        <v>42500</v>
      </c>
      <c r="G1364" s="3" t="s">
        <v>12</v>
      </c>
      <c r="H1364" s="3" t="s">
        <v>13</v>
      </c>
      <c r="I1364" s="4"/>
      <c r="J1364" s="3"/>
      <c r="K1364" s="3" t="s">
        <v>3</v>
      </c>
      <c r="L1364" s="3" t="s">
        <v>59</v>
      </c>
      <c r="M1364" s="3" t="s">
        <v>60</v>
      </c>
      <c r="N1364" s="127">
        <v>1363</v>
      </c>
    </row>
    <row r="1365" spans="1:14" ht="15.75" x14ac:dyDescent="0.25">
      <c r="A1365" s="23" t="s">
        <v>2515</v>
      </c>
      <c r="B1365" s="23" t="s">
        <v>2516</v>
      </c>
      <c r="C1365" s="3" t="s">
        <v>12</v>
      </c>
      <c r="D1365" s="2" t="s">
        <v>588</v>
      </c>
      <c r="E1365" s="2" t="s">
        <v>459</v>
      </c>
      <c r="F1365" s="24">
        <v>42500</v>
      </c>
      <c r="G1365" s="3" t="s">
        <v>58</v>
      </c>
      <c r="H1365" s="3" t="s">
        <v>13</v>
      </c>
      <c r="I1365" s="4"/>
      <c r="J1365" s="3"/>
      <c r="K1365" s="3" t="s">
        <v>1</v>
      </c>
      <c r="L1365" s="3" t="s">
        <v>59</v>
      </c>
      <c r="M1365" s="3" t="s">
        <v>60</v>
      </c>
      <c r="N1365" s="127">
        <v>1364</v>
      </c>
    </row>
    <row r="1366" spans="1:14" ht="15.75" x14ac:dyDescent="0.25">
      <c r="A1366" s="23" t="s">
        <v>2517</v>
      </c>
      <c r="B1366" s="23" t="s">
        <v>544</v>
      </c>
      <c r="C1366" s="3" t="s">
        <v>87</v>
      </c>
      <c r="D1366" s="2" t="s">
        <v>588</v>
      </c>
      <c r="E1366" s="2" t="s">
        <v>189</v>
      </c>
      <c r="F1366" s="4">
        <v>42158</v>
      </c>
      <c r="G1366" s="3" t="s">
        <v>12</v>
      </c>
      <c r="H1366" s="3" t="s">
        <v>13</v>
      </c>
      <c r="I1366" s="4"/>
      <c r="J1366" s="3"/>
      <c r="K1366" s="3" t="s">
        <v>3</v>
      </c>
      <c r="L1366" s="3" t="s">
        <v>59</v>
      </c>
      <c r="M1366" s="3" t="s">
        <v>60</v>
      </c>
      <c r="N1366" s="127">
        <v>1365</v>
      </c>
    </row>
    <row r="1367" spans="1:14" ht="15.75" x14ac:dyDescent="0.25">
      <c r="A1367" s="23" t="s">
        <v>2518</v>
      </c>
      <c r="B1367" s="23" t="s">
        <v>2519</v>
      </c>
      <c r="C1367" s="3" t="s">
        <v>63</v>
      </c>
      <c r="D1367" s="2" t="s">
        <v>588</v>
      </c>
      <c r="E1367" s="2" t="s">
        <v>508</v>
      </c>
      <c r="F1367" s="4">
        <v>42000</v>
      </c>
      <c r="G1367" s="3" t="s">
        <v>12</v>
      </c>
      <c r="H1367" s="3" t="s">
        <v>13</v>
      </c>
      <c r="I1367" s="4"/>
      <c r="J1367" s="3"/>
      <c r="K1367" s="3" t="s">
        <v>3</v>
      </c>
      <c r="L1367" s="3" t="s">
        <v>59</v>
      </c>
      <c r="M1367" s="3" t="s">
        <v>60</v>
      </c>
      <c r="N1367" s="127">
        <v>1366</v>
      </c>
    </row>
    <row r="1368" spans="1:14" ht="15.75" x14ac:dyDescent="0.25">
      <c r="A1368" s="23" t="s">
        <v>2520</v>
      </c>
      <c r="B1368" s="23" t="s">
        <v>1256</v>
      </c>
      <c r="C1368" s="3" t="s">
        <v>18</v>
      </c>
      <c r="D1368" s="2" t="s">
        <v>588</v>
      </c>
      <c r="E1368" s="2" t="s">
        <v>189</v>
      </c>
      <c r="F1368" s="4">
        <v>42000</v>
      </c>
      <c r="G1368" s="3" t="s">
        <v>12</v>
      </c>
      <c r="H1368" s="3" t="s">
        <v>13</v>
      </c>
      <c r="I1368" s="4"/>
      <c r="J1368" s="3"/>
      <c r="K1368" s="3" t="s">
        <v>3</v>
      </c>
      <c r="L1368" s="3" t="s">
        <v>59</v>
      </c>
      <c r="M1368" s="3" t="s">
        <v>60</v>
      </c>
      <c r="N1368" s="127">
        <v>1367</v>
      </c>
    </row>
    <row r="1369" spans="1:14" ht="15.75" x14ac:dyDescent="0.25">
      <c r="A1369" s="23" t="s">
        <v>1313</v>
      </c>
      <c r="B1369" s="23" t="s">
        <v>307</v>
      </c>
      <c r="C1369" s="3" t="s">
        <v>12</v>
      </c>
      <c r="D1369" s="2" t="s">
        <v>588</v>
      </c>
      <c r="E1369" s="2" t="s">
        <v>342</v>
      </c>
      <c r="F1369" s="4">
        <v>42000</v>
      </c>
      <c r="G1369" s="3" t="s">
        <v>58</v>
      </c>
      <c r="H1369" s="3" t="s">
        <v>13</v>
      </c>
      <c r="I1369" s="4"/>
      <c r="J1369" s="3"/>
      <c r="K1369" s="3" t="s">
        <v>1</v>
      </c>
      <c r="L1369" s="3" t="s">
        <v>59</v>
      </c>
      <c r="M1369" s="3" t="s">
        <v>60</v>
      </c>
      <c r="N1369" s="127">
        <v>1368</v>
      </c>
    </row>
    <row r="1370" spans="1:14" ht="15.75" x14ac:dyDescent="0.25">
      <c r="A1370" s="23" t="s">
        <v>2521</v>
      </c>
      <c r="B1370" s="23" t="s">
        <v>1177</v>
      </c>
      <c r="C1370" s="3" t="s">
        <v>287</v>
      </c>
      <c r="D1370" s="2" t="s">
        <v>588</v>
      </c>
      <c r="E1370" s="2" t="s">
        <v>916</v>
      </c>
      <c r="F1370" s="4">
        <v>41927</v>
      </c>
      <c r="G1370" s="3" t="s">
        <v>12</v>
      </c>
      <c r="H1370" s="3" t="s">
        <v>13</v>
      </c>
      <c r="I1370" s="4"/>
      <c r="J1370" s="3"/>
      <c r="K1370" s="3" t="s">
        <v>3</v>
      </c>
      <c r="L1370" s="3" t="s">
        <v>59</v>
      </c>
      <c r="M1370" s="3" t="s">
        <v>60</v>
      </c>
      <c r="N1370" s="127">
        <v>1369</v>
      </c>
    </row>
    <row r="1371" spans="1:14" ht="15.75" x14ac:dyDescent="0.25">
      <c r="A1371" s="23" t="s">
        <v>2522</v>
      </c>
      <c r="B1371" s="23" t="s">
        <v>2147</v>
      </c>
      <c r="C1371" s="3" t="s">
        <v>51</v>
      </c>
      <c r="D1371" s="2" t="s">
        <v>588</v>
      </c>
      <c r="E1371" s="2" t="s">
        <v>916</v>
      </c>
      <c r="F1371" s="4">
        <v>41927</v>
      </c>
      <c r="G1371" s="3" t="s">
        <v>12</v>
      </c>
      <c r="H1371" s="3" t="s">
        <v>13</v>
      </c>
      <c r="I1371" s="4"/>
      <c r="J1371" s="3"/>
      <c r="K1371" s="3" t="s">
        <v>3</v>
      </c>
      <c r="L1371" s="3" t="s">
        <v>59</v>
      </c>
      <c r="M1371" s="3" t="s">
        <v>60</v>
      </c>
      <c r="N1371" s="127">
        <v>1370</v>
      </c>
    </row>
    <row r="1372" spans="1:14" ht="15.75" x14ac:dyDescent="0.25">
      <c r="A1372" s="23" t="s">
        <v>2523</v>
      </c>
      <c r="B1372" s="23" t="s">
        <v>2524</v>
      </c>
      <c r="C1372" s="3" t="s">
        <v>12</v>
      </c>
      <c r="D1372" s="2" t="s">
        <v>588</v>
      </c>
      <c r="E1372" s="2" t="s">
        <v>2346</v>
      </c>
      <c r="F1372" s="24">
        <v>41832</v>
      </c>
      <c r="G1372" s="3" t="s">
        <v>58</v>
      </c>
      <c r="H1372" s="3" t="s">
        <v>13</v>
      </c>
      <c r="I1372" s="4">
        <v>1000</v>
      </c>
      <c r="J1372" s="3"/>
      <c r="K1372" s="3" t="s">
        <v>1</v>
      </c>
      <c r="L1372" s="3" t="s">
        <v>59</v>
      </c>
      <c r="M1372" s="3" t="s">
        <v>60</v>
      </c>
      <c r="N1372" s="127">
        <v>1371</v>
      </c>
    </row>
    <row r="1373" spans="1:14" ht="15.75" x14ac:dyDescent="0.25">
      <c r="A1373" s="23" t="s">
        <v>2525</v>
      </c>
      <c r="B1373" s="23" t="s">
        <v>147</v>
      </c>
      <c r="C1373" s="3" t="s">
        <v>144</v>
      </c>
      <c r="D1373" s="2" t="s">
        <v>588</v>
      </c>
      <c r="E1373" s="2" t="s">
        <v>189</v>
      </c>
      <c r="F1373" s="4">
        <v>41648</v>
      </c>
      <c r="G1373" s="3" t="s">
        <v>58</v>
      </c>
      <c r="H1373" s="3" t="s">
        <v>13</v>
      </c>
      <c r="I1373" s="4"/>
      <c r="J1373" s="3"/>
      <c r="K1373" s="3" t="s">
        <v>1</v>
      </c>
      <c r="L1373" s="3" t="s">
        <v>59</v>
      </c>
      <c r="M1373" s="3" t="s">
        <v>60</v>
      </c>
      <c r="N1373" s="127">
        <v>1372</v>
      </c>
    </row>
    <row r="1374" spans="1:14" ht="15.75" x14ac:dyDescent="0.25">
      <c r="A1374" s="23" t="s">
        <v>2526</v>
      </c>
      <c r="B1374" s="23" t="s">
        <v>944</v>
      </c>
      <c r="C1374" s="8"/>
      <c r="D1374" s="2" t="s">
        <v>782</v>
      </c>
      <c r="E1374" s="2" t="s">
        <v>221</v>
      </c>
      <c r="F1374" s="4">
        <v>41248</v>
      </c>
      <c r="G1374" s="3" t="s">
        <v>58</v>
      </c>
      <c r="H1374" s="3" t="s">
        <v>13</v>
      </c>
      <c r="I1374" s="4"/>
      <c r="J1374" s="3"/>
      <c r="K1374" s="3" t="s">
        <v>1</v>
      </c>
      <c r="L1374" s="3" t="s">
        <v>59</v>
      </c>
      <c r="M1374" s="3" t="s">
        <v>60</v>
      </c>
      <c r="N1374" s="127">
        <v>1373</v>
      </c>
    </row>
    <row r="1375" spans="1:14" ht="15.75" x14ac:dyDescent="0.25">
      <c r="A1375" s="23" t="s">
        <v>2527</v>
      </c>
      <c r="B1375" s="23" t="s">
        <v>2528</v>
      </c>
      <c r="C1375" s="3" t="s">
        <v>144</v>
      </c>
      <c r="D1375" s="2" t="s">
        <v>588</v>
      </c>
      <c r="E1375" s="2" t="s">
        <v>189</v>
      </c>
      <c r="F1375" s="4">
        <v>41000</v>
      </c>
      <c r="G1375" s="3" t="s">
        <v>12</v>
      </c>
      <c r="H1375" s="3" t="s">
        <v>13</v>
      </c>
      <c r="I1375" s="4"/>
      <c r="J1375" s="3"/>
      <c r="K1375" s="3" t="s">
        <v>3</v>
      </c>
      <c r="L1375" s="3" t="s">
        <v>59</v>
      </c>
      <c r="M1375" s="3" t="s">
        <v>60</v>
      </c>
      <c r="N1375" s="127">
        <v>1374</v>
      </c>
    </row>
    <row r="1376" spans="1:14" ht="15.75" x14ac:dyDescent="0.25">
      <c r="A1376" s="23" t="s">
        <v>1728</v>
      </c>
      <c r="B1376" s="23" t="s">
        <v>1767</v>
      </c>
      <c r="C1376" s="3" t="s">
        <v>51</v>
      </c>
      <c r="D1376" s="2" t="s">
        <v>2529</v>
      </c>
      <c r="E1376" s="2" t="s">
        <v>1702</v>
      </c>
      <c r="F1376" s="4">
        <v>40869</v>
      </c>
      <c r="G1376" s="3" t="s">
        <v>12</v>
      </c>
      <c r="H1376" s="3" t="s">
        <v>13</v>
      </c>
      <c r="I1376" s="4"/>
      <c r="J1376" s="3"/>
      <c r="K1376" s="3" t="s">
        <v>246</v>
      </c>
      <c r="L1376" s="3" t="s">
        <v>14</v>
      </c>
      <c r="M1376" s="3" t="s">
        <v>15</v>
      </c>
      <c r="N1376" s="127">
        <v>1375</v>
      </c>
    </row>
    <row r="1377" spans="1:14" ht="15.75" x14ac:dyDescent="0.25">
      <c r="A1377" s="23" t="s">
        <v>1136</v>
      </c>
      <c r="B1377" s="23" t="s">
        <v>728</v>
      </c>
      <c r="C1377" s="3" t="s">
        <v>23</v>
      </c>
      <c r="D1377" s="2" t="s">
        <v>2530</v>
      </c>
      <c r="E1377" s="2" t="s">
        <v>2531</v>
      </c>
      <c r="F1377" s="24">
        <v>40770</v>
      </c>
      <c r="G1377" s="3" t="s">
        <v>12</v>
      </c>
      <c r="H1377" s="3" t="s">
        <v>13</v>
      </c>
      <c r="I1377" s="4"/>
      <c r="J1377" s="3"/>
      <c r="K1377" s="3" t="s">
        <v>2</v>
      </c>
      <c r="L1377" s="3" t="s">
        <v>14</v>
      </c>
      <c r="M1377" s="3" t="s">
        <v>15</v>
      </c>
      <c r="N1377" s="127">
        <v>1376</v>
      </c>
    </row>
    <row r="1378" spans="1:14" ht="15.75" x14ac:dyDescent="0.25">
      <c r="A1378" s="23" t="s">
        <v>2532</v>
      </c>
      <c r="B1378" s="23" t="s">
        <v>2533</v>
      </c>
      <c r="C1378" s="3" t="s">
        <v>58</v>
      </c>
      <c r="D1378" s="2" t="s">
        <v>2534</v>
      </c>
      <c r="E1378" s="2" t="s">
        <v>2535</v>
      </c>
      <c r="F1378" s="4">
        <v>40754</v>
      </c>
      <c r="G1378" s="3" t="s">
        <v>58</v>
      </c>
      <c r="H1378" s="3" t="s">
        <v>13</v>
      </c>
      <c r="I1378" s="4"/>
      <c r="J1378" s="3"/>
      <c r="K1378" s="3" t="s">
        <v>246</v>
      </c>
      <c r="L1378" s="3" t="s">
        <v>14</v>
      </c>
      <c r="M1378" s="3" t="s">
        <v>15</v>
      </c>
      <c r="N1378" s="127">
        <v>1377</v>
      </c>
    </row>
    <row r="1379" spans="1:14" ht="15.75" x14ac:dyDescent="0.25">
      <c r="A1379" s="23" t="s">
        <v>2536</v>
      </c>
      <c r="B1379" s="23" t="s">
        <v>650</v>
      </c>
      <c r="C1379" s="3" t="s">
        <v>31</v>
      </c>
      <c r="D1379" s="2" t="s">
        <v>2537</v>
      </c>
      <c r="E1379" s="2" t="s">
        <v>2538</v>
      </c>
      <c r="F1379" s="4">
        <v>40737</v>
      </c>
      <c r="G1379" s="3" t="s">
        <v>12</v>
      </c>
      <c r="H1379" s="3" t="s">
        <v>13</v>
      </c>
      <c r="I1379" s="4"/>
      <c r="J1379" s="3"/>
      <c r="K1379" s="3" t="s">
        <v>2</v>
      </c>
      <c r="L1379" s="3" t="s">
        <v>14</v>
      </c>
      <c r="M1379" s="3" t="s">
        <v>15</v>
      </c>
      <c r="N1379" s="127">
        <v>1378</v>
      </c>
    </row>
    <row r="1380" spans="1:14" ht="15.75" x14ac:dyDescent="0.25">
      <c r="A1380" s="23" t="s">
        <v>2539</v>
      </c>
      <c r="B1380" s="23" t="s">
        <v>559</v>
      </c>
      <c r="C1380" s="3" t="s">
        <v>18</v>
      </c>
      <c r="D1380" s="2" t="s">
        <v>2540</v>
      </c>
      <c r="E1380" s="2" t="s">
        <v>1889</v>
      </c>
      <c r="F1380" s="4">
        <v>40550</v>
      </c>
      <c r="G1380" s="3" t="s">
        <v>12</v>
      </c>
      <c r="H1380" s="3" t="s">
        <v>13</v>
      </c>
      <c r="I1380" s="4"/>
      <c r="J1380" s="3"/>
      <c r="K1380" s="3" t="s">
        <v>2</v>
      </c>
      <c r="L1380" s="3" t="s">
        <v>14</v>
      </c>
      <c r="M1380" s="3" t="s">
        <v>15</v>
      </c>
      <c r="N1380" s="127">
        <v>1379</v>
      </c>
    </row>
    <row r="1381" spans="1:14" ht="15.75" x14ac:dyDescent="0.25">
      <c r="A1381" s="23" t="s">
        <v>2541</v>
      </c>
      <c r="B1381" s="23" t="s">
        <v>2542</v>
      </c>
      <c r="C1381" s="3" t="s">
        <v>51</v>
      </c>
      <c r="D1381" s="2" t="s">
        <v>588</v>
      </c>
      <c r="E1381" s="2" t="s">
        <v>603</v>
      </c>
      <c r="F1381" s="4">
        <v>40500</v>
      </c>
      <c r="G1381" s="3" t="s">
        <v>12</v>
      </c>
      <c r="H1381" s="3" t="s">
        <v>13</v>
      </c>
      <c r="I1381" s="4"/>
      <c r="J1381" s="3"/>
      <c r="K1381" s="3" t="s">
        <v>3</v>
      </c>
      <c r="L1381" s="3" t="s">
        <v>59</v>
      </c>
      <c r="M1381" s="3" t="s">
        <v>60</v>
      </c>
      <c r="N1381" s="127">
        <v>1380</v>
      </c>
    </row>
    <row r="1382" spans="1:14" ht="15.75" x14ac:dyDescent="0.25">
      <c r="A1382" s="23" t="s">
        <v>2543</v>
      </c>
      <c r="B1382" s="23" t="s">
        <v>1062</v>
      </c>
      <c r="C1382" s="3" t="s">
        <v>18</v>
      </c>
      <c r="D1382" s="2" t="s">
        <v>588</v>
      </c>
      <c r="E1382" s="2" t="s">
        <v>490</v>
      </c>
      <c r="F1382" s="4">
        <v>40248</v>
      </c>
      <c r="G1382" s="3" t="s">
        <v>12</v>
      </c>
      <c r="H1382" s="3" t="s">
        <v>13</v>
      </c>
      <c r="I1382" s="4"/>
      <c r="J1382" s="3"/>
      <c r="K1382" s="3" t="s">
        <v>3</v>
      </c>
      <c r="L1382" s="3" t="s">
        <v>59</v>
      </c>
      <c r="M1382" s="3" t="s">
        <v>60</v>
      </c>
      <c r="N1382" s="127">
        <v>1381</v>
      </c>
    </row>
    <row r="1383" spans="1:14" ht="15.75" x14ac:dyDescent="0.25">
      <c r="A1383" s="23" t="s">
        <v>2544</v>
      </c>
      <c r="B1383" s="23" t="s">
        <v>2545</v>
      </c>
      <c r="C1383" s="8"/>
      <c r="D1383" s="2" t="s">
        <v>588</v>
      </c>
      <c r="E1383" s="2" t="s">
        <v>490</v>
      </c>
      <c r="F1383" s="4">
        <v>40248</v>
      </c>
      <c r="G1383" s="3" t="s">
        <v>58</v>
      </c>
      <c r="H1383" s="3" t="s">
        <v>13</v>
      </c>
      <c r="I1383" s="4"/>
      <c r="J1383" s="3"/>
      <c r="K1383" s="3" t="s">
        <v>1</v>
      </c>
      <c r="L1383" s="3" t="s">
        <v>59</v>
      </c>
      <c r="M1383" s="3" t="s">
        <v>60</v>
      </c>
      <c r="N1383" s="127">
        <v>1382</v>
      </c>
    </row>
    <row r="1384" spans="1:14" ht="15.75" x14ac:dyDescent="0.25">
      <c r="A1384" s="23" t="s">
        <v>2546</v>
      </c>
      <c r="B1384" s="23" t="s">
        <v>2547</v>
      </c>
      <c r="C1384" s="3" t="s">
        <v>144</v>
      </c>
      <c r="D1384" s="2" t="s">
        <v>588</v>
      </c>
      <c r="E1384" s="2" t="s">
        <v>625</v>
      </c>
      <c r="F1384" s="4">
        <v>40248</v>
      </c>
      <c r="G1384" s="3" t="s">
        <v>12</v>
      </c>
      <c r="H1384" s="3" t="s">
        <v>13</v>
      </c>
      <c r="I1384" s="4"/>
      <c r="J1384" s="3"/>
      <c r="K1384" s="3" t="s">
        <v>3</v>
      </c>
      <c r="L1384" s="3" t="s">
        <v>59</v>
      </c>
      <c r="M1384" s="3" t="s">
        <v>60</v>
      </c>
      <c r="N1384" s="127">
        <v>1383</v>
      </c>
    </row>
    <row r="1385" spans="1:14" ht="15.75" x14ac:dyDescent="0.25">
      <c r="A1385" s="23" t="s">
        <v>2548</v>
      </c>
      <c r="B1385" s="23" t="s">
        <v>2547</v>
      </c>
      <c r="C1385" s="3" t="s">
        <v>207</v>
      </c>
      <c r="D1385" s="2" t="s">
        <v>588</v>
      </c>
      <c r="E1385" s="2" t="s">
        <v>916</v>
      </c>
      <c r="F1385" s="4">
        <v>40170</v>
      </c>
      <c r="G1385" s="3" t="s">
        <v>12</v>
      </c>
      <c r="H1385" s="3" t="s">
        <v>13</v>
      </c>
      <c r="I1385" s="4">
        <v>10000</v>
      </c>
      <c r="J1385" s="3"/>
      <c r="K1385" s="3" t="s">
        <v>3</v>
      </c>
      <c r="L1385" s="3" t="s">
        <v>59</v>
      </c>
      <c r="M1385" s="3" t="s">
        <v>60</v>
      </c>
      <c r="N1385" s="127">
        <v>1384</v>
      </c>
    </row>
    <row r="1386" spans="1:14" ht="15.75" x14ac:dyDescent="0.25">
      <c r="A1386" s="23" t="s">
        <v>2549</v>
      </c>
      <c r="B1386" s="23" t="s">
        <v>2550</v>
      </c>
      <c r="C1386" s="8"/>
      <c r="D1386" s="2" t="s">
        <v>2511</v>
      </c>
      <c r="E1386" s="2" t="s">
        <v>1665</v>
      </c>
      <c r="F1386" s="4">
        <v>40167</v>
      </c>
      <c r="G1386" s="3" t="s">
        <v>12</v>
      </c>
      <c r="H1386" s="3" t="s">
        <v>13</v>
      </c>
      <c r="I1386" s="4"/>
      <c r="J1386" s="3"/>
      <c r="K1386" s="3" t="s">
        <v>2</v>
      </c>
      <c r="L1386" s="3" t="s">
        <v>14</v>
      </c>
      <c r="M1386" s="3" t="s">
        <v>15</v>
      </c>
      <c r="N1386" s="127">
        <v>1385</v>
      </c>
    </row>
    <row r="1387" spans="1:14" ht="15.75" x14ac:dyDescent="0.25">
      <c r="A1387" s="23" t="s">
        <v>2551</v>
      </c>
      <c r="B1387" s="23" t="s">
        <v>668</v>
      </c>
      <c r="C1387" s="8"/>
      <c r="D1387" s="2" t="s">
        <v>2511</v>
      </c>
      <c r="E1387" s="2" t="s">
        <v>1665</v>
      </c>
      <c r="F1387" s="24">
        <v>40161</v>
      </c>
      <c r="G1387" s="3" t="s">
        <v>12</v>
      </c>
      <c r="H1387" s="3" t="s">
        <v>13</v>
      </c>
      <c r="I1387" s="4"/>
      <c r="J1387" s="3"/>
      <c r="K1387" s="3" t="s">
        <v>2</v>
      </c>
      <c r="L1387" s="3" t="s">
        <v>14</v>
      </c>
      <c r="M1387" s="3" t="s">
        <v>15</v>
      </c>
      <c r="N1387" s="127">
        <v>1386</v>
      </c>
    </row>
    <row r="1388" spans="1:14" ht="15.75" x14ac:dyDescent="0.25">
      <c r="A1388" s="23" t="s">
        <v>2552</v>
      </c>
      <c r="B1388" s="23" t="s">
        <v>2553</v>
      </c>
      <c r="C1388" s="8"/>
      <c r="D1388" s="2" t="s">
        <v>588</v>
      </c>
      <c r="E1388" s="2" t="s">
        <v>508</v>
      </c>
      <c r="F1388" s="4">
        <v>40000</v>
      </c>
      <c r="G1388" s="3" t="s">
        <v>58</v>
      </c>
      <c r="H1388" s="3" t="s">
        <v>13</v>
      </c>
      <c r="I1388" s="4"/>
      <c r="J1388" s="3"/>
      <c r="K1388" s="3" t="s">
        <v>1</v>
      </c>
      <c r="L1388" s="3" t="s">
        <v>59</v>
      </c>
      <c r="M1388" s="3" t="s">
        <v>60</v>
      </c>
      <c r="N1388" s="127">
        <v>1387</v>
      </c>
    </row>
    <row r="1389" spans="1:14" ht="15.75" x14ac:dyDescent="0.25">
      <c r="A1389" s="23" t="s">
        <v>2554</v>
      </c>
      <c r="B1389" s="23" t="s">
        <v>1484</v>
      </c>
      <c r="C1389" s="3" t="s">
        <v>13</v>
      </c>
      <c r="D1389" s="2" t="s">
        <v>2555</v>
      </c>
      <c r="E1389" s="2" t="s">
        <v>189</v>
      </c>
      <c r="F1389" s="4">
        <v>40000</v>
      </c>
      <c r="G1389" s="3" t="s">
        <v>58</v>
      </c>
      <c r="H1389" s="3" t="s">
        <v>13</v>
      </c>
      <c r="I1389" s="4"/>
      <c r="J1389" s="3"/>
      <c r="K1389" s="3" t="s">
        <v>1</v>
      </c>
      <c r="L1389" s="3" t="s">
        <v>59</v>
      </c>
      <c r="M1389" s="3" t="s">
        <v>60</v>
      </c>
      <c r="N1389" s="127">
        <v>1388</v>
      </c>
    </row>
    <row r="1390" spans="1:14" ht="15.75" x14ac:dyDescent="0.25">
      <c r="A1390" s="23" t="s">
        <v>2556</v>
      </c>
      <c r="B1390" s="23" t="s">
        <v>2557</v>
      </c>
      <c r="C1390" s="3" t="s">
        <v>87</v>
      </c>
      <c r="D1390" s="2" t="s">
        <v>2558</v>
      </c>
      <c r="E1390" s="2" t="s">
        <v>1665</v>
      </c>
      <c r="F1390" s="4">
        <v>39302</v>
      </c>
      <c r="G1390" s="3" t="s">
        <v>12</v>
      </c>
      <c r="H1390" s="3" t="s">
        <v>13</v>
      </c>
      <c r="I1390" s="4"/>
      <c r="J1390" s="3"/>
      <c r="K1390" s="3" t="s">
        <v>246</v>
      </c>
      <c r="L1390" s="3" t="s">
        <v>14</v>
      </c>
      <c r="M1390" s="3" t="s">
        <v>15</v>
      </c>
      <c r="N1390" s="127">
        <v>1389</v>
      </c>
    </row>
    <row r="1391" spans="1:14" ht="15.75" x14ac:dyDescent="0.25">
      <c r="A1391" s="23" t="s">
        <v>2559</v>
      </c>
      <c r="B1391" s="23" t="s">
        <v>559</v>
      </c>
      <c r="C1391" s="3" t="s">
        <v>58</v>
      </c>
      <c r="D1391" s="2" t="s">
        <v>588</v>
      </c>
      <c r="E1391" s="2" t="s">
        <v>916</v>
      </c>
      <c r="F1391" s="4">
        <v>39000</v>
      </c>
      <c r="G1391" s="3" t="s">
        <v>12</v>
      </c>
      <c r="H1391" s="3" t="s">
        <v>13</v>
      </c>
      <c r="I1391" s="4">
        <v>10000</v>
      </c>
      <c r="J1391" s="3"/>
      <c r="K1391" s="3" t="s">
        <v>3</v>
      </c>
      <c r="L1391" s="3" t="s">
        <v>59</v>
      </c>
      <c r="M1391" s="3" t="s">
        <v>60</v>
      </c>
      <c r="N1391" s="127">
        <v>1390</v>
      </c>
    </row>
    <row r="1392" spans="1:14" ht="15.75" x14ac:dyDescent="0.25">
      <c r="A1392" s="23" t="s">
        <v>2504</v>
      </c>
      <c r="B1392" s="23" t="s">
        <v>286</v>
      </c>
      <c r="C1392" s="3" t="s">
        <v>18</v>
      </c>
      <c r="D1392" s="2" t="s">
        <v>588</v>
      </c>
      <c r="E1392" s="2" t="s">
        <v>573</v>
      </c>
      <c r="F1392" s="4">
        <v>39000</v>
      </c>
      <c r="G1392" s="3" t="s">
        <v>58</v>
      </c>
      <c r="H1392" s="3" t="s">
        <v>13</v>
      </c>
      <c r="I1392" s="4"/>
      <c r="J1392" s="3"/>
      <c r="K1392" s="3" t="s">
        <v>1</v>
      </c>
      <c r="L1392" s="3" t="s">
        <v>59</v>
      </c>
      <c r="M1392" s="3" t="s">
        <v>60</v>
      </c>
      <c r="N1392" s="127">
        <v>1391</v>
      </c>
    </row>
    <row r="1393" spans="1:14" ht="15.75" x14ac:dyDescent="0.25">
      <c r="A1393" s="23" t="s">
        <v>2560</v>
      </c>
      <c r="B1393" s="23" t="s">
        <v>2561</v>
      </c>
      <c r="C1393" s="3" t="s">
        <v>31</v>
      </c>
      <c r="D1393" s="2" t="s">
        <v>2562</v>
      </c>
      <c r="E1393" s="2" t="s">
        <v>1665</v>
      </c>
      <c r="F1393" s="24">
        <v>38873</v>
      </c>
      <c r="G1393" s="3" t="s">
        <v>58</v>
      </c>
      <c r="H1393" s="3" t="s">
        <v>13</v>
      </c>
      <c r="I1393" s="4"/>
      <c r="J1393" s="3"/>
      <c r="K1393" s="3" t="s">
        <v>2152</v>
      </c>
      <c r="L1393" s="3" t="s">
        <v>2153</v>
      </c>
      <c r="M1393" s="3" t="s">
        <v>15</v>
      </c>
      <c r="N1393" s="127">
        <v>1392</v>
      </c>
    </row>
    <row r="1394" spans="1:14" ht="15.75" x14ac:dyDescent="0.25">
      <c r="A1394" s="23" t="s">
        <v>2563</v>
      </c>
      <c r="B1394" s="23" t="s">
        <v>74</v>
      </c>
      <c r="C1394" s="3" t="s">
        <v>18</v>
      </c>
      <c r="D1394" s="2" t="s">
        <v>2085</v>
      </c>
      <c r="E1394" s="2" t="s">
        <v>1534</v>
      </c>
      <c r="F1394" s="4">
        <v>38690</v>
      </c>
      <c r="G1394" s="3" t="s">
        <v>58</v>
      </c>
      <c r="H1394" s="3" t="s">
        <v>13</v>
      </c>
      <c r="I1394" s="4"/>
      <c r="J1394" s="3"/>
      <c r="K1394" s="3" t="s">
        <v>2152</v>
      </c>
      <c r="L1394" s="3" t="s">
        <v>2153</v>
      </c>
      <c r="M1394" s="3" t="s">
        <v>15</v>
      </c>
      <c r="N1394" s="127">
        <v>1393</v>
      </c>
    </row>
    <row r="1395" spans="1:14" ht="15.75" x14ac:dyDescent="0.25">
      <c r="A1395" s="23" t="s">
        <v>2564</v>
      </c>
      <c r="B1395" s="23" t="s">
        <v>2565</v>
      </c>
      <c r="C1395" s="3" t="s">
        <v>18</v>
      </c>
      <c r="D1395" s="2" t="s">
        <v>2566</v>
      </c>
      <c r="E1395" s="2" t="s">
        <v>1552</v>
      </c>
      <c r="F1395" s="4">
        <v>38000</v>
      </c>
      <c r="G1395" s="3" t="s">
        <v>12</v>
      </c>
      <c r="H1395" s="3" t="s">
        <v>13</v>
      </c>
      <c r="I1395" s="4"/>
      <c r="J1395" s="3"/>
      <c r="K1395" s="3" t="s">
        <v>2</v>
      </c>
      <c r="L1395" s="3" t="s">
        <v>14</v>
      </c>
      <c r="M1395" s="3" t="s">
        <v>15</v>
      </c>
      <c r="N1395" s="127">
        <v>1394</v>
      </c>
    </row>
    <row r="1396" spans="1:14" ht="15.75" x14ac:dyDescent="0.25">
      <c r="A1396" s="23" t="s">
        <v>2567</v>
      </c>
      <c r="B1396" s="23" t="s">
        <v>2568</v>
      </c>
      <c r="C1396" s="3" t="s">
        <v>18</v>
      </c>
      <c r="D1396" s="2" t="s">
        <v>588</v>
      </c>
      <c r="E1396" s="2" t="s">
        <v>527</v>
      </c>
      <c r="F1396" s="4">
        <v>37885</v>
      </c>
      <c r="G1396" s="3" t="s">
        <v>12</v>
      </c>
      <c r="H1396" s="3" t="s">
        <v>13</v>
      </c>
      <c r="I1396" s="4"/>
      <c r="J1396" s="3"/>
      <c r="K1396" s="3" t="s">
        <v>3</v>
      </c>
      <c r="L1396" s="3" t="s">
        <v>59</v>
      </c>
      <c r="M1396" s="3" t="s">
        <v>60</v>
      </c>
      <c r="N1396" s="127">
        <v>1395</v>
      </c>
    </row>
    <row r="1397" spans="1:14" ht="15.75" x14ac:dyDescent="0.25">
      <c r="A1397" s="23" t="s">
        <v>2569</v>
      </c>
      <c r="B1397" s="23" t="s">
        <v>139</v>
      </c>
      <c r="C1397" s="3" t="s">
        <v>144</v>
      </c>
      <c r="D1397" s="2" t="s">
        <v>2570</v>
      </c>
      <c r="E1397" s="2" t="s">
        <v>1246</v>
      </c>
      <c r="F1397" s="4">
        <v>37835</v>
      </c>
      <c r="G1397" s="3" t="s">
        <v>58</v>
      </c>
      <c r="H1397" s="3" t="s">
        <v>13</v>
      </c>
      <c r="I1397" s="4"/>
      <c r="J1397" s="3"/>
      <c r="K1397" s="3" t="s">
        <v>2152</v>
      </c>
      <c r="L1397" s="3" t="s">
        <v>2153</v>
      </c>
      <c r="M1397" s="3" t="s">
        <v>15</v>
      </c>
      <c r="N1397" s="127">
        <v>1396</v>
      </c>
    </row>
    <row r="1398" spans="1:14" ht="15.75" x14ac:dyDescent="0.25">
      <c r="A1398" s="23" t="s">
        <v>2571</v>
      </c>
      <c r="B1398" s="23" t="s">
        <v>2572</v>
      </c>
      <c r="C1398" s="8"/>
      <c r="D1398" s="2" t="s">
        <v>2573</v>
      </c>
      <c r="E1398" s="2" t="s">
        <v>1045</v>
      </c>
      <c r="F1398" s="4">
        <v>36900</v>
      </c>
      <c r="G1398" s="3" t="s">
        <v>12</v>
      </c>
      <c r="H1398" s="3" t="s">
        <v>13</v>
      </c>
      <c r="I1398" s="4"/>
      <c r="J1398" s="3"/>
      <c r="K1398" s="3" t="s">
        <v>2</v>
      </c>
      <c r="L1398" s="3" t="s">
        <v>14</v>
      </c>
      <c r="M1398" s="3" t="s">
        <v>15</v>
      </c>
      <c r="N1398" s="127">
        <v>1397</v>
      </c>
    </row>
    <row r="1399" spans="1:14" ht="15.75" x14ac:dyDescent="0.25">
      <c r="A1399" s="23" t="s">
        <v>206</v>
      </c>
      <c r="B1399" s="23" t="s">
        <v>307</v>
      </c>
      <c r="C1399" s="3" t="s">
        <v>144</v>
      </c>
      <c r="D1399" s="2" t="s">
        <v>359</v>
      </c>
      <c r="E1399" s="2" t="s">
        <v>2574</v>
      </c>
      <c r="F1399" s="4">
        <v>36742</v>
      </c>
      <c r="G1399" s="3" t="s">
        <v>12</v>
      </c>
      <c r="H1399" s="3" t="s">
        <v>13</v>
      </c>
      <c r="I1399" s="4"/>
      <c r="J1399" s="3"/>
      <c r="K1399" s="3" t="s">
        <v>2</v>
      </c>
      <c r="L1399" s="3" t="s">
        <v>14</v>
      </c>
      <c r="M1399" s="3" t="s">
        <v>15</v>
      </c>
      <c r="N1399" s="127">
        <v>1398</v>
      </c>
    </row>
    <row r="1400" spans="1:14" ht="15.75" x14ac:dyDescent="0.25">
      <c r="A1400" s="23" t="s">
        <v>2575</v>
      </c>
      <c r="B1400" s="23" t="s">
        <v>349</v>
      </c>
      <c r="C1400" s="8"/>
      <c r="D1400" s="2" t="s">
        <v>2576</v>
      </c>
      <c r="E1400" s="2" t="s">
        <v>1983</v>
      </c>
      <c r="F1400" s="4">
        <v>36593</v>
      </c>
      <c r="G1400" s="3" t="s">
        <v>12</v>
      </c>
      <c r="H1400" s="3" t="s">
        <v>13</v>
      </c>
      <c r="I1400" s="4"/>
      <c r="J1400" s="3"/>
      <c r="K1400" s="3" t="s">
        <v>2</v>
      </c>
      <c r="L1400" s="3" t="s">
        <v>14</v>
      </c>
      <c r="M1400" s="3" t="s">
        <v>15</v>
      </c>
      <c r="N1400" s="127">
        <v>1399</v>
      </c>
    </row>
    <row r="1401" spans="1:14" ht="15.75" x14ac:dyDescent="0.25">
      <c r="A1401" s="23" t="s">
        <v>2577</v>
      </c>
      <c r="B1401" s="23" t="s">
        <v>2578</v>
      </c>
      <c r="C1401" s="3" t="s">
        <v>58</v>
      </c>
      <c r="D1401" s="2" t="s">
        <v>2579</v>
      </c>
      <c r="E1401" s="2" t="s">
        <v>2580</v>
      </c>
      <c r="F1401" s="4">
        <v>36295</v>
      </c>
      <c r="G1401" s="3" t="s">
        <v>12</v>
      </c>
      <c r="H1401" s="3" t="s">
        <v>13</v>
      </c>
      <c r="I1401" s="4"/>
      <c r="J1401" s="3"/>
      <c r="K1401" s="3" t="s">
        <v>2</v>
      </c>
      <c r="L1401" s="3" t="s">
        <v>14</v>
      </c>
      <c r="M1401" s="3" t="s">
        <v>15</v>
      </c>
      <c r="N1401" s="127">
        <v>1400</v>
      </c>
    </row>
    <row r="1402" spans="1:14" ht="15.75" x14ac:dyDescent="0.25">
      <c r="A1402" s="23" t="s">
        <v>1164</v>
      </c>
      <c r="B1402" s="23" t="s">
        <v>70</v>
      </c>
      <c r="C1402" s="3" t="s">
        <v>51</v>
      </c>
      <c r="D1402" s="2" t="s">
        <v>2581</v>
      </c>
      <c r="E1402" s="2" t="s">
        <v>2582</v>
      </c>
      <c r="F1402" s="4">
        <v>35881</v>
      </c>
      <c r="G1402" s="3" t="s">
        <v>58</v>
      </c>
      <c r="H1402" s="3" t="s">
        <v>13</v>
      </c>
      <c r="I1402" s="4"/>
      <c r="J1402" s="3"/>
      <c r="K1402" s="3" t="s">
        <v>1</v>
      </c>
      <c r="L1402" s="3" t="s">
        <v>59</v>
      </c>
      <c r="M1402" s="3" t="s">
        <v>60</v>
      </c>
      <c r="N1402" s="127">
        <v>1401</v>
      </c>
    </row>
    <row r="1403" spans="1:14" ht="15.75" x14ac:dyDescent="0.25">
      <c r="A1403" s="23" t="s">
        <v>2583</v>
      </c>
      <c r="B1403" s="23" t="s">
        <v>2406</v>
      </c>
      <c r="C1403" s="3" t="s">
        <v>58</v>
      </c>
      <c r="D1403" s="2" t="s">
        <v>2584</v>
      </c>
      <c r="E1403" s="2" t="s">
        <v>1755</v>
      </c>
      <c r="F1403" s="4">
        <v>35875</v>
      </c>
      <c r="G1403" s="3" t="s">
        <v>12</v>
      </c>
      <c r="H1403" s="3" t="s">
        <v>13</v>
      </c>
      <c r="I1403" s="4"/>
      <c r="J1403" s="3"/>
      <c r="K1403" s="3" t="s">
        <v>2</v>
      </c>
      <c r="L1403" s="3" t="s">
        <v>14</v>
      </c>
      <c r="M1403" s="3" t="s">
        <v>15</v>
      </c>
      <c r="N1403" s="127">
        <v>1402</v>
      </c>
    </row>
    <row r="1404" spans="1:14" ht="15.75" x14ac:dyDescent="0.25">
      <c r="A1404" s="23" t="s">
        <v>2585</v>
      </c>
      <c r="B1404" s="23" t="s">
        <v>1265</v>
      </c>
      <c r="C1404" s="3" t="s">
        <v>13</v>
      </c>
      <c r="D1404" s="2" t="s">
        <v>2586</v>
      </c>
      <c r="E1404" s="2" t="s">
        <v>1912</v>
      </c>
      <c r="F1404" s="4">
        <v>35547</v>
      </c>
      <c r="G1404" s="3" t="s">
        <v>12</v>
      </c>
      <c r="H1404" s="3" t="s">
        <v>13</v>
      </c>
      <c r="I1404" s="4"/>
      <c r="J1404" s="3"/>
      <c r="K1404" s="3" t="s">
        <v>2</v>
      </c>
      <c r="L1404" s="3" t="s">
        <v>14</v>
      </c>
      <c r="M1404" s="3" t="s">
        <v>15</v>
      </c>
      <c r="N1404" s="127">
        <v>1403</v>
      </c>
    </row>
    <row r="1405" spans="1:14" ht="15.75" x14ac:dyDescent="0.25">
      <c r="A1405" s="23" t="s">
        <v>2587</v>
      </c>
      <c r="B1405" s="23" t="s">
        <v>2136</v>
      </c>
      <c r="C1405" s="8"/>
      <c r="D1405" s="2" t="s">
        <v>2588</v>
      </c>
      <c r="E1405" s="2" t="s">
        <v>1983</v>
      </c>
      <c r="F1405" s="4">
        <v>35000</v>
      </c>
      <c r="G1405" s="3" t="s">
        <v>12</v>
      </c>
      <c r="H1405" s="3" t="s">
        <v>13</v>
      </c>
      <c r="I1405" s="4"/>
      <c r="J1405" s="3"/>
      <c r="K1405" s="3" t="s">
        <v>2</v>
      </c>
      <c r="L1405" s="3" t="s">
        <v>14</v>
      </c>
      <c r="M1405" s="3" t="s">
        <v>15</v>
      </c>
      <c r="N1405" s="127">
        <v>1404</v>
      </c>
    </row>
    <row r="1406" spans="1:14" ht="15.75" x14ac:dyDescent="0.25">
      <c r="A1406" s="23" t="s">
        <v>21</v>
      </c>
      <c r="B1406" s="23" t="s">
        <v>91</v>
      </c>
      <c r="C1406" s="3" t="s">
        <v>9</v>
      </c>
      <c r="D1406" s="2" t="s">
        <v>2589</v>
      </c>
      <c r="E1406" s="2" t="s">
        <v>814</v>
      </c>
      <c r="F1406" s="4">
        <v>35000</v>
      </c>
      <c r="G1406" s="3" t="s">
        <v>58</v>
      </c>
      <c r="H1406" s="3" t="s">
        <v>63</v>
      </c>
      <c r="I1406" s="4"/>
      <c r="J1406" s="3"/>
      <c r="K1406" s="3" t="s">
        <v>1</v>
      </c>
      <c r="L1406" s="3" t="s">
        <v>59</v>
      </c>
      <c r="M1406" s="3" t="s">
        <v>60</v>
      </c>
      <c r="N1406" s="127">
        <v>1405</v>
      </c>
    </row>
    <row r="1407" spans="1:14" ht="15.75" x14ac:dyDescent="0.25">
      <c r="A1407" s="23" t="s">
        <v>2590</v>
      </c>
      <c r="B1407" s="23" t="s">
        <v>8</v>
      </c>
      <c r="C1407" s="3" t="s">
        <v>187</v>
      </c>
      <c r="D1407" s="2" t="s">
        <v>2591</v>
      </c>
      <c r="E1407" s="2" t="s">
        <v>508</v>
      </c>
      <c r="F1407" s="4">
        <v>34000</v>
      </c>
      <c r="G1407" s="3" t="s">
        <v>58</v>
      </c>
      <c r="H1407" s="3" t="s">
        <v>13</v>
      </c>
      <c r="I1407" s="4"/>
      <c r="J1407" s="3"/>
      <c r="K1407" s="3" t="s">
        <v>1</v>
      </c>
      <c r="L1407" s="3" t="s">
        <v>59</v>
      </c>
      <c r="M1407" s="3" t="s">
        <v>60</v>
      </c>
      <c r="N1407" s="127">
        <v>1406</v>
      </c>
    </row>
    <row r="1408" spans="1:14" ht="15.75" x14ac:dyDescent="0.25">
      <c r="A1408" s="23" t="s">
        <v>2592</v>
      </c>
      <c r="B1408" s="23" t="s">
        <v>2593</v>
      </c>
      <c r="C1408" s="3" t="s">
        <v>12</v>
      </c>
      <c r="D1408" s="2" t="s">
        <v>2594</v>
      </c>
      <c r="E1408" s="2" t="s">
        <v>1045</v>
      </c>
      <c r="F1408" s="4">
        <v>33313</v>
      </c>
      <c r="G1408" s="3" t="s">
        <v>12</v>
      </c>
      <c r="H1408" s="3" t="s">
        <v>13</v>
      </c>
      <c r="I1408" s="4"/>
      <c r="J1408" s="3"/>
      <c r="K1408" s="3" t="s">
        <v>2</v>
      </c>
      <c r="L1408" s="3" t="s">
        <v>14</v>
      </c>
      <c r="M1408" s="3" t="s">
        <v>15</v>
      </c>
      <c r="N1408" s="127">
        <v>1407</v>
      </c>
    </row>
    <row r="1409" spans="1:14" ht="15.75" x14ac:dyDescent="0.25">
      <c r="A1409" s="23" t="s">
        <v>2595</v>
      </c>
      <c r="B1409" s="23" t="s">
        <v>2514</v>
      </c>
      <c r="C1409" s="3" t="s">
        <v>58</v>
      </c>
      <c r="D1409" s="2" t="s">
        <v>2596</v>
      </c>
      <c r="E1409" s="2" t="s">
        <v>1755</v>
      </c>
      <c r="F1409" s="4">
        <v>33150</v>
      </c>
      <c r="G1409" s="3" t="s">
        <v>12</v>
      </c>
      <c r="H1409" s="3" t="s">
        <v>13</v>
      </c>
      <c r="I1409" s="4"/>
      <c r="J1409" s="3"/>
      <c r="K1409" s="3" t="s">
        <v>2</v>
      </c>
      <c r="L1409" s="3" t="s">
        <v>14</v>
      </c>
      <c r="M1409" s="3" t="s">
        <v>15</v>
      </c>
      <c r="N1409" s="127">
        <v>1408</v>
      </c>
    </row>
    <row r="1410" spans="1:14" ht="15.75" x14ac:dyDescent="0.25">
      <c r="A1410" s="23" t="s">
        <v>843</v>
      </c>
      <c r="B1410" s="23" t="s">
        <v>601</v>
      </c>
      <c r="C1410" s="3" t="s">
        <v>58</v>
      </c>
      <c r="D1410" s="2" t="s">
        <v>2085</v>
      </c>
      <c r="E1410" s="2" t="s">
        <v>48</v>
      </c>
      <c r="F1410" s="4">
        <v>32611.42</v>
      </c>
      <c r="G1410" s="3" t="s">
        <v>58</v>
      </c>
      <c r="H1410" s="3" t="s">
        <v>63</v>
      </c>
      <c r="I1410" s="4"/>
      <c r="J1410" s="3"/>
      <c r="K1410" s="3" t="s">
        <v>2</v>
      </c>
      <c r="L1410" s="3" t="s">
        <v>14</v>
      </c>
      <c r="M1410" s="3" t="s">
        <v>15</v>
      </c>
      <c r="N1410" s="127">
        <v>1409</v>
      </c>
    </row>
    <row r="1411" spans="1:14" ht="15.75" x14ac:dyDescent="0.25">
      <c r="A1411" s="23" t="s">
        <v>2597</v>
      </c>
      <c r="B1411" s="23" t="s">
        <v>55</v>
      </c>
      <c r="C1411" s="3" t="s">
        <v>233</v>
      </c>
      <c r="D1411" s="2" t="s">
        <v>56</v>
      </c>
      <c r="E1411" s="2" t="s">
        <v>93</v>
      </c>
      <c r="F1411" s="4">
        <v>32000</v>
      </c>
      <c r="G1411" s="3" t="s">
        <v>58</v>
      </c>
      <c r="H1411" s="3" t="s">
        <v>63</v>
      </c>
      <c r="I1411" s="4"/>
      <c r="J1411" s="3"/>
      <c r="K1411" s="3" t="s">
        <v>1</v>
      </c>
      <c r="L1411" s="3" t="s">
        <v>59</v>
      </c>
      <c r="M1411" s="3" t="s">
        <v>60</v>
      </c>
      <c r="N1411" s="127">
        <v>1410</v>
      </c>
    </row>
    <row r="1412" spans="1:14" ht="15.75" x14ac:dyDescent="0.25">
      <c r="A1412" s="23" t="s">
        <v>2598</v>
      </c>
      <c r="B1412" s="23" t="s">
        <v>468</v>
      </c>
      <c r="C1412" s="3" t="s">
        <v>144</v>
      </c>
      <c r="D1412" s="2" t="s">
        <v>2599</v>
      </c>
      <c r="E1412" s="2" t="s">
        <v>96</v>
      </c>
      <c r="F1412" s="4">
        <v>31600</v>
      </c>
      <c r="G1412" s="3" t="s">
        <v>58</v>
      </c>
      <c r="H1412" s="3" t="s">
        <v>13</v>
      </c>
      <c r="I1412" s="4"/>
      <c r="J1412" s="3"/>
      <c r="K1412" s="3" t="s">
        <v>2600</v>
      </c>
      <c r="L1412" s="3" t="s">
        <v>59</v>
      </c>
      <c r="M1412" s="3" t="s">
        <v>15</v>
      </c>
      <c r="N1412" s="127">
        <v>1411</v>
      </c>
    </row>
    <row r="1413" spans="1:14" ht="15.75" x14ac:dyDescent="0.25">
      <c r="A1413" s="23" t="s">
        <v>2601</v>
      </c>
      <c r="B1413" s="23" t="s">
        <v>462</v>
      </c>
      <c r="C1413" s="3" t="s">
        <v>144</v>
      </c>
      <c r="D1413" s="2" t="s">
        <v>2602</v>
      </c>
      <c r="E1413" s="2" t="s">
        <v>37</v>
      </c>
      <c r="F1413" s="4">
        <v>31365</v>
      </c>
      <c r="G1413" s="3" t="s">
        <v>12</v>
      </c>
      <c r="H1413" s="3" t="s">
        <v>13</v>
      </c>
      <c r="I1413" s="4"/>
      <c r="J1413" s="3"/>
      <c r="K1413" s="3" t="s">
        <v>2</v>
      </c>
      <c r="L1413" s="3" t="s">
        <v>14</v>
      </c>
      <c r="M1413" s="3" t="s">
        <v>15</v>
      </c>
      <c r="N1413" s="127">
        <v>1412</v>
      </c>
    </row>
    <row r="1414" spans="1:14" ht="15.75" x14ac:dyDescent="0.25">
      <c r="A1414" s="23" t="s">
        <v>2603</v>
      </c>
      <c r="B1414" s="23" t="s">
        <v>394</v>
      </c>
      <c r="C1414" s="3" t="s">
        <v>181</v>
      </c>
      <c r="D1414" s="2" t="s">
        <v>2604</v>
      </c>
      <c r="E1414" s="2" t="s">
        <v>1307</v>
      </c>
      <c r="F1414" s="4">
        <v>31365</v>
      </c>
      <c r="G1414" s="3" t="s">
        <v>12</v>
      </c>
      <c r="H1414" s="3" t="s">
        <v>13</v>
      </c>
      <c r="I1414" s="4"/>
      <c r="J1414" s="3"/>
      <c r="K1414" s="3" t="s">
        <v>2</v>
      </c>
      <c r="L1414" s="3" t="s">
        <v>14</v>
      </c>
      <c r="M1414" s="3" t="s">
        <v>15</v>
      </c>
      <c r="N1414" s="127">
        <v>1413</v>
      </c>
    </row>
    <row r="1415" spans="1:14" ht="15.75" x14ac:dyDescent="0.25">
      <c r="A1415" s="23" t="s">
        <v>2605</v>
      </c>
      <c r="B1415" s="23" t="s">
        <v>1721</v>
      </c>
      <c r="C1415" s="3" t="s">
        <v>87</v>
      </c>
      <c r="D1415" s="2" t="s">
        <v>2606</v>
      </c>
      <c r="E1415" s="2" t="s">
        <v>1971</v>
      </c>
      <c r="F1415" s="4">
        <v>30068</v>
      </c>
      <c r="G1415" s="3" t="s">
        <v>58</v>
      </c>
      <c r="H1415" s="3" t="s">
        <v>13</v>
      </c>
      <c r="I1415" s="4"/>
      <c r="J1415" s="3"/>
      <c r="K1415" s="3" t="s">
        <v>2600</v>
      </c>
      <c r="L1415" s="3" t="s">
        <v>59</v>
      </c>
      <c r="M1415" s="3" t="s">
        <v>15</v>
      </c>
      <c r="N1415" s="127">
        <v>1414</v>
      </c>
    </row>
    <row r="1416" spans="1:14" ht="15.75" x14ac:dyDescent="0.25">
      <c r="A1416" s="23" t="s">
        <v>2607</v>
      </c>
      <c r="B1416" s="23" t="s">
        <v>210</v>
      </c>
      <c r="C1416" s="3" t="s">
        <v>63</v>
      </c>
      <c r="D1416" s="2" t="s">
        <v>2608</v>
      </c>
      <c r="E1416" s="2" t="s">
        <v>392</v>
      </c>
      <c r="F1416" s="4">
        <v>29424</v>
      </c>
      <c r="G1416" s="3" t="s">
        <v>12</v>
      </c>
      <c r="H1416" s="3" t="s">
        <v>63</v>
      </c>
      <c r="I1416" s="4"/>
      <c r="J1416" s="3"/>
      <c r="K1416" s="3" t="s">
        <v>2</v>
      </c>
      <c r="L1416" s="3" t="s">
        <v>14</v>
      </c>
      <c r="M1416" s="3" t="s">
        <v>15</v>
      </c>
      <c r="N1416" s="127">
        <v>1415</v>
      </c>
    </row>
    <row r="1417" spans="1:14" ht="15.75" x14ac:dyDescent="0.25">
      <c r="A1417" s="23" t="s">
        <v>2086</v>
      </c>
      <c r="B1417" s="23" t="s">
        <v>74</v>
      </c>
      <c r="C1417" s="3" t="s">
        <v>12</v>
      </c>
      <c r="D1417" s="2" t="s">
        <v>2589</v>
      </c>
      <c r="E1417" s="2" t="s">
        <v>1281</v>
      </c>
      <c r="F1417" s="24">
        <v>28905</v>
      </c>
      <c r="G1417" s="3" t="s">
        <v>58</v>
      </c>
      <c r="H1417" s="3" t="s">
        <v>63</v>
      </c>
      <c r="I1417" s="4"/>
      <c r="J1417" s="3"/>
      <c r="K1417" s="3" t="s">
        <v>1</v>
      </c>
      <c r="L1417" s="3" t="s">
        <v>59</v>
      </c>
      <c r="M1417" s="3" t="s">
        <v>60</v>
      </c>
      <c r="N1417" s="127">
        <v>1416</v>
      </c>
    </row>
    <row r="1418" spans="1:14" ht="15.75" x14ac:dyDescent="0.25">
      <c r="A1418" s="23" t="s">
        <v>2609</v>
      </c>
      <c r="B1418" s="23" t="s">
        <v>943</v>
      </c>
      <c r="C1418" s="3" t="s">
        <v>31</v>
      </c>
      <c r="D1418" s="2" t="s">
        <v>2610</v>
      </c>
      <c r="E1418" s="2" t="s">
        <v>812</v>
      </c>
      <c r="F1418" s="4">
        <v>28881</v>
      </c>
      <c r="G1418" s="3" t="s">
        <v>58</v>
      </c>
      <c r="H1418" s="3" t="s">
        <v>63</v>
      </c>
      <c r="I1418" s="4"/>
      <c r="J1418" s="3"/>
      <c r="K1418" s="3" t="s">
        <v>2152</v>
      </c>
      <c r="L1418" s="3" t="s">
        <v>2153</v>
      </c>
      <c r="M1418" s="3" t="s">
        <v>15</v>
      </c>
      <c r="N1418" s="127">
        <v>1417</v>
      </c>
    </row>
    <row r="1419" spans="1:14" ht="15.75" x14ac:dyDescent="0.25">
      <c r="A1419" s="23" t="s">
        <v>1078</v>
      </c>
      <c r="B1419" s="23" t="s">
        <v>1052</v>
      </c>
      <c r="C1419" s="3" t="s">
        <v>144</v>
      </c>
      <c r="D1419" s="2" t="s">
        <v>2611</v>
      </c>
      <c r="E1419" s="2" t="s">
        <v>392</v>
      </c>
      <c r="F1419" s="4">
        <v>28760</v>
      </c>
      <c r="G1419" s="3" t="s">
        <v>58</v>
      </c>
      <c r="H1419" s="3" t="s">
        <v>63</v>
      </c>
      <c r="I1419" s="4"/>
      <c r="J1419" s="3"/>
      <c r="K1419" s="3" t="s">
        <v>1</v>
      </c>
      <c r="L1419" s="3" t="s">
        <v>59</v>
      </c>
      <c r="M1419" s="3" t="s">
        <v>60</v>
      </c>
      <c r="N1419" s="127">
        <v>1418</v>
      </c>
    </row>
    <row r="1420" spans="1:14" ht="15.75" x14ac:dyDescent="0.25">
      <c r="A1420" s="23" t="s">
        <v>2612</v>
      </c>
      <c r="B1420" s="23" t="s">
        <v>2613</v>
      </c>
      <c r="C1420" s="3" t="s">
        <v>12</v>
      </c>
      <c r="D1420" s="2" t="s">
        <v>2614</v>
      </c>
      <c r="E1420" s="2" t="s">
        <v>211</v>
      </c>
      <c r="F1420" s="4">
        <v>25750.799999999999</v>
      </c>
      <c r="G1420" s="3" t="s">
        <v>58</v>
      </c>
      <c r="H1420" s="3" t="s">
        <v>63</v>
      </c>
      <c r="I1420" s="4"/>
      <c r="J1420" s="3"/>
      <c r="K1420" s="3" t="s">
        <v>2</v>
      </c>
      <c r="L1420" s="3" t="s">
        <v>14</v>
      </c>
      <c r="M1420" s="3" t="s">
        <v>15</v>
      </c>
      <c r="N1420" s="127">
        <v>1419</v>
      </c>
    </row>
    <row r="1421" spans="1:14" ht="15.75" x14ac:dyDescent="0.25">
      <c r="A1421" s="23" t="s">
        <v>2428</v>
      </c>
      <c r="B1421" s="23" t="s">
        <v>990</v>
      </c>
      <c r="C1421" s="3" t="s">
        <v>12</v>
      </c>
      <c r="D1421" s="2" t="s">
        <v>2615</v>
      </c>
      <c r="E1421" s="2" t="s">
        <v>1072</v>
      </c>
      <c r="F1421" s="4">
        <v>25000</v>
      </c>
      <c r="G1421" s="3" t="s">
        <v>12</v>
      </c>
      <c r="H1421" s="3" t="s">
        <v>63</v>
      </c>
      <c r="I1421" s="4"/>
      <c r="J1421" s="3"/>
      <c r="K1421" s="3" t="s">
        <v>2</v>
      </c>
      <c r="L1421" s="3" t="s">
        <v>14</v>
      </c>
      <c r="M1421" s="3" t="s">
        <v>15</v>
      </c>
      <c r="N1421" s="127">
        <v>1420</v>
      </c>
    </row>
    <row r="1422" spans="1:14" ht="15.75" x14ac:dyDescent="0.25">
      <c r="A1422" s="33" t="s">
        <v>2616</v>
      </c>
      <c r="B1422" s="33" t="s">
        <v>2617</v>
      </c>
      <c r="C1422" s="8"/>
      <c r="D1422" s="12" t="s">
        <v>588</v>
      </c>
      <c r="E1422" s="12" t="s">
        <v>477</v>
      </c>
      <c r="F1422" s="5">
        <v>25000</v>
      </c>
      <c r="G1422" s="9" t="s">
        <v>58</v>
      </c>
      <c r="H1422" s="9" t="s">
        <v>13</v>
      </c>
      <c r="I1422" s="5"/>
      <c r="J1422" s="9"/>
      <c r="K1422" s="9" t="s">
        <v>3</v>
      </c>
      <c r="L1422" s="9" t="s">
        <v>59</v>
      </c>
      <c r="M1422" s="9" t="s">
        <v>60</v>
      </c>
      <c r="N1422" s="127">
        <v>1421</v>
      </c>
    </row>
    <row r="1423" spans="1:14" ht="15.75" x14ac:dyDescent="0.25">
      <c r="A1423" s="23" t="s">
        <v>376</v>
      </c>
      <c r="B1423" s="23" t="s">
        <v>1939</v>
      </c>
      <c r="C1423" s="3" t="s">
        <v>58</v>
      </c>
      <c r="D1423" s="2" t="s">
        <v>2589</v>
      </c>
      <c r="E1423" s="2" t="s">
        <v>392</v>
      </c>
      <c r="F1423" s="4">
        <v>24660</v>
      </c>
      <c r="G1423" s="3" t="s">
        <v>58</v>
      </c>
      <c r="H1423" s="3" t="s">
        <v>63</v>
      </c>
      <c r="I1423" s="4"/>
      <c r="J1423" s="3"/>
      <c r="K1423" s="3" t="s">
        <v>1</v>
      </c>
      <c r="L1423" s="3" t="s">
        <v>59</v>
      </c>
      <c r="M1423" s="3" t="s">
        <v>60</v>
      </c>
      <c r="N1423" s="127">
        <v>1422</v>
      </c>
    </row>
    <row r="1424" spans="1:14" ht="15.75" x14ac:dyDescent="0.25">
      <c r="A1424" s="23" t="s">
        <v>2618</v>
      </c>
      <c r="B1424" s="23" t="s">
        <v>1328</v>
      </c>
      <c r="C1424" s="3" t="s">
        <v>58</v>
      </c>
      <c r="D1424" s="2" t="s">
        <v>2619</v>
      </c>
      <c r="E1424" s="2" t="s">
        <v>211</v>
      </c>
      <c r="F1424" s="4">
        <v>24237</v>
      </c>
      <c r="G1424" s="3" t="s">
        <v>58</v>
      </c>
      <c r="H1424" s="3" t="s">
        <v>63</v>
      </c>
      <c r="I1424" s="4"/>
      <c r="J1424" s="3"/>
      <c r="K1424" s="3" t="s">
        <v>1</v>
      </c>
      <c r="L1424" s="3" t="s">
        <v>59</v>
      </c>
      <c r="M1424" s="3" t="s">
        <v>60</v>
      </c>
      <c r="N1424" s="127">
        <v>1423</v>
      </c>
    </row>
    <row r="1425" spans="1:14" ht="15.75" x14ac:dyDescent="0.25">
      <c r="A1425" s="23" t="s">
        <v>2620</v>
      </c>
      <c r="B1425" s="23" t="s">
        <v>2621</v>
      </c>
      <c r="C1425" s="3" t="s">
        <v>135</v>
      </c>
      <c r="D1425" s="2" t="s">
        <v>2589</v>
      </c>
      <c r="E1425" s="2" t="s">
        <v>392</v>
      </c>
      <c r="F1425" s="4">
        <v>24150</v>
      </c>
      <c r="G1425" s="3" t="s">
        <v>58</v>
      </c>
      <c r="H1425" s="3" t="s">
        <v>63</v>
      </c>
      <c r="I1425" s="4"/>
      <c r="J1425" s="3"/>
      <c r="K1425" s="3" t="s">
        <v>1</v>
      </c>
      <c r="L1425" s="3" t="s">
        <v>59</v>
      </c>
      <c r="M1425" s="3" t="s">
        <v>60</v>
      </c>
      <c r="N1425" s="127">
        <v>1424</v>
      </c>
    </row>
    <row r="1426" spans="1:14" ht="15.75" x14ac:dyDescent="0.25">
      <c r="A1426" s="23" t="s">
        <v>2622</v>
      </c>
      <c r="B1426" s="23" t="s">
        <v>1057</v>
      </c>
      <c r="C1426" s="3" t="s">
        <v>51</v>
      </c>
      <c r="D1426" s="2" t="s">
        <v>2623</v>
      </c>
      <c r="E1426" s="2" t="s">
        <v>535</v>
      </c>
      <c r="F1426" s="4">
        <v>23410</v>
      </c>
      <c r="G1426" s="3" t="s">
        <v>58</v>
      </c>
      <c r="H1426" s="3" t="s">
        <v>63</v>
      </c>
      <c r="I1426" s="4"/>
      <c r="J1426" s="3"/>
      <c r="K1426" s="3" t="s">
        <v>2600</v>
      </c>
      <c r="L1426" s="3" t="s">
        <v>59</v>
      </c>
      <c r="M1426" s="3" t="s">
        <v>15</v>
      </c>
      <c r="N1426" s="127">
        <v>1425</v>
      </c>
    </row>
    <row r="1427" spans="1:14" ht="15.75" x14ac:dyDescent="0.25">
      <c r="A1427" s="23" t="s">
        <v>2624</v>
      </c>
      <c r="B1427" s="23" t="s">
        <v>8</v>
      </c>
      <c r="C1427" s="3" t="s">
        <v>181</v>
      </c>
      <c r="D1427" s="2" t="s">
        <v>2625</v>
      </c>
      <c r="E1427" s="2" t="s">
        <v>463</v>
      </c>
      <c r="F1427" s="4">
        <v>22514</v>
      </c>
      <c r="G1427" s="3" t="s">
        <v>58</v>
      </c>
      <c r="H1427" s="3" t="s">
        <v>63</v>
      </c>
      <c r="I1427" s="4"/>
      <c r="J1427" s="3"/>
      <c r="K1427" s="3" t="s">
        <v>1</v>
      </c>
      <c r="L1427" s="3" t="s">
        <v>59</v>
      </c>
      <c r="M1427" s="3" t="s">
        <v>60</v>
      </c>
      <c r="N1427" s="127">
        <v>1426</v>
      </c>
    </row>
    <row r="1428" spans="1:14" ht="15.75" x14ac:dyDescent="0.25">
      <c r="A1428" s="23" t="s">
        <v>2626</v>
      </c>
      <c r="B1428" s="23" t="s">
        <v>2627</v>
      </c>
      <c r="C1428" s="8"/>
      <c r="D1428" s="2" t="s">
        <v>2589</v>
      </c>
      <c r="E1428" s="2" t="s">
        <v>456</v>
      </c>
      <c r="F1428" s="4">
        <v>22008</v>
      </c>
      <c r="G1428" s="3" t="s">
        <v>58</v>
      </c>
      <c r="H1428" s="3" t="s">
        <v>63</v>
      </c>
      <c r="I1428" s="4">
        <v>3000</v>
      </c>
      <c r="J1428" s="3"/>
      <c r="K1428" s="3" t="s">
        <v>1</v>
      </c>
      <c r="L1428" s="3" t="s">
        <v>59</v>
      </c>
      <c r="M1428" s="3" t="s">
        <v>60</v>
      </c>
      <c r="N1428" s="127">
        <v>1427</v>
      </c>
    </row>
    <row r="1429" spans="1:14" ht="15.75" x14ac:dyDescent="0.25">
      <c r="A1429" s="23" t="s">
        <v>2628</v>
      </c>
      <c r="B1429" s="23" t="s">
        <v>2629</v>
      </c>
      <c r="C1429" s="8"/>
      <c r="D1429" s="2" t="s">
        <v>2630</v>
      </c>
      <c r="E1429" s="2" t="s">
        <v>163</v>
      </c>
      <c r="F1429" s="4">
        <v>20000</v>
      </c>
      <c r="G1429" s="3" t="s">
        <v>58</v>
      </c>
      <c r="H1429" s="3" t="s">
        <v>63</v>
      </c>
      <c r="I1429" s="4"/>
      <c r="J1429" s="3"/>
      <c r="K1429" s="3" t="s">
        <v>1</v>
      </c>
      <c r="L1429" s="3" t="s">
        <v>59</v>
      </c>
      <c r="M1429" s="3" t="s">
        <v>60</v>
      </c>
      <c r="N1429" s="127">
        <v>1428</v>
      </c>
    </row>
    <row r="1430" spans="1:14" ht="15.75" x14ac:dyDescent="0.25">
      <c r="A1430" s="23" t="s">
        <v>2631</v>
      </c>
      <c r="B1430" s="23" t="s">
        <v>2632</v>
      </c>
      <c r="C1430" s="8"/>
      <c r="D1430" s="2" t="s">
        <v>2633</v>
      </c>
      <c r="E1430" s="2" t="s">
        <v>392</v>
      </c>
      <c r="F1430" s="4">
        <v>16320</v>
      </c>
      <c r="G1430" s="3" t="s">
        <v>58</v>
      </c>
      <c r="H1430" s="3" t="s">
        <v>63</v>
      </c>
      <c r="I1430" s="4"/>
      <c r="J1430" s="3"/>
      <c r="K1430" s="3" t="s">
        <v>1</v>
      </c>
      <c r="L1430" s="3" t="s">
        <v>59</v>
      </c>
      <c r="M1430" s="3" t="s">
        <v>60</v>
      </c>
      <c r="N1430" s="127">
        <v>1429</v>
      </c>
    </row>
    <row r="1431" spans="1:14" ht="15.75" x14ac:dyDescent="0.25">
      <c r="A1431" s="23" t="s">
        <v>2634</v>
      </c>
      <c r="B1431" s="23" t="s">
        <v>465</v>
      </c>
      <c r="C1431" s="3" t="s">
        <v>144</v>
      </c>
      <c r="D1431" s="2" t="s">
        <v>2635</v>
      </c>
      <c r="E1431" s="2" t="s">
        <v>198</v>
      </c>
      <c r="F1431" s="4">
        <v>7337</v>
      </c>
      <c r="G1431" s="3" t="s">
        <v>58</v>
      </c>
      <c r="H1431" s="3" t="s">
        <v>63</v>
      </c>
      <c r="I1431" s="4"/>
      <c r="J1431" s="3"/>
      <c r="K1431" s="3" t="s">
        <v>2</v>
      </c>
      <c r="L1431" s="3" t="s">
        <v>14</v>
      </c>
      <c r="M1431" s="3" t="s">
        <v>15</v>
      </c>
      <c r="N1431" s="127">
        <v>1430</v>
      </c>
    </row>
    <row r="1432" spans="1:14" ht="15.75" x14ac:dyDescent="0.25">
      <c r="A1432" s="23" t="s">
        <v>2636</v>
      </c>
      <c r="B1432" s="23" t="s">
        <v>2637</v>
      </c>
      <c r="C1432" s="8"/>
      <c r="D1432" s="2" t="s">
        <v>2638</v>
      </c>
      <c r="E1432" s="2" t="s">
        <v>93</v>
      </c>
      <c r="F1432" s="4">
        <v>3450</v>
      </c>
      <c r="G1432" s="3" t="s">
        <v>58</v>
      </c>
      <c r="H1432" s="3" t="s">
        <v>63</v>
      </c>
      <c r="I1432" s="4"/>
      <c r="J1432" s="3"/>
      <c r="K1432" s="3" t="s">
        <v>1</v>
      </c>
      <c r="L1432" s="3" t="s">
        <v>59</v>
      </c>
      <c r="M1432" s="3" t="s">
        <v>60</v>
      </c>
      <c r="N1432" s="127">
        <v>1431</v>
      </c>
    </row>
    <row r="1433" spans="1:14" ht="15.75" x14ac:dyDescent="0.25">
      <c r="A1433" s="23" t="s">
        <v>2639</v>
      </c>
      <c r="B1433" s="23" t="s">
        <v>2640</v>
      </c>
      <c r="C1433" s="8"/>
      <c r="D1433" s="11"/>
      <c r="E1433" s="2" t="s">
        <v>93</v>
      </c>
      <c r="F1433" s="4">
        <v>3150</v>
      </c>
      <c r="G1433" s="3" t="s">
        <v>58</v>
      </c>
      <c r="H1433" s="3" t="s">
        <v>63</v>
      </c>
      <c r="I1433" s="4"/>
      <c r="J1433" s="3"/>
      <c r="K1433" s="3" t="s">
        <v>1</v>
      </c>
      <c r="L1433" s="3" t="s">
        <v>59</v>
      </c>
      <c r="M1433" s="3" t="s">
        <v>60</v>
      </c>
      <c r="N1433" s="127">
        <v>1432</v>
      </c>
    </row>
    <row r="1434" spans="1:14" ht="15.75" x14ac:dyDescent="0.25">
      <c r="A1434" s="23" t="s">
        <v>2027</v>
      </c>
      <c r="B1434" s="23" t="s">
        <v>2641</v>
      </c>
      <c r="C1434" s="3" t="s">
        <v>51</v>
      </c>
      <c r="D1434" s="2" t="s">
        <v>2638</v>
      </c>
      <c r="E1434" s="2" t="s">
        <v>93</v>
      </c>
      <c r="F1434" s="4">
        <v>2300</v>
      </c>
      <c r="G1434" s="3" t="s">
        <v>58</v>
      </c>
      <c r="H1434" s="3" t="s">
        <v>63</v>
      </c>
      <c r="I1434" s="4"/>
      <c r="J1434" s="3"/>
      <c r="K1434" s="3" t="s">
        <v>1</v>
      </c>
      <c r="L1434" s="3" t="s">
        <v>59</v>
      </c>
      <c r="M1434" s="3" t="s">
        <v>60</v>
      </c>
      <c r="N1434" s="127">
        <v>1433</v>
      </c>
    </row>
    <row r="1435" spans="1:14" ht="15.75" x14ac:dyDescent="0.25">
      <c r="A1435" s="23" t="s">
        <v>2642</v>
      </c>
      <c r="B1435" s="23" t="s">
        <v>67</v>
      </c>
      <c r="C1435" s="3" t="s">
        <v>404</v>
      </c>
      <c r="D1435" s="2" t="s">
        <v>2638</v>
      </c>
      <c r="E1435" s="2" t="s">
        <v>93</v>
      </c>
      <c r="F1435" s="4">
        <v>2300</v>
      </c>
      <c r="G1435" s="3" t="s">
        <v>58</v>
      </c>
      <c r="H1435" s="3" t="s">
        <v>63</v>
      </c>
      <c r="I1435" s="4"/>
      <c r="J1435" s="3"/>
      <c r="K1435" s="3" t="s">
        <v>1</v>
      </c>
      <c r="L1435" s="3" t="s">
        <v>59</v>
      </c>
      <c r="M1435" s="3" t="s">
        <v>60</v>
      </c>
      <c r="N1435" s="127">
        <v>1434</v>
      </c>
    </row>
    <row r="1436" spans="1:14" ht="15.75" x14ac:dyDescent="0.25">
      <c r="A1436" s="23" t="s">
        <v>2643</v>
      </c>
      <c r="B1436" s="23" t="s">
        <v>1022</v>
      </c>
      <c r="C1436" s="3" t="s">
        <v>87</v>
      </c>
      <c r="D1436" s="2" t="s">
        <v>2638</v>
      </c>
      <c r="E1436" s="2" t="s">
        <v>93</v>
      </c>
      <c r="F1436" s="4">
        <v>1540</v>
      </c>
      <c r="G1436" s="3" t="s">
        <v>58</v>
      </c>
      <c r="H1436" s="3" t="s">
        <v>63</v>
      </c>
      <c r="I1436" s="4"/>
      <c r="J1436" s="3"/>
      <c r="K1436" s="3" t="s">
        <v>1</v>
      </c>
      <c r="L1436" s="3" t="s">
        <v>59</v>
      </c>
      <c r="M1436" s="3" t="s">
        <v>60</v>
      </c>
      <c r="N1436" s="127">
        <v>1435</v>
      </c>
    </row>
    <row r="1437" spans="1:14" ht="15.75" x14ac:dyDescent="0.25">
      <c r="A1437" s="23" t="s">
        <v>2643</v>
      </c>
      <c r="B1437" s="23" t="s">
        <v>1022</v>
      </c>
      <c r="C1437" s="3" t="s">
        <v>87</v>
      </c>
      <c r="D1437" s="11"/>
      <c r="E1437" s="2" t="s">
        <v>93</v>
      </c>
      <c r="F1437" s="4">
        <v>1440</v>
      </c>
      <c r="G1437" s="3" t="s">
        <v>12</v>
      </c>
      <c r="H1437" s="3" t="s">
        <v>63</v>
      </c>
      <c r="I1437" s="4"/>
      <c r="J1437" s="3"/>
      <c r="K1437" s="3" t="s">
        <v>1</v>
      </c>
      <c r="L1437" s="3" t="s">
        <v>59</v>
      </c>
      <c r="M1437" s="3" t="s">
        <v>60</v>
      </c>
      <c r="N1437" s="127">
        <v>1436</v>
      </c>
    </row>
    <row r="1438" spans="1:14" ht="15.75" x14ac:dyDescent="0.25">
      <c r="A1438" s="23" t="s">
        <v>1783</v>
      </c>
      <c r="B1438" s="23" t="s">
        <v>1784</v>
      </c>
      <c r="C1438" s="3" t="s">
        <v>144</v>
      </c>
      <c r="D1438" s="2" t="s">
        <v>2644</v>
      </c>
      <c r="E1438" s="2" t="s">
        <v>93</v>
      </c>
      <c r="F1438" s="24">
        <v>1150</v>
      </c>
      <c r="G1438" s="3" t="s">
        <v>58</v>
      </c>
      <c r="H1438" s="3" t="s">
        <v>63</v>
      </c>
      <c r="I1438" s="4"/>
      <c r="J1438" s="3"/>
      <c r="K1438" s="3" t="s">
        <v>1</v>
      </c>
      <c r="L1438" s="3" t="s">
        <v>59</v>
      </c>
      <c r="M1438" s="3" t="s">
        <v>60</v>
      </c>
      <c r="N1438" s="127">
        <v>1437</v>
      </c>
    </row>
    <row r="1439" spans="1:14" ht="15.75" x14ac:dyDescent="0.25">
      <c r="A1439" s="23" t="s">
        <v>1913</v>
      </c>
      <c r="B1439" s="23" t="s">
        <v>1914</v>
      </c>
      <c r="C1439" s="3" t="s">
        <v>12</v>
      </c>
      <c r="D1439" s="2" t="s">
        <v>2638</v>
      </c>
      <c r="E1439" s="2" t="s">
        <v>93</v>
      </c>
      <c r="F1439" s="24">
        <v>1150</v>
      </c>
      <c r="G1439" s="3" t="s">
        <v>58</v>
      </c>
      <c r="H1439" s="3" t="s">
        <v>63</v>
      </c>
      <c r="I1439" s="4"/>
      <c r="J1439" s="3"/>
      <c r="K1439" s="3" t="s">
        <v>1</v>
      </c>
      <c r="L1439" s="3" t="s">
        <v>59</v>
      </c>
      <c r="M1439" s="3" t="s">
        <v>60</v>
      </c>
      <c r="N1439" s="127">
        <v>1438</v>
      </c>
    </row>
    <row r="1440" spans="1:14" ht="15.75" x14ac:dyDescent="0.25">
      <c r="A1440" s="23" t="s">
        <v>2645</v>
      </c>
      <c r="B1440" s="23" t="s">
        <v>1359</v>
      </c>
      <c r="C1440" s="3" t="s">
        <v>144</v>
      </c>
      <c r="D1440" s="2" t="s">
        <v>2638</v>
      </c>
      <c r="E1440" s="2" t="s">
        <v>93</v>
      </c>
      <c r="F1440" s="4">
        <v>1150</v>
      </c>
      <c r="G1440" s="3" t="s">
        <v>58</v>
      </c>
      <c r="H1440" s="3" t="s">
        <v>63</v>
      </c>
      <c r="I1440" s="4"/>
      <c r="J1440" s="3"/>
      <c r="K1440" s="3" t="s">
        <v>1</v>
      </c>
      <c r="L1440" s="3" t="s">
        <v>59</v>
      </c>
      <c r="M1440" s="3" t="s">
        <v>60</v>
      </c>
      <c r="N1440" s="127">
        <v>1439</v>
      </c>
    </row>
  </sheetData>
  <conditionalFormatting sqref="F1:F1440">
    <cfRule type="top10" dxfId="141" priority="2" percent="1" rank="10"/>
  </conditionalFormatting>
  <conditionalFormatting sqref="F2:F1440">
    <cfRule type="top10" dxfId="140" priority="1" percent="1" bottom="1" rank="10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6"/>
  <sheetViews>
    <sheetView workbookViewId="0">
      <selection activeCell="N60" sqref="N60"/>
    </sheetView>
  </sheetViews>
  <sheetFormatPr defaultRowHeight="15" x14ac:dyDescent="0.25"/>
  <cols>
    <col min="1" max="1" width="14.28515625" customWidth="1"/>
    <col min="2" max="2" width="16.42578125" bestFit="1" customWidth="1"/>
    <col min="11" max="11" width="23.28515625" bestFit="1" customWidth="1"/>
    <col min="12" max="12" width="16.85546875" bestFit="1" customWidth="1"/>
  </cols>
  <sheetData>
    <row r="3" spans="1:2" x14ac:dyDescent="0.25">
      <c r="A3" s="181" t="s">
        <v>7367</v>
      </c>
      <c r="B3" t="s">
        <v>7372</v>
      </c>
    </row>
    <row r="4" spans="1:2" x14ac:dyDescent="0.25">
      <c r="A4" s="140" t="s">
        <v>15</v>
      </c>
      <c r="B4" s="182">
        <v>665</v>
      </c>
    </row>
    <row r="5" spans="1:2" x14ac:dyDescent="0.25">
      <c r="A5" s="140" t="s">
        <v>60</v>
      </c>
      <c r="B5" s="182">
        <v>733</v>
      </c>
    </row>
    <row r="6" spans="1:2" x14ac:dyDescent="0.25">
      <c r="A6" s="140" t="s">
        <v>7373</v>
      </c>
      <c r="B6" s="182">
        <v>62</v>
      </c>
    </row>
    <row r="7" spans="1:2" x14ac:dyDescent="0.25">
      <c r="A7" s="140" t="s">
        <v>121</v>
      </c>
      <c r="B7" s="182">
        <v>21</v>
      </c>
    </row>
    <row r="8" spans="1:2" x14ac:dyDescent="0.25">
      <c r="A8" s="140" t="s">
        <v>7368</v>
      </c>
      <c r="B8" s="182">
        <v>1481</v>
      </c>
    </row>
    <row r="10" spans="1:2" x14ac:dyDescent="0.25">
      <c r="A10" s="181" t="s">
        <v>7367</v>
      </c>
      <c r="B10" t="s">
        <v>7371</v>
      </c>
    </row>
    <row r="11" spans="1:2" x14ac:dyDescent="0.25">
      <c r="A11" s="140" t="s">
        <v>15</v>
      </c>
      <c r="B11" s="184">
        <v>42631526.240000002</v>
      </c>
    </row>
    <row r="12" spans="1:2" x14ac:dyDescent="0.25">
      <c r="A12" s="140" t="s">
        <v>60</v>
      </c>
      <c r="B12" s="184">
        <v>53562764</v>
      </c>
    </row>
    <row r="13" spans="1:2" x14ac:dyDescent="0.25">
      <c r="A13" s="140" t="s">
        <v>7373</v>
      </c>
      <c r="B13" s="184">
        <v>8081622</v>
      </c>
    </row>
    <row r="14" spans="1:2" x14ac:dyDescent="0.25">
      <c r="A14" s="140" t="s">
        <v>121</v>
      </c>
      <c r="B14" s="184">
        <v>1757217</v>
      </c>
    </row>
    <row r="15" spans="1:2" x14ac:dyDescent="0.25">
      <c r="A15" s="140" t="s">
        <v>7368</v>
      </c>
      <c r="B15" s="184">
        <v>106033129.24000001</v>
      </c>
    </row>
    <row r="17" spans="1:12" ht="15.75" thickBot="1" x14ac:dyDescent="0.3">
      <c r="A17" s="181" t="s">
        <v>7367</v>
      </c>
      <c r="B17" t="s">
        <v>7404</v>
      </c>
    </row>
    <row r="18" spans="1:12" x14ac:dyDescent="0.25">
      <c r="A18" s="140" t="s">
        <v>15</v>
      </c>
      <c r="B18" s="184">
        <v>64107.558255639102</v>
      </c>
      <c r="K18" s="189" t="s">
        <v>7423</v>
      </c>
      <c r="L18" s="189"/>
    </row>
    <row r="19" spans="1:12" x14ac:dyDescent="0.25">
      <c r="A19" s="140" t="s">
        <v>60</v>
      </c>
      <c r="B19" s="184">
        <v>73073.347885402458</v>
      </c>
      <c r="K19" s="187"/>
      <c r="L19" s="187"/>
    </row>
    <row r="20" spans="1:12" x14ac:dyDescent="0.25">
      <c r="A20" s="140" t="s">
        <v>7373</v>
      </c>
      <c r="B20" s="184">
        <v>130348.74193548386</v>
      </c>
      <c r="K20" s="187" t="s">
        <v>7409</v>
      </c>
      <c r="L20" s="190">
        <v>71595.630817015524</v>
      </c>
    </row>
    <row r="21" spans="1:12" x14ac:dyDescent="0.25">
      <c r="A21" s="140" t="s">
        <v>121</v>
      </c>
      <c r="B21" s="184">
        <v>83677</v>
      </c>
      <c r="K21" s="187" t="s">
        <v>7410</v>
      </c>
      <c r="L21" s="192">
        <v>882.0000186604957</v>
      </c>
    </row>
    <row r="22" spans="1:12" x14ac:dyDescent="0.25">
      <c r="A22" s="140" t="s">
        <v>7368</v>
      </c>
      <c r="B22" s="184">
        <v>71595.630817015539</v>
      </c>
      <c r="K22" s="187" t="s">
        <v>7411</v>
      </c>
      <c r="L22" s="192">
        <v>64983</v>
      </c>
    </row>
    <row r="23" spans="1:12" x14ac:dyDescent="0.25">
      <c r="K23" s="187" t="s">
        <v>7412</v>
      </c>
      <c r="L23" s="192">
        <v>51000</v>
      </c>
    </row>
    <row r="24" spans="1:12" x14ac:dyDescent="0.25">
      <c r="A24" s="181" t="s">
        <v>7367</v>
      </c>
      <c r="B24" t="s">
        <v>7372</v>
      </c>
      <c r="K24" s="187" t="s">
        <v>7413</v>
      </c>
      <c r="L24" s="190">
        <v>33942.679516358854</v>
      </c>
    </row>
    <row r="25" spans="1:12" x14ac:dyDescent="0.25">
      <c r="A25" s="186" t="s">
        <v>7405</v>
      </c>
      <c r="B25" s="182">
        <v>8</v>
      </c>
      <c r="K25" s="187" t="s">
        <v>7414</v>
      </c>
      <c r="L25" s="190">
        <v>1152105492.7502468</v>
      </c>
    </row>
    <row r="26" spans="1:12" x14ac:dyDescent="0.25">
      <c r="A26" s="186" t="s">
        <v>7406</v>
      </c>
      <c r="B26" s="182">
        <v>3</v>
      </c>
      <c r="K26" s="187" t="s">
        <v>7415</v>
      </c>
      <c r="L26" s="190">
        <v>18.250556012439873</v>
      </c>
    </row>
    <row r="27" spans="1:12" x14ac:dyDescent="0.25">
      <c r="A27" s="186" t="s">
        <v>7375</v>
      </c>
      <c r="B27" s="182">
        <v>22</v>
      </c>
      <c r="K27" s="187" t="s">
        <v>7416</v>
      </c>
      <c r="L27" s="190">
        <v>2.9744781270209377</v>
      </c>
    </row>
    <row r="28" spans="1:12" x14ac:dyDescent="0.25">
      <c r="A28" s="186" t="s">
        <v>7376</v>
      </c>
      <c r="B28" s="182">
        <v>63</v>
      </c>
      <c r="K28" s="187" t="s">
        <v>7417</v>
      </c>
      <c r="L28" s="192">
        <v>407100</v>
      </c>
    </row>
    <row r="29" spans="1:12" x14ac:dyDescent="0.25">
      <c r="A29" s="186" t="s">
        <v>7377</v>
      </c>
      <c r="B29" s="182">
        <v>218</v>
      </c>
      <c r="K29" s="187" t="s">
        <v>7418</v>
      </c>
      <c r="L29" s="192">
        <v>900</v>
      </c>
    </row>
    <row r="30" spans="1:12" x14ac:dyDescent="0.25">
      <c r="A30" s="186" t="s">
        <v>7378</v>
      </c>
      <c r="B30" s="182">
        <v>302</v>
      </c>
      <c r="K30" s="187" t="s">
        <v>7419</v>
      </c>
      <c r="L30" s="192">
        <v>408000</v>
      </c>
    </row>
    <row r="31" spans="1:12" x14ac:dyDescent="0.25">
      <c r="A31" s="186" t="s">
        <v>7379</v>
      </c>
      <c r="B31" s="182">
        <v>251</v>
      </c>
      <c r="K31" s="187" t="s">
        <v>7420</v>
      </c>
      <c r="L31" s="190">
        <v>106033129.23999999</v>
      </c>
    </row>
    <row r="32" spans="1:12" x14ac:dyDescent="0.25">
      <c r="A32" s="186" t="s">
        <v>7380</v>
      </c>
      <c r="B32" s="182">
        <v>202</v>
      </c>
      <c r="K32" s="187" t="s">
        <v>7421</v>
      </c>
      <c r="L32" s="192">
        <v>1481</v>
      </c>
    </row>
    <row r="33" spans="1:12" ht="15.75" thickBot="1" x14ac:dyDescent="0.3">
      <c r="A33" s="186" t="s">
        <v>7381</v>
      </c>
      <c r="B33" s="182">
        <v>131</v>
      </c>
      <c r="K33" s="188" t="s">
        <v>7422</v>
      </c>
      <c r="L33" s="191">
        <v>1730.1031536109426</v>
      </c>
    </row>
    <row r="34" spans="1:12" x14ac:dyDescent="0.25">
      <c r="A34" s="186" t="s">
        <v>7382</v>
      </c>
      <c r="B34" s="182">
        <v>84</v>
      </c>
    </row>
    <row r="35" spans="1:12" x14ac:dyDescent="0.25">
      <c r="A35" s="186" t="s">
        <v>7383</v>
      </c>
      <c r="B35" s="182">
        <v>56</v>
      </c>
    </row>
    <row r="36" spans="1:12" x14ac:dyDescent="0.25">
      <c r="A36" s="186" t="s">
        <v>7384</v>
      </c>
      <c r="B36" s="182">
        <v>38</v>
      </c>
    </row>
    <row r="37" spans="1:12" x14ac:dyDescent="0.25">
      <c r="A37" s="186" t="s">
        <v>7385</v>
      </c>
      <c r="B37" s="182">
        <v>34</v>
      </c>
    </row>
    <row r="38" spans="1:12" x14ac:dyDescent="0.25">
      <c r="A38" s="186" t="s">
        <v>7386</v>
      </c>
      <c r="B38" s="182">
        <v>16</v>
      </c>
    </row>
    <row r="39" spans="1:12" x14ac:dyDescent="0.25">
      <c r="A39" s="186" t="s">
        <v>7387</v>
      </c>
      <c r="B39" s="182">
        <v>16</v>
      </c>
    </row>
    <row r="40" spans="1:12" x14ac:dyDescent="0.25">
      <c r="A40" s="186" t="s">
        <v>7388</v>
      </c>
      <c r="B40" s="182">
        <v>7</v>
      </c>
    </row>
    <row r="41" spans="1:12" x14ac:dyDescent="0.25">
      <c r="A41" s="186" t="s">
        <v>7389</v>
      </c>
      <c r="B41" s="182">
        <v>5</v>
      </c>
    </row>
    <row r="42" spans="1:12" x14ac:dyDescent="0.25">
      <c r="A42" s="186" t="s">
        <v>7390</v>
      </c>
      <c r="B42" s="182">
        <v>5</v>
      </c>
    </row>
    <row r="43" spans="1:12" x14ac:dyDescent="0.25">
      <c r="A43" s="186" t="s">
        <v>7391</v>
      </c>
      <c r="B43" s="182">
        <v>3</v>
      </c>
    </row>
    <row r="44" spans="1:12" x14ac:dyDescent="0.25">
      <c r="A44" s="186" t="s">
        <v>7392</v>
      </c>
      <c r="B44" s="182">
        <v>3</v>
      </c>
    </row>
    <row r="45" spans="1:12" x14ac:dyDescent="0.25">
      <c r="A45" s="186" t="s">
        <v>7393</v>
      </c>
      <c r="B45" s="182">
        <v>4</v>
      </c>
    </row>
    <row r="46" spans="1:12" x14ac:dyDescent="0.25">
      <c r="A46" s="186" t="s">
        <v>7394</v>
      </c>
      <c r="B46" s="182">
        <v>1</v>
      </c>
    </row>
    <row r="47" spans="1:12" x14ac:dyDescent="0.25">
      <c r="A47" s="186" t="s">
        <v>7395</v>
      </c>
      <c r="B47" s="182">
        <v>1</v>
      </c>
    </row>
    <row r="48" spans="1:12" x14ac:dyDescent="0.25">
      <c r="A48" s="186" t="s">
        <v>7396</v>
      </c>
      <c r="B48" s="182">
        <v>1</v>
      </c>
    </row>
    <row r="49" spans="1:2" x14ac:dyDescent="0.25">
      <c r="A49" s="186" t="s">
        <v>7407</v>
      </c>
      <c r="B49" s="182">
        <v>1</v>
      </c>
    </row>
    <row r="50" spans="1:2" x14ac:dyDescent="0.25">
      <c r="A50" s="186" t="s">
        <v>7397</v>
      </c>
      <c r="B50" s="182">
        <v>1</v>
      </c>
    </row>
    <row r="51" spans="1:2" x14ac:dyDescent="0.25">
      <c r="A51" s="186" t="s">
        <v>7424</v>
      </c>
      <c r="B51" s="182">
        <v>1</v>
      </c>
    </row>
    <row r="52" spans="1:2" x14ac:dyDescent="0.25">
      <c r="A52" s="186" t="s">
        <v>7425</v>
      </c>
      <c r="B52" s="182">
        <v>1</v>
      </c>
    </row>
    <row r="53" spans="1:2" x14ac:dyDescent="0.25">
      <c r="A53" s="186" t="s">
        <v>7426</v>
      </c>
      <c r="B53" s="182">
        <v>1</v>
      </c>
    </row>
    <row r="54" spans="1:2" x14ac:dyDescent="0.25">
      <c r="A54" s="186" t="s">
        <v>7427</v>
      </c>
      <c r="B54" s="182">
        <v>1</v>
      </c>
    </row>
    <row r="55" spans="1:2" x14ac:dyDescent="0.25">
      <c r="A55" s="186" t="s">
        <v>7428</v>
      </c>
      <c r="B55" s="182">
        <v>1</v>
      </c>
    </row>
    <row r="56" spans="1:2" x14ac:dyDescent="0.25">
      <c r="A56" s="186" t="s">
        <v>7368</v>
      </c>
      <c r="B56" s="182">
        <v>1481</v>
      </c>
    </row>
  </sheetData>
  <pageMargins left="0.7" right="0.7" top="0.75" bottom="0.75" header="0.3" footer="0.3"/>
  <pageSetup scale="64" orientation="landscape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2"/>
  <sheetViews>
    <sheetView topLeftCell="B1" workbookViewId="0">
      <selection activeCell="B1" sqref="B1"/>
    </sheetView>
  </sheetViews>
  <sheetFormatPr defaultRowHeight="15" x14ac:dyDescent="0.25"/>
  <cols>
    <col min="1" max="1" width="17.28515625" bestFit="1" customWidth="1"/>
    <col min="2" max="2" width="14.7109375" customWidth="1"/>
    <col min="3" max="3" width="8.7109375" bestFit="1" customWidth="1"/>
    <col min="4" max="4" width="36.85546875" style="140" customWidth="1"/>
    <col min="5" max="5" width="30.85546875" style="140" customWidth="1"/>
    <col min="6" max="6" width="16.5703125" customWidth="1"/>
    <col min="7" max="7" width="16.140625" bestFit="1" customWidth="1"/>
    <col min="8" max="8" width="14.28515625" bestFit="1" customWidth="1"/>
    <col min="9" max="9" width="14.140625" bestFit="1" customWidth="1"/>
    <col min="10" max="10" width="20.28515625" bestFit="1" customWidth="1"/>
    <col min="11" max="11" width="16.28515625" bestFit="1" customWidth="1"/>
    <col min="12" max="12" width="14.7109375" customWidth="1"/>
    <col min="13" max="13" width="20.5703125" bestFit="1" customWidth="1"/>
  </cols>
  <sheetData>
    <row r="1" spans="1:14" s="152" customFormat="1" ht="15.75" x14ac:dyDescent="0.25">
      <c r="A1" s="149" t="s">
        <v>2650</v>
      </c>
      <c r="B1" s="149" t="s">
        <v>2649</v>
      </c>
      <c r="C1" s="149" t="s">
        <v>2648</v>
      </c>
      <c r="D1" s="149" t="s">
        <v>2647</v>
      </c>
      <c r="E1" s="149" t="s">
        <v>2651</v>
      </c>
      <c r="F1" s="150" t="s">
        <v>2646</v>
      </c>
      <c r="G1" s="151" t="s">
        <v>2652</v>
      </c>
      <c r="H1" s="151" t="s">
        <v>2653</v>
      </c>
      <c r="I1" s="150" t="s">
        <v>2654</v>
      </c>
      <c r="J1" s="151" t="s">
        <v>7362</v>
      </c>
      <c r="K1" s="151" t="s">
        <v>3368</v>
      </c>
      <c r="L1" s="149" t="s">
        <v>2655</v>
      </c>
      <c r="M1" s="149" t="s">
        <v>2656</v>
      </c>
      <c r="N1" s="194" t="s">
        <v>6</v>
      </c>
    </row>
    <row r="2" spans="1:14" ht="15.75" x14ac:dyDescent="0.25">
      <c r="A2" s="34" t="s">
        <v>2657</v>
      </c>
      <c r="B2" s="34" t="s">
        <v>2658</v>
      </c>
      <c r="C2" s="35" t="s">
        <v>31</v>
      </c>
      <c r="D2" s="34" t="s">
        <v>10</v>
      </c>
      <c r="E2" s="34" t="s">
        <v>11</v>
      </c>
      <c r="F2" s="36">
        <v>408000</v>
      </c>
      <c r="G2" s="35" t="s">
        <v>12</v>
      </c>
      <c r="H2" s="35" t="s">
        <v>13</v>
      </c>
      <c r="I2" s="36"/>
      <c r="J2" s="35"/>
      <c r="K2" s="35" t="s">
        <v>2</v>
      </c>
      <c r="L2" s="35" t="s">
        <v>14</v>
      </c>
      <c r="M2" s="35" t="s">
        <v>15</v>
      </c>
      <c r="N2" s="193">
        <v>1</v>
      </c>
    </row>
    <row r="3" spans="1:14" ht="15.75" x14ac:dyDescent="0.25">
      <c r="A3" s="37" t="s">
        <v>16</v>
      </c>
      <c r="B3" s="37" t="s">
        <v>17</v>
      </c>
      <c r="C3" s="38" t="s">
        <v>18</v>
      </c>
      <c r="D3" s="37" t="s">
        <v>19</v>
      </c>
      <c r="E3" s="37" t="s">
        <v>20</v>
      </c>
      <c r="F3" s="39">
        <v>394200</v>
      </c>
      <c r="G3" s="38" t="s">
        <v>12</v>
      </c>
      <c r="H3" s="38" t="s">
        <v>13</v>
      </c>
      <c r="I3" s="39"/>
      <c r="J3" s="38"/>
      <c r="K3" s="38" t="s">
        <v>0</v>
      </c>
      <c r="L3" s="38" t="s">
        <v>14</v>
      </c>
      <c r="M3" s="38" t="s">
        <v>7373</v>
      </c>
      <c r="N3" s="35">
        <v>2</v>
      </c>
    </row>
    <row r="4" spans="1:14" ht="15.75" x14ac:dyDescent="0.25">
      <c r="A4" s="34" t="s">
        <v>26</v>
      </c>
      <c r="B4" s="34" t="s">
        <v>8</v>
      </c>
      <c r="C4" s="35" t="s">
        <v>12</v>
      </c>
      <c r="D4" s="34" t="s">
        <v>27</v>
      </c>
      <c r="E4" s="34" t="s">
        <v>28</v>
      </c>
      <c r="F4" s="40">
        <v>325000</v>
      </c>
      <c r="G4" s="35" t="s">
        <v>12</v>
      </c>
      <c r="H4" s="35" t="s">
        <v>13</v>
      </c>
      <c r="I4" s="36"/>
      <c r="J4" s="35"/>
      <c r="K4" s="35" t="s">
        <v>2</v>
      </c>
      <c r="L4" s="35" t="s">
        <v>14</v>
      </c>
      <c r="M4" s="35" t="s">
        <v>15</v>
      </c>
      <c r="N4" s="35">
        <v>3</v>
      </c>
    </row>
    <row r="5" spans="1:14" ht="15.75" x14ac:dyDescent="0.25">
      <c r="A5" s="37" t="s">
        <v>21</v>
      </c>
      <c r="B5" s="37" t="s">
        <v>22</v>
      </c>
      <c r="C5" s="38" t="s">
        <v>23</v>
      </c>
      <c r="D5" s="37" t="s">
        <v>24</v>
      </c>
      <c r="E5" s="37" t="s">
        <v>25</v>
      </c>
      <c r="F5" s="39">
        <v>294750</v>
      </c>
      <c r="G5" s="38" t="s">
        <v>12</v>
      </c>
      <c r="H5" s="38" t="s">
        <v>13</v>
      </c>
      <c r="I5" s="39">
        <v>1250</v>
      </c>
      <c r="J5" s="38"/>
      <c r="K5" s="38" t="s">
        <v>0</v>
      </c>
      <c r="L5" s="38" t="s">
        <v>14</v>
      </c>
      <c r="M5" s="38" t="s">
        <v>7373</v>
      </c>
      <c r="N5" s="193">
        <v>4</v>
      </c>
    </row>
    <row r="6" spans="1:14" ht="15.75" x14ac:dyDescent="0.25">
      <c r="A6" s="41" t="s">
        <v>29</v>
      </c>
      <c r="B6" s="34" t="s">
        <v>30</v>
      </c>
      <c r="C6" s="35" t="s">
        <v>31</v>
      </c>
      <c r="D6" s="34" t="s">
        <v>32</v>
      </c>
      <c r="E6" s="34" t="s">
        <v>33</v>
      </c>
      <c r="F6" s="40">
        <v>282000</v>
      </c>
      <c r="G6" s="35" t="s">
        <v>12</v>
      </c>
      <c r="H6" s="35" t="s">
        <v>13</v>
      </c>
      <c r="I6" s="36"/>
      <c r="J6" s="35"/>
      <c r="K6" s="35" t="s">
        <v>2</v>
      </c>
      <c r="L6" s="35" t="s">
        <v>14</v>
      </c>
      <c r="M6" s="35" t="s">
        <v>15</v>
      </c>
      <c r="N6" s="35">
        <v>5</v>
      </c>
    </row>
    <row r="7" spans="1:14" ht="15.75" x14ac:dyDescent="0.25">
      <c r="A7" s="42" t="s">
        <v>2659</v>
      </c>
      <c r="B7" s="37" t="s">
        <v>559</v>
      </c>
      <c r="C7" s="38" t="s">
        <v>58</v>
      </c>
      <c r="D7" s="37" t="s">
        <v>36</v>
      </c>
      <c r="E7" s="37" t="s">
        <v>37</v>
      </c>
      <c r="F7" s="39">
        <v>252399</v>
      </c>
      <c r="G7" s="38" t="s">
        <v>12</v>
      </c>
      <c r="H7" s="38" t="s">
        <v>13</v>
      </c>
      <c r="I7" s="39"/>
      <c r="J7" s="38"/>
      <c r="K7" s="38" t="s">
        <v>2</v>
      </c>
      <c r="L7" s="38" t="s">
        <v>14</v>
      </c>
      <c r="M7" s="38" t="s">
        <v>15</v>
      </c>
      <c r="N7" s="35">
        <v>6</v>
      </c>
    </row>
    <row r="8" spans="1:14" ht="15.75" x14ac:dyDescent="0.25">
      <c r="A8" s="34" t="s">
        <v>38</v>
      </c>
      <c r="B8" s="34" t="s">
        <v>39</v>
      </c>
      <c r="C8" s="35" t="s">
        <v>31</v>
      </c>
      <c r="D8" s="34" t="s">
        <v>40</v>
      </c>
      <c r="E8" s="34" t="s">
        <v>40</v>
      </c>
      <c r="F8" s="40">
        <v>247248</v>
      </c>
      <c r="G8" s="35" t="s">
        <v>12</v>
      </c>
      <c r="H8" s="35" t="s">
        <v>13</v>
      </c>
      <c r="I8" s="36"/>
      <c r="J8" s="35"/>
      <c r="K8" s="35" t="s">
        <v>2</v>
      </c>
      <c r="L8" s="35" t="s">
        <v>14</v>
      </c>
      <c r="M8" s="35" t="s">
        <v>15</v>
      </c>
      <c r="N8" s="193">
        <v>7</v>
      </c>
    </row>
    <row r="9" spans="1:14" ht="15.75" x14ac:dyDescent="0.25">
      <c r="A9" s="37" t="s">
        <v>41</v>
      </c>
      <c r="B9" s="37" t="s">
        <v>42</v>
      </c>
      <c r="C9" s="38" t="s">
        <v>43</v>
      </c>
      <c r="D9" s="37" t="s">
        <v>44</v>
      </c>
      <c r="E9" s="37" t="s">
        <v>45</v>
      </c>
      <c r="F9" s="39">
        <v>239322</v>
      </c>
      <c r="G9" s="38" t="s">
        <v>12</v>
      </c>
      <c r="H9" s="38" t="s">
        <v>13</v>
      </c>
      <c r="I9" s="39"/>
      <c r="J9" s="38"/>
      <c r="K9" s="38" t="s">
        <v>2</v>
      </c>
      <c r="L9" s="38" t="s">
        <v>14</v>
      </c>
      <c r="M9" s="38" t="s">
        <v>15</v>
      </c>
      <c r="N9" s="35">
        <v>8</v>
      </c>
    </row>
    <row r="10" spans="1:14" ht="15.75" x14ac:dyDescent="0.25">
      <c r="A10" s="34" t="s">
        <v>46</v>
      </c>
      <c r="B10" s="34" t="s">
        <v>42</v>
      </c>
      <c r="C10" s="35" t="s">
        <v>12</v>
      </c>
      <c r="D10" s="34" t="s">
        <v>47</v>
      </c>
      <c r="E10" s="34" t="s">
        <v>48</v>
      </c>
      <c r="F10" s="36">
        <v>226950</v>
      </c>
      <c r="G10" s="35" t="s">
        <v>12</v>
      </c>
      <c r="H10" s="35" t="s">
        <v>13</v>
      </c>
      <c r="I10" s="36"/>
      <c r="J10" s="35"/>
      <c r="K10" s="35" t="s">
        <v>0</v>
      </c>
      <c r="L10" s="35" t="s">
        <v>14</v>
      </c>
      <c r="M10" s="38" t="s">
        <v>7373</v>
      </c>
      <c r="N10" s="35">
        <v>9</v>
      </c>
    </row>
    <row r="11" spans="1:14" ht="15.75" x14ac:dyDescent="0.25">
      <c r="A11" s="37" t="s">
        <v>54</v>
      </c>
      <c r="B11" s="37" t="s">
        <v>55</v>
      </c>
      <c r="C11" s="38" t="s">
        <v>43</v>
      </c>
      <c r="D11" s="37" t="s">
        <v>56</v>
      </c>
      <c r="E11" s="37" t="s">
        <v>57</v>
      </c>
      <c r="F11" s="43">
        <v>217383</v>
      </c>
      <c r="G11" s="38" t="s">
        <v>58</v>
      </c>
      <c r="H11" s="38" t="s">
        <v>13</v>
      </c>
      <c r="I11" s="39"/>
      <c r="J11" s="38"/>
      <c r="K11" s="38" t="s">
        <v>1</v>
      </c>
      <c r="L11" s="38" t="s">
        <v>59</v>
      </c>
      <c r="M11" s="38" t="s">
        <v>60</v>
      </c>
      <c r="N11" s="193">
        <v>10</v>
      </c>
    </row>
    <row r="12" spans="1:14" ht="15.75" x14ac:dyDescent="0.25">
      <c r="A12" s="34" t="s">
        <v>49</v>
      </c>
      <c r="B12" s="34" t="s">
        <v>50</v>
      </c>
      <c r="C12" s="35" t="s">
        <v>51</v>
      </c>
      <c r="D12" s="34" t="s">
        <v>52</v>
      </c>
      <c r="E12" s="34" t="s">
        <v>53</v>
      </c>
      <c r="F12" s="36">
        <v>206326</v>
      </c>
      <c r="G12" s="35" t="s">
        <v>12</v>
      </c>
      <c r="H12" s="35" t="s">
        <v>13</v>
      </c>
      <c r="I12" s="36"/>
      <c r="J12" s="35"/>
      <c r="K12" s="35" t="s">
        <v>2</v>
      </c>
      <c r="L12" s="35" t="s">
        <v>14</v>
      </c>
      <c r="M12" s="35" t="s">
        <v>15</v>
      </c>
      <c r="N12" s="35">
        <v>11</v>
      </c>
    </row>
    <row r="13" spans="1:14" ht="15.75" x14ac:dyDescent="0.25">
      <c r="A13" s="37" t="s">
        <v>66</v>
      </c>
      <c r="B13" s="37" t="s">
        <v>67</v>
      </c>
      <c r="C13" s="38" t="s">
        <v>23</v>
      </c>
      <c r="D13" s="37" t="s">
        <v>68</v>
      </c>
      <c r="E13" s="37" t="s">
        <v>25</v>
      </c>
      <c r="F13" s="39">
        <v>206040</v>
      </c>
      <c r="G13" s="38" t="s">
        <v>12</v>
      </c>
      <c r="H13" s="38" t="s">
        <v>13</v>
      </c>
      <c r="I13" s="39"/>
      <c r="J13" s="38"/>
      <c r="K13" s="38" t="s">
        <v>0</v>
      </c>
      <c r="L13" s="38" t="s">
        <v>14</v>
      </c>
      <c r="M13" s="38" t="s">
        <v>7373</v>
      </c>
      <c r="N13" s="35">
        <v>12</v>
      </c>
    </row>
    <row r="14" spans="1:14" ht="15.75" x14ac:dyDescent="0.25">
      <c r="A14" s="34" t="s">
        <v>73</v>
      </c>
      <c r="B14" s="34" t="s">
        <v>74</v>
      </c>
      <c r="C14" s="44"/>
      <c r="D14" s="34" t="s">
        <v>75</v>
      </c>
      <c r="E14" s="34" t="s">
        <v>76</v>
      </c>
      <c r="F14" s="36">
        <v>200000</v>
      </c>
      <c r="G14" s="35" t="s">
        <v>12</v>
      </c>
      <c r="H14" s="35" t="s">
        <v>13</v>
      </c>
      <c r="I14" s="36"/>
      <c r="J14" s="35"/>
      <c r="K14" s="35" t="s">
        <v>2</v>
      </c>
      <c r="L14" s="35" t="s">
        <v>14</v>
      </c>
      <c r="M14" s="35" t="s">
        <v>15</v>
      </c>
      <c r="N14" s="193">
        <v>13</v>
      </c>
    </row>
    <row r="15" spans="1:14" ht="15.75" x14ac:dyDescent="0.25">
      <c r="A15" s="37" t="s">
        <v>2660</v>
      </c>
      <c r="B15" s="37" t="s">
        <v>67</v>
      </c>
      <c r="C15" s="38" t="s">
        <v>207</v>
      </c>
      <c r="D15" s="37" t="s">
        <v>71</v>
      </c>
      <c r="E15" s="37" t="s">
        <v>72</v>
      </c>
      <c r="F15" s="39">
        <v>200000</v>
      </c>
      <c r="G15" s="38" t="s">
        <v>12</v>
      </c>
      <c r="H15" s="38" t="s">
        <v>13</v>
      </c>
      <c r="I15" s="39"/>
      <c r="J15" s="38"/>
      <c r="K15" s="38" t="s">
        <v>0</v>
      </c>
      <c r="L15" s="38" t="s">
        <v>14</v>
      </c>
      <c r="M15" s="38" t="s">
        <v>7373</v>
      </c>
      <c r="N15" s="35">
        <v>14</v>
      </c>
    </row>
    <row r="16" spans="1:14" ht="15.75" x14ac:dyDescent="0.25">
      <c r="A16" s="41" t="s">
        <v>77</v>
      </c>
      <c r="B16" s="34" t="s">
        <v>78</v>
      </c>
      <c r="C16" s="35" t="s">
        <v>63</v>
      </c>
      <c r="D16" s="34" t="s">
        <v>79</v>
      </c>
      <c r="E16" s="34" t="s">
        <v>80</v>
      </c>
      <c r="F16" s="36">
        <v>199334</v>
      </c>
      <c r="G16" s="35" t="s">
        <v>12</v>
      </c>
      <c r="H16" s="35" t="s">
        <v>13</v>
      </c>
      <c r="I16" s="36"/>
      <c r="J16" s="35"/>
      <c r="K16" s="35" t="s">
        <v>2</v>
      </c>
      <c r="L16" s="35" t="s">
        <v>14</v>
      </c>
      <c r="M16" s="35" t="s">
        <v>15</v>
      </c>
      <c r="N16" s="35">
        <v>15</v>
      </c>
    </row>
    <row r="17" spans="1:14" ht="15.75" x14ac:dyDescent="0.25">
      <c r="A17" s="37" t="s">
        <v>81</v>
      </c>
      <c r="B17" s="37" t="s">
        <v>8</v>
      </c>
      <c r="C17" s="38" t="s">
        <v>82</v>
      </c>
      <c r="D17" s="37" t="s">
        <v>83</v>
      </c>
      <c r="E17" s="37" t="s">
        <v>84</v>
      </c>
      <c r="F17" s="39">
        <v>195738</v>
      </c>
      <c r="G17" s="38" t="s">
        <v>12</v>
      </c>
      <c r="H17" s="38" t="s">
        <v>13</v>
      </c>
      <c r="I17" s="39"/>
      <c r="J17" s="38"/>
      <c r="K17" s="38" t="s">
        <v>0</v>
      </c>
      <c r="L17" s="38" t="s">
        <v>14</v>
      </c>
      <c r="M17" s="38" t="s">
        <v>7373</v>
      </c>
      <c r="N17" s="193">
        <v>16</v>
      </c>
    </row>
    <row r="18" spans="1:14" ht="15.75" x14ac:dyDescent="0.25">
      <c r="A18" s="34" t="s">
        <v>61</v>
      </c>
      <c r="B18" s="34" t="s">
        <v>62</v>
      </c>
      <c r="C18" s="35" t="s">
        <v>63</v>
      </c>
      <c r="D18" s="34" t="s">
        <v>65</v>
      </c>
      <c r="E18" s="34" t="s">
        <v>65</v>
      </c>
      <c r="F18" s="36">
        <v>192730</v>
      </c>
      <c r="G18" s="35" t="s">
        <v>12</v>
      </c>
      <c r="H18" s="35" t="s">
        <v>13</v>
      </c>
      <c r="I18" s="36"/>
      <c r="J18" s="35"/>
      <c r="K18" s="35" t="s">
        <v>2</v>
      </c>
      <c r="L18" s="35" t="s">
        <v>14</v>
      </c>
      <c r="M18" s="35" t="s">
        <v>15</v>
      </c>
      <c r="N18" s="35">
        <v>17</v>
      </c>
    </row>
    <row r="19" spans="1:14" ht="15.75" x14ac:dyDescent="0.25">
      <c r="A19" s="42" t="s">
        <v>90</v>
      </c>
      <c r="B19" s="37" t="s">
        <v>91</v>
      </c>
      <c r="C19" s="38" t="s">
        <v>18</v>
      </c>
      <c r="D19" s="37" t="s">
        <v>92</v>
      </c>
      <c r="E19" s="37" t="s">
        <v>93</v>
      </c>
      <c r="F19" s="39">
        <v>187582</v>
      </c>
      <c r="G19" s="38" t="s">
        <v>58</v>
      </c>
      <c r="H19" s="38" t="s">
        <v>13</v>
      </c>
      <c r="I19" s="39"/>
      <c r="J19" s="38"/>
      <c r="K19" s="38" t="s">
        <v>1</v>
      </c>
      <c r="L19" s="38" t="s">
        <v>59</v>
      </c>
      <c r="M19" s="38" t="s">
        <v>60</v>
      </c>
      <c r="N19" s="35">
        <v>18</v>
      </c>
    </row>
    <row r="20" spans="1:14" ht="15.75" x14ac:dyDescent="0.25">
      <c r="A20" s="41" t="s">
        <v>94</v>
      </c>
      <c r="B20" s="34" t="s">
        <v>95</v>
      </c>
      <c r="C20" s="35" t="s">
        <v>12</v>
      </c>
      <c r="D20" s="34" t="s">
        <v>71</v>
      </c>
      <c r="E20" s="34" t="s">
        <v>96</v>
      </c>
      <c r="F20" s="40">
        <v>187256</v>
      </c>
      <c r="G20" s="35" t="s">
        <v>12</v>
      </c>
      <c r="H20" s="35" t="s">
        <v>13</v>
      </c>
      <c r="I20" s="36"/>
      <c r="J20" s="35"/>
      <c r="K20" s="35" t="s">
        <v>0</v>
      </c>
      <c r="L20" s="35" t="s">
        <v>14</v>
      </c>
      <c r="M20" s="38" t="s">
        <v>7373</v>
      </c>
      <c r="N20" s="193">
        <v>19</v>
      </c>
    </row>
    <row r="21" spans="1:14" ht="15.75" x14ac:dyDescent="0.25">
      <c r="A21" s="42" t="s">
        <v>97</v>
      </c>
      <c r="B21" s="37" t="s">
        <v>98</v>
      </c>
      <c r="C21" s="38" t="s">
        <v>12</v>
      </c>
      <c r="D21" s="37" t="s">
        <v>99</v>
      </c>
      <c r="E21" s="37" t="s">
        <v>100</v>
      </c>
      <c r="F21" s="43">
        <v>180000</v>
      </c>
      <c r="G21" s="38" t="s">
        <v>12</v>
      </c>
      <c r="H21" s="38" t="s">
        <v>13</v>
      </c>
      <c r="I21" s="39"/>
      <c r="J21" s="38"/>
      <c r="K21" s="38" t="s">
        <v>2</v>
      </c>
      <c r="L21" s="38" t="s">
        <v>14</v>
      </c>
      <c r="M21" s="38" t="s">
        <v>15</v>
      </c>
      <c r="N21" s="35">
        <v>20</v>
      </c>
    </row>
    <row r="22" spans="1:14" ht="15.75" x14ac:dyDescent="0.25">
      <c r="A22" s="34" t="s">
        <v>101</v>
      </c>
      <c r="B22" s="34" t="s">
        <v>102</v>
      </c>
      <c r="C22" s="35" t="s">
        <v>18</v>
      </c>
      <c r="D22" s="34" t="s">
        <v>103</v>
      </c>
      <c r="E22" s="34" t="s">
        <v>84</v>
      </c>
      <c r="F22" s="36">
        <v>178500</v>
      </c>
      <c r="G22" s="35" t="s">
        <v>12</v>
      </c>
      <c r="H22" s="35" t="s">
        <v>13</v>
      </c>
      <c r="I22" s="36"/>
      <c r="J22" s="35"/>
      <c r="K22" s="35" t="s">
        <v>2</v>
      </c>
      <c r="L22" s="35" t="s">
        <v>14</v>
      </c>
      <c r="M22" s="35" t="s">
        <v>15</v>
      </c>
      <c r="N22" s="35">
        <v>21</v>
      </c>
    </row>
    <row r="23" spans="1:14" ht="15.75" x14ac:dyDescent="0.25">
      <c r="A23" s="37" t="s">
        <v>117</v>
      </c>
      <c r="B23" s="37" t="s">
        <v>118</v>
      </c>
      <c r="C23" s="38" t="s">
        <v>12</v>
      </c>
      <c r="D23" s="37" t="s">
        <v>119</v>
      </c>
      <c r="E23" s="37" t="s">
        <v>120</v>
      </c>
      <c r="F23" s="39">
        <v>174236</v>
      </c>
      <c r="G23" s="38" t="s">
        <v>12</v>
      </c>
      <c r="H23" s="38" t="s">
        <v>13</v>
      </c>
      <c r="I23" s="39"/>
      <c r="J23" s="38"/>
      <c r="K23" s="38" t="s">
        <v>4</v>
      </c>
      <c r="L23" s="38" t="s">
        <v>14</v>
      </c>
      <c r="M23" s="38" t="s">
        <v>121</v>
      </c>
      <c r="N23" s="193">
        <v>22</v>
      </c>
    </row>
    <row r="24" spans="1:14" ht="15.75" x14ac:dyDescent="0.25">
      <c r="A24" s="34" t="s">
        <v>107</v>
      </c>
      <c r="B24" s="34" t="s">
        <v>108</v>
      </c>
      <c r="C24" s="44"/>
      <c r="D24" s="34" t="s">
        <v>56</v>
      </c>
      <c r="E24" s="34" t="s">
        <v>109</v>
      </c>
      <c r="F24" s="40">
        <v>172836</v>
      </c>
      <c r="G24" s="35" t="s">
        <v>58</v>
      </c>
      <c r="H24" s="35" t="s">
        <v>13</v>
      </c>
      <c r="I24" s="36">
        <v>21431</v>
      </c>
      <c r="J24" s="35"/>
      <c r="K24" s="35" t="s">
        <v>1</v>
      </c>
      <c r="L24" s="35" t="s">
        <v>59</v>
      </c>
      <c r="M24" s="35" t="s">
        <v>60</v>
      </c>
      <c r="N24" s="35">
        <v>23</v>
      </c>
    </row>
    <row r="25" spans="1:14" ht="15.75" x14ac:dyDescent="0.25">
      <c r="A25" s="37" t="s">
        <v>122</v>
      </c>
      <c r="B25" s="37" t="s">
        <v>123</v>
      </c>
      <c r="C25" s="38" t="s">
        <v>58</v>
      </c>
      <c r="D25" s="37" t="s">
        <v>124</v>
      </c>
      <c r="E25" s="37" t="s">
        <v>125</v>
      </c>
      <c r="F25" s="39">
        <v>170954</v>
      </c>
      <c r="G25" s="38" t="s">
        <v>58</v>
      </c>
      <c r="H25" s="38" t="s">
        <v>13</v>
      </c>
      <c r="I25" s="39">
        <v>4000</v>
      </c>
      <c r="J25" s="38"/>
      <c r="K25" s="38" t="s">
        <v>1</v>
      </c>
      <c r="L25" s="38" t="s">
        <v>59</v>
      </c>
      <c r="M25" s="38" t="s">
        <v>60</v>
      </c>
      <c r="N25" s="35">
        <v>24</v>
      </c>
    </row>
    <row r="26" spans="1:14" ht="15.75" x14ac:dyDescent="0.25">
      <c r="A26" s="34" t="s">
        <v>126</v>
      </c>
      <c r="B26" s="34" t="s">
        <v>127</v>
      </c>
      <c r="C26" s="35" t="s">
        <v>87</v>
      </c>
      <c r="D26" s="34" t="s">
        <v>128</v>
      </c>
      <c r="E26" s="34" t="s">
        <v>129</v>
      </c>
      <c r="F26" s="40">
        <v>170000</v>
      </c>
      <c r="G26" s="35" t="s">
        <v>12</v>
      </c>
      <c r="H26" s="35" t="s">
        <v>13</v>
      </c>
      <c r="I26" s="36"/>
      <c r="J26" s="35"/>
      <c r="K26" s="35" t="s">
        <v>2</v>
      </c>
      <c r="L26" s="35" t="s">
        <v>14</v>
      </c>
      <c r="M26" s="35" t="s">
        <v>15</v>
      </c>
      <c r="N26" s="193">
        <v>25</v>
      </c>
    </row>
    <row r="27" spans="1:14" ht="15.75" x14ac:dyDescent="0.25">
      <c r="A27" s="37" t="s">
        <v>104</v>
      </c>
      <c r="B27" s="37" t="s">
        <v>50</v>
      </c>
      <c r="C27" s="38" t="s">
        <v>51</v>
      </c>
      <c r="D27" s="37" t="s">
        <v>105</v>
      </c>
      <c r="E27" s="37" t="s">
        <v>106</v>
      </c>
      <c r="F27" s="39">
        <v>168300</v>
      </c>
      <c r="G27" s="38" t="s">
        <v>12</v>
      </c>
      <c r="H27" s="38" t="s">
        <v>13</v>
      </c>
      <c r="I27" s="39">
        <v>10000</v>
      </c>
      <c r="J27" s="38"/>
      <c r="K27" s="38" t="s">
        <v>0</v>
      </c>
      <c r="L27" s="38" t="s">
        <v>14</v>
      </c>
      <c r="M27" s="38" t="s">
        <v>7373</v>
      </c>
      <c r="N27" s="35">
        <v>26</v>
      </c>
    </row>
    <row r="28" spans="1:14" ht="15.75" x14ac:dyDescent="0.25">
      <c r="A28" s="34" t="s">
        <v>133</v>
      </c>
      <c r="B28" s="34" t="s">
        <v>134</v>
      </c>
      <c r="C28" s="35" t="s">
        <v>135</v>
      </c>
      <c r="D28" s="34" t="s">
        <v>136</v>
      </c>
      <c r="E28" s="34" t="s">
        <v>137</v>
      </c>
      <c r="F28" s="36">
        <v>166928</v>
      </c>
      <c r="G28" s="35" t="s">
        <v>12</v>
      </c>
      <c r="H28" s="35" t="s">
        <v>13</v>
      </c>
      <c r="I28" s="36">
        <v>20112</v>
      </c>
      <c r="J28" s="35"/>
      <c r="K28" s="35" t="s">
        <v>0</v>
      </c>
      <c r="L28" s="35" t="s">
        <v>14</v>
      </c>
      <c r="M28" s="38" t="s">
        <v>7373</v>
      </c>
      <c r="N28" s="35">
        <v>27</v>
      </c>
    </row>
    <row r="29" spans="1:14" ht="15.75" x14ac:dyDescent="0.25">
      <c r="A29" s="37" t="s">
        <v>130</v>
      </c>
      <c r="B29" s="37" t="s">
        <v>131</v>
      </c>
      <c r="C29" s="38" t="s">
        <v>12</v>
      </c>
      <c r="D29" s="37" t="s">
        <v>132</v>
      </c>
      <c r="E29" s="37" t="s">
        <v>48</v>
      </c>
      <c r="F29" s="39">
        <v>166839</v>
      </c>
      <c r="G29" s="38" t="s">
        <v>12</v>
      </c>
      <c r="H29" s="38" t="s">
        <v>13</v>
      </c>
      <c r="I29" s="39">
        <v>8000</v>
      </c>
      <c r="J29" s="38"/>
      <c r="K29" s="38" t="s">
        <v>0</v>
      </c>
      <c r="L29" s="38" t="s">
        <v>14</v>
      </c>
      <c r="M29" s="38" t="s">
        <v>7373</v>
      </c>
      <c r="N29" s="193">
        <v>28</v>
      </c>
    </row>
    <row r="30" spans="1:14" ht="15.75" x14ac:dyDescent="0.25">
      <c r="A30" s="34" t="s">
        <v>114</v>
      </c>
      <c r="B30" s="34" t="s">
        <v>115</v>
      </c>
      <c r="C30" s="44"/>
      <c r="D30" s="34" t="s">
        <v>71</v>
      </c>
      <c r="E30" s="34" t="s">
        <v>116</v>
      </c>
      <c r="F30" s="40">
        <v>164832</v>
      </c>
      <c r="G30" s="35" t="s">
        <v>12</v>
      </c>
      <c r="H30" s="35" t="s">
        <v>13</v>
      </c>
      <c r="I30" s="36"/>
      <c r="J30" s="35"/>
      <c r="K30" s="35" t="s">
        <v>0</v>
      </c>
      <c r="L30" s="35" t="s">
        <v>14</v>
      </c>
      <c r="M30" s="38" t="s">
        <v>7373</v>
      </c>
      <c r="N30" s="35">
        <v>29</v>
      </c>
    </row>
    <row r="31" spans="1:14" ht="15.75" x14ac:dyDescent="0.25">
      <c r="A31" s="42" t="s">
        <v>244</v>
      </c>
      <c r="B31" s="37" t="s">
        <v>151</v>
      </c>
      <c r="C31" s="38" t="s">
        <v>58</v>
      </c>
      <c r="D31" s="37" t="s">
        <v>245</v>
      </c>
      <c r="E31" s="37" t="s">
        <v>89</v>
      </c>
      <c r="F31" s="43">
        <v>160857</v>
      </c>
      <c r="G31" s="38" t="s">
        <v>12</v>
      </c>
      <c r="H31" s="38" t="s">
        <v>13</v>
      </c>
      <c r="I31" s="39"/>
      <c r="J31" s="38"/>
      <c r="K31" s="38" t="s">
        <v>2</v>
      </c>
      <c r="L31" s="38" t="s">
        <v>14</v>
      </c>
      <c r="M31" s="38" t="s">
        <v>15</v>
      </c>
      <c r="N31" s="35">
        <v>30</v>
      </c>
    </row>
    <row r="32" spans="1:14" ht="15.75" x14ac:dyDescent="0.25">
      <c r="A32" s="34" t="s">
        <v>150</v>
      </c>
      <c r="B32" s="34" t="s">
        <v>151</v>
      </c>
      <c r="C32" s="35" t="s">
        <v>152</v>
      </c>
      <c r="D32" s="34" t="s">
        <v>153</v>
      </c>
      <c r="E32" s="34" t="s">
        <v>45</v>
      </c>
      <c r="F32" s="40">
        <v>159120</v>
      </c>
      <c r="G32" s="35" t="s">
        <v>12</v>
      </c>
      <c r="H32" s="35" t="s">
        <v>13</v>
      </c>
      <c r="I32" s="36"/>
      <c r="J32" s="35"/>
      <c r="K32" s="35" t="s">
        <v>0</v>
      </c>
      <c r="L32" s="35" t="s">
        <v>14</v>
      </c>
      <c r="M32" s="38" t="s">
        <v>7373</v>
      </c>
      <c r="N32" s="193">
        <v>31</v>
      </c>
    </row>
    <row r="33" spans="1:14" ht="15.75" x14ac:dyDescent="0.25">
      <c r="A33" s="37" t="s">
        <v>154</v>
      </c>
      <c r="B33" s="37" t="s">
        <v>155</v>
      </c>
      <c r="C33" s="38" t="s">
        <v>51</v>
      </c>
      <c r="D33" s="37" t="s">
        <v>156</v>
      </c>
      <c r="E33" s="37" t="s">
        <v>45</v>
      </c>
      <c r="F33" s="43">
        <v>159120</v>
      </c>
      <c r="G33" s="38" t="s">
        <v>12</v>
      </c>
      <c r="H33" s="38" t="s">
        <v>13</v>
      </c>
      <c r="I33" s="39"/>
      <c r="J33" s="38"/>
      <c r="K33" s="38" t="s">
        <v>0</v>
      </c>
      <c r="L33" s="38" t="s">
        <v>14</v>
      </c>
      <c r="M33" s="38" t="s">
        <v>7373</v>
      </c>
      <c r="N33" s="35">
        <v>32</v>
      </c>
    </row>
    <row r="34" spans="1:14" ht="15.75" x14ac:dyDescent="0.25">
      <c r="A34" s="41" t="s">
        <v>142</v>
      </c>
      <c r="B34" s="34" t="s">
        <v>143</v>
      </c>
      <c r="C34" s="35" t="s">
        <v>144</v>
      </c>
      <c r="D34" s="34" t="s">
        <v>145</v>
      </c>
      <c r="E34" s="34" t="s">
        <v>109</v>
      </c>
      <c r="F34" s="36">
        <v>158929</v>
      </c>
      <c r="G34" s="35" t="s">
        <v>58</v>
      </c>
      <c r="H34" s="35" t="s">
        <v>13</v>
      </c>
      <c r="I34" s="36">
        <v>6000</v>
      </c>
      <c r="J34" s="35"/>
      <c r="K34" s="35" t="s">
        <v>1</v>
      </c>
      <c r="L34" s="35" t="s">
        <v>59</v>
      </c>
      <c r="M34" s="35" t="s">
        <v>60</v>
      </c>
      <c r="N34" s="35">
        <v>33</v>
      </c>
    </row>
    <row r="35" spans="1:14" ht="15.75" x14ac:dyDescent="0.25">
      <c r="A35" s="42" t="s">
        <v>157</v>
      </c>
      <c r="B35" s="37" t="s">
        <v>158</v>
      </c>
      <c r="C35" s="38" t="s">
        <v>31</v>
      </c>
      <c r="D35" s="37" t="s">
        <v>159</v>
      </c>
      <c r="E35" s="37" t="s">
        <v>109</v>
      </c>
      <c r="F35" s="43">
        <v>158090</v>
      </c>
      <c r="G35" s="38" t="s">
        <v>58</v>
      </c>
      <c r="H35" s="38" t="s">
        <v>13</v>
      </c>
      <c r="I35" s="39">
        <v>6000</v>
      </c>
      <c r="J35" s="38"/>
      <c r="K35" s="38" t="s">
        <v>1</v>
      </c>
      <c r="L35" s="38" t="s">
        <v>59</v>
      </c>
      <c r="M35" s="38" t="s">
        <v>60</v>
      </c>
      <c r="N35" s="193">
        <v>34</v>
      </c>
    </row>
    <row r="36" spans="1:14" ht="15.75" x14ac:dyDescent="0.25">
      <c r="A36" s="34" t="s">
        <v>160</v>
      </c>
      <c r="B36" s="34" t="s">
        <v>161</v>
      </c>
      <c r="C36" s="35" t="s">
        <v>63</v>
      </c>
      <c r="D36" s="34" t="s">
        <v>162</v>
      </c>
      <c r="E36" s="34" t="s">
        <v>163</v>
      </c>
      <c r="F36" s="36">
        <v>156737</v>
      </c>
      <c r="G36" s="35" t="s">
        <v>58</v>
      </c>
      <c r="H36" s="35" t="s">
        <v>13</v>
      </c>
      <c r="I36" s="36">
        <v>15000</v>
      </c>
      <c r="J36" s="35"/>
      <c r="K36" s="35" t="s">
        <v>1</v>
      </c>
      <c r="L36" s="35" t="s">
        <v>59</v>
      </c>
      <c r="M36" s="35" t="s">
        <v>60</v>
      </c>
      <c r="N36" s="35">
        <v>35</v>
      </c>
    </row>
    <row r="37" spans="1:14" ht="15.75" x14ac:dyDescent="0.25">
      <c r="A37" s="37" t="s">
        <v>164</v>
      </c>
      <c r="B37" s="37" t="s">
        <v>165</v>
      </c>
      <c r="C37" s="38" t="s">
        <v>152</v>
      </c>
      <c r="D37" s="37" t="s">
        <v>166</v>
      </c>
      <c r="E37" s="37" t="s">
        <v>2661</v>
      </c>
      <c r="F37" s="39">
        <v>155122</v>
      </c>
      <c r="G37" s="38" t="s">
        <v>12</v>
      </c>
      <c r="H37" s="38" t="s">
        <v>13</v>
      </c>
      <c r="I37" s="39"/>
      <c r="J37" s="38"/>
      <c r="K37" s="38" t="s">
        <v>0</v>
      </c>
      <c r="L37" s="38" t="s">
        <v>14</v>
      </c>
      <c r="M37" s="38" t="s">
        <v>7373</v>
      </c>
      <c r="N37" s="35">
        <v>36</v>
      </c>
    </row>
    <row r="38" spans="1:14" ht="15.75" x14ac:dyDescent="0.25">
      <c r="A38" s="34" t="s">
        <v>179</v>
      </c>
      <c r="B38" s="34" t="s">
        <v>180</v>
      </c>
      <c r="C38" s="35" t="s">
        <v>181</v>
      </c>
      <c r="D38" s="34" t="s">
        <v>182</v>
      </c>
      <c r="E38" s="34" t="s">
        <v>163</v>
      </c>
      <c r="F38" s="36">
        <v>150000</v>
      </c>
      <c r="G38" s="35" t="s">
        <v>58</v>
      </c>
      <c r="H38" s="35" t="s">
        <v>13</v>
      </c>
      <c r="I38" s="36"/>
      <c r="J38" s="35"/>
      <c r="K38" s="35" t="s">
        <v>1</v>
      </c>
      <c r="L38" s="35" t="s">
        <v>59</v>
      </c>
      <c r="M38" s="35" t="s">
        <v>60</v>
      </c>
      <c r="N38" s="193">
        <v>37</v>
      </c>
    </row>
    <row r="39" spans="1:14" ht="15.75" x14ac:dyDescent="0.25">
      <c r="A39" s="42" t="s">
        <v>138</v>
      </c>
      <c r="B39" s="37" t="s">
        <v>139</v>
      </c>
      <c r="C39" s="38" t="s">
        <v>12</v>
      </c>
      <c r="D39" s="37" t="s">
        <v>2662</v>
      </c>
      <c r="E39" s="37" t="s">
        <v>141</v>
      </c>
      <c r="F39" s="39">
        <v>149638</v>
      </c>
      <c r="G39" s="38" t="s">
        <v>12</v>
      </c>
      <c r="H39" s="38" t="s">
        <v>13</v>
      </c>
      <c r="I39" s="39"/>
      <c r="J39" s="38"/>
      <c r="K39" s="38" t="s">
        <v>2</v>
      </c>
      <c r="L39" s="38" t="s">
        <v>14</v>
      </c>
      <c r="M39" s="38" t="s">
        <v>15</v>
      </c>
      <c r="N39" s="35">
        <v>38</v>
      </c>
    </row>
    <row r="40" spans="1:14" ht="15.75" x14ac:dyDescent="0.25">
      <c r="A40" s="34" t="s">
        <v>185</v>
      </c>
      <c r="B40" s="34" t="s">
        <v>186</v>
      </c>
      <c r="C40" s="35" t="s">
        <v>187</v>
      </c>
      <c r="D40" s="34" t="s">
        <v>56</v>
      </c>
      <c r="E40" s="34" t="s">
        <v>189</v>
      </c>
      <c r="F40" s="40">
        <v>149458</v>
      </c>
      <c r="G40" s="35" t="s">
        <v>58</v>
      </c>
      <c r="H40" s="35" t="s">
        <v>13</v>
      </c>
      <c r="I40" s="36"/>
      <c r="J40" s="35"/>
      <c r="K40" s="35" t="s">
        <v>0</v>
      </c>
      <c r="L40" s="35" t="s">
        <v>14</v>
      </c>
      <c r="M40" s="38" t="s">
        <v>7373</v>
      </c>
      <c r="N40" s="35">
        <v>39</v>
      </c>
    </row>
    <row r="41" spans="1:14" ht="15.75" x14ac:dyDescent="0.25">
      <c r="A41" s="37" t="s">
        <v>168</v>
      </c>
      <c r="B41" s="37" t="s">
        <v>55</v>
      </c>
      <c r="C41" s="38" t="s">
        <v>58</v>
      </c>
      <c r="D41" s="37" t="s">
        <v>56</v>
      </c>
      <c r="E41" s="37" t="s">
        <v>169</v>
      </c>
      <c r="F41" s="39">
        <v>148430</v>
      </c>
      <c r="G41" s="38" t="s">
        <v>58</v>
      </c>
      <c r="H41" s="38" t="s">
        <v>13</v>
      </c>
      <c r="I41" s="39">
        <v>6000</v>
      </c>
      <c r="J41" s="38"/>
      <c r="K41" s="38" t="s">
        <v>1</v>
      </c>
      <c r="L41" s="38" t="s">
        <v>59</v>
      </c>
      <c r="M41" s="38" t="s">
        <v>60</v>
      </c>
      <c r="N41" s="193">
        <v>40</v>
      </c>
    </row>
    <row r="42" spans="1:14" ht="15.75" x14ac:dyDescent="0.25">
      <c r="A42" s="34" t="s">
        <v>183</v>
      </c>
      <c r="B42" s="34" t="s">
        <v>184</v>
      </c>
      <c r="C42" s="35" t="s">
        <v>58</v>
      </c>
      <c r="D42" s="34" t="s">
        <v>56</v>
      </c>
      <c r="E42" s="34" t="s">
        <v>169</v>
      </c>
      <c r="F42" s="36">
        <v>147462</v>
      </c>
      <c r="G42" s="35" t="s">
        <v>58</v>
      </c>
      <c r="H42" s="35" t="s">
        <v>13</v>
      </c>
      <c r="I42" s="36">
        <v>9000</v>
      </c>
      <c r="J42" s="35"/>
      <c r="K42" s="35" t="s">
        <v>1</v>
      </c>
      <c r="L42" s="35" t="s">
        <v>59</v>
      </c>
      <c r="M42" s="35" t="s">
        <v>60</v>
      </c>
      <c r="N42" s="35">
        <v>41</v>
      </c>
    </row>
    <row r="43" spans="1:14" ht="15.75" x14ac:dyDescent="0.25">
      <c r="A43" s="37" t="s">
        <v>292</v>
      </c>
      <c r="B43" s="37" t="s">
        <v>293</v>
      </c>
      <c r="C43" s="38" t="s">
        <v>181</v>
      </c>
      <c r="D43" s="37" t="s">
        <v>56</v>
      </c>
      <c r="E43" s="37" t="s">
        <v>205</v>
      </c>
      <c r="F43" s="43">
        <v>146466</v>
      </c>
      <c r="G43" s="38" t="s">
        <v>58</v>
      </c>
      <c r="H43" s="38" t="s">
        <v>13</v>
      </c>
      <c r="I43" s="39"/>
      <c r="J43" s="38"/>
      <c r="K43" s="38" t="s">
        <v>1</v>
      </c>
      <c r="L43" s="38" t="s">
        <v>59</v>
      </c>
      <c r="M43" s="38" t="s">
        <v>60</v>
      </c>
      <c r="N43" s="35">
        <v>42</v>
      </c>
    </row>
    <row r="44" spans="1:14" ht="15.75" x14ac:dyDescent="0.25">
      <c r="A44" s="34" t="s">
        <v>193</v>
      </c>
      <c r="B44" s="34" t="s">
        <v>194</v>
      </c>
      <c r="C44" s="44"/>
      <c r="D44" s="34" t="s">
        <v>195</v>
      </c>
      <c r="E44" s="34" t="s">
        <v>125</v>
      </c>
      <c r="F44" s="40">
        <v>146448</v>
      </c>
      <c r="G44" s="35" t="s">
        <v>58</v>
      </c>
      <c r="H44" s="35" t="s">
        <v>13</v>
      </c>
      <c r="I44" s="36">
        <v>3500</v>
      </c>
      <c r="J44" s="35"/>
      <c r="K44" s="35" t="s">
        <v>1</v>
      </c>
      <c r="L44" s="35" t="s">
        <v>59</v>
      </c>
      <c r="M44" s="35" t="s">
        <v>60</v>
      </c>
      <c r="N44" s="193">
        <v>43</v>
      </c>
    </row>
    <row r="45" spans="1:14" ht="15.75" x14ac:dyDescent="0.25">
      <c r="A45" s="37" t="s">
        <v>2663</v>
      </c>
      <c r="B45" s="37" t="s">
        <v>1256</v>
      </c>
      <c r="C45" s="38" t="s">
        <v>43</v>
      </c>
      <c r="D45" s="37" t="s">
        <v>56</v>
      </c>
      <c r="E45" s="37" t="s">
        <v>690</v>
      </c>
      <c r="F45" s="43">
        <v>145913</v>
      </c>
      <c r="G45" s="38" t="s">
        <v>58</v>
      </c>
      <c r="H45" s="38" t="s">
        <v>13</v>
      </c>
      <c r="I45" s="39"/>
      <c r="J45" s="38"/>
      <c r="K45" s="38" t="s">
        <v>1</v>
      </c>
      <c r="L45" s="38" t="s">
        <v>59</v>
      </c>
      <c r="M45" s="38" t="s">
        <v>60</v>
      </c>
      <c r="N45" s="35">
        <v>44</v>
      </c>
    </row>
    <row r="46" spans="1:14" ht="15.75" x14ac:dyDescent="0.25">
      <c r="A46" s="34" t="s">
        <v>196</v>
      </c>
      <c r="B46" s="34" t="s">
        <v>43</v>
      </c>
      <c r="C46" s="35" t="s">
        <v>187</v>
      </c>
      <c r="D46" s="34" t="s">
        <v>197</v>
      </c>
      <c r="E46" s="34" t="s">
        <v>198</v>
      </c>
      <c r="F46" s="40">
        <v>144831</v>
      </c>
      <c r="G46" s="35" t="s">
        <v>12</v>
      </c>
      <c r="H46" s="35" t="s">
        <v>13</v>
      </c>
      <c r="I46" s="36">
        <v>2500</v>
      </c>
      <c r="J46" s="35"/>
      <c r="K46" s="35" t="s">
        <v>0</v>
      </c>
      <c r="L46" s="35" t="s">
        <v>14</v>
      </c>
      <c r="M46" s="38" t="s">
        <v>7373</v>
      </c>
      <c r="N46" s="35">
        <v>45</v>
      </c>
    </row>
    <row r="47" spans="1:14" ht="15.75" x14ac:dyDescent="0.25">
      <c r="A47" s="37" t="s">
        <v>2664</v>
      </c>
      <c r="B47" s="37" t="s">
        <v>676</v>
      </c>
      <c r="C47" s="38" t="s">
        <v>233</v>
      </c>
      <c r="D47" s="37" t="s">
        <v>2665</v>
      </c>
      <c r="E47" s="37" t="s">
        <v>169</v>
      </c>
      <c r="F47" s="39">
        <v>144738</v>
      </c>
      <c r="G47" s="38" t="s">
        <v>58</v>
      </c>
      <c r="H47" s="38" t="s">
        <v>13</v>
      </c>
      <c r="I47" s="39"/>
      <c r="J47" s="38"/>
      <c r="K47" s="38" t="s">
        <v>1</v>
      </c>
      <c r="L47" s="38" t="s">
        <v>59</v>
      </c>
      <c r="M47" s="38" t="s">
        <v>60</v>
      </c>
      <c r="N47" s="193">
        <v>46</v>
      </c>
    </row>
    <row r="48" spans="1:14" ht="15.75" x14ac:dyDescent="0.25">
      <c r="A48" s="34" t="s">
        <v>204</v>
      </c>
      <c r="B48" s="34" t="s">
        <v>139</v>
      </c>
      <c r="C48" s="35" t="s">
        <v>12</v>
      </c>
      <c r="D48" s="34" t="s">
        <v>195</v>
      </c>
      <c r="E48" s="34" t="s">
        <v>205</v>
      </c>
      <c r="F48" s="40">
        <v>142590</v>
      </c>
      <c r="G48" s="35" t="s">
        <v>58</v>
      </c>
      <c r="H48" s="35" t="s">
        <v>13</v>
      </c>
      <c r="I48" s="36"/>
      <c r="J48" s="35"/>
      <c r="K48" s="35" t="s">
        <v>1</v>
      </c>
      <c r="L48" s="35" t="s">
        <v>59</v>
      </c>
      <c r="M48" s="35" t="s">
        <v>60</v>
      </c>
      <c r="N48" s="35">
        <v>47</v>
      </c>
    </row>
    <row r="49" spans="1:14" ht="15.75" x14ac:dyDescent="0.25">
      <c r="A49" s="37" t="s">
        <v>206</v>
      </c>
      <c r="B49" s="37" t="s">
        <v>50</v>
      </c>
      <c r="C49" s="38" t="s">
        <v>207</v>
      </c>
      <c r="D49" s="37" t="s">
        <v>159</v>
      </c>
      <c r="E49" s="37" t="s">
        <v>208</v>
      </c>
      <c r="F49" s="43">
        <v>142143</v>
      </c>
      <c r="G49" s="38" t="s">
        <v>12</v>
      </c>
      <c r="H49" s="38" t="s">
        <v>13</v>
      </c>
      <c r="I49" s="39">
        <v>17845</v>
      </c>
      <c r="J49" s="38"/>
      <c r="K49" s="38" t="s">
        <v>0</v>
      </c>
      <c r="L49" s="38" t="s">
        <v>14</v>
      </c>
      <c r="M49" s="38" t="s">
        <v>7373</v>
      </c>
      <c r="N49" s="35">
        <v>48</v>
      </c>
    </row>
    <row r="50" spans="1:14" ht="15.75" x14ac:dyDescent="0.25">
      <c r="A50" s="34" t="s">
        <v>209</v>
      </c>
      <c r="B50" s="34" t="s">
        <v>210</v>
      </c>
      <c r="C50" s="35" t="s">
        <v>144</v>
      </c>
      <c r="D50" s="34" t="s">
        <v>159</v>
      </c>
      <c r="E50" s="34" t="s">
        <v>211</v>
      </c>
      <c r="F50" s="36">
        <v>141769</v>
      </c>
      <c r="G50" s="35" t="s">
        <v>12</v>
      </c>
      <c r="H50" s="35" t="s">
        <v>13</v>
      </c>
      <c r="I50" s="36">
        <v>28888</v>
      </c>
      <c r="J50" s="35"/>
      <c r="K50" s="35" t="s">
        <v>0</v>
      </c>
      <c r="L50" s="35" t="s">
        <v>14</v>
      </c>
      <c r="M50" s="38" t="s">
        <v>7373</v>
      </c>
      <c r="N50" s="193">
        <v>49</v>
      </c>
    </row>
    <row r="51" spans="1:14" ht="15.75" x14ac:dyDescent="0.25">
      <c r="A51" s="42" t="s">
        <v>218</v>
      </c>
      <c r="B51" s="37" t="s">
        <v>219</v>
      </c>
      <c r="C51" s="38" t="s">
        <v>135</v>
      </c>
      <c r="D51" s="37" t="s">
        <v>220</v>
      </c>
      <c r="E51" s="37" t="s">
        <v>221</v>
      </c>
      <c r="F51" s="43">
        <v>141747</v>
      </c>
      <c r="G51" s="38" t="s">
        <v>12</v>
      </c>
      <c r="H51" s="38" t="s">
        <v>13</v>
      </c>
      <c r="I51" s="39">
        <v>9000</v>
      </c>
      <c r="J51" s="38"/>
      <c r="K51" s="38" t="s">
        <v>0</v>
      </c>
      <c r="L51" s="38" t="s">
        <v>14</v>
      </c>
      <c r="M51" s="38" t="s">
        <v>7373</v>
      </c>
      <c r="N51" s="35">
        <v>50</v>
      </c>
    </row>
    <row r="52" spans="1:14" ht="15.75" x14ac:dyDescent="0.25">
      <c r="A52" s="34" t="s">
        <v>199</v>
      </c>
      <c r="B52" s="34" t="s">
        <v>200</v>
      </c>
      <c r="C52" s="35" t="s">
        <v>144</v>
      </c>
      <c r="D52" s="34" t="s">
        <v>201</v>
      </c>
      <c r="E52" s="34" t="s">
        <v>169</v>
      </c>
      <c r="F52" s="36">
        <v>140902</v>
      </c>
      <c r="G52" s="35" t="s">
        <v>58</v>
      </c>
      <c r="H52" s="35" t="s">
        <v>13</v>
      </c>
      <c r="I52" s="36"/>
      <c r="J52" s="35"/>
      <c r="K52" s="35" t="s">
        <v>1</v>
      </c>
      <c r="L52" s="35" t="s">
        <v>59</v>
      </c>
      <c r="M52" s="35" t="s">
        <v>60</v>
      </c>
      <c r="N52" s="35">
        <v>51</v>
      </c>
    </row>
    <row r="53" spans="1:14" ht="15.75" x14ac:dyDescent="0.25">
      <c r="A53" s="42" t="s">
        <v>2666</v>
      </c>
      <c r="B53" s="37" t="s">
        <v>139</v>
      </c>
      <c r="C53" s="38" t="s">
        <v>51</v>
      </c>
      <c r="D53" s="37" t="s">
        <v>449</v>
      </c>
      <c r="E53" s="37" t="s">
        <v>169</v>
      </c>
      <c r="F53" s="43">
        <v>140040</v>
      </c>
      <c r="G53" s="38" t="s">
        <v>58</v>
      </c>
      <c r="H53" s="38" t="s">
        <v>13</v>
      </c>
      <c r="I53" s="39">
        <v>30000</v>
      </c>
      <c r="J53" s="38"/>
      <c r="K53" s="38" t="s">
        <v>1</v>
      </c>
      <c r="L53" s="38" t="s">
        <v>59</v>
      </c>
      <c r="M53" s="38" t="s">
        <v>60</v>
      </c>
      <c r="N53" s="193">
        <v>52</v>
      </c>
    </row>
    <row r="54" spans="1:14" ht="15.75" x14ac:dyDescent="0.25">
      <c r="A54" s="34" t="s">
        <v>146</v>
      </c>
      <c r="B54" s="34" t="s">
        <v>147</v>
      </c>
      <c r="C54" s="35" t="s">
        <v>87</v>
      </c>
      <c r="D54" s="34" t="s">
        <v>2667</v>
      </c>
      <c r="E54" s="34" t="s">
        <v>149</v>
      </c>
      <c r="F54" s="40">
        <v>140000</v>
      </c>
      <c r="G54" s="35" t="s">
        <v>12</v>
      </c>
      <c r="H54" s="35" t="s">
        <v>13</v>
      </c>
      <c r="I54" s="36"/>
      <c r="J54" s="35"/>
      <c r="K54" s="35" t="s">
        <v>0</v>
      </c>
      <c r="L54" s="35" t="s">
        <v>14</v>
      </c>
      <c r="M54" s="38" t="s">
        <v>7373</v>
      </c>
      <c r="N54" s="35">
        <v>53</v>
      </c>
    </row>
    <row r="55" spans="1:14" ht="15.75" x14ac:dyDescent="0.25">
      <c r="A55" s="37" t="s">
        <v>2668</v>
      </c>
      <c r="B55" s="37" t="s">
        <v>307</v>
      </c>
      <c r="C55" s="38" t="s">
        <v>144</v>
      </c>
      <c r="D55" s="37" t="s">
        <v>2669</v>
      </c>
      <c r="E55" s="37" t="s">
        <v>2670</v>
      </c>
      <c r="F55" s="43">
        <v>139965</v>
      </c>
      <c r="G55" s="38" t="s">
        <v>12</v>
      </c>
      <c r="H55" s="38" t="s">
        <v>13</v>
      </c>
      <c r="I55" s="39"/>
      <c r="J55" s="38"/>
      <c r="K55" s="38" t="s">
        <v>2</v>
      </c>
      <c r="L55" s="38" t="s">
        <v>14</v>
      </c>
      <c r="M55" s="38" t="s">
        <v>15</v>
      </c>
      <c r="N55" s="35">
        <v>54</v>
      </c>
    </row>
    <row r="56" spans="1:14" ht="15.75" x14ac:dyDescent="0.25">
      <c r="A56" s="34" t="s">
        <v>222</v>
      </c>
      <c r="B56" s="34" t="s">
        <v>223</v>
      </c>
      <c r="C56" s="35" t="s">
        <v>224</v>
      </c>
      <c r="D56" s="34" t="s">
        <v>56</v>
      </c>
      <c r="E56" s="34" t="s">
        <v>169</v>
      </c>
      <c r="F56" s="40">
        <v>139657</v>
      </c>
      <c r="G56" s="35" t="s">
        <v>58</v>
      </c>
      <c r="H56" s="35" t="s">
        <v>13</v>
      </c>
      <c r="I56" s="36">
        <v>5000</v>
      </c>
      <c r="J56" s="35"/>
      <c r="K56" s="35" t="s">
        <v>1</v>
      </c>
      <c r="L56" s="35" t="s">
        <v>59</v>
      </c>
      <c r="M56" s="35" t="s">
        <v>60</v>
      </c>
      <c r="N56" s="193">
        <v>55</v>
      </c>
    </row>
    <row r="57" spans="1:14" ht="15.75" x14ac:dyDescent="0.25">
      <c r="A57" s="37" t="s">
        <v>216</v>
      </c>
      <c r="B57" s="37" t="s">
        <v>217</v>
      </c>
      <c r="C57" s="38" t="s">
        <v>12</v>
      </c>
      <c r="D57" s="37" t="s">
        <v>195</v>
      </c>
      <c r="E57" s="37" t="s">
        <v>169</v>
      </c>
      <c r="F57" s="43">
        <v>139278</v>
      </c>
      <c r="G57" s="38" t="s">
        <v>58</v>
      </c>
      <c r="H57" s="38" t="s">
        <v>13</v>
      </c>
      <c r="I57" s="39">
        <v>13000</v>
      </c>
      <c r="J57" s="38"/>
      <c r="K57" s="38" t="s">
        <v>1</v>
      </c>
      <c r="L57" s="38" t="s">
        <v>59</v>
      </c>
      <c r="M57" s="38" t="s">
        <v>60</v>
      </c>
      <c r="N57" s="35">
        <v>56</v>
      </c>
    </row>
    <row r="58" spans="1:14" ht="15.75" x14ac:dyDescent="0.25">
      <c r="A58" s="41" t="s">
        <v>212</v>
      </c>
      <c r="B58" s="34" t="s">
        <v>213</v>
      </c>
      <c r="C58" s="35" t="s">
        <v>18</v>
      </c>
      <c r="D58" s="34" t="s">
        <v>56</v>
      </c>
      <c r="E58" s="34" t="s">
        <v>109</v>
      </c>
      <c r="F58" s="40">
        <v>138828</v>
      </c>
      <c r="G58" s="35" t="s">
        <v>58</v>
      </c>
      <c r="H58" s="35" t="s">
        <v>13</v>
      </c>
      <c r="I58" s="36"/>
      <c r="J58" s="35"/>
      <c r="K58" s="35" t="s">
        <v>1</v>
      </c>
      <c r="L58" s="35" t="s">
        <v>59</v>
      </c>
      <c r="M58" s="35" t="s">
        <v>60</v>
      </c>
      <c r="N58" s="35">
        <v>57</v>
      </c>
    </row>
    <row r="59" spans="1:14" ht="15.75" x14ac:dyDescent="0.25">
      <c r="A59" s="37" t="s">
        <v>226</v>
      </c>
      <c r="B59" s="37" t="s">
        <v>227</v>
      </c>
      <c r="C59" s="38" t="s">
        <v>181</v>
      </c>
      <c r="D59" s="37" t="s">
        <v>228</v>
      </c>
      <c r="E59" s="37" t="s">
        <v>211</v>
      </c>
      <c r="F59" s="39">
        <v>137291</v>
      </c>
      <c r="G59" s="38" t="s">
        <v>58</v>
      </c>
      <c r="H59" s="38" t="s">
        <v>13</v>
      </c>
      <c r="I59" s="39">
        <v>5000</v>
      </c>
      <c r="J59" s="38"/>
      <c r="K59" s="38" t="s">
        <v>1</v>
      </c>
      <c r="L59" s="38" t="s">
        <v>59</v>
      </c>
      <c r="M59" s="38" t="s">
        <v>60</v>
      </c>
      <c r="N59" s="193">
        <v>58</v>
      </c>
    </row>
    <row r="60" spans="1:14" ht="15.75" x14ac:dyDescent="0.25">
      <c r="A60" s="34" t="s">
        <v>214</v>
      </c>
      <c r="B60" s="34" t="s">
        <v>215</v>
      </c>
      <c r="C60" s="44"/>
      <c r="D60" s="34" t="s">
        <v>201</v>
      </c>
      <c r="E60" s="34" t="s">
        <v>125</v>
      </c>
      <c r="F60" s="40">
        <v>136904</v>
      </c>
      <c r="G60" s="35" t="s">
        <v>58</v>
      </c>
      <c r="H60" s="35" t="s">
        <v>13</v>
      </c>
      <c r="I60" s="36"/>
      <c r="J60" s="35"/>
      <c r="K60" s="35" t="s">
        <v>1</v>
      </c>
      <c r="L60" s="35" t="s">
        <v>59</v>
      </c>
      <c r="M60" s="35" t="s">
        <v>60</v>
      </c>
      <c r="N60" s="35">
        <v>59</v>
      </c>
    </row>
    <row r="61" spans="1:14" ht="15.75" x14ac:dyDescent="0.25">
      <c r="A61" s="37" t="s">
        <v>229</v>
      </c>
      <c r="B61" s="37" t="s">
        <v>230</v>
      </c>
      <c r="C61" s="38" t="s">
        <v>12</v>
      </c>
      <c r="D61" s="37" t="s">
        <v>195</v>
      </c>
      <c r="E61" s="37" t="s">
        <v>169</v>
      </c>
      <c r="F61" s="39">
        <v>135751</v>
      </c>
      <c r="G61" s="38" t="s">
        <v>58</v>
      </c>
      <c r="H61" s="38" t="s">
        <v>13</v>
      </c>
      <c r="I61" s="39"/>
      <c r="J61" s="38"/>
      <c r="K61" s="38" t="s">
        <v>1</v>
      </c>
      <c r="L61" s="38" t="s">
        <v>59</v>
      </c>
      <c r="M61" s="38" t="s">
        <v>60</v>
      </c>
      <c r="N61" s="35">
        <v>60</v>
      </c>
    </row>
    <row r="62" spans="1:14" ht="15.75" x14ac:dyDescent="0.25">
      <c r="A62" s="41" t="s">
        <v>231</v>
      </c>
      <c r="B62" s="34" t="s">
        <v>232</v>
      </c>
      <c r="C62" s="35" t="s">
        <v>233</v>
      </c>
      <c r="D62" s="34" t="s">
        <v>56</v>
      </c>
      <c r="E62" s="34" t="s">
        <v>234</v>
      </c>
      <c r="F62" s="36">
        <v>135053</v>
      </c>
      <c r="G62" s="35" t="s">
        <v>58</v>
      </c>
      <c r="H62" s="35" t="s">
        <v>13</v>
      </c>
      <c r="I62" s="36">
        <v>1000</v>
      </c>
      <c r="J62" s="35"/>
      <c r="K62" s="35" t="s">
        <v>1</v>
      </c>
      <c r="L62" s="35" t="s">
        <v>59</v>
      </c>
      <c r="M62" s="35" t="s">
        <v>60</v>
      </c>
      <c r="N62" s="193">
        <v>61</v>
      </c>
    </row>
    <row r="63" spans="1:14" ht="15.75" x14ac:dyDescent="0.25">
      <c r="A63" s="37" t="s">
        <v>237</v>
      </c>
      <c r="B63" s="37" t="s">
        <v>238</v>
      </c>
      <c r="C63" s="38" t="s">
        <v>23</v>
      </c>
      <c r="D63" s="37" t="s">
        <v>239</v>
      </c>
      <c r="E63" s="37" t="s">
        <v>240</v>
      </c>
      <c r="F63" s="43">
        <v>135049</v>
      </c>
      <c r="G63" s="38" t="s">
        <v>12</v>
      </c>
      <c r="H63" s="38" t="s">
        <v>13</v>
      </c>
      <c r="I63" s="39">
        <v>1000</v>
      </c>
      <c r="J63" s="38"/>
      <c r="K63" s="38" t="s">
        <v>2</v>
      </c>
      <c r="L63" s="38" t="s">
        <v>14</v>
      </c>
      <c r="M63" s="38" t="s">
        <v>15</v>
      </c>
      <c r="N63" s="35">
        <v>62</v>
      </c>
    </row>
    <row r="64" spans="1:14" ht="15.75" x14ac:dyDescent="0.25">
      <c r="A64" s="34" t="s">
        <v>170</v>
      </c>
      <c r="B64" s="34" t="s">
        <v>171</v>
      </c>
      <c r="C64" s="35" t="s">
        <v>144</v>
      </c>
      <c r="D64" s="34" t="s">
        <v>172</v>
      </c>
      <c r="E64" s="34" t="s">
        <v>173</v>
      </c>
      <c r="F64" s="40">
        <v>135000</v>
      </c>
      <c r="G64" s="35" t="s">
        <v>12</v>
      </c>
      <c r="H64" s="35" t="s">
        <v>13</v>
      </c>
      <c r="I64" s="36"/>
      <c r="J64" s="35"/>
      <c r="K64" s="35" t="s">
        <v>2</v>
      </c>
      <c r="L64" s="35" t="s">
        <v>14</v>
      </c>
      <c r="M64" s="35" t="s">
        <v>15</v>
      </c>
      <c r="N64" s="35">
        <v>63</v>
      </c>
    </row>
    <row r="65" spans="1:14" ht="15.75" x14ac:dyDescent="0.25">
      <c r="A65" s="42" t="s">
        <v>2671</v>
      </c>
      <c r="B65" s="37" t="s">
        <v>2672</v>
      </c>
      <c r="C65" s="38" t="s">
        <v>187</v>
      </c>
      <c r="D65" s="37" t="s">
        <v>2673</v>
      </c>
      <c r="E65" s="37" t="s">
        <v>89</v>
      </c>
      <c r="F65" s="43">
        <v>135000</v>
      </c>
      <c r="G65" s="38" t="s">
        <v>12</v>
      </c>
      <c r="H65" s="38" t="s">
        <v>13</v>
      </c>
      <c r="I65" s="39"/>
      <c r="J65" s="38"/>
      <c r="K65" s="38" t="s">
        <v>2</v>
      </c>
      <c r="L65" s="38" t="s">
        <v>14</v>
      </c>
      <c r="M65" s="38" t="s">
        <v>15</v>
      </c>
      <c r="N65" s="193">
        <v>64</v>
      </c>
    </row>
    <row r="66" spans="1:14" ht="15.75" x14ac:dyDescent="0.25">
      <c r="A66" s="34" t="s">
        <v>235</v>
      </c>
      <c r="B66" s="34" t="s">
        <v>236</v>
      </c>
      <c r="C66" s="44"/>
      <c r="D66" s="34" t="s">
        <v>56</v>
      </c>
      <c r="E66" s="34" t="s">
        <v>169</v>
      </c>
      <c r="F66" s="36">
        <v>133209</v>
      </c>
      <c r="G66" s="35" t="s">
        <v>58</v>
      </c>
      <c r="H66" s="35" t="s">
        <v>13</v>
      </c>
      <c r="I66" s="36"/>
      <c r="J66" s="35"/>
      <c r="K66" s="35" t="s">
        <v>1</v>
      </c>
      <c r="L66" s="35" t="s">
        <v>59</v>
      </c>
      <c r="M66" s="35" t="s">
        <v>60</v>
      </c>
      <c r="N66" s="35">
        <v>65</v>
      </c>
    </row>
    <row r="67" spans="1:14" ht="15.75" x14ac:dyDescent="0.25">
      <c r="A67" s="37" t="s">
        <v>250</v>
      </c>
      <c r="B67" s="37" t="s">
        <v>251</v>
      </c>
      <c r="C67" s="38" t="s">
        <v>12</v>
      </c>
      <c r="D67" s="37" t="s">
        <v>252</v>
      </c>
      <c r="E67" s="37" t="s">
        <v>253</v>
      </c>
      <c r="F67" s="43">
        <v>132600</v>
      </c>
      <c r="G67" s="38" t="s">
        <v>12</v>
      </c>
      <c r="H67" s="38" t="s">
        <v>13</v>
      </c>
      <c r="I67" s="39"/>
      <c r="J67" s="38"/>
      <c r="K67" s="38" t="s">
        <v>2</v>
      </c>
      <c r="L67" s="38" t="s">
        <v>14</v>
      </c>
      <c r="M67" s="38" t="s">
        <v>15</v>
      </c>
      <c r="N67" s="35">
        <v>66</v>
      </c>
    </row>
    <row r="68" spans="1:14" ht="15.75" x14ac:dyDescent="0.25">
      <c r="A68" s="34" t="s">
        <v>256</v>
      </c>
      <c r="B68" s="34" t="s">
        <v>203</v>
      </c>
      <c r="C68" s="35" t="s">
        <v>87</v>
      </c>
      <c r="D68" s="34" t="s">
        <v>2674</v>
      </c>
      <c r="E68" s="34" t="s">
        <v>258</v>
      </c>
      <c r="F68" s="40">
        <v>131741</v>
      </c>
      <c r="G68" s="35" t="s">
        <v>12</v>
      </c>
      <c r="H68" s="35" t="s">
        <v>13</v>
      </c>
      <c r="I68" s="36">
        <v>9000</v>
      </c>
      <c r="J68" s="35"/>
      <c r="K68" s="35" t="s">
        <v>0</v>
      </c>
      <c r="L68" s="35" t="s">
        <v>14</v>
      </c>
      <c r="M68" s="38" t="s">
        <v>7373</v>
      </c>
      <c r="N68" s="193">
        <v>67</v>
      </c>
    </row>
    <row r="69" spans="1:14" ht="15.75" x14ac:dyDescent="0.25">
      <c r="A69" s="42" t="s">
        <v>2675</v>
      </c>
      <c r="B69" s="37" t="s">
        <v>254</v>
      </c>
      <c r="C69" s="38" t="s">
        <v>51</v>
      </c>
      <c r="D69" s="37" t="s">
        <v>255</v>
      </c>
      <c r="E69" s="37" t="s">
        <v>53</v>
      </c>
      <c r="F69" s="39">
        <v>131689</v>
      </c>
      <c r="G69" s="38" t="s">
        <v>12</v>
      </c>
      <c r="H69" s="38" t="s">
        <v>13</v>
      </c>
      <c r="I69" s="39"/>
      <c r="J69" s="38"/>
      <c r="K69" s="38" t="s">
        <v>2</v>
      </c>
      <c r="L69" s="38" t="s">
        <v>14</v>
      </c>
      <c r="M69" s="38" t="s">
        <v>15</v>
      </c>
      <c r="N69" s="35">
        <v>68</v>
      </c>
    </row>
    <row r="70" spans="1:14" ht="15.75" x14ac:dyDescent="0.25">
      <c r="A70" s="45" t="s">
        <v>247</v>
      </c>
      <c r="B70" s="46" t="s">
        <v>248</v>
      </c>
      <c r="C70" s="47" t="s">
        <v>23</v>
      </c>
      <c r="D70" s="46" t="s">
        <v>56</v>
      </c>
      <c r="E70" s="46" t="s">
        <v>249</v>
      </c>
      <c r="F70" s="48">
        <v>131085</v>
      </c>
      <c r="G70" s="47" t="s">
        <v>58</v>
      </c>
      <c r="H70" s="47" t="s">
        <v>13</v>
      </c>
      <c r="I70" s="48"/>
      <c r="J70" s="47"/>
      <c r="K70" s="47" t="s">
        <v>1</v>
      </c>
      <c r="L70" s="47" t="s">
        <v>59</v>
      </c>
      <c r="M70" s="47" t="s">
        <v>60</v>
      </c>
      <c r="N70" s="35">
        <v>69</v>
      </c>
    </row>
    <row r="71" spans="1:14" ht="15.75" x14ac:dyDescent="0.25">
      <c r="A71" s="42" t="s">
        <v>267</v>
      </c>
      <c r="B71" s="37" t="s">
        <v>268</v>
      </c>
      <c r="C71" s="38" t="s">
        <v>58</v>
      </c>
      <c r="D71" s="37" t="s">
        <v>269</v>
      </c>
      <c r="E71" s="37" t="s">
        <v>270</v>
      </c>
      <c r="F71" s="43">
        <v>129333</v>
      </c>
      <c r="G71" s="38" t="s">
        <v>58</v>
      </c>
      <c r="H71" s="38" t="s">
        <v>13</v>
      </c>
      <c r="I71" s="39"/>
      <c r="J71" s="38"/>
      <c r="K71" s="38" t="s">
        <v>1</v>
      </c>
      <c r="L71" s="38" t="s">
        <v>59</v>
      </c>
      <c r="M71" s="38" t="s">
        <v>60</v>
      </c>
      <c r="N71" s="193">
        <v>70</v>
      </c>
    </row>
    <row r="72" spans="1:14" ht="15.75" x14ac:dyDescent="0.25">
      <c r="A72" s="34" t="s">
        <v>259</v>
      </c>
      <c r="B72" s="34" t="s">
        <v>260</v>
      </c>
      <c r="C72" s="35" t="s">
        <v>144</v>
      </c>
      <c r="D72" s="34" t="s">
        <v>188</v>
      </c>
      <c r="E72" s="34" t="s">
        <v>261</v>
      </c>
      <c r="F72" s="36">
        <v>129265</v>
      </c>
      <c r="G72" s="35" t="s">
        <v>12</v>
      </c>
      <c r="H72" s="35" t="s">
        <v>13</v>
      </c>
      <c r="I72" s="36">
        <v>8000</v>
      </c>
      <c r="J72" s="35"/>
      <c r="K72" s="35" t="s">
        <v>0</v>
      </c>
      <c r="L72" s="35" t="s">
        <v>14</v>
      </c>
      <c r="M72" s="38" t="s">
        <v>7373</v>
      </c>
      <c r="N72" s="35">
        <v>71</v>
      </c>
    </row>
    <row r="73" spans="1:14" ht="15.75" x14ac:dyDescent="0.25">
      <c r="A73" s="37" t="s">
        <v>265</v>
      </c>
      <c r="B73" s="37" t="s">
        <v>266</v>
      </c>
      <c r="C73" s="38" t="s">
        <v>12</v>
      </c>
      <c r="D73" s="37" t="s">
        <v>195</v>
      </c>
      <c r="E73" s="37" t="s">
        <v>205</v>
      </c>
      <c r="F73" s="43">
        <v>129145</v>
      </c>
      <c r="G73" s="38" t="s">
        <v>58</v>
      </c>
      <c r="H73" s="38" t="s">
        <v>13</v>
      </c>
      <c r="I73" s="39"/>
      <c r="J73" s="38"/>
      <c r="K73" s="38" t="s">
        <v>1</v>
      </c>
      <c r="L73" s="38" t="s">
        <v>59</v>
      </c>
      <c r="M73" s="38" t="s">
        <v>60</v>
      </c>
      <c r="N73" s="35">
        <v>72</v>
      </c>
    </row>
    <row r="74" spans="1:14" ht="15.75" x14ac:dyDescent="0.25">
      <c r="A74" s="41" t="s">
        <v>262</v>
      </c>
      <c r="B74" s="34" t="s">
        <v>263</v>
      </c>
      <c r="C74" s="35" t="s">
        <v>9</v>
      </c>
      <c r="D74" s="34" t="s">
        <v>264</v>
      </c>
      <c r="E74" s="34" t="s">
        <v>234</v>
      </c>
      <c r="F74" s="40">
        <v>129077</v>
      </c>
      <c r="G74" s="35" t="s">
        <v>12</v>
      </c>
      <c r="H74" s="35" t="s">
        <v>13</v>
      </c>
      <c r="I74" s="36">
        <v>7000</v>
      </c>
      <c r="J74" s="35"/>
      <c r="K74" s="35" t="s">
        <v>0</v>
      </c>
      <c r="L74" s="35" t="s">
        <v>14</v>
      </c>
      <c r="M74" s="38" t="s">
        <v>7373</v>
      </c>
      <c r="N74" s="193">
        <v>73</v>
      </c>
    </row>
    <row r="75" spans="1:14" ht="15.75" x14ac:dyDescent="0.25">
      <c r="A75" s="37" t="s">
        <v>271</v>
      </c>
      <c r="B75" s="37" t="s">
        <v>78</v>
      </c>
      <c r="C75" s="38" t="s">
        <v>224</v>
      </c>
      <c r="D75" s="37" t="s">
        <v>195</v>
      </c>
      <c r="E75" s="37" t="s">
        <v>109</v>
      </c>
      <c r="F75" s="39">
        <v>127703</v>
      </c>
      <c r="G75" s="38" t="s">
        <v>58</v>
      </c>
      <c r="H75" s="38" t="s">
        <v>13</v>
      </c>
      <c r="I75" s="39"/>
      <c r="J75" s="38"/>
      <c r="K75" s="38" t="s">
        <v>1</v>
      </c>
      <c r="L75" s="38" t="s">
        <v>59</v>
      </c>
      <c r="M75" s="38" t="s">
        <v>60</v>
      </c>
      <c r="N75" s="35">
        <v>74</v>
      </c>
    </row>
    <row r="76" spans="1:14" ht="15.75" x14ac:dyDescent="0.25">
      <c r="A76" s="41" t="s">
        <v>273</v>
      </c>
      <c r="B76" s="34" t="s">
        <v>8</v>
      </c>
      <c r="C76" s="35" t="s">
        <v>87</v>
      </c>
      <c r="D76" s="34" t="s">
        <v>274</v>
      </c>
      <c r="E76" s="34" t="s">
        <v>93</v>
      </c>
      <c r="F76" s="40">
        <v>127222</v>
      </c>
      <c r="G76" s="35" t="s">
        <v>12</v>
      </c>
      <c r="H76" s="35" t="s">
        <v>13</v>
      </c>
      <c r="I76" s="36">
        <v>8000</v>
      </c>
      <c r="J76" s="35"/>
      <c r="K76" s="35" t="s">
        <v>0</v>
      </c>
      <c r="L76" s="35" t="s">
        <v>14</v>
      </c>
      <c r="M76" s="38" t="s">
        <v>7373</v>
      </c>
      <c r="N76" s="35">
        <v>75</v>
      </c>
    </row>
    <row r="77" spans="1:14" ht="15.75" x14ac:dyDescent="0.25">
      <c r="A77" s="42" t="s">
        <v>275</v>
      </c>
      <c r="B77" s="37" t="s">
        <v>276</v>
      </c>
      <c r="C77" s="49"/>
      <c r="D77" s="37" t="s">
        <v>159</v>
      </c>
      <c r="E77" s="37" t="s">
        <v>277</v>
      </c>
      <c r="F77" s="43">
        <v>127203</v>
      </c>
      <c r="G77" s="38" t="s">
        <v>58</v>
      </c>
      <c r="H77" s="38" t="s">
        <v>13</v>
      </c>
      <c r="I77" s="39">
        <v>7000</v>
      </c>
      <c r="J77" s="38"/>
      <c r="K77" s="38" t="s">
        <v>1</v>
      </c>
      <c r="L77" s="38" t="s">
        <v>59</v>
      </c>
      <c r="M77" s="38" t="s">
        <v>60</v>
      </c>
      <c r="N77" s="193">
        <v>76</v>
      </c>
    </row>
    <row r="78" spans="1:14" ht="15.75" x14ac:dyDescent="0.25">
      <c r="A78" s="41" t="s">
        <v>281</v>
      </c>
      <c r="B78" s="34" t="s">
        <v>282</v>
      </c>
      <c r="C78" s="35" t="s">
        <v>187</v>
      </c>
      <c r="D78" s="34" t="s">
        <v>283</v>
      </c>
      <c r="E78" s="34" t="s">
        <v>284</v>
      </c>
      <c r="F78" s="40">
        <v>126220</v>
      </c>
      <c r="G78" s="35" t="s">
        <v>12</v>
      </c>
      <c r="H78" s="35" t="s">
        <v>13</v>
      </c>
      <c r="I78" s="36"/>
      <c r="J78" s="35"/>
      <c r="K78" s="35" t="s">
        <v>2</v>
      </c>
      <c r="L78" s="35" t="s">
        <v>14</v>
      </c>
      <c r="M78" s="35" t="s">
        <v>15</v>
      </c>
      <c r="N78" s="35">
        <v>77</v>
      </c>
    </row>
    <row r="79" spans="1:14" ht="15.75" x14ac:dyDescent="0.25">
      <c r="A79" s="37" t="s">
        <v>288</v>
      </c>
      <c r="B79" s="37" t="s">
        <v>289</v>
      </c>
      <c r="C79" s="38" t="s">
        <v>58</v>
      </c>
      <c r="D79" s="37" t="s">
        <v>290</v>
      </c>
      <c r="E79" s="37" t="s">
        <v>291</v>
      </c>
      <c r="F79" s="39">
        <v>125867</v>
      </c>
      <c r="G79" s="38" t="s">
        <v>12</v>
      </c>
      <c r="H79" s="38" t="s">
        <v>13</v>
      </c>
      <c r="I79" s="39"/>
      <c r="J79" s="38"/>
      <c r="K79" s="38" t="s">
        <v>2</v>
      </c>
      <c r="L79" s="38" t="s">
        <v>14</v>
      </c>
      <c r="M79" s="38" t="s">
        <v>15</v>
      </c>
      <c r="N79" s="35">
        <v>78</v>
      </c>
    </row>
    <row r="80" spans="1:14" ht="15.75" x14ac:dyDescent="0.25">
      <c r="A80" s="34" t="s">
        <v>278</v>
      </c>
      <c r="B80" s="34" t="s">
        <v>279</v>
      </c>
      <c r="C80" s="44"/>
      <c r="D80" s="34" t="s">
        <v>56</v>
      </c>
      <c r="E80" s="34" t="s">
        <v>280</v>
      </c>
      <c r="F80" s="40">
        <v>125837</v>
      </c>
      <c r="G80" s="35" t="s">
        <v>58</v>
      </c>
      <c r="H80" s="35" t="s">
        <v>13</v>
      </c>
      <c r="I80" s="36"/>
      <c r="J80" s="35"/>
      <c r="K80" s="35" t="s">
        <v>1</v>
      </c>
      <c r="L80" s="35" t="s">
        <v>59</v>
      </c>
      <c r="M80" s="35" t="s">
        <v>60</v>
      </c>
      <c r="N80" s="193">
        <v>79</v>
      </c>
    </row>
    <row r="81" spans="1:14" ht="15.75" x14ac:dyDescent="0.25">
      <c r="A81" s="37" t="s">
        <v>272</v>
      </c>
      <c r="B81" s="37" t="s">
        <v>67</v>
      </c>
      <c r="C81" s="38" t="s">
        <v>87</v>
      </c>
      <c r="D81" s="37" t="s">
        <v>201</v>
      </c>
      <c r="E81" s="37" t="s">
        <v>109</v>
      </c>
      <c r="F81" s="39">
        <v>125788</v>
      </c>
      <c r="G81" s="38" t="s">
        <v>58</v>
      </c>
      <c r="H81" s="38" t="s">
        <v>13</v>
      </c>
      <c r="I81" s="39"/>
      <c r="J81" s="38"/>
      <c r="K81" s="38" t="s">
        <v>1</v>
      </c>
      <c r="L81" s="38" t="s">
        <v>59</v>
      </c>
      <c r="M81" s="38" t="s">
        <v>60</v>
      </c>
      <c r="N81" s="35">
        <v>80</v>
      </c>
    </row>
    <row r="82" spans="1:14" ht="15.75" x14ac:dyDescent="0.25">
      <c r="A82" s="41" t="s">
        <v>2676</v>
      </c>
      <c r="B82" s="34" t="s">
        <v>210</v>
      </c>
      <c r="C82" s="35" t="s">
        <v>31</v>
      </c>
      <c r="D82" s="34" t="s">
        <v>449</v>
      </c>
      <c r="E82" s="34" t="s">
        <v>205</v>
      </c>
      <c r="F82" s="36">
        <v>125379</v>
      </c>
      <c r="G82" s="35" t="s">
        <v>58</v>
      </c>
      <c r="H82" s="35" t="s">
        <v>13</v>
      </c>
      <c r="I82" s="36">
        <v>8000</v>
      </c>
      <c r="J82" s="35"/>
      <c r="K82" s="35" t="s">
        <v>1</v>
      </c>
      <c r="L82" s="35" t="s">
        <v>59</v>
      </c>
      <c r="M82" s="35" t="s">
        <v>60</v>
      </c>
      <c r="N82" s="35">
        <v>81</v>
      </c>
    </row>
    <row r="83" spans="1:14" ht="15.75" x14ac:dyDescent="0.25">
      <c r="A83" s="37" t="s">
        <v>299</v>
      </c>
      <c r="B83" s="37" t="s">
        <v>300</v>
      </c>
      <c r="C83" s="38" t="s">
        <v>233</v>
      </c>
      <c r="D83" s="37" t="s">
        <v>301</v>
      </c>
      <c r="E83" s="37" t="s">
        <v>302</v>
      </c>
      <c r="F83" s="43">
        <v>125182</v>
      </c>
      <c r="G83" s="38" t="s">
        <v>58</v>
      </c>
      <c r="H83" s="38" t="s">
        <v>13</v>
      </c>
      <c r="I83" s="39"/>
      <c r="J83" s="38"/>
      <c r="K83" s="38" t="s">
        <v>1</v>
      </c>
      <c r="L83" s="38" t="s">
        <v>59</v>
      </c>
      <c r="M83" s="38" t="s">
        <v>60</v>
      </c>
      <c r="N83" s="193">
        <v>82</v>
      </c>
    </row>
    <row r="84" spans="1:14" ht="15.75" x14ac:dyDescent="0.25">
      <c r="A84" s="41" t="s">
        <v>285</v>
      </c>
      <c r="B84" s="34" t="s">
        <v>286</v>
      </c>
      <c r="C84" s="35" t="s">
        <v>287</v>
      </c>
      <c r="D84" s="34" t="s">
        <v>195</v>
      </c>
      <c r="E84" s="34" t="s">
        <v>109</v>
      </c>
      <c r="F84" s="40">
        <v>125021</v>
      </c>
      <c r="G84" s="35" t="s">
        <v>58</v>
      </c>
      <c r="H84" s="35" t="s">
        <v>13</v>
      </c>
      <c r="I84" s="36"/>
      <c r="J84" s="35"/>
      <c r="K84" s="35" t="s">
        <v>1</v>
      </c>
      <c r="L84" s="35" t="s">
        <v>59</v>
      </c>
      <c r="M84" s="35" t="s">
        <v>60</v>
      </c>
      <c r="N84" s="35">
        <v>83</v>
      </c>
    </row>
    <row r="85" spans="1:14" ht="15.75" x14ac:dyDescent="0.25">
      <c r="A85" s="42" t="s">
        <v>110</v>
      </c>
      <c r="B85" s="37" t="s">
        <v>111</v>
      </c>
      <c r="C85" s="49"/>
      <c r="D85" s="37" t="s">
        <v>368</v>
      </c>
      <c r="E85" s="37" t="s">
        <v>113</v>
      </c>
      <c r="F85" s="39">
        <v>125000</v>
      </c>
      <c r="G85" s="38" t="s">
        <v>12</v>
      </c>
      <c r="H85" s="38" t="s">
        <v>13</v>
      </c>
      <c r="I85" s="39">
        <v>5000</v>
      </c>
      <c r="J85" s="38"/>
      <c r="K85" s="38" t="s">
        <v>2</v>
      </c>
      <c r="L85" s="38" t="s">
        <v>14</v>
      </c>
      <c r="M85" s="38" t="s">
        <v>15</v>
      </c>
      <c r="N85" s="35">
        <v>84</v>
      </c>
    </row>
    <row r="86" spans="1:14" ht="15.75" x14ac:dyDescent="0.25">
      <c r="A86" s="41" t="s">
        <v>306</v>
      </c>
      <c r="B86" s="34" t="s">
        <v>307</v>
      </c>
      <c r="C86" s="35" t="s">
        <v>207</v>
      </c>
      <c r="D86" s="34" t="s">
        <v>308</v>
      </c>
      <c r="E86" s="34" t="s">
        <v>309</v>
      </c>
      <c r="F86" s="40">
        <v>124440</v>
      </c>
      <c r="G86" s="35" t="s">
        <v>12</v>
      </c>
      <c r="H86" s="35" t="s">
        <v>13</v>
      </c>
      <c r="I86" s="36"/>
      <c r="J86" s="35"/>
      <c r="K86" s="35" t="s">
        <v>2</v>
      </c>
      <c r="L86" s="35" t="s">
        <v>14</v>
      </c>
      <c r="M86" s="35" t="s">
        <v>15</v>
      </c>
      <c r="N86" s="193">
        <v>85</v>
      </c>
    </row>
    <row r="87" spans="1:14" ht="15.75" x14ac:dyDescent="0.25">
      <c r="A87" s="42" t="s">
        <v>295</v>
      </c>
      <c r="B87" s="37" t="s">
        <v>296</v>
      </c>
      <c r="C87" s="49"/>
      <c r="D87" s="37" t="s">
        <v>159</v>
      </c>
      <c r="E87" s="37" t="s">
        <v>297</v>
      </c>
      <c r="F87" s="43">
        <v>124284</v>
      </c>
      <c r="G87" s="38" t="s">
        <v>12</v>
      </c>
      <c r="H87" s="38" t="s">
        <v>13</v>
      </c>
      <c r="I87" s="39">
        <v>8500</v>
      </c>
      <c r="J87" s="38"/>
      <c r="K87" s="38" t="s">
        <v>0</v>
      </c>
      <c r="L87" s="38" t="s">
        <v>14</v>
      </c>
      <c r="M87" s="38" t="s">
        <v>7373</v>
      </c>
      <c r="N87" s="35">
        <v>86</v>
      </c>
    </row>
    <row r="88" spans="1:14" ht="15.75" x14ac:dyDescent="0.25">
      <c r="A88" s="34" t="s">
        <v>303</v>
      </c>
      <c r="B88" s="34" t="s">
        <v>304</v>
      </c>
      <c r="C88" s="35" t="s">
        <v>58</v>
      </c>
      <c r="D88" s="34" t="s">
        <v>2677</v>
      </c>
      <c r="E88" s="34" t="s">
        <v>137</v>
      </c>
      <c r="F88" s="40">
        <v>123724</v>
      </c>
      <c r="G88" s="35" t="s">
        <v>12</v>
      </c>
      <c r="H88" s="35" t="s">
        <v>13</v>
      </c>
      <c r="I88" s="36">
        <v>6000</v>
      </c>
      <c r="J88" s="35"/>
      <c r="K88" s="35" t="s">
        <v>0</v>
      </c>
      <c r="L88" s="35" t="s">
        <v>14</v>
      </c>
      <c r="M88" s="38" t="s">
        <v>7373</v>
      </c>
      <c r="N88" s="35">
        <v>87</v>
      </c>
    </row>
    <row r="89" spans="1:14" ht="15.75" x14ac:dyDescent="0.25">
      <c r="A89" s="42" t="s">
        <v>315</v>
      </c>
      <c r="B89" s="37" t="s">
        <v>316</v>
      </c>
      <c r="C89" s="38" t="s">
        <v>144</v>
      </c>
      <c r="D89" s="37" t="s">
        <v>317</v>
      </c>
      <c r="E89" s="37" t="s">
        <v>33</v>
      </c>
      <c r="F89" s="43">
        <v>123646</v>
      </c>
      <c r="G89" s="38" t="s">
        <v>12</v>
      </c>
      <c r="H89" s="38" t="s">
        <v>13</v>
      </c>
      <c r="I89" s="39"/>
      <c r="J89" s="38"/>
      <c r="K89" s="38" t="s">
        <v>2</v>
      </c>
      <c r="L89" s="38" t="s">
        <v>14</v>
      </c>
      <c r="M89" s="38" t="s">
        <v>15</v>
      </c>
      <c r="N89" s="193">
        <v>88</v>
      </c>
    </row>
    <row r="90" spans="1:14" ht="15.75" x14ac:dyDescent="0.25">
      <c r="A90" s="41" t="s">
        <v>294</v>
      </c>
      <c r="B90" s="34" t="s">
        <v>86</v>
      </c>
      <c r="C90" s="35" t="s">
        <v>187</v>
      </c>
      <c r="D90" s="34" t="s">
        <v>56</v>
      </c>
      <c r="E90" s="34" t="s">
        <v>221</v>
      </c>
      <c r="F90" s="40">
        <v>123441</v>
      </c>
      <c r="G90" s="35" t="s">
        <v>58</v>
      </c>
      <c r="H90" s="35" t="s">
        <v>13</v>
      </c>
      <c r="I90" s="36"/>
      <c r="J90" s="35"/>
      <c r="K90" s="35" t="s">
        <v>1</v>
      </c>
      <c r="L90" s="35" t="s">
        <v>59</v>
      </c>
      <c r="M90" s="35" t="s">
        <v>60</v>
      </c>
      <c r="N90" s="35">
        <v>89</v>
      </c>
    </row>
    <row r="91" spans="1:14" ht="15.75" x14ac:dyDescent="0.25">
      <c r="A91" s="37" t="s">
        <v>312</v>
      </c>
      <c r="B91" s="37" t="s">
        <v>313</v>
      </c>
      <c r="C91" s="38" t="s">
        <v>12</v>
      </c>
      <c r="D91" s="37" t="s">
        <v>314</v>
      </c>
      <c r="E91" s="37" t="s">
        <v>270</v>
      </c>
      <c r="F91" s="43">
        <v>123425</v>
      </c>
      <c r="G91" s="38" t="s">
        <v>58</v>
      </c>
      <c r="H91" s="38" t="s">
        <v>13</v>
      </c>
      <c r="I91" s="39"/>
      <c r="J91" s="38"/>
      <c r="K91" s="38" t="s">
        <v>1</v>
      </c>
      <c r="L91" s="38" t="s">
        <v>59</v>
      </c>
      <c r="M91" s="38" t="s">
        <v>60</v>
      </c>
      <c r="N91" s="35">
        <v>90</v>
      </c>
    </row>
    <row r="92" spans="1:14" ht="15.75" x14ac:dyDescent="0.25">
      <c r="A92" s="41" t="s">
        <v>318</v>
      </c>
      <c r="B92" s="34" t="s">
        <v>319</v>
      </c>
      <c r="C92" s="35" t="s">
        <v>144</v>
      </c>
      <c r="D92" s="34" t="s">
        <v>320</v>
      </c>
      <c r="E92" s="34" t="s">
        <v>321</v>
      </c>
      <c r="F92" s="40">
        <v>123420</v>
      </c>
      <c r="G92" s="35" t="s">
        <v>12</v>
      </c>
      <c r="H92" s="35" t="s">
        <v>13</v>
      </c>
      <c r="I92" s="36"/>
      <c r="J92" s="35"/>
      <c r="K92" s="35" t="s">
        <v>2</v>
      </c>
      <c r="L92" s="35" t="s">
        <v>14</v>
      </c>
      <c r="M92" s="35" t="s">
        <v>15</v>
      </c>
      <c r="N92" s="193">
        <v>91</v>
      </c>
    </row>
    <row r="93" spans="1:14" ht="15.75" x14ac:dyDescent="0.25">
      <c r="A93" s="37" t="s">
        <v>298</v>
      </c>
      <c r="B93" s="37" t="s">
        <v>219</v>
      </c>
      <c r="C93" s="38" t="s">
        <v>12</v>
      </c>
      <c r="D93" s="37" t="s">
        <v>195</v>
      </c>
      <c r="E93" s="37" t="s">
        <v>109</v>
      </c>
      <c r="F93" s="39">
        <v>123259</v>
      </c>
      <c r="G93" s="38" t="s">
        <v>58</v>
      </c>
      <c r="H93" s="38" t="s">
        <v>13</v>
      </c>
      <c r="I93" s="39"/>
      <c r="J93" s="38"/>
      <c r="K93" s="38" t="s">
        <v>1</v>
      </c>
      <c r="L93" s="38" t="s">
        <v>59</v>
      </c>
      <c r="M93" s="38" t="s">
        <v>60</v>
      </c>
      <c r="N93" s="35">
        <v>92</v>
      </c>
    </row>
    <row r="94" spans="1:14" ht="15.75" x14ac:dyDescent="0.25">
      <c r="A94" s="41" t="s">
        <v>310</v>
      </c>
      <c r="B94" s="34" t="s">
        <v>311</v>
      </c>
      <c r="C94" s="35" t="s">
        <v>12</v>
      </c>
      <c r="D94" s="34" t="s">
        <v>195</v>
      </c>
      <c r="E94" s="34" t="s">
        <v>205</v>
      </c>
      <c r="F94" s="40">
        <v>123183</v>
      </c>
      <c r="G94" s="35" t="s">
        <v>58</v>
      </c>
      <c r="H94" s="35" t="s">
        <v>13</v>
      </c>
      <c r="I94" s="36"/>
      <c r="J94" s="35"/>
      <c r="K94" s="35" t="s">
        <v>1</v>
      </c>
      <c r="L94" s="35" t="s">
        <v>59</v>
      </c>
      <c r="M94" s="35" t="s">
        <v>60</v>
      </c>
      <c r="N94" s="35">
        <v>93</v>
      </c>
    </row>
    <row r="95" spans="1:14" ht="15.75" x14ac:dyDescent="0.25">
      <c r="A95" s="37" t="s">
        <v>329</v>
      </c>
      <c r="B95" s="37" t="s">
        <v>127</v>
      </c>
      <c r="C95" s="38" t="s">
        <v>58</v>
      </c>
      <c r="D95" s="37" t="s">
        <v>330</v>
      </c>
      <c r="E95" s="37" t="s">
        <v>37</v>
      </c>
      <c r="F95" s="43">
        <v>122400</v>
      </c>
      <c r="G95" s="38" t="s">
        <v>12</v>
      </c>
      <c r="H95" s="38" t="s">
        <v>13</v>
      </c>
      <c r="I95" s="39"/>
      <c r="J95" s="38"/>
      <c r="K95" s="38" t="s">
        <v>2</v>
      </c>
      <c r="L95" s="38" t="s">
        <v>14</v>
      </c>
      <c r="M95" s="38" t="s">
        <v>15</v>
      </c>
      <c r="N95" s="193">
        <v>94</v>
      </c>
    </row>
    <row r="96" spans="1:14" ht="15.75" x14ac:dyDescent="0.25">
      <c r="A96" s="34" t="s">
        <v>331</v>
      </c>
      <c r="B96" s="34" t="s">
        <v>332</v>
      </c>
      <c r="C96" s="35" t="s">
        <v>135</v>
      </c>
      <c r="D96" s="34" t="s">
        <v>56</v>
      </c>
      <c r="E96" s="34" t="s">
        <v>258</v>
      </c>
      <c r="F96" s="40">
        <v>122127</v>
      </c>
      <c r="G96" s="35" t="s">
        <v>58</v>
      </c>
      <c r="H96" s="35" t="s">
        <v>13</v>
      </c>
      <c r="I96" s="36"/>
      <c r="J96" s="35"/>
      <c r="K96" s="35" t="s">
        <v>1</v>
      </c>
      <c r="L96" s="35" t="s">
        <v>59</v>
      </c>
      <c r="M96" s="35" t="s">
        <v>60</v>
      </c>
      <c r="N96" s="35">
        <v>95</v>
      </c>
    </row>
    <row r="97" spans="1:14" ht="15.75" x14ac:dyDescent="0.25">
      <c r="A97" s="37" t="s">
        <v>326</v>
      </c>
      <c r="B97" s="37" t="s">
        <v>327</v>
      </c>
      <c r="C97" s="49"/>
      <c r="D97" s="37" t="s">
        <v>2678</v>
      </c>
      <c r="E97" s="37" t="s">
        <v>137</v>
      </c>
      <c r="F97" s="39">
        <v>121957</v>
      </c>
      <c r="G97" s="38" t="s">
        <v>12</v>
      </c>
      <c r="H97" s="38" t="s">
        <v>13</v>
      </c>
      <c r="I97" s="39">
        <v>6000</v>
      </c>
      <c r="J97" s="38"/>
      <c r="K97" s="38" t="s">
        <v>0</v>
      </c>
      <c r="L97" s="38" t="s">
        <v>14</v>
      </c>
      <c r="M97" s="38" t="s">
        <v>7373</v>
      </c>
      <c r="N97" s="35">
        <v>96</v>
      </c>
    </row>
    <row r="98" spans="1:14" ht="15.75" x14ac:dyDescent="0.25">
      <c r="A98" s="41" t="s">
        <v>338</v>
      </c>
      <c r="B98" s="34" t="s">
        <v>55</v>
      </c>
      <c r="C98" s="35" t="s">
        <v>51</v>
      </c>
      <c r="D98" s="34" t="s">
        <v>56</v>
      </c>
      <c r="E98" s="34" t="s">
        <v>93</v>
      </c>
      <c r="F98" s="40">
        <v>121001</v>
      </c>
      <c r="G98" s="35" t="s">
        <v>58</v>
      </c>
      <c r="H98" s="35" t="s">
        <v>13</v>
      </c>
      <c r="I98" s="36"/>
      <c r="J98" s="35"/>
      <c r="K98" s="35" t="s">
        <v>1</v>
      </c>
      <c r="L98" s="35" t="s">
        <v>59</v>
      </c>
      <c r="M98" s="35" t="s">
        <v>60</v>
      </c>
      <c r="N98" s="193">
        <v>97</v>
      </c>
    </row>
    <row r="99" spans="1:14" ht="15.75" x14ac:dyDescent="0.25">
      <c r="A99" s="42" t="s">
        <v>322</v>
      </c>
      <c r="B99" s="37" t="s">
        <v>323</v>
      </c>
      <c r="C99" s="49"/>
      <c r="D99" s="37" t="s">
        <v>195</v>
      </c>
      <c r="E99" s="37" t="s">
        <v>109</v>
      </c>
      <c r="F99" s="43">
        <v>120990</v>
      </c>
      <c r="G99" s="38" t="s">
        <v>58</v>
      </c>
      <c r="H99" s="38" t="s">
        <v>13</v>
      </c>
      <c r="I99" s="39"/>
      <c r="J99" s="38"/>
      <c r="K99" s="38" t="s">
        <v>1</v>
      </c>
      <c r="L99" s="38" t="s">
        <v>59</v>
      </c>
      <c r="M99" s="38" t="s">
        <v>60</v>
      </c>
      <c r="N99" s="35">
        <v>98</v>
      </c>
    </row>
    <row r="100" spans="1:14" ht="15.75" x14ac:dyDescent="0.25">
      <c r="A100" s="41" t="s">
        <v>335</v>
      </c>
      <c r="B100" s="34" t="s">
        <v>336</v>
      </c>
      <c r="C100" s="35" t="s">
        <v>31</v>
      </c>
      <c r="D100" s="34" t="s">
        <v>337</v>
      </c>
      <c r="E100" s="34" t="s">
        <v>48</v>
      </c>
      <c r="F100" s="36">
        <v>120829</v>
      </c>
      <c r="G100" s="35" t="s">
        <v>12</v>
      </c>
      <c r="H100" s="35" t="s">
        <v>13</v>
      </c>
      <c r="I100" s="36">
        <v>8000</v>
      </c>
      <c r="J100" s="35"/>
      <c r="K100" s="35" t="s">
        <v>0</v>
      </c>
      <c r="L100" s="35" t="s">
        <v>14</v>
      </c>
      <c r="M100" s="38" t="s">
        <v>7373</v>
      </c>
      <c r="N100" s="35">
        <v>99</v>
      </c>
    </row>
    <row r="101" spans="1:14" ht="15.75" x14ac:dyDescent="0.25">
      <c r="A101" s="37" t="s">
        <v>250</v>
      </c>
      <c r="B101" s="37" t="s">
        <v>95</v>
      </c>
      <c r="C101" s="38" t="s">
        <v>181</v>
      </c>
      <c r="D101" s="37" t="s">
        <v>201</v>
      </c>
      <c r="E101" s="37" t="s">
        <v>205</v>
      </c>
      <c r="F101" s="43">
        <v>120681</v>
      </c>
      <c r="G101" s="38" t="s">
        <v>58</v>
      </c>
      <c r="H101" s="38" t="s">
        <v>13</v>
      </c>
      <c r="I101" s="39"/>
      <c r="J101" s="38"/>
      <c r="K101" s="38" t="s">
        <v>1</v>
      </c>
      <c r="L101" s="38" t="s">
        <v>59</v>
      </c>
      <c r="M101" s="38" t="s">
        <v>60</v>
      </c>
      <c r="N101" s="193">
        <v>100</v>
      </c>
    </row>
    <row r="102" spans="1:14" ht="15.75" x14ac:dyDescent="0.25">
      <c r="A102" s="34" t="s">
        <v>339</v>
      </c>
      <c r="B102" s="34" t="s">
        <v>340</v>
      </c>
      <c r="C102" s="35" t="s">
        <v>181</v>
      </c>
      <c r="D102" s="34" t="s">
        <v>341</v>
      </c>
      <c r="E102" s="34" t="s">
        <v>342</v>
      </c>
      <c r="F102" s="36">
        <v>120100</v>
      </c>
      <c r="G102" s="35" t="s">
        <v>12</v>
      </c>
      <c r="H102" s="35" t="s">
        <v>13</v>
      </c>
      <c r="I102" s="36">
        <v>8000</v>
      </c>
      <c r="J102" s="35"/>
      <c r="K102" s="35" t="s">
        <v>0</v>
      </c>
      <c r="L102" s="35" t="s">
        <v>14</v>
      </c>
      <c r="M102" s="38" t="s">
        <v>7373</v>
      </c>
      <c r="N102" s="35">
        <v>101</v>
      </c>
    </row>
    <row r="103" spans="1:14" ht="15.75" x14ac:dyDescent="0.25">
      <c r="A103" s="42" t="s">
        <v>324</v>
      </c>
      <c r="B103" s="37" t="s">
        <v>325</v>
      </c>
      <c r="C103" s="49"/>
      <c r="D103" s="37" t="s">
        <v>201</v>
      </c>
      <c r="E103" s="37" t="s">
        <v>277</v>
      </c>
      <c r="F103" s="43">
        <v>120000</v>
      </c>
      <c r="G103" s="38" t="s">
        <v>58</v>
      </c>
      <c r="H103" s="38" t="s">
        <v>13</v>
      </c>
      <c r="I103" s="39"/>
      <c r="J103" s="38"/>
      <c r="K103" s="38" t="s">
        <v>1</v>
      </c>
      <c r="L103" s="38" t="s">
        <v>59</v>
      </c>
      <c r="M103" s="38" t="s">
        <v>60</v>
      </c>
      <c r="N103" s="35">
        <v>102</v>
      </c>
    </row>
    <row r="104" spans="1:14" ht="15.75" x14ac:dyDescent="0.25">
      <c r="A104" s="34" t="s">
        <v>2679</v>
      </c>
      <c r="B104" s="34" t="s">
        <v>358</v>
      </c>
      <c r="C104" s="35" t="s">
        <v>63</v>
      </c>
      <c r="D104" s="34" t="s">
        <v>243</v>
      </c>
      <c r="E104" s="34" t="s">
        <v>11</v>
      </c>
      <c r="F104" s="40">
        <v>120000</v>
      </c>
      <c r="G104" s="35" t="s">
        <v>12</v>
      </c>
      <c r="H104" s="35" t="s">
        <v>13</v>
      </c>
      <c r="I104" s="36"/>
      <c r="J104" s="35"/>
      <c r="K104" s="35" t="s">
        <v>2</v>
      </c>
      <c r="L104" s="35" t="s">
        <v>14</v>
      </c>
      <c r="M104" s="35" t="s">
        <v>15</v>
      </c>
      <c r="N104" s="193">
        <v>103</v>
      </c>
    </row>
    <row r="105" spans="1:14" ht="15.75" x14ac:dyDescent="0.25">
      <c r="A105" s="42" t="s">
        <v>333</v>
      </c>
      <c r="B105" s="37" t="s">
        <v>334</v>
      </c>
      <c r="C105" s="38" t="s">
        <v>144</v>
      </c>
      <c r="D105" s="37" t="s">
        <v>201</v>
      </c>
      <c r="E105" s="37" t="s">
        <v>205</v>
      </c>
      <c r="F105" s="43">
        <v>119000</v>
      </c>
      <c r="G105" s="38" t="s">
        <v>58</v>
      </c>
      <c r="H105" s="38" t="s">
        <v>13</v>
      </c>
      <c r="I105" s="39"/>
      <c r="J105" s="38"/>
      <c r="K105" s="38" t="s">
        <v>1</v>
      </c>
      <c r="L105" s="38" t="s">
        <v>59</v>
      </c>
      <c r="M105" s="38" t="s">
        <v>60</v>
      </c>
      <c r="N105" s="35">
        <v>104</v>
      </c>
    </row>
    <row r="106" spans="1:14" ht="15.75" x14ac:dyDescent="0.25">
      <c r="A106" s="34" t="s">
        <v>348</v>
      </c>
      <c r="B106" s="34" t="s">
        <v>349</v>
      </c>
      <c r="C106" s="35" t="s">
        <v>224</v>
      </c>
      <c r="D106" s="34" t="s">
        <v>56</v>
      </c>
      <c r="E106" s="34" t="s">
        <v>297</v>
      </c>
      <c r="F106" s="36">
        <v>118798</v>
      </c>
      <c r="G106" s="35" t="s">
        <v>58</v>
      </c>
      <c r="H106" s="35" t="s">
        <v>13</v>
      </c>
      <c r="I106" s="36"/>
      <c r="J106" s="35"/>
      <c r="K106" s="35" t="s">
        <v>1</v>
      </c>
      <c r="L106" s="35" t="s">
        <v>59</v>
      </c>
      <c r="M106" s="35" t="s">
        <v>60</v>
      </c>
      <c r="N106" s="35">
        <v>105</v>
      </c>
    </row>
    <row r="107" spans="1:14" ht="15.75" x14ac:dyDescent="0.25">
      <c r="A107" s="42" t="s">
        <v>357</v>
      </c>
      <c r="B107" s="37" t="s">
        <v>358</v>
      </c>
      <c r="C107" s="38" t="s">
        <v>144</v>
      </c>
      <c r="D107" s="37" t="s">
        <v>359</v>
      </c>
      <c r="E107" s="37" t="s">
        <v>309</v>
      </c>
      <c r="F107" s="43">
        <v>118320</v>
      </c>
      <c r="G107" s="38" t="s">
        <v>12</v>
      </c>
      <c r="H107" s="38" t="s">
        <v>13</v>
      </c>
      <c r="I107" s="39"/>
      <c r="J107" s="38"/>
      <c r="K107" s="38" t="s">
        <v>2</v>
      </c>
      <c r="L107" s="38" t="s">
        <v>14</v>
      </c>
      <c r="M107" s="38" t="s">
        <v>15</v>
      </c>
      <c r="N107" s="193">
        <v>106</v>
      </c>
    </row>
    <row r="108" spans="1:14" ht="15.75" x14ac:dyDescent="0.25">
      <c r="A108" s="34" t="s">
        <v>367</v>
      </c>
      <c r="B108" s="34" t="s">
        <v>35</v>
      </c>
      <c r="C108" s="35" t="s">
        <v>51</v>
      </c>
      <c r="D108" s="34" t="s">
        <v>368</v>
      </c>
      <c r="E108" s="34" t="s">
        <v>80</v>
      </c>
      <c r="F108" s="40">
        <v>118158</v>
      </c>
      <c r="G108" s="35" t="s">
        <v>12</v>
      </c>
      <c r="H108" s="35" t="s">
        <v>13</v>
      </c>
      <c r="I108" s="36"/>
      <c r="J108" s="35"/>
      <c r="K108" s="35" t="s">
        <v>2</v>
      </c>
      <c r="L108" s="35" t="s">
        <v>14</v>
      </c>
      <c r="M108" s="35" t="s">
        <v>15</v>
      </c>
      <c r="N108" s="35">
        <v>107</v>
      </c>
    </row>
    <row r="109" spans="1:14" ht="15.75" x14ac:dyDescent="0.25">
      <c r="A109" s="37" t="s">
        <v>369</v>
      </c>
      <c r="B109" s="37" t="s">
        <v>349</v>
      </c>
      <c r="C109" s="49"/>
      <c r="D109" s="37" t="s">
        <v>370</v>
      </c>
      <c r="E109" s="37" t="s">
        <v>371</v>
      </c>
      <c r="F109" s="43">
        <v>117900</v>
      </c>
      <c r="G109" s="38" t="s">
        <v>12</v>
      </c>
      <c r="H109" s="38" t="s">
        <v>13</v>
      </c>
      <c r="I109" s="39"/>
      <c r="J109" s="38"/>
      <c r="K109" s="38" t="s">
        <v>2</v>
      </c>
      <c r="L109" s="38" t="s">
        <v>14</v>
      </c>
      <c r="M109" s="38" t="s">
        <v>15</v>
      </c>
      <c r="N109" s="35">
        <v>108</v>
      </c>
    </row>
    <row r="110" spans="1:14" ht="15.75" x14ac:dyDescent="0.25">
      <c r="A110" s="46" t="s">
        <v>360</v>
      </c>
      <c r="B110" s="46" t="s">
        <v>361</v>
      </c>
      <c r="C110" s="47" t="s">
        <v>135</v>
      </c>
      <c r="D110" s="46" t="s">
        <v>362</v>
      </c>
      <c r="E110" s="46" t="s">
        <v>249</v>
      </c>
      <c r="F110" s="50">
        <v>117741</v>
      </c>
      <c r="G110" s="47" t="s">
        <v>58</v>
      </c>
      <c r="H110" s="47" t="s">
        <v>13</v>
      </c>
      <c r="I110" s="48">
        <v>6000</v>
      </c>
      <c r="J110" s="47"/>
      <c r="K110" s="47" t="s">
        <v>1</v>
      </c>
      <c r="L110" s="47" t="s">
        <v>59</v>
      </c>
      <c r="M110" s="47" t="s">
        <v>60</v>
      </c>
      <c r="N110" s="193">
        <v>109</v>
      </c>
    </row>
    <row r="111" spans="1:14" ht="15.75" x14ac:dyDescent="0.25">
      <c r="A111" s="37" t="s">
        <v>366</v>
      </c>
      <c r="B111" s="37" t="s">
        <v>95</v>
      </c>
      <c r="C111" s="38" t="s">
        <v>135</v>
      </c>
      <c r="D111" s="37" t="s">
        <v>159</v>
      </c>
      <c r="E111" s="37" t="s">
        <v>270</v>
      </c>
      <c r="F111" s="43">
        <v>117612</v>
      </c>
      <c r="G111" s="38" t="s">
        <v>12</v>
      </c>
      <c r="H111" s="38" t="s">
        <v>13</v>
      </c>
      <c r="I111" s="39">
        <v>9000</v>
      </c>
      <c r="J111" s="38"/>
      <c r="K111" s="38" t="s">
        <v>0</v>
      </c>
      <c r="L111" s="38" t="s">
        <v>14</v>
      </c>
      <c r="M111" s="38" t="s">
        <v>7373</v>
      </c>
      <c r="N111" s="35">
        <v>110</v>
      </c>
    </row>
    <row r="112" spans="1:14" ht="15.75" x14ac:dyDescent="0.25">
      <c r="A112" s="34" t="s">
        <v>2680</v>
      </c>
      <c r="B112" s="34" t="s">
        <v>445</v>
      </c>
      <c r="C112" s="35" t="s">
        <v>51</v>
      </c>
      <c r="D112" s="34" t="s">
        <v>2681</v>
      </c>
      <c r="E112" s="34" t="s">
        <v>599</v>
      </c>
      <c r="F112" s="40">
        <v>117467</v>
      </c>
      <c r="G112" s="35" t="s">
        <v>12</v>
      </c>
      <c r="H112" s="35" t="s">
        <v>13</v>
      </c>
      <c r="I112" s="36"/>
      <c r="J112" s="35"/>
      <c r="K112" s="35" t="s">
        <v>2</v>
      </c>
      <c r="L112" s="35" t="s">
        <v>14</v>
      </c>
      <c r="M112" s="35" t="s">
        <v>15</v>
      </c>
      <c r="N112" s="35">
        <v>111</v>
      </c>
    </row>
    <row r="113" spans="1:14" ht="15.75" x14ac:dyDescent="0.25">
      <c r="A113" s="37" t="s">
        <v>346</v>
      </c>
      <c r="B113" s="37" t="s">
        <v>347</v>
      </c>
      <c r="C113" s="38" t="s">
        <v>187</v>
      </c>
      <c r="D113" s="37" t="s">
        <v>201</v>
      </c>
      <c r="E113" s="37" t="s">
        <v>205</v>
      </c>
      <c r="F113" s="39">
        <v>117442</v>
      </c>
      <c r="G113" s="38" t="s">
        <v>58</v>
      </c>
      <c r="H113" s="38" t="s">
        <v>13</v>
      </c>
      <c r="I113" s="39"/>
      <c r="J113" s="38"/>
      <c r="K113" s="38" t="s">
        <v>1</v>
      </c>
      <c r="L113" s="38" t="s">
        <v>59</v>
      </c>
      <c r="M113" s="38" t="s">
        <v>60</v>
      </c>
      <c r="N113" s="193">
        <v>112</v>
      </c>
    </row>
    <row r="114" spans="1:14" ht="15.75" x14ac:dyDescent="0.25">
      <c r="A114" s="34" t="s">
        <v>372</v>
      </c>
      <c r="B114" s="34" t="s">
        <v>91</v>
      </c>
      <c r="C114" s="35" t="s">
        <v>58</v>
      </c>
      <c r="D114" s="34" t="s">
        <v>159</v>
      </c>
      <c r="E114" s="34" t="s">
        <v>373</v>
      </c>
      <c r="F114" s="36">
        <v>117252</v>
      </c>
      <c r="G114" s="35" t="s">
        <v>12</v>
      </c>
      <c r="H114" s="35" t="s">
        <v>13</v>
      </c>
      <c r="I114" s="36">
        <v>8000</v>
      </c>
      <c r="J114" s="35"/>
      <c r="K114" s="35" t="s">
        <v>0</v>
      </c>
      <c r="L114" s="35" t="s">
        <v>14</v>
      </c>
      <c r="M114" s="38" t="s">
        <v>7373</v>
      </c>
      <c r="N114" s="35">
        <v>113</v>
      </c>
    </row>
    <row r="115" spans="1:14" ht="15.75" x14ac:dyDescent="0.25">
      <c r="A115" s="37" t="s">
        <v>401</v>
      </c>
      <c r="B115" s="37" t="s">
        <v>127</v>
      </c>
      <c r="C115" s="38" t="s">
        <v>31</v>
      </c>
      <c r="D115" s="37" t="s">
        <v>195</v>
      </c>
      <c r="E115" s="37" t="s">
        <v>380</v>
      </c>
      <c r="F115" s="43">
        <v>116797</v>
      </c>
      <c r="G115" s="38" t="s">
        <v>58</v>
      </c>
      <c r="H115" s="38" t="s">
        <v>13</v>
      </c>
      <c r="I115" s="39"/>
      <c r="J115" s="38"/>
      <c r="K115" s="38" t="s">
        <v>1</v>
      </c>
      <c r="L115" s="38" t="s">
        <v>59</v>
      </c>
      <c r="M115" s="38" t="s">
        <v>60</v>
      </c>
      <c r="N115" s="35">
        <v>114</v>
      </c>
    </row>
    <row r="116" spans="1:14" ht="15.75" x14ac:dyDescent="0.25">
      <c r="A116" s="34" t="s">
        <v>354</v>
      </c>
      <c r="B116" s="34" t="s">
        <v>355</v>
      </c>
      <c r="C116" s="44"/>
      <c r="D116" s="34" t="s">
        <v>356</v>
      </c>
      <c r="E116" s="34" t="s">
        <v>234</v>
      </c>
      <c r="F116" s="40">
        <v>116706</v>
      </c>
      <c r="G116" s="35" t="s">
        <v>58</v>
      </c>
      <c r="H116" s="35" t="s">
        <v>13</v>
      </c>
      <c r="I116" s="36"/>
      <c r="J116" s="35"/>
      <c r="K116" s="35" t="s">
        <v>1</v>
      </c>
      <c r="L116" s="35" t="s">
        <v>59</v>
      </c>
      <c r="M116" s="35" t="s">
        <v>60</v>
      </c>
      <c r="N116" s="193">
        <v>115</v>
      </c>
    </row>
    <row r="117" spans="1:14" ht="15.75" x14ac:dyDescent="0.25">
      <c r="A117" s="42" t="s">
        <v>353</v>
      </c>
      <c r="B117" s="37" t="s">
        <v>78</v>
      </c>
      <c r="C117" s="38" t="s">
        <v>18</v>
      </c>
      <c r="D117" s="37" t="s">
        <v>201</v>
      </c>
      <c r="E117" s="37" t="s">
        <v>205</v>
      </c>
      <c r="F117" s="39">
        <v>116625</v>
      </c>
      <c r="G117" s="38" t="s">
        <v>58</v>
      </c>
      <c r="H117" s="38" t="s">
        <v>13</v>
      </c>
      <c r="I117" s="39"/>
      <c r="J117" s="38"/>
      <c r="K117" s="38" t="s">
        <v>1</v>
      </c>
      <c r="L117" s="38" t="s">
        <v>59</v>
      </c>
      <c r="M117" s="38" t="s">
        <v>60</v>
      </c>
      <c r="N117" s="35">
        <v>116</v>
      </c>
    </row>
    <row r="118" spans="1:14" ht="15.75" x14ac:dyDescent="0.25">
      <c r="A118" s="34" t="s">
        <v>374</v>
      </c>
      <c r="B118" s="34" t="s">
        <v>50</v>
      </c>
      <c r="C118" s="35" t="s">
        <v>187</v>
      </c>
      <c r="D118" s="34" t="s">
        <v>375</v>
      </c>
      <c r="E118" s="34" t="s">
        <v>163</v>
      </c>
      <c r="F118" s="36">
        <v>116439</v>
      </c>
      <c r="G118" s="35" t="s">
        <v>12</v>
      </c>
      <c r="H118" s="35" t="s">
        <v>13</v>
      </c>
      <c r="I118" s="36">
        <v>7500</v>
      </c>
      <c r="J118" s="35"/>
      <c r="K118" s="35" t="s">
        <v>0</v>
      </c>
      <c r="L118" s="35" t="s">
        <v>14</v>
      </c>
      <c r="M118" s="38" t="s">
        <v>7373</v>
      </c>
      <c r="N118" s="35">
        <v>117</v>
      </c>
    </row>
    <row r="119" spans="1:14" ht="15.75" x14ac:dyDescent="0.25">
      <c r="A119" s="42" t="s">
        <v>2682</v>
      </c>
      <c r="B119" s="37" t="s">
        <v>67</v>
      </c>
      <c r="C119" s="38" t="s">
        <v>144</v>
      </c>
      <c r="D119" s="37" t="s">
        <v>2683</v>
      </c>
      <c r="E119" s="37" t="s">
        <v>120</v>
      </c>
      <c r="F119" s="43">
        <v>116066</v>
      </c>
      <c r="G119" s="38" t="s">
        <v>12</v>
      </c>
      <c r="H119" s="38" t="s">
        <v>13</v>
      </c>
      <c r="I119" s="39"/>
      <c r="J119" s="38"/>
      <c r="K119" s="38" t="s">
        <v>4</v>
      </c>
      <c r="L119" s="38" t="s">
        <v>14</v>
      </c>
      <c r="M119" s="38" t="s">
        <v>121</v>
      </c>
      <c r="N119" s="193">
        <v>118</v>
      </c>
    </row>
    <row r="120" spans="1:14" ht="15.75" x14ac:dyDescent="0.25">
      <c r="A120" s="34" t="s">
        <v>386</v>
      </c>
      <c r="B120" s="34" t="s">
        <v>127</v>
      </c>
      <c r="C120" s="35" t="s">
        <v>51</v>
      </c>
      <c r="D120" s="34" t="s">
        <v>195</v>
      </c>
      <c r="E120" s="34" t="s">
        <v>277</v>
      </c>
      <c r="F120" s="36">
        <v>115717</v>
      </c>
      <c r="G120" s="35" t="s">
        <v>58</v>
      </c>
      <c r="H120" s="35" t="s">
        <v>13</v>
      </c>
      <c r="I120" s="36"/>
      <c r="J120" s="35"/>
      <c r="K120" s="35" t="s">
        <v>1</v>
      </c>
      <c r="L120" s="35" t="s">
        <v>59</v>
      </c>
      <c r="M120" s="35" t="s">
        <v>60</v>
      </c>
      <c r="N120" s="35">
        <v>119</v>
      </c>
    </row>
    <row r="121" spans="1:14" ht="15.75" x14ac:dyDescent="0.25">
      <c r="A121" s="37" t="s">
        <v>174</v>
      </c>
      <c r="B121" s="37" t="s">
        <v>175</v>
      </c>
      <c r="C121" s="38" t="s">
        <v>176</v>
      </c>
      <c r="D121" s="37" t="s">
        <v>153</v>
      </c>
      <c r="E121" s="37" t="s">
        <v>178</v>
      </c>
      <c r="F121" s="43">
        <v>115711</v>
      </c>
      <c r="G121" s="38" t="s">
        <v>12</v>
      </c>
      <c r="H121" s="38" t="s">
        <v>13</v>
      </c>
      <c r="I121" s="39"/>
      <c r="J121" s="38"/>
      <c r="K121" s="38" t="s">
        <v>0</v>
      </c>
      <c r="L121" s="38" t="s">
        <v>14</v>
      </c>
      <c r="M121" s="38" t="s">
        <v>7373</v>
      </c>
      <c r="N121" s="35">
        <v>120</v>
      </c>
    </row>
    <row r="122" spans="1:14" ht="15.75" x14ac:dyDescent="0.25">
      <c r="A122" s="34" t="s">
        <v>378</v>
      </c>
      <c r="B122" s="34" t="s">
        <v>78</v>
      </c>
      <c r="C122" s="35" t="s">
        <v>63</v>
      </c>
      <c r="D122" s="34" t="s">
        <v>379</v>
      </c>
      <c r="E122" s="34" t="s">
        <v>380</v>
      </c>
      <c r="F122" s="40">
        <v>115472</v>
      </c>
      <c r="G122" s="35" t="s">
        <v>58</v>
      </c>
      <c r="H122" s="35" t="s">
        <v>13</v>
      </c>
      <c r="I122" s="36">
        <v>6000</v>
      </c>
      <c r="J122" s="35"/>
      <c r="K122" s="35" t="s">
        <v>1</v>
      </c>
      <c r="L122" s="35" t="s">
        <v>59</v>
      </c>
      <c r="M122" s="35" t="s">
        <v>60</v>
      </c>
      <c r="N122" s="193">
        <v>121</v>
      </c>
    </row>
    <row r="123" spans="1:14" ht="15.75" x14ac:dyDescent="0.25">
      <c r="A123" s="37" t="s">
        <v>376</v>
      </c>
      <c r="B123" s="37" t="s">
        <v>377</v>
      </c>
      <c r="C123" s="38" t="s">
        <v>51</v>
      </c>
      <c r="D123" s="37" t="s">
        <v>153</v>
      </c>
      <c r="E123" s="37" t="s">
        <v>178</v>
      </c>
      <c r="F123" s="43">
        <v>115408</v>
      </c>
      <c r="G123" s="38" t="s">
        <v>12</v>
      </c>
      <c r="H123" s="38" t="s">
        <v>13</v>
      </c>
      <c r="I123" s="39">
        <v>9000</v>
      </c>
      <c r="J123" s="38"/>
      <c r="K123" s="38" t="s">
        <v>0</v>
      </c>
      <c r="L123" s="38" t="s">
        <v>14</v>
      </c>
      <c r="M123" s="38" t="s">
        <v>7373</v>
      </c>
      <c r="N123" s="35">
        <v>122</v>
      </c>
    </row>
    <row r="124" spans="1:14" ht="15.75" x14ac:dyDescent="0.25">
      <c r="A124" s="34" t="s">
        <v>2684</v>
      </c>
      <c r="B124" s="34" t="s">
        <v>1726</v>
      </c>
      <c r="C124" s="35" t="s">
        <v>144</v>
      </c>
      <c r="D124" s="34" t="s">
        <v>796</v>
      </c>
      <c r="E124" s="34" t="s">
        <v>11</v>
      </c>
      <c r="F124" s="40">
        <v>115000</v>
      </c>
      <c r="G124" s="35" t="s">
        <v>12</v>
      </c>
      <c r="H124" s="35" t="s">
        <v>13</v>
      </c>
      <c r="I124" s="36"/>
      <c r="J124" s="35"/>
      <c r="K124" s="35" t="s">
        <v>2</v>
      </c>
      <c r="L124" s="35" t="s">
        <v>14</v>
      </c>
      <c r="M124" s="35" t="s">
        <v>15</v>
      </c>
      <c r="N124" s="35">
        <v>123</v>
      </c>
    </row>
    <row r="125" spans="1:14" ht="15.75" x14ac:dyDescent="0.25">
      <c r="A125" s="37" t="s">
        <v>381</v>
      </c>
      <c r="B125" s="37" t="s">
        <v>175</v>
      </c>
      <c r="C125" s="38" t="s">
        <v>18</v>
      </c>
      <c r="D125" s="37" t="s">
        <v>195</v>
      </c>
      <c r="E125" s="37" t="s">
        <v>109</v>
      </c>
      <c r="F125" s="39">
        <v>114957</v>
      </c>
      <c r="G125" s="38" t="s">
        <v>58</v>
      </c>
      <c r="H125" s="38" t="s">
        <v>13</v>
      </c>
      <c r="I125" s="39"/>
      <c r="J125" s="38"/>
      <c r="K125" s="38" t="s">
        <v>1</v>
      </c>
      <c r="L125" s="38" t="s">
        <v>59</v>
      </c>
      <c r="M125" s="38" t="s">
        <v>60</v>
      </c>
      <c r="N125" s="193">
        <v>124</v>
      </c>
    </row>
    <row r="126" spans="1:14" ht="15.75" x14ac:dyDescent="0.25">
      <c r="A126" s="41" t="s">
        <v>343</v>
      </c>
      <c r="B126" s="34" t="s">
        <v>344</v>
      </c>
      <c r="C126" s="44"/>
      <c r="D126" s="34" t="s">
        <v>345</v>
      </c>
      <c r="E126" s="34" t="s">
        <v>53</v>
      </c>
      <c r="F126" s="36">
        <v>114743</v>
      </c>
      <c r="G126" s="35" t="s">
        <v>12</v>
      </c>
      <c r="H126" s="35" t="s">
        <v>13</v>
      </c>
      <c r="I126" s="36"/>
      <c r="J126" s="35"/>
      <c r="K126" s="35" t="s">
        <v>2</v>
      </c>
      <c r="L126" s="35" t="s">
        <v>14</v>
      </c>
      <c r="M126" s="35" t="s">
        <v>15</v>
      </c>
      <c r="N126" s="35">
        <v>125</v>
      </c>
    </row>
    <row r="127" spans="1:14" ht="15.75" x14ac:dyDescent="0.25">
      <c r="A127" s="37" t="s">
        <v>387</v>
      </c>
      <c r="B127" s="37" t="s">
        <v>388</v>
      </c>
      <c r="C127" s="49"/>
      <c r="D127" s="37" t="s">
        <v>56</v>
      </c>
      <c r="E127" s="37" t="s">
        <v>93</v>
      </c>
      <c r="F127" s="39">
        <v>114443</v>
      </c>
      <c r="G127" s="38" t="s">
        <v>58</v>
      </c>
      <c r="H127" s="38" t="s">
        <v>13</v>
      </c>
      <c r="I127" s="39"/>
      <c r="J127" s="38"/>
      <c r="K127" s="38" t="s">
        <v>1</v>
      </c>
      <c r="L127" s="38" t="s">
        <v>59</v>
      </c>
      <c r="M127" s="38" t="s">
        <v>60</v>
      </c>
      <c r="N127" s="35">
        <v>126</v>
      </c>
    </row>
    <row r="128" spans="1:14" ht="15.75" x14ac:dyDescent="0.25">
      <c r="A128" s="34" t="s">
        <v>389</v>
      </c>
      <c r="B128" s="34" t="s">
        <v>390</v>
      </c>
      <c r="C128" s="35" t="s">
        <v>58</v>
      </c>
      <c r="D128" s="34" t="s">
        <v>56</v>
      </c>
      <c r="E128" s="34" t="s">
        <v>392</v>
      </c>
      <c r="F128" s="36">
        <v>114191</v>
      </c>
      <c r="G128" s="35" t="s">
        <v>58</v>
      </c>
      <c r="H128" s="35" t="s">
        <v>13</v>
      </c>
      <c r="I128" s="36"/>
      <c r="J128" s="35"/>
      <c r="K128" s="35" t="s">
        <v>1</v>
      </c>
      <c r="L128" s="35" t="s">
        <v>59</v>
      </c>
      <c r="M128" s="35" t="s">
        <v>60</v>
      </c>
      <c r="N128" s="193">
        <v>127</v>
      </c>
    </row>
    <row r="129" spans="1:14" ht="15.75" x14ac:dyDescent="0.25">
      <c r="A129" s="37" t="s">
        <v>393</v>
      </c>
      <c r="B129" s="37" t="s">
        <v>394</v>
      </c>
      <c r="C129" s="38" t="s">
        <v>13</v>
      </c>
      <c r="D129" s="37" t="s">
        <v>56</v>
      </c>
      <c r="E129" s="37" t="s">
        <v>93</v>
      </c>
      <c r="F129" s="43">
        <v>113922</v>
      </c>
      <c r="G129" s="38" t="s">
        <v>58</v>
      </c>
      <c r="H129" s="38" t="s">
        <v>13</v>
      </c>
      <c r="I129" s="39"/>
      <c r="J129" s="38"/>
      <c r="K129" s="38" t="s">
        <v>1</v>
      </c>
      <c r="L129" s="38" t="s">
        <v>59</v>
      </c>
      <c r="M129" s="38" t="s">
        <v>60</v>
      </c>
      <c r="N129" s="35">
        <v>128</v>
      </c>
    </row>
    <row r="130" spans="1:14" ht="15.75" x14ac:dyDescent="0.25">
      <c r="A130" s="41" t="s">
        <v>395</v>
      </c>
      <c r="B130" s="34" t="s">
        <v>184</v>
      </c>
      <c r="C130" s="35" t="s">
        <v>12</v>
      </c>
      <c r="D130" s="34" t="s">
        <v>396</v>
      </c>
      <c r="E130" s="34" t="s">
        <v>994</v>
      </c>
      <c r="F130" s="40">
        <v>113813</v>
      </c>
      <c r="G130" s="35" t="s">
        <v>12</v>
      </c>
      <c r="H130" s="35" t="s">
        <v>13</v>
      </c>
      <c r="I130" s="36">
        <v>16187</v>
      </c>
      <c r="J130" s="35"/>
      <c r="K130" s="35" t="s">
        <v>0</v>
      </c>
      <c r="L130" s="35" t="s">
        <v>14</v>
      </c>
      <c r="M130" s="38" t="s">
        <v>7373</v>
      </c>
      <c r="N130" s="35">
        <v>129</v>
      </c>
    </row>
    <row r="131" spans="1:14" ht="15.75" x14ac:dyDescent="0.25">
      <c r="A131" s="37" t="s">
        <v>398</v>
      </c>
      <c r="B131" s="37" t="s">
        <v>184</v>
      </c>
      <c r="C131" s="38" t="s">
        <v>12</v>
      </c>
      <c r="D131" s="37" t="s">
        <v>56</v>
      </c>
      <c r="E131" s="37" t="s">
        <v>270</v>
      </c>
      <c r="F131" s="39">
        <v>113786</v>
      </c>
      <c r="G131" s="38" t="s">
        <v>58</v>
      </c>
      <c r="H131" s="38" t="s">
        <v>13</v>
      </c>
      <c r="I131" s="39"/>
      <c r="J131" s="38"/>
      <c r="K131" s="38" t="s">
        <v>1</v>
      </c>
      <c r="L131" s="38" t="s">
        <v>59</v>
      </c>
      <c r="M131" s="38" t="s">
        <v>60</v>
      </c>
      <c r="N131" s="193">
        <v>130</v>
      </c>
    </row>
    <row r="132" spans="1:14" ht="15.75" x14ac:dyDescent="0.25">
      <c r="A132" s="34" t="s">
        <v>399</v>
      </c>
      <c r="B132" s="34" t="s">
        <v>400</v>
      </c>
      <c r="C132" s="35" t="s">
        <v>31</v>
      </c>
      <c r="D132" s="34" t="s">
        <v>56</v>
      </c>
      <c r="E132" s="34" t="s">
        <v>270</v>
      </c>
      <c r="F132" s="36">
        <v>113557</v>
      </c>
      <c r="G132" s="35" t="s">
        <v>58</v>
      </c>
      <c r="H132" s="35" t="s">
        <v>13</v>
      </c>
      <c r="I132" s="36"/>
      <c r="J132" s="35"/>
      <c r="K132" s="35" t="s">
        <v>1</v>
      </c>
      <c r="L132" s="35" t="s">
        <v>59</v>
      </c>
      <c r="M132" s="35" t="s">
        <v>60</v>
      </c>
      <c r="N132" s="35">
        <v>131</v>
      </c>
    </row>
    <row r="133" spans="1:14" ht="15.75" x14ac:dyDescent="0.25">
      <c r="A133" s="42" t="s">
        <v>402</v>
      </c>
      <c r="B133" s="37" t="s">
        <v>403</v>
      </c>
      <c r="C133" s="38" t="s">
        <v>18</v>
      </c>
      <c r="D133" s="37" t="s">
        <v>264</v>
      </c>
      <c r="E133" s="37" t="s">
        <v>392</v>
      </c>
      <c r="F133" s="39">
        <v>113460</v>
      </c>
      <c r="G133" s="38" t="s">
        <v>12</v>
      </c>
      <c r="H133" s="38" t="s">
        <v>13</v>
      </c>
      <c r="I133" s="39">
        <v>6000</v>
      </c>
      <c r="J133" s="38"/>
      <c r="K133" s="38" t="s">
        <v>0</v>
      </c>
      <c r="L133" s="38" t="s">
        <v>14</v>
      </c>
      <c r="M133" s="38" t="s">
        <v>7373</v>
      </c>
      <c r="N133" s="35">
        <v>132</v>
      </c>
    </row>
    <row r="134" spans="1:14" ht="15.75" x14ac:dyDescent="0.25">
      <c r="A134" s="34" t="s">
        <v>21</v>
      </c>
      <c r="B134" s="34" t="s">
        <v>91</v>
      </c>
      <c r="C134" s="35" t="s">
        <v>404</v>
      </c>
      <c r="D134" s="34" t="s">
        <v>56</v>
      </c>
      <c r="E134" s="34" t="s">
        <v>270</v>
      </c>
      <c r="F134" s="36">
        <v>113177</v>
      </c>
      <c r="G134" s="35" t="s">
        <v>58</v>
      </c>
      <c r="H134" s="35" t="s">
        <v>13</v>
      </c>
      <c r="I134" s="36"/>
      <c r="J134" s="35"/>
      <c r="K134" s="35" t="s">
        <v>1</v>
      </c>
      <c r="L134" s="35" t="s">
        <v>59</v>
      </c>
      <c r="M134" s="35" t="s">
        <v>60</v>
      </c>
      <c r="N134" s="193">
        <v>133</v>
      </c>
    </row>
    <row r="135" spans="1:14" ht="15.75" x14ac:dyDescent="0.25">
      <c r="A135" s="37" t="s">
        <v>405</v>
      </c>
      <c r="B135" s="37" t="s">
        <v>406</v>
      </c>
      <c r="C135" s="38" t="s">
        <v>63</v>
      </c>
      <c r="D135" s="37" t="s">
        <v>56</v>
      </c>
      <c r="E135" s="37" t="s">
        <v>208</v>
      </c>
      <c r="F135" s="39">
        <v>112925</v>
      </c>
      <c r="G135" s="38" t="s">
        <v>58</v>
      </c>
      <c r="H135" s="38" t="s">
        <v>13</v>
      </c>
      <c r="I135" s="39"/>
      <c r="J135" s="38"/>
      <c r="K135" s="38" t="s">
        <v>1</v>
      </c>
      <c r="L135" s="38" t="s">
        <v>59</v>
      </c>
      <c r="M135" s="38" t="s">
        <v>60</v>
      </c>
      <c r="N135" s="35">
        <v>134</v>
      </c>
    </row>
    <row r="136" spans="1:14" ht="15.75" x14ac:dyDescent="0.25">
      <c r="A136" s="51" t="s">
        <v>2685</v>
      </c>
      <c r="B136" s="51" t="s">
        <v>248</v>
      </c>
      <c r="C136" s="35"/>
      <c r="D136" s="51" t="s">
        <v>153</v>
      </c>
      <c r="E136" s="51" t="s">
        <v>1281</v>
      </c>
      <c r="F136" s="36">
        <v>112185</v>
      </c>
      <c r="G136" s="35" t="s">
        <v>12</v>
      </c>
      <c r="H136" s="35" t="s">
        <v>13</v>
      </c>
      <c r="I136" s="36">
        <v>9000</v>
      </c>
      <c r="J136" s="35"/>
      <c r="K136" s="35" t="s">
        <v>0</v>
      </c>
      <c r="L136" s="35" t="s">
        <v>14</v>
      </c>
      <c r="M136" s="38" t="s">
        <v>7373</v>
      </c>
      <c r="N136" s="35">
        <v>135</v>
      </c>
    </row>
    <row r="137" spans="1:14" ht="15.75" x14ac:dyDescent="0.25">
      <c r="A137" s="37" t="s">
        <v>411</v>
      </c>
      <c r="B137" s="37" t="s">
        <v>412</v>
      </c>
      <c r="C137" s="38" t="s">
        <v>51</v>
      </c>
      <c r="D137" s="37" t="s">
        <v>56</v>
      </c>
      <c r="E137" s="37" t="s">
        <v>93</v>
      </c>
      <c r="F137" s="43">
        <v>111323</v>
      </c>
      <c r="G137" s="38" t="s">
        <v>58</v>
      </c>
      <c r="H137" s="38" t="s">
        <v>13</v>
      </c>
      <c r="I137" s="39"/>
      <c r="J137" s="38"/>
      <c r="K137" s="38" t="s">
        <v>1</v>
      </c>
      <c r="L137" s="38" t="s">
        <v>59</v>
      </c>
      <c r="M137" s="38" t="s">
        <v>60</v>
      </c>
      <c r="N137" s="193">
        <v>136</v>
      </c>
    </row>
    <row r="138" spans="1:14" ht="15.75" x14ac:dyDescent="0.25">
      <c r="A138" s="34" t="s">
        <v>408</v>
      </c>
      <c r="B138" s="34" t="s">
        <v>409</v>
      </c>
      <c r="C138" s="35" t="s">
        <v>187</v>
      </c>
      <c r="D138" s="34" t="s">
        <v>56</v>
      </c>
      <c r="E138" s="34" t="s">
        <v>410</v>
      </c>
      <c r="F138" s="40">
        <v>111038</v>
      </c>
      <c r="G138" s="35" t="s">
        <v>58</v>
      </c>
      <c r="H138" s="35" t="s">
        <v>13</v>
      </c>
      <c r="I138" s="36"/>
      <c r="J138" s="35"/>
      <c r="K138" s="35" t="s">
        <v>1</v>
      </c>
      <c r="L138" s="35" t="s">
        <v>59</v>
      </c>
      <c r="M138" s="35" t="s">
        <v>60</v>
      </c>
      <c r="N138" s="35">
        <v>137</v>
      </c>
    </row>
    <row r="139" spans="1:14" ht="15.75" x14ac:dyDescent="0.25">
      <c r="A139" s="37" t="s">
        <v>413</v>
      </c>
      <c r="B139" s="37" t="s">
        <v>414</v>
      </c>
      <c r="C139" s="49"/>
      <c r="D139" s="37" t="s">
        <v>56</v>
      </c>
      <c r="E139" s="37" t="s">
        <v>211</v>
      </c>
      <c r="F139" s="43">
        <v>110875</v>
      </c>
      <c r="G139" s="38" t="s">
        <v>58</v>
      </c>
      <c r="H139" s="38" t="s">
        <v>13</v>
      </c>
      <c r="I139" s="39"/>
      <c r="J139" s="38"/>
      <c r="K139" s="38" t="s">
        <v>1</v>
      </c>
      <c r="L139" s="38" t="s">
        <v>59</v>
      </c>
      <c r="M139" s="38" t="s">
        <v>60</v>
      </c>
      <c r="N139" s="35">
        <v>138</v>
      </c>
    </row>
    <row r="140" spans="1:14" ht="15.75" x14ac:dyDescent="0.25">
      <c r="A140" s="34" t="s">
        <v>415</v>
      </c>
      <c r="B140" s="34" t="s">
        <v>416</v>
      </c>
      <c r="C140" s="35" t="s">
        <v>63</v>
      </c>
      <c r="D140" s="34" t="s">
        <v>417</v>
      </c>
      <c r="E140" s="34" t="s">
        <v>93</v>
      </c>
      <c r="F140" s="40">
        <v>110768</v>
      </c>
      <c r="G140" s="35" t="s">
        <v>58</v>
      </c>
      <c r="H140" s="35" t="s">
        <v>13</v>
      </c>
      <c r="I140" s="36"/>
      <c r="J140" s="35"/>
      <c r="K140" s="35" t="s">
        <v>1</v>
      </c>
      <c r="L140" s="35" t="s">
        <v>59</v>
      </c>
      <c r="M140" s="35" t="s">
        <v>60</v>
      </c>
      <c r="N140" s="193">
        <v>139</v>
      </c>
    </row>
    <row r="141" spans="1:14" ht="15.75" x14ac:dyDescent="0.25">
      <c r="A141" s="42" t="s">
        <v>2686</v>
      </c>
      <c r="B141" s="37" t="s">
        <v>1499</v>
      </c>
      <c r="C141" s="38" t="s">
        <v>12</v>
      </c>
      <c r="D141" s="37" t="s">
        <v>2687</v>
      </c>
      <c r="E141" s="37" t="s">
        <v>53</v>
      </c>
      <c r="F141" s="43">
        <v>110409</v>
      </c>
      <c r="G141" s="38" t="s">
        <v>12</v>
      </c>
      <c r="H141" s="38" t="s">
        <v>13</v>
      </c>
      <c r="I141" s="39"/>
      <c r="J141" s="38"/>
      <c r="K141" s="38" t="s">
        <v>2</v>
      </c>
      <c r="L141" s="38" t="s">
        <v>14</v>
      </c>
      <c r="M141" s="38" t="s">
        <v>15</v>
      </c>
      <c r="N141" s="35">
        <v>140</v>
      </c>
    </row>
    <row r="142" spans="1:14" ht="15.75" x14ac:dyDescent="0.25">
      <c r="A142" s="34" t="s">
        <v>420</v>
      </c>
      <c r="B142" s="34" t="s">
        <v>336</v>
      </c>
      <c r="C142" s="35" t="s">
        <v>43</v>
      </c>
      <c r="D142" s="34" t="s">
        <v>56</v>
      </c>
      <c r="E142" s="34" t="s">
        <v>208</v>
      </c>
      <c r="F142" s="36">
        <v>110291</v>
      </c>
      <c r="G142" s="35" t="s">
        <v>58</v>
      </c>
      <c r="H142" s="35" t="s">
        <v>13</v>
      </c>
      <c r="I142" s="36"/>
      <c r="J142" s="35"/>
      <c r="K142" s="35" t="s">
        <v>1</v>
      </c>
      <c r="L142" s="35" t="s">
        <v>59</v>
      </c>
      <c r="M142" s="35" t="s">
        <v>60</v>
      </c>
      <c r="N142" s="35">
        <v>141</v>
      </c>
    </row>
    <row r="143" spans="1:14" ht="15.75" x14ac:dyDescent="0.25">
      <c r="A143" s="37" t="s">
        <v>421</v>
      </c>
      <c r="B143" s="37" t="s">
        <v>67</v>
      </c>
      <c r="C143" s="38" t="s">
        <v>207</v>
      </c>
      <c r="D143" s="37" t="s">
        <v>159</v>
      </c>
      <c r="E143" s="37" t="s">
        <v>463</v>
      </c>
      <c r="F143" s="39">
        <v>109880</v>
      </c>
      <c r="G143" s="38" t="s">
        <v>12</v>
      </c>
      <c r="H143" s="38" t="s">
        <v>13</v>
      </c>
      <c r="I143" s="39">
        <v>8000</v>
      </c>
      <c r="J143" s="38"/>
      <c r="K143" s="38" t="s">
        <v>0</v>
      </c>
      <c r="L143" s="38" t="s">
        <v>14</v>
      </c>
      <c r="M143" s="38" t="s">
        <v>7373</v>
      </c>
      <c r="N143" s="193">
        <v>142</v>
      </c>
    </row>
    <row r="144" spans="1:14" ht="15.75" x14ac:dyDescent="0.25">
      <c r="A144" s="34" t="s">
        <v>423</v>
      </c>
      <c r="B144" s="34" t="s">
        <v>424</v>
      </c>
      <c r="C144" s="35" t="s">
        <v>207</v>
      </c>
      <c r="D144" s="34" t="s">
        <v>56</v>
      </c>
      <c r="E144" s="34" t="s">
        <v>163</v>
      </c>
      <c r="F144" s="40">
        <v>109503</v>
      </c>
      <c r="G144" s="35" t="s">
        <v>58</v>
      </c>
      <c r="H144" s="35" t="s">
        <v>13</v>
      </c>
      <c r="I144" s="36"/>
      <c r="J144" s="35"/>
      <c r="K144" s="35" t="s">
        <v>1</v>
      </c>
      <c r="L144" s="35" t="s">
        <v>59</v>
      </c>
      <c r="M144" s="35" t="s">
        <v>60</v>
      </c>
      <c r="N144" s="35">
        <v>143</v>
      </c>
    </row>
    <row r="145" spans="1:14" ht="15.75" x14ac:dyDescent="0.25">
      <c r="A145" s="53" t="s">
        <v>430</v>
      </c>
      <c r="B145" s="54" t="s">
        <v>431</v>
      </c>
      <c r="C145" s="49"/>
      <c r="D145" s="54" t="s">
        <v>239</v>
      </c>
      <c r="E145" s="54" t="s">
        <v>100</v>
      </c>
      <c r="F145" s="55">
        <v>109465</v>
      </c>
      <c r="G145" s="49" t="s">
        <v>12</v>
      </c>
      <c r="H145" s="49" t="s">
        <v>13</v>
      </c>
      <c r="I145" s="55"/>
      <c r="J145" s="49"/>
      <c r="K145" s="49" t="s">
        <v>2</v>
      </c>
      <c r="L145" s="49" t="s">
        <v>14</v>
      </c>
      <c r="M145" s="49" t="s">
        <v>15</v>
      </c>
      <c r="N145" s="35">
        <v>144</v>
      </c>
    </row>
    <row r="146" spans="1:14" ht="15.75" x14ac:dyDescent="0.25">
      <c r="A146" s="34" t="s">
        <v>440</v>
      </c>
      <c r="B146" s="34" t="s">
        <v>441</v>
      </c>
      <c r="C146" s="35" t="s">
        <v>18</v>
      </c>
      <c r="D146" s="34" t="s">
        <v>442</v>
      </c>
      <c r="E146" s="34" t="s">
        <v>443</v>
      </c>
      <c r="F146" s="40">
        <v>109136</v>
      </c>
      <c r="G146" s="35" t="s">
        <v>12</v>
      </c>
      <c r="H146" s="35" t="s">
        <v>13</v>
      </c>
      <c r="I146" s="36"/>
      <c r="J146" s="35"/>
      <c r="K146" s="35" t="s">
        <v>2</v>
      </c>
      <c r="L146" s="35" t="s">
        <v>14</v>
      </c>
      <c r="M146" s="35" t="s">
        <v>15</v>
      </c>
      <c r="N146" s="193">
        <v>145</v>
      </c>
    </row>
    <row r="147" spans="1:14" ht="15.75" x14ac:dyDescent="0.25">
      <c r="A147" s="37" t="s">
        <v>418</v>
      </c>
      <c r="B147" s="37" t="s">
        <v>419</v>
      </c>
      <c r="C147" s="49"/>
      <c r="D147" s="37" t="s">
        <v>56</v>
      </c>
      <c r="E147" s="37" t="s">
        <v>211</v>
      </c>
      <c r="F147" s="43">
        <v>108801</v>
      </c>
      <c r="G147" s="38" t="s">
        <v>58</v>
      </c>
      <c r="H147" s="38" t="s">
        <v>13</v>
      </c>
      <c r="I147" s="39"/>
      <c r="J147" s="38"/>
      <c r="K147" s="38" t="s">
        <v>1</v>
      </c>
      <c r="L147" s="38" t="s">
        <v>59</v>
      </c>
      <c r="M147" s="38" t="s">
        <v>60</v>
      </c>
      <c r="N147" s="35">
        <v>146</v>
      </c>
    </row>
    <row r="148" spans="1:14" ht="15.75" x14ac:dyDescent="0.25">
      <c r="A148" s="45" t="s">
        <v>436</v>
      </c>
      <c r="B148" s="46" t="s">
        <v>437</v>
      </c>
      <c r="C148" s="56"/>
      <c r="D148" s="46" t="s">
        <v>195</v>
      </c>
      <c r="E148" s="46" t="s">
        <v>249</v>
      </c>
      <c r="F148" s="50">
        <v>108767</v>
      </c>
      <c r="G148" s="47" t="s">
        <v>58</v>
      </c>
      <c r="H148" s="47" t="s">
        <v>13</v>
      </c>
      <c r="I148" s="48"/>
      <c r="J148" s="47"/>
      <c r="K148" s="47" t="s">
        <v>1</v>
      </c>
      <c r="L148" s="47" t="s">
        <v>59</v>
      </c>
      <c r="M148" s="47" t="s">
        <v>60</v>
      </c>
      <c r="N148" s="35">
        <v>147</v>
      </c>
    </row>
    <row r="149" spans="1:14" ht="15.75" x14ac:dyDescent="0.25">
      <c r="A149" s="42" t="s">
        <v>550</v>
      </c>
      <c r="B149" s="37" t="s">
        <v>1379</v>
      </c>
      <c r="C149" s="38" t="s">
        <v>82</v>
      </c>
      <c r="D149" s="37" t="s">
        <v>2688</v>
      </c>
      <c r="E149" s="37" t="s">
        <v>65</v>
      </c>
      <c r="F149" s="43">
        <v>108719</v>
      </c>
      <c r="G149" s="38" t="s">
        <v>12</v>
      </c>
      <c r="H149" s="38" t="s">
        <v>13</v>
      </c>
      <c r="I149" s="39"/>
      <c r="J149" s="38"/>
      <c r="K149" s="38" t="s">
        <v>2</v>
      </c>
      <c r="L149" s="38" t="s">
        <v>14</v>
      </c>
      <c r="M149" s="38" t="s">
        <v>15</v>
      </c>
      <c r="N149" s="193">
        <v>148</v>
      </c>
    </row>
    <row r="150" spans="1:14" ht="15.75" x14ac:dyDescent="0.25">
      <c r="A150" s="41" t="s">
        <v>453</v>
      </c>
      <c r="B150" s="34" t="s">
        <v>454</v>
      </c>
      <c r="C150" s="35" t="s">
        <v>12</v>
      </c>
      <c r="D150" s="34" t="s">
        <v>455</v>
      </c>
      <c r="E150" s="34" t="s">
        <v>456</v>
      </c>
      <c r="F150" s="40">
        <v>108338</v>
      </c>
      <c r="G150" s="35" t="s">
        <v>12</v>
      </c>
      <c r="H150" s="35" t="s">
        <v>13</v>
      </c>
      <c r="I150" s="36">
        <v>9000</v>
      </c>
      <c r="J150" s="35"/>
      <c r="K150" s="35" t="s">
        <v>0</v>
      </c>
      <c r="L150" s="35" t="s">
        <v>14</v>
      </c>
      <c r="M150" s="38" t="s">
        <v>7373</v>
      </c>
      <c r="N150" s="35">
        <v>149</v>
      </c>
    </row>
    <row r="151" spans="1:14" ht="15.75" x14ac:dyDescent="0.25">
      <c r="A151" s="37" t="s">
        <v>447</v>
      </c>
      <c r="B151" s="37" t="s">
        <v>448</v>
      </c>
      <c r="C151" s="49"/>
      <c r="D151" s="37" t="s">
        <v>449</v>
      </c>
      <c r="E151" s="37" t="s">
        <v>450</v>
      </c>
      <c r="F151" s="43">
        <v>108225</v>
      </c>
      <c r="G151" s="38" t="s">
        <v>12</v>
      </c>
      <c r="H151" s="38" t="s">
        <v>13</v>
      </c>
      <c r="I151" s="39">
        <v>6000</v>
      </c>
      <c r="J151" s="38"/>
      <c r="K151" s="38" t="s">
        <v>0</v>
      </c>
      <c r="L151" s="38" t="s">
        <v>14</v>
      </c>
      <c r="M151" s="38" t="s">
        <v>7373</v>
      </c>
      <c r="N151" s="35">
        <v>150</v>
      </c>
    </row>
    <row r="152" spans="1:14" ht="15.75" x14ac:dyDescent="0.25">
      <c r="A152" s="34" t="s">
        <v>451</v>
      </c>
      <c r="B152" s="34" t="s">
        <v>452</v>
      </c>
      <c r="C152" s="35" t="s">
        <v>224</v>
      </c>
      <c r="D152" s="34" t="s">
        <v>56</v>
      </c>
      <c r="E152" s="34" t="s">
        <v>93</v>
      </c>
      <c r="F152" s="36">
        <v>108119</v>
      </c>
      <c r="G152" s="35" t="s">
        <v>58</v>
      </c>
      <c r="H152" s="35" t="s">
        <v>13</v>
      </c>
      <c r="I152" s="36"/>
      <c r="J152" s="35"/>
      <c r="K152" s="35" t="s">
        <v>1</v>
      </c>
      <c r="L152" s="35" t="s">
        <v>59</v>
      </c>
      <c r="M152" s="35" t="s">
        <v>60</v>
      </c>
      <c r="N152" s="193">
        <v>151</v>
      </c>
    </row>
    <row r="153" spans="1:14" ht="15.75" x14ac:dyDescent="0.25">
      <c r="A153" s="37" t="s">
        <v>457</v>
      </c>
      <c r="B153" s="37" t="s">
        <v>458</v>
      </c>
      <c r="C153" s="38" t="s">
        <v>18</v>
      </c>
      <c r="D153" s="37" t="s">
        <v>159</v>
      </c>
      <c r="E153" s="37" t="s">
        <v>459</v>
      </c>
      <c r="F153" s="43">
        <v>108018</v>
      </c>
      <c r="G153" s="38" t="s">
        <v>12</v>
      </c>
      <c r="H153" s="38" t="s">
        <v>13</v>
      </c>
      <c r="I153" s="39">
        <v>8000</v>
      </c>
      <c r="J153" s="38"/>
      <c r="K153" s="38" t="s">
        <v>0</v>
      </c>
      <c r="L153" s="38" t="s">
        <v>14</v>
      </c>
      <c r="M153" s="38" t="s">
        <v>7373</v>
      </c>
      <c r="N153" s="35">
        <v>152</v>
      </c>
    </row>
    <row r="154" spans="1:14" ht="15.75" x14ac:dyDescent="0.25">
      <c r="A154" s="34" t="s">
        <v>460</v>
      </c>
      <c r="B154" s="34" t="s">
        <v>147</v>
      </c>
      <c r="C154" s="35" t="s">
        <v>43</v>
      </c>
      <c r="D154" s="34" t="s">
        <v>461</v>
      </c>
      <c r="E154" s="34" t="s">
        <v>106</v>
      </c>
      <c r="F154" s="36">
        <v>108018</v>
      </c>
      <c r="G154" s="35" t="s">
        <v>12</v>
      </c>
      <c r="H154" s="35" t="s">
        <v>13</v>
      </c>
      <c r="I154" s="36"/>
      <c r="J154" s="35"/>
      <c r="K154" s="35" t="s">
        <v>2</v>
      </c>
      <c r="L154" s="35" t="s">
        <v>14</v>
      </c>
      <c r="M154" s="35" t="s">
        <v>15</v>
      </c>
      <c r="N154" s="35">
        <v>153</v>
      </c>
    </row>
    <row r="155" spans="1:14" ht="15.75" x14ac:dyDescent="0.25">
      <c r="A155" s="42" t="s">
        <v>407</v>
      </c>
      <c r="B155" s="37" t="s">
        <v>286</v>
      </c>
      <c r="C155" s="38" t="s">
        <v>82</v>
      </c>
      <c r="D155" s="37" t="s">
        <v>195</v>
      </c>
      <c r="E155" s="37" t="s">
        <v>277</v>
      </c>
      <c r="F155" s="43">
        <v>107981</v>
      </c>
      <c r="G155" s="38" t="s">
        <v>58</v>
      </c>
      <c r="H155" s="38" t="s">
        <v>13</v>
      </c>
      <c r="I155" s="39"/>
      <c r="J155" s="38"/>
      <c r="K155" s="38" t="s">
        <v>1</v>
      </c>
      <c r="L155" s="38" t="s">
        <v>59</v>
      </c>
      <c r="M155" s="38" t="s">
        <v>60</v>
      </c>
      <c r="N155" s="193">
        <v>154</v>
      </c>
    </row>
    <row r="156" spans="1:14" ht="15.75" x14ac:dyDescent="0.25">
      <c r="A156" s="34" t="s">
        <v>209</v>
      </c>
      <c r="B156" s="34" t="s">
        <v>462</v>
      </c>
      <c r="C156" s="35" t="s">
        <v>13</v>
      </c>
      <c r="D156" s="34" t="s">
        <v>56</v>
      </c>
      <c r="E156" s="34" t="s">
        <v>463</v>
      </c>
      <c r="F156" s="36">
        <v>107691</v>
      </c>
      <c r="G156" s="35" t="s">
        <v>58</v>
      </c>
      <c r="H156" s="35" t="s">
        <v>13</v>
      </c>
      <c r="I156" s="36"/>
      <c r="J156" s="35"/>
      <c r="K156" s="35" t="s">
        <v>1</v>
      </c>
      <c r="L156" s="35" t="s">
        <v>59</v>
      </c>
      <c r="M156" s="35" t="s">
        <v>60</v>
      </c>
      <c r="N156" s="35">
        <v>155</v>
      </c>
    </row>
    <row r="157" spans="1:14" ht="15.75" x14ac:dyDescent="0.25">
      <c r="A157" s="46" t="s">
        <v>429</v>
      </c>
      <c r="B157" s="46" t="s">
        <v>87</v>
      </c>
      <c r="C157" s="47" t="s">
        <v>23</v>
      </c>
      <c r="D157" s="46" t="s">
        <v>56</v>
      </c>
      <c r="E157" s="46" t="s">
        <v>249</v>
      </c>
      <c r="F157" s="50">
        <v>107168</v>
      </c>
      <c r="G157" s="47" t="s">
        <v>58</v>
      </c>
      <c r="H157" s="47" t="s">
        <v>13</v>
      </c>
      <c r="I157" s="48"/>
      <c r="J157" s="47"/>
      <c r="K157" s="47" t="s">
        <v>1</v>
      </c>
      <c r="L157" s="47" t="s">
        <v>59</v>
      </c>
      <c r="M157" s="47" t="s">
        <v>60</v>
      </c>
      <c r="N157" s="35">
        <v>156</v>
      </c>
    </row>
    <row r="158" spans="1:14" ht="15.75" x14ac:dyDescent="0.25">
      <c r="A158" s="41" t="s">
        <v>467</v>
      </c>
      <c r="B158" s="34" t="s">
        <v>468</v>
      </c>
      <c r="C158" s="35" t="s">
        <v>51</v>
      </c>
      <c r="D158" s="34" t="s">
        <v>469</v>
      </c>
      <c r="E158" s="34" t="s">
        <v>141</v>
      </c>
      <c r="F158" s="40">
        <v>107100</v>
      </c>
      <c r="G158" s="35" t="s">
        <v>12</v>
      </c>
      <c r="H158" s="35" t="s">
        <v>13</v>
      </c>
      <c r="I158" s="36"/>
      <c r="J158" s="35"/>
      <c r="K158" s="35" t="s">
        <v>2</v>
      </c>
      <c r="L158" s="35" t="s">
        <v>14</v>
      </c>
      <c r="M158" s="35" t="s">
        <v>15</v>
      </c>
      <c r="N158" s="193">
        <v>157</v>
      </c>
    </row>
    <row r="159" spans="1:14" ht="15.75" x14ac:dyDescent="0.25">
      <c r="A159" s="37" t="s">
        <v>470</v>
      </c>
      <c r="B159" s="37" t="s">
        <v>181</v>
      </c>
      <c r="C159" s="38" t="s">
        <v>13</v>
      </c>
      <c r="D159" s="37" t="s">
        <v>471</v>
      </c>
      <c r="E159" s="37" t="s">
        <v>141</v>
      </c>
      <c r="F159" s="39">
        <v>107100</v>
      </c>
      <c r="G159" s="38" t="s">
        <v>12</v>
      </c>
      <c r="H159" s="38" t="s">
        <v>13</v>
      </c>
      <c r="I159" s="39">
        <v>7000</v>
      </c>
      <c r="J159" s="38"/>
      <c r="K159" s="38" t="s">
        <v>2</v>
      </c>
      <c r="L159" s="38" t="s">
        <v>14</v>
      </c>
      <c r="M159" s="38" t="s">
        <v>15</v>
      </c>
      <c r="N159" s="35">
        <v>158</v>
      </c>
    </row>
    <row r="160" spans="1:14" ht="15.75" x14ac:dyDescent="0.25">
      <c r="A160" s="34" t="s">
        <v>288</v>
      </c>
      <c r="B160" s="34" t="s">
        <v>86</v>
      </c>
      <c r="C160" s="35" t="s">
        <v>63</v>
      </c>
      <c r="D160" s="34" t="s">
        <v>472</v>
      </c>
      <c r="E160" s="34" t="s">
        <v>189</v>
      </c>
      <c r="F160" s="36">
        <v>106850</v>
      </c>
      <c r="G160" s="35" t="s">
        <v>58</v>
      </c>
      <c r="H160" s="35" t="s">
        <v>13</v>
      </c>
      <c r="I160" s="36"/>
      <c r="J160" s="35"/>
      <c r="K160" s="35" t="s">
        <v>1</v>
      </c>
      <c r="L160" s="35" t="s">
        <v>59</v>
      </c>
      <c r="M160" s="35" t="s">
        <v>60</v>
      </c>
      <c r="N160" s="35">
        <v>159</v>
      </c>
    </row>
    <row r="161" spans="1:14" ht="15.75" x14ac:dyDescent="0.25">
      <c r="A161" s="37" t="s">
        <v>473</v>
      </c>
      <c r="B161" s="37" t="s">
        <v>474</v>
      </c>
      <c r="C161" s="38" t="s">
        <v>181</v>
      </c>
      <c r="D161" s="37" t="s">
        <v>56</v>
      </c>
      <c r="E161" s="37" t="s">
        <v>463</v>
      </c>
      <c r="F161" s="43">
        <v>106824</v>
      </c>
      <c r="G161" s="38" t="s">
        <v>58</v>
      </c>
      <c r="H161" s="38" t="s">
        <v>13</v>
      </c>
      <c r="I161" s="39"/>
      <c r="J161" s="38"/>
      <c r="K161" s="38" t="s">
        <v>1</v>
      </c>
      <c r="L161" s="38" t="s">
        <v>59</v>
      </c>
      <c r="M161" s="38" t="s">
        <v>60</v>
      </c>
      <c r="N161" s="193">
        <v>160</v>
      </c>
    </row>
    <row r="162" spans="1:14" ht="15.75" x14ac:dyDescent="0.25">
      <c r="A162" s="34" t="s">
        <v>483</v>
      </c>
      <c r="B162" s="34" t="s">
        <v>95</v>
      </c>
      <c r="C162" s="35" t="s">
        <v>87</v>
      </c>
      <c r="D162" s="34" t="s">
        <v>484</v>
      </c>
      <c r="E162" s="34" t="s">
        <v>84</v>
      </c>
      <c r="F162" s="36">
        <v>106636</v>
      </c>
      <c r="G162" s="35" t="s">
        <v>12</v>
      </c>
      <c r="H162" s="35" t="s">
        <v>13</v>
      </c>
      <c r="I162" s="36"/>
      <c r="J162" s="35"/>
      <c r="K162" s="35" t="s">
        <v>2</v>
      </c>
      <c r="L162" s="35" t="s">
        <v>14</v>
      </c>
      <c r="M162" s="35" t="s">
        <v>15</v>
      </c>
      <c r="N162" s="35">
        <v>161</v>
      </c>
    </row>
    <row r="163" spans="1:14" ht="15.75" x14ac:dyDescent="0.25">
      <c r="A163" s="37" t="s">
        <v>190</v>
      </c>
      <c r="B163" s="37" t="s">
        <v>191</v>
      </c>
      <c r="C163" s="38" t="s">
        <v>51</v>
      </c>
      <c r="D163" s="37" t="s">
        <v>192</v>
      </c>
      <c r="E163" s="37" t="s">
        <v>25</v>
      </c>
      <c r="F163" s="39">
        <v>106452</v>
      </c>
      <c r="G163" s="38" t="s">
        <v>12</v>
      </c>
      <c r="H163" s="38" t="s">
        <v>13</v>
      </c>
      <c r="I163" s="39">
        <v>43584</v>
      </c>
      <c r="J163" s="38"/>
      <c r="K163" s="38" t="s">
        <v>0</v>
      </c>
      <c r="L163" s="38" t="s">
        <v>14</v>
      </c>
      <c r="M163" s="38" t="s">
        <v>7373</v>
      </c>
      <c r="N163" s="35">
        <v>162</v>
      </c>
    </row>
    <row r="164" spans="1:14" ht="15.75" x14ac:dyDescent="0.25">
      <c r="A164" s="34" t="s">
        <v>464</v>
      </c>
      <c r="B164" s="34" t="s">
        <v>465</v>
      </c>
      <c r="C164" s="35" t="s">
        <v>144</v>
      </c>
      <c r="D164" s="34" t="s">
        <v>466</v>
      </c>
      <c r="E164" s="34" t="s">
        <v>72</v>
      </c>
      <c r="F164" s="36">
        <v>106424</v>
      </c>
      <c r="G164" s="35" t="s">
        <v>12</v>
      </c>
      <c r="H164" s="35" t="s">
        <v>13</v>
      </c>
      <c r="I164" s="36">
        <v>10000</v>
      </c>
      <c r="J164" s="35"/>
      <c r="K164" s="35" t="s">
        <v>0</v>
      </c>
      <c r="L164" s="35" t="s">
        <v>14</v>
      </c>
      <c r="M164" s="38" t="s">
        <v>7373</v>
      </c>
      <c r="N164" s="193">
        <v>163</v>
      </c>
    </row>
    <row r="165" spans="1:14" ht="15.75" x14ac:dyDescent="0.25">
      <c r="A165" s="37" t="s">
        <v>478</v>
      </c>
      <c r="B165" s="37" t="s">
        <v>479</v>
      </c>
      <c r="C165" s="38" t="s">
        <v>23</v>
      </c>
      <c r="D165" s="37" t="s">
        <v>195</v>
      </c>
      <c r="E165" s="37" t="s">
        <v>477</v>
      </c>
      <c r="F165" s="43">
        <v>106401</v>
      </c>
      <c r="G165" s="38" t="s">
        <v>58</v>
      </c>
      <c r="H165" s="38" t="s">
        <v>13</v>
      </c>
      <c r="I165" s="39"/>
      <c r="J165" s="38"/>
      <c r="K165" s="38" t="s">
        <v>1</v>
      </c>
      <c r="L165" s="38" t="s">
        <v>59</v>
      </c>
      <c r="M165" s="38" t="s">
        <v>60</v>
      </c>
      <c r="N165" s="35">
        <v>164</v>
      </c>
    </row>
    <row r="166" spans="1:14" ht="15.75" x14ac:dyDescent="0.25">
      <c r="A166" s="34" t="s">
        <v>485</v>
      </c>
      <c r="B166" s="34" t="s">
        <v>486</v>
      </c>
      <c r="C166" s="35" t="s">
        <v>207</v>
      </c>
      <c r="D166" s="34" t="s">
        <v>487</v>
      </c>
      <c r="E166" s="34" t="s">
        <v>106</v>
      </c>
      <c r="F166" s="36">
        <v>106116</v>
      </c>
      <c r="G166" s="35" t="s">
        <v>12</v>
      </c>
      <c r="H166" s="35" t="s">
        <v>13</v>
      </c>
      <c r="I166" s="36">
        <v>12000</v>
      </c>
      <c r="J166" s="35"/>
      <c r="K166" s="35" t="s">
        <v>0</v>
      </c>
      <c r="L166" s="35" t="s">
        <v>14</v>
      </c>
      <c r="M166" s="38" t="s">
        <v>7373</v>
      </c>
      <c r="N166" s="35">
        <v>165</v>
      </c>
    </row>
    <row r="167" spans="1:14" ht="15.75" x14ac:dyDescent="0.25">
      <c r="A167" s="37" t="s">
        <v>491</v>
      </c>
      <c r="B167" s="37" t="s">
        <v>203</v>
      </c>
      <c r="C167" s="49"/>
      <c r="D167" s="37" t="s">
        <v>492</v>
      </c>
      <c r="E167" s="37" t="s">
        <v>493</v>
      </c>
      <c r="F167" s="43">
        <v>106100</v>
      </c>
      <c r="G167" s="38" t="s">
        <v>12</v>
      </c>
      <c r="H167" s="38" t="s">
        <v>13</v>
      </c>
      <c r="I167" s="39"/>
      <c r="J167" s="38"/>
      <c r="K167" s="38" t="s">
        <v>2</v>
      </c>
      <c r="L167" s="38" t="s">
        <v>14</v>
      </c>
      <c r="M167" s="38" t="s">
        <v>15</v>
      </c>
      <c r="N167" s="193">
        <v>166</v>
      </c>
    </row>
    <row r="168" spans="1:14" ht="15.75" x14ac:dyDescent="0.25">
      <c r="A168" s="34" t="s">
        <v>444</v>
      </c>
      <c r="B168" s="34" t="s">
        <v>445</v>
      </c>
      <c r="C168" s="35" t="s">
        <v>12</v>
      </c>
      <c r="D168" s="34" t="s">
        <v>56</v>
      </c>
      <c r="E168" s="34" t="s">
        <v>211</v>
      </c>
      <c r="F168" s="36">
        <v>106076</v>
      </c>
      <c r="G168" s="35" t="s">
        <v>58</v>
      </c>
      <c r="H168" s="35" t="s">
        <v>13</v>
      </c>
      <c r="I168" s="36"/>
      <c r="J168" s="35"/>
      <c r="K168" s="35" t="s">
        <v>1</v>
      </c>
      <c r="L168" s="35" t="s">
        <v>59</v>
      </c>
      <c r="M168" s="35" t="s">
        <v>60</v>
      </c>
      <c r="N168" s="35">
        <v>167</v>
      </c>
    </row>
    <row r="169" spans="1:14" ht="15.75" x14ac:dyDescent="0.25">
      <c r="A169" s="42" t="s">
        <v>69</v>
      </c>
      <c r="B169" s="37" t="s">
        <v>70</v>
      </c>
      <c r="C169" s="38" t="s">
        <v>51</v>
      </c>
      <c r="D169" s="37" t="s">
        <v>195</v>
      </c>
      <c r="E169" s="37" t="s">
        <v>573</v>
      </c>
      <c r="F169" s="43">
        <v>105880</v>
      </c>
      <c r="G169" s="38" t="s">
        <v>58</v>
      </c>
      <c r="H169" s="38" t="s">
        <v>13</v>
      </c>
      <c r="I169" s="39"/>
      <c r="J169" s="38"/>
      <c r="K169" s="38" t="s">
        <v>1</v>
      </c>
      <c r="L169" s="38" t="s">
        <v>59</v>
      </c>
      <c r="M169" s="38" t="s">
        <v>60</v>
      </c>
      <c r="N169" s="35">
        <v>168</v>
      </c>
    </row>
    <row r="170" spans="1:14" ht="15.75" x14ac:dyDescent="0.25">
      <c r="A170" s="41" t="s">
        <v>481</v>
      </c>
      <c r="B170" s="34" t="s">
        <v>482</v>
      </c>
      <c r="C170" s="44"/>
      <c r="D170" s="34" t="s">
        <v>56</v>
      </c>
      <c r="E170" s="34" t="s">
        <v>297</v>
      </c>
      <c r="F170" s="40">
        <v>105597</v>
      </c>
      <c r="G170" s="35" t="s">
        <v>58</v>
      </c>
      <c r="H170" s="35" t="s">
        <v>13</v>
      </c>
      <c r="I170" s="36"/>
      <c r="J170" s="35"/>
      <c r="K170" s="35" t="s">
        <v>1</v>
      </c>
      <c r="L170" s="35" t="s">
        <v>59</v>
      </c>
      <c r="M170" s="35" t="s">
        <v>60</v>
      </c>
      <c r="N170" s="193">
        <v>169</v>
      </c>
    </row>
    <row r="171" spans="1:14" ht="15.75" x14ac:dyDescent="0.25">
      <c r="A171" s="37" t="s">
        <v>2689</v>
      </c>
      <c r="B171" s="37" t="s">
        <v>2690</v>
      </c>
      <c r="C171" s="49"/>
      <c r="D171" s="37" t="s">
        <v>2691</v>
      </c>
      <c r="E171" s="37" t="s">
        <v>456</v>
      </c>
      <c r="F171" s="39">
        <v>105518</v>
      </c>
      <c r="G171" s="38" t="s">
        <v>58</v>
      </c>
      <c r="H171" s="38" t="s">
        <v>13</v>
      </c>
      <c r="I171" s="39"/>
      <c r="J171" s="38"/>
      <c r="K171" s="38" t="s">
        <v>1</v>
      </c>
      <c r="L171" s="38" t="s">
        <v>59</v>
      </c>
      <c r="M171" s="38" t="s">
        <v>60</v>
      </c>
      <c r="N171" s="35">
        <v>170</v>
      </c>
    </row>
    <row r="172" spans="1:14" ht="15.75" x14ac:dyDescent="0.25">
      <c r="A172" s="51" t="s">
        <v>1708</v>
      </c>
      <c r="B172" s="51" t="s">
        <v>1709</v>
      </c>
      <c r="C172" s="35" t="s">
        <v>18</v>
      </c>
      <c r="D172" s="51" t="s">
        <v>2692</v>
      </c>
      <c r="E172" s="51" t="s">
        <v>428</v>
      </c>
      <c r="F172" s="36">
        <v>105378</v>
      </c>
      <c r="G172" s="35" t="s">
        <v>12</v>
      </c>
      <c r="H172" s="35" t="s">
        <v>13</v>
      </c>
      <c r="I172" s="36">
        <v>8000</v>
      </c>
      <c r="J172" s="35"/>
      <c r="K172" s="35" t="s">
        <v>0</v>
      </c>
      <c r="L172" s="35" t="s">
        <v>14</v>
      </c>
      <c r="M172" s="38" t="s">
        <v>7373</v>
      </c>
      <c r="N172" s="35">
        <v>171</v>
      </c>
    </row>
    <row r="173" spans="1:14" ht="15.75" x14ac:dyDescent="0.25">
      <c r="A173" s="42" t="s">
        <v>494</v>
      </c>
      <c r="B173" s="37" t="s">
        <v>495</v>
      </c>
      <c r="C173" s="49"/>
      <c r="D173" s="37" t="s">
        <v>496</v>
      </c>
      <c r="E173" s="37" t="s">
        <v>497</v>
      </c>
      <c r="F173" s="43">
        <v>105085</v>
      </c>
      <c r="G173" s="38" t="s">
        <v>58</v>
      </c>
      <c r="H173" s="38" t="s">
        <v>13</v>
      </c>
      <c r="I173" s="39"/>
      <c r="J173" s="38"/>
      <c r="K173" s="38" t="s">
        <v>1</v>
      </c>
      <c r="L173" s="38" t="s">
        <v>59</v>
      </c>
      <c r="M173" s="38" t="s">
        <v>60</v>
      </c>
      <c r="N173" s="193">
        <v>172</v>
      </c>
    </row>
    <row r="174" spans="1:14" ht="15.75" x14ac:dyDescent="0.25">
      <c r="A174" s="34" t="s">
        <v>502</v>
      </c>
      <c r="B174" s="34" t="s">
        <v>503</v>
      </c>
      <c r="C174" s="35" t="s">
        <v>152</v>
      </c>
      <c r="D174" s="34" t="s">
        <v>359</v>
      </c>
      <c r="E174" s="34" t="s">
        <v>505</v>
      </c>
      <c r="F174" s="36">
        <v>105000</v>
      </c>
      <c r="G174" s="35" t="s">
        <v>12</v>
      </c>
      <c r="H174" s="35" t="s">
        <v>13</v>
      </c>
      <c r="I174" s="36"/>
      <c r="J174" s="35"/>
      <c r="K174" s="35" t="s">
        <v>2</v>
      </c>
      <c r="L174" s="35" t="s">
        <v>14</v>
      </c>
      <c r="M174" s="35" t="s">
        <v>15</v>
      </c>
      <c r="N174" s="35">
        <v>173</v>
      </c>
    </row>
    <row r="175" spans="1:14" ht="15.75" x14ac:dyDescent="0.25">
      <c r="A175" s="37" t="s">
        <v>509</v>
      </c>
      <c r="B175" s="37" t="s">
        <v>251</v>
      </c>
      <c r="C175" s="38" t="s">
        <v>207</v>
      </c>
      <c r="D175" s="37" t="s">
        <v>56</v>
      </c>
      <c r="E175" s="37" t="s">
        <v>510</v>
      </c>
      <c r="F175" s="39">
        <v>104594</v>
      </c>
      <c r="G175" s="38" t="s">
        <v>58</v>
      </c>
      <c r="H175" s="38" t="s">
        <v>13</v>
      </c>
      <c r="I175" s="39">
        <v>10459</v>
      </c>
      <c r="J175" s="38"/>
      <c r="K175" s="38" t="s">
        <v>1</v>
      </c>
      <c r="L175" s="38" t="s">
        <v>59</v>
      </c>
      <c r="M175" s="38" t="s">
        <v>60</v>
      </c>
      <c r="N175" s="35">
        <v>174</v>
      </c>
    </row>
    <row r="176" spans="1:14" ht="15.75" x14ac:dyDescent="0.25">
      <c r="A176" s="34" t="s">
        <v>499</v>
      </c>
      <c r="B176" s="34" t="s">
        <v>500</v>
      </c>
      <c r="C176" s="35" t="s">
        <v>144</v>
      </c>
      <c r="D176" s="34" t="s">
        <v>56</v>
      </c>
      <c r="E176" s="34" t="s">
        <v>501</v>
      </c>
      <c r="F176" s="40">
        <v>104589</v>
      </c>
      <c r="G176" s="35" t="s">
        <v>58</v>
      </c>
      <c r="H176" s="35" t="s">
        <v>13</v>
      </c>
      <c r="I176" s="36"/>
      <c r="J176" s="35"/>
      <c r="K176" s="35" t="s">
        <v>1</v>
      </c>
      <c r="L176" s="35" t="s">
        <v>59</v>
      </c>
      <c r="M176" s="35" t="s">
        <v>60</v>
      </c>
      <c r="N176" s="193">
        <v>175</v>
      </c>
    </row>
    <row r="177" spans="1:14" ht="15.75" x14ac:dyDescent="0.25">
      <c r="A177" s="37" t="s">
        <v>506</v>
      </c>
      <c r="B177" s="37" t="s">
        <v>507</v>
      </c>
      <c r="C177" s="38" t="s">
        <v>43</v>
      </c>
      <c r="D177" s="37" t="s">
        <v>159</v>
      </c>
      <c r="E177" s="37" t="s">
        <v>508</v>
      </c>
      <c r="F177" s="39">
        <v>104393</v>
      </c>
      <c r="G177" s="38" t="s">
        <v>12</v>
      </c>
      <c r="H177" s="38" t="s">
        <v>13</v>
      </c>
      <c r="I177" s="39">
        <v>8500</v>
      </c>
      <c r="J177" s="38"/>
      <c r="K177" s="38" t="s">
        <v>0</v>
      </c>
      <c r="L177" s="38" t="s">
        <v>14</v>
      </c>
      <c r="M177" s="38" t="s">
        <v>7373</v>
      </c>
      <c r="N177" s="35">
        <v>176</v>
      </c>
    </row>
    <row r="178" spans="1:14" ht="15.75" x14ac:dyDescent="0.25">
      <c r="A178" s="41" t="s">
        <v>498</v>
      </c>
      <c r="B178" s="34" t="s">
        <v>78</v>
      </c>
      <c r="C178" s="35" t="s">
        <v>51</v>
      </c>
      <c r="D178" s="34" t="s">
        <v>56</v>
      </c>
      <c r="E178" s="34" t="s">
        <v>297</v>
      </c>
      <c r="F178" s="40">
        <v>104247</v>
      </c>
      <c r="G178" s="35" t="s">
        <v>58</v>
      </c>
      <c r="H178" s="35" t="s">
        <v>13</v>
      </c>
      <c r="I178" s="36"/>
      <c r="J178" s="35"/>
      <c r="K178" s="35" t="s">
        <v>1</v>
      </c>
      <c r="L178" s="35" t="s">
        <v>59</v>
      </c>
      <c r="M178" s="35" t="s">
        <v>60</v>
      </c>
      <c r="N178" s="35">
        <v>177</v>
      </c>
    </row>
    <row r="179" spans="1:14" ht="15.75" x14ac:dyDescent="0.25">
      <c r="A179" s="42" t="s">
        <v>475</v>
      </c>
      <c r="B179" s="37" t="s">
        <v>476</v>
      </c>
      <c r="C179" s="38" t="s">
        <v>187</v>
      </c>
      <c r="D179" s="37" t="s">
        <v>56</v>
      </c>
      <c r="E179" s="37" t="s">
        <v>477</v>
      </c>
      <c r="F179" s="39">
        <v>104107</v>
      </c>
      <c r="G179" s="38" t="s">
        <v>58</v>
      </c>
      <c r="H179" s="38" t="s">
        <v>13</v>
      </c>
      <c r="I179" s="39"/>
      <c r="J179" s="38"/>
      <c r="K179" s="38" t="s">
        <v>1</v>
      </c>
      <c r="L179" s="38" t="s">
        <v>59</v>
      </c>
      <c r="M179" s="38" t="s">
        <v>60</v>
      </c>
      <c r="N179" s="193">
        <v>178</v>
      </c>
    </row>
    <row r="180" spans="1:14" ht="15.75" x14ac:dyDescent="0.25">
      <c r="A180" s="34" t="s">
        <v>489</v>
      </c>
      <c r="B180" s="34" t="s">
        <v>448</v>
      </c>
      <c r="C180" s="35" t="s">
        <v>13</v>
      </c>
      <c r="D180" s="34" t="s">
        <v>56</v>
      </c>
      <c r="E180" s="34" t="s">
        <v>490</v>
      </c>
      <c r="F180" s="40">
        <v>103498</v>
      </c>
      <c r="G180" s="35" t="s">
        <v>58</v>
      </c>
      <c r="H180" s="35" t="s">
        <v>13</v>
      </c>
      <c r="I180" s="36"/>
      <c r="J180" s="35"/>
      <c r="K180" s="35" t="s">
        <v>1</v>
      </c>
      <c r="L180" s="35" t="s">
        <v>59</v>
      </c>
      <c r="M180" s="35" t="s">
        <v>60</v>
      </c>
      <c r="N180" s="35">
        <v>179</v>
      </c>
    </row>
    <row r="181" spans="1:14" ht="15.75" x14ac:dyDescent="0.25">
      <c r="A181" s="42" t="s">
        <v>512</v>
      </c>
      <c r="B181" s="37" t="s">
        <v>115</v>
      </c>
      <c r="C181" s="38" t="s">
        <v>31</v>
      </c>
      <c r="D181" s="37" t="s">
        <v>56</v>
      </c>
      <c r="E181" s="37" t="s">
        <v>93</v>
      </c>
      <c r="F181" s="43">
        <v>103489</v>
      </c>
      <c r="G181" s="38" t="s">
        <v>58</v>
      </c>
      <c r="H181" s="38" t="s">
        <v>13</v>
      </c>
      <c r="I181" s="39"/>
      <c r="J181" s="38"/>
      <c r="K181" s="38" t="s">
        <v>1</v>
      </c>
      <c r="L181" s="38" t="s">
        <v>59</v>
      </c>
      <c r="M181" s="38" t="s">
        <v>60</v>
      </c>
      <c r="N181" s="35">
        <v>180</v>
      </c>
    </row>
    <row r="182" spans="1:14" ht="15.75" x14ac:dyDescent="0.25">
      <c r="A182" s="41" t="s">
        <v>512</v>
      </c>
      <c r="B182" s="34" t="s">
        <v>50</v>
      </c>
      <c r="C182" s="44"/>
      <c r="D182" s="34" t="s">
        <v>56</v>
      </c>
      <c r="E182" s="34" t="s">
        <v>93</v>
      </c>
      <c r="F182" s="40">
        <v>103303</v>
      </c>
      <c r="G182" s="35" t="s">
        <v>58</v>
      </c>
      <c r="H182" s="35" t="s">
        <v>13</v>
      </c>
      <c r="I182" s="36"/>
      <c r="J182" s="35"/>
      <c r="K182" s="35" t="s">
        <v>1</v>
      </c>
      <c r="L182" s="35" t="s">
        <v>59</v>
      </c>
      <c r="M182" s="35" t="s">
        <v>60</v>
      </c>
      <c r="N182" s="193">
        <v>181</v>
      </c>
    </row>
    <row r="183" spans="1:14" ht="15.75" x14ac:dyDescent="0.25">
      <c r="A183" s="37" t="s">
        <v>522</v>
      </c>
      <c r="B183" s="37" t="s">
        <v>523</v>
      </c>
      <c r="C183" s="38" t="s">
        <v>87</v>
      </c>
      <c r="D183" s="37" t="s">
        <v>2693</v>
      </c>
      <c r="E183" s="37" t="s">
        <v>120</v>
      </c>
      <c r="F183" s="43">
        <v>102809</v>
      </c>
      <c r="G183" s="38" t="s">
        <v>12</v>
      </c>
      <c r="H183" s="38" t="s">
        <v>13</v>
      </c>
      <c r="I183" s="39"/>
      <c r="J183" s="38"/>
      <c r="K183" s="38" t="s">
        <v>4</v>
      </c>
      <c r="L183" s="38" t="s">
        <v>14</v>
      </c>
      <c r="M183" s="38" t="s">
        <v>121</v>
      </c>
      <c r="N183" s="35">
        <v>182</v>
      </c>
    </row>
    <row r="184" spans="1:14" ht="15.75" x14ac:dyDescent="0.25">
      <c r="A184" s="34" t="s">
        <v>313</v>
      </c>
      <c r="B184" s="34" t="s">
        <v>511</v>
      </c>
      <c r="C184" s="44"/>
      <c r="D184" s="34" t="s">
        <v>195</v>
      </c>
      <c r="E184" s="34" t="s">
        <v>234</v>
      </c>
      <c r="F184" s="40">
        <v>102740</v>
      </c>
      <c r="G184" s="35" t="s">
        <v>58</v>
      </c>
      <c r="H184" s="35" t="s">
        <v>13</v>
      </c>
      <c r="I184" s="36"/>
      <c r="J184" s="35"/>
      <c r="K184" s="35" t="s">
        <v>1</v>
      </c>
      <c r="L184" s="35" t="s">
        <v>59</v>
      </c>
      <c r="M184" s="35" t="s">
        <v>60</v>
      </c>
      <c r="N184" s="35">
        <v>183</v>
      </c>
    </row>
    <row r="185" spans="1:14" ht="15.75" x14ac:dyDescent="0.25">
      <c r="A185" s="37" t="s">
        <v>513</v>
      </c>
      <c r="B185" s="37" t="s">
        <v>349</v>
      </c>
      <c r="C185" s="38" t="s">
        <v>18</v>
      </c>
      <c r="D185" s="37" t="s">
        <v>56</v>
      </c>
      <c r="E185" s="37" t="s">
        <v>514</v>
      </c>
      <c r="F185" s="39">
        <v>102285</v>
      </c>
      <c r="G185" s="38" t="s">
        <v>58</v>
      </c>
      <c r="H185" s="38" t="s">
        <v>13</v>
      </c>
      <c r="I185" s="39"/>
      <c r="J185" s="38"/>
      <c r="K185" s="38" t="s">
        <v>1</v>
      </c>
      <c r="L185" s="38" t="s">
        <v>59</v>
      </c>
      <c r="M185" s="38" t="s">
        <v>60</v>
      </c>
      <c r="N185" s="193">
        <v>184</v>
      </c>
    </row>
    <row r="186" spans="1:14" ht="15.75" x14ac:dyDescent="0.25">
      <c r="A186" s="41" t="s">
        <v>525</v>
      </c>
      <c r="B186" s="34" t="s">
        <v>486</v>
      </c>
      <c r="C186" s="35" t="s">
        <v>23</v>
      </c>
      <c r="D186" s="34" t="s">
        <v>526</v>
      </c>
      <c r="E186" s="34" t="s">
        <v>527</v>
      </c>
      <c r="F186" s="40">
        <v>102264</v>
      </c>
      <c r="G186" s="35" t="s">
        <v>12</v>
      </c>
      <c r="H186" s="35" t="s">
        <v>13</v>
      </c>
      <c r="I186" s="36">
        <v>7000</v>
      </c>
      <c r="J186" s="35"/>
      <c r="K186" s="35" t="s">
        <v>3</v>
      </c>
      <c r="L186" s="35" t="s">
        <v>59</v>
      </c>
      <c r="M186" s="35" t="s">
        <v>60</v>
      </c>
      <c r="N186" s="35">
        <v>185</v>
      </c>
    </row>
    <row r="187" spans="1:14" ht="15.75" x14ac:dyDescent="0.25">
      <c r="A187" s="37" t="s">
        <v>536</v>
      </c>
      <c r="B187" s="37" t="s">
        <v>147</v>
      </c>
      <c r="C187" s="38" t="s">
        <v>58</v>
      </c>
      <c r="D187" s="37" t="s">
        <v>56</v>
      </c>
      <c r="E187" s="37" t="s">
        <v>208</v>
      </c>
      <c r="F187" s="43">
        <v>101840</v>
      </c>
      <c r="G187" s="38" t="s">
        <v>58</v>
      </c>
      <c r="H187" s="38" t="s">
        <v>13</v>
      </c>
      <c r="I187" s="39"/>
      <c r="J187" s="38"/>
      <c r="K187" s="38" t="s">
        <v>1</v>
      </c>
      <c r="L187" s="38" t="s">
        <v>59</v>
      </c>
      <c r="M187" s="38" t="s">
        <v>60</v>
      </c>
      <c r="N187" s="35">
        <v>186</v>
      </c>
    </row>
    <row r="188" spans="1:14" ht="15.75" x14ac:dyDescent="0.25">
      <c r="A188" s="34" t="s">
        <v>532</v>
      </c>
      <c r="B188" s="34" t="s">
        <v>67</v>
      </c>
      <c r="C188" s="35" t="s">
        <v>224</v>
      </c>
      <c r="D188" s="34" t="s">
        <v>56</v>
      </c>
      <c r="E188" s="34" t="s">
        <v>93</v>
      </c>
      <c r="F188" s="36">
        <v>101760</v>
      </c>
      <c r="G188" s="35" t="s">
        <v>58</v>
      </c>
      <c r="H188" s="35" t="s">
        <v>13</v>
      </c>
      <c r="I188" s="36"/>
      <c r="J188" s="35"/>
      <c r="K188" s="35" t="s">
        <v>1</v>
      </c>
      <c r="L188" s="35" t="s">
        <v>59</v>
      </c>
      <c r="M188" s="35" t="s">
        <v>60</v>
      </c>
      <c r="N188" s="193">
        <v>187</v>
      </c>
    </row>
    <row r="189" spans="1:14" ht="15.75" x14ac:dyDescent="0.25">
      <c r="A189" s="37" t="s">
        <v>528</v>
      </c>
      <c r="B189" s="37" t="s">
        <v>529</v>
      </c>
      <c r="C189" s="38" t="s">
        <v>9</v>
      </c>
      <c r="D189" s="37" t="s">
        <v>2694</v>
      </c>
      <c r="E189" s="37" t="s">
        <v>530</v>
      </c>
      <c r="F189" s="39">
        <v>101685</v>
      </c>
      <c r="G189" s="38" t="s">
        <v>58</v>
      </c>
      <c r="H189" s="38" t="s">
        <v>13</v>
      </c>
      <c r="I189" s="39"/>
      <c r="J189" s="38"/>
      <c r="K189" s="38" t="s">
        <v>1</v>
      </c>
      <c r="L189" s="38" t="s">
        <v>59</v>
      </c>
      <c r="M189" s="38" t="s">
        <v>60</v>
      </c>
      <c r="N189" s="35">
        <v>188</v>
      </c>
    </row>
    <row r="190" spans="1:14" ht="15.75" x14ac:dyDescent="0.25">
      <c r="A190" s="34" t="s">
        <v>537</v>
      </c>
      <c r="B190" s="34" t="s">
        <v>143</v>
      </c>
      <c r="C190" s="35" t="s">
        <v>58</v>
      </c>
      <c r="D190" s="34" t="s">
        <v>56</v>
      </c>
      <c r="E190" s="34" t="s">
        <v>189</v>
      </c>
      <c r="F190" s="36">
        <v>101557</v>
      </c>
      <c r="G190" s="35" t="s">
        <v>58</v>
      </c>
      <c r="H190" s="35" t="s">
        <v>13</v>
      </c>
      <c r="I190" s="36"/>
      <c r="J190" s="35"/>
      <c r="K190" s="35" t="s">
        <v>1</v>
      </c>
      <c r="L190" s="35" t="s">
        <v>59</v>
      </c>
      <c r="M190" s="35" t="s">
        <v>60</v>
      </c>
      <c r="N190" s="35">
        <v>189</v>
      </c>
    </row>
    <row r="191" spans="1:14" ht="15.75" x14ac:dyDescent="0.25">
      <c r="A191" s="37" t="s">
        <v>531</v>
      </c>
      <c r="B191" s="37" t="s">
        <v>260</v>
      </c>
      <c r="C191" s="49"/>
      <c r="D191" s="37" t="s">
        <v>56</v>
      </c>
      <c r="E191" s="37" t="s">
        <v>280</v>
      </c>
      <c r="F191" s="43">
        <v>101477</v>
      </c>
      <c r="G191" s="38" t="s">
        <v>58</v>
      </c>
      <c r="H191" s="38" t="s">
        <v>13</v>
      </c>
      <c r="I191" s="39"/>
      <c r="J191" s="38"/>
      <c r="K191" s="38" t="s">
        <v>1</v>
      </c>
      <c r="L191" s="38" t="s">
        <v>59</v>
      </c>
      <c r="M191" s="38" t="s">
        <v>60</v>
      </c>
      <c r="N191" s="193">
        <v>190</v>
      </c>
    </row>
    <row r="192" spans="1:14" ht="15.75" x14ac:dyDescent="0.25">
      <c r="A192" s="34" t="s">
        <v>538</v>
      </c>
      <c r="B192" s="34" t="s">
        <v>539</v>
      </c>
      <c r="C192" s="44"/>
      <c r="D192" s="34" t="s">
        <v>56</v>
      </c>
      <c r="E192" s="34" t="s">
        <v>93</v>
      </c>
      <c r="F192" s="36">
        <v>101215</v>
      </c>
      <c r="G192" s="35" t="s">
        <v>58</v>
      </c>
      <c r="H192" s="35" t="s">
        <v>13</v>
      </c>
      <c r="I192" s="36"/>
      <c r="J192" s="35"/>
      <c r="K192" s="35" t="s">
        <v>1</v>
      </c>
      <c r="L192" s="35" t="s">
        <v>59</v>
      </c>
      <c r="M192" s="35" t="s">
        <v>60</v>
      </c>
      <c r="N192" s="35">
        <v>191</v>
      </c>
    </row>
    <row r="193" spans="1:14" ht="15.75" x14ac:dyDescent="0.25">
      <c r="A193" s="37" t="s">
        <v>542</v>
      </c>
      <c r="B193" s="37" t="s">
        <v>543</v>
      </c>
      <c r="C193" s="38" t="s">
        <v>181</v>
      </c>
      <c r="D193" s="37" t="s">
        <v>56</v>
      </c>
      <c r="E193" s="37" t="s">
        <v>280</v>
      </c>
      <c r="F193" s="43">
        <v>100868</v>
      </c>
      <c r="G193" s="38" t="s">
        <v>58</v>
      </c>
      <c r="H193" s="38" t="s">
        <v>13</v>
      </c>
      <c r="I193" s="39"/>
      <c r="J193" s="38"/>
      <c r="K193" s="38" t="s">
        <v>1</v>
      </c>
      <c r="L193" s="38" t="s">
        <v>59</v>
      </c>
      <c r="M193" s="38" t="s">
        <v>60</v>
      </c>
      <c r="N193" s="35">
        <v>192</v>
      </c>
    </row>
    <row r="194" spans="1:14" ht="15.75" x14ac:dyDescent="0.25">
      <c r="A194" s="34" t="s">
        <v>544</v>
      </c>
      <c r="B194" s="34" t="s">
        <v>545</v>
      </c>
      <c r="C194" s="35" t="s">
        <v>23</v>
      </c>
      <c r="D194" s="34" t="s">
        <v>546</v>
      </c>
      <c r="E194" s="34" t="s">
        <v>547</v>
      </c>
      <c r="F194" s="36">
        <v>100752</v>
      </c>
      <c r="G194" s="35" t="s">
        <v>12</v>
      </c>
      <c r="H194" s="35" t="s">
        <v>13</v>
      </c>
      <c r="I194" s="36"/>
      <c r="J194" s="35"/>
      <c r="K194" s="35" t="s">
        <v>2</v>
      </c>
      <c r="L194" s="35" t="s">
        <v>14</v>
      </c>
      <c r="M194" s="35" t="s">
        <v>15</v>
      </c>
      <c r="N194" s="193">
        <v>193</v>
      </c>
    </row>
    <row r="195" spans="1:14" ht="15.75" x14ac:dyDescent="0.25">
      <c r="A195" s="37" t="s">
        <v>425</v>
      </c>
      <c r="B195" s="37" t="s">
        <v>95</v>
      </c>
      <c r="C195" s="38" t="s">
        <v>181</v>
      </c>
      <c r="D195" s="37" t="s">
        <v>729</v>
      </c>
      <c r="E195" s="37" t="s">
        <v>1354</v>
      </c>
      <c r="F195" s="39">
        <v>100513</v>
      </c>
      <c r="G195" s="38" t="s">
        <v>12</v>
      </c>
      <c r="H195" s="38" t="s">
        <v>13</v>
      </c>
      <c r="I195" s="39"/>
      <c r="J195" s="38"/>
      <c r="K195" s="38" t="s">
        <v>2</v>
      </c>
      <c r="L195" s="38" t="s">
        <v>14</v>
      </c>
      <c r="M195" s="38" t="s">
        <v>15</v>
      </c>
      <c r="N195" s="35">
        <v>194</v>
      </c>
    </row>
    <row r="196" spans="1:14" ht="15.75" x14ac:dyDescent="0.25">
      <c r="A196" s="34" t="s">
        <v>548</v>
      </c>
      <c r="B196" s="34" t="s">
        <v>332</v>
      </c>
      <c r="C196" s="35" t="s">
        <v>144</v>
      </c>
      <c r="D196" s="34" t="s">
        <v>56</v>
      </c>
      <c r="E196" s="34" t="s">
        <v>189</v>
      </c>
      <c r="F196" s="40">
        <v>100270</v>
      </c>
      <c r="G196" s="35" t="s">
        <v>58</v>
      </c>
      <c r="H196" s="35" t="s">
        <v>13</v>
      </c>
      <c r="I196" s="36"/>
      <c r="J196" s="35"/>
      <c r="K196" s="35" t="s">
        <v>1</v>
      </c>
      <c r="L196" s="35" t="s">
        <v>59</v>
      </c>
      <c r="M196" s="35" t="s">
        <v>60</v>
      </c>
      <c r="N196" s="35">
        <v>195</v>
      </c>
    </row>
    <row r="197" spans="1:14" ht="15.75" x14ac:dyDescent="0.25">
      <c r="A197" s="37" t="s">
        <v>549</v>
      </c>
      <c r="B197" s="37" t="s">
        <v>483</v>
      </c>
      <c r="C197" s="38" t="s">
        <v>12</v>
      </c>
      <c r="D197" s="37" t="s">
        <v>56</v>
      </c>
      <c r="E197" s="37" t="s">
        <v>258</v>
      </c>
      <c r="F197" s="39">
        <v>100225</v>
      </c>
      <c r="G197" s="38" t="s">
        <v>58</v>
      </c>
      <c r="H197" s="38" t="s">
        <v>13</v>
      </c>
      <c r="I197" s="39"/>
      <c r="J197" s="38"/>
      <c r="K197" s="38" t="s">
        <v>1</v>
      </c>
      <c r="L197" s="38" t="s">
        <v>59</v>
      </c>
      <c r="M197" s="38" t="s">
        <v>60</v>
      </c>
      <c r="N197" s="193">
        <v>196</v>
      </c>
    </row>
    <row r="198" spans="1:14" ht="15.75" x14ac:dyDescent="0.25">
      <c r="A198" s="34" t="s">
        <v>2695</v>
      </c>
      <c r="B198" s="34" t="s">
        <v>86</v>
      </c>
      <c r="C198" s="35" t="s">
        <v>51</v>
      </c>
      <c r="D198" s="34" t="s">
        <v>755</v>
      </c>
      <c r="E198" s="34" t="s">
        <v>11</v>
      </c>
      <c r="F198" s="40">
        <v>100000</v>
      </c>
      <c r="G198" s="35" t="s">
        <v>12</v>
      </c>
      <c r="H198" s="35" t="s">
        <v>13</v>
      </c>
      <c r="I198" s="36"/>
      <c r="J198" s="35"/>
      <c r="K198" s="35" t="s">
        <v>2</v>
      </c>
      <c r="L198" s="35" t="s">
        <v>14</v>
      </c>
      <c r="M198" s="35" t="s">
        <v>15</v>
      </c>
      <c r="N198" s="35">
        <v>197</v>
      </c>
    </row>
    <row r="199" spans="1:14" ht="15.75" x14ac:dyDescent="0.25">
      <c r="A199" s="37" t="s">
        <v>446</v>
      </c>
      <c r="B199" s="37" t="s">
        <v>17</v>
      </c>
      <c r="C199" s="38" t="s">
        <v>51</v>
      </c>
      <c r="D199" s="37" t="s">
        <v>2696</v>
      </c>
      <c r="E199" s="37" t="s">
        <v>72</v>
      </c>
      <c r="F199" s="39">
        <v>99956</v>
      </c>
      <c r="G199" s="38" t="s">
        <v>12</v>
      </c>
      <c r="H199" s="38" t="s">
        <v>13</v>
      </c>
      <c r="I199" s="39">
        <v>10000</v>
      </c>
      <c r="J199" s="38"/>
      <c r="K199" s="38" t="s">
        <v>0</v>
      </c>
      <c r="L199" s="38" t="s">
        <v>14</v>
      </c>
      <c r="M199" s="38" t="s">
        <v>7373</v>
      </c>
      <c r="N199" s="35">
        <v>198</v>
      </c>
    </row>
    <row r="200" spans="1:14" ht="15.75" x14ac:dyDescent="0.25">
      <c r="A200" s="41" t="s">
        <v>561</v>
      </c>
      <c r="B200" s="34" t="s">
        <v>35</v>
      </c>
      <c r="C200" s="35" t="s">
        <v>18</v>
      </c>
      <c r="D200" s="34" t="s">
        <v>562</v>
      </c>
      <c r="E200" s="34" t="s">
        <v>321</v>
      </c>
      <c r="F200" s="40">
        <v>99450</v>
      </c>
      <c r="G200" s="35" t="s">
        <v>12</v>
      </c>
      <c r="H200" s="35" t="s">
        <v>13</v>
      </c>
      <c r="I200" s="36"/>
      <c r="J200" s="35"/>
      <c r="K200" s="35" t="s">
        <v>2</v>
      </c>
      <c r="L200" s="35" t="s">
        <v>14</v>
      </c>
      <c r="M200" s="35" t="s">
        <v>15</v>
      </c>
      <c r="N200" s="193">
        <v>199</v>
      </c>
    </row>
    <row r="201" spans="1:14" ht="15.75" x14ac:dyDescent="0.25">
      <c r="A201" s="42" t="s">
        <v>550</v>
      </c>
      <c r="B201" s="37" t="s">
        <v>551</v>
      </c>
      <c r="C201" s="38" t="s">
        <v>58</v>
      </c>
      <c r="D201" s="37" t="s">
        <v>56</v>
      </c>
      <c r="E201" s="37" t="s">
        <v>297</v>
      </c>
      <c r="F201" s="43">
        <v>99299</v>
      </c>
      <c r="G201" s="38" t="s">
        <v>58</v>
      </c>
      <c r="H201" s="38" t="s">
        <v>13</v>
      </c>
      <c r="I201" s="39"/>
      <c r="J201" s="38"/>
      <c r="K201" s="38" t="s">
        <v>1</v>
      </c>
      <c r="L201" s="38" t="s">
        <v>59</v>
      </c>
      <c r="M201" s="38" t="s">
        <v>60</v>
      </c>
      <c r="N201" s="35">
        <v>200</v>
      </c>
    </row>
    <row r="202" spans="1:14" ht="15.75" x14ac:dyDescent="0.25">
      <c r="A202" s="34" t="s">
        <v>560</v>
      </c>
      <c r="B202" s="34" t="s">
        <v>35</v>
      </c>
      <c r="C202" s="35" t="s">
        <v>51</v>
      </c>
      <c r="D202" s="34" t="s">
        <v>56</v>
      </c>
      <c r="E202" s="34" t="s">
        <v>270</v>
      </c>
      <c r="F202" s="40">
        <v>99298</v>
      </c>
      <c r="G202" s="35" t="s">
        <v>58</v>
      </c>
      <c r="H202" s="35" t="s">
        <v>13</v>
      </c>
      <c r="I202" s="36">
        <v>17619</v>
      </c>
      <c r="J202" s="35"/>
      <c r="K202" s="35" t="s">
        <v>1</v>
      </c>
      <c r="L202" s="35" t="s">
        <v>59</v>
      </c>
      <c r="M202" s="35" t="s">
        <v>60</v>
      </c>
      <c r="N202" s="35">
        <v>201</v>
      </c>
    </row>
    <row r="203" spans="1:14" ht="15.75" x14ac:dyDescent="0.25">
      <c r="A203" s="37" t="s">
        <v>563</v>
      </c>
      <c r="B203" s="37" t="s">
        <v>564</v>
      </c>
      <c r="C203" s="38" t="s">
        <v>18</v>
      </c>
      <c r="D203" s="37" t="s">
        <v>565</v>
      </c>
      <c r="E203" s="37" t="s">
        <v>189</v>
      </c>
      <c r="F203" s="39">
        <v>99179</v>
      </c>
      <c r="G203" s="38" t="s">
        <v>58</v>
      </c>
      <c r="H203" s="38" t="s">
        <v>13</v>
      </c>
      <c r="I203" s="39">
        <v>1000</v>
      </c>
      <c r="J203" s="38"/>
      <c r="K203" s="38" t="s">
        <v>1</v>
      </c>
      <c r="L203" s="38" t="s">
        <v>59</v>
      </c>
      <c r="M203" s="38" t="s">
        <v>60</v>
      </c>
      <c r="N203" s="193">
        <v>202</v>
      </c>
    </row>
    <row r="204" spans="1:14" ht="15.75" x14ac:dyDescent="0.25">
      <c r="A204" s="34" t="s">
        <v>554</v>
      </c>
      <c r="B204" s="34" t="s">
        <v>358</v>
      </c>
      <c r="C204" s="35" t="s">
        <v>51</v>
      </c>
      <c r="D204" s="34" t="s">
        <v>555</v>
      </c>
      <c r="E204" s="34" t="s">
        <v>72</v>
      </c>
      <c r="F204" s="36">
        <v>99159</v>
      </c>
      <c r="G204" s="35" t="s">
        <v>12</v>
      </c>
      <c r="H204" s="35" t="s">
        <v>13</v>
      </c>
      <c r="I204" s="36">
        <v>10000</v>
      </c>
      <c r="J204" s="35"/>
      <c r="K204" s="35" t="s">
        <v>0</v>
      </c>
      <c r="L204" s="35" t="s">
        <v>14</v>
      </c>
      <c r="M204" s="38" t="s">
        <v>7373</v>
      </c>
      <c r="N204" s="35">
        <v>203</v>
      </c>
    </row>
    <row r="205" spans="1:14" ht="15.75" x14ac:dyDescent="0.25">
      <c r="A205" s="37" t="s">
        <v>567</v>
      </c>
      <c r="B205" s="37" t="s">
        <v>568</v>
      </c>
      <c r="C205" s="38" t="s">
        <v>18</v>
      </c>
      <c r="D205" s="37" t="s">
        <v>569</v>
      </c>
      <c r="E205" s="37" t="s">
        <v>570</v>
      </c>
      <c r="F205" s="43">
        <v>99144</v>
      </c>
      <c r="G205" s="38" t="s">
        <v>12</v>
      </c>
      <c r="H205" s="38" t="s">
        <v>13</v>
      </c>
      <c r="I205" s="39"/>
      <c r="J205" s="38"/>
      <c r="K205" s="38" t="s">
        <v>2</v>
      </c>
      <c r="L205" s="38" t="s">
        <v>14</v>
      </c>
      <c r="M205" s="38" t="s">
        <v>15</v>
      </c>
      <c r="N205" s="35">
        <v>204</v>
      </c>
    </row>
    <row r="206" spans="1:14" ht="15.75" x14ac:dyDescent="0.25">
      <c r="A206" s="41" t="s">
        <v>552</v>
      </c>
      <c r="B206" s="34" t="s">
        <v>553</v>
      </c>
      <c r="C206" s="44"/>
      <c r="D206" s="34" t="s">
        <v>56</v>
      </c>
      <c r="E206" s="34" t="s">
        <v>258</v>
      </c>
      <c r="F206" s="36">
        <v>98634</v>
      </c>
      <c r="G206" s="35" t="s">
        <v>12</v>
      </c>
      <c r="H206" s="35" t="s">
        <v>13</v>
      </c>
      <c r="I206" s="36">
        <v>3500</v>
      </c>
      <c r="J206" s="35"/>
      <c r="K206" s="35" t="s">
        <v>3</v>
      </c>
      <c r="L206" s="35" t="s">
        <v>59</v>
      </c>
      <c r="M206" s="35" t="s">
        <v>60</v>
      </c>
      <c r="N206" s="193">
        <v>205</v>
      </c>
    </row>
    <row r="207" spans="1:14" ht="15.75" x14ac:dyDescent="0.25">
      <c r="A207" s="37" t="s">
        <v>558</v>
      </c>
      <c r="B207" s="37" t="s">
        <v>559</v>
      </c>
      <c r="C207" s="49"/>
      <c r="D207" s="37" t="s">
        <v>56</v>
      </c>
      <c r="E207" s="37" t="s">
        <v>342</v>
      </c>
      <c r="F207" s="39">
        <v>98353</v>
      </c>
      <c r="G207" s="38" t="s">
        <v>12</v>
      </c>
      <c r="H207" s="38" t="s">
        <v>13</v>
      </c>
      <c r="I207" s="39"/>
      <c r="J207" s="38"/>
      <c r="K207" s="38" t="s">
        <v>3</v>
      </c>
      <c r="L207" s="38" t="s">
        <v>59</v>
      </c>
      <c r="M207" s="38" t="s">
        <v>60</v>
      </c>
      <c r="N207" s="35">
        <v>206</v>
      </c>
    </row>
    <row r="208" spans="1:14" ht="15.75" x14ac:dyDescent="0.25">
      <c r="A208" s="34" t="s">
        <v>556</v>
      </c>
      <c r="B208" s="34" t="s">
        <v>147</v>
      </c>
      <c r="C208" s="35" t="s">
        <v>181</v>
      </c>
      <c r="D208" s="34" t="s">
        <v>557</v>
      </c>
      <c r="E208" s="34" t="s">
        <v>240</v>
      </c>
      <c r="F208" s="40">
        <v>98177</v>
      </c>
      <c r="G208" s="35" t="s">
        <v>12</v>
      </c>
      <c r="H208" s="35" t="s">
        <v>13</v>
      </c>
      <c r="I208" s="36"/>
      <c r="J208" s="35"/>
      <c r="K208" s="35" t="s">
        <v>2</v>
      </c>
      <c r="L208" s="35" t="s">
        <v>14</v>
      </c>
      <c r="M208" s="35" t="s">
        <v>15</v>
      </c>
      <c r="N208" s="35">
        <v>207</v>
      </c>
    </row>
    <row r="209" spans="1:14" ht="15.75" x14ac:dyDescent="0.25">
      <c r="A209" s="37" t="s">
        <v>566</v>
      </c>
      <c r="B209" s="37" t="s">
        <v>377</v>
      </c>
      <c r="C209" s="38" t="s">
        <v>87</v>
      </c>
      <c r="D209" s="37" t="s">
        <v>56</v>
      </c>
      <c r="E209" s="37" t="s">
        <v>297</v>
      </c>
      <c r="F209" s="43">
        <v>98104</v>
      </c>
      <c r="G209" s="38" t="s">
        <v>58</v>
      </c>
      <c r="H209" s="38" t="s">
        <v>13</v>
      </c>
      <c r="I209" s="39"/>
      <c r="J209" s="38"/>
      <c r="K209" s="38" t="s">
        <v>1</v>
      </c>
      <c r="L209" s="38" t="s">
        <v>59</v>
      </c>
      <c r="M209" s="38" t="s">
        <v>60</v>
      </c>
      <c r="N209" s="193">
        <v>208</v>
      </c>
    </row>
    <row r="210" spans="1:14" ht="15.75" x14ac:dyDescent="0.25">
      <c r="A210" s="34" t="s">
        <v>580</v>
      </c>
      <c r="B210" s="34" t="s">
        <v>95</v>
      </c>
      <c r="C210" s="35" t="s">
        <v>12</v>
      </c>
      <c r="D210" s="34" t="s">
        <v>581</v>
      </c>
      <c r="E210" s="34" t="s">
        <v>582</v>
      </c>
      <c r="F210" s="36">
        <v>97942</v>
      </c>
      <c r="G210" s="35" t="s">
        <v>12</v>
      </c>
      <c r="H210" s="35" t="s">
        <v>13</v>
      </c>
      <c r="I210" s="36">
        <v>8500</v>
      </c>
      <c r="J210" s="35"/>
      <c r="K210" s="35" t="s">
        <v>0</v>
      </c>
      <c r="L210" s="35" t="s">
        <v>14</v>
      </c>
      <c r="M210" s="38" t="s">
        <v>7373</v>
      </c>
      <c r="N210" s="35">
        <v>209</v>
      </c>
    </row>
    <row r="211" spans="1:14" ht="15.75" x14ac:dyDescent="0.25">
      <c r="A211" s="37" t="s">
        <v>571</v>
      </c>
      <c r="B211" s="37" t="s">
        <v>559</v>
      </c>
      <c r="C211" s="38" t="s">
        <v>87</v>
      </c>
      <c r="D211" s="37" t="s">
        <v>572</v>
      </c>
      <c r="E211" s="37" t="s">
        <v>573</v>
      </c>
      <c r="F211" s="39">
        <v>97662</v>
      </c>
      <c r="G211" s="38" t="s">
        <v>12</v>
      </c>
      <c r="H211" s="38" t="s">
        <v>13</v>
      </c>
      <c r="I211" s="39">
        <v>22000</v>
      </c>
      <c r="J211" s="38"/>
      <c r="K211" s="38" t="s">
        <v>3</v>
      </c>
      <c r="L211" s="38" t="s">
        <v>59</v>
      </c>
      <c r="M211" s="38" t="s">
        <v>60</v>
      </c>
      <c r="N211" s="35">
        <v>210</v>
      </c>
    </row>
    <row r="212" spans="1:14" ht="15.75" x14ac:dyDescent="0.25">
      <c r="A212" s="41" t="s">
        <v>295</v>
      </c>
      <c r="B212" s="34" t="s">
        <v>50</v>
      </c>
      <c r="C212" s="35" t="s">
        <v>9</v>
      </c>
      <c r="D212" s="34" t="s">
        <v>56</v>
      </c>
      <c r="E212" s="34" t="s">
        <v>297</v>
      </c>
      <c r="F212" s="40">
        <v>97613</v>
      </c>
      <c r="G212" s="35" t="s">
        <v>58</v>
      </c>
      <c r="H212" s="35" t="s">
        <v>13</v>
      </c>
      <c r="I212" s="36"/>
      <c r="J212" s="35"/>
      <c r="K212" s="35" t="s">
        <v>1</v>
      </c>
      <c r="L212" s="35" t="s">
        <v>59</v>
      </c>
      <c r="M212" s="35" t="s">
        <v>60</v>
      </c>
      <c r="N212" s="193">
        <v>211</v>
      </c>
    </row>
    <row r="213" spans="1:14" ht="15.75" x14ac:dyDescent="0.25">
      <c r="A213" s="37" t="s">
        <v>574</v>
      </c>
      <c r="B213" s="37" t="s">
        <v>575</v>
      </c>
      <c r="C213" s="38" t="s">
        <v>12</v>
      </c>
      <c r="D213" s="37" t="s">
        <v>56</v>
      </c>
      <c r="E213" s="37" t="s">
        <v>576</v>
      </c>
      <c r="F213" s="39">
        <v>97538</v>
      </c>
      <c r="G213" s="38" t="s">
        <v>12</v>
      </c>
      <c r="H213" s="38" t="s">
        <v>13</v>
      </c>
      <c r="I213" s="39"/>
      <c r="J213" s="38"/>
      <c r="K213" s="38" t="s">
        <v>3</v>
      </c>
      <c r="L213" s="38" t="s">
        <v>59</v>
      </c>
      <c r="M213" s="38" t="s">
        <v>60</v>
      </c>
      <c r="N213" s="35">
        <v>212</v>
      </c>
    </row>
    <row r="214" spans="1:14" ht="15.75" x14ac:dyDescent="0.25">
      <c r="A214" s="41" t="s">
        <v>577</v>
      </c>
      <c r="B214" s="34" t="s">
        <v>46</v>
      </c>
      <c r="C214" s="35" t="s">
        <v>144</v>
      </c>
      <c r="D214" s="34" t="s">
        <v>56</v>
      </c>
      <c r="E214" s="34" t="s">
        <v>297</v>
      </c>
      <c r="F214" s="36">
        <v>97515</v>
      </c>
      <c r="G214" s="35" t="s">
        <v>58</v>
      </c>
      <c r="H214" s="35" t="s">
        <v>13</v>
      </c>
      <c r="I214" s="36"/>
      <c r="J214" s="35"/>
      <c r="K214" s="35" t="s">
        <v>1</v>
      </c>
      <c r="L214" s="35" t="s">
        <v>59</v>
      </c>
      <c r="M214" s="35" t="s">
        <v>60</v>
      </c>
      <c r="N214" s="35">
        <v>213</v>
      </c>
    </row>
    <row r="215" spans="1:14" ht="15.75" x14ac:dyDescent="0.25">
      <c r="A215" s="37" t="s">
        <v>578</v>
      </c>
      <c r="B215" s="37" t="s">
        <v>139</v>
      </c>
      <c r="C215" s="38" t="s">
        <v>18</v>
      </c>
      <c r="D215" s="37" t="s">
        <v>579</v>
      </c>
      <c r="E215" s="37" t="s">
        <v>297</v>
      </c>
      <c r="F215" s="43">
        <v>97406</v>
      </c>
      <c r="G215" s="38" t="s">
        <v>58</v>
      </c>
      <c r="H215" s="38" t="s">
        <v>13</v>
      </c>
      <c r="I215" s="39">
        <v>8000</v>
      </c>
      <c r="J215" s="38"/>
      <c r="K215" s="38" t="s">
        <v>1</v>
      </c>
      <c r="L215" s="38" t="s">
        <v>59</v>
      </c>
      <c r="M215" s="38" t="s">
        <v>60</v>
      </c>
      <c r="N215" s="193">
        <v>214</v>
      </c>
    </row>
    <row r="216" spans="1:14" ht="15.75" x14ac:dyDescent="0.25">
      <c r="A216" s="34" t="s">
        <v>540</v>
      </c>
      <c r="B216" s="34" t="s">
        <v>127</v>
      </c>
      <c r="C216" s="35" t="s">
        <v>87</v>
      </c>
      <c r="D216" s="34" t="s">
        <v>56</v>
      </c>
      <c r="E216" s="34" t="s">
        <v>541</v>
      </c>
      <c r="F216" s="36">
        <v>97306</v>
      </c>
      <c r="G216" s="35" t="s">
        <v>12</v>
      </c>
      <c r="H216" s="35" t="s">
        <v>13</v>
      </c>
      <c r="I216" s="36"/>
      <c r="J216" s="35"/>
      <c r="K216" s="35" t="s">
        <v>3</v>
      </c>
      <c r="L216" s="35" t="s">
        <v>59</v>
      </c>
      <c r="M216" s="35" t="s">
        <v>60</v>
      </c>
      <c r="N216" s="35">
        <v>215</v>
      </c>
    </row>
    <row r="217" spans="1:14" ht="15.75" x14ac:dyDescent="0.25">
      <c r="A217" s="37" t="s">
        <v>1928</v>
      </c>
      <c r="B217" s="37" t="s">
        <v>1929</v>
      </c>
      <c r="C217" s="38" t="s">
        <v>13</v>
      </c>
      <c r="D217" s="37" t="s">
        <v>517</v>
      </c>
      <c r="E217" s="37" t="s">
        <v>497</v>
      </c>
      <c r="F217" s="39">
        <v>97066</v>
      </c>
      <c r="G217" s="38" t="s">
        <v>12</v>
      </c>
      <c r="H217" s="38" t="s">
        <v>13</v>
      </c>
      <c r="I217" s="39">
        <v>4500</v>
      </c>
      <c r="J217" s="38"/>
      <c r="K217" s="38" t="s">
        <v>0</v>
      </c>
      <c r="L217" s="38" t="s">
        <v>14</v>
      </c>
      <c r="M217" s="38" t="s">
        <v>7373</v>
      </c>
      <c r="N217" s="35">
        <v>216</v>
      </c>
    </row>
    <row r="218" spans="1:14" ht="15.75" x14ac:dyDescent="0.25">
      <c r="A218" s="34" t="s">
        <v>589</v>
      </c>
      <c r="B218" s="34" t="s">
        <v>50</v>
      </c>
      <c r="C218" s="35" t="s">
        <v>187</v>
      </c>
      <c r="D218" s="34" t="s">
        <v>56</v>
      </c>
      <c r="E218" s="34" t="s">
        <v>514</v>
      </c>
      <c r="F218" s="36">
        <v>96882</v>
      </c>
      <c r="G218" s="35" t="s">
        <v>58</v>
      </c>
      <c r="H218" s="35" t="s">
        <v>13</v>
      </c>
      <c r="I218" s="36"/>
      <c r="J218" s="35"/>
      <c r="K218" s="35" t="s">
        <v>1</v>
      </c>
      <c r="L218" s="35" t="s">
        <v>59</v>
      </c>
      <c r="M218" s="35" t="s">
        <v>60</v>
      </c>
      <c r="N218" s="193">
        <v>217</v>
      </c>
    </row>
    <row r="219" spans="1:14" ht="15.75" x14ac:dyDescent="0.25">
      <c r="A219" s="37" t="s">
        <v>594</v>
      </c>
      <c r="B219" s="37" t="s">
        <v>595</v>
      </c>
      <c r="C219" s="38" t="s">
        <v>9</v>
      </c>
      <c r="D219" s="37" t="s">
        <v>517</v>
      </c>
      <c r="E219" s="37" t="s">
        <v>120</v>
      </c>
      <c r="F219" s="39">
        <v>96643</v>
      </c>
      <c r="G219" s="38" t="s">
        <v>12</v>
      </c>
      <c r="H219" s="38" t="s">
        <v>13</v>
      </c>
      <c r="I219" s="39">
        <v>9000</v>
      </c>
      <c r="J219" s="38"/>
      <c r="K219" s="38" t="s">
        <v>4</v>
      </c>
      <c r="L219" s="38" t="s">
        <v>14</v>
      </c>
      <c r="M219" s="38" t="s">
        <v>121</v>
      </c>
      <c r="N219" s="35">
        <v>218</v>
      </c>
    </row>
    <row r="220" spans="1:14" ht="15.75" x14ac:dyDescent="0.25">
      <c r="A220" s="34" t="s">
        <v>583</v>
      </c>
      <c r="B220" s="34" t="s">
        <v>184</v>
      </c>
      <c r="C220" s="35" t="s">
        <v>13</v>
      </c>
      <c r="D220" s="34" t="s">
        <v>56</v>
      </c>
      <c r="E220" s="34" t="s">
        <v>270</v>
      </c>
      <c r="F220" s="36">
        <v>96583</v>
      </c>
      <c r="G220" s="35" t="s">
        <v>12</v>
      </c>
      <c r="H220" s="35" t="s">
        <v>13</v>
      </c>
      <c r="I220" s="36"/>
      <c r="J220" s="35"/>
      <c r="K220" s="35" t="s">
        <v>3</v>
      </c>
      <c r="L220" s="35" t="s">
        <v>59</v>
      </c>
      <c r="M220" s="35" t="s">
        <v>60</v>
      </c>
      <c r="N220" s="35">
        <v>219</v>
      </c>
    </row>
    <row r="221" spans="1:14" ht="15.75" x14ac:dyDescent="0.25">
      <c r="A221" s="37" t="s">
        <v>2697</v>
      </c>
      <c r="B221" s="37" t="s">
        <v>2698</v>
      </c>
      <c r="C221" s="38" t="s">
        <v>144</v>
      </c>
      <c r="D221" s="37" t="s">
        <v>56</v>
      </c>
      <c r="E221" s="37" t="s">
        <v>508</v>
      </c>
      <c r="F221" s="39">
        <v>96566</v>
      </c>
      <c r="G221" s="38" t="s">
        <v>12</v>
      </c>
      <c r="H221" s="38" t="s">
        <v>13</v>
      </c>
      <c r="I221" s="39"/>
      <c r="J221" s="38"/>
      <c r="K221" s="38" t="s">
        <v>3</v>
      </c>
      <c r="L221" s="38" t="s">
        <v>59</v>
      </c>
      <c r="M221" s="38" t="s">
        <v>60</v>
      </c>
      <c r="N221" s="193">
        <v>220</v>
      </c>
    </row>
    <row r="222" spans="1:14" ht="15.75" x14ac:dyDescent="0.25">
      <c r="A222" s="41" t="s">
        <v>596</v>
      </c>
      <c r="B222" s="34" t="s">
        <v>597</v>
      </c>
      <c r="C222" s="35" t="s">
        <v>87</v>
      </c>
      <c r="D222" s="34" t="s">
        <v>56</v>
      </c>
      <c r="E222" s="34" t="s">
        <v>189</v>
      </c>
      <c r="F222" s="40">
        <v>96560</v>
      </c>
      <c r="G222" s="35" t="s">
        <v>12</v>
      </c>
      <c r="H222" s="35" t="s">
        <v>13</v>
      </c>
      <c r="I222" s="36"/>
      <c r="J222" s="35"/>
      <c r="K222" s="35" t="s">
        <v>3</v>
      </c>
      <c r="L222" s="35" t="s">
        <v>59</v>
      </c>
      <c r="M222" s="35" t="s">
        <v>60</v>
      </c>
      <c r="N222" s="35">
        <v>221</v>
      </c>
    </row>
    <row r="223" spans="1:14" ht="15.75" x14ac:dyDescent="0.25">
      <c r="A223" s="42" t="s">
        <v>608</v>
      </c>
      <c r="B223" s="37" t="s">
        <v>609</v>
      </c>
      <c r="C223" s="38" t="s">
        <v>144</v>
      </c>
      <c r="D223" s="37" t="s">
        <v>610</v>
      </c>
      <c r="E223" s="37" t="s">
        <v>100</v>
      </c>
      <c r="F223" s="39">
        <v>96463</v>
      </c>
      <c r="G223" s="38" t="s">
        <v>12</v>
      </c>
      <c r="H223" s="38" t="s">
        <v>13</v>
      </c>
      <c r="I223" s="39"/>
      <c r="J223" s="38"/>
      <c r="K223" s="38" t="s">
        <v>2</v>
      </c>
      <c r="L223" s="38" t="s">
        <v>14</v>
      </c>
      <c r="M223" s="38" t="s">
        <v>15</v>
      </c>
      <c r="N223" s="35">
        <v>222</v>
      </c>
    </row>
    <row r="224" spans="1:14" ht="15.75" x14ac:dyDescent="0.25">
      <c r="A224" s="41" t="s">
        <v>611</v>
      </c>
      <c r="B224" s="34" t="s">
        <v>612</v>
      </c>
      <c r="C224" s="35" t="s">
        <v>87</v>
      </c>
      <c r="D224" s="34" t="s">
        <v>613</v>
      </c>
      <c r="E224" s="34" t="s">
        <v>53</v>
      </c>
      <c r="F224" s="36">
        <v>96463</v>
      </c>
      <c r="G224" s="35" t="s">
        <v>12</v>
      </c>
      <c r="H224" s="35" t="s">
        <v>13</v>
      </c>
      <c r="I224" s="36"/>
      <c r="J224" s="35"/>
      <c r="K224" s="35" t="s">
        <v>2</v>
      </c>
      <c r="L224" s="35" t="s">
        <v>14</v>
      </c>
      <c r="M224" s="35" t="s">
        <v>15</v>
      </c>
      <c r="N224" s="193">
        <v>223</v>
      </c>
    </row>
    <row r="225" spans="1:14" ht="15.75" x14ac:dyDescent="0.25">
      <c r="A225" s="42" t="s">
        <v>604</v>
      </c>
      <c r="B225" s="37" t="s">
        <v>605</v>
      </c>
      <c r="C225" s="38" t="s">
        <v>18</v>
      </c>
      <c r="D225" s="37" t="s">
        <v>56</v>
      </c>
      <c r="E225" s="37" t="s">
        <v>93</v>
      </c>
      <c r="F225" s="39">
        <v>96314</v>
      </c>
      <c r="G225" s="38" t="s">
        <v>12</v>
      </c>
      <c r="H225" s="38" t="s">
        <v>13</v>
      </c>
      <c r="I225" s="39"/>
      <c r="J225" s="38"/>
      <c r="K225" s="38" t="s">
        <v>3</v>
      </c>
      <c r="L225" s="38" t="s">
        <v>59</v>
      </c>
      <c r="M225" s="38" t="s">
        <v>60</v>
      </c>
      <c r="N225" s="35">
        <v>224</v>
      </c>
    </row>
    <row r="226" spans="1:14" ht="15.75" x14ac:dyDescent="0.25">
      <c r="A226" s="41" t="s">
        <v>955</v>
      </c>
      <c r="B226" s="34" t="s">
        <v>1484</v>
      </c>
      <c r="C226" s="35" t="s">
        <v>87</v>
      </c>
      <c r="D226" s="34" t="s">
        <v>2699</v>
      </c>
      <c r="E226" s="34" t="s">
        <v>120</v>
      </c>
      <c r="F226" s="40">
        <v>96292</v>
      </c>
      <c r="G226" s="35" t="s">
        <v>12</v>
      </c>
      <c r="H226" s="35" t="s">
        <v>13</v>
      </c>
      <c r="I226" s="36"/>
      <c r="J226" s="35"/>
      <c r="K226" s="35" t="s">
        <v>4</v>
      </c>
      <c r="L226" s="35" t="s">
        <v>14</v>
      </c>
      <c r="M226" s="35" t="s">
        <v>121</v>
      </c>
      <c r="N226" s="35">
        <v>225</v>
      </c>
    </row>
    <row r="227" spans="1:14" ht="15.75" x14ac:dyDescent="0.25">
      <c r="A227" s="42" t="s">
        <v>614</v>
      </c>
      <c r="B227" s="37" t="s">
        <v>615</v>
      </c>
      <c r="C227" s="49"/>
      <c r="D227" s="37" t="s">
        <v>56</v>
      </c>
      <c r="E227" s="37" t="s">
        <v>270</v>
      </c>
      <c r="F227" s="39">
        <v>96172</v>
      </c>
      <c r="G227" s="38" t="s">
        <v>12</v>
      </c>
      <c r="H227" s="38" t="s">
        <v>13</v>
      </c>
      <c r="I227" s="39"/>
      <c r="J227" s="38"/>
      <c r="K227" s="38" t="s">
        <v>3</v>
      </c>
      <c r="L227" s="38" t="s">
        <v>59</v>
      </c>
      <c r="M227" s="38" t="s">
        <v>60</v>
      </c>
      <c r="N227" s="193">
        <v>226</v>
      </c>
    </row>
    <row r="228" spans="1:14" ht="15.75" x14ac:dyDescent="0.25">
      <c r="A228" s="41" t="s">
        <v>592</v>
      </c>
      <c r="B228" s="34" t="s">
        <v>593</v>
      </c>
      <c r="C228" s="35" t="s">
        <v>224</v>
      </c>
      <c r="D228" s="34" t="s">
        <v>56</v>
      </c>
      <c r="E228" s="34" t="s">
        <v>270</v>
      </c>
      <c r="F228" s="36">
        <v>96092</v>
      </c>
      <c r="G228" s="35" t="s">
        <v>12</v>
      </c>
      <c r="H228" s="35" t="s">
        <v>13</v>
      </c>
      <c r="I228" s="36"/>
      <c r="J228" s="35"/>
      <c r="K228" s="35" t="s">
        <v>3</v>
      </c>
      <c r="L228" s="35" t="s">
        <v>59</v>
      </c>
      <c r="M228" s="35" t="s">
        <v>60</v>
      </c>
      <c r="N228" s="35">
        <v>227</v>
      </c>
    </row>
    <row r="229" spans="1:14" ht="15.75" x14ac:dyDescent="0.25">
      <c r="A229" s="42" t="s">
        <v>165</v>
      </c>
      <c r="B229" s="37" t="s">
        <v>606</v>
      </c>
      <c r="C229" s="38" t="s">
        <v>287</v>
      </c>
      <c r="D229" s="37" t="s">
        <v>195</v>
      </c>
      <c r="E229" s="37" t="s">
        <v>607</v>
      </c>
      <c r="F229" s="39">
        <v>96001</v>
      </c>
      <c r="G229" s="38" t="s">
        <v>12</v>
      </c>
      <c r="H229" s="38" t="s">
        <v>13</v>
      </c>
      <c r="I229" s="39"/>
      <c r="J229" s="38"/>
      <c r="K229" s="38" t="s">
        <v>3</v>
      </c>
      <c r="L229" s="38" t="s">
        <v>59</v>
      </c>
      <c r="M229" s="38" t="s">
        <v>60</v>
      </c>
      <c r="N229" s="35">
        <v>228</v>
      </c>
    </row>
    <row r="230" spans="1:14" ht="15.75" x14ac:dyDescent="0.25">
      <c r="A230" s="34" t="s">
        <v>620</v>
      </c>
      <c r="B230" s="34" t="s">
        <v>621</v>
      </c>
      <c r="C230" s="35" t="s">
        <v>622</v>
      </c>
      <c r="D230" s="34" t="s">
        <v>159</v>
      </c>
      <c r="E230" s="34" t="s">
        <v>1322</v>
      </c>
      <c r="F230" s="36">
        <v>95635</v>
      </c>
      <c r="G230" s="35" t="s">
        <v>12</v>
      </c>
      <c r="H230" s="35" t="s">
        <v>13</v>
      </c>
      <c r="I230" s="36">
        <v>8000</v>
      </c>
      <c r="J230" s="35"/>
      <c r="K230" s="35" t="s">
        <v>3</v>
      </c>
      <c r="L230" s="35" t="s">
        <v>59</v>
      </c>
      <c r="M230" s="35" t="s">
        <v>60</v>
      </c>
      <c r="N230" s="193">
        <v>229</v>
      </c>
    </row>
    <row r="231" spans="1:14" ht="15.75" x14ac:dyDescent="0.25">
      <c r="A231" s="37" t="s">
        <v>636</v>
      </c>
      <c r="B231" s="37" t="s">
        <v>637</v>
      </c>
      <c r="C231" s="38" t="s">
        <v>58</v>
      </c>
      <c r="D231" s="37" t="s">
        <v>1198</v>
      </c>
      <c r="E231" s="37" t="s">
        <v>639</v>
      </c>
      <c r="F231" s="39">
        <v>95509</v>
      </c>
      <c r="G231" s="38" t="s">
        <v>12</v>
      </c>
      <c r="H231" s="38" t="s">
        <v>13</v>
      </c>
      <c r="I231" s="39"/>
      <c r="J231" s="38"/>
      <c r="K231" s="38" t="s">
        <v>2</v>
      </c>
      <c r="L231" s="38" t="s">
        <v>14</v>
      </c>
      <c r="M231" s="38" t="s">
        <v>15</v>
      </c>
      <c r="N231" s="35">
        <v>230</v>
      </c>
    </row>
    <row r="232" spans="1:14" ht="15.75" x14ac:dyDescent="0.25">
      <c r="A232" s="34" t="s">
        <v>643</v>
      </c>
      <c r="B232" s="34" t="s">
        <v>349</v>
      </c>
      <c r="C232" s="35" t="s">
        <v>58</v>
      </c>
      <c r="D232" s="34" t="s">
        <v>56</v>
      </c>
      <c r="E232" s="34" t="s">
        <v>501</v>
      </c>
      <c r="F232" s="36">
        <v>95302</v>
      </c>
      <c r="G232" s="35" t="s">
        <v>12</v>
      </c>
      <c r="H232" s="35" t="s">
        <v>13</v>
      </c>
      <c r="I232" s="36"/>
      <c r="J232" s="35"/>
      <c r="K232" s="35" t="s">
        <v>3</v>
      </c>
      <c r="L232" s="35" t="s">
        <v>59</v>
      </c>
      <c r="M232" s="35" t="s">
        <v>60</v>
      </c>
      <c r="N232" s="35">
        <v>231</v>
      </c>
    </row>
    <row r="233" spans="1:14" ht="15.75" x14ac:dyDescent="0.25">
      <c r="A233" s="37" t="s">
        <v>590</v>
      </c>
      <c r="B233" s="37" t="s">
        <v>591</v>
      </c>
      <c r="C233" s="49"/>
      <c r="D233" s="37" t="s">
        <v>201</v>
      </c>
      <c r="E233" s="37" t="s">
        <v>277</v>
      </c>
      <c r="F233" s="39">
        <v>95000</v>
      </c>
      <c r="G233" s="38" t="s">
        <v>12</v>
      </c>
      <c r="H233" s="38" t="s">
        <v>13</v>
      </c>
      <c r="I233" s="39"/>
      <c r="J233" s="38"/>
      <c r="K233" s="38" t="s">
        <v>3</v>
      </c>
      <c r="L233" s="38" t="s">
        <v>59</v>
      </c>
      <c r="M233" s="38" t="s">
        <v>60</v>
      </c>
      <c r="N233" s="193">
        <v>232</v>
      </c>
    </row>
    <row r="234" spans="1:14" ht="15.75" x14ac:dyDescent="0.25">
      <c r="A234" s="34" t="s">
        <v>2700</v>
      </c>
      <c r="B234" s="34" t="s">
        <v>300</v>
      </c>
      <c r="C234" s="35" t="s">
        <v>207</v>
      </c>
      <c r="D234" s="34" t="s">
        <v>753</v>
      </c>
      <c r="E234" s="34" t="s">
        <v>28</v>
      </c>
      <c r="F234" s="36">
        <v>95000</v>
      </c>
      <c r="G234" s="35" t="s">
        <v>12</v>
      </c>
      <c r="H234" s="35" t="s">
        <v>13</v>
      </c>
      <c r="I234" s="36"/>
      <c r="J234" s="35"/>
      <c r="K234" s="35" t="s">
        <v>2</v>
      </c>
      <c r="L234" s="35" t="s">
        <v>14</v>
      </c>
      <c r="M234" s="35" t="s">
        <v>15</v>
      </c>
      <c r="N234" s="35">
        <v>233</v>
      </c>
    </row>
    <row r="235" spans="1:14" ht="15.75" x14ac:dyDescent="0.25">
      <c r="A235" s="37" t="s">
        <v>406</v>
      </c>
      <c r="B235" s="37" t="s">
        <v>62</v>
      </c>
      <c r="C235" s="38" t="s">
        <v>51</v>
      </c>
      <c r="D235" s="37" t="s">
        <v>653</v>
      </c>
      <c r="E235" s="37" t="s">
        <v>11</v>
      </c>
      <c r="F235" s="43">
        <v>95000</v>
      </c>
      <c r="G235" s="38" t="s">
        <v>12</v>
      </c>
      <c r="H235" s="38" t="s">
        <v>13</v>
      </c>
      <c r="I235" s="39"/>
      <c r="J235" s="38"/>
      <c r="K235" s="38" t="s">
        <v>2</v>
      </c>
      <c r="L235" s="38" t="s">
        <v>14</v>
      </c>
      <c r="M235" s="38" t="s">
        <v>15</v>
      </c>
      <c r="N235" s="35">
        <v>234</v>
      </c>
    </row>
    <row r="236" spans="1:14" ht="15.75" x14ac:dyDescent="0.25">
      <c r="A236" s="34" t="s">
        <v>1607</v>
      </c>
      <c r="B236" s="34" t="s">
        <v>8</v>
      </c>
      <c r="C236" s="35" t="s">
        <v>87</v>
      </c>
      <c r="D236" s="34" t="s">
        <v>651</v>
      </c>
      <c r="E236" s="34" t="s">
        <v>11</v>
      </c>
      <c r="F236" s="36">
        <v>95000</v>
      </c>
      <c r="G236" s="35" t="s">
        <v>12</v>
      </c>
      <c r="H236" s="35" t="s">
        <v>13</v>
      </c>
      <c r="I236" s="36"/>
      <c r="J236" s="35"/>
      <c r="K236" s="35" t="s">
        <v>2</v>
      </c>
      <c r="L236" s="35" t="s">
        <v>14</v>
      </c>
      <c r="M236" s="35" t="s">
        <v>15</v>
      </c>
      <c r="N236" s="193">
        <v>235</v>
      </c>
    </row>
    <row r="237" spans="1:14" ht="15.75" x14ac:dyDescent="0.25">
      <c r="A237" s="37" t="s">
        <v>519</v>
      </c>
      <c r="B237" s="37" t="s">
        <v>520</v>
      </c>
      <c r="C237" s="38" t="s">
        <v>51</v>
      </c>
      <c r="D237" s="37" t="s">
        <v>521</v>
      </c>
      <c r="E237" s="37" t="s">
        <v>37</v>
      </c>
      <c r="F237" s="39">
        <v>95000</v>
      </c>
      <c r="G237" s="38" t="s">
        <v>12</v>
      </c>
      <c r="H237" s="38" t="s">
        <v>13</v>
      </c>
      <c r="I237" s="39"/>
      <c r="J237" s="38"/>
      <c r="K237" s="38" t="s">
        <v>2</v>
      </c>
      <c r="L237" s="38" t="s">
        <v>14</v>
      </c>
      <c r="M237" s="38" t="s">
        <v>15</v>
      </c>
      <c r="N237" s="35">
        <v>236</v>
      </c>
    </row>
    <row r="238" spans="1:14" ht="15.75" x14ac:dyDescent="0.25">
      <c r="A238" s="34" t="s">
        <v>350</v>
      </c>
      <c r="B238" s="34" t="s">
        <v>351</v>
      </c>
      <c r="C238" s="35" t="s">
        <v>58</v>
      </c>
      <c r="D238" s="34" t="s">
        <v>2701</v>
      </c>
      <c r="E238" s="34" t="s">
        <v>20</v>
      </c>
      <c r="F238" s="36">
        <v>94846</v>
      </c>
      <c r="G238" s="35" t="s">
        <v>12</v>
      </c>
      <c r="H238" s="35" t="s">
        <v>13</v>
      </c>
      <c r="I238" s="36">
        <v>15000</v>
      </c>
      <c r="J238" s="35"/>
      <c r="K238" s="35" t="s">
        <v>2</v>
      </c>
      <c r="L238" s="35" t="s">
        <v>14</v>
      </c>
      <c r="M238" s="35" t="s">
        <v>15</v>
      </c>
      <c r="N238" s="35">
        <v>237</v>
      </c>
    </row>
    <row r="239" spans="1:14" ht="15.75" x14ac:dyDescent="0.25">
      <c r="A239" s="37" t="s">
        <v>626</v>
      </c>
      <c r="B239" s="37" t="s">
        <v>35</v>
      </c>
      <c r="C239" s="49"/>
      <c r="D239" s="37" t="s">
        <v>56</v>
      </c>
      <c r="E239" s="37" t="s">
        <v>270</v>
      </c>
      <c r="F239" s="43">
        <v>94833</v>
      </c>
      <c r="G239" s="38" t="s">
        <v>58</v>
      </c>
      <c r="H239" s="38" t="s">
        <v>13</v>
      </c>
      <c r="I239" s="39"/>
      <c r="J239" s="38"/>
      <c r="K239" s="38" t="s">
        <v>1</v>
      </c>
      <c r="L239" s="38" t="s">
        <v>59</v>
      </c>
      <c r="M239" s="38" t="s">
        <v>60</v>
      </c>
      <c r="N239" s="193">
        <v>238</v>
      </c>
    </row>
    <row r="240" spans="1:14" ht="15.75" x14ac:dyDescent="0.25">
      <c r="A240" s="34" t="s">
        <v>634</v>
      </c>
      <c r="B240" s="34" t="s">
        <v>635</v>
      </c>
      <c r="C240" s="35" t="s">
        <v>31</v>
      </c>
      <c r="D240" s="34" t="s">
        <v>56</v>
      </c>
      <c r="E240" s="34" t="s">
        <v>410</v>
      </c>
      <c r="F240" s="40">
        <v>94805</v>
      </c>
      <c r="G240" s="35" t="s">
        <v>12</v>
      </c>
      <c r="H240" s="35" t="s">
        <v>13</v>
      </c>
      <c r="I240" s="36"/>
      <c r="J240" s="35"/>
      <c r="K240" s="35" t="s">
        <v>3</v>
      </c>
      <c r="L240" s="35" t="s">
        <v>59</v>
      </c>
      <c r="M240" s="35" t="s">
        <v>60</v>
      </c>
      <c r="N240" s="35">
        <v>239</v>
      </c>
    </row>
    <row r="241" spans="1:14" ht="15.75" x14ac:dyDescent="0.25">
      <c r="A241" s="37" t="s">
        <v>630</v>
      </c>
      <c r="B241" s="37" t="s">
        <v>631</v>
      </c>
      <c r="C241" s="38" t="s">
        <v>135</v>
      </c>
      <c r="D241" s="37" t="s">
        <v>56</v>
      </c>
      <c r="E241" s="37" t="s">
        <v>576</v>
      </c>
      <c r="F241" s="43">
        <v>94611</v>
      </c>
      <c r="G241" s="38" t="s">
        <v>12</v>
      </c>
      <c r="H241" s="38" t="s">
        <v>13</v>
      </c>
      <c r="I241" s="39"/>
      <c r="J241" s="38"/>
      <c r="K241" s="38" t="s">
        <v>3</v>
      </c>
      <c r="L241" s="38" t="s">
        <v>59</v>
      </c>
      <c r="M241" s="38" t="s">
        <v>60</v>
      </c>
      <c r="N241" s="35">
        <v>240</v>
      </c>
    </row>
    <row r="242" spans="1:14" ht="15.75" x14ac:dyDescent="0.25">
      <c r="A242" s="34" t="s">
        <v>647</v>
      </c>
      <c r="B242" s="34" t="s">
        <v>648</v>
      </c>
      <c r="C242" s="35" t="s">
        <v>12</v>
      </c>
      <c r="D242" s="34" t="s">
        <v>449</v>
      </c>
      <c r="E242" s="34" t="s">
        <v>607</v>
      </c>
      <c r="F242" s="36">
        <v>94600</v>
      </c>
      <c r="G242" s="35" t="s">
        <v>12</v>
      </c>
      <c r="H242" s="35" t="s">
        <v>13</v>
      </c>
      <c r="I242" s="36">
        <v>6500</v>
      </c>
      <c r="J242" s="35"/>
      <c r="K242" s="35" t="s">
        <v>0</v>
      </c>
      <c r="L242" s="35" t="s">
        <v>14</v>
      </c>
      <c r="M242" s="38" t="s">
        <v>7373</v>
      </c>
      <c r="N242" s="193">
        <v>241</v>
      </c>
    </row>
    <row r="243" spans="1:14" ht="15.75" x14ac:dyDescent="0.25">
      <c r="A243" s="37" t="s">
        <v>616</v>
      </c>
      <c r="B243" s="37" t="s">
        <v>617</v>
      </c>
      <c r="C243" s="38" t="s">
        <v>404</v>
      </c>
      <c r="D243" s="37" t="s">
        <v>2702</v>
      </c>
      <c r="E243" s="37" t="s">
        <v>373</v>
      </c>
      <c r="F243" s="39">
        <v>94541</v>
      </c>
      <c r="G243" s="38" t="s">
        <v>12</v>
      </c>
      <c r="H243" s="38" t="s">
        <v>13</v>
      </c>
      <c r="I243" s="39">
        <v>3273</v>
      </c>
      <c r="J243" s="38"/>
      <c r="K243" s="38" t="s">
        <v>3</v>
      </c>
      <c r="L243" s="38" t="s">
        <v>59</v>
      </c>
      <c r="M243" s="38" t="s">
        <v>60</v>
      </c>
      <c r="N243" s="35">
        <v>242</v>
      </c>
    </row>
    <row r="244" spans="1:14" ht="15.75" x14ac:dyDescent="0.25">
      <c r="A244" s="34" t="s">
        <v>656</v>
      </c>
      <c r="B244" s="34" t="s">
        <v>127</v>
      </c>
      <c r="C244" s="35" t="s">
        <v>63</v>
      </c>
      <c r="D244" s="34" t="s">
        <v>657</v>
      </c>
      <c r="E244" s="34" t="s">
        <v>658</v>
      </c>
      <c r="F244" s="36">
        <v>94411</v>
      </c>
      <c r="G244" s="35" t="s">
        <v>12</v>
      </c>
      <c r="H244" s="35" t="s">
        <v>13</v>
      </c>
      <c r="I244" s="36"/>
      <c r="J244" s="35"/>
      <c r="K244" s="35" t="s">
        <v>2</v>
      </c>
      <c r="L244" s="35" t="s">
        <v>14</v>
      </c>
      <c r="M244" s="35" t="s">
        <v>15</v>
      </c>
      <c r="N244" s="35">
        <v>243</v>
      </c>
    </row>
    <row r="245" spans="1:14" ht="31.5" x14ac:dyDescent="0.25">
      <c r="A245" s="53" t="s">
        <v>2703</v>
      </c>
      <c r="B245" s="54" t="s">
        <v>619</v>
      </c>
      <c r="C245" s="49" t="s">
        <v>187</v>
      </c>
      <c r="D245" s="54" t="s">
        <v>56</v>
      </c>
      <c r="E245" s="54" t="s">
        <v>93</v>
      </c>
      <c r="F245" s="55">
        <v>94349</v>
      </c>
      <c r="G245" s="49" t="s">
        <v>58</v>
      </c>
      <c r="H245" s="49" t="s">
        <v>13</v>
      </c>
      <c r="I245" s="55"/>
      <c r="J245" s="49"/>
      <c r="K245" s="49" t="s">
        <v>1</v>
      </c>
      <c r="L245" s="49" t="s">
        <v>59</v>
      </c>
      <c r="M245" s="49" t="s">
        <v>60</v>
      </c>
      <c r="N245" s="193">
        <v>244</v>
      </c>
    </row>
    <row r="246" spans="1:14" ht="15.75" x14ac:dyDescent="0.25">
      <c r="A246" s="34" t="s">
        <v>627</v>
      </c>
      <c r="B246" s="34" t="s">
        <v>628</v>
      </c>
      <c r="C246" s="35" t="s">
        <v>12</v>
      </c>
      <c r="D246" s="34" t="s">
        <v>629</v>
      </c>
      <c r="E246" s="34" t="s">
        <v>342</v>
      </c>
      <c r="F246" s="40">
        <v>94330</v>
      </c>
      <c r="G246" s="35" t="s">
        <v>12</v>
      </c>
      <c r="H246" s="35" t="s">
        <v>13</v>
      </c>
      <c r="I246" s="36">
        <v>2750</v>
      </c>
      <c r="J246" s="35"/>
      <c r="K246" s="35" t="s">
        <v>3</v>
      </c>
      <c r="L246" s="35" t="s">
        <v>59</v>
      </c>
      <c r="M246" s="35" t="s">
        <v>60</v>
      </c>
      <c r="N246" s="35">
        <v>245</v>
      </c>
    </row>
    <row r="247" spans="1:14" ht="15.75" x14ac:dyDescent="0.25">
      <c r="A247" s="37" t="s">
        <v>644</v>
      </c>
      <c r="B247" s="37" t="s">
        <v>260</v>
      </c>
      <c r="C247" s="38" t="s">
        <v>12</v>
      </c>
      <c r="D247" s="37" t="s">
        <v>56</v>
      </c>
      <c r="E247" s="37" t="s">
        <v>211</v>
      </c>
      <c r="F247" s="39">
        <v>94270</v>
      </c>
      <c r="G247" s="38" t="s">
        <v>12</v>
      </c>
      <c r="H247" s="38" t="s">
        <v>13</v>
      </c>
      <c r="I247" s="39"/>
      <c r="J247" s="38"/>
      <c r="K247" s="38" t="s">
        <v>3</v>
      </c>
      <c r="L247" s="38" t="s">
        <v>59</v>
      </c>
      <c r="M247" s="38" t="s">
        <v>60</v>
      </c>
      <c r="N247" s="35">
        <v>246</v>
      </c>
    </row>
    <row r="248" spans="1:14" ht="15.75" x14ac:dyDescent="0.25">
      <c r="A248" s="41" t="s">
        <v>645</v>
      </c>
      <c r="B248" s="34" t="s">
        <v>646</v>
      </c>
      <c r="C248" s="44"/>
      <c r="D248" s="34" t="s">
        <v>56</v>
      </c>
      <c r="E248" s="34" t="s">
        <v>297</v>
      </c>
      <c r="F248" s="40">
        <v>94014</v>
      </c>
      <c r="G248" s="35" t="s">
        <v>58</v>
      </c>
      <c r="H248" s="35" t="s">
        <v>13</v>
      </c>
      <c r="I248" s="36"/>
      <c r="J248" s="35"/>
      <c r="K248" s="35" t="s">
        <v>1</v>
      </c>
      <c r="L248" s="35" t="s">
        <v>59</v>
      </c>
      <c r="M248" s="35" t="s">
        <v>60</v>
      </c>
      <c r="N248" s="193">
        <v>247</v>
      </c>
    </row>
    <row r="249" spans="1:14" ht="15.75" x14ac:dyDescent="0.25">
      <c r="A249" s="37" t="s">
        <v>518</v>
      </c>
      <c r="B249" s="37" t="s">
        <v>8</v>
      </c>
      <c r="C249" s="38" t="s">
        <v>18</v>
      </c>
      <c r="D249" s="37" t="s">
        <v>449</v>
      </c>
      <c r="E249" s="37" t="s">
        <v>302</v>
      </c>
      <c r="F249" s="43">
        <v>93911</v>
      </c>
      <c r="G249" s="38" t="s">
        <v>12</v>
      </c>
      <c r="H249" s="38" t="s">
        <v>13</v>
      </c>
      <c r="I249" s="39">
        <v>6000</v>
      </c>
      <c r="J249" s="38"/>
      <c r="K249" s="38" t="s">
        <v>0</v>
      </c>
      <c r="L249" s="38" t="s">
        <v>14</v>
      </c>
      <c r="M249" s="38" t="s">
        <v>7373</v>
      </c>
      <c r="N249" s="35">
        <v>248</v>
      </c>
    </row>
    <row r="250" spans="1:14" ht="15.75" x14ac:dyDescent="0.25">
      <c r="A250" s="34" t="s">
        <v>661</v>
      </c>
      <c r="B250" s="34" t="s">
        <v>78</v>
      </c>
      <c r="C250" s="35" t="s">
        <v>87</v>
      </c>
      <c r="D250" s="34" t="s">
        <v>662</v>
      </c>
      <c r="E250" s="34" t="s">
        <v>53</v>
      </c>
      <c r="F250" s="40">
        <v>93840</v>
      </c>
      <c r="G250" s="35" t="s">
        <v>12</v>
      </c>
      <c r="H250" s="35" t="s">
        <v>13</v>
      </c>
      <c r="I250" s="36"/>
      <c r="J250" s="35"/>
      <c r="K250" s="35" t="s">
        <v>2</v>
      </c>
      <c r="L250" s="35" t="s">
        <v>14</v>
      </c>
      <c r="M250" s="35" t="s">
        <v>15</v>
      </c>
      <c r="N250" s="35">
        <v>249</v>
      </c>
    </row>
    <row r="251" spans="1:14" ht="15.75" x14ac:dyDescent="0.25">
      <c r="A251" s="37" t="s">
        <v>663</v>
      </c>
      <c r="B251" s="37" t="s">
        <v>664</v>
      </c>
      <c r="C251" s="38" t="s">
        <v>144</v>
      </c>
      <c r="D251" s="37" t="s">
        <v>665</v>
      </c>
      <c r="E251" s="37" t="s">
        <v>666</v>
      </c>
      <c r="F251" s="39">
        <v>93636</v>
      </c>
      <c r="G251" s="38" t="s">
        <v>12</v>
      </c>
      <c r="H251" s="38" t="s">
        <v>13</v>
      </c>
      <c r="I251" s="39"/>
      <c r="J251" s="38"/>
      <c r="K251" s="38" t="s">
        <v>2</v>
      </c>
      <c r="L251" s="38" t="s">
        <v>14</v>
      </c>
      <c r="M251" s="38" t="s">
        <v>15</v>
      </c>
      <c r="N251" s="193">
        <v>250</v>
      </c>
    </row>
    <row r="252" spans="1:14" ht="15.75" x14ac:dyDescent="0.25">
      <c r="A252" s="34" t="s">
        <v>624</v>
      </c>
      <c r="B252" s="34" t="s">
        <v>50</v>
      </c>
      <c r="C252" s="35" t="s">
        <v>13</v>
      </c>
      <c r="D252" s="34" t="s">
        <v>56</v>
      </c>
      <c r="E252" s="34" t="s">
        <v>625</v>
      </c>
      <c r="F252" s="36">
        <v>93593</v>
      </c>
      <c r="G252" s="35" t="s">
        <v>12</v>
      </c>
      <c r="H252" s="35" t="s">
        <v>13</v>
      </c>
      <c r="I252" s="36"/>
      <c r="J252" s="35"/>
      <c r="K252" s="35" t="s">
        <v>3</v>
      </c>
      <c r="L252" s="35" t="s">
        <v>59</v>
      </c>
      <c r="M252" s="35" t="s">
        <v>60</v>
      </c>
      <c r="N252" s="35">
        <v>251</v>
      </c>
    </row>
    <row r="253" spans="1:14" ht="15.75" x14ac:dyDescent="0.25">
      <c r="A253" s="37" t="s">
        <v>632</v>
      </c>
      <c r="B253" s="37" t="s">
        <v>633</v>
      </c>
      <c r="C253" s="49"/>
      <c r="D253" s="37" t="s">
        <v>56</v>
      </c>
      <c r="E253" s="37" t="s">
        <v>508</v>
      </c>
      <c r="F253" s="39">
        <v>93492</v>
      </c>
      <c r="G253" s="38" t="s">
        <v>58</v>
      </c>
      <c r="H253" s="38" t="s">
        <v>13</v>
      </c>
      <c r="I253" s="39"/>
      <c r="J253" s="38"/>
      <c r="K253" s="38" t="s">
        <v>1</v>
      </c>
      <c r="L253" s="38" t="s">
        <v>59</v>
      </c>
      <c r="M253" s="38" t="s">
        <v>60</v>
      </c>
      <c r="N253" s="35">
        <v>252</v>
      </c>
    </row>
    <row r="254" spans="1:14" ht="15.75" x14ac:dyDescent="0.25">
      <c r="A254" s="34" t="s">
        <v>720</v>
      </c>
      <c r="B254" s="34" t="s">
        <v>8</v>
      </c>
      <c r="C254" s="35" t="s">
        <v>18</v>
      </c>
      <c r="D254" s="34" t="s">
        <v>56</v>
      </c>
      <c r="E254" s="34" t="s">
        <v>380</v>
      </c>
      <c r="F254" s="36">
        <v>93258</v>
      </c>
      <c r="G254" s="35" t="s">
        <v>12</v>
      </c>
      <c r="H254" s="35" t="s">
        <v>13</v>
      </c>
      <c r="I254" s="36"/>
      <c r="J254" s="35"/>
      <c r="K254" s="35" t="s">
        <v>3</v>
      </c>
      <c r="L254" s="35" t="s">
        <v>59</v>
      </c>
      <c r="M254" s="35" t="s">
        <v>60</v>
      </c>
      <c r="N254" s="193">
        <v>253</v>
      </c>
    </row>
    <row r="255" spans="1:14" ht="15.75" x14ac:dyDescent="0.25">
      <c r="A255" s="42" t="s">
        <v>668</v>
      </c>
      <c r="B255" s="37" t="s">
        <v>307</v>
      </c>
      <c r="C255" s="38" t="s">
        <v>144</v>
      </c>
      <c r="D255" s="37" t="s">
        <v>669</v>
      </c>
      <c r="E255" s="37" t="s">
        <v>2704</v>
      </c>
      <c r="F255" s="39">
        <v>93065</v>
      </c>
      <c r="G255" s="38" t="s">
        <v>12</v>
      </c>
      <c r="H255" s="38" t="s">
        <v>13</v>
      </c>
      <c r="I255" s="39"/>
      <c r="J255" s="38"/>
      <c r="K255" s="38" t="s">
        <v>2</v>
      </c>
      <c r="L255" s="38" t="s">
        <v>14</v>
      </c>
      <c r="M255" s="38" t="s">
        <v>15</v>
      </c>
      <c r="N255" s="35">
        <v>254</v>
      </c>
    </row>
    <row r="256" spans="1:14" ht="15.75" x14ac:dyDescent="0.25">
      <c r="A256" s="34" t="s">
        <v>671</v>
      </c>
      <c r="B256" s="34" t="s">
        <v>559</v>
      </c>
      <c r="C256" s="35" t="s">
        <v>176</v>
      </c>
      <c r="D256" s="34" t="s">
        <v>672</v>
      </c>
      <c r="E256" s="34" t="s">
        <v>25</v>
      </c>
      <c r="F256" s="36">
        <v>93065</v>
      </c>
      <c r="G256" s="35" t="s">
        <v>12</v>
      </c>
      <c r="H256" s="35" t="s">
        <v>13</v>
      </c>
      <c r="I256" s="36"/>
      <c r="J256" s="35"/>
      <c r="K256" s="35" t="s">
        <v>2</v>
      </c>
      <c r="L256" s="35" t="s">
        <v>14</v>
      </c>
      <c r="M256" s="35" t="s">
        <v>15</v>
      </c>
      <c r="N256" s="35">
        <v>255</v>
      </c>
    </row>
    <row r="257" spans="1:14" ht="15.75" x14ac:dyDescent="0.25">
      <c r="A257" s="37" t="s">
        <v>678</v>
      </c>
      <c r="B257" s="37" t="s">
        <v>35</v>
      </c>
      <c r="C257" s="38" t="s">
        <v>87</v>
      </c>
      <c r="D257" s="37" t="s">
        <v>679</v>
      </c>
      <c r="E257" s="37" t="s">
        <v>309</v>
      </c>
      <c r="F257" s="39">
        <v>92842</v>
      </c>
      <c r="G257" s="38" t="s">
        <v>12</v>
      </c>
      <c r="H257" s="38" t="s">
        <v>13</v>
      </c>
      <c r="I257" s="39"/>
      <c r="J257" s="38"/>
      <c r="K257" s="38" t="s">
        <v>2</v>
      </c>
      <c r="L257" s="38" t="s">
        <v>14</v>
      </c>
      <c r="M257" s="38" t="s">
        <v>15</v>
      </c>
      <c r="N257" s="193">
        <v>256</v>
      </c>
    </row>
    <row r="258" spans="1:14" ht="15.75" x14ac:dyDescent="0.25">
      <c r="A258" s="34" t="s">
        <v>684</v>
      </c>
      <c r="B258" s="34" t="s">
        <v>304</v>
      </c>
      <c r="C258" s="35" t="s">
        <v>12</v>
      </c>
      <c r="D258" s="34" t="s">
        <v>685</v>
      </c>
      <c r="E258" s="34" t="s">
        <v>53</v>
      </c>
      <c r="F258" s="36">
        <v>92471</v>
      </c>
      <c r="G258" s="35" t="s">
        <v>12</v>
      </c>
      <c r="H258" s="35" t="s">
        <v>13</v>
      </c>
      <c r="I258" s="36"/>
      <c r="J258" s="35"/>
      <c r="K258" s="35" t="s">
        <v>2</v>
      </c>
      <c r="L258" s="35" t="s">
        <v>14</v>
      </c>
      <c r="M258" s="35" t="s">
        <v>15</v>
      </c>
      <c r="N258" s="35">
        <v>257</v>
      </c>
    </row>
    <row r="259" spans="1:14" ht="15.75" x14ac:dyDescent="0.25">
      <c r="A259" s="42" t="s">
        <v>682</v>
      </c>
      <c r="B259" s="37" t="s">
        <v>55</v>
      </c>
      <c r="C259" s="38" t="s">
        <v>43</v>
      </c>
      <c r="D259" s="37" t="s">
        <v>159</v>
      </c>
      <c r="E259" s="37" t="s">
        <v>814</v>
      </c>
      <c r="F259" s="43">
        <v>92185</v>
      </c>
      <c r="G259" s="38" t="s">
        <v>12</v>
      </c>
      <c r="H259" s="38" t="s">
        <v>13</v>
      </c>
      <c r="I259" s="39">
        <v>6000</v>
      </c>
      <c r="J259" s="38"/>
      <c r="K259" s="38" t="s">
        <v>0</v>
      </c>
      <c r="L259" s="38" t="s">
        <v>14</v>
      </c>
      <c r="M259" s="38" t="s">
        <v>7373</v>
      </c>
      <c r="N259" s="35">
        <v>258</v>
      </c>
    </row>
    <row r="260" spans="1:14" ht="15.75" x14ac:dyDescent="0.25">
      <c r="A260" s="41" t="s">
        <v>692</v>
      </c>
      <c r="B260" s="34" t="s">
        <v>86</v>
      </c>
      <c r="C260" s="35" t="s">
        <v>13</v>
      </c>
      <c r="D260" s="34" t="s">
        <v>693</v>
      </c>
      <c r="E260" s="34" t="s">
        <v>694</v>
      </c>
      <c r="F260" s="36">
        <v>92176</v>
      </c>
      <c r="G260" s="35" t="s">
        <v>12</v>
      </c>
      <c r="H260" s="35" t="s">
        <v>13</v>
      </c>
      <c r="I260" s="36"/>
      <c r="J260" s="35"/>
      <c r="K260" s="35" t="s">
        <v>2</v>
      </c>
      <c r="L260" s="35" t="s">
        <v>14</v>
      </c>
      <c r="M260" s="35" t="s">
        <v>15</v>
      </c>
      <c r="N260" s="193">
        <v>259</v>
      </c>
    </row>
    <row r="261" spans="1:14" ht="15.75" x14ac:dyDescent="0.25">
      <c r="A261" s="37" t="s">
        <v>675</v>
      </c>
      <c r="B261" s="37" t="s">
        <v>676</v>
      </c>
      <c r="C261" s="49"/>
      <c r="D261" s="37" t="s">
        <v>56</v>
      </c>
      <c r="E261" s="37" t="s">
        <v>576</v>
      </c>
      <c r="F261" s="39">
        <v>92138</v>
      </c>
      <c r="G261" s="38" t="s">
        <v>12</v>
      </c>
      <c r="H261" s="38" t="s">
        <v>13</v>
      </c>
      <c r="I261" s="39"/>
      <c r="J261" s="38"/>
      <c r="K261" s="38" t="s">
        <v>3</v>
      </c>
      <c r="L261" s="38" t="s">
        <v>59</v>
      </c>
      <c r="M261" s="38" t="s">
        <v>60</v>
      </c>
      <c r="N261" s="35">
        <v>260</v>
      </c>
    </row>
    <row r="262" spans="1:14" ht="15.75" x14ac:dyDescent="0.25">
      <c r="A262" s="34" t="s">
        <v>698</v>
      </c>
      <c r="B262" s="34" t="s">
        <v>448</v>
      </c>
      <c r="C262" s="35" t="s">
        <v>12</v>
      </c>
      <c r="D262" s="34" t="s">
        <v>699</v>
      </c>
      <c r="E262" s="34" t="s">
        <v>309</v>
      </c>
      <c r="F262" s="36">
        <v>92040</v>
      </c>
      <c r="G262" s="35" t="s">
        <v>12</v>
      </c>
      <c r="H262" s="35" t="s">
        <v>13</v>
      </c>
      <c r="I262" s="36"/>
      <c r="J262" s="35"/>
      <c r="K262" s="35" t="s">
        <v>2</v>
      </c>
      <c r="L262" s="35" t="s">
        <v>14</v>
      </c>
      <c r="M262" s="35" t="s">
        <v>15</v>
      </c>
      <c r="N262" s="35">
        <v>261</v>
      </c>
    </row>
    <row r="263" spans="1:14" ht="15.75" x14ac:dyDescent="0.25">
      <c r="A263" s="37" t="s">
        <v>691</v>
      </c>
      <c r="B263" s="37" t="s">
        <v>95</v>
      </c>
      <c r="C263" s="38" t="s">
        <v>404</v>
      </c>
      <c r="D263" s="37" t="s">
        <v>56</v>
      </c>
      <c r="E263" s="37" t="s">
        <v>463</v>
      </c>
      <c r="F263" s="43">
        <v>91986</v>
      </c>
      <c r="G263" s="38" t="s">
        <v>12</v>
      </c>
      <c r="H263" s="38" t="s">
        <v>13</v>
      </c>
      <c r="I263" s="39"/>
      <c r="J263" s="38"/>
      <c r="K263" s="38" t="s">
        <v>3</v>
      </c>
      <c r="L263" s="38" t="s">
        <v>59</v>
      </c>
      <c r="M263" s="38" t="s">
        <v>60</v>
      </c>
      <c r="N263" s="193">
        <v>262</v>
      </c>
    </row>
    <row r="264" spans="1:14" ht="15.75" x14ac:dyDescent="0.25">
      <c r="A264" s="34" t="s">
        <v>702</v>
      </c>
      <c r="B264" s="34" t="s">
        <v>8</v>
      </c>
      <c r="C264" s="35" t="s">
        <v>87</v>
      </c>
      <c r="D264" s="34" t="s">
        <v>685</v>
      </c>
      <c r="E264" s="34" t="s">
        <v>53</v>
      </c>
      <c r="F264" s="36">
        <v>91962</v>
      </c>
      <c r="G264" s="35" t="s">
        <v>12</v>
      </c>
      <c r="H264" s="35" t="s">
        <v>13</v>
      </c>
      <c r="I264" s="36"/>
      <c r="J264" s="35"/>
      <c r="K264" s="35" t="s">
        <v>2</v>
      </c>
      <c r="L264" s="35" t="s">
        <v>14</v>
      </c>
      <c r="M264" s="35" t="s">
        <v>15</v>
      </c>
      <c r="N264" s="35">
        <v>263</v>
      </c>
    </row>
    <row r="265" spans="1:14" ht="15.75" x14ac:dyDescent="0.25">
      <c r="A265" s="37" t="s">
        <v>688</v>
      </c>
      <c r="B265" s="37" t="s">
        <v>689</v>
      </c>
      <c r="C265" s="38" t="s">
        <v>224</v>
      </c>
      <c r="D265" s="37" t="s">
        <v>2705</v>
      </c>
      <c r="E265" s="37" t="s">
        <v>576</v>
      </c>
      <c r="F265" s="39">
        <v>91859</v>
      </c>
      <c r="G265" s="38" t="s">
        <v>12</v>
      </c>
      <c r="H265" s="38" t="s">
        <v>13</v>
      </c>
      <c r="I265" s="39">
        <v>6545</v>
      </c>
      <c r="J265" s="38"/>
      <c r="K265" s="38" t="s">
        <v>3</v>
      </c>
      <c r="L265" s="38" t="s">
        <v>59</v>
      </c>
      <c r="M265" s="38" t="s">
        <v>60</v>
      </c>
      <c r="N265" s="35">
        <v>264</v>
      </c>
    </row>
    <row r="266" spans="1:14" ht="15.75" x14ac:dyDescent="0.25">
      <c r="A266" s="46" t="s">
        <v>2706</v>
      </c>
      <c r="B266" s="46" t="s">
        <v>2707</v>
      </c>
      <c r="C266" s="56"/>
      <c r="D266" s="46" t="s">
        <v>201</v>
      </c>
      <c r="E266" s="46" t="s">
        <v>249</v>
      </c>
      <c r="F266" s="50">
        <v>91711</v>
      </c>
      <c r="G266" s="47" t="s">
        <v>58</v>
      </c>
      <c r="H266" s="47" t="s">
        <v>13</v>
      </c>
      <c r="I266" s="48"/>
      <c r="J266" s="47"/>
      <c r="K266" s="47" t="s">
        <v>1</v>
      </c>
      <c r="L266" s="47" t="s">
        <v>59</v>
      </c>
      <c r="M266" s="47" t="s">
        <v>60</v>
      </c>
      <c r="N266" s="193">
        <v>265</v>
      </c>
    </row>
    <row r="267" spans="1:14" ht="15.75" x14ac:dyDescent="0.25">
      <c r="A267" s="42" t="s">
        <v>611</v>
      </c>
      <c r="B267" s="37" t="s">
        <v>704</v>
      </c>
      <c r="C267" s="38" t="s">
        <v>18</v>
      </c>
      <c r="D267" s="37" t="s">
        <v>705</v>
      </c>
      <c r="E267" s="37" t="s">
        <v>706</v>
      </c>
      <c r="F267" s="39">
        <v>91689</v>
      </c>
      <c r="G267" s="38" t="s">
        <v>12</v>
      </c>
      <c r="H267" s="38" t="s">
        <v>13</v>
      </c>
      <c r="I267" s="39"/>
      <c r="J267" s="38"/>
      <c r="K267" s="38" t="s">
        <v>2</v>
      </c>
      <c r="L267" s="38" t="s">
        <v>14</v>
      </c>
      <c r="M267" s="38" t="s">
        <v>15</v>
      </c>
      <c r="N267" s="35">
        <v>266</v>
      </c>
    </row>
    <row r="268" spans="1:14" ht="15.75" x14ac:dyDescent="0.25">
      <c r="A268" s="41" t="s">
        <v>295</v>
      </c>
      <c r="B268" s="34" t="s">
        <v>667</v>
      </c>
      <c r="C268" s="44"/>
      <c r="D268" s="34" t="s">
        <v>56</v>
      </c>
      <c r="E268" s="34" t="s">
        <v>93</v>
      </c>
      <c r="F268" s="40">
        <v>91545</v>
      </c>
      <c r="G268" s="35" t="s">
        <v>12</v>
      </c>
      <c r="H268" s="35" t="s">
        <v>13</v>
      </c>
      <c r="I268" s="36"/>
      <c r="J268" s="35"/>
      <c r="K268" s="35" t="s">
        <v>3</v>
      </c>
      <c r="L268" s="35" t="s">
        <v>59</v>
      </c>
      <c r="M268" s="35" t="s">
        <v>60</v>
      </c>
      <c r="N268" s="35">
        <v>267</v>
      </c>
    </row>
    <row r="269" spans="1:14" ht="15.75" x14ac:dyDescent="0.25">
      <c r="A269" s="42" t="s">
        <v>697</v>
      </c>
      <c r="B269" s="37" t="s">
        <v>175</v>
      </c>
      <c r="C269" s="38" t="s">
        <v>51</v>
      </c>
      <c r="D269" s="37" t="s">
        <v>56</v>
      </c>
      <c r="E269" s="37" t="s">
        <v>514</v>
      </c>
      <c r="F269" s="43">
        <v>91459</v>
      </c>
      <c r="G269" s="38" t="s">
        <v>12</v>
      </c>
      <c r="H269" s="38" t="s">
        <v>13</v>
      </c>
      <c r="I269" s="39"/>
      <c r="J269" s="38"/>
      <c r="K269" s="38" t="s">
        <v>3</v>
      </c>
      <c r="L269" s="38" t="s">
        <v>59</v>
      </c>
      <c r="M269" s="38" t="s">
        <v>60</v>
      </c>
      <c r="N269" s="193">
        <v>268</v>
      </c>
    </row>
    <row r="270" spans="1:14" ht="15.75" x14ac:dyDescent="0.25">
      <c r="A270" s="34" t="s">
        <v>686</v>
      </c>
      <c r="B270" s="34" t="s">
        <v>687</v>
      </c>
      <c r="C270" s="35" t="s">
        <v>135</v>
      </c>
      <c r="D270" s="34" t="s">
        <v>56</v>
      </c>
      <c r="E270" s="34" t="s">
        <v>607</v>
      </c>
      <c r="F270" s="40">
        <v>91395</v>
      </c>
      <c r="G270" s="35" t="s">
        <v>12</v>
      </c>
      <c r="H270" s="35" t="s">
        <v>13</v>
      </c>
      <c r="I270" s="36"/>
      <c r="J270" s="35"/>
      <c r="K270" s="35" t="s">
        <v>3</v>
      </c>
      <c r="L270" s="35" t="s">
        <v>59</v>
      </c>
      <c r="M270" s="35" t="s">
        <v>60</v>
      </c>
      <c r="N270" s="35">
        <v>269</v>
      </c>
    </row>
    <row r="271" spans="1:14" ht="15.75" x14ac:dyDescent="0.25">
      <c r="A271" s="37" t="s">
        <v>700</v>
      </c>
      <c r="B271" s="37" t="s">
        <v>701</v>
      </c>
      <c r="C271" s="49"/>
      <c r="D271" s="37" t="s">
        <v>195</v>
      </c>
      <c r="E271" s="37" t="s">
        <v>211</v>
      </c>
      <c r="F271" s="39">
        <v>91209</v>
      </c>
      <c r="G271" s="38" t="s">
        <v>12</v>
      </c>
      <c r="H271" s="38" t="s">
        <v>13</v>
      </c>
      <c r="I271" s="39"/>
      <c r="J271" s="38"/>
      <c r="K271" s="38" t="s">
        <v>3</v>
      </c>
      <c r="L271" s="38" t="s">
        <v>59</v>
      </c>
      <c r="M271" s="38" t="s">
        <v>60</v>
      </c>
      <c r="N271" s="35">
        <v>270</v>
      </c>
    </row>
    <row r="272" spans="1:14" ht="15.75" x14ac:dyDescent="0.25">
      <c r="A272" s="34" t="s">
        <v>710</v>
      </c>
      <c r="B272" s="34" t="s">
        <v>711</v>
      </c>
      <c r="C272" s="35" t="s">
        <v>58</v>
      </c>
      <c r="D272" s="34" t="s">
        <v>712</v>
      </c>
      <c r="E272" s="34" t="s">
        <v>603</v>
      </c>
      <c r="F272" s="40">
        <v>90978</v>
      </c>
      <c r="G272" s="35" t="s">
        <v>58</v>
      </c>
      <c r="H272" s="35" t="s">
        <v>13</v>
      </c>
      <c r="I272" s="36">
        <v>2000</v>
      </c>
      <c r="J272" s="35"/>
      <c r="K272" s="35" t="s">
        <v>1</v>
      </c>
      <c r="L272" s="35" t="s">
        <v>59</v>
      </c>
      <c r="M272" s="35" t="s">
        <v>60</v>
      </c>
      <c r="N272" s="193">
        <v>271</v>
      </c>
    </row>
    <row r="273" spans="1:14" ht="15.75" x14ac:dyDescent="0.25">
      <c r="A273" s="37" t="s">
        <v>703</v>
      </c>
      <c r="B273" s="37" t="s">
        <v>348</v>
      </c>
      <c r="C273" s="38" t="s">
        <v>43</v>
      </c>
      <c r="D273" s="37" t="s">
        <v>56</v>
      </c>
      <c r="E273" s="37" t="s">
        <v>607</v>
      </c>
      <c r="F273" s="39">
        <v>90958</v>
      </c>
      <c r="G273" s="38" t="s">
        <v>12</v>
      </c>
      <c r="H273" s="38" t="s">
        <v>13</v>
      </c>
      <c r="I273" s="39"/>
      <c r="J273" s="38"/>
      <c r="K273" s="38" t="s">
        <v>3</v>
      </c>
      <c r="L273" s="38" t="s">
        <v>59</v>
      </c>
      <c r="M273" s="38" t="s">
        <v>60</v>
      </c>
      <c r="N273" s="35">
        <v>272</v>
      </c>
    </row>
    <row r="274" spans="1:14" ht="15.75" x14ac:dyDescent="0.25">
      <c r="A274" s="41" t="s">
        <v>640</v>
      </c>
      <c r="B274" s="34" t="s">
        <v>641</v>
      </c>
      <c r="C274" s="35" t="s">
        <v>23</v>
      </c>
      <c r="D274" s="34" t="s">
        <v>2708</v>
      </c>
      <c r="E274" s="34" t="s">
        <v>173</v>
      </c>
      <c r="F274" s="36">
        <v>90780</v>
      </c>
      <c r="G274" s="35" t="s">
        <v>12</v>
      </c>
      <c r="H274" s="35" t="s">
        <v>13</v>
      </c>
      <c r="I274" s="36"/>
      <c r="J274" s="35"/>
      <c r="K274" s="35" t="s">
        <v>2</v>
      </c>
      <c r="L274" s="35" t="s">
        <v>14</v>
      </c>
      <c r="M274" s="35" t="s">
        <v>15</v>
      </c>
      <c r="N274" s="35">
        <v>273</v>
      </c>
    </row>
    <row r="275" spans="1:14" ht="15.75" x14ac:dyDescent="0.25">
      <c r="A275" s="42" t="s">
        <v>165</v>
      </c>
      <c r="B275" s="37" t="s">
        <v>731</v>
      </c>
      <c r="C275" s="38" t="s">
        <v>144</v>
      </c>
      <c r="D275" s="37" t="s">
        <v>732</v>
      </c>
      <c r="E275" s="37" t="s">
        <v>706</v>
      </c>
      <c r="F275" s="39">
        <v>90645</v>
      </c>
      <c r="G275" s="38" t="s">
        <v>12</v>
      </c>
      <c r="H275" s="38" t="s">
        <v>13</v>
      </c>
      <c r="I275" s="39"/>
      <c r="J275" s="38"/>
      <c r="K275" s="38" t="s">
        <v>2</v>
      </c>
      <c r="L275" s="38" t="s">
        <v>14</v>
      </c>
      <c r="M275" s="38" t="s">
        <v>15</v>
      </c>
      <c r="N275" s="193">
        <v>274</v>
      </c>
    </row>
    <row r="276" spans="1:14" ht="15.75" x14ac:dyDescent="0.25">
      <c r="A276" s="34" t="s">
        <v>2709</v>
      </c>
      <c r="B276" s="34" t="s">
        <v>778</v>
      </c>
      <c r="C276" s="35" t="s">
        <v>87</v>
      </c>
      <c r="D276" s="34" t="s">
        <v>796</v>
      </c>
      <c r="E276" s="34" t="s">
        <v>11</v>
      </c>
      <c r="F276" s="36">
        <v>90600</v>
      </c>
      <c r="G276" s="35" t="s">
        <v>12</v>
      </c>
      <c r="H276" s="35" t="s">
        <v>13</v>
      </c>
      <c r="I276" s="36"/>
      <c r="J276" s="35"/>
      <c r="K276" s="35" t="s">
        <v>2</v>
      </c>
      <c r="L276" s="35" t="s">
        <v>14</v>
      </c>
      <c r="M276" s="35" t="s">
        <v>15</v>
      </c>
      <c r="N276" s="35">
        <v>275</v>
      </c>
    </row>
    <row r="277" spans="1:14" ht="15.75" x14ac:dyDescent="0.25">
      <c r="A277" s="37" t="s">
        <v>737</v>
      </c>
      <c r="B277" s="37" t="s">
        <v>738</v>
      </c>
      <c r="C277" s="38" t="s">
        <v>144</v>
      </c>
      <c r="D277" s="37" t="s">
        <v>2710</v>
      </c>
      <c r="E277" s="37" t="s">
        <v>740</v>
      </c>
      <c r="F277" s="43">
        <v>90369</v>
      </c>
      <c r="G277" s="38" t="s">
        <v>12</v>
      </c>
      <c r="H277" s="38" t="s">
        <v>13</v>
      </c>
      <c r="I277" s="39">
        <v>5000</v>
      </c>
      <c r="J277" s="38"/>
      <c r="K277" s="38" t="s">
        <v>2</v>
      </c>
      <c r="L277" s="38" t="s">
        <v>14</v>
      </c>
      <c r="M277" s="38" t="s">
        <v>15</v>
      </c>
      <c r="N277" s="35">
        <v>276</v>
      </c>
    </row>
    <row r="278" spans="1:14" ht="15.75" x14ac:dyDescent="0.25">
      <c r="A278" s="41" t="s">
        <v>716</v>
      </c>
      <c r="B278" s="34" t="s">
        <v>717</v>
      </c>
      <c r="C278" s="35" t="s">
        <v>144</v>
      </c>
      <c r="D278" s="34" t="s">
        <v>718</v>
      </c>
      <c r="E278" s="34" t="s">
        <v>48</v>
      </c>
      <c r="F278" s="36">
        <v>90288</v>
      </c>
      <c r="G278" s="35" t="s">
        <v>12</v>
      </c>
      <c r="H278" s="35" t="s">
        <v>13</v>
      </c>
      <c r="I278" s="36">
        <v>8000</v>
      </c>
      <c r="J278" s="35"/>
      <c r="K278" s="35" t="s">
        <v>0</v>
      </c>
      <c r="L278" s="35" t="s">
        <v>14</v>
      </c>
      <c r="M278" s="38" t="s">
        <v>7373</v>
      </c>
      <c r="N278" s="193">
        <v>277</v>
      </c>
    </row>
    <row r="279" spans="1:14" ht="15.75" x14ac:dyDescent="0.25">
      <c r="A279" s="42" t="s">
        <v>680</v>
      </c>
      <c r="B279" s="37" t="s">
        <v>681</v>
      </c>
      <c r="C279" s="38" t="s">
        <v>87</v>
      </c>
      <c r="D279" s="37" t="s">
        <v>56</v>
      </c>
      <c r="E279" s="37" t="s">
        <v>270</v>
      </c>
      <c r="F279" s="39">
        <v>90193</v>
      </c>
      <c r="G279" s="38" t="s">
        <v>58</v>
      </c>
      <c r="H279" s="38" t="s">
        <v>13</v>
      </c>
      <c r="I279" s="39"/>
      <c r="J279" s="38"/>
      <c r="K279" s="38" t="s">
        <v>1</v>
      </c>
      <c r="L279" s="38" t="s">
        <v>59</v>
      </c>
      <c r="M279" s="38" t="s">
        <v>60</v>
      </c>
      <c r="N279" s="35">
        <v>278</v>
      </c>
    </row>
    <row r="280" spans="1:14" ht="15.75" x14ac:dyDescent="0.25">
      <c r="A280" s="34" t="s">
        <v>725</v>
      </c>
      <c r="B280" s="34" t="s">
        <v>726</v>
      </c>
      <c r="C280" s="35" t="s">
        <v>13</v>
      </c>
      <c r="D280" s="34" t="s">
        <v>337</v>
      </c>
      <c r="E280" s="34" t="s">
        <v>48</v>
      </c>
      <c r="F280" s="40">
        <v>90077</v>
      </c>
      <c r="G280" s="35" t="s">
        <v>12</v>
      </c>
      <c r="H280" s="35" t="s">
        <v>13</v>
      </c>
      <c r="I280" s="36">
        <v>8000</v>
      </c>
      <c r="J280" s="35"/>
      <c r="K280" s="35" t="s">
        <v>0</v>
      </c>
      <c r="L280" s="35" t="s">
        <v>14</v>
      </c>
      <c r="M280" s="38" t="s">
        <v>7373</v>
      </c>
      <c r="N280" s="35">
        <v>279</v>
      </c>
    </row>
    <row r="281" spans="1:14" ht="15.75" x14ac:dyDescent="0.25">
      <c r="A281" s="37" t="s">
        <v>735</v>
      </c>
      <c r="B281" s="37" t="s">
        <v>17</v>
      </c>
      <c r="C281" s="49"/>
      <c r="D281" s="37" t="s">
        <v>736</v>
      </c>
      <c r="E281" s="37" t="s">
        <v>497</v>
      </c>
      <c r="F281" s="39">
        <v>90054</v>
      </c>
      <c r="G281" s="38" t="s">
        <v>12</v>
      </c>
      <c r="H281" s="38" t="s">
        <v>13</v>
      </c>
      <c r="I281" s="39">
        <v>2000</v>
      </c>
      <c r="J281" s="38"/>
      <c r="K281" s="38" t="s">
        <v>3</v>
      </c>
      <c r="L281" s="38" t="s">
        <v>59</v>
      </c>
      <c r="M281" s="38" t="s">
        <v>60</v>
      </c>
      <c r="N281" s="193">
        <v>280</v>
      </c>
    </row>
    <row r="282" spans="1:14" ht="15.75" x14ac:dyDescent="0.25">
      <c r="A282" s="41" t="s">
        <v>719</v>
      </c>
      <c r="B282" s="34" t="s">
        <v>42</v>
      </c>
      <c r="C282" s="35" t="s">
        <v>187</v>
      </c>
      <c r="D282" s="34" t="s">
        <v>56</v>
      </c>
      <c r="E282" s="34" t="s">
        <v>211</v>
      </c>
      <c r="F282" s="40">
        <v>90033</v>
      </c>
      <c r="G282" s="35" t="s">
        <v>12</v>
      </c>
      <c r="H282" s="35" t="s">
        <v>13</v>
      </c>
      <c r="I282" s="36"/>
      <c r="J282" s="35"/>
      <c r="K282" s="35" t="s">
        <v>3</v>
      </c>
      <c r="L282" s="35" t="s">
        <v>59</v>
      </c>
      <c r="M282" s="35" t="s">
        <v>60</v>
      </c>
      <c r="N282" s="35">
        <v>281</v>
      </c>
    </row>
    <row r="283" spans="1:14" ht="15.75" x14ac:dyDescent="0.25">
      <c r="A283" s="37" t="s">
        <v>654</v>
      </c>
      <c r="B283" s="37" t="s">
        <v>523</v>
      </c>
      <c r="C283" s="49"/>
      <c r="D283" s="37" t="s">
        <v>685</v>
      </c>
      <c r="E283" s="37" t="s">
        <v>53</v>
      </c>
      <c r="F283" s="43">
        <v>89998</v>
      </c>
      <c r="G283" s="38" t="s">
        <v>12</v>
      </c>
      <c r="H283" s="38" t="s">
        <v>13</v>
      </c>
      <c r="I283" s="39"/>
      <c r="J283" s="38"/>
      <c r="K283" s="38" t="s">
        <v>2</v>
      </c>
      <c r="L283" s="38" t="s">
        <v>14</v>
      </c>
      <c r="M283" s="38" t="s">
        <v>15</v>
      </c>
      <c r="N283" s="35">
        <v>282</v>
      </c>
    </row>
    <row r="284" spans="1:14" ht="15.75" x14ac:dyDescent="0.25">
      <c r="A284" s="34" t="s">
        <v>708</v>
      </c>
      <c r="B284" s="34" t="s">
        <v>709</v>
      </c>
      <c r="C284" s="35" t="s">
        <v>233</v>
      </c>
      <c r="D284" s="34" t="s">
        <v>56</v>
      </c>
      <c r="E284" s="34" t="s">
        <v>573</v>
      </c>
      <c r="F284" s="36">
        <v>89870</v>
      </c>
      <c r="G284" s="35" t="s">
        <v>12</v>
      </c>
      <c r="H284" s="35" t="s">
        <v>13</v>
      </c>
      <c r="I284" s="36"/>
      <c r="J284" s="35"/>
      <c r="K284" s="35" t="s">
        <v>3</v>
      </c>
      <c r="L284" s="35" t="s">
        <v>59</v>
      </c>
      <c r="M284" s="35" t="s">
        <v>60</v>
      </c>
      <c r="N284" s="193">
        <v>283</v>
      </c>
    </row>
    <row r="285" spans="1:14" ht="15.75" x14ac:dyDescent="0.25">
      <c r="A285" s="37" t="s">
        <v>733</v>
      </c>
      <c r="B285" s="37" t="s">
        <v>734</v>
      </c>
      <c r="C285" s="49"/>
      <c r="D285" s="37" t="s">
        <v>195</v>
      </c>
      <c r="E285" s="37" t="s">
        <v>163</v>
      </c>
      <c r="F285" s="39">
        <v>89825</v>
      </c>
      <c r="G285" s="38" t="s">
        <v>58</v>
      </c>
      <c r="H285" s="38" t="s">
        <v>13</v>
      </c>
      <c r="I285" s="39"/>
      <c r="J285" s="38"/>
      <c r="K285" s="38" t="s">
        <v>1</v>
      </c>
      <c r="L285" s="38" t="s">
        <v>59</v>
      </c>
      <c r="M285" s="38" t="s">
        <v>60</v>
      </c>
      <c r="N285" s="35">
        <v>284</v>
      </c>
    </row>
    <row r="286" spans="1:14" ht="15.75" x14ac:dyDescent="0.25">
      <c r="A286" s="34" t="s">
        <v>799</v>
      </c>
      <c r="B286" s="34" t="s">
        <v>800</v>
      </c>
      <c r="C286" s="35" t="s">
        <v>58</v>
      </c>
      <c r="D286" s="34" t="s">
        <v>195</v>
      </c>
      <c r="E286" s="34" t="s">
        <v>410</v>
      </c>
      <c r="F286" s="36">
        <v>89819</v>
      </c>
      <c r="G286" s="35" t="s">
        <v>12</v>
      </c>
      <c r="H286" s="35" t="s">
        <v>13</v>
      </c>
      <c r="I286" s="36">
        <v>1500</v>
      </c>
      <c r="J286" s="35"/>
      <c r="K286" s="35" t="s">
        <v>3</v>
      </c>
      <c r="L286" s="35" t="s">
        <v>59</v>
      </c>
      <c r="M286" s="35" t="s">
        <v>60</v>
      </c>
      <c r="N286" s="35">
        <v>285</v>
      </c>
    </row>
    <row r="287" spans="1:14" ht="15.75" x14ac:dyDescent="0.25">
      <c r="A287" s="37" t="s">
        <v>425</v>
      </c>
      <c r="B287" s="37" t="s">
        <v>426</v>
      </c>
      <c r="C287" s="38" t="s">
        <v>51</v>
      </c>
      <c r="D287" s="37" t="s">
        <v>195</v>
      </c>
      <c r="E287" s="37" t="s">
        <v>625</v>
      </c>
      <c r="F287" s="39">
        <v>89722</v>
      </c>
      <c r="G287" s="38" t="s">
        <v>12</v>
      </c>
      <c r="H287" s="38" t="s">
        <v>13</v>
      </c>
      <c r="I287" s="39">
        <v>3000</v>
      </c>
      <c r="J287" s="38"/>
      <c r="K287" s="38" t="s">
        <v>3</v>
      </c>
      <c r="L287" s="38" t="s">
        <v>59</v>
      </c>
      <c r="M287" s="38" t="s">
        <v>60</v>
      </c>
      <c r="N287" s="193">
        <v>286</v>
      </c>
    </row>
    <row r="288" spans="1:14" ht="15.75" x14ac:dyDescent="0.25">
      <c r="A288" s="34" t="s">
        <v>745</v>
      </c>
      <c r="B288" s="34" t="s">
        <v>746</v>
      </c>
      <c r="C288" s="35" t="s">
        <v>51</v>
      </c>
      <c r="D288" s="34" t="s">
        <v>747</v>
      </c>
      <c r="E288" s="34" t="s">
        <v>508</v>
      </c>
      <c r="F288" s="36">
        <v>89675</v>
      </c>
      <c r="G288" s="35" t="s">
        <v>12</v>
      </c>
      <c r="H288" s="35" t="s">
        <v>13</v>
      </c>
      <c r="I288" s="36"/>
      <c r="J288" s="35"/>
      <c r="K288" s="35" t="s">
        <v>3</v>
      </c>
      <c r="L288" s="35" t="s">
        <v>59</v>
      </c>
      <c r="M288" s="35" t="s">
        <v>60</v>
      </c>
      <c r="N288" s="35">
        <v>287</v>
      </c>
    </row>
    <row r="289" spans="1:14" ht="15.75" x14ac:dyDescent="0.25">
      <c r="A289" s="42" t="s">
        <v>723</v>
      </c>
      <c r="B289" s="37" t="s">
        <v>724</v>
      </c>
      <c r="C289" s="38" t="s">
        <v>87</v>
      </c>
      <c r="D289" s="37" t="s">
        <v>56</v>
      </c>
      <c r="E289" s="37" t="s">
        <v>459</v>
      </c>
      <c r="F289" s="43">
        <v>89555</v>
      </c>
      <c r="G289" s="38" t="s">
        <v>12</v>
      </c>
      <c r="H289" s="38" t="s">
        <v>13</v>
      </c>
      <c r="I289" s="39"/>
      <c r="J289" s="38"/>
      <c r="K289" s="38" t="s">
        <v>3</v>
      </c>
      <c r="L289" s="38" t="s">
        <v>59</v>
      </c>
      <c r="M289" s="38" t="s">
        <v>60</v>
      </c>
      <c r="N289" s="35">
        <v>288</v>
      </c>
    </row>
    <row r="290" spans="1:14" ht="15.75" x14ac:dyDescent="0.25">
      <c r="A290" s="41" t="s">
        <v>2711</v>
      </c>
      <c r="B290" s="34" t="s">
        <v>17</v>
      </c>
      <c r="C290" s="35" t="s">
        <v>18</v>
      </c>
      <c r="D290" s="34" t="s">
        <v>2712</v>
      </c>
      <c r="E290" s="34" t="s">
        <v>120</v>
      </c>
      <c r="F290" s="36">
        <v>89490</v>
      </c>
      <c r="G290" s="35" t="s">
        <v>12</v>
      </c>
      <c r="H290" s="35" t="s">
        <v>13</v>
      </c>
      <c r="I290" s="36"/>
      <c r="J290" s="35"/>
      <c r="K290" s="35" t="s">
        <v>2</v>
      </c>
      <c r="L290" s="35" t="s">
        <v>14</v>
      </c>
      <c r="M290" s="35" t="s">
        <v>15</v>
      </c>
      <c r="N290" s="193">
        <v>289</v>
      </c>
    </row>
    <row r="291" spans="1:14" ht="15.75" x14ac:dyDescent="0.25">
      <c r="A291" s="42" t="s">
        <v>759</v>
      </c>
      <c r="B291" s="37" t="s">
        <v>760</v>
      </c>
      <c r="C291" s="38" t="s">
        <v>9</v>
      </c>
      <c r="D291" s="37" t="s">
        <v>56</v>
      </c>
      <c r="E291" s="37" t="s">
        <v>463</v>
      </c>
      <c r="F291" s="39">
        <v>89381</v>
      </c>
      <c r="G291" s="38" t="s">
        <v>12</v>
      </c>
      <c r="H291" s="38" t="s">
        <v>13</v>
      </c>
      <c r="I291" s="39"/>
      <c r="J291" s="38"/>
      <c r="K291" s="38" t="s">
        <v>3</v>
      </c>
      <c r="L291" s="38" t="s">
        <v>59</v>
      </c>
      <c r="M291" s="38" t="s">
        <v>60</v>
      </c>
      <c r="N291" s="35">
        <v>290</v>
      </c>
    </row>
    <row r="292" spans="1:14" ht="15.75" x14ac:dyDescent="0.25">
      <c r="A292" s="34" t="s">
        <v>288</v>
      </c>
      <c r="B292" s="34" t="s">
        <v>707</v>
      </c>
      <c r="C292" s="35" t="s">
        <v>18</v>
      </c>
      <c r="D292" s="34" t="s">
        <v>56</v>
      </c>
      <c r="E292" s="34" t="s">
        <v>508</v>
      </c>
      <c r="F292" s="36">
        <v>89327</v>
      </c>
      <c r="G292" s="35" t="s">
        <v>12</v>
      </c>
      <c r="H292" s="35" t="s">
        <v>13</v>
      </c>
      <c r="I292" s="36"/>
      <c r="J292" s="35"/>
      <c r="K292" s="35" t="s">
        <v>3</v>
      </c>
      <c r="L292" s="35" t="s">
        <v>59</v>
      </c>
      <c r="M292" s="35" t="s">
        <v>60</v>
      </c>
      <c r="N292" s="35">
        <v>291</v>
      </c>
    </row>
    <row r="293" spans="1:14" ht="15.75" x14ac:dyDescent="0.25">
      <c r="A293" s="42" t="s">
        <v>748</v>
      </c>
      <c r="B293" s="37" t="s">
        <v>749</v>
      </c>
      <c r="C293" s="38" t="s">
        <v>51</v>
      </c>
      <c r="D293" s="37" t="s">
        <v>195</v>
      </c>
      <c r="E293" s="37" t="s">
        <v>270</v>
      </c>
      <c r="F293" s="43">
        <v>89204</v>
      </c>
      <c r="G293" s="38" t="s">
        <v>12</v>
      </c>
      <c r="H293" s="38" t="s">
        <v>13</v>
      </c>
      <c r="I293" s="39"/>
      <c r="J293" s="38"/>
      <c r="K293" s="38" t="s">
        <v>3</v>
      </c>
      <c r="L293" s="38" t="s">
        <v>59</v>
      </c>
      <c r="M293" s="38" t="s">
        <v>60</v>
      </c>
      <c r="N293" s="193">
        <v>292</v>
      </c>
    </row>
    <row r="294" spans="1:14" ht="15.75" x14ac:dyDescent="0.25">
      <c r="A294" s="34" t="s">
        <v>771</v>
      </c>
      <c r="B294" s="34" t="s">
        <v>772</v>
      </c>
      <c r="C294" s="35" t="s">
        <v>87</v>
      </c>
      <c r="D294" s="34" t="s">
        <v>195</v>
      </c>
      <c r="E294" s="34" t="s">
        <v>514</v>
      </c>
      <c r="F294" s="40">
        <v>88996</v>
      </c>
      <c r="G294" s="35" t="s">
        <v>58</v>
      </c>
      <c r="H294" s="35" t="s">
        <v>13</v>
      </c>
      <c r="I294" s="36"/>
      <c r="J294" s="35"/>
      <c r="K294" s="35" t="s">
        <v>1</v>
      </c>
      <c r="L294" s="35" t="s">
        <v>59</v>
      </c>
      <c r="M294" s="35" t="s">
        <v>60</v>
      </c>
      <c r="N294" s="35">
        <v>293</v>
      </c>
    </row>
    <row r="295" spans="1:14" ht="15.75" x14ac:dyDescent="0.25">
      <c r="A295" s="37" t="s">
        <v>773</v>
      </c>
      <c r="B295" s="37" t="s">
        <v>774</v>
      </c>
      <c r="C295" s="38" t="s">
        <v>51</v>
      </c>
      <c r="D295" s="37" t="s">
        <v>775</v>
      </c>
      <c r="E295" s="37" t="s">
        <v>607</v>
      </c>
      <c r="F295" s="43">
        <v>88909</v>
      </c>
      <c r="G295" s="38" t="s">
        <v>12</v>
      </c>
      <c r="H295" s="38" t="s">
        <v>13</v>
      </c>
      <c r="I295" s="39"/>
      <c r="J295" s="38"/>
      <c r="K295" s="38" t="s">
        <v>2</v>
      </c>
      <c r="L295" s="38" t="s">
        <v>14</v>
      </c>
      <c r="M295" s="38" t="s">
        <v>15</v>
      </c>
      <c r="N295" s="35">
        <v>294</v>
      </c>
    </row>
    <row r="296" spans="1:14" ht="15.75" x14ac:dyDescent="0.25">
      <c r="A296" s="34" t="s">
        <v>743</v>
      </c>
      <c r="B296" s="34" t="s">
        <v>744</v>
      </c>
      <c r="C296" s="35" t="s">
        <v>63</v>
      </c>
      <c r="D296" s="34" t="s">
        <v>56</v>
      </c>
      <c r="E296" s="34" t="s">
        <v>189</v>
      </c>
      <c r="F296" s="36">
        <v>88880</v>
      </c>
      <c r="G296" s="35" t="s">
        <v>58</v>
      </c>
      <c r="H296" s="35" t="s">
        <v>13</v>
      </c>
      <c r="I296" s="36"/>
      <c r="J296" s="35"/>
      <c r="K296" s="35" t="s">
        <v>1</v>
      </c>
      <c r="L296" s="35" t="s">
        <v>59</v>
      </c>
      <c r="M296" s="35" t="s">
        <v>60</v>
      </c>
      <c r="N296" s="193">
        <v>295</v>
      </c>
    </row>
    <row r="297" spans="1:14" ht="15.75" x14ac:dyDescent="0.25">
      <c r="A297" s="37" t="s">
        <v>721</v>
      </c>
      <c r="B297" s="37" t="s">
        <v>722</v>
      </c>
      <c r="C297" s="49"/>
      <c r="D297" s="37" t="s">
        <v>56</v>
      </c>
      <c r="E297" s="37" t="s">
        <v>280</v>
      </c>
      <c r="F297" s="39">
        <v>88524</v>
      </c>
      <c r="G297" s="38" t="s">
        <v>12</v>
      </c>
      <c r="H297" s="38" t="s">
        <v>13</v>
      </c>
      <c r="I297" s="39"/>
      <c r="J297" s="38"/>
      <c r="K297" s="38" t="s">
        <v>3</v>
      </c>
      <c r="L297" s="38" t="s">
        <v>59</v>
      </c>
      <c r="M297" s="38" t="s">
        <v>60</v>
      </c>
      <c r="N297" s="35">
        <v>296</v>
      </c>
    </row>
    <row r="298" spans="1:14" ht="15.75" x14ac:dyDescent="0.25">
      <c r="A298" s="34" t="s">
        <v>767</v>
      </c>
      <c r="B298" s="34" t="s">
        <v>768</v>
      </c>
      <c r="C298" s="35" t="s">
        <v>12</v>
      </c>
      <c r="D298" s="34" t="s">
        <v>195</v>
      </c>
      <c r="E298" s="34" t="s">
        <v>93</v>
      </c>
      <c r="F298" s="36">
        <v>88515</v>
      </c>
      <c r="G298" s="35" t="s">
        <v>58</v>
      </c>
      <c r="H298" s="35" t="s">
        <v>13</v>
      </c>
      <c r="I298" s="36"/>
      <c r="J298" s="35"/>
      <c r="K298" s="35" t="s">
        <v>1</v>
      </c>
      <c r="L298" s="35" t="s">
        <v>59</v>
      </c>
      <c r="M298" s="35" t="s">
        <v>60</v>
      </c>
      <c r="N298" s="35">
        <v>297</v>
      </c>
    </row>
    <row r="299" spans="1:14" ht="15.75" x14ac:dyDescent="0.25">
      <c r="A299" s="37" t="s">
        <v>751</v>
      </c>
      <c r="B299" s="37" t="s">
        <v>35</v>
      </c>
      <c r="C299" s="38" t="s">
        <v>58</v>
      </c>
      <c r="D299" s="37" t="s">
        <v>201</v>
      </c>
      <c r="E299" s="37" t="s">
        <v>234</v>
      </c>
      <c r="F299" s="43">
        <v>88140</v>
      </c>
      <c r="G299" s="38" t="s">
        <v>12</v>
      </c>
      <c r="H299" s="38" t="s">
        <v>13</v>
      </c>
      <c r="I299" s="39">
        <v>1000</v>
      </c>
      <c r="J299" s="38"/>
      <c r="K299" s="38" t="s">
        <v>3</v>
      </c>
      <c r="L299" s="38" t="s">
        <v>59</v>
      </c>
      <c r="M299" s="38" t="s">
        <v>60</v>
      </c>
      <c r="N299" s="193">
        <v>298</v>
      </c>
    </row>
    <row r="300" spans="1:14" ht="15.75" x14ac:dyDescent="0.25">
      <c r="A300" s="34" t="s">
        <v>761</v>
      </c>
      <c r="B300" s="34" t="s">
        <v>762</v>
      </c>
      <c r="C300" s="35" t="s">
        <v>144</v>
      </c>
      <c r="D300" s="34" t="s">
        <v>56</v>
      </c>
      <c r="E300" s="34" t="s">
        <v>270</v>
      </c>
      <c r="F300" s="36">
        <v>88134</v>
      </c>
      <c r="G300" s="35" t="s">
        <v>12</v>
      </c>
      <c r="H300" s="35" t="s">
        <v>13</v>
      </c>
      <c r="I300" s="36"/>
      <c r="J300" s="35"/>
      <c r="K300" s="35" t="s">
        <v>3</v>
      </c>
      <c r="L300" s="35" t="s">
        <v>59</v>
      </c>
      <c r="M300" s="35" t="s">
        <v>60</v>
      </c>
      <c r="N300" s="35">
        <v>299</v>
      </c>
    </row>
    <row r="301" spans="1:14" ht="15.75" x14ac:dyDescent="0.25">
      <c r="A301" s="42" t="s">
        <v>554</v>
      </c>
      <c r="B301" s="37" t="s">
        <v>8</v>
      </c>
      <c r="C301" s="38" t="s">
        <v>12</v>
      </c>
      <c r="D301" s="37" t="s">
        <v>783</v>
      </c>
      <c r="E301" s="37" t="s">
        <v>599</v>
      </c>
      <c r="F301" s="43">
        <v>88001</v>
      </c>
      <c r="G301" s="38" t="s">
        <v>12</v>
      </c>
      <c r="H301" s="38" t="s">
        <v>13</v>
      </c>
      <c r="I301" s="39"/>
      <c r="J301" s="38"/>
      <c r="K301" s="38" t="s">
        <v>2</v>
      </c>
      <c r="L301" s="38" t="s">
        <v>14</v>
      </c>
      <c r="M301" s="38" t="s">
        <v>15</v>
      </c>
      <c r="N301" s="35">
        <v>300</v>
      </c>
    </row>
    <row r="302" spans="1:14" ht="15.75" x14ac:dyDescent="0.25">
      <c r="A302" s="34" t="s">
        <v>763</v>
      </c>
      <c r="B302" s="34" t="s">
        <v>764</v>
      </c>
      <c r="C302" s="35" t="s">
        <v>51</v>
      </c>
      <c r="D302" s="34" t="s">
        <v>765</v>
      </c>
      <c r="E302" s="34" t="s">
        <v>766</v>
      </c>
      <c r="F302" s="36">
        <v>87881</v>
      </c>
      <c r="G302" s="35" t="s">
        <v>12</v>
      </c>
      <c r="H302" s="35" t="s">
        <v>13</v>
      </c>
      <c r="I302" s="36">
        <v>2500</v>
      </c>
      <c r="J302" s="35"/>
      <c r="K302" s="35" t="s">
        <v>3</v>
      </c>
      <c r="L302" s="35" t="s">
        <v>59</v>
      </c>
      <c r="M302" s="35" t="s">
        <v>60</v>
      </c>
      <c r="N302" s="193">
        <v>301</v>
      </c>
    </row>
    <row r="303" spans="1:14" ht="15.75" x14ac:dyDescent="0.25">
      <c r="A303" s="37" t="s">
        <v>425</v>
      </c>
      <c r="B303" s="37" t="s">
        <v>340</v>
      </c>
      <c r="C303" s="38" t="s">
        <v>12</v>
      </c>
      <c r="D303" s="37" t="s">
        <v>788</v>
      </c>
      <c r="E303" s="37" t="s">
        <v>789</v>
      </c>
      <c r="F303" s="39">
        <v>87855</v>
      </c>
      <c r="G303" s="38" t="s">
        <v>12</v>
      </c>
      <c r="H303" s="38" t="s">
        <v>13</v>
      </c>
      <c r="I303" s="39"/>
      <c r="J303" s="38"/>
      <c r="K303" s="38" t="s">
        <v>2</v>
      </c>
      <c r="L303" s="38" t="s">
        <v>14</v>
      </c>
      <c r="M303" s="38" t="s">
        <v>15</v>
      </c>
      <c r="N303" s="35">
        <v>302</v>
      </c>
    </row>
    <row r="304" spans="1:14" ht="15.75" x14ac:dyDescent="0.25">
      <c r="A304" s="41" t="s">
        <v>850</v>
      </c>
      <c r="B304" s="34" t="s">
        <v>311</v>
      </c>
      <c r="C304" s="35" t="s">
        <v>13</v>
      </c>
      <c r="D304" s="34" t="s">
        <v>56</v>
      </c>
      <c r="E304" s="34" t="s">
        <v>258</v>
      </c>
      <c r="F304" s="40">
        <v>87743</v>
      </c>
      <c r="G304" s="35" t="s">
        <v>12</v>
      </c>
      <c r="H304" s="35" t="s">
        <v>13</v>
      </c>
      <c r="I304" s="36"/>
      <c r="J304" s="35"/>
      <c r="K304" s="35" t="s">
        <v>3</v>
      </c>
      <c r="L304" s="35" t="s">
        <v>59</v>
      </c>
      <c r="M304" s="35" t="s">
        <v>60</v>
      </c>
      <c r="N304" s="35">
        <v>303</v>
      </c>
    </row>
    <row r="305" spans="1:14" ht="15.75" x14ac:dyDescent="0.25">
      <c r="A305" s="37" t="s">
        <v>250</v>
      </c>
      <c r="B305" s="37" t="s">
        <v>797</v>
      </c>
      <c r="C305" s="38" t="s">
        <v>144</v>
      </c>
      <c r="D305" s="37" t="s">
        <v>798</v>
      </c>
      <c r="E305" s="37" t="s">
        <v>53</v>
      </c>
      <c r="F305" s="43">
        <v>87675</v>
      </c>
      <c r="G305" s="38" t="s">
        <v>12</v>
      </c>
      <c r="H305" s="38" t="s">
        <v>13</v>
      </c>
      <c r="I305" s="39"/>
      <c r="J305" s="38"/>
      <c r="K305" s="38" t="s">
        <v>2</v>
      </c>
      <c r="L305" s="38" t="s">
        <v>14</v>
      </c>
      <c r="M305" s="38" t="s">
        <v>15</v>
      </c>
      <c r="N305" s="193">
        <v>304</v>
      </c>
    </row>
    <row r="306" spans="1:14" ht="15.75" x14ac:dyDescent="0.25">
      <c r="A306" s="34" t="s">
        <v>600</v>
      </c>
      <c r="B306" s="34" t="s">
        <v>601</v>
      </c>
      <c r="C306" s="35" t="s">
        <v>144</v>
      </c>
      <c r="D306" s="34" t="s">
        <v>2713</v>
      </c>
      <c r="E306" s="34" t="s">
        <v>603</v>
      </c>
      <c r="F306" s="40">
        <v>87460</v>
      </c>
      <c r="G306" s="35" t="s">
        <v>12</v>
      </c>
      <c r="H306" s="35" t="s">
        <v>13</v>
      </c>
      <c r="I306" s="36">
        <v>8000</v>
      </c>
      <c r="J306" s="35"/>
      <c r="K306" s="35" t="s">
        <v>3</v>
      </c>
      <c r="L306" s="35" t="s">
        <v>59</v>
      </c>
      <c r="M306" s="35" t="s">
        <v>60</v>
      </c>
      <c r="N306" s="35">
        <v>305</v>
      </c>
    </row>
    <row r="307" spans="1:14" ht="15.75" x14ac:dyDescent="0.25">
      <c r="A307" s="37" t="s">
        <v>806</v>
      </c>
      <c r="B307" s="37" t="s">
        <v>349</v>
      </c>
      <c r="C307" s="38" t="s">
        <v>187</v>
      </c>
      <c r="D307" s="37" t="s">
        <v>807</v>
      </c>
      <c r="E307" s="37" t="s">
        <v>37</v>
      </c>
      <c r="F307" s="39">
        <v>87357</v>
      </c>
      <c r="G307" s="38" t="s">
        <v>12</v>
      </c>
      <c r="H307" s="38" t="s">
        <v>13</v>
      </c>
      <c r="I307" s="39"/>
      <c r="J307" s="38"/>
      <c r="K307" s="38" t="s">
        <v>2</v>
      </c>
      <c r="L307" s="38" t="s">
        <v>14</v>
      </c>
      <c r="M307" s="38" t="s">
        <v>15</v>
      </c>
      <c r="N307" s="35">
        <v>306</v>
      </c>
    </row>
    <row r="308" spans="1:14" ht="15.75" x14ac:dyDescent="0.25">
      <c r="A308" s="34" t="s">
        <v>750</v>
      </c>
      <c r="B308" s="34" t="s">
        <v>86</v>
      </c>
      <c r="C308" s="35" t="s">
        <v>12</v>
      </c>
      <c r="D308" s="34" t="s">
        <v>56</v>
      </c>
      <c r="E308" s="34" t="s">
        <v>410</v>
      </c>
      <c r="F308" s="36">
        <v>87255</v>
      </c>
      <c r="G308" s="35" t="s">
        <v>12</v>
      </c>
      <c r="H308" s="35" t="s">
        <v>13</v>
      </c>
      <c r="I308" s="36"/>
      <c r="J308" s="35"/>
      <c r="K308" s="35" t="s">
        <v>3</v>
      </c>
      <c r="L308" s="35" t="s">
        <v>59</v>
      </c>
      <c r="M308" s="35" t="s">
        <v>60</v>
      </c>
      <c r="N308" s="193">
        <v>307</v>
      </c>
    </row>
    <row r="309" spans="1:14" ht="15.75" x14ac:dyDescent="0.25">
      <c r="A309" s="42" t="s">
        <v>808</v>
      </c>
      <c r="B309" s="37" t="s">
        <v>139</v>
      </c>
      <c r="C309" s="38" t="s">
        <v>13</v>
      </c>
      <c r="D309" s="37" t="s">
        <v>685</v>
      </c>
      <c r="E309" s="37" t="s">
        <v>53</v>
      </c>
      <c r="F309" s="39">
        <v>87168</v>
      </c>
      <c r="G309" s="38" t="s">
        <v>12</v>
      </c>
      <c r="H309" s="38" t="s">
        <v>13</v>
      </c>
      <c r="I309" s="39"/>
      <c r="J309" s="38"/>
      <c r="K309" s="38" t="s">
        <v>2</v>
      </c>
      <c r="L309" s="38" t="s">
        <v>14</v>
      </c>
      <c r="M309" s="38" t="s">
        <v>15</v>
      </c>
      <c r="N309" s="35">
        <v>308</v>
      </c>
    </row>
    <row r="310" spans="1:14" ht="15.75" x14ac:dyDescent="0.25">
      <c r="A310" s="34" t="s">
        <v>809</v>
      </c>
      <c r="B310" s="34" t="s">
        <v>810</v>
      </c>
      <c r="C310" s="35" t="s">
        <v>144</v>
      </c>
      <c r="D310" s="34" t="s">
        <v>811</v>
      </c>
      <c r="E310" s="34" t="s">
        <v>812</v>
      </c>
      <c r="F310" s="36">
        <v>87052</v>
      </c>
      <c r="G310" s="35" t="s">
        <v>12</v>
      </c>
      <c r="H310" s="35" t="s">
        <v>13</v>
      </c>
      <c r="I310" s="36"/>
      <c r="J310" s="35"/>
      <c r="K310" s="35" t="s">
        <v>2</v>
      </c>
      <c r="L310" s="35" t="s">
        <v>14</v>
      </c>
      <c r="M310" s="35" t="s">
        <v>15</v>
      </c>
      <c r="N310" s="35">
        <v>309</v>
      </c>
    </row>
    <row r="311" spans="1:14" ht="15.75" x14ac:dyDescent="0.25">
      <c r="A311" s="37" t="s">
        <v>488</v>
      </c>
      <c r="B311" s="37" t="s">
        <v>260</v>
      </c>
      <c r="C311" s="49"/>
      <c r="D311" s="37" t="s">
        <v>56</v>
      </c>
      <c r="E311" s="37" t="s">
        <v>463</v>
      </c>
      <c r="F311" s="43">
        <v>87042</v>
      </c>
      <c r="G311" s="38" t="s">
        <v>12</v>
      </c>
      <c r="H311" s="38" t="s">
        <v>13</v>
      </c>
      <c r="I311" s="39"/>
      <c r="J311" s="38"/>
      <c r="K311" s="38" t="s">
        <v>3</v>
      </c>
      <c r="L311" s="38" t="s">
        <v>59</v>
      </c>
      <c r="M311" s="38" t="s">
        <v>60</v>
      </c>
      <c r="N311" s="193">
        <v>310</v>
      </c>
    </row>
    <row r="312" spans="1:14" ht="15.75" x14ac:dyDescent="0.25">
      <c r="A312" s="34" t="s">
        <v>590</v>
      </c>
      <c r="B312" s="34" t="s">
        <v>801</v>
      </c>
      <c r="C312" s="44"/>
      <c r="D312" s="34" t="s">
        <v>201</v>
      </c>
      <c r="E312" s="34" t="s">
        <v>234</v>
      </c>
      <c r="F312" s="36">
        <v>87000</v>
      </c>
      <c r="G312" s="35" t="s">
        <v>12</v>
      </c>
      <c r="H312" s="35" t="s">
        <v>13</v>
      </c>
      <c r="I312" s="36"/>
      <c r="J312" s="35"/>
      <c r="K312" s="35" t="s">
        <v>3</v>
      </c>
      <c r="L312" s="35" t="s">
        <v>59</v>
      </c>
      <c r="M312" s="35" t="s">
        <v>60</v>
      </c>
      <c r="N312" s="35">
        <v>311</v>
      </c>
    </row>
    <row r="313" spans="1:14" ht="15.75" x14ac:dyDescent="0.25">
      <c r="A313" s="37" t="s">
        <v>786</v>
      </c>
      <c r="B313" s="37" t="s">
        <v>787</v>
      </c>
      <c r="C313" s="38" t="s">
        <v>43</v>
      </c>
      <c r="D313" s="37" t="s">
        <v>2677</v>
      </c>
      <c r="E313" s="37" t="s">
        <v>380</v>
      </c>
      <c r="F313" s="39">
        <v>86944</v>
      </c>
      <c r="G313" s="38" t="s">
        <v>12</v>
      </c>
      <c r="H313" s="38" t="s">
        <v>13</v>
      </c>
      <c r="I313" s="39">
        <v>9000</v>
      </c>
      <c r="J313" s="38"/>
      <c r="K313" s="38" t="s">
        <v>0</v>
      </c>
      <c r="L313" s="38" t="s">
        <v>14</v>
      </c>
      <c r="M313" s="38" t="s">
        <v>7373</v>
      </c>
      <c r="N313" s="35">
        <v>312</v>
      </c>
    </row>
    <row r="314" spans="1:14" ht="15.75" x14ac:dyDescent="0.25">
      <c r="A314" s="41" t="s">
        <v>2479</v>
      </c>
      <c r="B314" s="34" t="s">
        <v>1959</v>
      </c>
      <c r="C314" s="35" t="s">
        <v>43</v>
      </c>
      <c r="D314" s="34" t="s">
        <v>56</v>
      </c>
      <c r="E314" s="34" t="s">
        <v>373</v>
      </c>
      <c r="F314" s="36">
        <v>86835</v>
      </c>
      <c r="G314" s="35" t="s">
        <v>12</v>
      </c>
      <c r="H314" s="35" t="s">
        <v>13</v>
      </c>
      <c r="I314" s="36"/>
      <c r="J314" s="35"/>
      <c r="K314" s="35" t="s">
        <v>3</v>
      </c>
      <c r="L314" s="35" t="s">
        <v>59</v>
      </c>
      <c r="M314" s="35" t="s">
        <v>60</v>
      </c>
      <c r="N314" s="193">
        <v>313</v>
      </c>
    </row>
    <row r="315" spans="1:14" ht="15.75" x14ac:dyDescent="0.25">
      <c r="A315" s="37" t="s">
        <v>713</v>
      </c>
      <c r="B315" s="37" t="s">
        <v>714</v>
      </c>
      <c r="C315" s="38" t="s">
        <v>12</v>
      </c>
      <c r="D315" s="37" t="s">
        <v>715</v>
      </c>
      <c r="E315" s="37" t="s">
        <v>53</v>
      </c>
      <c r="F315" s="43">
        <v>86808</v>
      </c>
      <c r="G315" s="38" t="s">
        <v>12</v>
      </c>
      <c r="H315" s="38" t="s">
        <v>13</v>
      </c>
      <c r="I315" s="39"/>
      <c r="J315" s="38"/>
      <c r="K315" s="38" t="s">
        <v>2</v>
      </c>
      <c r="L315" s="38" t="s">
        <v>14</v>
      </c>
      <c r="M315" s="38" t="s">
        <v>15</v>
      </c>
      <c r="N315" s="35">
        <v>314</v>
      </c>
    </row>
    <row r="316" spans="1:14" ht="15.75" x14ac:dyDescent="0.25">
      <c r="A316" s="41" t="s">
        <v>2714</v>
      </c>
      <c r="B316" s="34" t="s">
        <v>2715</v>
      </c>
      <c r="C316" s="35" t="s">
        <v>152</v>
      </c>
      <c r="D316" s="34" t="s">
        <v>792</v>
      </c>
      <c r="E316" s="34" t="s">
        <v>547</v>
      </c>
      <c r="F316" s="36">
        <v>86700</v>
      </c>
      <c r="G316" s="35" t="s">
        <v>12</v>
      </c>
      <c r="H316" s="35" t="s">
        <v>13</v>
      </c>
      <c r="I316" s="36"/>
      <c r="J316" s="35"/>
      <c r="K316" s="35" t="s">
        <v>2</v>
      </c>
      <c r="L316" s="35" t="s">
        <v>14</v>
      </c>
      <c r="M316" s="35" t="s">
        <v>15</v>
      </c>
      <c r="N316" s="35">
        <v>315</v>
      </c>
    </row>
    <row r="317" spans="1:14" ht="15.75" x14ac:dyDescent="0.25">
      <c r="A317" s="37" t="s">
        <v>822</v>
      </c>
      <c r="B317" s="37" t="s">
        <v>823</v>
      </c>
      <c r="C317" s="38" t="s">
        <v>18</v>
      </c>
      <c r="D317" s="37" t="s">
        <v>824</v>
      </c>
      <c r="E317" s="37" t="s">
        <v>825</v>
      </c>
      <c r="F317" s="39">
        <v>86671</v>
      </c>
      <c r="G317" s="38" t="s">
        <v>12</v>
      </c>
      <c r="H317" s="38" t="s">
        <v>13</v>
      </c>
      <c r="I317" s="39"/>
      <c r="J317" s="38"/>
      <c r="K317" s="38" t="s">
        <v>2</v>
      </c>
      <c r="L317" s="38" t="s">
        <v>14</v>
      </c>
      <c r="M317" s="38" t="s">
        <v>15</v>
      </c>
      <c r="N317" s="193">
        <v>316</v>
      </c>
    </row>
    <row r="318" spans="1:14" ht="15.75" x14ac:dyDescent="0.25">
      <c r="A318" s="34" t="s">
        <v>776</v>
      </c>
      <c r="B318" s="34" t="s">
        <v>762</v>
      </c>
      <c r="C318" s="35" t="s">
        <v>63</v>
      </c>
      <c r="D318" s="34" t="s">
        <v>56</v>
      </c>
      <c r="E318" s="34" t="s">
        <v>297</v>
      </c>
      <c r="F318" s="36">
        <v>86620</v>
      </c>
      <c r="G318" s="35" t="s">
        <v>12</v>
      </c>
      <c r="H318" s="35" t="s">
        <v>13</v>
      </c>
      <c r="I318" s="36"/>
      <c r="J318" s="35"/>
      <c r="K318" s="35" t="s">
        <v>3</v>
      </c>
      <c r="L318" s="35" t="s">
        <v>59</v>
      </c>
      <c r="M318" s="35" t="s">
        <v>60</v>
      </c>
      <c r="N318" s="35">
        <v>317</v>
      </c>
    </row>
    <row r="319" spans="1:14" ht="15.75" x14ac:dyDescent="0.25">
      <c r="A319" s="37" t="s">
        <v>209</v>
      </c>
      <c r="B319" s="37" t="s">
        <v>95</v>
      </c>
      <c r="C319" s="38" t="s">
        <v>12</v>
      </c>
      <c r="D319" s="37" t="s">
        <v>56</v>
      </c>
      <c r="E319" s="37" t="s">
        <v>625</v>
      </c>
      <c r="F319" s="39">
        <v>86530</v>
      </c>
      <c r="G319" s="38" t="s">
        <v>12</v>
      </c>
      <c r="H319" s="38" t="s">
        <v>13</v>
      </c>
      <c r="I319" s="39"/>
      <c r="J319" s="38"/>
      <c r="K319" s="38" t="s">
        <v>3</v>
      </c>
      <c r="L319" s="38" t="s">
        <v>59</v>
      </c>
      <c r="M319" s="38" t="s">
        <v>60</v>
      </c>
      <c r="N319" s="35">
        <v>318</v>
      </c>
    </row>
    <row r="320" spans="1:14" ht="15.75" x14ac:dyDescent="0.25">
      <c r="A320" s="34" t="s">
        <v>1316</v>
      </c>
      <c r="B320" s="34" t="s">
        <v>2716</v>
      </c>
      <c r="C320" s="35" t="s">
        <v>51</v>
      </c>
      <c r="D320" s="34" t="s">
        <v>1472</v>
      </c>
      <c r="E320" s="34" t="s">
        <v>603</v>
      </c>
      <c r="F320" s="36">
        <v>86510</v>
      </c>
      <c r="G320" s="35" t="s">
        <v>12</v>
      </c>
      <c r="H320" s="35" t="s">
        <v>13</v>
      </c>
      <c r="I320" s="36">
        <v>2000</v>
      </c>
      <c r="J320" s="35"/>
      <c r="K320" s="35" t="s">
        <v>3</v>
      </c>
      <c r="L320" s="35" t="s">
        <v>59</v>
      </c>
      <c r="M320" s="35" t="s">
        <v>60</v>
      </c>
      <c r="N320" s="193">
        <v>319</v>
      </c>
    </row>
    <row r="321" spans="1:14" ht="15.75" x14ac:dyDescent="0.25">
      <c r="A321" s="37" t="s">
        <v>831</v>
      </c>
      <c r="B321" s="37" t="s">
        <v>832</v>
      </c>
      <c r="C321" s="38" t="s">
        <v>144</v>
      </c>
      <c r="D321" s="37" t="s">
        <v>833</v>
      </c>
      <c r="E321" s="37" t="s">
        <v>2717</v>
      </c>
      <c r="F321" s="43">
        <v>86412</v>
      </c>
      <c r="G321" s="38" t="s">
        <v>12</v>
      </c>
      <c r="H321" s="38" t="s">
        <v>13</v>
      </c>
      <c r="I321" s="39"/>
      <c r="J321" s="38"/>
      <c r="K321" s="38" t="s">
        <v>2</v>
      </c>
      <c r="L321" s="38" t="s">
        <v>14</v>
      </c>
      <c r="M321" s="38" t="s">
        <v>15</v>
      </c>
      <c r="N321" s="35">
        <v>320</v>
      </c>
    </row>
    <row r="322" spans="1:14" ht="15.75" x14ac:dyDescent="0.25">
      <c r="A322" s="34" t="s">
        <v>827</v>
      </c>
      <c r="B322" s="34" t="s">
        <v>828</v>
      </c>
      <c r="C322" s="35" t="s">
        <v>144</v>
      </c>
      <c r="D322" s="34" t="s">
        <v>829</v>
      </c>
      <c r="E322" s="34" t="s">
        <v>120</v>
      </c>
      <c r="F322" s="36">
        <v>86206</v>
      </c>
      <c r="G322" s="35" t="s">
        <v>12</v>
      </c>
      <c r="H322" s="35" t="s">
        <v>13</v>
      </c>
      <c r="I322" s="36">
        <v>6000</v>
      </c>
      <c r="J322" s="35"/>
      <c r="K322" s="35" t="s">
        <v>4</v>
      </c>
      <c r="L322" s="35" t="s">
        <v>14</v>
      </c>
      <c r="M322" s="35" t="s">
        <v>121</v>
      </c>
      <c r="N322" s="35">
        <v>321</v>
      </c>
    </row>
    <row r="323" spans="1:14" ht="15.75" x14ac:dyDescent="0.25">
      <c r="A323" s="37" t="s">
        <v>830</v>
      </c>
      <c r="B323" s="37" t="s">
        <v>601</v>
      </c>
      <c r="C323" s="38" t="s">
        <v>12</v>
      </c>
      <c r="D323" s="37" t="s">
        <v>56</v>
      </c>
      <c r="E323" s="37" t="s">
        <v>535</v>
      </c>
      <c r="F323" s="39">
        <v>85952</v>
      </c>
      <c r="G323" s="38" t="s">
        <v>12</v>
      </c>
      <c r="H323" s="38" t="s">
        <v>13</v>
      </c>
      <c r="I323" s="39"/>
      <c r="J323" s="38"/>
      <c r="K323" s="38" t="s">
        <v>3</v>
      </c>
      <c r="L323" s="38" t="s">
        <v>59</v>
      </c>
      <c r="M323" s="38" t="s">
        <v>60</v>
      </c>
      <c r="N323" s="193">
        <v>322</v>
      </c>
    </row>
    <row r="324" spans="1:14" ht="15.75" x14ac:dyDescent="0.25">
      <c r="A324" s="34" t="s">
        <v>777</v>
      </c>
      <c r="B324" s="34" t="s">
        <v>778</v>
      </c>
      <c r="C324" s="44"/>
      <c r="D324" s="34" t="s">
        <v>996</v>
      </c>
      <c r="E324" s="34" t="s">
        <v>53</v>
      </c>
      <c r="F324" s="36">
        <v>85850</v>
      </c>
      <c r="G324" s="35" t="s">
        <v>12</v>
      </c>
      <c r="H324" s="35" t="s">
        <v>13</v>
      </c>
      <c r="I324" s="36"/>
      <c r="J324" s="35"/>
      <c r="K324" s="35" t="s">
        <v>2</v>
      </c>
      <c r="L324" s="35" t="s">
        <v>14</v>
      </c>
      <c r="M324" s="35" t="s">
        <v>15</v>
      </c>
      <c r="N324" s="35">
        <v>323</v>
      </c>
    </row>
    <row r="325" spans="1:14" ht="15.75" x14ac:dyDescent="0.25">
      <c r="A325" s="37" t="s">
        <v>802</v>
      </c>
      <c r="B325" s="37" t="s">
        <v>803</v>
      </c>
      <c r="C325" s="38" t="s">
        <v>31</v>
      </c>
      <c r="D325" s="37" t="s">
        <v>56</v>
      </c>
      <c r="E325" s="37" t="s">
        <v>221</v>
      </c>
      <c r="F325" s="43">
        <v>85760</v>
      </c>
      <c r="G325" s="38" t="s">
        <v>58</v>
      </c>
      <c r="H325" s="38" t="s">
        <v>13</v>
      </c>
      <c r="I325" s="39">
        <v>1500</v>
      </c>
      <c r="J325" s="38"/>
      <c r="K325" s="38" t="s">
        <v>1</v>
      </c>
      <c r="L325" s="38" t="s">
        <v>59</v>
      </c>
      <c r="M325" s="38" t="s">
        <v>60</v>
      </c>
      <c r="N325" s="35">
        <v>324</v>
      </c>
    </row>
    <row r="326" spans="1:14" ht="15.75" x14ac:dyDescent="0.25">
      <c r="A326" s="34" t="s">
        <v>659</v>
      </c>
      <c r="B326" s="34" t="s">
        <v>8</v>
      </c>
      <c r="C326" s="35" t="s">
        <v>87</v>
      </c>
      <c r="D326" s="34" t="s">
        <v>660</v>
      </c>
      <c r="E326" s="34" t="s">
        <v>53</v>
      </c>
      <c r="F326" s="40">
        <v>85680</v>
      </c>
      <c r="G326" s="35" t="s">
        <v>12</v>
      </c>
      <c r="H326" s="35" t="s">
        <v>13</v>
      </c>
      <c r="I326" s="36">
        <v>2000</v>
      </c>
      <c r="J326" s="35"/>
      <c r="K326" s="35" t="s">
        <v>2</v>
      </c>
      <c r="L326" s="35" t="s">
        <v>14</v>
      </c>
      <c r="M326" s="35" t="s">
        <v>15</v>
      </c>
      <c r="N326" s="193">
        <v>325</v>
      </c>
    </row>
    <row r="327" spans="1:14" ht="15.75" x14ac:dyDescent="0.25">
      <c r="A327" s="37" t="s">
        <v>250</v>
      </c>
      <c r="B327" s="37" t="s">
        <v>559</v>
      </c>
      <c r="C327" s="38" t="s">
        <v>207</v>
      </c>
      <c r="D327" s="37" t="s">
        <v>846</v>
      </c>
      <c r="E327" s="37" t="s">
        <v>37</v>
      </c>
      <c r="F327" s="43">
        <v>85680</v>
      </c>
      <c r="G327" s="38" t="s">
        <v>12</v>
      </c>
      <c r="H327" s="38" t="s">
        <v>13</v>
      </c>
      <c r="I327" s="39"/>
      <c r="J327" s="38"/>
      <c r="K327" s="38" t="s">
        <v>2</v>
      </c>
      <c r="L327" s="38" t="s">
        <v>14</v>
      </c>
      <c r="M327" s="38" t="s">
        <v>15</v>
      </c>
      <c r="N327" s="35">
        <v>326</v>
      </c>
    </row>
    <row r="328" spans="1:14" ht="15.75" x14ac:dyDescent="0.25">
      <c r="A328" s="34" t="s">
        <v>818</v>
      </c>
      <c r="B328" s="34" t="s">
        <v>819</v>
      </c>
      <c r="C328" s="44"/>
      <c r="D328" s="34" t="s">
        <v>56</v>
      </c>
      <c r="E328" s="34" t="s">
        <v>459</v>
      </c>
      <c r="F328" s="36">
        <v>85668</v>
      </c>
      <c r="G328" s="35" t="s">
        <v>58</v>
      </c>
      <c r="H328" s="35" t="s">
        <v>13</v>
      </c>
      <c r="I328" s="36"/>
      <c r="J328" s="35"/>
      <c r="K328" s="35" t="s">
        <v>1</v>
      </c>
      <c r="L328" s="35" t="s">
        <v>59</v>
      </c>
      <c r="M328" s="35" t="s">
        <v>60</v>
      </c>
      <c r="N328" s="35">
        <v>327</v>
      </c>
    </row>
    <row r="329" spans="1:14" ht="15.75" x14ac:dyDescent="0.25">
      <c r="A329" s="37" t="s">
        <v>813</v>
      </c>
      <c r="B329" s="37" t="s">
        <v>282</v>
      </c>
      <c r="C329" s="38" t="s">
        <v>18</v>
      </c>
      <c r="D329" s="37" t="s">
        <v>56</v>
      </c>
      <c r="E329" s="37" t="s">
        <v>814</v>
      </c>
      <c r="F329" s="39">
        <v>85619</v>
      </c>
      <c r="G329" s="38" t="s">
        <v>12</v>
      </c>
      <c r="H329" s="38" t="s">
        <v>13</v>
      </c>
      <c r="I329" s="39"/>
      <c r="J329" s="38"/>
      <c r="K329" s="38" t="s">
        <v>3</v>
      </c>
      <c r="L329" s="38" t="s">
        <v>59</v>
      </c>
      <c r="M329" s="38" t="s">
        <v>60</v>
      </c>
      <c r="N329" s="193">
        <v>328</v>
      </c>
    </row>
    <row r="330" spans="1:14" ht="15.75" x14ac:dyDescent="0.25">
      <c r="A330" s="34" t="s">
        <v>815</v>
      </c>
      <c r="B330" s="34" t="s">
        <v>816</v>
      </c>
      <c r="C330" s="44"/>
      <c r="D330" s="34" t="s">
        <v>56</v>
      </c>
      <c r="E330" s="34" t="s">
        <v>450</v>
      </c>
      <c r="F330" s="40">
        <v>85592</v>
      </c>
      <c r="G330" s="35" t="s">
        <v>12</v>
      </c>
      <c r="H330" s="35" t="s">
        <v>13</v>
      </c>
      <c r="I330" s="36">
        <v>3800</v>
      </c>
      <c r="J330" s="35"/>
      <c r="K330" s="35" t="s">
        <v>3</v>
      </c>
      <c r="L330" s="35" t="s">
        <v>59</v>
      </c>
      <c r="M330" s="35" t="s">
        <v>60</v>
      </c>
      <c r="N330" s="35">
        <v>329</v>
      </c>
    </row>
    <row r="331" spans="1:14" ht="15.75" x14ac:dyDescent="0.25">
      <c r="A331" s="42" t="s">
        <v>851</v>
      </c>
      <c r="B331" s="37" t="s">
        <v>852</v>
      </c>
      <c r="C331" s="38" t="s">
        <v>13</v>
      </c>
      <c r="D331" s="37" t="s">
        <v>853</v>
      </c>
      <c r="E331" s="37" t="s">
        <v>53</v>
      </c>
      <c r="F331" s="43">
        <v>85547</v>
      </c>
      <c r="G331" s="38" t="s">
        <v>12</v>
      </c>
      <c r="H331" s="38" t="s">
        <v>13</v>
      </c>
      <c r="I331" s="39"/>
      <c r="J331" s="38"/>
      <c r="K331" s="38" t="s">
        <v>2</v>
      </c>
      <c r="L331" s="38" t="s">
        <v>14</v>
      </c>
      <c r="M331" s="38" t="s">
        <v>15</v>
      </c>
      <c r="N331" s="35">
        <v>330</v>
      </c>
    </row>
    <row r="332" spans="1:14" ht="15.75" x14ac:dyDescent="0.25">
      <c r="A332" s="34" t="s">
        <v>847</v>
      </c>
      <c r="B332" s="34" t="s">
        <v>50</v>
      </c>
      <c r="C332" s="35" t="s">
        <v>12</v>
      </c>
      <c r="D332" s="34" t="s">
        <v>56</v>
      </c>
      <c r="E332" s="34" t="s">
        <v>189</v>
      </c>
      <c r="F332" s="36">
        <v>85328</v>
      </c>
      <c r="G332" s="35" t="s">
        <v>12</v>
      </c>
      <c r="H332" s="35" t="s">
        <v>13</v>
      </c>
      <c r="I332" s="36"/>
      <c r="J332" s="35"/>
      <c r="K332" s="35" t="s">
        <v>3</v>
      </c>
      <c r="L332" s="35" t="s">
        <v>59</v>
      </c>
      <c r="M332" s="35" t="s">
        <v>60</v>
      </c>
      <c r="N332" s="193">
        <v>331</v>
      </c>
    </row>
    <row r="333" spans="1:14" ht="15.75" x14ac:dyDescent="0.25">
      <c r="A333" s="42" t="s">
        <v>854</v>
      </c>
      <c r="B333" s="37" t="s">
        <v>210</v>
      </c>
      <c r="C333" s="38" t="s">
        <v>51</v>
      </c>
      <c r="D333" s="37" t="s">
        <v>855</v>
      </c>
      <c r="E333" s="37" t="s">
        <v>89</v>
      </c>
      <c r="F333" s="43">
        <v>85276</v>
      </c>
      <c r="G333" s="38" t="s">
        <v>12</v>
      </c>
      <c r="H333" s="38" t="s">
        <v>13</v>
      </c>
      <c r="I333" s="39"/>
      <c r="J333" s="38"/>
      <c r="K333" s="38" t="s">
        <v>2</v>
      </c>
      <c r="L333" s="38" t="s">
        <v>14</v>
      </c>
      <c r="M333" s="38" t="s">
        <v>15</v>
      </c>
      <c r="N333" s="35">
        <v>332</v>
      </c>
    </row>
    <row r="334" spans="1:14" ht="15.75" x14ac:dyDescent="0.25">
      <c r="A334" s="34" t="s">
        <v>856</v>
      </c>
      <c r="B334" s="34" t="s">
        <v>857</v>
      </c>
      <c r="C334" s="35" t="s">
        <v>43</v>
      </c>
      <c r="D334" s="34" t="s">
        <v>858</v>
      </c>
      <c r="E334" s="34" t="s">
        <v>80</v>
      </c>
      <c r="F334" s="40">
        <v>85106</v>
      </c>
      <c r="G334" s="35" t="s">
        <v>12</v>
      </c>
      <c r="H334" s="35" t="s">
        <v>13</v>
      </c>
      <c r="I334" s="36"/>
      <c r="J334" s="35"/>
      <c r="K334" s="35" t="s">
        <v>2</v>
      </c>
      <c r="L334" s="35" t="s">
        <v>14</v>
      </c>
      <c r="M334" s="35" t="s">
        <v>15</v>
      </c>
      <c r="N334" s="35">
        <v>333</v>
      </c>
    </row>
    <row r="335" spans="1:14" ht="15.75" x14ac:dyDescent="0.25">
      <c r="A335" s="42" t="s">
        <v>871</v>
      </c>
      <c r="B335" s="37" t="s">
        <v>872</v>
      </c>
      <c r="C335" s="38" t="s">
        <v>87</v>
      </c>
      <c r="D335" s="37" t="s">
        <v>873</v>
      </c>
      <c r="E335" s="37" t="s">
        <v>129</v>
      </c>
      <c r="F335" s="39">
        <v>85004</v>
      </c>
      <c r="G335" s="38" t="s">
        <v>12</v>
      </c>
      <c r="H335" s="38" t="s">
        <v>13</v>
      </c>
      <c r="I335" s="39"/>
      <c r="J335" s="38"/>
      <c r="K335" s="38" t="s">
        <v>2</v>
      </c>
      <c r="L335" s="38" t="s">
        <v>14</v>
      </c>
      <c r="M335" s="38" t="s">
        <v>15</v>
      </c>
      <c r="N335" s="193">
        <v>334</v>
      </c>
    </row>
    <row r="336" spans="1:14" ht="15.75" x14ac:dyDescent="0.25">
      <c r="A336" s="34" t="s">
        <v>349</v>
      </c>
      <c r="B336" s="34" t="s">
        <v>448</v>
      </c>
      <c r="C336" s="35" t="s">
        <v>31</v>
      </c>
      <c r="D336" s="34" t="s">
        <v>783</v>
      </c>
      <c r="E336" s="34" t="s">
        <v>599</v>
      </c>
      <c r="F336" s="40">
        <v>85001</v>
      </c>
      <c r="G336" s="35" t="s">
        <v>12</v>
      </c>
      <c r="H336" s="35" t="s">
        <v>13</v>
      </c>
      <c r="I336" s="36"/>
      <c r="J336" s="35"/>
      <c r="K336" s="35" t="s">
        <v>2</v>
      </c>
      <c r="L336" s="35" t="s">
        <v>14</v>
      </c>
      <c r="M336" s="35" t="s">
        <v>15</v>
      </c>
      <c r="N336" s="35">
        <v>335</v>
      </c>
    </row>
    <row r="337" spans="1:14" ht="15.75" x14ac:dyDescent="0.25">
      <c r="A337" s="37" t="s">
        <v>2718</v>
      </c>
      <c r="B337" s="37" t="s">
        <v>686</v>
      </c>
      <c r="C337" s="38" t="s">
        <v>58</v>
      </c>
      <c r="D337" s="37" t="s">
        <v>791</v>
      </c>
      <c r="E337" s="37" t="s">
        <v>76</v>
      </c>
      <c r="F337" s="39">
        <v>85000</v>
      </c>
      <c r="G337" s="38" t="s">
        <v>12</v>
      </c>
      <c r="H337" s="38" t="s">
        <v>13</v>
      </c>
      <c r="I337" s="39"/>
      <c r="J337" s="38"/>
      <c r="K337" s="38" t="s">
        <v>2</v>
      </c>
      <c r="L337" s="38" t="s">
        <v>14</v>
      </c>
      <c r="M337" s="38" t="s">
        <v>15</v>
      </c>
      <c r="N337" s="35">
        <v>336</v>
      </c>
    </row>
    <row r="338" spans="1:14" ht="15.75" x14ac:dyDescent="0.25">
      <c r="A338" s="34" t="s">
        <v>752</v>
      </c>
      <c r="B338" s="34" t="s">
        <v>704</v>
      </c>
      <c r="C338" s="35" t="s">
        <v>12</v>
      </c>
      <c r="D338" s="34" t="s">
        <v>753</v>
      </c>
      <c r="E338" s="34" t="s">
        <v>28</v>
      </c>
      <c r="F338" s="36">
        <v>85000</v>
      </c>
      <c r="G338" s="35" t="s">
        <v>12</v>
      </c>
      <c r="H338" s="35" t="s">
        <v>13</v>
      </c>
      <c r="I338" s="36"/>
      <c r="J338" s="35"/>
      <c r="K338" s="35" t="s">
        <v>2</v>
      </c>
      <c r="L338" s="35" t="s">
        <v>14</v>
      </c>
      <c r="M338" s="35" t="s">
        <v>15</v>
      </c>
      <c r="N338" s="193">
        <v>337</v>
      </c>
    </row>
    <row r="339" spans="1:14" ht="15.75" x14ac:dyDescent="0.25">
      <c r="A339" s="37" t="s">
        <v>2222</v>
      </c>
      <c r="B339" s="37" t="s">
        <v>78</v>
      </c>
      <c r="C339" s="38" t="s">
        <v>87</v>
      </c>
      <c r="D339" s="37" t="s">
        <v>588</v>
      </c>
      <c r="E339" s="37" t="s">
        <v>125</v>
      </c>
      <c r="F339" s="43">
        <v>85000</v>
      </c>
      <c r="G339" s="38" t="s">
        <v>58</v>
      </c>
      <c r="H339" s="38" t="s">
        <v>13</v>
      </c>
      <c r="I339" s="39"/>
      <c r="J339" s="38"/>
      <c r="K339" s="38" t="s">
        <v>1</v>
      </c>
      <c r="L339" s="38" t="s">
        <v>59</v>
      </c>
      <c r="M339" s="38" t="s">
        <v>60</v>
      </c>
      <c r="N339" s="35">
        <v>338</v>
      </c>
    </row>
    <row r="340" spans="1:14" ht="15.75" x14ac:dyDescent="0.25">
      <c r="A340" s="34" t="s">
        <v>841</v>
      </c>
      <c r="B340" s="34" t="s">
        <v>842</v>
      </c>
      <c r="C340" s="44"/>
      <c r="D340" s="34" t="s">
        <v>588</v>
      </c>
      <c r="E340" s="34" t="s">
        <v>125</v>
      </c>
      <c r="F340" s="36">
        <v>85000</v>
      </c>
      <c r="G340" s="35" t="s">
        <v>58</v>
      </c>
      <c r="H340" s="35" t="s">
        <v>13</v>
      </c>
      <c r="I340" s="36"/>
      <c r="J340" s="35"/>
      <c r="K340" s="35" t="s">
        <v>1</v>
      </c>
      <c r="L340" s="35" t="s">
        <v>59</v>
      </c>
      <c r="M340" s="35" t="s">
        <v>60</v>
      </c>
      <c r="N340" s="35">
        <v>339</v>
      </c>
    </row>
    <row r="341" spans="1:14" ht="15.75" x14ac:dyDescent="0.25">
      <c r="A341" s="42" t="s">
        <v>142</v>
      </c>
      <c r="B341" s="37" t="s">
        <v>752</v>
      </c>
      <c r="C341" s="38" t="s">
        <v>51</v>
      </c>
      <c r="D341" s="37" t="s">
        <v>792</v>
      </c>
      <c r="E341" s="37" t="s">
        <v>149</v>
      </c>
      <c r="F341" s="39">
        <v>85000</v>
      </c>
      <c r="G341" s="38" t="s">
        <v>12</v>
      </c>
      <c r="H341" s="38" t="s">
        <v>13</v>
      </c>
      <c r="I341" s="39"/>
      <c r="J341" s="38"/>
      <c r="K341" s="38" t="s">
        <v>2</v>
      </c>
      <c r="L341" s="38" t="s">
        <v>14</v>
      </c>
      <c r="M341" s="38" t="s">
        <v>15</v>
      </c>
      <c r="N341" s="193">
        <v>340</v>
      </c>
    </row>
    <row r="342" spans="1:14" ht="15.75" x14ac:dyDescent="0.25">
      <c r="A342" s="34" t="s">
        <v>2719</v>
      </c>
      <c r="B342" s="34" t="s">
        <v>86</v>
      </c>
      <c r="C342" s="35" t="s">
        <v>13</v>
      </c>
      <c r="D342" s="34" t="s">
        <v>796</v>
      </c>
      <c r="E342" s="34" t="s">
        <v>11</v>
      </c>
      <c r="F342" s="36">
        <v>85000</v>
      </c>
      <c r="G342" s="35" t="s">
        <v>12</v>
      </c>
      <c r="H342" s="35" t="s">
        <v>13</v>
      </c>
      <c r="I342" s="36"/>
      <c r="J342" s="35"/>
      <c r="K342" s="35" t="s">
        <v>2</v>
      </c>
      <c r="L342" s="35" t="s">
        <v>14</v>
      </c>
      <c r="M342" s="35" t="s">
        <v>15</v>
      </c>
      <c r="N342" s="35">
        <v>341</v>
      </c>
    </row>
    <row r="343" spans="1:14" ht="15.75" x14ac:dyDescent="0.25">
      <c r="A343" s="42" t="s">
        <v>867</v>
      </c>
      <c r="B343" s="37" t="s">
        <v>868</v>
      </c>
      <c r="C343" s="49"/>
      <c r="D343" s="37" t="s">
        <v>869</v>
      </c>
      <c r="E343" s="37" t="s">
        <v>53</v>
      </c>
      <c r="F343" s="39">
        <v>85000</v>
      </c>
      <c r="G343" s="38" t="s">
        <v>12</v>
      </c>
      <c r="H343" s="38" t="s">
        <v>13</v>
      </c>
      <c r="I343" s="39"/>
      <c r="J343" s="38"/>
      <c r="K343" s="38" t="s">
        <v>2</v>
      </c>
      <c r="L343" s="38" t="s">
        <v>14</v>
      </c>
      <c r="M343" s="38" t="s">
        <v>15</v>
      </c>
      <c r="N343" s="35">
        <v>342</v>
      </c>
    </row>
    <row r="344" spans="1:14" ht="15.75" x14ac:dyDescent="0.25">
      <c r="A344" s="34" t="s">
        <v>2720</v>
      </c>
      <c r="B344" s="34" t="s">
        <v>704</v>
      </c>
      <c r="C344" s="35" t="s">
        <v>9</v>
      </c>
      <c r="D344" s="34" t="s">
        <v>792</v>
      </c>
      <c r="E344" s="34" t="s">
        <v>40</v>
      </c>
      <c r="F344" s="40">
        <v>85000</v>
      </c>
      <c r="G344" s="35" t="s">
        <v>12</v>
      </c>
      <c r="H344" s="35" t="s">
        <v>13</v>
      </c>
      <c r="I344" s="36"/>
      <c r="J344" s="35"/>
      <c r="K344" s="35" t="s">
        <v>2</v>
      </c>
      <c r="L344" s="35" t="s">
        <v>14</v>
      </c>
      <c r="M344" s="35" t="s">
        <v>15</v>
      </c>
      <c r="N344" s="193">
        <v>343</v>
      </c>
    </row>
    <row r="345" spans="1:14" ht="15.75" x14ac:dyDescent="0.25">
      <c r="A345" s="37" t="s">
        <v>870</v>
      </c>
      <c r="B345" s="37" t="s">
        <v>139</v>
      </c>
      <c r="C345" s="38" t="s">
        <v>12</v>
      </c>
      <c r="D345" s="37" t="s">
        <v>480</v>
      </c>
      <c r="E345" s="37" t="s">
        <v>477</v>
      </c>
      <c r="F345" s="39">
        <v>84891</v>
      </c>
      <c r="G345" s="38" t="s">
        <v>12</v>
      </c>
      <c r="H345" s="38" t="s">
        <v>13</v>
      </c>
      <c r="I345" s="39">
        <v>3682</v>
      </c>
      <c r="J345" s="38"/>
      <c r="K345" s="38" t="s">
        <v>3</v>
      </c>
      <c r="L345" s="38" t="s">
        <v>59</v>
      </c>
      <c r="M345" s="38" t="s">
        <v>60</v>
      </c>
      <c r="N345" s="35">
        <v>344</v>
      </c>
    </row>
    <row r="346" spans="1:14" ht="15.75" x14ac:dyDescent="0.25">
      <c r="A346" s="41" t="s">
        <v>780</v>
      </c>
      <c r="B346" s="34" t="s">
        <v>781</v>
      </c>
      <c r="C346" s="35" t="s">
        <v>31</v>
      </c>
      <c r="D346" s="34" t="s">
        <v>782</v>
      </c>
      <c r="E346" s="34" t="s">
        <v>392</v>
      </c>
      <c r="F346" s="40">
        <v>84862</v>
      </c>
      <c r="G346" s="35" t="s">
        <v>12</v>
      </c>
      <c r="H346" s="35" t="s">
        <v>13</v>
      </c>
      <c r="I346" s="36"/>
      <c r="J346" s="35"/>
      <c r="K346" s="35" t="s">
        <v>3</v>
      </c>
      <c r="L346" s="35" t="s">
        <v>59</v>
      </c>
      <c r="M346" s="35" t="s">
        <v>60</v>
      </c>
      <c r="N346" s="35">
        <v>345</v>
      </c>
    </row>
    <row r="347" spans="1:14" ht="15.75" x14ac:dyDescent="0.25">
      <c r="A347" s="37" t="s">
        <v>515</v>
      </c>
      <c r="B347" s="37" t="s">
        <v>516</v>
      </c>
      <c r="C347" s="49"/>
      <c r="D347" s="37" t="s">
        <v>56</v>
      </c>
      <c r="E347" s="37" t="s">
        <v>497</v>
      </c>
      <c r="F347" s="43">
        <v>84794</v>
      </c>
      <c r="G347" s="38" t="s">
        <v>12</v>
      </c>
      <c r="H347" s="38" t="s">
        <v>13</v>
      </c>
      <c r="I347" s="39"/>
      <c r="J347" s="38"/>
      <c r="K347" s="38" t="s">
        <v>3</v>
      </c>
      <c r="L347" s="38" t="s">
        <v>59</v>
      </c>
      <c r="M347" s="38" t="s">
        <v>60</v>
      </c>
      <c r="N347" s="193">
        <v>346</v>
      </c>
    </row>
    <row r="348" spans="1:14" ht="15.75" x14ac:dyDescent="0.25">
      <c r="A348" s="34" t="s">
        <v>804</v>
      </c>
      <c r="B348" s="34" t="s">
        <v>805</v>
      </c>
      <c r="C348" s="44"/>
      <c r="D348" s="34" t="s">
        <v>56</v>
      </c>
      <c r="E348" s="34" t="s">
        <v>211</v>
      </c>
      <c r="F348" s="40">
        <v>84772</v>
      </c>
      <c r="G348" s="35" t="s">
        <v>12</v>
      </c>
      <c r="H348" s="35" t="s">
        <v>13</v>
      </c>
      <c r="I348" s="36"/>
      <c r="J348" s="35"/>
      <c r="K348" s="35" t="s">
        <v>3</v>
      </c>
      <c r="L348" s="35" t="s">
        <v>59</v>
      </c>
      <c r="M348" s="35" t="s">
        <v>60</v>
      </c>
      <c r="N348" s="35">
        <v>347</v>
      </c>
    </row>
    <row r="349" spans="1:14" ht="15.75" x14ac:dyDescent="0.25">
      <c r="A349" s="37" t="s">
        <v>859</v>
      </c>
      <c r="B349" s="37" t="s">
        <v>860</v>
      </c>
      <c r="C349" s="38" t="s">
        <v>58</v>
      </c>
      <c r="D349" s="37" t="s">
        <v>2721</v>
      </c>
      <c r="E349" s="37" t="s">
        <v>189</v>
      </c>
      <c r="F349" s="43">
        <v>84686</v>
      </c>
      <c r="G349" s="38" t="s">
        <v>12</v>
      </c>
      <c r="H349" s="38" t="s">
        <v>13</v>
      </c>
      <c r="I349" s="39">
        <v>7125</v>
      </c>
      <c r="J349" s="38"/>
      <c r="K349" s="38" t="s">
        <v>0</v>
      </c>
      <c r="L349" s="38" t="s">
        <v>14</v>
      </c>
      <c r="M349" s="38" t="s">
        <v>7373</v>
      </c>
      <c r="N349" s="35">
        <v>348</v>
      </c>
    </row>
    <row r="350" spans="1:14" ht="15.75" x14ac:dyDescent="0.25">
      <c r="A350" s="34" t="s">
        <v>882</v>
      </c>
      <c r="B350" s="34" t="s">
        <v>35</v>
      </c>
      <c r="C350" s="35" t="s">
        <v>31</v>
      </c>
      <c r="D350" s="34" t="s">
        <v>883</v>
      </c>
      <c r="E350" s="34" t="s">
        <v>463</v>
      </c>
      <c r="F350" s="36">
        <v>84677</v>
      </c>
      <c r="G350" s="35" t="s">
        <v>12</v>
      </c>
      <c r="H350" s="35" t="s">
        <v>13</v>
      </c>
      <c r="I350" s="36">
        <v>1500</v>
      </c>
      <c r="J350" s="35"/>
      <c r="K350" s="35" t="s">
        <v>3</v>
      </c>
      <c r="L350" s="35" t="s">
        <v>59</v>
      </c>
      <c r="M350" s="35" t="s">
        <v>60</v>
      </c>
      <c r="N350" s="193">
        <v>349</v>
      </c>
    </row>
    <row r="351" spans="1:14" ht="15.75" x14ac:dyDescent="0.25">
      <c r="A351" s="42" t="s">
        <v>878</v>
      </c>
      <c r="B351" s="37" t="s">
        <v>879</v>
      </c>
      <c r="C351" s="49"/>
      <c r="D351" s="37" t="s">
        <v>195</v>
      </c>
      <c r="E351" s="37" t="s">
        <v>766</v>
      </c>
      <c r="F351" s="39">
        <v>84457</v>
      </c>
      <c r="G351" s="38" t="s">
        <v>12</v>
      </c>
      <c r="H351" s="38" t="s">
        <v>13</v>
      </c>
      <c r="I351" s="39"/>
      <c r="J351" s="38"/>
      <c r="K351" s="38" t="s">
        <v>3</v>
      </c>
      <c r="L351" s="38" t="s">
        <v>59</v>
      </c>
      <c r="M351" s="38" t="s">
        <v>60</v>
      </c>
      <c r="N351" s="35">
        <v>350</v>
      </c>
    </row>
    <row r="352" spans="1:14" ht="15.75" x14ac:dyDescent="0.25">
      <c r="A352" s="34" t="s">
        <v>880</v>
      </c>
      <c r="B352" s="34" t="s">
        <v>881</v>
      </c>
      <c r="C352" s="44"/>
      <c r="D352" s="34" t="s">
        <v>56</v>
      </c>
      <c r="E352" s="34" t="s">
        <v>189</v>
      </c>
      <c r="F352" s="40">
        <v>84382</v>
      </c>
      <c r="G352" s="35" t="s">
        <v>12</v>
      </c>
      <c r="H352" s="35" t="s">
        <v>13</v>
      </c>
      <c r="I352" s="36"/>
      <c r="J352" s="35"/>
      <c r="K352" s="35" t="s">
        <v>3</v>
      </c>
      <c r="L352" s="35" t="s">
        <v>59</v>
      </c>
      <c r="M352" s="35" t="s">
        <v>60</v>
      </c>
      <c r="N352" s="35">
        <v>351</v>
      </c>
    </row>
    <row r="353" spans="1:14" ht="15.75" x14ac:dyDescent="0.25">
      <c r="A353" s="37" t="s">
        <v>934</v>
      </c>
      <c r="B353" s="37" t="s">
        <v>50</v>
      </c>
      <c r="C353" s="38" t="s">
        <v>135</v>
      </c>
      <c r="D353" s="37" t="s">
        <v>195</v>
      </c>
      <c r="E353" s="37" t="s">
        <v>297</v>
      </c>
      <c r="F353" s="43">
        <v>84349</v>
      </c>
      <c r="G353" s="38" t="s">
        <v>12</v>
      </c>
      <c r="H353" s="38" t="s">
        <v>13</v>
      </c>
      <c r="I353" s="39"/>
      <c r="J353" s="38"/>
      <c r="K353" s="38" t="s">
        <v>3</v>
      </c>
      <c r="L353" s="38" t="s">
        <v>59</v>
      </c>
      <c r="M353" s="38" t="s">
        <v>60</v>
      </c>
      <c r="N353" s="193">
        <v>352</v>
      </c>
    </row>
    <row r="354" spans="1:14" ht="15.75" x14ac:dyDescent="0.25">
      <c r="A354" s="34" t="s">
        <v>840</v>
      </c>
      <c r="B354" s="34" t="s">
        <v>248</v>
      </c>
      <c r="C354" s="35" t="s">
        <v>58</v>
      </c>
      <c r="D354" s="34" t="s">
        <v>56</v>
      </c>
      <c r="E354" s="34" t="s">
        <v>573</v>
      </c>
      <c r="F354" s="36">
        <v>84335</v>
      </c>
      <c r="G354" s="35" t="s">
        <v>12</v>
      </c>
      <c r="H354" s="35" t="s">
        <v>13</v>
      </c>
      <c r="I354" s="36">
        <v>2625</v>
      </c>
      <c r="J354" s="35"/>
      <c r="K354" s="35" t="s">
        <v>3</v>
      </c>
      <c r="L354" s="35" t="s">
        <v>59</v>
      </c>
      <c r="M354" s="35" t="s">
        <v>60</v>
      </c>
      <c r="N354" s="35">
        <v>353</v>
      </c>
    </row>
    <row r="355" spans="1:14" ht="15.75" x14ac:dyDescent="0.25">
      <c r="A355" s="37" t="s">
        <v>892</v>
      </c>
      <c r="B355" s="37" t="s">
        <v>893</v>
      </c>
      <c r="C355" s="38" t="s">
        <v>144</v>
      </c>
      <c r="D355" s="37" t="s">
        <v>195</v>
      </c>
      <c r="E355" s="37" t="s">
        <v>211</v>
      </c>
      <c r="F355" s="39">
        <v>84227</v>
      </c>
      <c r="G355" s="38" t="s">
        <v>12</v>
      </c>
      <c r="H355" s="38" t="s">
        <v>13</v>
      </c>
      <c r="I355" s="39"/>
      <c r="J355" s="38"/>
      <c r="K355" s="38" t="s">
        <v>3</v>
      </c>
      <c r="L355" s="38" t="s">
        <v>59</v>
      </c>
      <c r="M355" s="38" t="s">
        <v>60</v>
      </c>
      <c r="N355" s="35">
        <v>354</v>
      </c>
    </row>
    <row r="356" spans="1:14" ht="15.75" x14ac:dyDescent="0.25">
      <c r="A356" s="41" t="s">
        <v>917</v>
      </c>
      <c r="B356" s="34" t="s">
        <v>2089</v>
      </c>
      <c r="C356" s="35" t="s">
        <v>87</v>
      </c>
      <c r="D356" s="34" t="s">
        <v>2722</v>
      </c>
      <c r="E356" s="34" t="s">
        <v>1661</v>
      </c>
      <c r="F356" s="40">
        <v>84064</v>
      </c>
      <c r="G356" s="35" t="s">
        <v>12</v>
      </c>
      <c r="H356" s="35" t="s">
        <v>13</v>
      </c>
      <c r="I356" s="36"/>
      <c r="J356" s="35"/>
      <c r="K356" s="35" t="s">
        <v>2</v>
      </c>
      <c r="L356" s="35" t="s">
        <v>14</v>
      </c>
      <c r="M356" s="35" t="s">
        <v>15</v>
      </c>
      <c r="N356" s="193">
        <v>355</v>
      </c>
    </row>
    <row r="357" spans="1:14" ht="15.75" x14ac:dyDescent="0.25">
      <c r="A357" s="37" t="s">
        <v>876</v>
      </c>
      <c r="B357" s="37" t="s">
        <v>877</v>
      </c>
      <c r="C357" s="38" t="s">
        <v>87</v>
      </c>
      <c r="D357" s="37" t="s">
        <v>195</v>
      </c>
      <c r="E357" s="37" t="s">
        <v>270</v>
      </c>
      <c r="F357" s="43">
        <v>84054</v>
      </c>
      <c r="G357" s="38" t="s">
        <v>12</v>
      </c>
      <c r="H357" s="38" t="s">
        <v>13</v>
      </c>
      <c r="I357" s="39"/>
      <c r="J357" s="38"/>
      <c r="K357" s="38" t="s">
        <v>3</v>
      </c>
      <c r="L357" s="38" t="s">
        <v>59</v>
      </c>
      <c r="M357" s="38" t="s">
        <v>60</v>
      </c>
      <c r="N357" s="35">
        <v>356</v>
      </c>
    </row>
    <row r="358" spans="1:14" ht="15.75" x14ac:dyDescent="0.25">
      <c r="A358" s="34" t="s">
        <v>894</v>
      </c>
      <c r="B358" s="34" t="s">
        <v>35</v>
      </c>
      <c r="C358" s="35" t="s">
        <v>43</v>
      </c>
      <c r="D358" s="34" t="s">
        <v>729</v>
      </c>
      <c r="E358" s="34" t="s">
        <v>261</v>
      </c>
      <c r="F358" s="36">
        <v>83904</v>
      </c>
      <c r="G358" s="35" t="s">
        <v>12</v>
      </c>
      <c r="H358" s="35" t="s">
        <v>13</v>
      </c>
      <c r="I358" s="36"/>
      <c r="J358" s="35"/>
      <c r="K358" s="35" t="s">
        <v>2</v>
      </c>
      <c r="L358" s="35" t="s">
        <v>14</v>
      </c>
      <c r="M358" s="35" t="s">
        <v>15</v>
      </c>
      <c r="N358" s="35">
        <v>357</v>
      </c>
    </row>
    <row r="359" spans="1:14" ht="15.75" x14ac:dyDescent="0.25">
      <c r="A359" s="37" t="s">
        <v>2723</v>
      </c>
      <c r="B359" s="37" t="s">
        <v>46</v>
      </c>
      <c r="C359" s="38" t="s">
        <v>87</v>
      </c>
      <c r="D359" s="37" t="s">
        <v>1955</v>
      </c>
      <c r="E359" s="37" t="s">
        <v>812</v>
      </c>
      <c r="F359" s="43">
        <v>83779</v>
      </c>
      <c r="G359" s="38" t="s">
        <v>12</v>
      </c>
      <c r="H359" s="38" t="s">
        <v>13</v>
      </c>
      <c r="I359" s="39"/>
      <c r="J359" s="38"/>
      <c r="K359" s="38" t="s">
        <v>2</v>
      </c>
      <c r="L359" s="38" t="s">
        <v>14</v>
      </c>
      <c r="M359" s="38" t="s">
        <v>15</v>
      </c>
      <c r="N359" s="193">
        <v>358</v>
      </c>
    </row>
    <row r="360" spans="1:14" ht="15.75" x14ac:dyDescent="0.25">
      <c r="A360" s="34" t="s">
        <v>737</v>
      </c>
      <c r="B360" s="34" t="s">
        <v>139</v>
      </c>
      <c r="C360" s="35" t="s">
        <v>87</v>
      </c>
      <c r="D360" s="34" t="s">
        <v>56</v>
      </c>
      <c r="E360" s="34" t="s">
        <v>607</v>
      </c>
      <c r="F360" s="40">
        <v>83714</v>
      </c>
      <c r="G360" s="35" t="s">
        <v>12</v>
      </c>
      <c r="H360" s="35" t="s">
        <v>13</v>
      </c>
      <c r="I360" s="36"/>
      <c r="J360" s="35"/>
      <c r="K360" s="35" t="s">
        <v>3</v>
      </c>
      <c r="L360" s="35" t="s">
        <v>59</v>
      </c>
      <c r="M360" s="35" t="s">
        <v>60</v>
      </c>
      <c r="N360" s="35">
        <v>359</v>
      </c>
    </row>
    <row r="361" spans="1:14" ht="15.75" x14ac:dyDescent="0.25">
      <c r="A361" s="37" t="s">
        <v>199</v>
      </c>
      <c r="B361" s="37" t="s">
        <v>826</v>
      </c>
      <c r="C361" s="38" t="s">
        <v>23</v>
      </c>
      <c r="D361" s="37" t="s">
        <v>56</v>
      </c>
      <c r="E361" s="37" t="s">
        <v>221</v>
      </c>
      <c r="F361" s="39">
        <v>83706</v>
      </c>
      <c r="G361" s="38" t="s">
        <v>12</v>
      </c>
      <c r="H361" s="38" t="s">
        <v>13</v>
      </c>
      <c r="I361" s="39"/>
      <c r="J361" s="38"/>
      <c r="K361" s="38" t="s">
        <v>3</v>
      </c>
      <c r="L361" s="38" t="s">
        <v>59</v>
      </c>
      <c r="M361" s="38" t="s">
        <v>60</v>
      </c>
      <c r="N361" s="35">
        <v>360</v>
      </c>
    </row>
    <row r="362" spans="1:14" ht="15.75" x14ac:dyDescent="0.25">
      <c r="A362" s="34" t="s">
        <v>897</v>
      </c>
      <c r="B362" s="34" t="s">
        <v>898</v>
      </c>
      <c r="C362" s="35" t="s">
        <v>152</v>
      </c>
      <c r="D362" s="34" t="s">
        <v>195</v>
      </c>
      <c r="E362" s="34" t="s">
        <v>766</v>
      </c>
      <c r="F362" s="36">
        <v>83705</v>
      </c>
      <c r="G362" s="35" t="s">
        <v>58</v>
      </c>
      <c r="H362" s="35" t="s">
        <v>13</v>
      </c>
      <c r="I362" s="36"/>
      <c r="J362" s="35"/>
      <c r="K362" s="35" t="s">
        <v>1</v>
      </c>
      <c r="L362" s="35" t="s">
        <v>59</v>
      </c>
      <c r="M362" s="35" t="s">
        <v>60</v>
      </c>
      <c r="N362" s="193">
        <v>361</v>
      </c>
    </row>
    <row r="363" spans="1:14" ht="15.75" x14ac:dyDescent="0.25">
      <c r="A363" s="37" t="s">
        <v>817</v>
      </c>
      <c r="B363" s="37" t="s">
        <v>35</v>
      </c>
      <c r="C363" s="38" t="s">
        <v>18</v>
      </c>
      <c r="D363" s="37" t="s">
        <v>201</v>
      </c>
      <c r="E363" s="37" t="s">
        <v>234</v>
      </c>
      <c r="F363" s="39">
        <v>83701</v>
      </c>
      <c r="G363" s="38" t="s">
        <v>12</v>
      </c>
      <c r="H363" s="38" t="s">
        <v>13</v>
      </c>
      <c r="I363" s="39"/>
      <c r="J363" s="38"/>
      <c r="K363" s="38" t="s">
        <v>3</v>
      </c>
      <c r="L363" s="38" t="s">
        <v>59</v>
      </c>
      <c r="M363" s="38" t="s">
        <v>60</v>
      </c>
      <c r="N363" s="35">
        <v>362</v>
      </c>
    </row>
    <row r="364" spans="1:14" ht="15.75" x14ac:dyDescent="0.25">
      <c r="A364" s="34" t="s">
        <v>843</v>
      </c>
      <c r="B364" s="34" t="s">
        <v>844</v>
      </c>
      <c r="C364" s="35" t="s">
        <v>31</v>
      </c>
      <c r="D364" s="34" t="s">
        <v>845</v>
      </c>
      <c r="E364" s="34" t="s">
        <v>53</v>
      </c>
      <c r="F364" s="36">
        <v>83695</v>
      </c>
      <c r="G364" s="35" t="s">
        <v>12</v>
      </c>
      <c r="H364" s="35" t="s">
        <v>13</v>
      </c>
      <c r="I364" s="36"/>
      <c r="J364" s="35"/>
      <c r="K364" s="35" t="s">
        <v>2</v>
      </c>
      <c r="L364" s="35" t="s">
        <v>14</v>
      </c>
      <c r="M364" s="35" t="s">
        <v>15</v>
      </c>
      <c r="N364" s="35">
        <v>363</v>
      </c>
    </row>
    <row r="365" spans="1:14" ht="15.75" x14ac:dyDescent="0.25">
      <c r="A365" s="37" t="s">
        <v>899</v>
      </c>
      <c r="B365" s="37" t="s">
        <v>900</v>
      </c>
      <c r="C365" s="38" t="s">
        <v>144</v>
      </c>
      <c r="D365" s="37" t="s">
        <v>901</v>
      </c>
      <c r="E365" s="37" t="s">
        <v>2670</v>
      </c>
      <c r="F365" s="43">
        <v>83602</v>
      </c>
      <c r="G365" s="38" t="s">
        <v>12</v>
      </c>
      <c r="H365" s="38" t="s">
        <v>13</v>
      </c>
      <c r="I365" s="39"/>
      <c r="J365" s="38"/>
      <c r="K365" s="38" t="s">
        <v>2</v>
      </c>
      <c r="L365" s="38" t="s">
        <v>14</v>
      </c>
      <c r="M365" s="38" t="s">
        <v>15</v>
      </c>
      <c r="N365" s="193">
        <v>364</v>
      </c>
    </row>
    <row r="366" spans="1:14" ht="15.75" x14ac:dyDescent="0.25">
      <c r="A366" s="41" t="s">
        <v>727</v>
      </c>
      <c r="B366" s="34" t="s">
        <v>728</v>
      </c>
      <c r="C366" s="35" t="s">
        <v>144</v>
      </c>
      <c r="D366" s="34" t="s">
        <v>729</v>
      </c>
      <c r="E366" s="34" t="s">
        <v>730</v>
      </c>
      <c r="F366" s="36">
        <v>83200</v>
      </c>
      <c r="G366" s="35" t="s">
        <v>12</v>
      </c>
      <c r="H366" s="35" t="s">
        <v>13</v>
      </c>
      <c r="I366" s="36"/>
      <c r="J366" s="35"/>
      <c r="K366" s="35" t="s">
        <v>2</v>
      </c>
      <c r="L366" s="35" t="s">
        <v>14</v>
      </c>
      <c r="M366" s="35" t="s">
        <v>15</v>
      </c>
      <c r="N366" s="35">
        <v>365</v>
      </c>
    </row>
    <row r="367" spans="1:14" ht="15.75" x14ac:dyDescent="0.25">
      <c r="A367" s="37" t="s">
        <v>533</v>
      </c>
      <c r="B367" s="37" t="s">
        <v>534</v>
      </c>
      <c r="C367" s="38" t="s">
        <v>144</v>
      </c>
      <c r="D367" s="37" t="s">
        <v>56</v>
      </c>
      <c r="E367" s="37" t="s">
        <v>535</v>
      </c>
      <c r="F367" s="39">
        <v>83088</v>
      </c>
      <c r="G367" s="38" t="s">
        <v>12</v>
      </c>
      <c r="H367" s="38" t="s">
        <v>13</v>
      </c>
      <c r="I367" s="39"/>
      <c r="J367" s="38"/>
      <c r="K367" s="38" t="s">
        <v>3</v>
      </c>
      <c r="L367" s="38" t="s">
        <v>59</v>
      </c>
      <c r="M367" s="38" t="s">
        <v>60</v>
      </c>
      <c r="N367" s="35">
        <v>366</v>
      </c>
    </row>
    <row r="368" spans="1:14" ht="15.75" x14ac:dyDescent="0.25">
      <c r="A368" s="41" t="s">
        <v>888</v>
      </c>
      <c r="B368" s="34" t="s">
        <v>889</v>
      </c>
      <c r="C368" s="35" t="s">
        <v>63</v>
      </c>
      <c r="D368" s="34" t="s">
        <v>195</v>
      </c>
      <c r="E368" s="34" t="s">
        <v>258</v>
      </c>
      <c r="F368" s="40">
        <v>83066</v>
      </c>
      <c r="G368" s="35" t="s">
        <v>12</v>
      </c>
      <c r="H368" s="35" t="s">
        <v>13</v>
      </c>
      <c r="I368" s="36"/>
      <c r="J368" s="35"/>
      <c r="K368" s="35" t="s">
        <v>3</v>
      </c>
      <c r="L368" s="35" t="s">
        <v>59</v>
      </c>
      <c r="M368" s="35" t="s">
        <v>60</v>
      </c>
      <c r="N368" s="193">
        <v>367</v>
      </c>
    </row>
    <row r="369" spans="1:14" ht="15.75" x14ac:dyDescent="0.25">
      <c r="A369" s="37" t="s">
        <v>904</v>
      </c>
      <c r="B369" s="37" t="s">
        <v>42</v>
      </c>
      <c r="C369" s="38" t="s">
        <v>135</v>
      </c>
      <c r="D369" s="37" t="s">
        <v>195</v>
      </c>
      <c r="E369" s="37" t="s">
        <v>258</v>
      </c>
      <c r="F369" s="39">
        <v>82900</v>
      </c>
      <c r="G369" s="38" t="s">
        <v>12</v>
      </c>
      <c r="H369" s="38" t="s">
        <v>13</v>
      </c>
      <c r="I369" s="39">
        <v>2000</v>
      </c>
      <c r="J369" s="38"/>
      <c r="K369" s="38" t="s">
        <v>3</v>
      </c>
      <c r="L369" s="38" t="s">
        <v>59</v>
      </c>
      <c r="M369" s="38" t="s">
        <v>60</v>
      </c>
      <c r="N369" s="35">
        <v>368</v>
      </c>
    </row>
    <row r="370" spans="1:14" ht="15.75" x14ac:dyDescent="0.25">
      <c r="A370" s="34" t="s">
        <v>907</v>
      </c>
      <c r="B370" s="34" t="s">
        <v>609</v>
      </c>
      <c r="C370" s="35" t="s">
        <v>187</v>
      </c>
      <c r="D370" s="34" t="s">
        <v>195</v>
      </c>
      <c r="E370" s="34" t="s">
        <v>603</v>
      </c>
      <c r="F370" s="36">
        <v>82764</v>
      </c>
      <c r="G370" s="35" t="s">
        <v>12</v>
      </c>
      <c r="H370" s="35" t="s">
        <v>13</v>
      </c>
      <c r="I370" s="36">
        <v>1000</v>
      </c>
      <c r="J370" s="35"/>
      <c r="K370" s="35" t="s">
        <v>3</v>
      </c>
      <c r="L370" s="35" t="s">
        <v>59</v>
      </c>
      <c r="M370" s="35" t="s">
        <v>60</v>
      </c>
      <c r="N370" s="35">
        <v>369</v>
      </c>
    </row>
    <row r="371" spans="1:14" ht="15.75" x14ac:dyDescent="0.25">
      <c r="A371" s="42" t="s">
        <v>927</v>
      </c>
      <c r="B371" s="37" t="s">
        <v>928</v>
      </c>
      <c r="C371" s="38" t="s">
        <v>13</v>
      </c>
      <c r="D371" s="37" t="s">
        <v>685</v>
      </c>
      <c r="E371" s="37" t="s">
        <v>53</v>
      </c>
      <c r="F371" s="39">
        <v>82620</v>
      </c>
      <c r="G371" s="38" t="s">
        <v>12</v>
      </c>
      <c r="H371" s="38" t="s">
        <v>13</v>
      </c>
      <c r="I371" s="39"/>
      <c r="J371" s="38"/>
      <c r="K371" s="38" t="s">
        <v>2</v>
      </c>
      <c r="L371" s="38" t="s">
        <v>14</v>
      </c>
      <c r="M371" s="38" t="s">
        <v>15</v>
      </c>
      <c r="N371" s="193">
        <v>370</v>
      </c>
    </row>
    <row r="372" spans="1:14" ht="15.75" x14ac:dyDescent="0.25">
      <c r="A372" s="41" t="s">
        <v>2724</v>
      </c>
      <c r="B372" s="34" t="s">
        <v>1663</v>
      </c>
      <c r="C372" s="35" t="s">
        <v>207</v>
      </c>
      <c r="D372" s="34" t="s">
        <v>56</v>
      </c>
      <c r="E372" s="34" t="s">
        <v>463</v>
      </c>
      <c r="F372" s="36">
        <v>82602</v>
      </c>
      <c r="G372" s="35" t="s">
        <v>12</v>
      </c>
      <c r="H372" s="35" t="s">
        <v>13</v>
      </c>
      <c r="I372" s="36"/>
      <c r="J372" s="35"/>
      <c r="K372" s="35" t="s">
        <v>3</v>
      </c>
      <c r="L372" s="35" t="s">
        <v>59</v>
      </c>
      <c r="M372" s="35" t="s">
        <v>60</v>
      </c>
      <c r="N372" s="35">
        <v>371</v>
      </c>
    </row>
    <row r="373" spans="1:14" ht="15.75" x14ac:dyDescent="0.25">
      <c r="A373" s="37" t="s">
        <v>908</v>
      </c>
      <c r="B373" s="37" t="s">
        <v>909</v>
      </c>
      <c r="C373" s="49"/>
      <c r="D373" s="37" t="s">
        <v>195</v>
      </c>
      <c r="E373" s="37" t="s">
        <v>163</v>
      </c>
      <c r="F373" s="39">
        <v>82505</v>
      </c>
      <c r="G373" s="38" t="s">
        <v>12</v>
      </c>
      <c r="H373" s="38" t="s">
        <v>13</v>
      </c>
      <c r="I373" s="39"/>
      <c r="J373" s="38"/>
      <c r="K373" s="38" t="s">
        <v>3</v>
      </c>
      <c r="L373" s="38" t="s">
        <v>59</v>
      </c>
      <c r="M373" s="38" t="s">
        <v>60</v>
      </c>
      <c r="N373" s="35">
        <v>372</v>
      </c>
    </row>
    <row r="374" spans="1:14" ht="15.75" x14ac:dyDescent="0.25">
      <c r="A374" s="41" t="s">
        <v>848</v>
      </c>
      <c r="B374" s="34" t="s">
        <v>849</v>
      </c>
      <c r="C374" s="44"/>
      <c r="D374" s="34" t="s">
        <v>201</v>
      </c>
      <c r="E374" s="34" t="s">
        <v>234</v>
      </c>
      <c r="F374" s="40">
        <v>82488</v>
      </c>
      <c r="G374" s="35" t="s">
        <v>12</v>
      </c>
      <c r="H374" s="35" t="s">
        <v>13</v>
      </c>
      <c r="I374" s="36"/>
      <c r="J374" s="35"/>
      <c r="K374" s="35" t="s">
        <v>3</v>
      </c>
      <c r="L374" s="35" t="s">
        <v>59</v>
      </c>
      <c r="M374" s="35" t="s">
        <v>60</v>
      </c>
      <c r="N374" s="193">
        <v>373</v>
      </c>
    </row>
    <row r="375" spans="1:14" ht="15.75" x14ac:dyDescent="0.25">
      <c r="A375" s="37" t="s">
        <v>2725</v>
      </c>
      <c r="B375" s="37" t="s">
        <v>248</v>
      </c>
      <c r="C375" s="38" t="s">
        <v>224</v>
      </c>
      <c r="D375" s="37" t="s">
        <v>195</v>
      </c>
      <c r="E375" s="37" t="s">
        <v>501</v>
      </c>
      <c r="F375" s="39">
        <v>82455</v>
      </c>
      <c r="G375" s="38" t="s">
        <v>12</v>
      </c>
      <c r="H375" s="38" t="s">
        <v>13</v>
      </c>
      <c r="I375" s="39"/>
      <c r="J375" s="38"/>
      <c r="K375" s="38" t="s">
        <v>3</v>
      </c>
      <c r="L375" s="38" t="s">
        <v>59</v>
      </c>
      <c r="M375" s="38" t="s">
        <v>60</v>
      </c>
      <c r="N375" s="35">
        <v>374</v>
      </c>
    </row>
    <row r="376" spans="1:14" ht="15.75" x14ac:dyDescent="0.25">
      <c r="A376" s="34" t="s">
        <v>924</v>
      </c>
      <c r="B376" s="34" t="s">
        <v>925</v>
      </c>
      <c r="C376" s="35" t="s">
        <v>87</v>
      </c>
      <c r="D376" s="34" t="s">
        <v>926</v>
      </c>
      <c r="E376" s="34" t="s">
        <v>163</v>
      </c>
      <c r="F376" s="40">
        <v>82450</v>
      </c>
      <c r="G376" s="35" t="s">
        <v>12</v>
      </c>
      <c r="H376" s="35" t="s">
        <v>13</v>
      </c>
      <c r="I376" s="36"/>
      <c r="J376" s="35"/>
      <c r="K376" s="35" t="s">
        <v>3</v>
      </c>
      <c r="L376" s="35" t="s">
        <v>59</v>
      </c>
      <c r="M376" s="35" t="s">
        <v>60</v>
      </c>
      <c r="N376" s="35">
        <v>375</v>
      </c>
    </row>
    <row r="377" spans="1:14" ht="15.75" x14ac:dyDescent="0.25">
      <c r="A377" s="37" t="s">
        <v>874</v>
      </c>
      <c r="B377" s="37" t="s">
        <v>875</v>
      </c>
      <c r="C377" s="38" t="s">
        <v>43</v>
      </c>
      <c r="D377" s="37" t="s">
        <v>56</v>
      </c>
      <c r="E377" s="37" t="s">
        <v>625</v>
      </c>
      <c r="F377" s="43">
        <v>82443</v>
      </c>
      <c r="G377" s="38" t="s">
        <v>12</v>
      </c>
      <c r="H377" s="38" t="s">
        <v>13</v>
      </c>
      <c r="I377" s="39"/>
      <c r="J377" s="38"/>
      <c r="K377" s="38" t="s">
        <v>3</v>
      </c>
      <c r="L377" s="38" t="s">
        <v>59</v>
      </c>
      <c r="M377" s="38" t="s">
        <v>60</v>
      </c>
      <c r="N377" s="193">
        <v>376</v>
      </c>
    </row>
    <row r="378" spans="1:14" ht="15.75" x14ac:dyDescent="0.25">
      <c r="A378" s="34" t="s">
        <v>580</v>
      </c>
      <c r="B378" s="34" t="s">
        <v>131</v>
      </c>
      <c r="C378" s="35" t="s">
        <v>12</v>
      </c>
      <c r="D378" s="34" t="s">
        <v>2726</v>
      </c>
      <c r="E378" s="34" t="s">
        <v>2014</v>
      </c>
      <c r="F378" s="36">
        <v>82416</v>
      </c>
      <c r="G378" s="35" t="s">
        <v>12</v>
      </c>
      <c r="H378" s="35" t="s">
        <v>13</v>
      </c>
      <c r="I378" s="36"/>
      <c r="J378" s="35"/>
      <c r="K378" s="35" t="s">
        <v>2</v>
      </c>
      <c r="L378" s="35" t="s">
        <v>14</v>
      </c>
      <c r="M378" s="35" t="s">
        <v>15</v>
      </c>
      <c r="N378" s="35">
        <v>377</v>
      </c>
    </row>
    <row r="379" spans="1:14" ht="15.75" x14ac:dyDescent="0.25">
      <c r="A379" s="42" t="s">
        <v>917</v>
      </c>
      <c r="B379" s="37" t="s">
        <v>918</v>
      </c>
      <c r="C379" s="38" t="s">
        <v>144</v>
      </c>
      <c r="D379" s="37" t="s">
        <v>56</v>
      </c>
      <c r="E379" s="37" t="s">
        <v>535</v>
      </c>
      <c r="F379" s="43">
        <v>82401</v>
      </c>
      <c r="G379" s="38" t="s">
        <v>12</v>
      </c>
      <c r="H379" s="38" t="s">
        <v>13</v>
      </c>
      <c r="I379" s="39"/>
      <c r="J379" s="38"/>
      <c r="K379" s="38" t="s">
        <v>3</v>
      </c>
      <c r="L379" s="38" t="s">
        <v>59</v>
      </c>
      <c r="M379" s="38" t="s">
        <v>60</v>
      </c>
      <c r="N379" s="35">
        <v>378</v>
      </c>
    </row>
    <row r="380" spans="1:14" ht="15.75" x14ac:dyDescent="0.25">
      <c r="A380" s="41" t="s">
        <v>890</v>
      </c>
      <c r="B380" s="34" t="s">
        <v>891</v>
      </c>
      <c r="C380" s="35" t="s">
        <v>63</v>
      </c>
      <c r="D380" s="34" t="s">
        <v>56</v>
      </c>
      <c r="E380" s="34" t="s">
        <v>497</v>
      </c>
      <c r="F380" s="36">
        <v>82359</v>
      </c>
      <c r="G380" s="35" t="s">
        <v>58</v>
      </c>
      <c r="H380" s="35" t="s">
        <v>13</v>
      </c>
      <c r="I380" s="36"/>
      <c r="J380" s="35"/>
      <c r="K380" s="35" t="s">
        <v>1</v>
      </c>
      <c r="L380" s="35" t="s">
        <v>59</v>
      </c>
      <c r="M380" s="35" t="s">
        <v>60</v>
      </c>
      <c r="N380" s="193">
        <v>379</v>
      </c>
    </row>
    <row r="381" spans="1:14" ht="15.75" x14ac:dyDescent="0.25">
      <c r="A381" s="42" t="s">
        <v>912</v>
      </c>
      <c r="B381" s="37" t="s">
        <v>615</v>
      </c>
      <c r="C381" s="38" t="s">
        <v>12</v>
      </c>
      <c r="D381" s="37" t="s">
        <v>913</v>
      </c>
      <c r="E381" s="37" t="s">
        <v>120</v>
      </c>
      <c r="F381" s="39">
        <v>82219</v>
      </c>
      <c r="G381" s="38" t="s">
        <v>12</v>
      </c>
      <c r="H381" s="38" t="s">
        <v>13</v>
      </c>
      <c r="I381" s="39"/>
      <c r="J381" s="38"/>
      <c r="K381" s="38" t="s">
        <v>4</v>
      </c>
      <c r="L381" s="38" t="s">
        <v>14</v>
      </c>
      <c r="M381" s="38" t="s">
        <v>121</v>
      </c>
      <c r="N381" s="35">
        <v>380</v>
      </c>
    </row>
    <row r="382" spans="1:14" ht="15.75" x14ac:dyDescent="0.25">
      <c r="A382" s="34" t="s">
        <v>921</v>
      </c>
      <c r="B382" s="34" t="s">
        <v>922</v>
      </c>
      <c r="C382" s="35" t="s">
        <v>404</v>
      </c>
      <c r="D382" s="34" t="s">
        <v>923</v>
      </c>
      <c r="E382" s="34" t="s">
        <v>93</v>
      </c>
      <c r="F382" s="36">
        <v>82184</v>
      </c>
      <c r="G382" s="35" t="s">
        <v>12</v>
      </c>
      <c r="H382" s="35" t="s">
        <v>13</v>
      </c>
      <c r="I382" s="36">
        <v>2000</v>
      </c>
      <c r="J382" s="35"/>
      <c r="K382" s="35" t="s">
        <v>3</v>
      </c>
      <c r="L382" s="35" t="s">
        <v>59</v>
      </c>
      <c r="M382" s="35" t="s">
        <v>60</v>
      </c>
      <c r="N382" s="35">
        <v>381</v>
      </c>
    </row>
    <row r="383" spans="1:14" ht="15.75" x14ac:dyDescent="0.25">
      <c r="A383" s="53" t="s">
        <v>2727</v>
      </c>
      <c r="B383" s="37" t="s">
        <v>933</v>
      </c>
      <c r="C383" s="49"/>
      <c r="D383" s="37" t="s">
        <v>195</v>
      </c>
      <c r="E383" s="37" t="s">
        <v>508</v>
      </c>
      <c r="F383" s="39">
        <v>82018</v>
      </c>
      <c r="G383" s="38" t="s">
        <v>12</v>
      </c>
      <c r="H383" s="38" t="s">
        <v>13</v>
      </c>
      <c r="I383" s="39"/>
      <c r="J383" s="38"/>
      <c r="K383" s="38" t="s">
        <v>3</v>
      </c>
      <c r="L383" s="38" t="s">
        <v>59</v>
      </c>
      <c r="M383" s="38" t="s">
        <v>60</v>
      </c>
      <c r="N383" s="193">
        <v>382</v>
      </c>
    </row>
    <row r="384" spans="1:14" ht="15.75" x14ac:dyDescent="0.25">
      <c r="A384" s="34" t="s">
        <v>905</v>
      </c>
      <c r="B384" s="34" t="s">
        <v>605</v>
      </c>
      <c r="C384" s="35" t="s">
        <v>23</v>
      </c>
      <c r="D384" s="34" t="s">
        <v>906</v>
      </c>
      <c r="E384" s="34" t="s">
        <v>120</v>
      </c>
      <c r="F384" s="36">
        <v>81912</v>
      </c>
      <c r="G384" s="35" t="s">
        <v>12</v>
      </c>
      <c r="H384" s="35" t="s">
        <v>13</v>
      </c>
      <c r="I384" s="36"/>
      <c r="J384" s="35"/>
      <c r="K384" s="35" t="s">
        <v>4</v>
      </c>
      <c r="L384" s="35" t="s">
        <v>14</v>
      </c>
      <c r="M384" s="35" t="s">
        <v>121</v>
      </c>
      <c r="N384" s="35">
        <v>383</v>
      </c>
    </row>
    <row r="385" spans="1:14" ht="15.75" x14ac:dyDescent="0.25">
      <c r="A385" s="42" t="s">
        <v>895</v>
      </c>
      <c r="B385" s="37" t="s">
        <v>896</v>
      </c>
      <c r="C385" s="38" t="s">
        <v>31</v>
      </c>
      <c r="D385" s="37" t="s">
        <v>56</v>
      </c>
      <c r="E385" s="37" t="s">
        <v>573</v>
      </c>
      <c r="F385" s="43">
        <v>81796</v>
      </c>
      <c r="G385" s="38" t="s">
        <v>12</v>
      </c>
      <c r="H385" s="38" t="s">
        <v>13</v>
      </c>
      <c r="I385" s="39"/>
      <c r="J385" s="38"/>
      <c r="K385" s="38" t="s">
        <v>3</v>
      </c>
      <c r="L385" s="38" t="s">
        <v>59</v>
      </c>
      <c r="M385" s="38" t="s">
        <v>60</v>
      </c>
      <c r="N385" s="35">
        <v>384</v>
      </c>
    </row>
    <row r="386" spans="1:14" ht="15.75" x14ac:dyDescent="0.25">
      <c r="A386" s="41" t="s">
        <v>1002</v>
      </c>
      <c r="B386" s="34" t="s">
        <v>452</v>
      </c>
      <c r="C386" s="44"/>
      <c r="D386" s="34" t="s">
        <v>195</v>
      </c>
      <c r="E386" s="34" t="s">
        <v>501</v>
      </c>
      <c r="F386" s="40">
        <v>81755</v>
      </c>
      <c r="G386" s="35" t="s">
        <v>12</v>
      </c>
      <c r="H386" s="35" t="s">
        <v>13</v>
      </c>
      <c r="I386" s="36"/>
      <c r="J386" s="35"/>
      <c r="K386" s="35" t="s">
        <v>3</v>
      </c>
      <c r="L386" s="35" t="s">
        <v>59</v>
      </c>
      <c r="M386" s="35" t="s">
        <v>60</v>
      </c>
      <c r="N386" s="193">
        <v>385</v>
      </c>
    </row>
    <row r="387" spans="1:14" ht="15.75" x14ac:dyDescent="0.25">
      <c r="A387" s="37" t="s">
        <v>942</v>
      </c>
      <c r="B387" s="37" t="s">
        <v>943</v>
      </c>
      <c r="C387" s="38" t="s">
        <v>23</v>
      </c>
      <c r="D387" s="37" t="s">
        <v>195</v>
      </c>
      <c r="E387" s="37" t="s">
        <v>221</v>
      </c>
      <c r="F387" s="39">
        <v>81666</v>
      </c>
      <c r="G387" s="38" t="s">
        <v>12</v>
      </c>
      <c r="H387" s="38" t="s">
        <v>13</v>
      </c>
      <c r="I387" s="39">
        <v>1500</v>
      </c>
      <c r="J387" s="38"/>
      <c r="K387" s="38" t="s">
        <v>3</v>
      </c>
      <c r="L387" s="38" t="s">
        <v>59</v>
      </c>
      <c r="M387" s="38" t="s">
        <v>60</v>
      </c>
      <c r="N387" s="35">
        <v>386</v>
      </c>
    </row>
    <row r="388" spans="1:14" ht="15.75" x14ac:dyDescent="0.25">
      <c r="A388" s="34" t="s">
        <v>2728</v>
      </c>
      <c r="B388" s="34" t="s">
        <v>62</v>
      </c>
      <c r="C388" s="35" t="s">
        <v>181</v>
      </c>
      <c r="D388" s="34" t="s">
        <v>2729</v>
      </c>
      <c r="E388" s="34" t="s">
        <v>37</v>
      </c>
      <c r="F388" s="36">
        <v>81600</v>
      </c>
      <c r="G388" s="35" t="s">
        <v>12</v>
      </c>
      <c r="H388" s="35" t="s">
        <v>13</v>
      </c>
      <c r="I388" s="36"/>
      <c r="J388" s="35"/>
      <c r="K388" s="35" t="s">
        <v>2</v>
      </c>
      <c r="L388" s="35" t="s">
        <v>14</v>
      </c>
      <c r="M388" s="35" t="s">
        <v>15</v>
      </c>
      <c r="N388" s="35">
        <v>387</v>
      </c>
    </row>
    <row r="389" spans="1:14" ht="15.75" x14ac:dyDescent="0.25">
      <c r="A389" s="37" t="s">
        <v>929</v>
      </c>
      <c r="B389" s="37" t="s">
        <v>930</v>
      </c>
      <c r="C389" s="38" t="s">
        <v>12</v>
      </c>
      <c r="D389" s="37" t="s">
        <v>931</v>
      </c>
      <c r="E389" s="37" t="s">
        <v>120</v>
      </c>
      <c r="F389" s="43">
        <v>81521</v>
      </c>
      <c r="G389" s="38" t="s">
        <v>12</v>
      </c>
      <c r="H389" s="38" t="s">
        <v>13</v>
      </c>
      <c r="I389" s="39"/>
      <c r="J389" s="38"/>
      <c r="K389" s="38" t="s">
        <v>4</v>
      </c>
      <c r="L389" s="38" t="s">
        <v>14</v>
      </c>
      <c r="M389" s="38" t="s">
        <v>121</v>
      </c>
      <c r="N389" s="193">
        <v>388</v>
      </c>
    </row>
    <row r="390" spans="1:14" ht="15.75" x14ac:dyDescent="0.25">
      <c r="A390" s="34" t="s">
        <v>695</v>
      </c>
      <c r="B390" s="34" t="s">
        <v>696</v>
      </c>
      <c r="C390" s="35" t="s">
        <v>144</v>
      </c>
      <c r="D390" s="34" t="s">
        <v>195</v>
      </c>
      <c r="E390" s="34" t="s">
        <v>189</v>
      </c>
      <c r="F390" s="36">
        <v>81388</v>
      </c>
      <c r="G390" s="35" t="s">
        <v>12</v>
      </c>
      <c r="H390" s="35" t="s">
        <v>13</v>
      </c>
      <c r="I390" s="36"/>
      <c r="J390" s="35"/>
      <c r="K390" s="35" t="s">
        <v>3</v>
      </c>
      <c r="L390" s="35" t="s">
        <v>59</v>
      </c>
      <c r="M390" s="35" t="s">
        <v>60</v>
      </c>
      <c r="N390" s="35">
        <v>389</v>
      </c>
    </row>
    <row r="391" spans="1:14" ht="15.75" x14ac:dyDescent="0.25">
      <c r="A391" s="37" t="s">
        <v>372</v>
      </c>
      <c r="B391" s="37" t="s">
        <v>2730</v>
      </c>
      <c r="C391" s="38" t="s">
        <v>12</v>
      </c>
      <c r="D391" s="37" t="s">
        <v>195</v>
      </c>
      <c r="E391" s="37" t="s">
        <v>477</v>
      </c>
      <c r="F391" s="39">
        <v>81300</v>
      </c>
      <c r="G391" s="38" t="s">
        <v>58</v>
      </c>
      <c r="H391" s="38" t="s">
        <v>13</v>
      </c>
      <c r="I391" s="39"/>
      <c r="J391" s="38"/>
      <c r="K391" s="38" t="s">
        <v>1</v>
      </c>
      <c r="L391" s="38" t="s">
        <v>59</v>
      </c>
      <c r="M391" s="38" t="s">
        <v>60</v>
      </c>
      <c r="N391" s="35">
        <v>390</v>
      </c>
    </row>
    <row r="392" spans="1:14" ht="15.75" x14ac:dyDescent="0.25">
      <c r="A392" s="34" t="s">
        <v>937</v>
      </c>
      <c r="B392" s="34" t="s">
        <v>938</v>
      </c>
      <c r="C392" s="35" t="s">
        <v>181</v>
      </c>
      <c r="D392" s="34" t="s">
        <v>939</v>
      </c>
      <c r="E392" s="34" t="s">
        <v>129</v>
      </c>
      <c r="F392" s="36">
        <v>81297</v>
      </c>
      <c r="G392" s="35" t="s">
        <v>12</v>
      </c>
      <c r="H392" s="35" t="s">
        <v>13</v>
      </c>
      <c r="I392" s="36"/>
      <c r="J392" s="35"/>
      <c r="K392" s="35" t="s">
        <v>2</v>
      </c>
      <c r="L392" s="35" t="s">
        <v>14</v>
      </c>
      <c r="M392" s="35" t="s">
        <v>15</v>
      </c>
      <c r="N392" s="193">
        <v>391</v>
      </c>
    </row>
    <row r="393" spans="1:14" ht="15.75" x14ac:dyDescent="0.25">
      <c r="A393" s="37" t="s">
        <v>949</v>
      </c>
      <c r="B393" s="37" t="s">
        <v>8</v>
      </c>
      <c r="C393" s="38" t="s">
        <v>9</v>
      </c>
      <c r="D393" s="37" t="s">
        <v>56</v>
      </c>
      <c r="E393" s="37" t="s">
        <v>189</v>
      </c>
      <c r="F393" s="39">
        <v>81269</v>
      </c>
      <c r="G393" s="38" t="s">
        <v>12</v>
      </c>
      <c r="H393" s="38" t="s">
        <v>13</v>
      </c>
      <c r="I393" s="39"/>
      <c r="J393" s="38"/>
      <c r="K393" s="38" t="s">
        <v>3</v>
      </c>
      <c r="L393" s="38" t="s">
        <v>59</v>
      </c>
      <c r="M393" s="38" t="s">
        <v>60</v>
      </c>
      <c r="N393" s="35">
        <v>392</v>
      </c>
    </row>
    <row r="394" spans="1:14" ht="15.75" x14ac:dyDescent="0.25">
      <c r="A394" s="34" t="s">
        <v>885</v>
      </c>
      <c r="B394" s="34" t="s">
        <v>886</v>
      </c>
      <c r="C394" s="35" t="s">
        <v>207</v>
      </c>
      <c r="D394" s="34" t="s">
        <v>56</v>
      </c>
      <c r="E394" s="34" t="s">
        <v>535</v>
      </c>
      <c r="F394" s="36">
        <v>81138</v>
      </c>
      <c r="G394" s="52" t="s">
        <v>58</v>
      </c>
      <c r="H394" s="52" t="s">
        <v>13</v>
      </c>
      <c r="I394" s="36"/>
      <c r="J394" s="52"/>
      <c r="K394" s="52" t="s">
        <v>1</v>
      </c>
      <c r="L394" s="35" t="s">
        <v>59</v>
      </c>
      <c r="M394" s="35" t="s">
        <v>60</v>
      </c>
      <c r="N394" s="35">
        <v>393</v>
      </c>
    </row>
    <row r="395" spans="1:14" ht="15.75" x14ac:dyDescent="0.25">
      <c r="A395" s="42" t="s">
        <v>884</v>
      </c>
      <c r="B395" s="37" t="s">
        <v>147</v>
      </c>
      <c r="C395" s="38" t="s">
        <v>51</v>
      </c>
      <c r="D395" s="37" t="s">
        <v>56</v>
      </c>
      <c r="E395" s="37" t="s">
        <v>373</v>
      </c>
      <c r="F395" s="39">
        <v>81017</v>
      </c>
      <c r="G395" s="38" t="s">
        <v>58</v>
      </c>
      <c r="H395" s="38" t="s">
        <v>13</v>
      </c>
      <c r="I395" s="39">
        <v>3000</v>
      </c>
      <c r="J395" s="38"/>
      <c r="K395" s="38" t="s">
        <v>1</v>
      </c>
      <c r="L395" s="38" t="s">
        <v>59</v>
      </c>
      <c r="M395" s="38" t="s">
        <v>60</v>
      </c>
      <c r="N395" s="193">
        <v>394</v>
      </c>
    </row>
    <row r="396" spans="1:14" ht="15.75" x14ac:dyDescent="0.25">
      <c r="A396" s="34" t="s">
        <v>2731</v>
      </c>
      <c r="B396" s="34" t="s">
        <v>111</v>
      </c>
      <c r="C396" s="35" t="s">
        <v>31</v>
      </c>
      <c r="D396" s="34" t="s">
        <v>195</v>
      </c>
      <c r="E396" s="34" t="s">
        <v>963</v>
      </c>
      <c r="F396" s="36">
        <v>80949</v>
      </c>
      <c r="G396" s="35" t="s">
        <v>12</v>
      </c>
      <c r="H396" s="35" t="s">
        <v>13</v>
      </c>
      <c r="I396" s="36">
        <v>1500</v>
      </c>
      <c r="J396" s="35"/>
      <c r="K396" s="35" t="s">
        <v>3</v>
      </c>
      <c r="L396" s="35" t="s">
        <v>59</v>
      </c>
      <c r="M396" s="35" t="s">
        <v>60</v>
      </c>
      <c r="N396" s="35">
        <v>395</v>
      </c>
    </row>
    <row r="397" spans="1:14" ht="15.75" x14ac:dyDescent="0.25">
      <c r="A397" s="42" t="s">
        <v>955</v>
      </c>
      <c r="B397" s="37" t="s">
        <v>956</v>
      </c>
      <c r="C397" s="38" t="s">
        <v>58</v>
      </c>
      <c r="D397" s="37" t="s">
        <v>195</v>
      </c>
      <c r="E397" s="37" t="s">
        <v>508</v>
      </c>
      <c r="F397" s="43">
        <v>80914</v>
      </c>
      <c r="G397" s="38" t="s">
        <v>12</v>
      </c>
      <c r="H397" s="38" t="s">
        <v>13</v>
      </c>
      <c r="I397" s="39"/>
      <c r="J397" s="38"/>
      <c r="K397" s="38" t="s">
        <v>3</v>
      </c>
      <c r="L397" s="38" t="s">
        <v>59</v>
      </c>
      <c r="M397" s="38" t="s">
        <v>60</v>
      </c>
      <c r="N397" s="35">
        <v>396</v>
      </c>
    </row>
    <row r="398" spans="1:14" ht="15.75" x14ac:dyDescent="0.25">
      <c r="A398" s="34" t="s">
        <v>698</v>
      </c>
      <c r="B398" s="34" t="s">
        <v>67</v>
      </c>
      <c r="C398" s="35" t="s">
        <v>51</v>
      </c>
      <c r="D398" s="34" t="s">
        <v>359</v>
      </c>
      <c r="E398" s="34" t="s">
        <v>962</v>
      </c>
      <c r="F398" s="36">
        <v>80858</v>
      </c>
      <c r="G398" s="35" t="s">
        <v>12</v>
      </c>
      <c r="H398" s="35" t="s">
        <v>13</v>
      </c>
      <c r="I398" s="36"/>
      <c r="J398" s="35"/>
      <c r="K398" s="35" t="s">
        <v>2</v>
      </c>
      <c r="L398" s="35" t="s">
        <v>14</v>
      </c>
      <c r="M398" s="35" t="s">
        <v>15</v>
      </c>
      <c r="N398" s="193">
        <v>397</v>
      </c>
    </row>
    <row r="399" spans="1:14" ht="15.75" x14ac:dyDescent="0.25">
      <c r="A399" s="42" t="s">
        <v>940</v>
      </c>
      <c r="B399" s="37" t="s">
        <v>941</v>
      </c>
      <c r="C399" s="49"/>
      <c r="D399" s="37" t="s">
        <v>195</v>
      </c>
      <c r="E399" s="37" t="s">
        <v>208</v>
      </c>
      <c r="F399" s="43">
        <v>80833</v>
      </c>
      <c r="G399" s="38" t="s">
        <v>58</v>
      </c>
      <c r="H399" s="38" t="s">
        <v>13</v>
      </c>
      <c r="I399" s="39"/>
      <c r="J399" s="38"/>
      <c r="K399" s="38" t="s">
        <v>1</v>
      </c>
      <c r="L399" s="38" t="s">
        <v>59</v>
      </c>
      <c r="M399" s="38" t="s">
        <v>60</v>
      </c>
      <c r="N399" s="35">
        <v>398</v>
      </c>
    </row>
    <row r="400" spans="1:14" ht="15.75" x14ac:dyDescent="0.25">
      <c r="A400" s="34" t="s">
        <v>952</v>
      </c>
      <c r="B400" s="34" t="s">
        <v>151</v>
      </c>
      <c r="C400" s="35" t="s">
        <v>207</v>
      </c>
      <c r="D400" s="34" t="s">
        <v>195</v>
      </c>
      <c r="E400" s="34" t="s">
        <v>93</v>
      </c>
      <c r="F400" s="36">
        <v>80828</v>
      </c>
      <c r="G400" s="35" t="s">
        <v>12</v>
      </c>
      <c r="H400" s="35" t="s">
        <v>13</v>
      </c>
      <c r="I400" s="36"/>
      <c r="J400" s="35"/>
      <c r="K400" s="35" t="s">
        <v>3</v>
      </c>
      <c r="L400" s="35" t="s">
        <v>59</v>
      </c>
      <c r="M400" s="35" t="s">
        <v>60</v>
      </c>
      <c r="N400" s="35">
        <v>399</v>
      </c>
    </row>
    <row r="401" spans="1:14" ht="15.75" x14ac:dyDescent="0.25">
      <c r="A401" s="37" t="s">
        <v>758</v>
      </c>
      <c r="B401" s="37" t="s">
        <v>650</v>
      </c>
      <c r="C401" s="38" t="s">
        <v>43</v>
      </c>
      <c r="D401" s="37" t="s">
        <v>195</v>
      </c>
      <c r="E401" s="37" t="s">
        <v>463</v>
      </c>
      <c r="F401" s="39">
        <v>80688</v>
      </c>
      <c r="G401" s="38" t="s">
        <v>12</v>
      </c>
      <c r="H401" s="38" t="s">
        <v>13</v>
      </c>
      <c r="I401" s="39"/>
      <c r="J401" s="38"/>
      <c r="K401" s="38" t="s">
        <v>3</v>
      </c>
      <c r="L401" s="38" t="s">
        <v>59</v>
      </c>
      <c r="M401" s="38" t="s">
        <v>60</v>
      </c>
      <c r="N401" s="193">
        <v>400</v>
      </c>
    </row>
    <row r="402" spans="1:14" ht="15.75" x14ac:dyDescent="0.25">
      <c r="A402" s="34" t="s">
        <v>209</v>
      </c>
      <c r="B402" s="34" t="s">
        <v>944</v>
      </c>
      <c r="C402" s="35" t="s">
        <v>12</v>
      </c>
      <c r="D402" s="34" t="s">
        <v>945</v>
      </c>
      <c r="E402" s="34" t="s">
        <v>120</v>
      </c>
      <c r="F402" s="36">
        <v>80667</v>
      </c>
      <c r="G402" s="35" t="s">
        <v>12</v>
      </c>
      <c r="H402" s="35" t="s">
        <v>13</v>
      </c>
      <c r="I402" s="36"/>
      <c r="J402" s="35"/>
      <c r="K402" s="35" t="s">
        <v>4</v>
      </c>
      <c r="L402" s="35" t="s">
        <v>14</v>
      </c>
      <c r="M402" s="35" t="s">
        <v>121</v>
      </c>
      <c r="N402" s="35">
        <v>401</v>
      </c>
    </row>
    <row r="403" spans="1:14" ht="15.75" x14ac:dyDescent="0.25">
      <c r="A403" s="42" t="s">
        <v>968</v>
      </c>
      <c r="B403" s="37" t="s">
        <v>969</v>
      </c>
      <c r="C403" s="38" t="s">
        <v>144</v>
      </c>
      <c r="D403" s="37" t="s">
        <v>195</v>
      </c>
      <c r="E403" s="37" t="s">
        <v>342</v>
      </c>
      <c r="F403" s="39">
        <v>80601</v>
      </c>
      <c r="G403" s="38" t="s">
        <v>12</v>
      </c>
      <c r="H403" s="38" t="s">
        <v>13</v>
      </c>
      <c r="I403" s="39">
        <v>1000</v>
      </c>
      <c r="J403" s="38"/>
      <c r="K403" s="38" t="s">
        <v>3</v>
      </c>
      <c r="L403" s="38" t="s">
        <v>59</v>
      </c>
      <c r="M403" s="38" t="s">
        <v>60</v>
      </c>
      <c r="N403" s="35">
        <v>402</v>
      </c>
    </row>
    <row r="404" spans="1:14" ht="15.75" x14ac:dyDescent="0.25">
      <c r="A404" s="34" t="s">
        <v>741</v>
      </c>
      <c r="B404" s="34" t="s">
        <v>95</v>
      </c>
      <c r="C404" s="35" t="s">
        <v>31</v>
      </c>
      <c r="D404" s="34" t="s">
        <v>742</v>
      </c>
      <c r="E404" s="34" t="s">
        <v>141</v>
      </c>
      <c r="F404" s="36">
        <v>80586</v>
      </c>
      <c r="G404" s="35" t="s">
        <v>12</v>
      </c>
      <c r="H404" s="35" t="s">
        <v>13</v>
      </c>
      <c r="I404" s="36"/>
      <c r="J404" s="35"/>
      <c r="K404" s="35" t="s">
        <v>2</v>
      </c>
      <c r="L404" s="35" t="s">
        <v>14</v>
      </c>
      <c r="M404" s="35" t="s">
        <v>15</v>
      </c>
      <c r="N404" s="193">
        <v>403</v>
      </c>
    </row>
    <row r="405" spans="1:14" ht="15.75" x14ac:dyDescent="0.25">
      <c r="A405" s="37" t="s">
        <v>953</v>
      </c>
      <c r="B405" s="37" t="s">
        <v>954</v>
      </c>
      <c r="C405" s="38" t="s">
        <v>144</v>
      </c>
      <c r="D405" s="37" t="s">
        <v>195</v>
      </c>
      <c r="E405" s="37" t="s">
        <v>297</v>
      </c>
      <c r="F405" s="43">
        <v>80501</v>
      </c>
      <c r="G405" s="38" t="s">
        <v>12</v>
      </c>
      <c r="H405" s="38" t="s">
        <v>13</v>
      </c>
      <c r="I405" s="39"/>
      <c r="J405" s="38"/>
      <c r="K405" s="38" t="s">
        <v>3</v>
      </c>
      <c r="L405" s="38" t="s">
        <v>59</v>
      </c>
      <c r="M405" s="38" t="s">
        <v>60</v>
      </c>
      <c r="N405" s="35">
        <v>404</v>
      </c>
    </row>
    <row r="406" spans="1:14" ht="15.75" x14ac:dyDescent="0.25">
      <c r="A406" s="41" t="s">
        <v>723</v>
      </c>
      <c r="B406" s="34" t="s">
        <v>960</v>
      </c>
      <c r="C406" s="35" t="s">
        <v>31</v>
      </c>
      <c r="D406" s="34" t="s">
        <v>195</v>
      </c>
      <c r="E406" s="34" t="s">
        <v>508</v>
      </c>
      <c r="F406" s="40">
        <v>80470</v>
      </c>
      <c r="G406" s="35" t="s">
        <v>12</v>
      </c>
      <c r="H406" s="35" t="s">
        <v>13</v>
      </c>
      <c r="I406" s="36"/>
      <c r="J406" s="35"/>
      <c r="K406" s="35" t="s">
        <v>3</v>
      </c>
      <c r="L406" s="35" t="s">
        <v>59</v>
      </c>
      <c r="M406" s="35" t="s">
        <v>60</v>
      </c>
      <c r="N406" s="35">
        <v>405</v>
      </c>
    </row>
    <row r="407" spans="1:14" ht="15.75" x14ac:dyDescent="0.25">
      <c r="A407" s="37" t="s">
        <v>382</v>
      </c>
      <c r="B407" s="37" t="s">
        <v>383</v>
      </c>
      <c r="C407" s="38" t="s">
        <v>18</v>
      </c>
      <c r="D407" s="37" t="s">
        <v>195</v>
      </c>
      <c r="E407" s="37" t="s">
        <v>385</v>
      </c>
      <c r="F407" s="43">
        <v>80468</v>
      </c>
      <c r="G407" s="38" t="s">
        <v>12</v>
      </c>
      <c r="H407" s="38" t="s">
        <v>13</v>
      </c>
      <c r="I407" s="39"/>
      <c r="J407" s="38"/>
      <c r="K407" s="38" t="s">
        <v>3</v>
      </c>
      <c r="L407" s="38" t="s">
        <v>59</v>
      </c>
      <c r="M407" s="38" t="s">
        <v>60</v>
      </c>
      <c r="N407" s="193">
        <v>406</v>
      </c>
    </row>
    <row r="408" spans="1:14" ht="15.75" x14ac:dyDescent="0.25">
      <c r="A408" s="41" t="s">
        <v>978</v>
      </c>
      <c r="B408" s="34" t="s">
        <v>8</v>
      </c>
      <c r="C408" s="44"/>
      <c r="D408" s="34" t="s">
        <v>979</v>
      </c>
      <c r="E408" s="34" t="s">
        <v>309</v>
      </c>
      <c r="F408" s="36">
        <v>80356</v>
      </c>
      <c r="G408" s="35" t="s">
        <v>12</v>
      </c>
      <c r="H408" s="35" t="s">
        <v>13</v>
      </c>
      <c r="I408" s="36"/>
      <c r="J408" s="35"/>
      <c r="K408" s="35" t="s">
        <v>2</v>
      </c>
      <c r="L408" s="35" t="s">
        <v>14</v>
      </c>
      <c r="M408" s="35" t="s">
        <v>15</v>
      </c>
      <c r="N408" s="35">
        <v>407</v>
      </c>
    </row>
    <row r="409" spans="1:14" ht="15.75" x14ac:dyDescent="0.25">
      <c r="A409" s="37" t="s">
        <v>966</v>
      </c>
      <c r="B409" s="37" t="s">
        <v>347</v>
      </c>
      <c r="C409" s="38" t="s">
        <v>87</v>
      </c>
      <c r="D409" s="37" t="s">
        <v>195</v>
      </c>
      <c r="E409" s="37" t="s">
        <v>373</v>
      </c>
      <c r="F409" s="39">
        <v>80251</v>
      </c>
      <c r="G409" s="38" t="s">
        <v>12</v>
      </c>
      <c r="H409" s="38" t="s">
        <v>13</v>
      </c>
      <c r="I409" s="39"/>
      <c r="J409" s="38"/>
      <c r="K409" s="38" t="s">
        <v>3</v>
      </c>
      <c r="L409" s="38" t="s">
        <v>59</v>
      </c>
      <c r="M409" s="38" t="s">
        <v>60</v>
      </c>
      <c r="N409" s="35">
        <v>408</v>
      </c>
    </row>
    <row r="410" spans="1:14" ht="15.75" x14ac:dyDescent="0.25">
      <c r="A410" s="34" t="s">
        <v>1038</v>
      </c>
      <c r="B410" s="34" t="s">
        <v>1039</v>
      </c>
      <c r="C410" s="44"/>
      <c r="D410" s="34" t="s">
        <v>195</v>
      </c>
      <c r="E410" s="34" t="s">
        <v>456</v>
      </c>
      <c r="F410" s="40">
        <v>80107</v>
      </c>
      <c r="G410" s="35" t="s">
        <v>12</v>
      </c>
      <c r="H410" s="35" t="s">
        <v>13</v>
      </c>
      <c r="I410" s="36"/>
      <c r="J410" s="35"/>
      <c r="K410" s="35" t="s">
        <v>3</v>
      </c>
      <c r="L410" s="35" t="s">
        <v>59</v>
      </c>
      <c r="M410" s="35" t="s">
        <v>60</v>
      </c>
      <c r="N410" s="193">
        <v>409</v>
      </c>
    </row>
    <row r="411" spans="1:14" ht="15.75" x14ac:dyDescent="0.25">
      <c r="A411" s="37" t="s">
        <v>2679</v>
      </c>
      <c r="B411" s="37" t="s">
        <v>752</v>
      </c>
      <c r="C411" s="38" t="s">
        <v>187</v>
      </c>
      <c r="D411" s="37" t="s">
        <v>2732</v>
      </c>
      <c r="E411" s="37" t="s">
        <v>321</v>
      </c>
      <c r="F411" s="43">
        <v>80000</v>
      </c>
      <c r="G411" s="38" t="s">
        <v>12</v>
      </c>
      <c r="H411" s="38" t="s">
        <v>13</v>
      </c>
      <c r="I411" s="39"/>
      <c r="J411" s="38"/>
      <c r="K411" s="38" t="s">
        <v>2</v>
      </c>
      <c r="L411" s="38" t="s">
        <v>14</v>
      </c>
      <c r="M411" s="38" t="s">
        <v>15</v>
      </c>
      <c r="N411" s="35">
        <v>410</v>
      </c>
    </row>
    <row r="412" spans="1:14" ht="15.75" x14ac:dyDescent="0.25">
      <c r="A412" s="34" t="s">
        <v>784</v>
      </c>
      <c r="B412" s="34" t="s">
        <v>351</v>
      </c>
      <c r="C412" s="35" t="s">
        <v>18</v>
      </c>
      <c r="D412" s="34" t="s">
        <v>2733</v>
      </c>
      <c r="E412" s="34" t="s">
        <v>173</v>
      </c>
      <c r="F412" s="36">
        <v>80000</v>
      </c>
      <c r="G412" s="35" t="s">
        <v>12</v>
      </c>
      <c r="H412" s="35" t="s">
        <v>13</v>
      </c>
      <c r="I412" s="36"/>
      <c r="J412" s="35"/>
      <c r="K412" s="35" t="s">
        <v>2</v>
      </c>
      <c r="L412" s="35" t="s">
        <v>14</v>
      </c>
      <c r="M412" s="35" t="s">
        <v>15</v>
      </c>
      <c r="N412" s="35">
        <v>411</v>
      </c>
    </row>
    <row r="413" spans="1:14" ht="15.75" x14ac:dyDescent="0.25">
      <c r="A413" s="53" t="s">
        <v>972</v>
      </c>
      <c r="B413" s="53" t="s">
        <v>973</v>
      </c>
      <c r="C413" s="38"/>
      <c r="D413" s="53" t="s">
        <v>974</v>
      </c>
      <c r="E413" s="53" t="s">
        <v>975</v>
      </c>
      <c r="F413" s="39">
        <v>80000</v>
      </c>
      <c r="G413" s="38" t="s">
        <v>12</v>
      </c>
      <c r="H413" s="38" t="s">
        <v>13</v>
      </c>
      <c r="I413" s="39"/>
      <c r="J413" s="38"/>
      <c r="K413" s="38" t="s">
        <v>3</v>
      </c>
      <c r="L413" s="38" t="s">
        <v>59</v>
      </c>
      <c r="M413" s="38" t="s">
        <v>60</v>
      </c>
      <c r="N413" s="193">
        <v>412</v>
      </c>
    </row>
    <row r="414" spans="1:14" ht="15.75" x14ac:dyDescent="0.25">
      <c r="A414" s="34" t="s">
        <v>991</v>
      </c>
      <c r="B414" s="34" t="s">
        <v>992</v>
      </c>
      <c r="C414" s="35" t="s">
        <v>51</v>
      </c>
      <c r="D414" s="34" t="s">
        <v>729</v>
      </c>
      <c r="E414" s="34" t="s">
        <v>994</v>
      </c>
      <c r="F414" s="36">
        <v>79911</v>
      </c>
      <c r="G414" s="35" t="s">
        <v>12</v>
      </c>
      <c r="H414" s="35" t="s">
        <v>13</v>
      </c>
      <c r="I414" s="36"/>
      <c r="J414" s="35"/>
      <c r="K414" s="35" t="s">
        <v>2</v>
      </c>
      <c r="L414" s="35" t="s">
        <v>14</v>
      </c>
      <c r="M414" s="35" t="s">
        <v>15</v>
      </c>
      <c r="N414" s="35">
        <v>413</v>
      </c>
    </row>
    <row r="415" spans="1:14" ht="15.75" x14ac:dyDescent="0.25">
      <c r="A415" s="42" t="s">
        <v>995</v>
      </c>
      <c r="B415" s="37" t="s">
        <v>282</v>
      </c>
      <c r="C415" s="38" t="s">
        <v>12</v>
      </c>
      <c r="D415" s="37" t="s">
        <v>996</v>
      </c>
      <c r="E415" s="37" t="s">
        <v>53</v>
      </c>
      <c r="F415" s="39">
        <v>79908</v>
      </c>
      <c r="G415" s="38" t="s">
        <v>12</v>
      </c>
      <c r="H415" s="38" t="s">
        <v>13</v>
      </c>
      <c r="I415" s="39"/>
      <c r="J415" s="38"/>
      <c r="K415" s="38" t="s">
        <v>2</v>
      </c>
      <c r="L415" s="38" t="s">
        <v>14</v>
      </c>
      <c r="M415" s="38" t="s">
        <v>15</v>
      </c>
      <c r="N415" s="35">
        <v>414</v>
      </c>
    </row>
    <row r="416" spans="1:14" ht="15.75" x14ac:dyDescent="0.25">
      <c r="A416" s="41" t="s">
        <v>1003</v>
      </c>
      <c r="B416" s="34" t="s">
        <v>118</v>
      </c>
      <c r="C416" s="44"/>
      <c r="D416" s="34" t="s">
        <v>195</v>
      </c>
      <c r="E416" s="34" t="s">
        <v>302</v>
      </c>
      <c r="F416" s="40">
        <v>79878</v>
      </c>
      <c r="G416" s="35" t="s">
        <v>12</v>
      </c>
      <c r="H416" s="35" t="s">
        <v>13</v>
      </c>
      <c r="I416" s="36"/>
      <c r="J416" s="35"/>
      <c r="K416" s="35" t="s">
        <v>3</v>
      </c>
      <c r="L416" s="35" t="s">
        <v>59</v>
      </c>
      <c r="M416" s="35" t="s">
        <v>60</v>
      </c>
      <c r="N416" s="193">
        <v>415</v>
      </c>
    </row>
    <row r="417" spans="1:14" ht="15.75" x14ac:dyDescent="0.25">
      <c r="A417" s="42" t="s">
        <v>983</v>
      </c>
      <c r="B417" s="37" t="s">
        <v>984</v>
      </c>
      <c r="C417" s="38" t="s">
        <v>18</v>
      </c>
      <c r="D417" s="37" t="s">
        <v>985</v>
      </c>
      <c r="E417" s="37" t="s">
        <v>603</v>
      </c>
      <c r="F417" s="39">
        <v>79877</v>
      </c>
      <c r="G417" s="38" t="s">
        <v>12</v>
      </c>
      <c r="H417" s="38" t="s">
        <v>13</v>
      </c>
      <c r="I417" s="39">
        <v>2000</v>
      </c>
      <c r="J417" s="38"/>
      <c r="K417" s="38" t="s">
        <v>3</v>
      </c>
      <c r="L417" s="38" t="s">
        <v>59</v>
      </c>
      <c r="M417" s="38" t="s">
        <v>60</v>
      </c>
      <c r="N417" s="35">
        <v>416</v>
      </c>
    </row>
    <row r="418" spans="1:14" ht="15.75" x14ac:dyDescent="0.25">
      <c r="A418" s="41" t="s">
        <v>967</v>
      </c>
      <c r="B418" s="34" t="s">
        <v>559</v>
      </c>
      <c r="C418" s="35" t="s">
        <v>181</v>
      </c>
      <c r="D418" s="34" t="s">
        <v>195</v>
      </c>
      <c r="E418" s="34" t="s">
        <v>270</v>
      </c>
      <c r="F418" s="40">
        <v>79874</v>
      </c>
      <c r="G418" s="35" t="s">
        <v>12</v>
      </c>
      <c r="H418" s="35" t="s">
        <v>13</v>
      </c>
      <c r="I418" s="36"/>
      <c r="J418" s="35"/>
      <c r="K418" s="35" t="s">
        <v>3</v>
      </c>
      <c r="L418" s="35" t="s">
        <v>59</v>
      </c>
      <c r="M418" s="35" t="s">
        <v>60</v>
      </c>
      <c r="N418" s="35">
        <v>417</v>
      </c>
    </row>
    <row r="419" spans="1:14" ht="15.75" x14ac:dyDescent="0.25">
      <c r="A419" s="42" t="s">
        <v>997</v>
      </c>
      <c r="B419" s="37" t="s">
        <v>778</v>
      </c>
      <c r="C419" s="38" t="s">
        <v>87</v>
      </c>
      <c r="D419" s="37" t="s">
        <v>2734</v>
      </c>
      <c r="E419" s="37" t="s">
        <v>999</v>
      </c>
      <c r="F419" s="39">
        <v>79848</v>
      </c>
      <c r="G419" s="38" t="s">
        <v>12</v>
      </c>
      <c r="H419" s="38" t="s">
        <v>13</v>
      </c>
      <c r="I419" s="39"/>
      <c r="J419" s="38"/>
      <c r="K419" s="38" t="s">
        <v>2</v>
      </c>
      <c r="L419" s="38" t="s">
        <v>14</v>
      </c>
      <c r="M419" s="38" t="s">
        <v>15</v>
      </c>
      <c r="N419" s="193">
        <v>418</v>
      </c>
    </row>
    <row r="420" spans="1:14" ht="15.75" x14ac:dyDescent="0.25">
      <c r="A420" s="41" t="s">
        <v>917</v>
      </c>
      <c r="B420" s="34" t="s">
        <v>448</v>
      </c>
      <c r="C420" s="35" t="s">
        <v>18</v>
      </c>
      <c r="D420" s="34" t="s">
        <v>1000</v>
      </c>
      <c r="E420" s="34" t="s">
        <v>1001</v>
      </c>
      <c r="F420" s="40">
        <v>79816</v>
      </c>
      <c r="G420" s="35" t="s">
        <v>12</v>
      </c>
      <c r="H420" s="35" t="s">
        <v>13</v>
      </c>
      <c r="I420" s="36"/>
      <c r="J420" s="35"/>
      <c r="K420" s="35" t="s">
        <v>2</v>
      </c>
      <c r="L420" s="35" t="s">
        <v>14</v>
      </c>
      <c r="M420" s="35" t="s">
        <v>15</v>
      </c>
      <c r="N420" s="35">
        <v>419</v>
      </c>
    </row>
    <row r="421" spans="1:14" ht="15.75" x14ac:dyDescent="0.25">
      <c r="A421" s="37" t="s">
        <v>952</v>
      </c>
      <c r="B421" s="37" t="s">
        <v>70</v>
      </c>
      <c r="C421" s="38" t="s">
        <v>144</v>
      </c>
      <c r="D421" s="37" t="s">
        <v>195</v>
      </c>
      <c r="E421" s="37" t="s">
        <v>963</v>
      </c>
      <c r="F421" s="39">
        <v>79766</v>
      </c>
      <c r="G421" s="38" t="s">
        <v>12</v>
      </c>
      <c r="H421" s="38" t="s">
        <v>13</v>
      </c>
      <c r="I421" s="39">
        <v>1500</v>
      </c>
      <c r="J421" s="38"/>
      <c r="K421" s="38" t="s">
        <v>3</v>
      </c>
      <c r="L421" s="38" t="s">
        <v>59</v>
      </c>
      <c r="M421" s="38" t="s">
        <v>60</v>
      </c>
      <c r="N421" s="35">
        <v>420</v>
      </c>
    </row>
    <row r="422" spans="1:14" ht="15.75" x14ac:dyDescent="0.25">
      <c r="A422" s="34" t="s">
        <v>1513</v>
      </c>
      <c r="B422" s="34" t="s">
        <v>78</v>
      </c>
      <c r="C422" s="35" t="s">
        <v>18</v>
      </c>
      <c r="D422" s="34" t="s">
        <v>2735</v>
      </c>
      <c r="E422" s="34" t="s">
        <v>535</v>
      </c>
      <c r="F422" s="36">
        <v>79763</v>
      </c>
      <c r="G422" s="35" t="s">
        <v>12</v>
      </c>
      <c r="H422" s="35" t="s">
        <v>13</v>
      </c>
      <c r="I422" s="36">
        <v>8000</v>
      </c>
      <c r="J422" s="35"/>
      <c r="K422" s="35" t="s">
        <v>0</v>
      </c>
      <c r="L422" s="35" t="s">
        <v>14</v>
      </c>
      <c r="M422" s="38" t="s">
        <v>7373</v>
      </c>
      <c r="N422" s="193">
        <v>421</v>
      </c>
    </row>
    <row r="423" spans="1:14" ht="15.75" x14ac:dyDescent="0.25">
      <c r="A423" s="42" t="s">
        <v>964</v>
      </c>
      <c r="B423" s="37" t="s">
        <v>965</v>
      </c>
      <c r="C423" s="49"/>
      <c r="D423" s="37" t="s">
        <v>195</v>
      </c>
      <c r="E423" s="37" t="s">
        <v>297</v>
      </c>
      <c r="F423" s="39">
        <v>79603</v>
      </c>
      <c r="G423" s="38" t="s">
        <v>58</v>
      </c>
      <c r="H423" s="38" t="s">
        <v>13</v>
      </c>
      <c r="I423" s="39"/>
      <c r="J423" s="38"/>
      <c r="K423" s="38" t="s">
        <v>1</v>
      </c>
      <c r="L423" s="38" t="s">
        <v>59</v>
      </c>
      <c r="M423" s="38" t="s">
        <v>60</v>
      </c>
      <c r="N423" s="35">
        <v>422</v>
      </c>
    </row>
    <row r="424" spans="1:14" ht="15.75" x14ac:dyDescent="0.25">
      <c r="A424" s="34" t="s">
        <v>987</v>
      </c>
      <c r="B424" s="34" t="s">
        <v>988</v>
      </c>
      <c r="C424" s="35" t="s">
        <v>31</v>
      </c>
      <c r="D424" s="34" t="s">
        <v>195</v>
      </c>
      <c r="E424" s="34" t="s">
        <v>514</v>
      </c>
      <c r="F424" s="36">
        <v>79590</v>
      </c>
      <c r="G424" s="35" t="s">
        <v>12</v>
      </c>
      <c r="H424" s="35" t="s">
        <v>13</v>
      </c>
      <c r="I424" s="36"/>
      <c r="J424" s="35"/>
      <c r="K424" s="35" t="s">
        <v>3</v>
      </c>
      <c r="L424" s="35" t="s">
        <v>59</v>
      </c>
      <c r="M424" s="35" t="s">
        <v>60</v>
      </c>
      <c r="N424" s="35">
        <v>423</v>
      </c>
    </row>
    <row r="425" spans="1:14" ht="15.75" x14ac:dyDescent="0.25">
      <c r="A425" s="37" t="s">
        <v>950</v>
      </c>
      <c r="B425" s="37" t="s">
        <v>951</v>
      </c>
      <c r="C425" s="38" t="s">
        <v>12</v>
      </c>
      <c r="D425" s="37" t="s">
        <v>195</v>
      </c>
      <c r="E425" s="37" t="s">
        <v>258</v>
      </c>
      <c r="F425" s="43">
        <v>79589</v>
      </c>
      <c r="G425" s="38" t="s">
        <v>12</v>
      </c>
      <c r="H425" s="38" t="s">
        <v>13</v>
      </c>
      <c r="I425" s="39"/>
      <c r="J425" s="38"/>
      <c r="K425" s="38" t="s">
        <v>3</v>
      </c>
      <c r="L425" s="38" t="s">
        <v>59</v>
      </c>
      <c r="M425" s="38" t="s">
        <v>60</v>
      </c>
      <c r="N425" s="193">
        <v>424</v>
      </c>
    </row>
    <row r="426" spans="1:14" ht="15.75" x14ac:dyDescent="0.25">
      <c r="A426" s="34" t="s">
        <v>1004</v>
      </c>
      <c r="B426" s="34" t="s">
        <v>1005</v>
      </c>
      <c r="C426" s="44"/>
      <c r="D426" s="34" t="s">
        <v>195</v>
      </c>
      <c r="E426" s="34" t="s">
        <v>211</v>
      </c>
      <c r="F426" s="36">
        <v>79573</v>
      </c>
      <c r="G426" s="35" t="s">
        <v>58</v>
      </c>
      <c r="H426" s="35" t="s">
        <v>13</v>
      </c>
      <c r="I426" s="36"/>
      <c r="J426" s="35"/>
      <c r="K426" s="35" t="s">
        <v>1</v>
      </c>
      <c r="L426" s="35" t="s">
        <v>59</v>
      </c>
      <c r="M426" s="35" t="s">
        <v>60</v>
      </c>
      <c r="N426" s="35">
        <v>425</v>
      </c>
    </row>
    <row r="427" spans="1:14" ht="15.75" x14ac:dyDescent="0.25">
      <c r="A427" s="37" t="s">
        <v>976</v>
      </c>
      <c r="B427" s="37" t="s">
        <v>977</v>
      </c>
      <c r="C427" s="49"/>
      <c r="D427" s="37" t="s">
        <v>195</v>
      </c>
      <c r="E427" s="37" t="s">
        <v>297</v>
      </c>
      <c r="F427" s="39">
        <v>79564</v>
      </c>
      <c r="G427" s="38" t="s">
        <v>58</v>
      </c>
      <c r="H427" s="38" t="s">
        <v>13</v>
      </c>
      <c r="I427" s="39"/>
      <c r="J427" s="38"/>
      <c r="K427" s="38" t="s">
        <v>1</v>
      </c>
      <c r="L427" s="38" t="s">
        <v>59</v>
      </c>
      <c r="M427" s="38" t="s">
        <v>60</v>
      </c>
      <c r="N427" s="35">
        <v>426</v>
      </c>
    </row>
    <row r="428" spans="1:14" ht="15.75" x14ac:dyDescent="0.25">
      <c r="A428" s="34" t="s">
        <v>982</v>
      </c>
      <c r="B428" s="34" t="s">
        <v>8</v>
      </c>
      <c r="C428" s="35" t="s">
        <v>18</v>
      </c>
      <c r="D428" s="34" t="s">
        <v>195</v>
      </c>
      <c r="E428" s="34" t="s">
        <v>270</v>
      </c>
      <c r="F428" s="36">
        <v>79403</v>
      </c>
      <c r="G428" s="35" t="s">
        <v>58</v>
      </c>
      <c r="H428" s="35" t="s">
        <v>13</v>
      </c>
      <c r="I428" s="36">
        <v>1200</v>
      </c>
      <c r="J428" s="35"/>
      <c r="K428" s="35" t="s">
        <v>1</v>
      </c>
      <c r="L428" s="35" t="s">
        <v>59</v>
      </c>
      <c r="M428" s="35" t="s">
        <v>60</v>
      </c>
      <c r="N428" s="193">
        <v>427</v>
      </c>
    </row>
    <row r="429" spans="1:14" ht="15.75" x14ac:dyDescent="0.25">
      <c r="A429" s="37" t="s">
        <v>425</v>
      </c>
      <c r="B429" s="37" t="s">
        <v>282</v>
      </c>
      <c r="C429" s="38" t="s">
        <v>181</v>
      </c>
      <c r="D429" s="37" t="s">
        <v>910</v>
      </c>
      <c r="E429" s="37" t="s">
        <v>911</v>
      </c>
      <c r="F429" s="39">
        <v>79370</v>
      </c>
      <c r="G429" s="38" t="s">
        <v>12</v>
      </c>
      <c r="H429" s="38" t="s">
        <v>13</v>
      </c>
      <c r="I429" s="39"/>
      <c r="J429" s="38"/>
      <c r="K429" s="38" t="s">
        <v>2</v>
      </c>
      <c r="L429" s="38" t="s">
        <v>14</v>
      </c>
      <c r="M429" s="38" t="s">
        <v>15</v>
      </c>
      <c r="N429" s="35">
        <v>428</v>
      </c>
    </row>
    <row r="430" spans="1:14" ht="15.75" x14ac:dyDescent="0.25">
      <c r="A430" s="34" t="s">
        <v>1066</v>
      </c>
      <c r="B430" s="34" t="s">
        <v>13</v>
      </c>
      <c r="C430" s="35" t="s">
        <v>31</v>
      </c>
      <c r="D430" s="34" t="s">
        <v>56</v>
      </c>
      <c r="E430" s="34" t="s">
        <v>535</v>
      </c>
      <c r="F430" s="40">
        <v>79151</v>
      </c>
      <c r="G430" s="35" t="s">
        <v>58</v>
      </c>
      <c r="H430" s="35" t="s">
        <v>13</v>
      </c>
      <c r="I430" s="36"/>
      <c r="J430" s="35"/>
      <c r="K430" s="35" t="s">
        <v>3</v>
      </c>
      <c r="L430" s="35" t="s">
        <v>59</v>
      </c>
      <c r="M430" s="35" t="s">
        <v>60</v>
      </c>
      <c r="N430" s="35">
        <v>429</v>
      </c>
    </row>
    <row r="431" spans="1:14" ht="15.75" x14ac:dyDescent="0.25">
      <c r="A431" s="37" t="s">
        <v>986</v>
      </c>
      <c r="B431" s="37" t="s">
        <v>248</v>
      </c>
      <c r="C431" s="38" t="s">
        <v>18</v>
      </c>
      <c r="D431" s="37" t="s">
        <v>195</v>
      </c>
      <c r="E431" s="37" t="s">
        <v>258</v>
      </c>
      <c r="F431" s="39">
        <v>78858</v>
      </c>
      <c r="G431" s="38" t="s">
        <v>12</v>
      </c>
      <c r="H431" s="38" t="s">
        <v>13</v>
      </c>
      <c r="I431" s="39"/>
      <c r="J431" s="38"/>
      <c r="K431" s="38" t="s">
        <v>3</v>
      </c>
      <c r="L431" s="38" t="s">
        <v>59</v>
      </c>
      <c r="M431" s="38" t="s">
        <v>60</v>
      </c>
      <c r="N431" s="193">
        <v>430</v>
      </c>
    </row>
    <row r="432" spans="1:14" ht="15.75" x14ac:dyDescent="0.25">
      <c r="A432" s="34" t="s">
        <v>919</v>
      </c>
      <c r="B432" s="34" t="s">
        <v>778</v>
      </c>
      <c r="C432" s="35" t="s">
        <v>31</v>
      </c>
      <c r="D432" s="34" t="s">
        <v>1027</v>
      </c>
      <c r="E432" s="34" t="s">
        <v>53</v>
      </c>
      <c r="F432" s="40">
        <v>78831</v>
      </c>
      <c r="G432" s="35" t="s">
        <v>12</v>
      </c>
      <c r="H432" s="35" t="s">
        <v>13</v>
      </c>
      <c r="I432" s="36"/>
      <c r="J432" s="35"/>
      <c r="K432" s="35" t="s">
        <v>2</v>
      </c>
      <c r="L432" s="35" t="s">
        <v>14</v>
      </c>
      <c r="M432" s="35" t="s">
        <v>15</v>
      </c>
      <c r="N432" s="35">
        <v>431</v>
      </c>
    </row>
    <row r="433" spans="1:14" ht="15.75" x14ac:dyDescent="0.25">
      <c r="A433" s="37" t="s">
        <v>1009</v>
      </c>
      <c r="B433" s="37" t="s">
        <v>1010</v>
      </c>
      <c r="C433" s="38" t="s">
        <v>51</v>
      </c>
      <c r="D433" s="37" t="s">
        <v>195</v>
      </c>
      <c r="E433" s="37" t="s">
        <v>459</v>
      </c>
      <c r="F433" s="43">
        <v>78813</v>
      </c>
      <c r="G433" s="38" t="s">
        <v>12</v>
      </c>
      <c r="H433" s="38" t="s">
        <v>13</v>
      </c>
      <c r="I433" s="39">
        <v>3682</v>
      </c>
      <c r="J433" s="38"/>
      <c r="K433" s="38" t="s">
        <v>3</v>
      </c>
      <c r="L433" s="38" t="s">
        <v>59</v>
      </c>
      <c r="M433" s="38" t="s">
        <v>60</v>
      </c>
      <c r="N433" s="35">
        <v>432</v>
      </c>
    </row>
    <row r="434" spans="1:14" ht="15.75" x14ac:dyDescent="0.25">
      <c r="A434" s="34" t="s">
        <v>1016</v>
      </c>
      <c r="B434" s="34" t="s">
        <v>403</v>
      </c>
      <c r="C434" s="35" t="s">
        <v>51</v>
      </c>
      <c r="D434" s="34" t="s">
        <v>1017</v>
      </c>
      <c r="E434" s="34" t="s">
        <v>80</v>
      </c>
      <c r="F434" s="40">
        <v>78810</v>
      </c>
      <c r="G434" s="35" t="s">
        <v>12</v>
      </c>
      <c r="H434" s="35" t="s">
        <v>13</v>
      </c>
      <c r="I434" s="36"/>
      <c r="J434" s="35"/>
      <c r="K434" s="35" t="s">
        <v>2</v>
      </c>
      <c r="L434" s="35" t="s">
        <v>14</v>
      </c>
      <c r="M434" s="35" t="s">
        <v>15</v>
      </c>
      <c r="N434" s="193">
        <v>433</v>
      </c>
    </row>
    <row r="435" spans="1:14" ht="15.75" x14ac:dyDescent="0.25">
      <c r="A435" s="37" t="s">
        <v>1018</v>
      </c>
      <c r="B435" s="37" t="s">
        <v>67</v>
      </c>
      <c r="C435" s="38" t="s">
        <v>13</v>
      </c>
      <c r="D435" s="37" t="s">
        <v>1017</v>
      </c>
      <c r="E435" s="37" t="s">
        <v>80</v>
      </c>
      <c r="F435" s="43">
        <v>78810</v>
      </c>
      <c r="G435" s="38" t="s">
        <v>12</v>
      </c>
      <c r="H435" s="38" t="s">
        <v>13</v>
      </c>
      <c r="I435" s="39"/>
      <c r="J435" s="38"/>
      <c r="K435" s="38" t="s">
        <v>2</v>
      </c>
      <c r="L435" s="38" t="s">
        <v>14</v>
      </c>
      <c r="M435" s="38" t="s">
        <v>15</v>
      </c>
      <c r="N435" s="35">
        <v>434</v>
      </c>
    </row>
    <row r="436" spans="1:14" ht="15.75" x14ac:dyDescent="0.25">
      <c r="A436" s="34" t="s">
        <v>1662</v>
      </c>
      <c r="B436" s="34" t="s">
        <v>1738</v>
      </c>
      <c r="C436" s="35" t="s">
        <v>13</v>
      </c>
      <c r="D436" s="34" t="s">
        <v>2736</v>
      </c>
      <c r="E436" s="34" t="s">
        <v>505</v>
      </c>
      <c r="F436" s="36">
        <v>78797</v>
      </c>
      <c r="G436" s="35" t="s">
        <v>12</v>
      </c>
      <c r="H436" s="35" t="s">
        <v>13</v>
      </c>
      <c r="I436" s="36"/>
      <c r="J436" s="35"/>
      <c r="K436" s="35" t="s">
        <v>2</v>
      </c>
      <c r="L436" s="35" t="s">
        <v>14</v>
      </c>
      <c r="M436" s="35" t="s">
        <v>15</v>
      </c>
      <c r="N436" s="35">
        <v>435</v>
      </c>
    </row>
    <row r="437" spans="1:14" ht="15.75" x14ac:dyDescent="0.25">
      <c r="A437" s="37" t="s">
        <v>1021</v>
      </c>
      <c r="B437" s="37" t="s">
        <v>1022</v>
      </c>
      <c r="C437" s="38" t="s">
        <v>87</v>
      </c>
      <c r="D437" s="37" t="s">
        <v>195</v>
      </c>
      <c r="E437" s="37" t="s">
        <v>814</v>
      </c>
      <c r="F437" s="39">
        <v>78603</v>
      </c>
      <c r="G437" s="38" t="s">
        <v>12</v>
      </c>
      <c r="H437" s="38" t="s">
        <v>13</v>
      </c>
      <c r="I437" s="39"/>
      <c r="J437" s="38"/>
      <c r="K437" s="38" t="s">
        <v>3</v>
      </c>
      <c r="L437" s="38" t="s">
        <v>59</v>
      </c>
      <c r="M437" s="38" t="s">
        <v>60</v>
      </c>
      <c r="N437" s="193">
        <v>436</v>
      </c>
    </row>
    <row r="438" spans="1:14" ht="15.75" x14ac:dyDescent="0.25">
      <c r="A438" s="41" t="s">
        <v>1026</v>
      </c>
      <c r="B438" s="34" t="s">
        <v>50</v>
      </c>
      <c r="C438" s="35" t="s">
        <v>43</v>
      </c>
      <c r="D438" s="34" t="s">
        <v>1027</v>
      </c>
      <c r="E438" s="34" t="s">
        <v>53</v>
      </c>
      <c r="F438" s="36">
        <v>78538</v>
      </c>
      <c r="G438" s="35" t="s">
        <v>12</v>
      </c>
      <c r="H438" s="35" t="s">
        <v>13</v>
      </c>
      <c r="I438" s="36"/>
      <c r="J438" s="35"/>
      <c r="K438" s="35" t="s">
        <v>2</v>
      </c>
      <c r="L438" s="35" t="s">
        <v>14</v>
      </c>
      <c r="M438" s="35" t="s">
        <v>15</v>
      </c>
      <c r="N438" s="35">
        <v>437</v>
      </c>
    </row>
    <row r="439" spans="1:14" ht="15.75" x14ac:dyDescent="0.25">
      <c r="A439" s="37" t="s">
        <v>1033</v>
      </c>
      <c r="B439" s="37" t="s">
        <v>400</v>
      </c>
      <c r="C439" s="38" t="s">
        <v>12</v>
      </c>
      <c r="D439" s="37" t="s">
        <v>1034</v>
      </c>
      <c r="E439" s="37" t="s">
        <v>53</v>
      </c>
      <c r="F439" s="39">
        <v>78359</v>
      </c>
      <c r="G439" s="38" t="s">
        <v>12</v>
      </c>
      <c r="H439" s="38" t="s">
        <v>13</v>
      </c>
      <c r="I439" s="39"/>
      <c r="J439" s="38"/>
      <c r="K439" s="38" t="s">
        <v>2</v>
      </c>
      <c r="L439" s="38" t="s">
        <v>14</v>
      </c>
      <c r="M439" s="38" t="s">
        <v>15</v>
      </c>
      <c r="N439" s="35">
        <v>438</v>
      </c>
    </row>
    <row r="440" spans="1:14" ht="15.75" x14ac:dyDescent="0.25">
      <c r="A440" s="41" t="s">
        <v>1023</v>
      </c>
      <c r="B440" s="34" t="s">
        <v>893</v>
      </c>
      <c r="C440" s="35" t="s">
        <v>51</v>
      </c>
      <c r="D440" s="34" t="s">
        <v>195</v>
      </c>
      <c r="E440" s="34" t="s">
        <v>508</v>
      </c>
      <c r="F440" s="36">
        <v>78314</v>
      </c>
      <c r="G440" s="35" t="s">
        <v>12</v>
      </c>
      <c r="H440" s="35" t="s">
        <v>13</v>
      </c>
      <c r="I440" s="36"/>
      <c r="J440" s="35"/>
      <c r="K440" s="35" t="s">
        <v>3</v>
      </c>
      <c r="L440" s="35" t="s">
        <v>59</v>
      </c>
      <c r="M440" s="35" t="s">
        <v>60</v>
      </c>
      <c r="N440" s="193">
        <v>439</v>
      </c>
    </row>
    <row r="441" spans="1:14" ht="15.75" x14ac:dyDescent="0.25">
      <c r="A441" s="42" t="s">
        <v>2268</v>
      </c>
      <c r="B441" s="37" t="s">
        <v>203</v>
      </c>
      <c r="C441" s="38" t="s">
        <v>51</v>
      </c>
      <c r="D441" s="37" t="s">
        <v>1338</v>
      </c>
      <c r="E441" s="37" t="s">
        <v>120</v>
      </c>
      <c r="F441" s="43">
        <v>78296</v>
      </c>
      <c r="G441" s="38" t="s">
        <v>12</v>
      </c>
      <c r="H441" s="38" t="s">
        <v>13</v>
      </c>
      <c r="I441" s="39"/>
      <c r="J441" s="38"/>
      <c r="K441" s="38" t="s">
        <v>4</v>
      </c>
      <c r="L441" s="38" t="s">
        <v>14</v>
      </c>
      <c r="M441" s="38" t="s">
        <v>121</v>
      </c>
      <c r="N441" s="35">
        <v>440</v>
      </c>
    </row>
    <row r="442" spans="1:14" ht="15.75" x14ac:dyDescent="0.25">
      <c r="A442" s="34" t="s">
        <v>958</v>
      </c>
      <c r="B442" s="34" t="s">
        <v>959</v>
      </c>
      <c r="C442" s="35" t="s">
        <v>13</v>
      </c>
      <c r="D442" s="34" t="s">
        <v>56</v>
      </c>
      <c r="E442" s="34" t="s">
        <v>508</v>
      </c>
      <c r="F442" s="40">
        <v>78235</v>
      </c>
      <c r="G442" s="35" t="s">
        <v>12</v>
      </c>
      <c r="H442" s="35" t="s">
        <v>13</v>
      </c>
      <c r="I442" s="36"/>
      <c r="J442" s="35"/>
      <c r="K442" s="35" t="s">
        <v>3</v>
      </c>
      <c r="L442" s="35" t="s">
        <v>59</v>
      </c>
      <c r="M442" s="35" t="s">
        <v>60</v>
      </c>
      <c r="N442" s="35">
        <v>441</v>
      </c>
    </row>
    <row r="443" spans="1:14" ht="15.75" x14ac:dyDescent="0.25">
      <c r="A443" s="37" t="s">
        <v>1019</v>
      </c>
      <c r="B443" s="37" t="s">
        <v>749</v>
      </c>
      <c r="C443" s="38" t="s">
        <v>23</v>
      </c>
      <c r="D443" s="37" t="s">
        <v>2737</v>
      </c>
      <c r="E443" s="37" t="s">
        <v>120</v>
      </c>
      <c r="F443" s="39">
        <v>78234</v>
      </c>
      <c r="G443" s="38" t="s">
        <v>12</v>
      </c>
      <c r="H443" s="38" t="s">
        <v>13</v>
      </c>
      <c r="I443" s="39"/>
      <c r="J443" s="38"/>
      <c r="K443" s="38" t="s">
        <v>4</v>
      </c>
      <c r="L443" s="38" t="s">
        <v>14</v>
      </c>
      <c r="M443" s="38" t="s">
        <v>121</v>
      </c>
      <c r="N443" s="193">
        <v>442</v>
      </c>
    </row>
    <row r="444" spans="1:14" ht="15.75" x14ac:dyDescent="0.25">
      <c r="A444" s="34" t="s">
        <v>1035</v>
      </c>
      <c r="B444" s="34" t="s">
        <v>1036</v>
      </c>
      <c r="C444" s="44"/>
      <c r="D444" s="34" t="s">
        <v>2738</v>
      </c>
      <c r="E444" s="34" t="s">
        <v>435</v>
      </c>
      <c r="F444" s="36">
        <v>78159</v>
      </c>
      <c r="G444" s="35" t="s">
        <v>12</v>
      </c>
      <c r="H444" s="35" t="s">
        <v>13</v>
      </c>
      <c r="I444" s="36"/>
      <c r="J444" s="35"/>
      <c r="K444" s="35" t="s">
        <v>2</v>
      </c>
      <c r="L444" s="35" t="s">
        <v>14</v>
      </c>
      <c r="M444" s="35" t="s">
        <v>15</v>
      </c>
      <c r="N444" s="35">
        <v>443</v>
      </c>
    </row>
    <row r="445" spans="1:14" ht="15.75" x14ac:dyDescent="0.25">
      <c r="A445" s="37" t="s">
        <v>1032</v>
      </c>
      <c r="B445" s="37" t="s">
        <v>111</v>
      </c>
      <c r="C445" s="38" t="s">
        <v>144</v>
      </c>
      <c r="D445" s="37" t="s">
        <v>195</v>
      </c>
      <c r="E445" s="37" t="s">
        <v>189</v>
      </c>
      <c r="F445" s="39">
        <v>78040</v>
      </c>
      <c r="G445" s="38" t="s">
        <v>12</v>
      </c>
      <c r="H445" s="38" t="s">
        <v>13</v>
      </c>
      <c r="I445" s="39"/>
      <c r="J445" s="38"/>
      <c r="K445" s="38" t="s">
        <v>3</v>
      </c>
      <c r="L445" s="38" t="s">
        <v>59</v>
      </c>
      <c r="M445" s="38" t="s">
        <v>60</v>
      </c>
      <c r="N445" s="35">
        <v>444</v>
      </c>
    </row>
    <row r="446" spans="1:14" ht="15.75" x14ac:dyDescent="0.25">
      <c r="A446" s="34" t="s">
        <v>1046</v>
      </c>
      <c r="B446" s="34" t="s">
        <v>1047</v>
      </c>
      <c r="C446" s="35" t="s">
        <v>12</v>
      </c>
      <c r="D446" s="34" t="s">
        <v>1048</v>
      </c>
      <c r="E446" s="34" t="s">
        <v>173</v>
      </c>
      <c r="F446" s="40">
        <v>78030</v>
      </c>
      <c r="G446" s="35" t="s">
        <v>12</v>
      </c>
      <c r="H446" s="35" t="s">
        <v>13</v>
      </c>
      <c r="I446" s="36"/>
      <c r="J446" s="35"/>
      <c r="K446" s="35" t="s">
        <v>2</v>
      </c>
      <c r="L446" s="35" t="s">
        <v>14</v>
      </c>
      <c r="M446" s="35" t="s">
        <v>15</v>
      </c>
      <c r="N446" s="193">
        <v>445</v>
      </c>
    </row>
    <row r="447" spans="1:14" ht="15.75" x14ac:dyDescent="0.25">
      <c r="A447" s="42" t="s">
        <v>1042</v>
      </c>
      <c r="B447" s="37" t="s">
        <v>1043</v>
      </c>
      <c r="C447" s="49"/>
      <c r="D447" s="37" t="s">
        <v>1044</v>
      </c>
      <c r="E447" s="37" t="s">
        <v>1045</v>
      </c>
      <c r="F447" s="43">
        <v>78000</v>
      </c>
      <c r="G447" s="38" t="s">
        <v>12</v>
      </c>
      <c r="H447" s="38" t="s">
        <v>13</v>
      </c>
      <c r="I447" s="39"/>
      <c r="J447" s="38"/>
      <c r="K447" s="38" t="s">
        <v>2</v>
      </c>
      <c r="L447" s="38" t="s">
        <v>14</v>
      </c>
      <c r="M447" s="38" t="s">
        <v>15</v>
      </c>
      <c r="N447" s="35">
        <v>446</v>
      </c>
    </row>
    <row r="448" spans="1:14" ht="15.75" x14ac:dyDescent="0.25">
      <c r="A448" s="34" t="s">
        <v>265</v>
      </c>
      <c r="B448" s="34" t="s">
        <v>944</v>
      </c>
      <c r="C448" s="35" t="s">
        <v>12</v>
      </c>
      <c r="D448" s="34" t="s">
        <v>2739</v>
      </c>
      <c r="E448" s="34" t="s">
        <v>120</v>
      </c>
      <c r="F448" s="40">
        <v>77997</v>
      </c>
      <c r="G448" s="35" t="s">
        <v>12</v>
      </c>
      <c r="H448" s="35" t="s">
        <v>13</v>
      </c>
      <c r="I448" s="36">
        <v>6000</v>
      </c>
      <c r="J448" s="35"/>
      <c r="K448" s="35" t="s">
        <v>4</v>
      </c>
      <c r="L448" s="35" t="s">
        <v>14</v>
      </c>
      <c r="M448" s="35" t="s">
        <v>121</v>
      </c>
      <c r="N448" s="35">
        <v>447</v>
      </c>
    </row>
    <row r="449" spans="1:14" ht="15.75" x14ac:dyDescent="0.25">
      <c r="A449" s="37" t="s">
        <v>756</v>
      </c>
      <c r="B449" s="37" t="s">
        <v>757</v>
      </c>
      <c r="C449" s="38" t="s">
        <v>144</v>
      </c>
      <c r="D449" s="37" t="s">
        <v>195</v>
      </c>
      <c r="E449" s="37" t="s">
        <v>57</v>
      </c>
      <c r="F449" s="39">
        <v>77973</v>
      </c>
      <c r="G449" s="38" t="s">
        <v>58</v>
      </c>
      <c r="H449" s="38" t="s">
        <v>13</v>
      </c>
      <c r="I449" s="39">
        <v>1500</v>
      </c>
      <c r="J449" s="38"/>
      <c r="K449" s="38" t="s">
        <v>1</v>
      </c>
      <c r="L449" s="38" t="s">
        <v>59</v>
      </c>
      <c r="M449" s="38" t="s">
        <v>60</v>
      </c>
      <c r="N449" s="193">
        <v>448</v>
      </c>
    </row>
    <row r="450" spans="1:14" ht="15.75" x14ac:dyDescent="0.25">
      <c r="A450" s="34" t="s">
        <v>1051</v>
      </c>
      <c r="B450" s="34" t="s">
        <v>1052</v>
      </c>
      <c r="C450" s="35" t="s">
        <v>181</v>
      </c>
      <c r="D450" s="34" t="s">
        <v>195</v>
      </c>
      <c r="E450" s="34" t="s">
        <v>766</v>
      </c>
      <c r="F450" s="40">
        <v>77875</v>
      </c>
      <c r="G450" s="35" t="s">
        <v>12</v>
      </c>
      <c r="H450" s="35" t="s">
        <v>13</v>
      </c>
      <c r="I450" s="36"/>
      <c r="J450" s="35"/>
      <c r="K450" s="35" t="s">
        <v>3</v>
      </c>
      <c r="L450" s="35" t="s">
        <v>59</v>
      </c>
      <c r="M450" s="35" t="s">
        <v>60</v>
      </c>
      <c r="N450" s="35">
        <v>449</v>
      </c>
    </row>
    <row r="451" spans="1:14" ht="15.75" x14ac:dyDescent="0.25">
      <c r="A451" s="37" t="s">
        <v>1049</v>
      </c>
      <c r="B451" s="37" t="s">
        <v>559</v>
      </c>
      <c r="C451" s="38" t="s">
        <v>181</v>
      </c>
      <c r="D451" s="37" t="s">
        <v>56</v>
      </c>
      <c r="E451" s="37" t="s">
        <v>1050</v>
      </c>
      <c r="F451" s="39">
        <v>77833</v>
      </c>
      <c r="G451" s="38" t="s">
        <v>12</v>
      </c>
      <c r="H451" s="38" t="s">
        <v>13</v>
      </c>
      <c r="I451" s="39"/>
      <c r="J451" s="38"/>
      <c r="K451" s="38" t="s">
        <v>3</v>
      </c>
      <c r="L451" s="38" t="s">
        <v>59</v>
      </c>
      <c r="M451" s="38" t="s">
        <v>60</v>
      </c>
      <c r="N451" s="35">
        <v>450</v>
      </c>
    </row>
    <row r="452" spans="1:14" ht="15.75" x14ac:dyDescent="0.25">
      <c r="A452" s="34" t="s">
        <v>1054</v>
      </c>
      <c r="B452" s="34" t="s">
        <v>127</v>
      </c>
      <c r="C452" s="35" t="s">
        <v>224</v>
      </c>
      <c r="D452" s="34" t="s">
        <v>1055</v>
      </c>
      <c r="E452" s="34" t="s">
        <v>2740</v>
      </c>
      <c r="F452" s="36">
        <v>77760</v>
      </c>
      <c r="G452" s="35" t="s">
        <v>12</v>
      </c>
      <c r="H452" s="35" t="s">
        <v>13</v>
      </c>
      <c r="I452" s="36"/>
      <c r="J452" s="35"/>
      <c r="K452" s="35" t="s">
        <v>2</v>
      </c>
      <c r="L452" s="35" t="s">
        <v>14</v>
      </c>
      <c r="M452" s="35" t="s">
        <v>15</v>
      </c>
      <c r="N452" s="193">
        <v>451</v>
      </c>
    </row>
    <row r="453" spans="1:14" ht="15.75" x14ac:dyDescent="0.25">
      <c r="A453" s="37" t="s">
        <v>1056</v>
      </c>
      <c r="B453" s="37" t="s">
        <v>1057</v>
      </c>
      <c r="C453" s="49"/>
      <c r="D453" s="37" t="s">
        <v>1058</v>
      </c>
      <c r="E453" s="37" t="s">
        <v>53</v>
      </c>
      <c r="F453" s="39">
        <v>77644</v>
      </c>
      <c r="G453" s="38" t="s">
        <v>12</v>
      </c>
      <c r="H453" s="38" t="s">
        <v>13</v>
      </c>
      <c r="I453" s="39"/>
      <c r="J453" s="38"/>
      <c r="K453" s="38" t="s">
        <v>2</v>
      </c>
      <c r="L453" s="38" t="s">
        <v>14</v>
      </c>
      <c r="M453" s="38" t="s">
        <v>15</v>
      </c>
      <c r="N453" s="35">
        <v>452</v>
      </c>
    </row>
    <row r="454" spans="1:14" ht="15.75" x14ac:dyDescent="0.25">
      <c r="A454" s="34" t="s">
        <v>1024</v>
      </c>
      <c r="B454" s="34" t="s">
        <v>1025</v>
      </c>
      <c r="C454" s="35" t="s">
        <v>207</v>
      </c>
      <c r="D454" s="34" t="s">
        <v>195</v>
      </c>
      <c r="E454" s="34" t="s">
        <v>573</v>
      </c>
      <c r="F454" s="36">
        <v>77591</v>
      </c>
      <c r="G454" s="35" t="s">
        <v>12</v>
      </c>
      <c r="H454" s="35" t="s">
        <v>13</v>
      </c>
      <c r="I454" s="36">
        <v>625</v>
      </c>
      <c r="J454" s="35"/>
      <c r="K454" s="35" t="s">
        <v>3</v>
      </c>
      <c r="L454" s="35" t="s">
        <v>59</v>
      </c>
      <c r="M454" s="35" t="s">
        <v>60</v>
      </c>
      <c r="N454" s="35">
        <v>453</v>
      </c>
    </row>
    <row r="455" spans="1:14" ht="15.75" x14ac:dyDescent="0.25">
      <c r="A455" s="37" t="s">
        <v>1024</v>
      </c>
      <c r="B455" s="37" t="s">
        <v>1029</v>
      </c>
      <c r="C455" s="49"/>
      <c r="D455" s="37" t="s">
        <v>1030</v>
      </c>
      <c r="E455" s="37" t="s">
        <v>573</v>
      </c>
      <c r="F455" s="39">
        <v>77349</v>
      </c>
      <c r="G455" s="38" t="s">
        <v>12</v>
      </c>
      <c r="H455" s="38" t="s">
        <v>13</v>
      </c>
      <c r="I455" s="39"/>
      <c r="J455" s="38"/>
      <c r="K455" s="38" t="s">
        <v>3</v>
      </c>
      <c r="L455" s="38" t="s">
        <v>59</v>
      </c>
      <c r="M455" s="38" t="s">
        <v>60</v>
      </c>
      <c r="N455" s="193">
        <v>454</v>
      </c>
    </row>
    <row r="456" spans="1:14" ht="15.75" x14ac:dyDescent="0.25">
      <c r="A456" s="34" t="s">
        <v>1070</v>
      </c>
      <c r="B456" s="34" t="s">
        <v>559</v>
      </c>
      <c r="C456" s="35" t="s">
        <v>87</v>
      </c>
      <c r="D456" s="34" t="s">
        <v>1071</v>
      </c>
      <c r="E456" s="34" t="s">
        <v>1072</v>
      </c>
      <c r="F456" s="36">
        <v>77108</v>
      </c>
      <c r="G456" s="35" t="s">
        <v>12</v>
      </c>
      <c r="H456" s="35" t="s">
        <v>13</v>
      </c>
      <c r="I456" s="36"/>
      <c r="J456" s="35"/>
      <c r="K456" s="35" t="s">
        <v>2</v>
      </c>
      <c r="L456" s="35" t="s">
        <v>14</v>
      </c>
      <c r="M456" s="35" t="s">
        <v>15</v>
      </c>
      <c r="N456" s="35">
        <v>455</v>
      </c>
    </row>
    <row r="457" spans="1:14" ht="15.75" x14ac:dyDescent="0.25">
      <c r="A457" s="37" t="s">
        <v>1053</v>
      </c>
      <c r="B457" s="37" t="s">
        <v>1052</v>
      </c>
      <c r="C457" s="38" t="s">
        <v>287</v>
      </c>
      <c r="D457" s="37" t="s">
        <v>195</v>
      </c>
      <c r="E457" s="37" t="s">
        <v>270</v>
      </c>
      <c r="F457" s="39">
        <v>77055</v>
      </c>
      <c r="G457" s="38" t="s">
        <v>58</v>
      </c>
      <c r="H457" s="38" t="s">
        <v>13</v>
      </c>
      <c r="I457" s="39"/>
      <c r="J457" s="38"/>
      <c r="K457" s="38" t="s">
        <v>1</v>
      </c>
      <c r="L457" s="38" t="s">
        <v>59</v>
      </c>
      <c r="M457" s="38" t="s">
        <v>60</v>
      </c>
      <c r="N457" s="35">
        <v>456</v>
      </c>
    </row>
    <row r="458" spans="1:14" ht="15.75" x14ac:dyDescent="0.25">
      <c r="A458" s="34" t="s">
        <v>1059</v>
      </c>
      <c r="B458" s="34" t="s">
        <v>1060</v>
      </c>
      <c r="C458" s="35" t="s">
        <v>9</v>
      </c>
      <c r="D458" s="34" t="s">
        <v>195</v>
      </c>
      <c r="E458" s="34" t="s">
        <v>603</v>
      </c>
      <c r="F458" s="36">
        <v>77052</v>
      </c>
      <c r="G458" s="35" t="s">
        <v>12</v>
      </c>
      <c r="H458" s="35" t="s">
        <v>13</v>
      </c>
      <c r="I458" s="36"/>
      <c r="J458" s="35"/>
      <c r="K458" s="35" t="s">
        <v>3</v>
      </c>
      <c r="L458" s="35" t="s">
        <v>59</v>
      </c>
      <c r="M458" s="35" t="s">
        <v>60</v>
      </c>
      <c r="N458" s="193">
        <v>457</v>
      </c>
    </row>
    <row r="459" spans="1:14" ht="15.75" x14ac:dyDescent="0.25">
      <c r="A459" s="37" t="s">
        <v>1296</v>
      </c>
      <c r="B459" s="37" t="s">
        <v>2147</v>
      </c>
      <c r="C459" s="49"/>
      <c r="D459" s="37" t="s">
        <v>798</v>
      </c>
      <c r="E459" s="37" t="s">
        <v>53</v>
      </c>
      <c r="F459" s="39">
        <v>76940</v>
      </c>
      <c r="G459" s="38" t="s">
        <v>12</v>
      </c>
      <c r="H459" s="38" t="s">
        <v>13</v>
      </c>
      <c r="I459" s="39"/>
      <c r="J459" s="38"/>
      <c r="K459" s="38" t="s">
        <v>2</v>
      </c>
      <c r="L459" s="38" t="s">
        <v>14</v>
      </c>
      <c r="M459" s="38" t="s">
        <v>15</v>
      </c>
      <c r="N459" s="35">
        <v>458</v>
      </c>
    </row>
    <row r="460" spans="1:14" ht="15.75" x14ac:dyDescent="0.25">
      <c r="A460" s="34" t="s">
        <v>1011</v>
      </c>
      <c r="B460" s="34" t="s">
        <v>1012</v>
      </c>
      <c r="C460" s="44"/>
      <c r="D460" s="34" t="s">
        <v>195</v>
      </c>
      <c r="E460" s="34" t="s">
        <v>490</v>
      </c>
      <c r="F460" s="40">
        <v>76901</v>
      </c>
      <c r="G460" s="35" t="s">
        <v>12</v>
      </c>
      <c r="H460" s="35" t="s">
        <v>13</v>
      </c>
      <c r="I460" s="36"/>
      <c r="J460" s="35"/>
      <c r="K460" s="35" t="s">
        <v>3</v>
      </c>
      <c r="L460" s="35" t="s">
        <v>59</v>
      </c>
      <c r="M460" s="35" t="s">
        <v>60</v>
      </c>
      <c r="N460" s="35">
        <v>459</v>
      </c>
    </row>
    <row r="461" spans="1:14" ht="15.75" x14ac:dyDescent="0.25">
      <c r="A461" s="37" t="s">
        <v>1079</v>
      </c>
      <c r="B461" s="37" t="s">
        <v>1080</v>
      </c>
      <c r="C461" s="49"/>
      <c r="D461" s="37" t="s">
        <v>1081</v>
      </c>
      <c r="E461" s="37" t="s">
        <v>1082</v>
      </c>
      <c r="F461" s="43">
        <v>76747</v>
      </c>
      <c r="G461" s="38" t="s">
        <v>12</v>
      </c>
      <c r="H461" s="38" t="s">
        <v>13</v>
      </c>
      <c r="I461" s="39"/>
      <c r="J461" s="38"/>
      <c r="K461" s="38" t="s">
        <v>3</v>
      </c>
      <c r="L461" s="38" t="s">
        <v>59</v>
      </c>
      <c r="M461" s="38" t="s">
        <v>60</v>
      </c>
      <c r="N461" s="193">
        <v>460</v>
      </c>
    </row>
    <row r="462" spans="1:14" ht="15.75" x14ac:dyDescent="0.25">
      <c r="A462" s="34" t="s">
        <v>1159</v>
      </c>
      <c r="B462" s="34" t="s">
        <v>210</v>
      </c>
      <c r="C462" s="35" t="s">
        <v>23</v>
      </c>
      <c r="D462" s="34" t="s">
        <v>195</v>
      </c>
      <c r="E462" s="34" t="s">
        <v>385</v>
      </c>
      <c r="F462" s="40">
        <v>76736</v>
      </c>
      <c r="G462" s="35" t="s">
        <v>12</v>
      </c>
      <c r="H462" s="35" t="s">
        <v>13</v>
      </c>
      <c r="I462" s="36">
        <v>1500</v>
      </c>
      <c r="J462" s="35"/>
      <c r="K462" s="35" t="s">
        <v>3</v>
      </c>
      <c r="L462" s="35" t="s">
        <v>59</v>
      </c>
      <c r="M462" s="35" t="s">
        <v>60</v>
      </c>
      <c r="N462" s="35">
        <v>461</v>
      </c>
    </row>
    <row r="463" spans="1:14" ht="15.75" x14ac:dyDescent="0.25">
      <c r="A463" s="37" t="s">
        <v>1068</v>
      </c>
      <c r="B463" s="37" t="s">
        <v>131</v>
      </c>
      <c r="C463" s="38" t="s">
        <v>144</v>
      </c>
      <c r="D463" s="37" t="s">
        <v>1069</v>
      </c>
      <c r="E463" s="37" t="s">
        <v>120</v>
      </c>
      <c r="F463" s="43">
        <v>76735</v>
      </c>
      <c r="G463" s="38" t="s">
        <v>12</v>
      </c>
      <c r="H463" s="38" t="s">
        <v>13</v>
      </c>
      <c r="I463" s="39">
        <v>6000</v>
      </c>
      <c r="J463" s="38"/>
      <c r="K463" s="38" t="s">
        <v>4</v>
      </c>
      <c r="L463" s="38" t="s">
        <v>14</v>
      </c>
      <c r="M463" s="38" t="s">
        <v>121</v>
      </c>
      <c r="N463" s="35">
        <v>462</v>
      </c>
    </row>
    <row r="464" spans="1:14" ht="15.75" x14ac:dyDescent="0.25">
      <c r="A464" s="41" t="s">
        <v>1083</v>
      </c>
      <c r="B464" s="34" t="s">
        <v>468</v>
      </c>
      <c r="C464" s="35" t="s">
        <v>12</v>
      </c>
      <c r="D464" s="34" t="s">
        <v>1084</v>
      </c>
      <c r="E464" s="34" t="s">
        <v>53</v>
      </c>
      <c r="F464" s="36">
        <v>76715</v>
      </c>
      <c r="G464" s="35" t="s">
        <v>12</v>
      </c>
      <c r="H464" s="35" t="s">
        <v>13</v>
      </c>
      <c r="I464" s="36"/>
      <c r="J464" s="35"/>
      <c r="K464" s="35" t="s">
        <v>2</v>
      </c>
      <c r="L464" s="35" t="s">
        <v>14</v>
      </c>
      <c r="M464" s="35" t="s">
        <v>15</v>
      </c>
      <c r="N464" s="193">
        <v>463</v>
      </c>
    </row>
    <row r="465" spans="1:14" ht="15.75" x14ac:dyDescent="0.25">
      <c r="A465" s="37" t="s">
        <v>1088</v>
      </c>
      <c r="B465" s="37" t="s">
        <v>1089</v>
      </c>
      <c r="C465" s="38" t="s">
        <v>87</v>
      </c>
      <c r="D465" s="37" t="s">
        <v>1090</v>
      </c>
      <c r="E465" s="37" t="s">
        <v>2741</v>
      </c>
      <c r="F465" s="39">
        <v>76636</v>
      </c>
      <c r="G465" s="38" t="s">
        <v>12</v>
      </c>
      <c r="H465" s="38" t="s">
        <v>13</v>
      </c>
      <c r="I465" s="39"/>
      <c r="J465" s="38"/>
      <c r="K465" s="38" t="s">
        <v>2</v>
      </c>
      <c r="L465" s="38" t="s">
        <v>14</v>
      </c>
      <c r="M465" s="38" t="s">
        <v>15</v>
      </c>
      <c r="N465" s="35">
        <v>464</v>
      </c>
    </row>
    <row r="466" spans="1:14" ht="15.75" x14ac:dyDescent="0.25">
      <c r="A466" s="34" t="s">
        <v>935</v>
      </c>
      <c r="B466" s="34" t="s">
        <v>936</v>
      </c>
      <c r="C466" s="35" t="s">
        <v>51</v>
      </c>
      <c r="D466" s="34" t="s">
        <v>195</v>
      </c>
      <c r="E466" s="34" t="s">
        <v>297</v>
      </c>
      <c r="F466" s="36">
        <v>76528</v>
      </c>
      <c r="G466" s="35" t="s">
        <v>58</v>
      </c>
      <c r="H466" s="35" t="s">
        <v>13</v>
      </c>
      <c r="I466" s="36"/>
      <c r="J466" s="35"/>
      <c r="K466" s="35" t="s">
        <v>1</v>
      </c>
      <c r="L466" s="35" t="s">
        <v>59</v>
      </c>
      <c r="M466" s="35" t="s">
        <v>60</v>
      </c>
      <c r="N466" s="35">
        <v>465</v>
      </c>
    </row>
    <row r="467" spans="1:14" ht="15.75" x14ac:dyDescent="0.25">
      <c r="A467" s="37" t="s">
        <v>1148</v>
      </c>
      <c r="B467" s="37" t="s">
        <v>1149</v>
      </c>
      <c r="C467" s="38" t="s">
        <v>51</v>
      </c>
      <c r="D467" s="37" t="s">
        <v>2742</v>
      </c>
      <c r="E467" s="37" t="s">
        <v>639</v>
      </c>
      <c r="F467" s="39">
        <v>76500</v>
      </c>
      <c r="G467" s="38" t="s">
        <v>12</v>
      </c>
      <c r="H467" s="38" t="s">
        <v>13</v>
      </c>
      <c r="I467" s="39"/>
      <c r="J467" s="38"/>
      <c r="K467" s="38" t="s">
        <v>2</v>
      </c>
      <c r="L467" s="38" t="s">
        <v>14</v>
      </c>
      <c r="M467" s="38" t="s">
        <v>15</v>
      </c>
      <c r="N467" s="193">
        <v>466</v>
      </c>
    </row>
    <row r="468" spans="1:14" ht="15.75" x14ac:dyDescent="0.25">
      <c r="A468" s="51" t="s">
        <v>980</v>
      </c>
      <c r="B468" s="51" t="s">
        <v>868</v>
      </c>
      <c r="C468" s="35"/>
      <c r="D468" s="51" t="s">
        <v>981</v>
      </c>
      <c r="E468" s="51" t="s">
        <v>53</v>
      </c>
      <c r="F468" s="36">
        <v>76500</v>
      </c>
      <c r="G468" s="35" t="s">
        <v>12</v>
      </c>
      <c r="H468" s="35" t="s">
        <v>13</v>
      </c>
      <c r="I468" s="36"/>
      <c r="J468" s="35"/>
      <c r="K468" s="35" t="s">
        <v>2</v>
      </c>
      <c r="L468" s="35" t="s">
        <v>14</v>
      </c>
      <c r="M468" s="35" t="s">
        <v>15</v>
      </c>
      <c r="N468" s="35">
        <v>467</v>
      </c>
    </row>
    <row r="469" spans="1:14" ht="15.75" x14ac:dyDescent="0.25">
      <c r="A469" s="42" t="s">
        <v>1094</v>
      </c>
      <c r="B469" s="37" t="s">
        <v>419</v>
      </c>
      <c r="C469" s="49"/>
      <c r="D469" s="37" t="s">
        <v>1095</v>
      </c>
      <c r="E469" s="37" t="s">
        <v>37</v>
      </c>
      <c r="F469" s="43">
        <v>76500</v>
      </c>
      <c r="G469" s="38" t="s">
        <v>12</v>
      </c>
      <c r="H469" s="38" t="s">
        <v>13</v>
      </c>
      <c r="I469" s="39"/>
      <c r="J469" s="38"/>
      <c r="K469" s="38" t="s">
        <v>2</v>
      </c>
      <c r="L469" s="38" t="s">
        <v>14</v>
      </c>
      <c r="M469" s="38" t="s">
        <v>15</v>
      </c>
      <c r="N469" s="35">
        <v>468</v>
      </c>
    </row>
    <row r="470" spans="1:14" ht="15.75" x14ac:dyDescent="0.25">
      <c r="A470" s="34" t="s">
        <v>820</v>
      </c>
      <c r="B470" s="34" t="s">
        <v>67</v>
      </c>
      <c r="C470" s="35" t="s">
        <v>13</v>
      </c>
      <c r="D470" s="34" t="s">
        <v>195</v>
      </c>
      <c r="E470" s="34" t="s">
        <v>385</v>
      </c>
      <c r="F470" s="36">
        <v>76436</v>
      </c>
      <c r="G470" s="35" t="s">
        <v>58</v>
      </c>
      <c r="H470" s="35" t="s">
        <v>13</v>
      </c>
      <c r="I470" s="36"/>
      <c r="J470" s="35"/>
      <c r="K470" s="35" t="s">
        <v>1</v>
      </c>
      <c r="L470" s="35" t="s">
        <v>59</v>
      </c>
      <c r="M470" s="35" t="s">
        <v>60</v>
      </c>
      <c r="N470" s="193">
        <v>469</v>
      </c>
    </row>
    <row r="471" spans="1:14" ht="15.75" x14ac:dyDescent="0.25">
      <c r="A471" s="42" t="s">
        <v>837</v>
      </c>
      <c r="B471" s="37" t="s">
        <v>838</v>
      </c>
      <c r="C471" s="38" t="s">
        <v>18</v>
      </c>
      <c r="D471" s="37" t="s">
        <v>2743</v>
      </c>
      <c r="E471" s="37" t="s">
        <v>57</v>
      </c>
      <c r="F471" s="43">
        <v>76153</v>
      </c>
      <c r="G471" s="38" t="s">
        <v>58</v>
      </c>
      <c r="H471" s="38" t="s">
        <v>13</v>
      </c>
      <c r="I471" s="39">
        <v>8000</v>
      </c>
      <c r="J471" s="38"/>
      <c r="K471" s="38" t="s">
        <v>1</v>
      </c>
      <c r="L471" s="38" t="s">
        <v>59</v>
      </c>
      <c r="M471" s="38" t="s">
        <v>60</v>
      </c>
      <c r="N471" s="35">
        <v>470</v>
      </c>
    </row>
    <row r="472" spans="1:14" ht="15.75" x14ac:dyDescent="0.25">
      <c r="A472" s="34" t="s">
        <v>1078</v>
      </c>
      <c r="B472" s="34" t="s">
        <v>448</v>
      </c>
      <c r="C472" s="35" t="s">
        <v>63</v>
      </c>
      <c r="D472" s="34" t="s">
        <v>195</v>
      </c>
      <c r="E472" s="34" t="s">
        <v>392</v>
      </c>
      <c r="F472" s="36">
        <v>76092</v>
      </c>
      <c r="G472" s="35" t="s">
        <v>12</v>
      </c>
      <c r="H472" s="35" t="s">
        <v>13</v>
      </c>
      <c r="I472" s="36"/>
      <c r="J472" s="35"/>
      <c r="K472" s="35" t="s">
        <v>3</v>
      </c>
      <c r="L472" s="35" t="s">
        <v>59</v>
      </c>
      <c r="M472" s="35" t="s">
        <v>60</v>
      </c>
      <c r="N472" s="35">
        <v>471</v>
      </c>
    </row>
    <row r="473" spans="1:14" ht="15.75" x14ac:dyDescent="0.25">
      <c r="A473" s="37" t="s">
        <v>1096</v>
      </c>
      <c r="B473" s="37" t="s">
        <v>390</v>
      </c>
      <c r="C473" s="38" t="s">
        <v>18</v>
      </c>
      <c r="D473" s="37" t="s">
        <v>712</v>
      </c>
      <c r="E473" s="37" t="s">
        <v>234</v>
      </c>
      <c r="F473" s="39">
        <v>76092</v>
      </c>
      <c r="G473" s="38" t="s">
        <v>58</v>
      </c>
      <c r="H473" s="38" t="s">
        <v>13</v>
      </c>
      <c r="I473" s="39"/>
      <c r="J473" s="38"/>
      <c r="K473" s="38" t="s">
        <v>1</v>
      </c>
      <c r="L473" s="38" t="s">
        <v>59</v>
      </c>
      <c r="M473" s="38" t="s">
        <v>60</v>
      </c>
      <c r="N473" s="193">
        <v>472</v>
      </c>
    </row>
    <row r="474" spans="1:14" ht="15.75" x14ac:dyDescent="0.25">
      <c r="A474" s="34" t="s">
        <v>2744</v>
      </c>
      <c r="B474" s="34" t="s">
        <v>2745</v>
      </c>
      <c r="C474" s="35" t="s">
        <v>23</v>
      </c>
      <c r="D474" s="34" t="s">
        <v>195</v>
      </c>
      <c r="E474" s="34" t="s">
        <v>221</v>
      </c>
      <c r="F474" s="40">
        <v>76083</v>
      </c>
      <c r="G474" s="35" t="s">
        <v>12</v>
      </c>
      <c r="H474" s="35" t="s">
        <v>13</v>
      </c>
      <c r="I474" s="36"/>
      <c r="J474" s="35"/>
      <c r="K474" s="35" t="s">
        <v>3</v>
      </c>
      <c r="L474" s="35" t="s">
        <v>59</v>
      </c>
      <c r="M474" s="35" t="s">
        <v>60</v>
      </c>
      <c r="N474" s="35">
        <v>473</v>
      </c>
    </row>
    <row r="475" spans="1:14" ht="15.75" x14ac:dyDescent="0.25">
      <c r="A475" s="37" t="s">
        <v>1073</v>
      </c>
      <c r="B475" s="37" t="s">
        <v>1074</v>
      </c>
      <c r="C475" s="38" t="s">
        <v>51</v>
      </c>
      <c r="D475" s="37" t="s">
        <v>195</v>
      </c>
      <c r="E475" s="37" t="s">
        <v>57</v>
      </c>
      <c r="F475" s="39">
        <v>75790</v>
      </c>
      <c r="G475" s="38" t="s">
        <v>12</v>
      </c>
      <c r="H475" s="38" t="s">
        <v>13</v>
      </c>
      <c r="I475" s="39"/>
      <c r="J475" s="38"/>
      <c r="K475" s="38" t="s">
        <v>3</v>
      </c>
      <c r="L475" s="38" t="s">
        <v>59</v>
      </c>
      <c r="M475" s="38" t="s">
        <v>60</v>
      </c>
      <c r="N475" s="35">
        <v>474</v>
      </c>
    </row>
    <row r="476" spans="1:14" ht="15.75" x14ac:dyDescent="0.25">
      <c r="A476" s="41" t="s">
        <v>1107</v>
      </c>
      <c r="B476" s="34" t="s">
        <v>1108</v>
      </c>
      <c r="C476" s="35" t="s">
        <v>31</v>
      </c>
      <c r="D476" s="34" t="s">
        <v>195</v>
      </c>
      <c r="E476" s="34" t="s">
        <v>497</v>
      </c>
      <c r="F476" s="40">
        <v>75782</v>
      </c>
      <c r="G476" s="35" t="s">
        <v>12</v>
      </c>
      <c r="H476" s="35" t="s">
        <v>13</v>
      </c>
      <c r="I476" s="36"/>
      <c r="J476" s="35"/>
      <c r="K476" s="35" t="s">
        <v>3</v>
      </c>
      <c r="L476" s="35" t="s">
        <v>59</v>
      </c>
      <c r="M476" s="35" t="s">
        <v>60</v>
      </c>
      <c r="N476" s="193">
        <v>475</v>
      </c>
    </row>
    <row r="477" spans="1:14" ht="15.75" x14ac:dyDescent="0.25">
      <c r="A477" s="42" t="s">
        <v>1028</v>
      </c>
      <c r="B477" s="37" t="s">
        <v>483</v>
      </c>
      <c r="C477" s="38" t="s">
        <v>224</v>
      </c>
      <c r="D477" s="37" t="s">
        <v>195</v>
      </c>
      <c r="E477" s="37" t="s">
        <v>189</v>
      </c>
      <c r="F477" s="43">
        <v>75767</v>
      </c>
      <c r="G477" s="38" t="s">
        <v>12</v>
      </c>
      <c r="H477" s="38" t="s">
        <v>13</v>
      </c>
      <c r="I477" s="39"/>
      <c r="J477" s="38"/>
      <c r="K477" s="38" t="s">
        <v>3</v>
      </c>
      <c r="L477" s="38" t="s">
        <v>59</v>
      </c>
      <c r="M477" s="38" t="s">
        <v>60</v>
      </c>
      <c r="N477" s="35">
        <v>476</v>
      </c>
    </row>
    <row r="478" spans="1:14" ht="15.75" x14ac:dyDescent="0.25">
      <c r="A478" s="34" t="s">
        <v>1098</v>
      </c>
      <c r="B478" s="34" t="s">
        <v>260</v>
      </c>
      <c r="C478" s="35" t="s">
        <v>12</v>
      </c>
      <c r="D478" s="34" t="s">
        <v>195</v>
      </c>
      <c r="E478" s="34" t="s">
        <v>221</v>
      </c>
      <c r="F478" s="40">
        <v>75741</v>
      </c>
      <c r="G478" s="35" t="s">
        <v>12</v>
      </c>
      <c r="H478" s="35" t="s">
        <v>13</v>
      </c>
      <c r="I478" s="36"/>
      <c r="J478" s="35"/>
      <c r="K478" s="35" t="s">
        <v>3</v>
      </c>
      <c r="L478" s="35" t="s">
        <v>59</v>
      </c>
      <c r="M478" s="35" t="s">
        <v>60</v>
      </c>
      <c r="N478" s="35">
        <v>477</v>
      </c>
    </row>
    <row r="479" spans="1:14" ht="15.75" x14ac:dyDescent="0.25">
      <c r="A479" s="37" t="s">
        <v>1092</v>
      </c>
      <c r="B479" s="37" t="s">
        <v>1093</v>
      </c>
      <c r="C479" s="38" t="s">
        <v>87</v>
      </c>
      <c r="D479" s="37" t="s">
        <v>195</v>
      </c>
      <c r="E479" s="37" t="s">
        <v>297</v>
      </c>
      <c r="F479" s="39">
        <v>75730</v>
      </c>
      <c r="G479" s="38" t="s">
        <v>12</v>
      </c>
      <c r="H479" s="38" t="s">
        <v>13</v>
      </c>
      <c r="I479" s="39"/>
      <c r="J479" s="38"/>
      <c r="K479" s="38" t="s">
        <v>3</v>
      </c>
      <c r="L479" s="38" t="s">
        <v>59</v>
      </c>
      <c r="M479" s="38" t="s">
        <v>60</v>
      </c>
      <c r="N479" s="193">
        <v>478</v>
      </c>
    </row>
    <row r="480" spans="1:14" ht="15.75" x14ac:dyDescent="0.25">
      <c r="A480" s="34" t="s">
        <v>1009</v>
      </c>
      <c r="B480" s="34" t="s">
        <v>1100</v>
      </c>
      <c r="C480" s="35" t="s">
        <v>18</v>
      </c>
      <c r="D480" s="34" t="s">
        <v>195</v>
      </c>
      <c r="E480" s="34" t="s">
        <v>450</v>
      </c>
      <c r="F480" s="40">
        <v>75624</v>
      </c>
      <c r="G480" s="35" t="s">
        <v>12</v>
      </c>
      <c r="H480" s="35" t="s">
        <v>13</v>
      </c>
      <c r="I480" s="36"/>
      <c r="J480" s="35"/>
      <c r="K480" s="35" t="s">
        <v>3</v>
      </c>
      <c r="L480" s="35" t="s">
        <v>59</v>
      </c>
      <c r="M480" s="35" t="s">
        <v>60</v>
      </c>
      <c r="N480" s="35">
        <v>479</v>
      </c>
    </row>
    <row r="481" spans="1:14" ht="15.75" x14ac:dyDescent="0.25">
      <c r="A481" s="37" t="s">
        <v>1014</v>
      </c>
      <c r="B481" s="37" t="s">
        <v>1015</v>
      </c>
      <c r="C481" s="38" t="s">
        <v>12</v>
      </c>
      <c r="D481" s="37" t="s">
        <v>195</v>
      </c>
      <c r="E481" s="37" t="s">
        <v>477</v>
      </c>
      <c r="F481" s="39">
        <v>75618</v>
      </c>
      <c r="G481" s="38" t="s">
        <v>12</v>
      </c>
      <c r="H481" s="38" t="s">
        <v>13</v>
      </c>
      <c r="I481" s="39"/>
      <c r="J481" s="38"/>
      <c r="K481" s="38" t="s">
        <v>3</v>
      </c>
      <c r="L481" s="38" t="s">
        <v>59</v>
      </c>
      <c r="M481" s="38" t="s">
        <v>60</v>
      </c>
      <c r="N481" s="35">
        <v>480</v>
      </c>
    </row>
    <row r="482" spans="1:14" ht="15.75" x14ac:dyDescent="0.25">
      <c r="A482" s="41" t="s">
        <v>1124</v>
      </c>
      <c r="B482" s="34" t="s">
        <v>1125</v>
      </c>
      <c r="C482" s="35" t="s">
        <v>181</v>
      </c>
      <c r="D482" s="34" t="s">
        <v>1126</v>
      </c>
      <c r="E482" s="34" t="s">
        <v>1127</v>
      </c>
      <c r="F482" s="36">
        <v>75584</v>
      </c>
      <c r="G482" s="35" t="s">
        <v>12</v>
      </c>
      <c r="H482" s="35" t="s">
        <v>13</v>
      </c>
      <c r="I482" s="36"/>
      <c r="J482" s="35"/>
      <c r="K482" s="35" t="s">
        <v>2</v>
      </c>
      <c r="L482" s="35" t="s">
        <v>14</v>
      </c>
      <c r="M482" s="35" t="s">
        <v>15</v>
      </c>
      <c r="N482" s="193">
        <v>481</v>
      </c>
    </row>
    <row r="483" spans="1:14" ht="15.75" x14ac:dyDescent="0.25">
      <c r="A483" s="42" t="s">
        <v>1007</v>
      </c>
      <c r="B483" s="37" t="s">
        <v>1008</v>
      </c>
      <c r="C483" s="38" t="s">
        <v>12</v>
      </c>
      <c r="D483" s="37" t="s">
        <v>195</v>
      </c>
      <c r="E483" s="37" t="s">
        <v>208</v>
      </c>
      <c r="F483" s="39">
        <v>75534</v>
      </c>
      <c r="G483" s="38" t="s">
        <v>58</v>
      </c>
      <c r="H483" s="38" t="s">
        <v>13</v>
      </c>
      <c r="I483" s="39"/>
      <c r="J483" s="38"/>
      <c r="K483" s="38" t="s">
        <v>1</v>
      </c>
      <c r="L483" s="38" t="s">
        <v>59</v>
      </c>
      <c r="M483" s="38" t="s">
        <v>60</v>
      </c>
      <c r="N483" s="35">
        <v>482</v>
      </c>
    </row>
    <row r="484" spans="1:14" ht="15.75" x14ac:dyDescent="0.25">
      <c r="A484" s="41" t="s">
        <v>1064</v>
      </c>
      <c r="B484" s="34" t="s">
        <v>139</v>
      </c>
      <c r="C484" s="35" t="s">
        <v>12</v>
      </c>
      <c r="D484" s="34" t="s">
        <v>195</v>
      </c>
      <c r="E484" s="34" t="s">
        <v>258</v>
      </c>
      <c r="F484" s="40">
        <v>75466</v>
      </c>
      <c r="G484" s="35" t="s">
        <v>12</v>
      </c>
      <c r="H484" s="35" t="s">
        <v>13</v>
      </c>
      <c r="I484" s="36"/>
      <c r="J484" s="35"/>
      <c r="K484" s="35" t="s">
        <v>3</v>
      </c>
      <c r="L484" s="35" t="s">
        <v>59</v>
      </c>
      <c r="M484" s="35" t="s">
        <v>60</v>
      </c>
      <c r="N484" s="35">
        <v>483</v>
      </c>
    </row>
    <row r="485" spans="1:14" ht="15.75" x14ac:dyDescent="0.25">
      <c r="A485" s="37" t="s">
        <v>1122</v>
      </c>
      <c r="B485" s="37" t="s">
        <v>1123</v>
      </c>
      <c r="C485" s="38" t="s">
        <v>87</v>
      </c>
      <c r="D485" s="37" t="s">
        <v>712</v>
      </c>
      <c r="E485" s="37" t="s">
        <v>234</v>
      </c>
      <c r="F485" s="43">
        <v>75344</v>
      </c>
      <c r="G485" s="38" t="s">
        <v>12</v>
      </c>
      <c r="H485" s="38" t="s">
        <v>13</v>
      </c>
      <c r="I485" s="39"/>
      <c r="J485" s="38"/>
      <c r="K485" s="38" t="s">
        <v>3</v>
      </c>
      <c r="L485" s="38" t="s">
        <v>59</v>
      </c>
      <c r="M485" s="38" t="s">
        <v>60</v>
      </c>
      <c r="N485" s="193">
        <v>484</v>
      </c>
    </row>
    <row r="486" spans="1:14" ht="15.75" x14ac:dyDescent="0.25">
      <c r="A486" s="34" t="s">
        <v>1110</v>
      </c>
      <c r="B486" s="34" t="s">
        <v>1111</v>
      </c>
      <c r="C486" s="35" t="s">
        <v>51</v>
      </c>
      <c r="D486" s="34" t="s">
        <v>195</v>
      </c>
      <c r="E486" s="34" t="s">
        <v>221</v>
      </c>
      <c r="F486" s="36">
        <v>75267</v>
      </c>
      <c r="G486" s="35" t="s">
        <v>12</v>
      </c>
      <c r="H486" s="35" t="s">
        <v>13</v>
      </c>
      <c r="I486" s="36">
        <v>1500</v>
      </c>
      <c r="J486" s="35"/>
      <c r="K486" s="35" t="s">
        <v>3</v>
      </c>
      <c r="L486" s="35" t="s">
        <v>59</v>
      </c>
      <c r="M486" s="35" t="s">
        <v>60</v>
      </c>
      <c r="N486" s="35">
        <v>485</v>
      </c>
    </row>
    <row r="487" spans="1:14" ht="15.75" x14ac:dyDescent="0.25">
      <c r="A487" s="42" t="s">
        <v>1105</v>
      </c>
      <c r="B487" s="37" t="s">
        <v>1106</v>
      </c>
      <c r="C487" s="38" t="s">
        <v>87</v>
      </c>
      <c r="D487" s="37" t="s">
        <v>195</v>
      </c>
      <c r="E487" s="37" t="s">
        <v>93</v>
      </c>
      <c r="F487" s="43">
        <v>75224</v>
      </c>
      <c r="G487" s="38" t="s">
        <v>58</v>
      </c>
      <c r="H487" s="38" t="s">
        <v>13</v>
      </c>
      <c r="I487" s="39"/>
      <c r="J487" s="38"/>
      <c r="K487" s="38" t="s">
        <v>1</v>
      </c>
      <c r="L487" s="38" t="s">
        <v>59</v>
      </c>
      <c r="M487" s="38" t="s">
        <v>60</v>
      </c>
      <c r="N487" s="35">
        <v>486</v>
      </c>
    </row>
    <row r="488" spans="1:14" ht="15.75" x14ac:dyDescent="0.25">
      <c r="A488" s="34" t="s">
        <v>1013</v>
      </c>
      <c r="B488" s="34" t="s">
        <v>55</v>
      </c>
      <c r="C488" s="35" t="s">
        <v>181</v>
      </c>
      <c r="D488" s="34" t="s">
        <v>2746</v>
      </c>
      <c r="E488" s="34" t="s">
        <v>547</v>
      </c>
      <c r="F488" s="40">
        <v>75205</v>
      </c>
      <c r="G488" s="35" t="s">
        <v>12</v>
      </c>
      <c r="H488" s="35" t="s">
        <v>13</v>
      </c>
      <c r="I488" s="36"/>
      <c r="J488" s="35"/>
      <c r="K488" s="35" t="s">
        <v>2</v>
      </c>
      <c r="L488" s="35" t="s">
        <v>14</v>
      </c>
      <c r="M488" s="35" t="s">
        <v>15</v>
      </c>
      <c r="N488" s="193">
        <v>487</v>
      </c>
    </row>
    <row r="489" spans="1:14" ht="15.75" x14ac:dyDescent="0.25">
      <c r="A489" s="37" t="s">
        <v>1099</v>
      </c>
      <c r="B489" s="37" t="s">
        <v>1052</v>
      </c>
      <c r="C489" s="38" t="s">
        <v>18</v>
      </c>
      <c r="D489" s="37" t="s">
        <v>712</v>
      </c>
      <c r="E489" s="37" t="s">
        <v>109</v>
      </c>
      <c r="F489" s="39">
        <v>75199</v>
      </c>
      <c r="G489" s="38" t="s">
        <v>12</v>
      </c>
      <c r="H489" s="38" t="s">
        <v>13</v>
      </c>
      <c r="I489" s="39"/>
      <c r="J489" s="38"/>
      <c r="K489" s="38" t="s">
        <v>3</v>
      </c>
      <c r="L489" s="38" t="s">
        <v>59</v>
      </c>
      <c r="M489" s="38" t="s">
        <v>60</v>
      </c>
      <c r="N489" s="35">
        <v>488</v>
      </c>
    </row>
    <row r="490" spans="1:14" ht="15.75" x14ac:dyDescent="0.25">
      <c r="A490" s="34" t="s">
        <v>1109</v>
      </c>
      <c r="B490" s="34" t="s">
        <v>42</v>
      </c>
      <c r="C490" s="35" t="s">
        <v>12</v>
      </c>
      <c r="D490" s="34" t="s">
        <v>195</v>
      </c>
      <c r="E490" s="34" t="s">
        <v>270</v>
      </c>
      <c r="F490" s="40">
        <v>75178</v>
      </c>
      <c r="G490" s="35" t="s">
        <v>58</v>
      </c>
      <c r="H490" s="35" t="s">
        <v>13</v>
      </c>
      <c r="I490" s="36"/>
      <c r="J490" s="35"/>
      <c r="K490" s="35" t="s">
        <v>1</v>
      </c>
      <c r="L490" s="35" t="s">
        <v>59</v>
      </c>
      <c r="M490" s="35" t="s">
        <v>60</v>
      </c>
      <c r="N490" s="35">
        <v>489</v>
      </c>
    </row>
    <row r="491" spans="1:14" ht="15.75" x14ac:dyDescent="0.25">
      <c r="A491" s="37" t="s">
        <v>1075</v>
      </c>
      <c r="B491" s="37" t="s">
        <v>1076</v>
      </c>
      <c r="C491" s="38" t="s">
        <v>87</v>
      </c>
      <c r="D491" s="37" t="s">
        <v>195</v>
      </c>
      <c r="E491" s="37" t="s">
        <v>342</v>
      </c>
      <c r="F491" s="39">
        <v>75167</v>
      </c>
      <c r="G491" s="38" t="s">
        <v>12</v>
      </c>
      <c r="H491" s="38" t="s">
        <v>13</v>
      </c>
      <c r="I491" s="39">
        <v>1500</v>
      </c>
      <c r="J491" s="38"/>
      <c r="K491" s="38" t="s">
        <v>3</v>
      </c>
      <c r="L491" s="38" t="s">
        <v>59</v>
      </c>
      <c r="M491" s="38" t="s">
        <v>60</v>
      </c>
      <c r="N491" s="193">
        <v>490</v>
      </c>
    </row>
    <row r="492" spans="1:14" ht="15.75" x14ac:dyDescent="0.25">
      <c r="A492" s="41" t="s">
        <v>2747</v>
      </c>
      <c r="B492" s="34" t="s">
        <v>2748</v>
      </c>
      <c r="C492" s="35" t="s">
        <v>144</v>
      </c>
      <c r="D492" s="34" t="s">
        <v>2749</v>
      </c>
      <c r="E492" s="34" t="s">
        <v>666</v>
      </c>
      <c r="F492" s="36">
        <v>75162</v>
      </c>
      <c r="G492" s="35" t="s">
        <v>12</v>
      </c>
      <c r="H492" s="35" t="s">
        <v>13</v>
      </c>
      <c r="I492" s="36"/>
      <c r="J492" s="35"/>
      <c r="K492" s="35" t="s">
        <v>2</v>
      </c>
      <c r="L492" s="35" t="s">
        <v>14</v>
      </c>
      <c r="M492" s="35" t="s">
        <v>15</v>
      </c>
      <c r="N492" s="35">
        <v>491</v>
      </c>
    </row>
    <row r="493" spans="1:14" ht="15.75" x14ac:dyDescent="0.25">
      <c r="A493" s="42" t="s">
        <v>1133</v>
      </c>
      <c r="B493" s="37" t="s">
        <v>139</v>
      </c>
      <c r="C493" s="38" t="s">
        <v>18</v>
      </c>
      <c r="D493" s="37" t="s">
        <v>1134</v>
      </c>
      <c r="E493" s="37" t="s">
        <v>1135</v>
      </c>
      <c r="F493" s="43">
        <v>75155</v>
      </c>
      <c r="G493" s="38" t="s">
        <v>12</v>
      </c>
      <c r="H493" s="38" t="s">
        <v>13</v>
      </c>
      <c r="I493" s="39"/>
      <c r="J493" s="38"/>
      <c r="K493" s="38" t="s">
        <v>2</v>
      </c>
      <c r="L493" s="38" t="s">
        <v>14</v>
      </c>
      <c r="M493" s="38" t="s">
        <v>15</v>
      </c>
      <c r="N493" s="35">
        <v>492</v>
      </c>
    </row>
    <row r="494" spans="1:14" ht="15.75" x14ac:dyDescent="0.25">
      <c r="A494" s="34" t="s">
        <v>2750</v>
      </c>
      <c r="B494" s="34" t="s">
        <v>2751</v>
      </c>
      <c r="C494" s="35" t="s">
        <v>12</v>
      </c>
      <c r="D494" s="34" t="s">
        <v>2752</v>
      </c>
      <c r="E494" s="34" t="s">
        <v>342</v>
      </c>
      <c r="F494" s="36">
        <v>75117</v>
      </c>
      <c r="G494" s="35" t="s">
        <v>58</v>
      </c>
      <c r="H494" s="35" t="s">
        <v>13</v>
      </c>
      <c r="I494" s="36"/>
      <c r="J494" s="35"/>
      <c r="K494" s="35" t="s">
        <v>3</v>
      </c>
      <c r="L494" s="35" t="s">
        <v>59</v>
      </c>
      <c r="M494" s="35" t="s">
        <v>60</v>
      </c>
      <c r="N494" s="193">
        <v>493</v>
      </c>
    </row>
    <row r="495" spans="1:14" ht="15.75" x14ac:dyDescent="0.25">
      <c r="A495" s="37" t="s">
        <v>1212</v>
      </c>
      <c r="B495" s="37" t="s">
        <v>248</v>
      </c>
      <c r="C495" s="38" t="s">
        <v>43</v>
      </c>
      <c r="D495" s="37" t="s">
        <v>195</v>
      </c>
      <c r="E495" s="37" t="s">
        <v>573</v>
      </c>
      <c r="F495" s="39">
        <v>75092</v>
      </c>
      <c r="G495" s="38" t="s">
        <v>12</v>
      </c>
      <c r="H495" s="38" t="s">
        <v>13</v>
      </c>
      <c r="I495" s="39">
        <v>4908</v>
      </c>
      <c r="J495" s="38"/>
      <c r="K495" s="38" t="s">
        <v>3</v>
      </c>
      <c r="L495" s="38" t="s">
        <v>59</v>
      </c>
      <c r="M495" s="38" t="s">
        <v>60</v>
      </c>
      <c r="N495" s="35">
        <v>494</v>
      </c>
    </row>
    <row r="496" spans="1:14" ht="15.75" x14ac:dyDescent="0.25">
      <c r="A496" s="34" t="s">
        <v>1120</v>
      </c>
      <c r="B496" s="34" t="s">
        <v>1121</v>
      </c>
      <c r="C496" s="35" t="s">
        <v>18</v>
      </c>
      <c r="D496" s="34" t="s">
        <v>195</v>
      </c>
      <c r="E496" s="34" t="s">
        <v>373</v>
      </c>
      <c r="F496" s="40">
        <v>75091</v>
      </c>
      <c r="G496" s="35" t="s">
        <v>12</v>
      </c>
      <c r="H496" s="35" t="s">
        <v>13</v>
      </c>
      <c r="I496" s="36"/>
      <c r="J496" s="35"/>
      <c r="K496" s="35" t="s">
        <v>3</v>
      </c>
      <c r="L496" s="35" t="s">
        <v>59</v>
      </c>
      <c r="M496" s="35" t="s">
        <v>60</v>
      </c>
      <c r="N496" s="35">
        <v>495</v>
      </c>
    </row>
    <row r="497" spans="1:14" ht="15.75" x14ac:dyDescent="0.25">
      <c r="A497" s="37" t="s">
        <v>1138</v>
      </c>
      <c r="B497" s="37" t="s">
        <v>486</v>
      </c>
      <c r="C497" s="38" t="s">
        <v>87</v>
      </c>
      <c r="D497" s="37" t="s">
        <v>1139</v>
      </c>
      <c r="E497" s="37" t="s">
        <v>392</v>
      </c>
      <c r="F497" s="39">
        <v>75082</v>
      </c>
      <c r="G497" s="38" t="s">
        <v>12</v>
      </c>
      <c r="H497" s="38" t="s">
        <v>13</v>
      </c>
      <c r="I497" s="39"/>
      <c r="J497" s="38"/>
      <c r="K497" s="38" t="s">
        <v>2</v>
      </c>
      <c r="L497" s="38" t="s">
        <v>14</v>
      </c>
      <c r="M497" s="38" t="s">
        <v>15</v>
      </c>
      <c r="N497" s="193">
        <v>496</v>
      </c>
    </row>
    <row r="498" spans="1:14" ht="15.75" x14ac:dyDescent="0.25">
      <c r="A498" s="34" t="s">
        <v>1114</v>
      </c>
      <c r="B498" s="34" t="s">
        <v>260</v>
      </c>
      <c r="C498" s="35" t="s">
        <v>87</v>
      </c>
      <c r="D498" s="34" t="s">
        <v>588</v>
      </c>
      <c r="E498" s="34" t="s">
        <v>169</v>
      </c>
      <c r="F498" s="40">
        <v>75000</v>
      </c>
      <c r="G498" s="35" t="s">
        <v>12</v>
      </c>
      <c r="H498" s="35" t="s">
        <v>13</v>
      </c>
      <c r="I498" s="36"/>
      <c r="J498" s="35"/>
      <c r="K498" s="35" t="s">
        <v>3</v>
      </c>
      <c r="L498" s="35" t="s">
        <v>59</v>
      </c>
      <c r="M498" s="35" t="s">
        <v>60</v>
      </c>
      <c r="N498" s="35">
        <v>497</v>
      </c>
    </row>
    <row r="499" spans="1:14" ht="15.75" x14ac:dyDescent="0.25">
      <c r="A499" s="37" t="s">
        <v>1115</v>
      </c>
      <c r="B499" s="37" t="s">
        <v>1116</v>
      </c>
      <c r="C499" s="38" t="s">
        <v>181</v>
      </c>
      <c r="D499" s="37" t="s">
        <v>588</v>
      </c>
      <c r="E499" s="37" t="s">
        <v>169</v>
      </c>
      <c r="F499" s="39">
        <v>75000</v>
      </c>
      <c r="G499" s="38" t="s">
        <v>12</v>
      </c>
      <c r="H499" s="38" t="s">
        <v>13</v>
      </c>
      <c r="I499" s="39"/>
      <c r="J499" s="38"/>
      <c r="K499" s="38" t="s">
        <v>3</v>
      </c>
      <c r="L499" s="38" t="s">
        <v>59</v>
      </c>
      <c r="M499" s="38" t="s">
        <v>60</v>
      </c>
      <c r="N499" s="35">
        <v>498</v>
      </c>
    </row>
    <row r="500" spans="1:14" ht="15.75" x14ac:dyDescent="0.25">
      <c r="A500" s="34" t="s">
        <v>381</v>
      </c>
      <c r="B500" s="34" t="s">
        <v>790</v>
      </c>
      <c r="C500" s="35" t="s">
        <v>144</v>
      </c>
      <c r="D500" s="34" t="s">
        <v>791</v>
      </c>
      <c r="E500" s="34" t="s">
        <v>76</v>
      </c>
      <c r="F500" s="36">
        <v>75000</v>
      </c>
      <c r="G500" s="35" t="s">
        <v>12</v>
      </c>
      <c r="H500" s="35" t="s">
        <v>13</v>
      </c>
      <c r="I500" s="36"/>
      <c r="J500" s="35"/>
      <c r="K500" s="35" t="s">
        <v>2</v>
      </c>
      <c r="L500" s="35" t="s">
        <v>14</v>
      </c>
      <c r="M500" s="35" t="s">
        <v>15</v>
      </c>
      <c r="N500" s="193">
        <v>499</v>
      </c>
    </row>
    <row r="501" spans="1:14" ht="15.75" x14ac:dyDescent="0.25">
      <c r="A501" s="42" t="s">
        <v>862</v>
      </c>
      <c r="B501" s="37" t="s">
        <v>8</v>
      </c>
      <c r="C501" s="38" t="s">
        <v>12</v>
      </c>
      <c r="D501" s="37" t="s">
        <v>863</v>
      </c>
      <c r="E501" s="37" t="s">
        <v>28</v>
      </c>
      <c r="F501" s="43">
        <v>75000</v>
      </c>
      <c r="G501" s="38" t="s">
        <v>12</v>
      </c>
      <c r="H501" s="38" t="s">
        <v>13</v>
      </c>
      <c r="I501" s="39"/>
      <c r="J501" s="38"/>
      <c r="K501" s="38" t="s">
        <v>2</v>
      </c>
      <c r="L501" s="38" t="s">
        <v>14</v>
      </c>
      <c r="M501" s="38" t="s">
        <v>15</v>
      </c>
      <c r="N501" s="35">
        <v>500</v>
      </c>
    </row>
    <row r="502" spans="1:14" ht="15.75" x14ac:dyDescent="0.25">
      <c r="A502" s="41" t="s">
        <v>1119</v>
      </c>
      <c r="B502" s="34" t="s">
        <v>127</v>
      </c>
      <c r="C502" s="35" t="s">
        <v>87</v>
      </c>
      <c r="D502" s="34" t="s">
        <v>201</v>
      </c>
      <c r="E502" s="34" t="s">
        <v>477</v>
      </c>
      <c r="F502" s="36">
        <v>75000</v>
      </c>
      <c r="G502" s="35" t="s">
        <v>58</v>
      </c>
      <c r="H502" s="35" t="s">
        <v>13</v>
      </c>
      <c r="I502" s="36"/>
      <c r="J502" s="35"/>
      <c r="K502" s="35" t="s">
        <v>1</v>
      </c>
      <c r="L502" s="35" t="s">
        <v>59</v>
      </c>
      <c r="M502" s="35" t="s">
        <v>60</v>
      </c>
      <c r="N502" s="35">
        <v>501</v>
      </c>
    </row>
    <row r="503" spans="1:14" ht="15.75" x14ac:dyDescent="0.25">
      <c r="A503" s="37" t="s">
        <v>1128</v>
      </c>
      <c r="B503" s="37" t="s">
        <v>344</v>
      </c>
      <c r="C503" s="38" t="s">
        <v>187</v>
      </c>
      <c r="D503" s="37" t="s">
        <v>195</v>
      </c>
      <c r="E503" s="37" t="s">
        <v>258</v>
      </c>
      <c r="F503" s="43">
        <v>75000</v>
      </c>
      <c r="G503" s="38" t="s">
        <v>12</v>
      </c>
      <c r="H503" s="38" t="s">
        <v>13</v>
      </c>
      <c r="I503" s="39"/>
      <c r="J503" s="38"/>
      <c r="K503" s="38" t="s">
        <v>3</v>
      </c>
      <c r="L503" s="38" t="s">
        <v>59</v>
      </c>
      <c r="M503" s="38" t="s">
        <v>60</v>
      </c>
      <c r="N503" s="193">
        <v>502</v>
      </c>
    </row>
    <row r="504" spans="1:14" ht="15.75" x14ac:dyDescent="0.25">
      <c r="A504" s="41" t="s">
        <v>1136</v>
      </c>
      <c r="B504" s="34" t="s">
        <v>1137</v>
      </c>
      <c r="C504" s="35" t="s">
        <v>87</v>
      </c>
      <c r="D504" s="34" t="s">
        <v>195</v>
      </c>
      <c r="E504" s="34" t="s">
        <v>189</v>
      </c>
      <c r="F504" s="36">
        <v>74790</v>
      </c>
      <c r="G504" s="35" t="s">
        <v>12</v>
      </c>
      <c r="H504" s="35" t="s">
        <v>13</v>
      </c>
      <c r="I504" s="36"/>
      <c r="J504" s="35"/>
      <c r="K504" s="35" t="s">
        <v>3</v>
      </c>
      <c r="L504" s="35" t="s">
        <v>59</v>
      </c>
      <c r="M504" s="35" t="s">
        <v>60</v>
      </c>
      <c r="N504" s="35">
        <v>503</v>
      </c>
    </row>
    <row r="505" spans="1:14" ht="15.75" x14ac:dyDescent="0.25">
      <c r="A505" s="37" t="s">
        <v>1131</v>
      </c>
      <c r="B505" s="37" t="s">
        <v>1132</v>
      </c>
      <c r="C505" s="38" t="s">
        <v>58</v>
      </c>
      <c r="D505" s="37" t="s">
        <v>195</v>
      </c>
      <c r="E505" s="37" t="s">
        <v>93</v>
      </c>
      <c r="F505" s="39">
        <v>74785</v>
      </c>
      <c r="G505" s="38" t="s">
        <v>58</v>
      </c>
      <c r="H505" s="38" t="s">
        <v>13</v>
      </c>
      <c r="I505" s="39"/>
      <c r="J505" s="38"/>
      <c r="K505" s="38" t="s">
        <v>1</v>
      </c>
      <c r="L505" s="38" t="s">
        <v>59</v>
      </c>
      <c r="M505" s="38" t="s">
        <v>60</v>
      </c>
      <c r="N505" s="35">
        <v>504</v>
      </c>
    </row>
    <row r="506" spans="1:14" ht="15.75" x14ac:dyDescent="0.25">
      <c r="A506" s="34" t="s">
        <v>1142</v>
      </c>
      <c r="B506" s="34" t="s">
        <v>1143</v>
      </c>
      <c r="C506" s="44"/>
      <c r="D506" s="34" t="s">
        <v>195</v>
      </c>
      <c r="E506" s="34" t="s">
        <v>297</v>
      </c>
      <c r="F506" s="40">
        <v>74693</v>
      </c>
      <c r="G506" s="35" t="s">
        <v>12</v>
      </c>
      <c r="H506" s="35" t="s">
        <v>13</v>
      </c>
      <c r="I506" s="36"/>
      <c r="J506" s="35"/>
      <c r="K506" s="35" t="s">
        <v>3</v>
      </c>
      <c r="L506" s="35" t="s">
        <v>59</v>
      </c>
      <c r="M506" s="35" t="s">
        <v>60</v>
      </c>
      <c r="N506" s="193">
        <v>505</v>
      </c>
    </row>
    <row r="507" spans="1:14" ht="15.75" x14ac:dyDescent="0.25">
      <c r="A507" s="42" t="s">
        <v>1067</v>
      </c>
      <c r="B507" s="37" t="s">
        <v>377</v>
      </c>
      <c r="C507" s="38" t="s">
        <v>152</v>
      </c>
      <c r="D507" s="37" t="s">
        <v>195</v>
      </c>
      <c r="E507" s="37" t="s">
        <v>163</v>
      </c>
      <c r="F507" s="43">
        <v>74584</v>
      </c>
      <c r="G507" s="38" t="s">
        <v>12</v>
      </c>
      <c r="H507" s="38" t="s">
        <v>13</v>
      </c>
      <c r="I507" s="39"/>
      <c r="J507" s="38"/>
      <c r="K507" s="38" t="s">
        <v>3</v>
      </c>
      <c r="L507" s="38" t="s">
        <v>59</v>
      </c>
      <c r="M507" s="38" t="s">
        <v>60</v>
      </c>
      <c r="N507" s="35">
        <v>506</v>
      </c>
    </row>
    <row r="508" spans="1:14" ht="15.75" x14ac:dyDescent="0.25">
      <c r="A508" s="34" t="s">
        <v>2753</v>
      </c>
      <c r="B508" s="34" t="s">
        <v>35</v>
      </c>
      <c r="C508" s="35" t="s">
        <v>43</v>
      </c>
      <c r="D508" s="34" t="s">
        <v>2754</v>
      </c>
      <c r="E508" s="34" t="s">
        <v>120</v>
      </c>
      <c r="F508" s="40">
        <v>74563</v>
      </c>
      <c r="G508" s="35" t="s">
        <v>12</v>
      </c>
      <c r="H508" s="35" t="s">
        <v>13</v>
      </c>
      <c r="I508" s="36"/>
      <c r="J508" s="35"/>
      <c r="K508" s="35" t="s">
        <v>2</v>
      </c>
      <c r="L508" s="35" t="s">
        <v>14</v>
      </c>
      <c r="M508" s="35" t="s">
        <v>15</v>
      </c>
      <c r="N508" s="35">
        <v>507</v>
      </c>
    </row>
    <row r="509" spans="1:14" ht="15.75" x14ac:dyDescent="0.25">
      <c r="A509" s="42" t="s">
        <v>1155</v>
      </c>
      <c r="B509" s="37" t="s">
        <v>587</v>
      </c>
      <c r="C509" s="38" t="s">
        <v>43</v>
      </c>
      <c r="D509" s="37" t="s">
        <v>195</v>
      </c>
      <c r="E509" s="37" t="s">
        <v>258</v>
      </c>
      <c r="F509" s="39">
        <v>74453</v>
      </c>
      <c r="G509" s="38" t="s">
        <v>58</v>
      </c>
      <c r="H509" s="38" t="s">
        <v>13</v>
      </c>
      <c r="I509" s="39"/>
      <c r="J509" s="38"/>
      <c r="K509" s="38" t="s">
        <v>1</v>
      </c>
      <c r="L509" s="38" t="s">
        <v>59</v>
      </c>
      <c r="M509" s="38" t="s">
        <v>60</v>
      </c>
      <c r="N509" s="193">
        <v>508</v>
      </c>
    </row>
    <row r="510" spans="1:14" ht="15.75" x14ac:dyDescent="0.25">
      <c r="A510" s="41" t="s">
        <v>1171</v>
      </c>
      <c r="B510" s="34" t="s">
        <v>956</v>
      </c>
      <c r="C510" s="35" t="s">
        <v>12</v>
      </c>
      <c r="D510" s="34" t="s">
        <v>1172</v>
      </c>
      <c r="E510" s="34" t="s">
        <v>53</v>
      </c>
      <c r="F510" s="40">
        <v>74296</v>
      </c>
      <c r="G510" s="35" t="s">
        <v>12</v>
      </c>
      <c r="H510" s="35" t="s">
        <v>13</v>
      </c>
      <c r="I510" s="36"/>
      <c r="J510" s="35"/>
      <c r="K510" s="35" t="s">
        <v>2</v>
      </c>
      <c r="L510" s="35" t="s">
        <v>14</v>
      </c>
      <c r="M510" s="35" t="s">
        <v>15</v>
      </c>
      <c r="N510" s="35">
        <v>509</v>
      </c>
    </row>
    <row r="511" spans="1:14" ht="15.75" x14ac:dyDescent="0.25">
      <c r="A511" s="37" t="s">
        <v>1166</v>
      </c>
      <c r="B511" s="37" t="s">
        <v>175</v>
      </c>
      <c r="C511" s="38" t="s">
        <v>12</v>
      </c>
      <c r="D511" s="37" t="s">
        <v>195</v>
      </c>
      <c r="E511" s="37" t="s">
        <v>535</v>
      </c>
      <c r="F511" s="43">
        <v>74222</v>
      </c>
      <c r="G511" s="38" t="s">
        <v>12</v>
      </c>
      <c r="H511" s="38" t="s">
        <v>13</v>
      </c>
      <c r="I511" s="39"/>
      <c r="J511" s="38"/>
      <c r="K511" s="38" t="s">
        <v>3</v>
      </c>
      <c r="L511" s="38" t="s">
        <v>59</v>
      </c>
      <c r="M511" s="38" t="s">
        <v>60</v>
      </c>
      <c r="N511" s="35">
        <v>510</v>
      </c>
    </row>
    <row r="512" spans="1:14" ht="15.75" x14ac:dyDescent="0.25">
      <c r="A512" s="41" t="s">
        <v>1169</v>
      </c>
      <c r="B512" s="34" t="s">
        <v>17</v>
      </c>
      <c r="C512" s="35" t="s">
        <v>144</v>
      </c>
      <c r="D512" s="34" t="s">
        <v>195</v>
      </c>
      <c r="E512" s="34" t="s">
        <v>93</v>
      </c>
      <c r="F512" s="36">
        <v>74179</v>
      </c>
      <c r="G512" s="35" t="s">
        <v>58</v>
      </c>
      <c r="H512" s="35" t="s">
        <v>13</v>
      </c>
      <c r="I512" s="36"/>
      <c r="J512" s="35"/>
      <c r="K512" s="35" t="s">
        <v>1</v>
      </c>
      <c r="L512" s="35" t="s">
        <v>59</v>
      </c>
      <c r="M512" s="35" t="s">
        <v>60</v>
      </c>
      <c r="N512" s="193">
        <v>511</v>
      </c>
    </row>
    <row r="513" spans="1:14" ht="15.75" x14ac:dyDescent="0.25">
      <c r="A513" s="37" t="s">
        <v>1138</v>
      </c>
      <c r="B513" s="37" t="s">
        <v>1663</v>
      </c>
      <c r="C513" s="38" t="s">
        <v>181</v>
      </c>
      <c r="D513" s="37" t="s">
        <v>195</v>
      </c>
      <c r="E513" s="37" t="s">
        <v>392</v>
      </c>
      <c r="F513" s="39">
        <v>74167</v>
      </c>
      <c r="G513" s="38" t="s">
        <v>12</v>
      </c>
      <c r="H513" s="38" t="s">
        <v>13</v>
      </c>
      <c r="I513" s="39"/>
      <c r="J513" s="38"/>
      <c r="K513" s="38" t="s">
        <v>3</v>
      </c>
      <c r="L513" s="38" t="s">
        <v>59</v>
      </c>
      <c r="M513" s="38" t="s">
        <v>60</v>
      </c>
      <c r="N513" s="35">
        <v>512</v>
      </c>
    </row>
    <row r="514" spans="1:14" ht="15.75" x14ac:dyDescent="0.25">
      <c r="A514" s="34" t="s">
        <v>1097</v>
      </c>
      <c r="B514" s="34" t="s">
        <v>203</v>
      </c>
      <c r="C514" s="35" t="s">
        <v>224</v>
      </c>
      <c r="D514" s="34" t="s">
        <v>195</v>
      </c>
      <c r="E514" s="34" t="s">
        <v>211</v>
      </c>
      <c r="F514" s="36">
        <v>74149</v>
      </c>
      <c r="G514" s="35" t="s">
        <v>12</v>
      </c>
      <c r="H514" s="35" t="s">
        <v>13</v>
      </c>
      <c r="I514" s="36">
        <v>4000</v>
      </c>
      <c r="J514" s="35"/>
      <c r="K514" s="35" t="s">
        <v>3</v>
      </c>
      <c r="L514" s="35" t="s">
        <v>59</v>
      </c>
      <c r="M514" s="35" t="s">
        <v>60</v>
      </c>
      <c r="N514" s="35">
        <v>513</v>
      </c>
    </row>
    <row r="515" spans="1:14" ht="15.75" x14ac:dyDescent="0.25">
      <c r="A515" s="37" t="s">
        <v>1164</v>
      </c>
      <c r="B515" s="37" t="s">
        <v>1165</v>
      </c>
      <c r="C515" s="38" t="s">
        <v>23</v>
      </c>
      <c r="D515" s="37" t="s">
        <v>195</v>
      </c>
      <c r="E515" s="37" t="s">
        <v>93</v>
      </c>
      <c r="F515" s="43">
        <v>74136</v>
      </c>
      <c r="G515" s="38" t="s">
        <v>12</v>
      </c>
      <c r="H515" s="38" t="s">
        <v>13</v>
      </c>
      <c r="I515" s="39"/>
      <c r="J515" s="38"/>
      <c r="K515" s="38" t="s">
        <v>3</v>
      </c>
      <c r="L515" s="38" t="s">
        <v>59</v>
      </c>
      <c r="M515" s="38" t="s">
        <v>60</v>
      </c>
      <c r="N515" s="193">
        <v>514</v>
      </c>
    </row>
    <row r="516" spans="1:14" ht="15.75" x14ac:dyDescent="0.25">
      <c r="A516" s="41" t="s">
        <v>850</v>
      </c>
      <c r="B516" s="34" t="s">
        <v>1163</v>
      </c>
      <c r="C516" s="44"/>
      <c r="D516" s="34" t="s">
        <v>195</v>
      </c>
      <c r="E516" s="34" t="s">
        <v>297</v>
      </c>
      <c r="F516" s="40">
        <v>73970</v>
      </c>
      <c r="G516" s="35" t="s">
        <v>58</v>
      </c>
      <c r="H516" s="35" t="s">
        <v>13</v>
      </c>
      <c r="I516" s="36"/>
      <c r="J516" s="35"/>
      <c r="K516" s="35" t="s">
        <v>1</v>
      </c>
      <c r="L516" s="35" t="s">
        <v>59</v>
      </c>
      <c r="M516" s="35" t="s">
        <v>60</v>
      </c>
      <c r="N516" s="35">
        <v>515</v>
      </c>
    </row>
    <row r="517" spans="1:14" ht="15.75" x14ac:dyDescent="0.25">
      <c r="A517" s="42" t="s">
        <v>1274</v>
      </c>
      <c r="B517" s="37" t="s">
        <v>559</v>
      </c>
      <c r="C517" s="38" t="s">
        <v>18</v>
      </c>
      <c r="D517" s="37" t="s">
        <v>195</v>
      </c>
      <c r="E517" s="37" t="s">
        <v>535</v>
      </c>
      <c r="F517" s="43">
        <v>73935</v>
      </c>
      <c r="G517" s="38" t="s">
        <v>12</v>
      </c>
      <c r="H517" s="38" t="s">
        <v>13</v>
      </c>
      <c r="I517" s="39"/>
      <c r="J517" s="38"/>
      <c r="K517" s="38" t="s">
        <v>3</v>
      </c>
      <c r="L517" s="38" t="s">
        <v>59</v>
      </c>
      <c r="M517" s="38" t="s">
        <v>60</v>
      </c>
      <c r="N517" s="35">
        <v>516</v>
      </c>
    </row>
    <row r="518" spans="1:14" ht="15.75" x14ac:dyDescent="0.25">
      <c r="A518" s="34" t="s">
        <v>2755</v>
      </c>
      <c r="B518" s="34" t="s">
        <v>2756</v>
      </c>
      <c r="C518" s="35" t="s">
        <v>87</v>
      </c>
      <c r="D518" s="34" t="s">
        <v>2757</v>
      </c>
      <c r="E518" s="34" t="s">
        <v>113</v>
      </c>
      <c r="F518" s="36">
        <v>73932</v>
      </c>
      <c r="G518" s="35" t="s">
        <v>12</v>
      </c>
      <c r="H518" s="35" t="s">
        <v>13</v>
      </c>
      <c r="I518" s="36"/>
      <c r="J518" s="35"/>
      <c r="K518" s="35" t="s">
        <v>2</v>
      </c>
      <c r="L518" s="35" t="s">
        <v>14</v>
      </c>
      <c r="M518" s="35" t="s">
        <v>15</v>
      </c>
      <c r="N518" s="193">
        <v>517</v>
      </c>
    </row>
    <row r="519" spans="1:14" ht="15.75" x14ac:dyDescent="0.25">
      <c r="A519" s="37" t="s">
        <v>1156</v>
      </c>
      <c r="B519" s="37" t="s">
        <v>1157</v>
      </c>
      <c r="C519" s="38" t="s">
        <v>9</v>
      </c>
      <c r="D519" s="37" t="s">
        <v>195</v>
      </c>
      <c r="E519" s="37" t="s">
        <v>573</v>
      </c>
      <c r="F519" s="39">
        <v>73887</v>
      </c>
      <c r="G519" s="38" t="s">
        <v>12</v>
      </c>
      <c r="H519" s="38" t="s">
        <v>13</v>
      </c>
      <c r="I519" s="39"/>
      <c r="J519" s="38"/>
      <c r="K519" s="38" t="s">
        <v>3</v>
      </c>
      <c r="L519" s="38" t="s">
        <v>59</v>
      </c>
      <c r="M519" s="38" t="s">
        <v>60</v>
      </c>
      <c r="N519" s="35">
        <v>518</v>
      </c>
    </row>
    <row r="520" spans="1:14" ht="15.75" x14ac:dyDescent="0.25">
      <c r="A520" s="41" t="s">
        <v>1170</v>
      </c>
      <c r="B520" s="34" t="s">
        <v>127</v>
      </c>
      <c r="C520" s="35" t="s">
        <v>144</v>
      </c>
      <c r="D520" s="34" t="s">
        <v>195</v>
      </c>
      <c r="E520" s="34" t="s">
        <v>463</v>
      </c>
      <c r="F520" s="36">
        <v>73884</v>
      </c>
      <c r="G520" s="35" t="s">
        <v>12</v>
      </c>
      <c r="H520" s="35" t="s">
        <v>13</v>
      </c>
      <c r="I520" s="36"/>
      <c r="J520" s="35"/>
      <c r="K520" s="35" t="s">
        <v>3</v>
      </c>
      <c r="L520" s="35" t="s">
        <v>59</v>
      </c>
      <c r="M520" s="35" t="s">
        <v>60</v>
      </c>
      <c r="N520" s="35">
        <v>519</v>
      </c>
    </row>
    <row r="521" spans="1:14" ht="15.75" x14ac:dyDescent="0.25">
      <c r="A521" s="37" t="s">
        <v>1158</v>
      </c>
      <c r="B521" s="37" t="s">
        <v>251</v>
      </c>
      <c r="C521" s="38" t="s">
        <v>12</v>
      </c>
      <c r="D521" s="37" t="s">
        <v>195</v>
      </c>
      <c r="E521" s="37" t="s">
        <v>342</v>
      </c>
      <c r="F521" s="39">
        <v>73827</v>
      </c>
      <c r="G521" s="38" t="s">
        <v>12</v>
      </c>
      <c r="H521" s="38" t="s">
        <v>13</v>
      </c>
      <c r="I521" s="39">
        <v>2000</v>
      </c>
      <c r="J521" s="38"/>
      <c r="K521" s="38" t="s">
        <v>3</v>
      </c>
      <c r="L521" s="38" t="s">
        <v>59</v>
      </c>
      <c r="M521" s="38" t="s">
        <v>60</v>
      </c>
      <c r="N521" s="193">
        <v>520</v>
      </c>
    </row>
    <row r="522" spans="1:14" ht="15.75" x14ac:dyDescent="0.25">
      <c r="A522" s="34" t="s">
        <v>1188</v>
      </c>
      <c r="B522" s="34" t="s">
        <v>1189</v>
      </c>
      <c r="C522" s="35" t="s">
        <v>51</v>
      </c>
      <c r="D522" s="34" t="s">
        <v>1190</v>
      </c>
      <c r="E522" s="34" t="s">
        <v>1191</v>
      </c>
      <c r="F522" s="36">
        <v>73742</v>
      </c>
      <c r="G522" s="35" t="s">
        <v>12</v>
      </c>
      <c r="H522" s="35" t="s">
        <v>13</v>
      </c>
      <c r="I522" s="36"/>
      <c r="J522" s="35"/>
      <c r="K522" s="35" t="s">
        <v>2</v>
      </c>
      <c r="L522" s="35" t="s">
        <v>14</v>
      </c>
      <c r="M522" s="35" t="s">
        <v>15</v>
      </c>
      <c r="N522" s="35">
        <v>521</v>
      </c>
    </row>
    <row r="523" spans="1:14" ht="15.75" x14ac:dyDescent="0.25">
      <c r="A523" s="42" t="s">
        <v>1186</v>
      </c>
      <c r="B523" s="37" t="s">
        <v>1187</v>
      </c>
      <c r="C523" s="49"/>
      <c r="D523" s="37" t="s">
        <v>195</v>
      </c>
      <c r="E523" s="37" t="s">
        <v>459</v>
      </c>
      <c r="F523" s="39">
        <v>73685</v>
      </c>
      <c r="G523" s="38" t="s">
        <v>12</v>
      </c>
      <c r="H523" s="38" t="s">
        <v>13</v>
      </c>
      <c r="I523" s="39"/>
      <c r="J523" s="38"/>
      <c r="K523" s="38" t="s">
        <v>3</v>
      </c>
      <c r="L523" s="38" t="s">
        <v>59</v>
      </c>
      <c r="M523" s="38" t="s">
        <v>60</v>
      </c>
      <c r="N523" s="35">
        <v>522</v>
      </c>
    </row>
    <row r="524" spans="1:14" ht="15.75" x14ac:dyDescent="0.25">
      <c r="A524" s="34" t="s">
        <v>1193</v>
      </c>
      <c r="B524" s="34" t="s">
        <v>1194</v>
      </c>
      <c r="C524" s="35" t="s">
        <v>87</v>
      </c>
      <c r="D524" s="34" t="s">
        <v>1195</v>
      </c>
      <c r="E524" s="34" t="s">
        <v>1196</v>
      </c>
      <c r="F524" s="36">
        <v>73680</v>
      </c>
      <c r="G524" s="35" t="s">
        <v>12</v>
      </c>
      <c r="H524" s="35" t="s">
        <v>13</v>
      </c>
      <c r="I524" s="36"/>
      <c r="J524" s="35"/>
      <c r="K524" s="35" t="s">
        <v>2</v>
      </c>
      <c r="L524" s="35" t="s">
        <v>14</v>
      </c>
      <c r="M524" s="35" t="s">
        <v>15</v>
      </c>
      <c r="N524" s="193">
        <v>523</v>
      </c>
    </row>
    <row r="525" spans="1:14" ht="15.75" x14ac:dyDescent="0.25">
      <c r="A525" s="37" t="s">
        <v>1176</v>
      </c>
      <c r="B525" s="37" t="s">
        <v>1177</v>
      </c>
      <c r="C525" s="38" t="s">
        <v>12</v>
      </c>
      <c r="D525" s="37" t="s">
        <v>195</v>
      </c>
      <c r="E525" s="37" t="s">
        <v>501</v>
      </c>
      <c r="F525" s="39">
        <v>73667</v>
      </c>
      <c r="G525" s="38" t="s">
        <v>12</v>
      </c>
      <c r="H525" s="38" t="s">
        <v>13</v>
      </c>
      <c r="I525" s="39"/>
      <c r="J525" s="38"/>
      <c r="K525" s="38" t="s">
        <v>3</v>
      </c>
      <c r="L525" s="38" t="s">
        <v>59</v>
      </c>
      <c r="M525" s="38" t="s">
        <v>60</v>
      </c>
      <c r="N525" s="35">
        <v>524</v>
      </c>
    </row>
    <row r="526" spans="1:14" ht="15.75" x14ac:dyDescent="0.25">
      <c r="A526" s="41" t="s">
        <v>1197</v>
      </c>
      <c r="B526" s="34" t="s">
        <v>118</v>
      </c>
      <c r="C526" s="35" t="s">
        <v>87</v>
      </c>
      <c r="D526" s="34" t="s">
        <v>1198</v>
      </c>
      <c r="E526" s="34" t="s">
        <v>639</v>
      </c>
      <c r="F526" s="36">
        <v>73659</v>
      </c>
      <c r="G526" s="35" t="s">
        <v>12</v>
      </c>
      <c r="H526" s="35" t="s">
        <v>13</v>
      </c>
      <c r="I526" s="36"/>
      <c r="J526" s="35"/>
      <c r="K526" s="35" t="s">
        <v>2</v>
      </c>
      <c r="L526" s="35" t="s">
        <v>14</v>
      </c>
      <c r="M526" s="35" t="s">
        <v>15</v>
      </c>
      <c r="N526" s="35">
        <v>525</v>
      </c>
    </row>
    <row r="527" spans="1:14" ht="15.75" x14ac:dyDescent="0.25">
      <c r="A527" s="37" t="s">
        <v>1181</v>
      </c>
      <c r="B527" s="37" t="s">
        <v>1182</v>
      </c>
      <c r="C527" s="38" t="s">
        <v>135</v>
      </c>
      <c r="D527" s="37" t="s">
        <v>195</v>
      </c>
      <c r="E527" s="37" t="s">
        <v>450</v>
      </c>
      <c r="F527" s="39">
        <v>73655</v>
      </c>
      <c r="G527" s="38" t="s">
        <v>12</v>
      </c>
      <c r="H527" s="38" t="s">
        <v>13</v>
      </c>
      <c r="I527" s="39"/>
      <c r="J527" s="38"/>
      <c r="K527" s="38" t="s">
        <v>3</v>
      </c>
      <c r="L527" s="38" t="s">
        <v>59</v>
      </c>
      <c r="M527" s="38" t="s">
        <v>60</v>
      </c>
      <c r="N527" s="193">
        <v>526</v>
      </c>
    </row>
    <row r="528" spans="1:14" ht="15.75" x14ac:dyDescent="0.25">
      <c r="A528" s="41" t="s">
        <v>1167</v>
      </c>
      <c r="B528" s="34" t="s">
        <v>1168</v>
      </c>
      <c r="C528" s="44"/>
      <c r="D528" s="34" t="s">
        <v>195</v>
      </c>
      <c r="E528" s="34" t="s">
        <v>258</v>
      </c>
      <c r="F528" s="36">
        <v>73595</v>
      </c>
      <c r="G528" s="35" t="s">
        <v>12</v>
      </c>
      <c r="H528" s="35" t="s">
        <v>13</v>
      </c>
      <c r="I528" s="36"/>
      <c r="J528" s="35"/>
      <c r="K528" s="35" t="s">
        <v>3</v>
      </c>
      <c r="L528" s="35" t="s">
        <v>59</v>
      </c>
      <c r="M528" s="35" t="s">
        <v>60</v>
      </c>
      <c r="N528" s="35">
        <v>527</v>
      </c>
    </row>
    <row r="529" spans="1:14" ht="15.75" x14ac:dyDescent="0.25">
      <c r="A529" s="42" t="s">
        <v>2458</v>
      </c>
      <c r="B529" s="37" t="s">
        <v>615</v>
      </c>
      <c r="C529" s="38" t="s">
        <v>18</v>
      </c>
      <c r="D529" s="37" t="s">
        <v>1027</v>
      </c>
      <c r="E529" s="37" t="s">
        <v>53</v>
      </c>
      <c r="F529" s="43">
        <v>73563</v>
      </c>
      <c r="G529" s="38" t="s">
        <v>12</v>
      </c>
      <c r="H529" s="38" t="s">
        <v>13</v>
      </c>
      <c r="I529" s="39"/>
      <c r="J529" s="38"/>
      <c r="K529" s="38" t="s">
        <v>2</v>
      </c>
      <c r="L529" s="38" t="s">
        <v>14</v>
      </c>
      <c r="M529" s="38" t="s">
        <v>15</v>
      </c>
      <c r="N529" s="35">
        <v>528</v>
      </c>
    </row>
    <row r="530" spans="1:14" ht="15.75" x14ac:dyDescent="0.25">
      <c r="A530" s="34" t="s">
        <v>1201</v>
      </c>
      <c r="B530" s="34" t="s">
        <v>441</v>
      </c>
      <c r="C530" s="35" t="s">
        <v>144</v>
      </c>
      <c r="D530" s="34" t="s">
        <v>1202</v>
      </c>
      <c r="E530" s="34" t="s">
        <v>2661</v>
      </c>
      <c r="F530" s="36">
        <v>73556</v>
      </c>
      <c r="G530" s="35" t="s">
        <v>12</v>
      </c>
      <c r="H530" s="35" t="s">
        <v>13</v>
      </c>
      <c r="I530" s="36">
        <v>1000</v>
      </c>
      <c r="J530" s="35"/>
      <c r="K530" s="35" t="s">
        <v>2</v>
      </c>
      <c r="L530" s="35" t="s">
        <v>14</v>
      </c>
      <c r="M530" s="35" t="s">
        <v>15</v>
      </c>
      <c r="N530" s="193">
        <v>529</v>
      </c>
    </row>
    <row r="531" spans="1:14" ht="15.75" x14ac:dyDescent="0.25">
      <c r="A531" s="37" t="s">
        <v>1144</v>
      </c>
      <c r="B531" s="37" t="s">
        <v>1145</v>
      </c>
      <c r="C531" s="38" t="s">
        <v>12</v>
      </c>
      <c r="D531" s="37" t="s">
        <v>195</v>
      </c>
      <c r="E531" s="37" t="s">
        <v>385</v>
      </c>
      <c r="F531" s="39">
        <v>73456</v>
      </c>
      <c r="G531" s="38" t="s">
        <v>12</v>
      </c>
      <c r="H531" s="38" t="s">
        <v>13</v>
      </c>
      <c r="I531" s="39"/>
      <c r="J531" s="38"/>
      <c r="K531" s="38" t="s">
        <v>3</v>
      </c>
      <c r="L531" s="38" t="s">
        <v>59</v>
      </c>
      <c r="M531" s="38" t="s">
        <v>60</v>
      </c>
      <c r="N531" s="35">
        <v>530</v>
      </c>
    </row>
    <row r="532" spans="1:14" ht="15.75" x14ac:dyDescent="0.25">
      <c r="A532" s="34" t="s">
        <v>1185</v>
      </c>
      <c r="B532" s="34" t="s">
        <v>361</v>
      </c>
      <c r="C532" s="35" t="s">
        <v>287</v>
      </c>
      <c r="D532" s="34" t="s">
        <v>195</v>
      </c>
      <c r="E532" s="34" t="s">
        <v>582</v>
      </c>
      <c r="F532" s="40">
        <v>73446</v>
      </c>
      <c r="G532" s="35" t="s">
        <v>12</v>
      </c>
      <c r="H532" s="35" t="s">
        <v>13</v>
      </c>
      <c r="I532" s="36"/>
      <c r="J532" s="35"/>
      <c r="K532" s="35" t="s">
        <v>3</v>
      </c>
      <c r="L532" s="35" t="s">
        <v>59</v>
      </c>
      <c r="M532" s="35" t="s">
        <v>60</v>
      </c>
      <c r="N532" s="35">
        <v>531</v>
      </c>
    </row>
    <row r="533" spans="1:14" ht="15.75" x14ac:dyDescent="0.25">
      <c r="A533" s="42" t="s">
        <v>1205</v>
      </c>
      <c r="B533" s="37" t="s">
        <v>1206</v>
      </c>
      <c r="C533" s="49"/>
      <c r="D533" s="37" t="s">
        <v>1207</v>
      </c>
      <c r="E533" s="37" t="s">
        <v>48</v>
      </c>
      <c r="F533" s="39">
        <v>73440</v>
      </c>
      <c r="G533" s="38" t="s">
        <v>12</v>
      </c>
      <c r="H533" s="38" t="s">
        <v>13</v>
      </c>
      <c r="I533" s="39"/>
      <c r="J533" s="38"/>
      <c r="K533" s="38" t="s">
        <v>2</v>
      </c>
      <c r="L533" s="38" t="s">
        <v>14</v>
      </c>
      <c r="M533" s="38" t="s">
        <v>15</v>
      </c>
      <c r="N533" s="193">
        <v>532</v>
      </c>
    </row>
    <row r="534" spans="1:14" ht="15.75" x14ac:dyDescent="0.25">
      <c r="A534" s="34" t="s">
        <v>864</v>
      </c>
      <c r="B534" s="34" t="s">
        <v>865</v>
      </c>
      <c r="C534" s="35" t="s">
        <v>18</v>
      </c>
      <c r="D534" s="34" t="s">
        <v>2758</v>
      </c>
      <c r="E534" s="34" t="s">
        <v>178</v>
      </c>
      <c r="F534" s="40">
        <v>73440</v>
      </c>
      <c r="G534" s="35" t="s">
        <v>12</v>
      </c>
      <c r="H534" s="35" t="s">
        <v>13</v>
      </c>
      <c r="I534" s="36"/>
      <c r="J534" s="35"/>
      <c r="K534" s="35" t="s">
        <v>2</v>
      </c>
      <c r="L534" s="35" t="s">
        <v>14</v>
      </c>
      <c r="M534" s="35" t="s">
        <v>15</v>
      </c>
      <c r="N534" s="35">
        <v>533</v>
      </c>
    </row>
    <row r="535" spans="1:14" ht="15.75" x14ac:dyDescent="0.25">
      <c r="A535" s="37" t="s">
        <v>1208</v>
      </c>
      <c r="B535" s="37" t="s">
        <v>483</v>
      </c>
      <c r="C535" s="38" t="s">
        <v>51</v>
      </c>
      <c r="D535" s="37" t="s">
        <v>853</v>
      </c>
      <c r="E535" s="37" t="s">
        <v>53</v>
      </c>
      <c r="F535" s="39">
        <v>73384</v>
      </c>
      <c r="G535" s="38" t="s">
        <v>12</v>
      </c>
      <c r="H535" s="38" t="s">
        <v>13</v>
      </c>
      <c r="I535" s="39"/>
      <c r="J535" s="38"/>
      <c r="K535" s="38" t="s">
        <v>2</v>
      </c>
      <c r="L535" s="38" t="s">
        <v>14</v>
      </c>
      <c r="M535" s="38" t="s">
        <v>15</v>
      </c>
      <c r="N535" s="35">
        <v>534</v>
      </c>
    </row>
    <row r="536" spans="1:14" ht="15.75" x14ac:dyDescent="0.25">
      <c r="A536" s="34" t="s">
        <v>1209</v>
      </c>
      <c r="B536" s="34" t="s">
        <v>1210</v>
      </c>
      <c r="C536" s="35" t="s">
        <v>58</v>
      </c>
      <c r="D536" s="34" t="s">
        <v>1211</v>
      </c>
      <c r="E536" s="34" t="s">
        <v>493</v>
      </c>
      <c r="F536" s="36">
        <v>73273</v>
      </c>
      <c r="G536" s="35" t="s">
        <v>12</v>
      </c>
      <c r="H536" s="35" t="s">
        <v>13</v>
      </c>
      <c r="I536" s="36"/>
      <c r="J536" s="35"/>
      <c r="K536" s="35" t="s">
        <v>2</v>
      </c>
      <c r="L536" s="35" t="s">
        <v>14</v>
      </c>
      <c r="M536" s="35" t="s">
        <v>15</v>
      </c>
      <c r="N536" s="193">
        <v>535</v>
      </c>
    </row>
    <row r="537" spans="1:14" ht="15.75" x14ac:dyDescent="0.25">
      <c r="A537" s="37" t="s">
        <v>919</v>
      </c>
      <c r="B537" s="37" t="s">
        <v>286</v>
      </c>
      <c r="C537" s="38" t="s">
        <v>31</v>
      </c>
      <c r="D537" s="37" t="s">
        <v>195</v>
      </c>
      <c r="E537" s="37" t="s">
        <v>463</v>
      </c>
      <c r="F537" s="43">
        <v>73207</v>
      </c>
      <c r="G537" s="38" t="s">
        <v>58</v>
      </c>
      <c r="H537" s="38" t="s">
        <v>13</v>
      </c>
      <c r="I537" s="39"/>
      <c r="J537" s="38"/>
      <c r="K537" s="38" t="s">
        <v>1</v>
      </c>
      <c r="L537" s="38" t="s">
        <v>59</v>
      </c>
      <c r="M537" s="38" t="s">
        <v>60</v>
      </c>
      <c r="N537" s="35">
        <v>536</v>
      </c>
    </row>
    <row r="538" spans="1:14" ht="15.75" x14ac:dyDescent="0.25">
      <c r="A538" s="34" t="s">
        <v>1227</v>
      </c>
      <c r="B538" s="34" t="s">
        <v>139</v>
      </c>
      <c r="C538" s="35" t="s">
        <v>12</v>
      </c>
      <c r="D538" s="34" t="s">
        <v>1228</v>
      </c>
      <c r="E538" s="34" t="s">
        <v>25</v>
      </c>
      <c r="F538" s="40">
        <v>73000</v>
      </c>
      <c r="G538" s="35" t="s">
        <v>12</v>
      </c>
      <c r="H538" s="35" t="s">
        <v>13</v>
      </c>
      <c r="I538" s="36"/>
      <c r="J538" s="35"/>
      <c r="K538" s="35" t="s">
        <v>2</v>
      </c>
      <c r="L538" s="35" t="s">
        <v>14</v>
      </c>
      <c r="M538" s="35" t="s">
        <v>15</v>
      </c>
      <c r="N538" s="35">
        <v>537</v>
      </c>
    </row>
    <row r="539" spans="1:14" ht="15.75" x14ac:dyDescent="0.25">
      <c r="A539" s="42" t="s">
        <v>1233</v>
      </c>
      <c r="B539" s="37" t="s">
        <v>191</v>
      </c>
      <c r="C539" s="38" t="s">
        <v>224</v>
      </c>
      <c r="D539" s="37" t="s">
        <v>1234</v>
      </c>
      <c r="E539" s="37" t="s">
        <v>141</v>
      </c>
      <c r="F539" s="43">
        <v>72982</v>
      </c>
      <c r="G539" s="38" t="s">
        <v>12</v>
      </c>
      <c r="H539" s="38" t="s">
        <v>13</v>
      </c>
      <c r="I539" s="39"/>
      <c r="J539" s="38"/>
      <c r="K539" s="38" t="s">
        <v>2</v>
      </c>
      <c r="L539" s="38" t="s">
        <v>14</v>
      </c>
      <c r="M539" s="38" t="s">
        <v>15</v>
      </c>
      <c r="N539" s="193">
        <v>538</v>
      </c>
    </row>
    <row r="540" spans="1:14" ht="15.75" x14ac:dyDescent="0.25">
      <c r="A540" s="34" t="s">
        <v>1312</v>
      </c>
      <c r="B540" s="34" t="s">
        <v>8</v>
      </c>
      <c r="C540" s="35" t="s">
        <v>31</v>
      </c>
      <c r="D540" s="34" t="s">
        <v>2759</v>
      </c>
      <c r="E540" s="34" t="s">
        <v>53</v>
      </c>
      <c r="F540" s="40">
        <v>72935</v>
      </c>
      <c r="G540" s="35" t="s">
        <v>12</v>
      </c>
      <c r="H540" s="35" t="s">
        <v>13</v>
      </c>
      <c r="I540" s="36"/>
      <c r="J540" s="35"/>
      <c r="K540" s="35" t="s">
        <v>2</v>
      </c>
      <c r="L540" s="35" t="s">
        <v>14</v>
      </c>
      <c r="M540" s="35" t="s">
        <v>15</v>
      </c>
      <c r="N540" s="35">
        <v>539</v>
      </c>
    </row>
    <row r="541" spans="1:14" ht="15.75" x14ac:dyDescent="0.25">
      <c r="A541" s="37" t="s">
        <v>673</v>
      </c>
      <c r="B541" s="37" t="s">
        <v>448</v>
      </c>
      <c r="C541" s="38" t="s">
        <v>87</v>
      </c>
      <c r="D541" s="37" t="s">
        <v>674</v>
      </c>
      <c r="E541" s="37" t="s">
        <v>573</v>
      </c>
      <c r="F541" s="39">
        <v>72876</v>
      </c>
      <c r="G541" s="38" t="s">
        <v>12</v>
      </c>
      <c r="H541" s="38" t="s">
        <v>13</v>
      </c>
      <c r="I541" s="39">
        <v>9000</v>
      </c>
      <c r="J541" s="38"/>
      <c r="K541" s="38" t="s">
        <v>3</v>
      </c>
      <c r="L541" s="38" t="s">
        <v>59</v>
      </c>
      <c r="M541" s="38" t="s">
        <v>60</v>
      </c>
      <c r="N541" s="35">
        <v>540</v>
      </c>
    </row>
    <row r="542" spans="1:14" ht="15.75" x14ac:dyDescent="0.25">
      <c r="A542" s="34" t="s">
        <v>1244</v>
      </c>
      <c r="B542" s="34" t="s">
        <v>131</v>
      </c>
      <c r="C542" s="35" t="s">
        <v>12</v>
      </c>
      <c r="D542" s="34" t="s">
        <v>1245</v>
      </c>
      <c r="E542" s="34" t="s">
        <v>1246</v>
      </c>
      <c r="F542" s="40">
        <v>72818</v>
      </c>
      <c r="G542" s="35" t="s">
        <v>12</v>
      </c>
      <c r="H542" s="35" t="s">
        <v>13</v>
      </c>
      <c r="I542" s="36"/>
      <c r="J542" s="35"/>
      <c r="K542" s="35" t="s">
        <v>2</v>
      </c>
      <c r="L542" s="35" t="s">
        <v>14</v>
      </c>
      <c r="M542" s="35" t="s">
        <v>15</v>
      </c>
      <c r="N542" s="193">
        <v>541</v>
      </c>
    </row>
    <row r="543" spans="1:14" ht="15.75" x14ac:dyDescent="0.25">
      <c r="A543" s="37" t="s">
        <v>1140</v>
      </c>
      <c r="B543" s="37" t="s">
        <v>1141</v>
      </c>
      <c r="C543" s="49"/>
      <c r="D543" s="37" t="s">
        <v>195</v>
      </c>
      <c r="E543" s="37" t="s">
        <v>490</v>
      </c>
      <c r="F543" s="39">
        <v>72806</v>
      </c>
      <c r="G543" s="38" t="s">
        <v>12</v>
      </c>
      <c r="H543" s="38" t="s">
        <v>13</v>
      </c>
      <c r="I543" s="39"/>
      <c r="J543" s="38"/>
      <c r="K543" s="38" t="s">
        <v>3</v>
      </c>
      <c r="L543" s="38" t="s">
        <v>59</v>
      </c>
      <c r="M543" s="38" t="s">
        <v>60</v>
      </c>
      <c r="N543" s="35">
        <v>542</v>
      </c>
    </row>
    <row r="544" spans="1:14" ht="15.75" x14ac:dyDescent="0.25">
      <c r="A544" s="34" t="s">
        <v>1161</v>
      </c>
      <c r="B544" s="34" t="s">
        <v>315</v>
      </c>
      <c r="C544" s="35" t="s">
        <v>144</v>
      </c>
      <c r="D544" s="34" t="s">
        <v>195</v>
      </c>
      <c r="E544" s="34" t="s">
        <v>573</v>
      </c>
      <c r="F544" s="40">
        <v>72785</v>
      </c>
      <c r="G544" s="35" t="s">
        <v>12</v>
      </c>
      <c r="H544" s="35" t="s">
        <v>13</v>
      </c>
      <c r="I544" s="36">
        <v>2000</v>
      </c>
      <c r="J544" s="35"/>
      <c r="K544" s="35" t="s">
        <v>3</v>
      </c>
      <c r="L544" s="35" t="s">
        <v>59</v>
      </c>
      <c r="M544" s="35" t="s">
        <v>60</v>
      </c>
      <c r="N544" s="35">
        <v>543</v>
      </c>
    </row>
    <row r="545" spans="1:14" ht="15.75" x14ac:dyDescent="0.25">
      <c r="A545" s="42" t="s">
        <v>1214</v>
      </c>
      <c r="B545" s="37" t="s">
        <v>1215</v>
      </c>
      <c r="C545" s="38" t="s">
        <v>12</v>
      </c>
      <c r="D545" s="37" t="s">
        <v>201</v>
      </c>
      <c r="E545" s="37" t="s">
        <v>208</v>
      </c>
      <c r="F545" s="39">
        <v>72740</v>
      </c>
      <c r="G545" s="38" t="s">
        <v>58</v>
      </c>
      <c r="H545" s="38" t="s">
        <v>13</v>
      </c>
      <c r="I545" s="39"/>
      <c r="J545" s="38"/>
      <c r="K545" s="38" t="s">
        <v>1</v>
      </c>
      <c r="L545" s="38" t="s">
        <v>59</v>
      </c>
      <c r="M545" s="38" t="s">
        <v>60</v>
      </c>
      <c r="N545" s="193">
        <v>544</v>
      </c>
    </row>
    <row r="546" spans="1:14" ht="15.75" x14ac:dyDescent="0.25">
      <c r="A546" s="34" t="s">
        <v>1225</v>
      </c>
      <c r="B546" s="34" t="s">
        <v>1226</v>
      </c>
      <c r="C546" s="35" t="s">
        <v>43</v>
      </c>
      <c r="D546" s="34" t="s">
        <v>195</v>
      </c>
      <c r="E546" s="34" t="s">
        <v>410</v>
      </c>
      <c r="F546" s="36">
        <v>72732</v>
      </c>
      <c r="G546" s="35" t="s">
        <v>12</v>
      </c>
      <c r="H546" s="35" t="s">
        <v>13</v>
      </c>
      <c r="I546" s="36"/>
      <c r="J546" s="35"/>
      <c r="K546" s="35" t="s">
        <v>3</v>
      </c>
      <c r="L546" s="35" t="s">
        <v>59</v>
      </c>
      <c r="M546" s="35" t="s">
        <v>60</v>
      </c>
      <c r="N546" s="35">
        <v>545</v>
      </c>
    </row>
    <row r="547" spans="1:14" ht="15.75" x14ac:dyDescent="0.25">
      <c r="A547" s="37" t="s">
        <v>1231</v>
      </c>
      <c r="B547" s="37" t="s">
        <v>1232</v>
      </c>
      <c r="C547" s="38" t="s">
        <v>23</v>
      </c>
      <c r="D547" s="37" t="s">
        <v>195</v>
      </c>
      <c r="E547" s="37" t="s">
        <v>607</v>
      </c>
      <c r="F547" s="39">
        <v>72625</v>
      </c>
      <c r="G547" s="38" t="s">
        <v>12</v>
      </c>
      <c r="H547" s="38" t="s">
        <v>13</v>
      </c>
      <c r="I547" s="39"/>
      <c r="J547" s="38"/>
      <c r="K547" s="38" t="s">
        <v>3</v>
      </c>
      <c r="L547" s="38" t="s">
        <v>59</v>
      </c>
      <c r="M547" s="38" t="s">
        <v>60</v>
      </c>
      <c r="N547" s="35">
        <v>546</v>
      </c>
    </row>
    <row r="548" spans="1:14" ht="15.75" x14ac:dyDescent="0.25">
      <c r="A548" s="41" t="s">
        <v>1178</v>
      </c>
      <c r="B548" s="34" t="s">
        <v>836</v>
      </c>
      <c r="C548" s="35" t="s">
        <v>144</v>
      </c>
      <c r="D548" s="34" t="s">
        <v>195</v>
      </c>
      <c r="E548" s="34" t="s">
        <v>258</v>
      </c>
      <c r="F548" s="36">
        <v>72612</v>
      </c>
      <c r="G548" s="35" t="s">
        <v>12</v>
      </c>
      <c r="H548" s="35" t="s">
        <v>13</v>
      </c>
      <c r="I548" s="36"/>
      <c r="J548" s="35"/>
      <c r="K548" s="35" t="s">
        <v>3</v>
      </c>
      <c r="L548" s="35" t="s">
        <v>59</v>
      </c>
      <c r="M548" s="35" t="s">
        <v>60</v>
      </c>
      <c r="N548" s="193">
        <v>547</v>
      </c>
    </row>
    <row r="549" spans="1:14" ht="15.75" x14ac:dyDescent="0.25">
      <c r="A549" s="42" t="s">
        <v>2251</v>
      </c>
      <c r="B549" s="37" t="s">
        <v>74</v>
      </c>
      <c r="C549" s="38" t="s">
        <v>31</v>
      </c>
      <c r="D549" s="37" t="s">
        <v>2760</v>
      </c>
      <c r="E549" s="37" t="s">
        <v>120</v>
      </c>
      <c r="F549" s="39">
        <v>72561</v>
      </c>
      <c r="G549" s="38" t="s">
        <v>12</v>
      </c>
      <c r="H549" s="38" t="s">
        <v>13</v>
      </c>
      <c r="I549" s="39"/>
      <c r="J549" s="38"/>
      <c r="K549" s="38" t="s">
        <v>4</v>
      </c>
      <c r="L549" s="38" t="s">
        <v>14</v>
      </c>
      <c r="M549" s="38" t="s">
        <v>121</v>
      </c>
      <c r="N549" s="35">
        <v>548</v>
      </c>
    </row>
    <row r="550" spans="1:14" ht="15.75" x14ac:dyDescent="0.25">
      <c r="A550" s="34" t="s">
        <v>1237</v>
      </c>
      <c r="B550" s="34" t="s">
        <v>1238</v>
      </c>
      <c r="C550" s="35" t="s">
        <v>23</v>
      </c>
      <c r="D550" s="34" t="s">
        <v>1239</v>
      </c>
      <c r="E550" s="34" t="s">
        <v>450</v>
      </c>
      <c r="F550" s="40">
        <v>72555</v>
      </c>
      <c r="G550" s="35" t="s">
        <v>58</v>
      </c>
      <c r="H550" s="35" t="s">
        <v>13</v>
      </c>
      <c r="I550" s="36">
        <v>3273</v>
      </c>
      <c r="J550" s="35"/>
      <c r="K550" s="35" t="s">
        <v>1</v>
      </c>
      <c r="L550" s="35" t="s">
        <v>59</v>
      </c>
      <c r="M550" s="35" t="s">
        <v>60</v>
      </c>
      <c r="N550" s="35">
        <v>549</v>
      </c>
    </row>
    <row r="551" spans="1:14" ht="15.75" x14ac:dyDescent="0.25">
      <c r="A551" s="37" t="s">
        <v>1240</v>
      </c>
      <c r="B551" s="37" t="s">
        <v>1241</v>
      </c>
      <c r="C551" s="38" t="s">
        <v>63</v>
      </c>
      <c r="D551" s="37" t="s">
        <v>195</v>
      </c>
      <c r="E551" s="37" t="s">
        <v>508</v>
      </c>
      <c r="F551" s="43">
        <v>72507</v>
      </c>
      <c r="G551" s="38" t="s">
        <v>12</v>
      </c>
      <c r="H551" s="38" t="s">
        <v>13</v>
      </c>
      <c r="I551" s="39"/>
      <c r="J551" s="38"/>
      <c r="K551" s="38" t="s">
        <v>3</v>
      </c>
      <c r="L551" s="38" t="s">
        <v>59</v>
      </c>
      <c r="M551" s="38" t="s">
        <v>60</v>
      </c>
      <c r="N551" s="193">
        <v>550</v>
      </c>
    </row>
    <row r="552" spans="1:14" ht="15.75" x14ac:dyDescent="0.25">
      <c r="A552" s="41" t="s">
        <v>793</v>
      </c>
      <c r="B552" s="34" t="s">
        <v>74</v>
      </c>
      <c r="C552" s="35" t="s">
        <v>12</v>
      </c>
      <c r="D552" s="34" t="s">
        <v>2761</v>
      </c>
      <c r="E552" s="34" t="s">
        <v>547</v>
      </c>
      <c r="F552" s="40">
        <v>72500</v>
      </c>
      <c r="G552" s="35" t="s">
        <v>12</v>
      </c>
      <c r="H552" s="35" t="s">
        <v>13</v>
      </c>
      <c r="I552" s="36"/>
      <c r="J552" s="35"/>
      <c r="K552" s="35" t="s">
        <v>2</v>
      </c>
      <c r="L552" s="35" t="s">
        <v>14</v>
      </c>
      <c r="M552" s="35" t="s">
        <v>15</v>
      </c>
      <c r="N552" s="35">
        <v>551</v>
      </c>
    </row>
    <row r="553" spans="1:14" ht="15.75" x14ac:dyDescent="0.25">
      <c r="A553" s="37" t="s">
        <v>1129</v>
      </c>
      <c r="B553" s="37" t="s">
        <v>248</v>
      </c>
      <c r="C553" s="49"/>
      <c r="D553" s="37" t="s">
        <v>1130</v>
      </c>
      <c r="E553" s="37" t="s">
        <v>120</v>
      </c>
      <c r="F553" s="39">
        <v>72448</v>
      </c>
      <c r="G553" s="38" t="s">
        <v>12</v>
      </c>
      <c r="H553" s="38" t="s">
        <v>13</v>
      </c>
      <c r="I553" s="39"/>
      <c r="J553" s="38"/>
      <c r="K553" s="38" t="s">
        <v>4</v>
      </c>
      <c r="L553" s="38" t="s">
        <v>14</v>
      </c>
      <c r="M553" s="38" t="s">
        <v>121</v>
      </c>
      <c r="N553" s="35">
        <v>552</v>
      </c>
    </row>
    <row r="554" spans="1:14" ht="15.75" x14ac:dyDescent="0.25">
      <c r="A554" s="34" t="s">
        <v>1260</v>
      </c>
      <c r="B554" s="34" t="s">
        <v>462</v>
      </c>
      <c r="C554" s="35" t="s">
        <v>12</v>
      </c>
      <c r="D554" s="34" t="s">
        <v>729</v>
      </c>
      <c r="E554" s="34" t="s">
        <v>1261</v>
      </c>
      <c r="F554" s="36">
        <v>72443</v>
      </c>
      <c r="G554" s="35" t="s">
        <v>12</v>
      </c>
      <c r="H554" s="35" t="s">
        <v>13</v>
      </c>
      <c r="I554" s="36"/>
      <c r="J554" s="35"/>
      <c r="K554" s="35" t="s">
        <v>2</v>
      </c>
      <c r="L554" s="35" t="s">
        <v>14</v>
      </c>
      <c r="M554" s="35" t="s">
        <v>15</v>
      </c>
      <c r="N554" s="193">
        <v>553</v>
      </c>
    </row>
    <row r="555" spans="1:14" ht="15.75" x14ac:dyDescent="0.25">
      <c r="A555" s="37" t="s">
        <v>1242</v>
      </c>
      <c r="B555" s="37" t="s">
        <v>1243</v>
      </c>
      <c r="C555" s="38" t="s">
        <v>144</v>
      </c>
      <c r="D555" s="37" t="s">
        <v>201</v>
      </c>
      <c r="E555" s="37" t="s">
        <v>93</v>
      </c>
      <c r="F555" s="39">
        <v>72390</v>
      </c>
      <c r="G555" s="38" t="s">
        <v>12</v>
      </c>
      <c r="H555" s="38" t="s">
        <v>13</v>
      </c>
      <c r="I555" s="39"/>
      <c r="J555" s="38"/>
      <c r="K555" s="38" t="s">
        <v>3</v>
      </c>
      <c r="L555" s="38" t="s">
        <v>59</v>
      </c>
      <c r="M555" s="38" t="s">
        <v>60</v>
      </c>
      <c r="N555" s="35">
        <v>554</v>
      </c>
    </row>
    <row r="556" spans="1:14" ht="15.75" x14ac:dyDescent="0.25">
      <c r="A556" s="34" t="s">
        <v>1173</v>
      </c>
      <c r="B556" s="34" t="s">
        <v>601</v>
      </c>
      <c r="C556" s="35" t="s">
        <v>181</v>
      </c>
      <c r="D556" s="34" t="s">
        <v>195</v>
      </c>
      <c r="E556" s="34" t="s">
        <v>573</v>
      </c>
      <c r="F556" s="36">
        <v>72362</v>
      </c>
      <c r="G556" s="35" t="s">
        <v>12</v>
      </c>
      <c r="H556" s="35" t="s">
        <v>13</v>
      </c>
      <c r="I556" s="36"/>
      <c r="J556" s="35"/>
      <c r="K556" s="35" t="s">
        <v>3</v>
      </c>
      <c r="L556" s="35" t="s">
        <v>59</v>
      </c>
      <c r="M556" s="35" t="s">
        <v>60</v>
      </c>
      <c r="N556" s="35">
        <v>555</v>
      </c>
    </row>
    <row r="557" spans="1:14" ht="15.75" x14ac:dyDescent="0.25">
      <c r="A557" s="37" t="s">
        <v>1264</v>
      </c>
      <c r="B557" s="37" t="s">
        <v>1265</v>
      </c>
      <c r="C557" s="38" t="s">
        <v>187</v>
      </c>
      <c r="D557" s="37" t="s">
        <v>1266</v>
      </c>
      <c r="E557" s="37" t="s">
        <v>570</v>
      </c>
      <c r="F557" s="43">
        <v>72348</v>
      </c>
      <c r="G557" s="38" t="s">
        <v>12</v>
      </c>
      <c r="H557" s="38" t="s">
        <v>13</v>
      </c>
      <c r="I557" s="39"/>
      <c r="J557" s="38"/>
      <c r="K557" s="38" t="s">
        <v>2</v>
      </c>
      <c r="L557" s="38" t="s">
        <v>14</v>
      </c>
      <c r="M557" s="38" t="s">
        <v>15</v>
      </c>
      <c r="N557" s="193">
        <v>556</v>
      </c>
    </row>
    <row r="558" spans="1:14" ht="15.75" x14ac:dyDescent="0.25">
      <c r="A558" s="34" t="s">
        <v>1220</v>
      </c>
      <c r="B558" s="34" t="s">
        <v>50</v>
      </c>
      <c r="C558" s="35" t="s">
        <v>58</v>
      </c>
      <c r="D558" s="34" t="s">
        <v>195</v>
      </c>
      <c r="E558" s="34" t="s">
        <v>380</v>
      </c>
      <c r="F558" s="40">
        <v>72288</v>
      </c>
      <c r="G558" s="35" t="s">
        <v>12</v>
      </c>
      <c r="H558" s="35" t="s">
        <v>13</v>
      </c>
      <c r="I558" s="36"/>
      <c r="J558" s="35"/>
      <c r="K558" s="35" t="s">
        <v>3</v>
      </c>
      <c r="L558" s="35" t="s">
        <v>59</v>
      </c>
      <c r="M558" s="35" t="s">
        <v>60</v>
      </c>
      <c r="N558" s="35">
        <v>557</v>
      </c>
    </row>
    <row r="559" spans="1:14" ht="15.75" x14ac:dyDescent="0.25">
      <c r="A559" s="37" t="s">
        <v>303</v>
      </c>
      <c r="B559" s="37" t="s">
        <v>260</v>
      </c>
      <c r="C559" s="38" t="s">
        <v>144</v>
      </c>
      <c r="D559" s="37" t="s">
        <v>1267</v>
      </c>
      <c r="E559" s="37" t="s">
        <v>658</v>
      </c>
      <c r="F559" s="43">
        <v>72287</v>
      </c>
      <c r="G559" s="38" t="s">
        <v>12</v>
      </c>
      <c r="H559" s="38" t="s">
        <v>13</v>
      </c>
      <c r="I559" s="39"/>
      <c r="J559" s="38"/>
      <c r="K559" s="38" t="s">
        <v>2</v>
      </c>
      <c r="L559" s="38" t="s">
        <v>14</v>
      </c>
      <c r="M559" s="38" t="s">
        <v>15</v>
      </c>
      <c r="N559" s="35">
        <v>558</v>
      </c>
    </row>
    <row r="560" spans="1:14" ht="15.75" x14ac:dyDescent="0.25">
      <c r="A560" s="34" t="s">
        <v>1224</v>
      </c>
      <c r="B560" s="34" t="s">
        <v>1052</v>
      </c>
      <c r="C560" s="35" t="s">
        <v>207</v>
      </c>
      <c r="D560" s="34" t="s">
        <v>195</v>
      </c>
      <c r="E560" s="34" t="s">
        <v>211</v>
      </c>
      <c r="F560" s="40">
        <v>72220</v>
      </c>
      <c r="G560" s="35" t="s">
        <v>12</v>
      </c>
      <c r="H560" s="35" t="s">
        <v>13</v>
      </c>
      <c r="I560" s="36"/>
      <c r="J560" s="35"/>
      <c r="K560" s="35" t="s">
        <v>3</v>
      </c>
      <c r="L560" s="35" t="s">
        <v>59</v>
      </c>
      <c r="M560" s="35" t="s">
        <v>60</v>
      </c>
      <c r="N560" s="193">
        <v>559</v>
      </c>
    </row>
    <row r="561" spans="1:14" ht="15.75" x14ac:dyDescent="0.25">
      <c r="A561" s="37" t="s">
        <v>1270</v>
      </c>
      <c r="B561" s="37" t="s">
        <v>95</v>
      </c>
      <c r="C561" s="38" t="s">
        <v>207</v>
      </c>
      <c r="D561" s="37" t="s">
        <v>1271</v>
      </c>
      <c r="E561" s="37" t="s">
        <v>1272</v>
      </c>
      <c r="F561" s="39">
        <v>72200</v>
      </c>
      <c r="G561" s="38" t="s">
        <v>12</v>
      </c>
      <c r="H561" s="38" t="s">
        <v>63</v>
      </c>
      <c r="I561" s="39"/>
      <c r="J561" s="38"/>
      <c r="K561" s="38" t="s">
        <v>2</v>
      </c>
      <c r="L561" s="38" t="s">
        <v>14</v>
      </c>
      <c r="M561" s="38" t="s">
        <v>15</v>
      </c>
      <c r="N561" s="35">
        <v>560</v>
      </c>
    </row>
    <row r="562" spans="1:14" ht="15.75" x14ac:dyDescent="0.25">
      <c r="A562" s="34" t="s">
        <v>1262</v>
      </c>
      <c r="B562" s="34" t="s">
        <v>448</v>
      </c>
      <c r="C562" s="35" t="s">
        <v>87</v>
      </c>
      <c r="D562" s="34" t="s">
        <v>195</v>
      </c>
      <c r="E562" s="34" t="s">
        <v>1263</v>
      </c>
      <c r="F562" s="40">
        <v>72196</v>
      </c>
      <c r="G562" s="35" t="s">
        <v>12</v>
      </c>
      <c r="H562" s="35" t="s">
        <v>13</v>
      </c>
      <c r="I562" s="36"/>
      <c r="J562" s="35"/>
      <c r="K562" s="35" t="s">
        <v>3</v>
      </c>
      <c r="L562" s="35" t="s">
        <v>59</v>
      </c>
      <c r="M562" s="35" t="s">
        <v>60</v>
      </c>
      <c r="N562" s="35">
        <v>561</v>
      </c>
    </row>
    <row r="563" spans="1:14" ht="15.75" x14ac:dyDescent="0.25">
      <c r="A563" s="37" t="s">
        <v>942</v>
      </c>
      <c r="B563" s="37" t="s">
        <v>127</v>
      </c>
      <c r="C563" s="38" t="s">
        <v>87</v>
      </c>
      <c r="D563" s="37" t="s">
        <v>195</v>
      </c>
      <c r="E563" s="37" t="s">
        <v>342</v>
      </c>
      <c r="F563" s="39">
        <v>72161</v>
      </c>
      <c r="G563" s="38" t="s">
        <v>12</v>
      </c>
      <c r="H563" s="38" t="s">
        <v>13</v>
      </c>
      <c r="I563" s="39"/>
      <c r="J563" s="38"/>
      <c r="K563" s="38" t="s">
        <v>3</v>
      </c>
      <c r="L563" s="38" t="s">
        <v>59</v>
      </c>
      <c r="M563" s="38" t="s">
        <v>60</v>
      </c>
      <c r="N563" s="193">
        <v>562</v>
      </c>
    </row>
    <row r="564" spans="1:14" ht="15.75" x14ac:dyDescent="0.25">
      <c r="A564" s="34" t="s">
        <v>1275</v>
      </c>
      <c r="B564" s="34" t="s">
        <v>1265</v>
      </c>
      <c r="C564" s="44"/>
      <c r="D564" s="34" t="s">
        <v>1276</v>
      </c>
      <c r="E564" s="34" t="s">
        <v>321</v>
      </c>
      <c r="F564" s="36">
        <v>72114</v>
      </c>
      <c r="G564" s="35" t="s">
        <v>12</v>
      </c>
      <c r="H564" s="35" t="s">
        <v>13</v>
      </c>
      <c r="I564" s="36">
        <v>700</v>
      </c>
      <c r="J564" s="35"/>
      <c r="K564" s="35" t="s">
        <v>2</v>
      </c>
      <c r="L564" s="35" t="s">
        <v>14</v>
      </c>
      <c r="M564" s="35" t="s">
        <v>15</v>
      </c>
      <c r="N564" s="35">
        <v>563</v>
      </c>
    </row>
    <row r="565" spans="1:14" ht="15.75" x14ac:dyDescent="0.25">
      <c r="A565" s="42" t="s">
        <v>1277</v>
      </c>
      <c r="B565" s="37" t="s">
        <v>17</v>
      </c>
      <c r="C565" s="38" t="s">
        <v>51</v>
      </c>
      <c r="D565" s="37" t="s">
        <v>1278</v>
      </c>
      <c r="E565" s="37" t="s">
        <v>1279</v>
      </c>
      <c r="F565" s="39">
        <v>72105</v>
      </c>
      <c r="G565" s="38" t="s">
        <v>12</v>
      </c>
      <c r="H565" s="38" t="s">
        <v>13</v>
      </c>
      <c r="I565" s="39"/>
      <c r="J565" s="38"/>
      <c r="K565" s="38" t="s">
        <v>2</v>
      </c>
      <c r="L565" s="38" t="s">
        <v>14</v>
      </c>
      <c r="M565" s="38" t="s">
        <v>15</v>
      </c>
      <c r="N565" s="35">
        <v>564</v>
      </c>
    </row>
    <row r="566" spans="1:14" ht="15.75" x14ac:dyDescent="0.25">
      <c r="A566" s="34" t="s">
        <v>1230</v>
      </c>
      <c r="B566" s="34" t="s">
        <v>1226</v>
      </c>
      <c r="C566" s="35" t="s">
        <v>43</v>
      </c>
      <c r="D566" s="34" t="s">
        <v>195</v>
      </c>
      <c r="E566" s="34" t="s">
        <v>573</v>
      </c>
      <c r="F566" s="40">
        <v>72043</v>
      </c>
      <c r="G566" s="35" t="s">
        <v>58</v>
      </c>
      <c r="H566" s="35" t="s">
        <v>13</v>
      </c>
      <c r="I566" s="36"/>
      <c r="J566" s="35"/>
      <c r="K566" s="35" t="s">
        <v>1</v>
      </c>
      <c r="L566" s="35" t="s">
        <v>59</v>
      </c>
      <c r="M566" s="35" t="s">
        <v>60</v>
      </c>
      <c r="N566" s="193">
        <v>565</v>
      </c>
    </row>
    <row r="567" spans="1:14" ht="15.75" x14ac:dyDescent="0.25">
      <c r="A567" s="37" t="s">
        <v>1257</v>
      </c>
      <c r="B567" s="37" t="s">
        <v>1256</v>
      </c>
      <c r="C567" s="38" t="s">
        <v>51</v>
      </c>
      <c r="D567" s="37" t="s">
        <v>195</v>
      </c>
      <c r="E567" s="37" t="s">
        <v>463</v>
      </c>
      <c r="F567" s="39">
        <v>72036</v>
      </c>
      <c r="G567" s="38" t="s">
        <v>12</v>
      </c>
      <c r="H567" s="38" t="s">
        <v>13</v>
      </c>
      <c r="I567" s="39"/>
      <c r="J567" s="38"/>
      <c r="K567" s="38" t="s">
        <v>3</v>
      </c>
      <c r="L567" s="38" t="s">
        <v>59</v>
      </c>
      <c r="M567" s="38" t="s">
        <v>60</v>
      </c>
      <c r="N567" s="35">
        <v>566</v>
      </c>
    </row>
    <row r="568" spans="1:14" ht="15.75" x14ac:dyDescent="0.25">
      <c r="A568" s="34" t="s">
        <v>1284</v>
      </c>
      <c r="B568" s="34" t="s">
        <v>1285</v>
      </c>
      <c r="C568" s="44"/>
      <c r="D568" s="34" t="s">
        <v>1286</v>
      </c>
      <c r="E568" s="34" t="s">
        <v>321</v>
      </c>
      <c r="F568" s="36">
        <v>72000</v>
      </c>
      <c r="G568" s="35" t="s">
        <v>12</v>
      </c>
      <c r="H568" s="35" t="s">
        <v>13</v>
      </c>
      <c r="I568" s="36"/>
      <c r="J568" s="35"/>
      <c r="K568" s="35" t="s">
        <v>2</v>
      </c>
      <c r="L568" s="35" t="s">
        <v>14</v>
      </c>
      <c r="M568" s="35" t="s">
        <v>15</v>
      </c>
      <c r="N568" s="35">
        <v>567</v>
      </c>
    </row>
    <row r="569" spans="1:14" ht="15.75" x14ac:dyDescent="0.25">
      <c r="A569" s="37" t="s">
        <v>1255</v>
      </c>
      <c r="B569" s="37" t="s">
        <v>1256</v>
      </c>
      <c r="C569" s="38" t="s">
        <v>51</v>
      </c>
      <c r="D569" s="37" t="s">
        <v>195</v>
      </c>
      <c r="E569" s="37" t="s">
        <v>258</v>
      </c>
      <c r="F569" s="43">
        <v>71945</v>
      </c>
      <c r="G569" s="38" t="s">
        <v>12</v>
      </c>
      <c r="H569" s="38" t="s">
        <v>13</v>
      </c>
      <c r="I569" s="39">
        <v>2000</v>
      </c>
      <c r="J569" s="38"/>
      <c r="K569" s="38" t="s">
        <v>3</v>
      </c>
      <c r="L569" s="38" t="s">
        <v>59</v>
      </c>
      <c r="M569" s="38" t="s">
        <v>60</v>
      </c>
      <c r="N569" s="193">
        <v>568</v>
      </c>
    </row>
    <row r="570" spans="1:14" ht="15.75" x14ac:dyDescent="0.25">
      <c r="A570" s="41" t="s">
        <v>1251</v>
      </c>
      <c r="B570" s="34" t="s">
        <v>1252</v>
      </c>
      <c r="C570" s="35" t="s">
        <v>12</v>
      </c>
      <c r="D570" s="34" t="s">
        <v>782</v>
      </c>
      <c r="E570" s="34" t="s">
        <v>205</v>
      </c>
      <c r="F570" s="36">
        <v>71912</v>
      </c>
      <c r="G570" s="35" t="s">
        <v>12</v>
      </c>
      <c r="H570" s="35" t="s">
        <v>13</v>
      </c>
      <c r="I570" s="36"/>
      <c r="J570" s="35"/>
      <c r="K570" s="35" t="s">
        <v>3</v>
      </c>
      <c r="L570" s="35" t="s">
        <v>59</v>
      </c>
      <c r="M570" s="35" t="s">
        <v>60</v>
      </c>
      <c r="N570" s="35">
        <v>569</v>
      </c>
    </row>
    <row r="571" spans="1:14" ht="15.75" x14ac:dyDescent="0.25">
      <c r="A571" s="42" t="s">
        <v>2762</v>
      </c>
      <c r="B571" s="37" t="s">
        <v>2763</v>
      </c>
      <c r="C571" s="49"/>
      <c r="D571" s="37" t="s">
        <v>195</v>
      </c>
      <c r="E571" s="37" t="s">
        <v>410</v>
      </c>
      <c r="F571" s="39">
        <v>71867</v>
      </c>
      <c r="G571" s="38" t="s">
        <v>58</v>
      </c>
      <c r="H571" s="38" t="s">
        <v>13</v>
      </c>
      <c r="I571" s="39"/>
      <c r="J571" s="38"/>
      <c r="K571" s="38" t="s">
        <v>1</v>
      </c>
      <c r="L571" s="38" t="s">
        <v>59</v>
      </c>
      <c r="M571" s="38" t="s">
        <v>60</v>
      </c>
      <c r="N571" s="35">
        <v>570</v>
      </c>
    </row>
    <row r="572" spans="1:14" ht="15.75" x14ac:dyDescent="0.25">
      <c r="A572" s="41" t="s">
        <v>1218</v>
      </c>
      <c r="B572" s="34" t="s">
        <v>1219</v>
      </c>
      <c r="C572" s="44"/>
      <c r="D572" s="34" t="s">
        <v>195</v>
      </c>
      <c r="E572" s="34" t="s">
        <v>270</v>
      </c>
      <c r="F572" s="40">
        <v>71728</v>
      </c>
      <c r="G572" s="35" t="s">
        <v>12</v>
      </c>
      <c r="H572" s="35" t="s">
        <v>13</v>
      </c>
      <c r="I572" s="36"/>
      <c r="J572" s="35"/>
      <c r="K572" s="35" t="s">
        <v>3</v>
      </c>
      <c r="L572" s="35" t="s">
        <v>59</v>
      </c>
      <c r="M572" s="35" t="s">
        <v>60</v>
      </c>
      <c r="N572" s="193">
        <v>571</v>
      </c>
    </row>
    <row r="573" spans="1:14" ht="15.75" x14ac:dyDescent="0.25">
      <c r="A573" s="37" t="s">
        <v>432</v>
      </c>
      <c r="B573" s="37" t="s">
        <v>184</v>
      </c>
      <c r="C573" s="38" t="s">
        <v>12</v>
      </c>
      <c r="D573" s="37" t="s">
        <v>195</v>
      </c>
      <c r="E573" s="37" t="s">
        <v>342</v>
      </c>
      <c r="F573" s="43">
        <v>71686</v>
      </c>
      <c r="G573" s="38" t="s">
        <v>12</v>
      </c>
      <c r="H573" s="38" t="s">
        <v>13</v>
      </c>
      <c r="I573" s="39">
        <v>1500</v>
      </c>
      <c r="J573" s="38"/>
      <c r="K573" s="38" t="s">
        <v>3</v>
      </c>
      <c r="L573" s="38" t="s">
        <v>59</v>
      </c>
      <c r="M573" s="38" t="s">
        <v>60</v>
      </c>
      <c r="N573" s="35">
        <v>572</v>
      </c>
    </row>
    <row r="574" spans="1:14" ht="15.75" x14ac:dyDescent="0.25">
      <c r="A574" s="34" t="s">
        <v>1355</v>
      </c>
      <c r="B574" s="34" t="s">
        <v>351</v>
      </c>
      <c r="C574" s="35" t="s">
        <v>51</v>
      </c>
      <c r="D574" s="34" t="s">
        <v>195</v>
      </c>
      <c r="E574" s="34" t="s">
        <v>385</v>
      </c>
      <c r="F574" s="40">
        <v>71672</v>
      </c>
      <c r="G574" s="35" t="s">
        <v>12</v>
      </c>
      <c r="H574" s="35" t="s">
        <v>13</v>
      </c>
      <c r="I574" s="36"/>
      <c r="J574" s="35"/>
      <c r="K574" s="35" t="s">
        <v>3</v>
      </c>
      <c r="L574" s="35" t="s">
        <v>59</v>
      </c>
      <c r="M574" s="35" t="s">
        <v>60</v>
      </c>
      <c r="N574" s="35">
        <v>573</v>
      </c>
    </row>
    <row r="575" spans="1:14" ht="15.75" x14ac:dyDescent="0.25">
      <c r="A575" s="37" t="s">
        <v>1199</v>
      </c>
      <c r="B575" s="37" t="s">
        <v>1200</v>
      </c>
      <c r="C575" s="49"/>
      <c r="D575" s="37" t="s">
        <v>195</v>
      </c>
      <c r="E575" s="37" t="s">
        <v>625</v>
      </c>
      <c r="F575" s="39">
        <v>71629</v>
      </c>
      <c r="G575" s="38" t="s">
        <v>12</v>
      </c>
      <c r="H575" s="38" t="s">
        <v>13</v>
      </c>
      <c r="I575" s="39"/>
      <c r="J575" s="38"/>
      <c r="K575" s="38" t="s">
        <v>3</v>
      </c>
      <c r="L575" s="38" t="s">
        <v>59</v>
      </c>
      <c r="M575" s="38" t="s">
        <v>60</v>
      </c>
      <c r="N575" s="193">
        <v>574</v>
      </c>
    </row>
    <row r="576" spans="1:14" ht="15.75" x14ac:dyDescent="0.25">
      <c r="A576" s="41" t="s">
        <v>1179</v>
      </c>
      <c r="B576" s="34" t="s">
        <v>1180</v>
      </c>
      <c r="C576" s="44"/>
      <c r="D576" s="34" t="s">
        <v>195</v>
      </c>
      <c r="E576" s="34" t="s">
        <v>258</v>
      </c>
      <c r="F576" s="40">
        <v>71621</v>
      </c>
      <c r="G576" s="35" t="s">
        <v>58</v>
      </c>
      <c r="H576" s="35" t="s">
        <v>13</v>
      </c>
      <c r="I576" s="36"/>
      <c r="J576" s="35"/>
      <c r="K576" s="35" t="s">
        <v>1</v>
      </c>
      <c r="L576" s="35" t="s">
        <v>59</v>
      </c>
      <c r="M576" s="35" t="s">
        <v>60</v>
      </c>
      <c r="N576" s="35">
        <v>575</v>
      </c>
    </row>
    <row r="577" spans="1:14" ht="15.75" x14ac:dyDescent="0.25">
      <c r="A577" s="37" t="s">
        <v>313</v>
      </c>
      <c r="B577" s="37" t="s">
        <v>1192</v>
      </c>
      <c r="C577" s="38" t="s">
        <v>181</v>
      </c>
      <c r="D577" s="37" t="s">
        <v>195</v>
      </c>
      <c r="E577" s="37" t="s">
        <v>258</v>
      </c>
      <c r="F577" s="43">
        <v>71599</v>
      </c>
      <c r="G577" s="38" t="s">
        <v>12</v>
      </c>
      <c r="H577" s="38" t="s">
        <v>13</v>
      </c>
      <c r="I577" s="39">
        <v>1500</v>
      </c>
      <c r="J577" s="38"/>
      <c r="K577" s="38" t="s">
        <v>3</v>
      </c>
      <c r="L577" s="38" t="s">
        <v>59</v>
      </c>
      <c r="M577" s="38" t="s">
        <v>60</v>
      </c>
      <c r="N577" s="35">
        <v>576</v>
      </c>
    </row>
    <row r="578" spans="1:14" ht="15.75" x14ac:dyDescent="0.25">
      <c r="A578" s="34" t="s">
        <v>1289</v>
      </c>
      <c r="B578" s="34" t="s">
        <v>1290</v>
      </c>
      <c r="C578" s="35" t="s">
        <v>144</v>
      </c>
      <c r="D578" s="34" t="s">
        <v>56</v>
      </c>
      <c r="E578" s="34" t="s">
        <v>93</v>
      </c>
      <c r="F578" s="36">
        <v>71500</v>
      </c>
      <c r="G578" s="35" t="s">
        <v>12</v>
      </c>
      <c r="H578" s="35" t="s">
        <v>13</v>
      </c>
      <c r="I578" s="36"/>
      <c r="J578" s="35"/>
      <c r="K578" s="35" t="s">
        <v>3</v>
      </c>
      <c r="L578" s="35" t="s">
        <v>59</v>
      </c>
      <c r="M578" s="35" t="s">
        <v>60</v>
      </c>
      <c r="N578" s="193">
        <v>577</v>
      </c>
    </row>
    <row r="579" spans="1:14" ht="15.75" x14ac:dyDescent="0.25">
      <c r="A579" s="37" t="s">
        <v>989</v>
      </c>
      <c r="B579" s="37" t="s">
        <v>990</v>
      </c>
      <c r="C579" s="38" t="s">
        <v>87</v>
      </c>
      <c r="D579" s="37" t="s">
        <v>1828</v>
      </c>
      <c r="E579" s="37" t="s">
        <v>309</v>
      </c>
      <c r="F579" s="43">
        <v>71404</v>
      </c>
      <c r="G579" s="38" t="s">
        <v>12</v>
      </c>
      <c r="H579" s="38" t="s">
        <v>13</v>
      </c>
      <c r="I579" s="39"/>
      <c r="J579" s="38"/>
      <c r="K579" s="38" t="s">
        <v>2</v>
      </c>
      <c r="L579" s="38" t="s">
        <v>14</v>
      </c>
      <c r="M579" s="38" t="s">
        <v>15</v>
      </c>
      <c r="N579" s="35">
        <v>578</v>
      </c>
    </row>
    <row r="580" spans="1:14" ht="15.75" x14ac:dyDescent="0.25">
      <c r="A580" s="41" t="s">
        <v>1299</v>
      </c>
      <c r="B580" s="34" t="s">
        <v>282</v>
      </c>
      <c r="C580" s="35" t="s">
        <v>181</v>
      </c>
      <c r="D580" s="34" t="s">
        <v>1300</v>
      </c>
      <c r="E580" s="34" t="s">
        <v>253</v>
      </c>
      <c r="F580" s="36">
        <v>71400</v>
      </c>
      <c r="G580" s="35" t="s">
        <v>12</v>
      </c>
      <c r="H580" s="35" t="s">
        <v>13</v>
      </c>
      <c r="I580" s="36"/>
      <c r="J580" s="35"/>
      <c r="K580" s="35" t="s">
        <v>2</v>
      </c>
      <c r="L580" s="35" t="s">
        <v>14</v>
      </c>
      <c r="M580" s="35" t="s">
        <v>15</v>
      </c>
      <c r="N580" s="35">
        <v>579</v>
      </c>
    </row>
    <row r="581" spans="1:14" ht="15.75" x14ac:dyDescent="0.25">
      <c r="A581" s="42" t="s">
        <v>2764</v>
      </c>
      <c r="B581" s="37" t="s">
        <v>590</v>
      </c>
      <c r="C581" s="38" t="s">
        <v>12</v>
      </c>
      <c r="D581" s="37" t="s">
        <v>2765</v>
      </c>
      <c r="E581" s="37" t="s">
        <v>11</v>
      </c>
      <c r="F581" s="43">
        <v>71400</v>
      </c>
      <c r="G581" s="38" t="s">
        <v>12</v>
      </c>
      <c r="H581" s="38" t="s">
        <v>13</v>
      </c>
      <c r="I581" s="39"/>
      <c r="J581" s="38"/>
      <c r="K581" s="38" t="s">
        <v>2</v>
      </c>
      <c r="L581" s="38" t="s">
        <v>14</v>
      </c>
      <c r="M581" s="38" t="s">
        <v>15</v>
      </c>
      <c r="N581" s="193">
        <v>580</v>
      </c>
    </row>
    <row r="582" spans="1:14" ht="15.75" x14ac:dyDescent="0.25">
      <c r="A582" s="34" t="s">
        <v>1301</v>
      </c>
      <c r="B582" s="34" t="s">
        <v>1302</v>
      </c>
      <c r="C582" s="35" t="s">
        <v>51</v>
      </c>
      <c r="D582" s="34" t="s">
        <v>1303</v>
      </c>
      <c r="E582" s="34" t="s">
        <v>1304</v>
      </c>
      <c r="F582" s="40">
        <v>71400</v>
      </c>
      <c r="G582" s="35" t="s">
        <v>12</v>
      </c>
      <c r="H582" s="35" t="s">
        <v>13</v>
      </c>
      <c r="I582" s="36"/>
      <c r="J582" s="35"/>
      <c r="K582" s="35" t="s">
        <v>2</v>
      </c>
      <c r="L582" s="35" t="s">
        <v>14</v>
      </c>
      <c r="M582" s="35" t="s">
        <v>15</v>
      </c>
      <c r="N582" s="35">
        <v>581</v>
      </c>
    </row>
    <row r="583" spans="1:14" ht="15.75" x14ac:dyDescent="0.25">
      <c r="A583" s="37" t="s">
        <v>1305</v>
      </c>
      <c r="B583" s="37" t="s">
        <v>394</v>
      </c>
      <c r="C583" s="38" t="s">
        <v>43</v>
      </c>
      <c r="D583" s="37" t="s">
        <v>1306</v>
      </c>
      <c r="E583" s="37" t="s">
        <v>1307</v>
      </c>
      <c r="F583" s="39">
        <v>71400</v>
      </c>
      <c r="G583" s="38" t="s">
        <v>12</v>
      </c>
      <c r="H583" s="38" t="s">
        <v>13</v>
      </c>
      <c r="I583" s="39"/>
      <c r="J583" s="38"/>
      <c r="K583" s="38" t="s">
        <v>2</v>
      </c>
      <c r="L583" s="38" t="s">
        <v>14</v>
      </c>
      <c r="M583" s="38" t="s">
        <v>15</v>
      </c>
      <c r="N583" s="35">
        <v>582</v>
      </c>
    </row>
    <row r="584" spans="1:14" ht="15.75" x14ac:dyDescent="0.25">
      <c r="A584" s="41" t="s">
        <v>970</v>
      </c>
      <c r="B584" s="34" t="s">
        <v>147</v>
      </c>
      <c r="C584" s="35" t="s">
        <v>18</v>
      </c>
      <c r="D584" s="34" t="s">
        <v>195</v>
      </c>
      <c r="E584" s="34" t="s">
        <v>189</v>
      </c>
      <c r="F584" s="36">
        <v>71354</v>
      </c>
      <c r="G584" s="35" t="s">
        <v>12</v>
      </c>
      <c r="H584" s="35" t="s">
        <v>13</v>
      </c>
      <c r="I584" s="36"/>
      <c r="J584" s="35"/>
      <c r="K584" s="35" t="s">
        <v>3</v>
      </c>
      <c r="L584" s="35" t="s">
        <v>59</v>
      </c>
      <c r="M584" s="35" t="s">
        <v>60</v>
      </c>
      <c r="N584" s="193">
        <v>583</v>
      </c>
    </row>
    <row r="585" spans="1:14" ht="15.75" x14ac:dyDescent="0.25">
      <c r="A585" s="37" t="s">
        <v>1268</v>
      </c>
      <c r="B585" s="37" t="s">
        <v>1269</v>
      </c>
      <c r="C585" s="38" t="s">
        <v>51</v>
      </c>
      <c r="D585" s="37" t="s">
        <v>195</v>
      </c>
      <c r="E585" s="37" t="s">
        <v>380</v>
      </c>
      <c r="F585" s="43">
        <v>71341</v>
      </c>
      <c r="G585" s="38" t="s">
        <v>12</v>
      </c>
      <c r="H585" s="38" t="s">
        <v>13</v>
      </c>
      <c r="I585" s="39"/>
      <c r="J585" s="38"/>
      <c r="K585" s="38" t="s">
        <v>3</v>
      </c>
      <c r="L585" s="38" t="s">
        <v>59</v>
      </c>
      <c r="M585" s="38" t="s">
        <v>60</v>
      </c>
      <c r="N585" s="35">
        <v>584</v>
      </c>
    </row>
    <row r="586" spans="1:14" ht="15.75" x14ac:dyDescent="0.25">
      <c r="A586" s="34" t="s">
        <v>989</v>
      </c>
      <c r="B586" s="34" t="s">
        <v>787</v>
      </c>
      <c r="C586" s="35" t="s">
        <v>23</v>
      </c>
      <c r="D586" s="34" t="s">
        <v>195</v>
      </c>
      <c r="E586" s="34" t="s">
        <v>607</v>
      </c>
      <c r="F586" s="40">
        <v>71336</v>
      </c>
      <c r="G586" s="35" t="s">
        <v>12</v>
      </c>
      <c r="H586" s="35" t="s">
        <v>13</v>
      </c>
      <c r="I586" s="36"/>
      <c r="J586" s="35"/>
      <c r="K586" s="35" t="s">
        <v>3</v>
      </c>
      <c r="L586" s="35" t="s">
        <v>59</v>
      </c>
      <c r="M586" s="35" t="s">
        <v>60</v>
      </c>
      <c r="N586" s="35">
        <v>585</v>
      </c>
    </row>
    <row r="587" spans="1:14" ht="15.75" x14ac:dyDescent="0.25">
      <c r="A587" s="42" t="s">
        <v>971</v>
      </c>
      <c r="B587" s="37" t="s">
        <v>311</v>
      </c>
      <c r="C587" s="38" t="s">
        <v>181</v>
      </c>
      <c r="D587" s="37" t="s">
        <v>195</v>
      </c>
      <c r="E587" s="37" t="s">
        <v>603</v>
      </c>
      <c r="F587" s="43">
        <v>71335</v>
      </c>
      <c r="G587" s="38" t="s">
        <v>12</v>
      </c>
      <c r="H587" s="38" t="s">
        <v>13</v>
      </c>
      <c r="I587" s="39">
        <v>2000</v>
      </c>
      <c r="J587" s="38"/>
      <c r="K587" s="38" t="s">
        <v>3</v>
      </c>
      <c r="L587" s="38" t="s">
        <v>59</v>
      </c>
      <c r="M587" s="38" t="s">
        <v>60</v>
      </c>
      <c r="N587" s="193">
        <v>586</v>
      </c>
    </row>
    <row r="588" spans="1:14" ht="15.75" x14ac:dyDescent="0.25">
      <c r="A588" s="34" t="s">
        <v>1378</v>
      </c>
      <c r="B588" s="34" t="s">
        <v>8</v>
      </c>
      <c r="C588" s="35" t="s">
        <v>18</v>
      </c>
      <c r="D588" s="34" t="s">
        <v>201</v>
      </c>
      <c r="E588" s="34" t="s">
        <v>477</v>
      </c>
      <c r="F588" s="36">
        <v>71315</v>
      </c>
      <c r="G588" s="35" t="s">
        <v>12</v>
      </c>
      <c r="H588" s="35" t="s">
        <v>13</v>
      </c>
      <c r="I588" s="36"/>
      <c r="J588" s="35"/>
      <c r="K588" s="35" t="s">
        <v>3</v>
      </c>
      <c r="L588" s="35" t="s">
        <v>59</v>
      </c>
      <c r="M588" s="35" t="s">
        <v>60</v>
      </c>
      <c r="N588" s="35">
        <v>587</v>
      </c>
    </row>
    <row r="589" spans="1:14" ht="15.75" x14ac:dyDescent="0.25">
      <c r="A589" s="42" t="s">
        <v>1251</v>
      </c>
      <c r="B589" s="37" t="s">
        <v>774</v>
      </c>
      <c r="C589" s="38" t="s">
        <v>87</v>
      </c>
      <c r="D589" s="37" t="s">
        <v>1234</v>
      </c>
      <c r="E589" s="37" t="s">
        <v>141</v>
      </c>
      <c r="F589" s="39">
        <v>71315</v>
      </c>
      <c r="G589" s="38" t="s">
        <v>12</v>
      </c>
      <c r="H589" s="38" t="s">
        <v>13</v>
      </c>
      <c r="I589" s="39"/>
      <c r="J589" s="38"/>
      <c r="K589" s="38" t="s">
        <v>2</v>
      </c>
      <c r="L589" s="38" t="s">
        <v>14</v>
      </c>
      <c r="M589" s="38" t="s">
        <v>15</v>
      </c>
      <c r="N589" s="35">
        <v>588</v>
      </c>
    </row>
    <row r="590" spans="1:14" ht="15.75" x14ac:dyDescent="0.25">
      <c r="A590" s="34" t="s">
        <v>1273</v>
      </c>
      <c r="B590" s="34" t="s">
        <v>358</v>
      </c>
      <c r="C590" s="35" t="s">
        <v>181</v>
      </c>
      <c r="D590" s="34" t="s">
        <v>782</v>
      </c>
      <c r="E590" s="34" t="s">
        <v>169</v>
      </c>
      <c r="F590" s="36">
        <v>71283</v>
      </c>
      <c r="G590" s="35" t="s">
        <v>58</v>
      </c>
      <c r="H590" s="35" t="s">
        <v>13</v>
      </c>
      <c r="I590" s="36"/>
      <c r="J590" s="35"/>
      <c r="K590" s="35" t="s">
        <v>1</v>
      </c>
      <c r="L590" s="35" t="s">
        <v>59</v>
      </c>
      <c r="M590" s="35" t="s">
        <v>60</v>
      </c>
      <c r="N590" s="193">
        <v>589</v>
      </c>
    </row>
    <row r="591" spans="1:14" ht="15.75" x14ac:dyDescent="0.25">
      <c r="A591" s="42" t="s">
        <v>1203</v>
      </c>
      <c r="B591" s="37" t="s">
        <v>1204</v>
      </c>
      <c r="C591" s="38" t="s">
        <v>58</v>
      </c>
      <c r="D591" s="37" t="s">
        <v>195</v>
      </c>
      <c r="E591" s="37" t="s">
        <v>211</v>
      </c>
      <c r="F591" s="39">
        <v>71268</v>
      </c>
      <c r="G591" s="38" t="s">
        <v>12</v>
      </c>
      <c r="H591" s="38" t="s">
        <v>13</v>
      </c>
      <c r="I591" s="39"/>
      <c r="J591" s="38"/>
      <c r="K591" s="38" t="s">
        <v>3</v>
      </c>
      <c r="L591" s="38" t="s">
        <v>59</v>
      </c>
      <c r="M591" s="38" t="s">
        <v>60</v>
      </c>
      <c r="N591" s="35">
        <v>590</v>
      </c>
    </row>
    <row r="592" spans="1:14" ht="15.75" x14ac:dyDescent="0.25">
      <c r="A592" s="41" t="s">
        <v>1310</v>
      </c>
      <c r="B592" s="34" t="s">
        <v>203</v>
      </c>
      <c r="C592" s="35" t="s">
        <v>152</v>
      </c>
      <c r="D592" s="34" t="s">
        <v>1311</v>
      </c>
      <c r="E592" s="34" t="s">
        <v>706</v>
      </c>
      <c r="F592" s="36">
        <v>71198</v>
      </c>
      <c r="G592" s="35" t="s">
        <v>12</v>
      </c>
      <c r="H592" s="35" t="s">
        <v>13</v>
      </c>
      <c r="I592" s="36"/>
      <c r="J592" s="35"/>
      <c r="K592" s="35" t="s">
        <v>2</v>
      </c>
      <c r="L592" s="35" t="s">
        <v>14</v>
      </c>
      <c r="M592" s="35" t="s">
        <v>15</v>
      </c>
      <c r="N592" s="35">
        <v>591</v>
      </c>
    </row>
    <row r="593" spans="1:14" ht="15.75" x14ac:dyDescent="0.25">
      <c r="A593" s="37" t="s">
        <v>1248</v>
      </c>
      <c r="B593" s="37" t="s">
        <v>8</v>
      </c>
      <c r="C593" s="38" t="s">
        <v>207</v>
      </c>
      <c r="D593" s="37" t="s">
        <v>195</v>
      </c>
      <c r="E593" s="37" t="s">
        <v>535</v>
      </c>
      <c r="F593" s="39">
        <v>71135</v>
      </c>
      <c r="G593" s="38" t="s">
        <v>12</v>
      </c>
      <c r="H593" s="38" t="s">
        <v>13</v>
      </c>
      <c r="I593" s="39"/>
      <c r="J593" s="38"/>
      <c r="K593" s="38" t="s">
        <v>3</v>
      </c>
      <c r="L593" s="38" t="s">
        <v>59</v>
      </c>
      <c r="M593" s="38" t="s">
        <v>60</v>
      </c>
      <c r="N593" s="193">
        <v>592</v>
      </c>
    </row>
    <row r="594" spans="1:14" ht="15.75" x14ac:dyDescent="0.25">
      <c r="A594" s="34" t="s">
        <v>1077</v>
      </c>
      <c r="B594" s="34" t="s">
        <v>334</v>
      </c>
      <c r="C594" s="44"/>
      <c r="D594" s="34" t="s">
        <v>201</v>
      </c>
      <c r="E594" s="34" t="s">
        <v>527</v>
      </c>
      <c r="F594" s="36">
        <v>71114</v>
      </c>
      <c r="G594" s="35" t="s">
        <v>58</v>
      </c>
      <c r="H594" s="35" t="s">
        <v>13</v>
      </c>
      <c r="I594" s="36"/>
      <c r="J594" s="35"/>
      <c r="K594" s="35" t="s">
        <v>1</v>
      </c>
      <c r="L594" s="35" t="s">
        <v>59</v>
      </c>
      <c r="M594" s="35" t="s">
        <v>60</v>
      </c>
      <c r="N594" s="35">
        <v>593</v>
      </c>
    </row>
    <row r="595" spans="1:14" ht="15.75" x14ac:dyDescent="0.25">
      <c r="A595" s="42" t="s">
        <v>1291</v>
      </c>
      <c r="B595" s="37" t="s">
        <v>349</v>
      </c>
      <c r="C595" s="38" t="s">
        <v>13</v>
      </c>
      <c r="D595" s="37" t="s">
        <v>782</v>
      </c>
      <c r="E595" s="37" t="s">
        <v>169</v>
      </c>
      <c r="F595" s="39">
        <v>71101</v>
      </c>
      <c r="G595" s="38" t="s">
        <v>58</v>
      </c>
      <c r="H595" s="38" t="s">
        <v>13</v>
      </c>
      <c r="I595" s="39"/>
      <c r="J595" s="38"/>
      <c r="K595" s="38" t="s">
        <v>1</v>
      </c>
      <c r="L595" s="38" t="s">
        <v>59</v>
      </c>
      <c r="M595" s="38" t="s">
        <v>60</v>
      </c>
      <c r="N595" s="35">
        <v>594</v>
      </c>
    </row>
    <row r="596" spans="1:14" ht="15.75" x14ac:dyDescent="0.25">
      <c r="A596" s="41" t="s">
        <v>1315</v>
      </c>
      <c r="B596" s="34" t="s">
        <v>448</v>
      </c>
      <c r="C596" s="35" t="s">
        <v>181</v>
      </c>
      <c r="D596" s="34" t="s">
        <v>1037</v>
      </c>
      <c r="E596" s="34" t="s">
        <v>570</v>
      </c>
      <c r="F596" s="36">
        <v>71055</v>
      </c>
      <c r="G596" s="35" t="s">
        <v>12</v>
      </c>
      <c r="H596" s="35" t="s">
        <v>13</v>
      </c>
      <c r="I596" s="36"/>
      <c r="J596" s="35"/>
      <c r="K596" s="35" t="s">
        <v>2</v>
      </c>
      <c r="L596" s="35" t="s">
        <v>14</v>
      </c>
      <c r="M596" s="35" t="s">
        <v>15</v>
      </c>
      <c r="N596" s="193">
        <v>595</v>
      </c>
    </row>
    <row r="597" spans="1:14" ht="15.75" x14ac:dyDescent="0.25">
      <c r="A597" s="42" t="s">
        <v>1293</v>
      </c>
      <c r="B597" s="37" t="s">
        <v>311</v>
      </c>
      <c r="C597" s="38" t="s">
        <v>51</v>
      </c>
      <c r="D597" s="37" t="s">
        <v>195</v>
      </c>
      <c r="E597" s="37" t="s">
        <v>380</v>
      </c>
      <c r="F597" s="43">
        <v>70918</v>
      </c>
      <c r="G597" s="38" t="s">
        <v>58</v>
      </c>
      <c r="H597" s="38" t="s">
        <v>13</v>
      </c>
      <c r="I597" s="39"/>
      <c r="J597" s="38"/>
      <c r="K597" s="38" t="s">
        <v>1</v>
      </c>
      <c r="L597" s="38" t="s">
        <v>59</v>
      </c>
      <c r="M597" s="38" t="s">
        <v>60</v>
      </c>
      <c r="N597" s="35">
        <v>596</v>
      </c>
    </row>
    <row r="598" spans="1:14" ht="15.75" x14ac:dyDescent="0.25">
      <c r="A598" s="34" t="s">
        <v>1282</v>
      </c>
      <c r="B598" s="34" t="s">
        <v>1283</v>
      </c>
      <c r="C598" s="44"/>
      <c r="D598" s="34" t="s">
        <v>195</v>
      </c>
      <c r="E598" s="34" t="s">
        <v>342</v>
      </c>
      <c r="F598" s="36">
        <v>70887</v>
      </c>
      <c r="G598" s="35" t="s">
        <v>12</v>
      </c>
      <c r="H598" s="35" t="s">
        <v>13</v>
      </c>
      <c r="I598" s="36"/>
      <c r="J598" s="35"/>
      <c r="K598" s="35" t="s">
        <v>3</v>
      </c>
      <c r="L598" s="35" t="s">
        <v>59</v>
      </c>
      <c r="M598" s="35" t="s">
        <v>60</v>
      </c>
      <c r="N598" s="35">
        <v>597</v>
      </c>
    </row>
    <row r="599" spans="1:14" ht="15.75" x14ac:dyDescent="0.25">
      <c r="A599" s="42" t="s">
        <v>1247</v>
      </c>
      <c r="B599" s="37" t="s">
        <v>394</v>
      </c>
      <c r="C599" s="38" t="s">
        <v>12</v>
      </c>
      <c r="D599" s="37" t="s">
        <v>195</v>
      </c>
      <c r="E599" s="37" t="s">
        <v>573</v>
      </c>
      <c r="F599" s="43">
        <v>70843</v>
      </c>
      <c r="G599" s="38" t="s">
        <v>12</v>
      </c>
      <c r="H599" s="38" t="s">
        <v>13</v>
      </c>
      <c r="I599" s="39">
        <v>750</v>
      </c>
      <c r="J599" s="38"/>
      <c r="K599" s="38" t="s">
        <v>3</v>
      </c>
      <c r="L599" s="38" t="s">
        <v>59</v>
      </c>
      <c r="M599" s="38" t="s">
        <v>60</v>
      </c>
      <c r="N599" s="193">
        <v>598</v>
      </c>
    </row>
    <row r="600" spans="1:14" ht="15.75" x14ac:dyDescent="0.25">
      <c r="A600" s="34" t="s">
        <v>1390</v>
      </c>
      <c r="B600" s="34" t="s">
        <v>1391</v>
      </c>
      <c r="C600" s="35" t="s">
        <v>31</v>
      </c>
      <c r="D600" s="34" t="s">
        <v>195</v>
      </c>
      <c r="E600" s="34" t="s">
        <v>221</v>
      </c>
      <c r="F600" s="36">
        <v>70842</v>
      </c>
      <c r="G600" s="35" t="s">
        <v>12</v>
      </c>
      <c r="H600" s="35" t="s">
        <v>13</v>
      </c>
      <c r="I600" s="36"/>
      <c r="J600" s="35"/>
      <c r="K600" s="35" t="s">
        <v>3</v>
      </c>
      <c r="L600" s="35" t="s">
        <v>59</v>
      </c>
      <c r="M600" s="35" t="s">
        <v>60</v>
      </c>
      <c r="N600" s="35">
        <v>599</v>
      </c>
    </row>
    <row r="601" spans="1:14" ht="15.75" x14ac:dyDescent="0.25">
      <c r="A601" s="42" t="s">
        <v>1249</v>
      </c>
      <c r="B601" s="37" t="s">
        <v>1250</v>
      </c>
      <c r="C601" s="38" t="s">
        <v>51</v>
      </c>
      <c r="D601" s="37" t="s">
        <v>195</v>
      </c>
      <c r="E601" s="37" t="s">
        <v>211</v>
      </c>
      <c r="F601" s="43">
        <v>70589</v>
      </c>
      <c r="G601" s="38" t="s">
        <v>12</v>
      </c>
      <c r="H601" s="38" t="s">
        <v>13</v>
      </c>
      <c r="I601" s="39"/>
      <c r="J601" s="38"/>
      <c r="K601" s="38" t="s">
        <v>3</v>
      </c>
      <c r="L601" s="38" t="s">
        <v>59</v>
      </c>
      <c r="M601" s="38" t="s">
        <v>60</v>
      </c>
      <c r="N601" s="35">
        <v>600</v>
      </c>
    </row>
    <row r="602" spans="1:14" ht="15.75" x14ac:dyDescent="0.25">
      <c r="A602" s="34" t="s">
        <v>1318</v>
      </c>
      <c r="B602" s="34" t="s">
        <v>344</v>
      </c>
      <c r="C602" s="35" t="s">
        <v>31</v>
      </c>
      <c r="D602" s="34" t="s">
        <v>195</v>
      </c>
      <c r="E602" s="34" t="s">
        <v>463</v>
      </c>
      <c r="F602" s="36">
        <v>70529</v>
      </c>
      <c r="G602" s="35" t="s">
        <v>58</v>
      </c>
      <c r="H602" s="35" t="s">
        <v>13</v>
      </c>
      <c r="I602" s="36"/>
      <c r="J602" s="35"/>
      <c r="K602" s="35" t="s">
        <v>1</v>
      </c>
      <c r="L602" s="35" t="s">
        <v>59</v>
      </c>
      <c r="M602" s="35" t="s">
        <v>60</v>
      </c>
      <c r="N602" s="193">
        <v>601</v>
      </c>
    </row>
    <row r="603" spans="1:14" ht="15.75" x14ac:dyDescent="0.25">
      <c r="A603" s="37" t="s">
        <v>1323</v>
      </c>
      <c r="B603" s="37" t="s">
        <v>1324</v>
      </c>
      <c r="C603" s="49"/>
      <c r="D603" s="37" t="s">
        <v>1325</v>
      </c>
      <c r="E603" s="37" t="s">
        <v>1326</v>
      </c>
      <c r="F603" s="39">
        <v>70506</v>
      </c>
      <c r="G603" s="38" t="s">
        <v>12</v>
      </c>
      <c r="H603" s="38" t="s">
        <v>13</v>
      </c>
      <c r="I603" s="39"/>
      <c r="J603" s="38"/>
      <c r="K603" s="38" t="s">
        <v>2</v>
      </c>
      <c r="L603" s="38" t="s">
        <v>14</v>
      </c>
      <c r="M603" s="38" t="s">
        <v>15</v>
      </c>
      <c r="N603" s="35">
        <v>602</v>
      </c>
    </row>
    <row r="604" spans="1:14" ht="15.75" x14ac:dyDescent="0.25">
      <c r="A604" s="34" t="s">
        <v>1320</v>
      </c>
      <c r="B604" s="34" t="s">
        <v>1321</v>
      </c>
      <c r="C604" s="35" t="s">
        <v>12</v>
      </c>
      <c r="D604" s="34" t="s">
        <v>195</v>
      </c>
      <c r="E604" s="34" t="s">
        <v>1992</v>
      </c>
      <c r="F604" s="36">
        <v>70495</v>
      </c>
      <c r="G604" s="35" t="s">
        <v>12</v>
      </c>
      <c r="H604" s="35" t="s">
        <v>13</v>
      </c>
      <c r="I604" s="36"/>
      <c r="J604" s="35"/>
      <c r="K604" s="35" t="s">
        <v>3</v>
      </c>
      <c r="L604" s="35" t="s">
        <v>59</v>
      </c>
      <c r="M604" s="35" t="s">
        <v>60</v>
      </c>
      <c r="N604" s="35">
        <v>603</v>
      </c>
    </row>
    <row r="605" spans="1:14" ht="15.75" x14ac:dyDescent="0.25">
      <c r="A605" s="37" t="s">
        <v>440</v>
      </c>
      <c r="B605" s="37" t="s">
        <v>344</v>
      </c>
      <c r="C605" s="38" t="s">
        <v>58</v>
      </c>
      <c r="D605" s="37" t="s">
        <v>1216</v>
      </c>
      <c r="E605" s="37" t="s">
        <v>1217</v>
      </c>
      <c r="F605" s="43">
        <v>70488</v>
      </c>
      <c r="G605" s="38" t="s">
        <v>12</v>
      </c>
      <c r="H605" s="38" t="s">
        <v>13</v>
      </c>
      <c r="I605" s="39"/>
      <c r="J605" s="38"/>
      <c r="K605" s="38" t="s">
        <v>2</v>
      </c>
      <c r="L605" s="38" t="s">
        <v>14</v>
      </c>
      <c r="M605" s="38" t="s">
        <v>15</v>
      </c>
      <c r="N605" s="193">
        <v>604</v>
      </c>
    </row>
    <row r="606" spans="1:14" ht="15.75" x14ac:dyDescent="0.25">
      <c r="A606" s="41" t="s">
        <v>1061</v>
      </c>
      <c r="B606" s="34" t="s">
        <v>1062</v>
      </c>
      <c r="C606" s="35" t="s">
        <v>51</v>
      </c>
      <c r="D606" s="34" t="s">
        <v>1597</v>
      </c>
      <c r="E606" s="34" t="s">
        <v>740</v>
      </c>
      <c r="F606" s="40">
        <v>70383</v>
      </c>
      <c r="G606" s="35" t="s">
        <v>12</v>
      </c>
      <c r="H606" s="35" t="s">
        <v>13</v>
      </c>
      <c r="I606" s="36"/>
      <c r="J606" s="35"/>
      <c r="K606" s="35" t="s">
        <v>2</v>
      </c>
      <c r="L606" s="35" t="s">
        <v>14</v>
      </c>
      <c r="M606" s="35" t="s">
        <v>15</v>
      </c>
      <c r="N606" s="35">
        <v>605</v>
      </c>
    </row>
    <row r="607" spans="1:14" ht="15.75" x14ac:dyDescent="0.25">
      <c r="A607" s="37" t="s">
        <v>902</v>
      </c>
      <c r="B607" s="37" t="s">
        <v>86</v>
      </c>
      <c r="C607" s="38" t="s">
        <v>43</v>
      </c>
      <c r="D607" s="37" t="s">
        <v>2766</v>
      </c>
      <c r="E607" s="37" t="s">
        <v>116</v>
      </c>
      <c r="F607" s="43">
        <v>70383</v>
      </c>
      <c r="G607" s="38" t="s">
        <v>12</v>
      </c>
      <c r="H607" s="38" t="s">
        <v>13</v>
      </c>
      <c r="I607" s="39"/>
      <c r="J607" s="38"/>
      <c r="K607" s="38" t="s">
        <v>2</v>
      </c>
      <c r="L607" s="38" t="s">
        <v>14</v>
      </c>
      <c r="M607" s="38" t="s">
        <v>15</v>
      </c>
      <c r="N607" s="35">
        <v>606</v>
      </c>
    </row>
    <row r="608" spans="1:14" ht="15.75" x14ac:dyDescent="0.25">
      <c r="A608" s="34" t="s">
        <v>597</v>
      </c>
      <c r="B608" s="34" t="s">
        <v>1328</v>
      </c>
      <c r="C608" s="35" t="s">
        <v>13</v>
      </c>
      <c r="D608" s="34" t="s">
        <v>2767</v>
      </c>
      <c r="E608" s="34" t="s">
        <v>1330</v>
      </c>
      <c r="F608" s="36">
        <v>70383</v>
      </c>
      <c r="G608" s="35" t="s">
        <v>12</v>
      </c>
      <c r="H608" s="35" t="s">
        <v>13</v>
      </c>
      <c r="I608" s="36"/>
      <c r="J608" s="35"/>
      <c r="K608" s="35" t="s">
        <v>2</v>
      </c>
      <c r="L608" s="35" t="s">
        <v>14</v>
      </c>
      <c r="M608" s="35" t="s">
        <v>15</v>
      </c>
      <c r="N608" s="193">
        <v>607</v>
      </c>
    </row>
    <row r="609" spans="1:14" ht="15.75" x14ac:dyDescent="0.25">
      <c r="A609" s="37" t="s">
        <v>1659</v>
      </c>
      <c r="B609" s="37" t="s">
        <v>394</v>
      </c>
      <c r="C609" s="38" t="s">
        <v>187</v>
      </c>
      <c r="D609" s="37" t="s">
        <v>2768</v>
      </c>
      <c r="E609" s="37" t="s">
        <v>435</v>
      </c>
      <c r="F609" s="39">
        <v>70383</v>
      </c>
      <c r="G609" s="38" t="s">
        <v>12</v>
      </c>
      <c r="H609" s="38" t="s">
        <v>13</v>
      </c>
      <c r="I609" s="39"/>
      <c r="J609" s="38"/>
      <c r="K609" s="38" t="s">
        <v>2</v>
      </c>
      <c r="L609" s="38" t="s">
        <v>14</v>
      </c>
      <c r="M609" s="38" t="s">
        <v>15</v>
      </c>
      <c r="N609" s="35">
        <v>608</v>
      </c>
    </row>
    <row r="610" spans="1:14" ht="15.75" x14ac:dyDescent="0.25">
      <c r="A610" s="34" t="s">
        <v>513</v>
      </c>
      <c r="B610" s="34" t="s">
        <v>1183</v>
      </c>
      <c r="C610" s="35" t="s">
        <v>181</v>
      </c>
      <c r="D610" s="34" t="s">
        <v>1184</v>
      </c>
      <c r="E610" s="34" t="s">
        <v>53</v>
      </c>
      <c r="F610" s="36">
        <v>70365</v>
      </c>
      <c r="G610" s="35" t="s">
        <v>12</v>
      </c>
      <c r="H610" s="35" t="s">
        <v>13</v>
      </c>
      <c r="I610" s="36"/>
      <c r="J610" s="35"/>
      <c r="K610" s="35" t="s">
        <v>2</v>
      </c>
      <c r="L610" s="35" t="s">
        <v>14</v>
      </c>
      <c r="M610" s="35" t="s">
        <v>15</v>
      </c>
      <c r="N610" s="35">
        <v>609</v>
      </c>
    </row>
    <row r="611" spans="1:14" ht="15.75" x14ac:dyDescent="0.25">
      <c r="A611" s="37" t="s">
        <v>458</v>
      </c>
      <c r="B611" s="37" t="s">
        <v>1331</v>
      </c>
      <c r="C611" s="38" t="s">
        <v>31</v>
      </c>
      <c r="D611" s="37" t="s">
        <v>1332</v>
      </c>
      <c r="E611" s="37" t="s">
        <v>189</v>
      </c>
      <c r="F611" s="39">
        <v>70352</v>
      </c>
      <c r="G611" s="38" t="s">
        <v>12</v>
      </c>
      <c r="H611" s="38" t="s">
        <v>13</v>
      </c>
      <c r="I611" s="39"/>
      <c r="J611" s="38"/>
      <c r="K611" s="38" t="s">
        <v>2</v>
      </c>
      <c r="L611" s="38" t="s">
        <v>14</v>
      </c>
      <c r="M611" s="38" t="s">
        <v>15</v>
      </c>
      <c r="N611" s="193">
        <v>610</v>
      </c>
    </row>
    <row r="612" spans="1:14" ht="15.75" x14ac:dyDescent="0.25">
      <c r="A612" s="41" t="s">
        <v>1292</v>
      </c>
      <c r="B612" s="34" t="s">
        <v>1052</v>
      </c>
      <c r="C612" s="35" t="s">
        <v>144</v>
      </c>
      <c r="D612" s="34" t="s">
        <v>195</v>
      </c>
      <c r="E612" s="34" t="s">
        <v>270</v>
      </c>
      <c r="F612" s="36">
        <v>70331</v>
      </c>
      <c r="G612" s="35" t="s">
        <v>12</v>
      </c>
      <c r="H612" s="35" t="s">
        <v>13</v>
      </c>
      <c r="I612" s="36"/>
      <c r="J612" s="35"/>
      <c r="K612" s="35" t="s">
        <v>3</v>
      </c>
      <c r="L612" s="35" t="s">
        <v>59</v>
      </c>
      <c r="M612" s="35" t="s">
        <v>60</v>
      </c>
      <c r="N612" s="35">
        <v>611</v>
      </c>
    </row>
    <row r="613" spans="1:14" ht="15.75" x14ac:dyDescent="0.25">
      <c r="A613" s="37" t="s">
        <v>2769</v>
      </c>
      <c r="B613" s="37" t="s">
        <v>1165</v>
      </c>
      <c r="C613" s="38" t="s">
        <v>18</v>
      </c>
      <c r="D613" s="37" t="s">
        <v>2770</v>
      </c>
      <c r="E613" s="37" t="s">
        <v>2346</v>
      </c>
      <c r="F613" s="43">
        <v>70197</v>
      </c>
      <c r="G613" s="38" t="s">
        <v>12</v>
      </c>
      <c r="H613" s="38" t="s">
        <v>13</v>
      </c>
      <c r="I613" s="39">
        <v>2000</v>
      </c>
      <c r="J613" s="38"/>
      <c r="K613" s="38" t="s">
        <v>3</v>
      </c>
      <c r="L613" s="38" t="s">
        <v>59</v>
      </c>
      <c r="M613" s="38" t="s">
        <v>60</v>
      </c>
      <c r="N613" s="35">
        <v>612</v>
      </c>
    </row>
    <row r="614" spans="1:14" ht="15.75" x14ac:dyDescent="0.25">
      <c r="A614" s="34" t="s">
        <v>193</v>
      </c>
      <c r="B614" s="34" t="s">
        <v>1295</v>
      </c>
      <c r="C614" s="44"/>
      <c r="D614" s="34" t="s">
        <v>195</v>
      </c>
      <c r="E614" s="34" t="s">
        <v>573</v>
      </c>
      <c r="F614" s="40">
        <v>70109</v>
      </c>
      <c r="G614" s="35" t="s">
        <v>12</v>
      </c>
      <c r="H614" s="35" t="s">
        <v>13</v>
      </c>
      <c r="I614" s="36"/>
      <c r="J614" s="35"/>
      <c r="K614" s="35" t="s">
        <v>3</v>
      </c>
      <c r="L614" s="35" t="s">
        <v>59</v>
      </c>
      <c r="M614" s="35" t="s">
        <v>60</v>
      </c>
      <c r="N614" s="193">
        <v>613</v>
      </c>
    </row>
    <row r="615" spans="1:14" ht="15.75" x14ac:dyDescent="0.25">
      <c r="A615" s="42" t="s">
        <v>1344</v>
      </c>
      <c r="B615" s="37" t="s">
        <v>86</v>
      </c>
      <c r="C615" s="38" t="s">
        <v>58</v>
      </c>
      <c r="D615" s="37" t="s">
        <v>1345</v>
      </c>
      <c r="E615" s="37" t="s">
        <v>45</v>
      </c>
      <c r="F615" s="39">
        <v>70054</v>
      </c>
      <c r="G615" s="38" t="s">
        <v>12</v>
      </c>
      <c r="H615" s="38" t="s">
        <v>13</v>
      </c>
      <c r="I615" s="39"/>
      <c r="J615" s="38"/>
      <c r="K615" s="38" t="s">
        <v>2</v>
      </c>
      <c r="L615" s="38" t="s">
        <v>14</v>
      </c>
      <c r="M615" s="38" t="s">
        <v>15</v>
      </c>
      <c r="N615" s="35">
        <v>614</v>
      </c>
    </row>
    <row r="616" spans="1:14" ht="15.75" x14ac:dyDescent="0.25">
      <c r="A616" s="34" t="s">
        <v>1349</v>
      </c>
      <c r="B616" s="34" t="s">
        <v>147</v>
      </c>
      <c r="C616" s="35" t="s">
        <v>87</v>
      </c>
      <c r="D616" s="34" t="s">
        <v>1862</v>
      </c>
      <c r="E616" s="34" t="s">
        <v>53</v>
      </c>
      <c r="F616" s="36">
        <v>69962</v>
      </c>
      <c r="G616" s="35" t="s">
        <v>12</v>
      </c>
      <c r="H616" s="35" t="s">
        <v>13</v>
      </c>
      <c r="I616" s="36"/>
      <c r="J616" s="35"/>
      <c r="K616" s="35" t="s">
        <v>2</v>
      </c>
      <c r="L616" s="35" t="s">
        <v>14</v>
      </c>
      <c r="M616" s="35" t="s">
        <v>15</v>
      </c>
      <c r="N616" s="35">
        <v>615</v>
      </c>
    </row>
    <row r="617" spans="1:14" ht="15.75" x14ac:dyDescent="0.25">
      <c r="A617" s="37" t="s">
        <v>1316</v>
      </c>
      <c r="B617" s="37" t="s">
        <v>1317</v>
      </c>
      <c r="C617" s="38" t="s">
        <v>51</v>
      </c>
      <c r="D617" s="37" t="s">
        <v>195</v>
      </c>
      <c r="E617" s="37" t="s">
        <v>573</v>
      </c>
      <c r="F617" s="39">
        <v>69933</v>
      </c>
      <c r="G617" s="38" t="s">
        <v>12</v>
      </c>
      <c r="H617" s="38" t="s">
        <v>13</v>
      </c>
      <c r="I617" s="39"/>
      <c r="J617" s="38"/>
      <c r="K617" s="38" t="s">
        <v>3</v>
      </c>
      <c r="L617" s="38" t="s">
        <v>59</v>
      </c>
      <c r="M617" s="38" t="s">
        <v>60</v>
      </c>
      <c r="N617" s="193">
        <v>616</v>
      </c>
    </row>
    <row r="618" spans="1:14" ht="15.75" x14ac:dyDescent="0.25">
      <c r="A618" s="41" t="s">
        <v>1353</v>
      </c>
      <c r="B618" s="34" t="s">
        <v>465</v>
      </c>
      <c r="C618" s="35" t="s">
        <v>144</v>
      </c>
      <c r="D618" s="34" t="s">
        <v>359</v>
      </c>
      <c r="E618" s="34" t="s">
        <v>1354</v>
      </c>
      <c r="F618" s="40">
        <v>69929</v>
      </c>
      <c r="G618" s="35" t="s">
        <v>12</v>
      </c>
      <c r="H618" s="35" t="s">
        <v>13</v>
      </c>
      <c r="I618" s="36"/>
      <c r="J618" s="35"/>
      <c r="K618" s="35" t="s">
        <v>2</v>
      </c>
      <c r="L618" s="35" t="s">
        <v>14</v>
      </c>
      <c r="M618" s="35" t="s">
        <v>15</v>
      </c>
      <c r="N618" s="35">
        <v>617</v>
      </c>
    </row>
    <row r="619" spans="1:14" ht="15.75" x14ac:dyDescent="0.25">
      <c r="A619" s="37" t="s">
        <v>1358</v>
      </c>
      <c r="B619" s="37" t="s">
        <v>1359</v>
      </c>
      <c r="C619" s="38" t="s">
        <v>224</v>
      </c>
      <c r="D619" s="37" t="s">
        <v>1360</v>
      </c>
      <c r="E619" s="37" t="s">
        <v>53</v>
      </c>
      <c r="F619" s="43">
        <v>69881</v>
      </c>
      <c r="G619" s="38" t="s">
        <v>12</v>
      </c>
      <c r="H619" s="38" t="s">
        <v>13</v>
      </c>
      <c r="I619" s="39"/>
      <c r="J619" s="38"/>
      <c r="K619" s="38" t="s">
        <v>2</v>
      </c>
      <c r="L619" s="38" t="s">
        <v>14</v>
      </c>
      <c r="M619" s="38" t="s">
        <v>15</v>
      </c>
      <c r="N619" s="35">
        <v>618</v>
      </c>
    </row>
    <row r="620" spans="1:14" ht="15.75" x14ac:dyDescent="0.25">
      <c r="A620" s="41" t="s">
        <v>1361</v>
      </c>
      <c r="B620" s="34" t="s">
        <v>959</v>
      </c>
      <c r="C620" s="35" t="s">
        <v>144</v>
      </c>
      <c r="D620" s="34" t="s">
        <v>1362</v>
      </c>
      <c r="E620" s="34" t="s">
        <v>505</v>
      </c>
      <c r="F620" s="36">
        <v>69870</v>
      </c>
      <c r="G620" s="35" t="s">
        <v>12</v>
      </c>
      <c r="H620" s="35" t="s">
        <v>13</v>
      </c>
      <c r="I620" s="36"/>
      <c r="J620" s="35"/>
      <c r="K620" s="35" t="s">
        <v>2</v>
      </c>
      <c r="L620" s="35" t="s">
        <v>14</v>
      </c>
      <c r="M620" s="35" t="s">
        <v>15</v>
      </c>
      <c r="N620" s="193">
        <v>619</v>
      </c>
    </row>
    <row r="621" spans="1:14" ht="15.75" x14ac:dyDescent="0.25">
      <c r="A621" s="37" t="s">
        <v>1339</v>
      </c>
      <c r="B621" s="37" t="s">
        <v>601</v>
      </c>
      <c r="C621" s="38" t="s">
        <v>51</v>
      </c>
      <c r="D621" s="37" t="s">
        <v>195</v>
      </c>
      <c r="E621" s="37" t="s">
        <v>459</v>
      </c>
      <c r="F621" s="39">
        <v>69860</v>
      </c>
      <c r="G621" s="38" t="s">
        <v>12</v>
      </c>
      <c r="H621" s="38" t="s">
        <v>13</v>
      </c>
      <c r="I621" s="39"/>
      <c r="J621" s="38"/>
      <c r="K621" s="38" t="s">
        <v>3</v>
      </c>
      <c r="L621" s="38" t="s">
        <v>59</v>
      </c>
      <c r="M621" s="38" t="s">
        <v>60</v>
      </c>
      <c r="N621" s="35">
        <v>620</v>
      </c>
    </row>
    <row r="622" spans="1:14" ht="15.75" x14ac:dyDescent="0.25">
      <c r="A622" s="34" t="s">
        <v>1340</v>
      </c>
      <c r="B622" s="34" t="s">
        <v>1341</v>
      </c>
      <c r="C622" s="44"/>
      <c r="D622" s="34" t="s">
        <v>195</v>
      </c>
      <c r="E622" s="34" t="s">
        <v>459</v>
      </c>
      <c r="F622" s="40">
        <v>69860</v>
      </c>
      <c r="G622" s="35" t="s">
        <v>12</v>
      </c>
      <c r="H622" s="35" t="s">
        <v>13</v>
      </c>
      <c r="I622" s="36"/>
      <c r="J622" s="35"/>
      <c r="K622" s="35" t="s">
        <v>3</v>
      </c>
      <c r="L622" s="35" t="s">
        <v>59</v>
      </c>
      <c r="M622" s="35" t="s">
        <v>60</v>
      </c>
      <c r="N622" s="35">
        <v>621</v>
      </c>
    </row>
    <row r="623" spans="1:14" ht="15.75" x14ac:dyDescent="0.25">
      <c r="A623" s="53" t="s">
        <v>1253</v>
      </c>
      <c r="B623" s="53" t="s">
        <v>1254</v>
      </c>
      <c r="C623" s="38" t="s">
        <v>187</v>
      </c>
      <c r="D623" s="53" t="s">
        <v>195</v>
      </c>
      <c r="E623" s="53" t="s">
        <v>270</v>
      </c>
      <c r="F623" s="39">
        <v>69802</v>
      </c>
      <c r="G623" s="38" t="s">
        <v>12</v>
      </c>
      <c r="H623" s="38" t="s">
        <v>13</v>
      </c>
      <c r="I623" s="39"/>
      <c r="J623" s="38"/>
      <c r="K623" s="38" t="s">
        <v>3</v>
      </c>
      <c r="L623" s="38" t="s">
        <v>59</v>
      </c>
      <c r="M623" s="38" t="s">
        <v>60</v>
      </c>
      <c r="N623" s="193">
        <v>622</v>
      </c>
    </row>
    <row r="624" spans="1:14" ht="15.75" x14ac:dyDescent="0.25">
      <c r="A624" s="34" t="s">
        <v>957</v>
      </c>
      <c r="B624" s="34" t="s">
        <v>641</v>
      </c>
      <c r="C624" s="35" t="s">
        <v>144</v>
      </c>
      <c r="D624" s="34" t="s">
        <v>195</v>
      </c>
      <c r="E624" s="34" t="s">
        <v>280</v>
      </c>
      <c r="F624" s="36">
        <v>69784</v>
      </c>
      <c r="G624" s="35" t="s">
        <v>12</v>
      </c>
      <c r="H624" s="35" t="s">
        <v>13</v>
      </c>
      <c r="I624" s="36">
        <v>3000</v>
      </c>
      <c r="J624" s="35"/>
      <c r="K624" s="35" t="s">
        <v>3</v>
      </c>
      <c r="L624" s="35" t="s">
        <v>59</v>
      </c>
      <c r="M624" s="35" t="s">
        <v>60</v>
      </c>
      <c r="N624" s="35">
        <v>623</v>
      </c>
    </row>
    <row r="625" spans="1:14" ht="15.75" x14ac:dyDescent="0.25">
      <c r="A625" s="37" t="s">
        <v>1375</v>
      </c>
      <c r="B625" s="37" t="s">
        <v>50</v>
      </c>
      <c r="C625" s="38" t="s">
        <v>9</v>
      </c>
      <c r="D625" s="37" t="s">
        <v>1376</v>
      </c>
      <c r="E625" s="37" t="s">
        <v>435</v>
      </c>
      <c r="F625" s="39">
        <v>69615</v>
      </c>
      <c r="G625" s="38" t="s">
        <v>12</v>
      </c>
      <c r="H625" s="38" t="s">
        <v>13</v>
      </c>
      <c r="I625" s="39"/>
      <c r="J625" s="38"/>
      <c r="K625" s="38" t="s">
        <v>2</v>
      </c>
      <c r="L625" s="38" t="s">
        <v>14</v>
      </c>
      <c r="M625" s="38" t="s">
        <v>15</v>
      </c>
      <c r="N625" s="35">
        <v>624</v>
      </c>
    </row>
    <row r="626" spans="1:14" ht="15.75" x14ac:dyDescent="0.25">
      <c r="A626" s="34" t="s">
        <v>1351</v>
      </c>
      <c r="B626" s="34" t="s">
        <v>1352</v>
      </c>
      <c r="C626" s="35" t="s">
        <v>12</v>
      </c>
      <c r="D626" s="34" t="s">
        <v>195</v>
      </c>
      <c r="E626" s="34" t="s">
        <v>450</v>
      </c>
      <c r="F626" s="36">
        <v>69497</v>
      </c>
      <c r="G626" s="35" t="s">
        <v>12</v>
      </c>
      <c r="H626" s="35" t="s">
        <v>13</v>
      </c>
      <c r="I626" s="36"/>
      <c r="J626" s="35"/>
      <c r="K626" s="35" t="s">
        <v>3</v>
      </c>
      <c r="L626" s="35" t="s">
        <v>59</v>
      </c>
      <c r="M626" s="35" t="s">
        <v>60</v>
      </c>
      <c r="N626" s="193">
        <v>625</v>
      </c>
    </row>
    <row r="627" spans="1:14" ht="15.75" x14ac:dyDescent="0.25">
      <c r="A627" s="37" t="s">
        <v>2689</v>
      </c>
      <c r="B627" s="37" t="s">
        <v>111</v>
      </c>
      <c r="C627" s="38" t="s">
        <v>12</v>
      </c>
      <c r="D627" s="37" t="s">
        <v>201</v>
      </c>
      <c r="E627" s="37" t="s">
        <v>975</v>
      </c>
      <c r="F627" s="39">
        <v>69465</v>
      </c>
      <c r="G627" s="38" t="s">
        <v>12</v>
      </c>
      <c r="H627" s="38" t="s">
        <v>13</v>
      </c>
      <c r="I627" s="39"/>
      <c r="J627" s="38"/>
      <c r="K627" s="38" t="s">
        <v>3</v>
      </c>
      <c r="L627" s="38" t="s">
        <v>59</v>
      </c>
      <c r="M627" s="38" t="s">
        <v>60</v>
      </c>
      <c r="N627" s="35">
        <v>626</v>
      </c>
    </row>
    <row r="628" spans="1:14" ht="15.75" x14ac:dyDescent="0.25">
      <c r="A628" s="51" t="s">
        <v>1371</v>
      </c>
      <c r="B628" s="51" t="s">
        <v>1372</v>
      </c>
      <c r="C628" s="35"/>
      <c r="D628" s="51" t="s">
        <v>2771</v>
      </c>
      <c r="E628" s="51" t="s">
        <v>541</v>
      </c>
      <c r="F628" s="36">
        <v>69450</v>
      </c>
      <c r="G628" s="35" t="s">
        <v>12</v>
      </c>
      <c r="H628" s="35" t="s">
        <v>13</v>
      </c>
      <c r="I628" s="36"/>
      <c r="J628" s="35"/>
      <c r="K628" s="35" t="s">
        <v>3</v>
      </c>
      <c r="L628" s="35" t="s">
        <v>59</v>
      </c>
      <c r="M628" s="35" t="s">
        <v>60</v>
      </c>
      <c r="N628" s="35">
        <v>627</v>
      </c>
    </row>
    <row r="629" spans="1:14" ht="15.75" x14ac:dyDescent="0.25">
      <c r="A629" s="37" t="s">
        <v>420</v>
      </c>
      <c r="B629" s="37" t="s">
        <v>1379</v>
      </c>
      <c r="C629" s="38" t="s">
        <v>58</v>
      </c>
      <c r="D629" s="37" t="s">
        <v>1380</v>
      </c>
      <c r="E629" s="37" t="s">
        <v>48</v>
      </c>
      <c r="F629" s="39">
        <v>69411</v>
      </c>
      <c r="G629" s="38" t="s">
        <v>12</v>
      </c>
      <c r="H629" s="38" t="s">
        <v>13</v>
      </c>
      <c r="I629" s="39"/>
      <c r="J629" s="38"/>
      <c r="K629" s="38" t="s">
        <v>2</v>
      </c>
      <c r="L629" s="38" t="s">
        <v>14</v>
      </c>
      <c r="M629" s="38" t="s">
        <v>15</v>
      </c>
      <c r="N629" s="193">
        <v>628</v>
      </c>
    </row>
    <row r="630" spans="1:14" ht="15.75" x14ac:dyDescent="0.25">
      <c r="A630" s="34" t="s">
        <v>1280</v>
      </c>
      <c r="B630" s="34" t="s">
        <v>227</v>
      </c>
      <c r="C630" s="35" t="s">
        <v>23</v>
      </c>
      <c r="D630" s="34" t="s">
        <v>195</v>
      </c>
      <c r="E630" s="34" t="s">
        <v>1281</v>
      </c>
      <c r="F630" s="40">
        <v>69405</v>
      </c>
      <c r="G630" s="35" t="s">
        <v>12</v>
      </c>
      <c r="H630" s="35" t="s">
        <v>13</v>
      </c>
      <c r="I630" s="36"/>
      <c r="J630" s="35"/>
      <c r="K630" s="35" t="s">
        <v>3</v>
      </c>
      <c r="L630" s="35" t="s">
        <v>59</v>
      </c>
      <c r="M630" s="35" t="s">
        <v>60</v>
      </c>
      <c r="N630" s="35">
        <v>629</v>
      </c>
    </row>
    <row r="631" spans="1:14" ht="15.75" x14ac:dyDescent="0.25">
      <c r="A631" s="37" t="s">
        <v>1381</v>
      </c>
      <c r="B631" s="37" t="s">
        <v>1183</v>
      </c>
      <c r="C631" s="38" t="s">
        <v>87</v>
      </c>
      <c r="D631" s="37" t="s">
        <v>1027</v>
      </c>
      <c r="E631" s="37" t="s">
        <v>53</v>
      </c>
      <c r="F631" s="39">
        <v>69401</v>
      </c>
      <c r="G631" s="38" t="s">
        <v>12</v>
      </c>
      <c r="H631" s="38" t="s">
        <v>13</v>
      </c>
      <c r="I631" s="39"/>
      <c r="J631" s="38"/>
      <c r="K631" s="38" t="s">
        <v>2</v>
      </c>
      <c r="L631" s="38" t="s">
        <v>14</v>
      </c>
      <c r="M631" s="38" t="s">
        <v>15</v>
      </c>
      <c r="N631" s="35">
        <v>630</v>
      </c>
    </row>
    <row r="632" spans="1:14" ht="15.75" x14ac:dyDescent="0.25">
      <c r="A632" s="34" t="s">
        <v>989</v>
      </c>
      <c r="B632" s="34" t="s">
        <v>1440</v>
      </c>
      <c r="C632" s="35" t="s">
        <v>58</v>
      </c>
      <c r="D632" s="34" t="s">
        <v>195</v>
      </c>
      <c r="E632" s="34" t="s">
        <v>625</v>
      </c>
      <c r="F632" s="40">
        <v>69316</v>
      </c>
      <c r="G632" s="35" t="s">
        <v>58</v>
      </c>
      <c r="H632" s="35" t="s">
        <v>13</v>
      </c>
      <c r="I632" s="36"/>
      <c r="J632" s="35"/>
      <c r="K632" s="35" t="s">
        <v>1</v>
      </c>
      <c r="L632" s="35" t="s">
        <v>59</v>
      </c>
      <c r="M632" s="35" t="s">
        <v>60</v>
      </c>
      <c r="N632" s="193">
        <v>631</v>
      </c>
    </row>
    <row r="633" spans="1:14" ht="15.75" x14ac:dyDescent="0.25">
      <c r="A633" s="37" t="s">
        <v>1388</v>
      </c>
      <c r="B633" s="37" t="s">
        <v>340</v>
      </c>
      <c r="C633" s="38" t="s">
        <v>187</v>
      </c>
      <c r="D633" s="37" t="s">
        <v>1389</v>
      </c>
      <c r="E633" s="37" t="s">
        <v>53</v>
      </c>
      <c r="F633" s="43">
        <v>69216</v>
      </c>
      <c r="G633" s="38" t="s">
        <v>12</v>
      </c>
      <c r="H633" s="38" t="s">
        <v>13</v>
      </c>
      <c r="I633" s="39"/>
      <c r="J633" s="38"/>
      <c r="K633" s="38" t="s">
        <v>2</v>
      </c>
      <c r="L633" s="38" t="s">
        <v>14</v>
      </c>
      <c r="M633" s="38" t="s">
        <v>15</v>
      </c>
      <c r="N633" s="35">
        <v>632</v>
      </c>
    </row>
    <row r="634" spans="1:14" ht="15.75" x14ac:dyDescent="0.25">
      <c r="A634" s="34" t="s">
        <v>1346</v>
      </c>
      <c r="B634" s="34" t="s">
        <v>1347</v>
      </c>
      <c r="C634" s="35" t="s">
        <v>181</v>
      </c>
      <c r="D634" s="34" t="s">
        <v>201</v>
      </c>
      <c r="E634" s="34" t="s">
        <v>297</v>
      </c>
      <c r="F634" s="36">
        <v>69188</v>
      </c>
      <c r="G634" s="35" t="s">
        <v>12</v>
      </c>
      <c r="H634" s="35" t="s">
        <v>13</v>
      </c>
      <c r="I634" s="36"/>
      <c r="J634" s="35"/>
      <c r="K634" s="35" t="s">
        <v>3</v>
      </c>
      <c r="L634" s="35" t="s">
        <v>59</v>
      </c>
      <c r="M634" s="35" t="s">
        <v>60</v>
      </c>
      <c r="N634" s="35">
        <v>633</v>
      </c>
    </row>
    <row r="635" spans="1:14" ht="15.75" x14ac:dyDescent="0.25">
      <c r="A635" s="37" t="s">
        <v>1294</v>
      </c>
      <c r="B635" s="37" t="s">
        <v>1256</v>
      </c>
      <c r="C635" s="38" t="s">
        <v>181</v>
      </c>
      <c r="D635" s="37" t="s">
        <v>195</v>
      </c>
      <c r="E635" s="37" t="s">
        <v>1281</v>
      </c>
      <c r="F635" s="39">
        <v>69139</v>
      </c>
      <c r="G635" s="38" t="s">
        <v>12</v>
      </c>
      <c r="H635" s="38" t="s">
        <v>13</v>
      </c>
      <c r="I635" s="39"/>
      <c r="J635" s="38"/>
      <c r="K635" s="38" t="s">
        <v>3</v>
      </c>
      <c r="L635" s="38" t="s">
        <v>59</v>
      </c>
      <c r="M635" s="38" t="s">
        <v>60</v>
      </c>
      <c r="N635" s="193">
        <v>634</v>
      </c>
    </row>
    <row r="636" spans="1:14" ht="15.75" x14ac:dyDescent="0.25">
      <c r="A636" s="34" t="s">
        <v>1392</v>
      </c>
      <c r="B636" s="34" t="s">
        <v>361</v>
      </c>
      <c r="C636" s="35" t="s">
        <v>181</v>
      </c>
      <c r="D636" s="34" t="s">
        <v>1234</v>
      </c>
      <c r="E636" s="34" t="s">
        <v>141</v>
      </c>
      <c r="F636" s="36">
        <v>69098</v>
      </c>
      <c r="G636" s="35" t="s">
        <v>12</v>
      </c>
      <c r="H636" s="35" t="s">
        <v>13</v>
      </c>
      <c r="I636" s="36"/>
      <c r="J636" s="35"/>
      <c r="K636" s="35" t="s">
        <v>2</v>
      </c>
      <c r="L636" s="35" t="s">
        <v>14</v>
      </c>
      <c r="M636" s="35" t="s">
        <v>15</v>
      </c>
      <c r="N636" s="35">
        <v>635</v>
      </c>
    </row>
    <row r="637" spans="1:14" ht="15.75" x14ac:dyDescent="0.25">
      <c r="A637" s="37" t="s">
        <v>1393</v>
      </c>
      <c r="B637" s="37" t="s">
        <v>344</v>
      </c>
      <c r="C637" s="38" t="s">
        <v>87</v>
      </c>
      <c r="D637" s="37" t="s">
        <v>1394</v>
      </c>
      <c r="E637" s="37" t="s">
        <v>1395</v>
      </c>
      <c r="F637" s="43">
        <v>69023</v>
      </c>
      <c r="G637" s="38" t="s">
        <v>12</v>
      </c>
      <c r="H637" s="38" t="s">
        <v>13</v>
      </c>
      <c r="I637" s="39"/>
      <c r="J637" s="38"/>
      <c r="K637" s="38" t="s">
        <v>2</v>
      </c>
      <c r="L637" s="38" t="s">
        <v>14</v>
      </c>
      <c r="M637" s="38" t="s">
        <v>15</v>
      </c>
      <c r="N637" s="35">
        <v>636</v>
      </c>
    </row>
    <row r="638" spans="1:14" ht="31.5" x14ac:dyDescent="0.25">
      <c r="A638" s="51" t="s">
        <v>1383</v>
      </c>
      <c r="B638" s="58" t="s">
        <v>1384</v>
      </c>
      <c r="C638" s="44" t="s">
        <v>12</v>
      </c>
      <c r="D638" s="58" t="s">
        <v>264</v>
      </c>
      <c r="E638" s="58" t="s">
        <v>497</v>
      </c>
      <c r="F638" s="59">
        <v>68988</v>
      </c>
      <c r="G638" s="44" t="s">
        <v>12</v>
      </c>
      <c r="H638" s="44" t="s">
        <v>13</v>
      </c>
      <c r="I638" s="59">
        <v>6000</v>
      </c>
      <c r="J638" s="44"/>
      <c r="K638" s="44" t="s">
        <v>0</v>
      </c>
      <c r="L638" s="44" t="s">
        <v>14</v>
      </c>
      <c r="M638" s="38" t="s">
        <v>7373</v>
      </c>
      <c r="N638" s="193">
        <v>637</v>
      </c>
    </row>
    <row r="639" spans="1:14" ht="15.75" x14ac:dyDescent="0.25">
      <c r="A639" s="37" t="s">
        <v>1112</v>
      </c>
      <c r="B639" s="37" t="s">
        <v>147</v>
      </c>
      <c r="C639" s="38" t="s">
        <v>181</v>
      </c>
      <c r="D639" s="37" t="s">
        <v>798</v>
      </c>
      <c r="E639" s="37" t="s">
        <v>53</v>
      </c>
      <c r="F639" s="43">
        <v>68981</v>
      </c>
      <c r="G639" s="38" t="s">
        <v>12</v>
      </c>
      <c r="H639" s="38" t="s">
        <v>13</v>
      </c>
      <c r="I639" s="39"/>
      <c r="J639" s="38"/>
      <c r="K639" s="38" t="s">
        <v>2</v>
      </c>
      <c r="L639" s="38" t="s">
        <v>14</v>
      </c>
      <c r="M639" s="38" t="s">
        <v>15</v>
      </c>
      <c r="N639" s="35">
        <v>638</v>
      </c>
    </row>
    <row r="640" spans="1:14" ht="15.75" x14ac:dyDescent="0.25">
      <c r="A640" s="41" t="s">
        <v>1405</v>
      </c>
      <c r="B640" s="34" t="s">
        <v>778</v>
      </c>
      <c r="C640" s="35" t="s">
        <v>144</v>
      </c>
      <c r="D640" s="34" t="s">
        <v>1172</v>
      </c>
      <c r="E640" s="34" t="s">
        <v>53</v>
      </c>
      <c r="F640" s="36">
        <v>68850</v>
      </c>
      <c r="G640" s="35" t="s">
        <v>12</v>
      </c>
      <c r="H640" s="35" t="s">
        <v>13</v>
      </c>
      <c r="I640" s="36"/>
      <c r="J640" s="35"/>
      <c r="K640" s="35" t="s">
        <v>2</v>
      </c>
      <c r="L640" s="35" t="s">
        <v>14</v>
      </c>
      <c r="M640" s="35" t="s">
        <v>15</v>
      </c>
      <c r="N640" s="35">
        <v>639</v>
      </c>
    </row>
    <row r="641" spans="1:14" ht="15.75" x14ac:dyDescent="0.25">
      <c r="A641" s="37" t="s">
        <v>1396</v>
      </c>
      <c r="B641" s="37" t="s">
        <v>1397</v>
      </c>
      <c r="C641" s="38" t="s">
        <v>13</v>
      </c>
      <c r="D641" s="37" t="s">
        <v>195</v>
      </c>
      <c r="E641" s="37" t="s">
        <v>410</v>
      </c>
      <c r="F641" s="39">
        <v>68562</v>
      </c>
      <c r="G641" s="38" t="s">
        <v>12</v>
      </c>
      <c r="H641" s="38" t="s">
        <v>13</v>
      </c>
      <c r="I641" s="39"/>
      <c r="J641" s="38"/>
      <c r="K641" s="38" t="s">
        <v>3</v>
      </c>
      <c r="L641" s="38" t="s">
        <v>59</v>
      </c>
      <c r="M641" s="38" t="s">
        <v>60</v>
      </c>
      <c r="N641" s="193">
        <v>640</v>
      </c>
    </row>
    <row r="642" spans="1:14" ht="15.75" x14ac:dyDescent="0.25">
      <c r="A642" s="34" t="s">
        <v>1399</v>
      </c>
      <c r="B642" s="34" t="s">
        <v>1400</v>
      </c>
      <c r="C642" s="35" t="s">
        <v>58</v>
      </c>
      <c r="D642" s="34" t="s">
        <v>201</v>
      </c>
      <c r="E642" s="34" t="s">
        <v>527</v>
      </c>
      <c r="F642" s="36">
        <v>68533</v>
      </c>
      <c r="G642" s="35" t="s">
        <v>12</v>
      </c>
      <c r="H642" s="35" t="s">
        <v>13</v>
      </c>
      <c r="I642" s="36"/>
      <c r="J642" s="35"/>
      <c r="K642" s="35" t="s">
        <v>3</v>
      </c>
      <c r="L642" s="35" t="s">
        <v>59</v>
      </c>
      <c r="M642" s="35" t="s">
        <v>60</v>
      </c>
      <c r="N642" s="35">
        <v>641</v>
      </c>
    </row>
    <row r="643" spans="1:14" ht="15.75" x14ac:dyDescent="0.25">
      <c r="A643" s="37" t="s">
        <v>1160</v>
      </c>
      <c r="B643" s="37" t="s">
        <v>381</v>
      </c>
      <c r="C643" s="38" t="s">
        <v>187</v>
      </c>
      <c r="D643" s="37" t="s">
        <v>201</v>
      </c>
      <c r="E643" s="37" t="s">
        <v>385</v>
      </c>
      <c r="F643" s="43">
        <v>68496</v>
      </c>
      <c r="G643" s="38" t="s">
        <v>12</v>
      </c>
      <c r="H643" s="38" t="s">
        <v>13</v>
      </c>
      <c r="I643" s="39">
        <v>1500</v>
      </c>
      <c r="J643" s="38"/>
      <c r="K643" s="38" t="s">
        <v>3</v>
      </c>
      <c r="L643" s="38" t="s">
        <v>59</v>
      </c>
      <c r="M643" s="38" t="s">
        <v>60</v>
      </c>
      <c r="N643" s="35">
        <v>642</v>
      </c>
    </row>
    <row r="644" spans="1:14" ht="15.75" x14ac:dyDescent="0.25">
      <c r="A644" s="34" t="s">
        <v>1411</v>
      </c>
      <c r="B644" s="34" t="s">
        <v>46</v>
      </c>
      <c r="C644" s="35" t="s">
        <v>87</v>
      </c>
      <c r="D644" s="34" t="s">
        <v>1412</v>
      </c>
      <c r="E644" s="34" t="s">
        <v>141</v>
      </c>
      <c r="F644" s="36">
        <v>68473</v>
      </c>
      <c r="G644" s="35" t="s">
        <v>12</v>
      </c>
      <c r="H644" s="35" t="s">
        <v>13</v>
      </c>
      <c r="I644" s="36"/>
      <c r="J644" s="35"/>
      <c r="K644" s="35" t="s">
        <v>2</v>
      </c>
      <c r="L644" s="35" t="s">
        <v>14</v>
      </c>
      <c r="M644" s="35" t="s">
        <v>15</v>
      </c>
      <c r="N644" s="193">
        <v>643</v>
      </c>
    </row>
    <row r="645" spans="1:14" ht="15.75" x14ac:dyDescent="0.25">
      <c r="A645" s="37" t="s">
        <v>1333</v>
      </c>
      <c r="B645" s="37" t="s">
        <v>954</v>
      </c>
      <c r="C645" s="38" t="s">
        <v>135</v>
      </c>
      <c r="D645" s="37" t="s">
        <v>195</v>
      </c>
      <c r="E645" s="37" t="s">
        <v>270</v>
      </c>
      <c r="F645" s="39">
        <v>68422</v>
      </c>
      <c r="G645" s="38" t="s">
        <v>12</v>
      </c>
      <c r="H645" s="38" t="s">
        <v>13</v>
      </c>
      <c r="I645" s="39"/>
      <c r="J645" s="38"/>
      <c r="K645" s="38" t="s">
        <v>3</v>
      </c>
      <c r="L645" s="38" t="s">
        <v>59</v>
      </c>
      <c r="M645" s="38" t="s">
        <v>60</v>
      </c>
      <c r="N645" s="35">
        <v>644</v>
      </c>
    </row>
    <row r="646" spans="1:14" ht="15.75" x14ac:dyDescent="0.25">
      <c r="A646" s="34" t="s">
        <v>2772</v>
      </c>
      <c r="B646" s="34" t="s">
        <v>823</v>
      </c>
      <c r="C646" s="35" t="s">
        <v>51</v>
      </c>
      <c r="D646" s="34" t="s">
        <v>2773</v>
      </c>
      <c r="E646" s="34" t="s">
        <v>1661</v>
      </c>
      <c r="F646" s="40">
        <v>68302</v>
      </c>
      <c r="G646" s="35" t="s">
        <v>12</v>
      </c>
      <c r="H646" s="35" t="s">
        <v>13</v>
      </c>
      <c r="I646" s="36"/>
      <c r="J646" s="35"/>
      <c r="K646" s="35" t="s">
        <v>2</v>
      </c>
      <c r="L646" s="35" t="s">
        <v>14</v>
      </c>
      <c r="M646" s="35" t="s">
        <v>15</v>
      </c>
      <c r="N646" s="35">
        <v>645</v>
      </c>
    </row>
    <row r="647" spans="1:14" ht="15.75" x14ac:dyDescent="0.25">
      <c r="A647" s="37" t="s">
        <v>1377</v>
      </c>
      <c r="B647" s="37" t="s">
        <v>1232</v>
      </c>
      <c r="C647" s="38" t="s">
        <v>144</v>
      </c>
      <c r="D647" s="37" t="s">
        <v>201</v>
      </c>
      <c r="E647" s="37" t="s">
        <v>270</v>
      </c>
      <c r="F647" s="39">
        <v>68259</v>
      </c>
      <c r="G647" s="38" t="s">
        <v>58</v>
      </c>
      <c r="H647" s="38" t="s">
        <v>13</v>
      </c>
      <c r="I647" s="39"/>
      <c r="J647" s="38"/>
      <c r="K647" s="38" t="s">
        <v>1</v>
      </c>
      <c r="L647" s="38" t="s">
        <v>59</v>
      </c>
      <c r="M647" s="38" t="s">
        <v>60</v>
      </c>
      <c r="N647" s="193">
        <v>646</v>
      </c>
    </row>
    <row r="648" spans="1:14" ht="15.75" x14ac:dyDescent="0.25">
      <c r="A648" s="34" t="s">
        <v>1416</v>
      </c>
      <c r="B648" s="34" t="s">
        <v>1309</v>
      </c>
      <c r="C648" s="35" t="s">
        <v>181</v>
      </c>
      <c r="D648" s="34" t="s">
        <v>1417</v>
      </c>
      <c r="E648" s="34" t="s">
        <v>570</v>
      </c>
      <c r="F648" s="40">
        <v>68241</v>
      </c>
      <c r="G648" s="35" t="s">
        <v>12</v>
      </c>
      <c r="H648" s="35" t="s">
        <v>13</v>
      </c>
      <c r="I648" s="36"/>
      <c r="J648" s="35"/>
      <c r="K648" s="35" t="s">
        <v>2</v>
      </c>
      <c r="L648" s="35" t="s">
        <v>14</v>
      </c>
      <c r="M648" s="35" t="s">
        <v>15</v>
      </c>
      <c r="N648" s="35">
        <v>647</v>
      </c>
    </row>
    <row r="649" spans="1:14" ht="15.75" x14ac:dyDescent="0.25">
      <c r="A649" s="37" t="s">
        <v>1418</v>
      </c>
      <c r="B649" s="37" t="s">
        <v>1419</v>
      </c>
      <c r="C649" s="38" t="s">
        <v>87</v>
      </c>
      <c r="D649" s="37" t="s">
        <v>1027</v>
      </c>
      <c r="E649" s="37" t="s">
        <v>53</v>
      </c>
      <c r="F649" s="43">
        <v>68195</v>
      </c>
      <c r="G649" s="38" t="s">
        <v>12</v>
      </c>
      <c r="H649" s="38" t="s">
        <v>13</v>
      </c>
      <c r="I649" s="39"/>
      <c r="J649" s="38"/>
      <c r="K649" s="38" t="s">
        <v>2</v>
      </c>
      <c r="L649" s="38" t="s">
        <v>14</v>
      </c>
      <c r="M649" s="38" t="s">
        <v>15</v>
      </c>
      <c r="N649" s="35">
        <v>648</v>
      </c>
    </row>
    <row r="650" spans="1:14" ht="15.75" x14ac:dyDescent="0.25">
      <c r="A650" s="34" t="s">
        <v>1363</v>
      </c>
      <c r="B650" s="34" t="s">
        <v>520</v>
      </c>
      <c r="C650" s="35" t="s">
        <v>18</v>
      </c>
      <c r="D650" s="34" t="s">
        <v>1027</v>
      </c>
      <c r="E650" s="34" t="s">
        <v>53</v>
      </c>
      <c r="F650" s="40">
        <v>68183</v>
      </c>
      <c r="G650" s="35" t="s">
        <v>12</v>
      </c>
      <c r="H650" s="35" t="s">
        <v>13</v>
      </c>
      <c r="I650" s="36"/>
      <c r="J650" s="35"/>
      <c r="K650" s="35" t="s">
        <v>2</v>
      </c>
      <c r="L650" s="35" t="s">
        <v>14</v>
      </c>
      <c r="M650" s="35" t="s">
        <v>15</v>
      </c>
      <c r="N650" s="193">
        <v>649</v>
      </c>
    </row>
    <row r="651" spans="1:14" ht="15.75" x14ac:dyDescent="0.25">
      <c r="A651" s="42" t="s">
        <v>1313</v>
      </c>
      <c r="B651" s="37" t="s">
        <v>1314</v>
      </c>
      <c r="C651" s="38" t="s">
        <v>9</v>
      </c>
      <c r="D651" s="37" t="s">
        <v>195</v>
      </c>
      <c r="E651" s="37" t="s">
        <v>189</v>
      </c>
      <c r="F651" s="43">
        <v>68179</v>
      </c>
      <c r="G651" s="38" t="s">
        <v>12</v>
      </c>
      <c r="H651" s="38" t="s">
        <v>13</v>
      </c>
      <c r="I651" s="39"/>
      <c r="J651" s="38"/>
      <c r="K651" s="38" t="s">
        <v>3</v>
      </c>
      <c r="L651" s="38" t="s">
        <v>59</v>
      </c>
      <c r="M651" s="38" t="s">
        <v>60</v>
      </c>
      <c r="N651" s="35">
        <v>650</v>
      </c>
    </row>
    <row r="652" spans="1:14" ht="15.75" x14ac:dyDescent="0.25">
      <c r="A652" s="34" t="s">
        <v>1409</v>
      </c>
      <c r="B652" s="34" t="s">
        <v>139</v>
      </c>
      <c r="C652" s="35" t="s">
        <v>13</v>
      </c>
      <c r="D652" s="34" t="s">
        <v>195</v>
      </c>
      <c r="E652" s="34" t="s">
        <v>463</v>
      </c>
      <c r="F652" s="36">
        <v>68164</v>
      </c>
      <c r="G652" s="35" t="s">
        <v>12</v>
      </c>
      <c r="H652" s="35" t="s">
        <v>13</v>
      </c>
      <c r="I652" s="36"/>
      <c r="J652" s="35"/>
      <c r="K652" s="35" t="s">
        <v>3</v>
      </c>
      <c r="L652" s="35" t="s">
        <v>59</v>
      </c>
      <c r="M652" s="35" t="s">
        <v>60</v>
      </c>
      <c r="N652" s="35">
        <v>651</v>
      </c>
    </row>
    <row r="653" spans="1:14" ht="15.75" x14ac:dyDescent="0.25">
      <c r="A653" s="37" t="s">
        <v>1404</v>
      </c>
      <c r="B653" s="37" t="s">
        <v>1269</v>
      </c>
      <c r="C653" s="38" t="s">
        <v>51</v>
      </c>
      <c r="D653" s="37" t="s">
        <v>201</v>
      </c>
      <c r="E653" s="37" t="s">
        <v>258</v>
      </c>
      <c r="F653" s="39">
        <v>68101</v>
      </c>
      <c r="G653" s="38" t="s">
        <v>12</v>
      </c>
      <c r="H653" s="38" t="s">
        <v>13</v>
      </c>
      <c r="I653" s="39"/>
      <c r="J653" s="38"/>
      <c r="K653" s="38" t="s">
        <v>3</v>
      </c>
      <c r="L653" s="38" t="s">
        <v>59</v>
      </c>
      <c r="M653" s="38" t="s">
        <v>60</v>
      </c>
      <c r="N653" s="193">
        <v>652</v>
      </c>
    </row>
    <row r="654" spans="1:14" ht="15.75" x14ac:dyDescent="0.25">
      <c r="A654" s="34" t="s">
        <v>1296</v>
      </c>
      <c r="B654" s="34" t="s">
        <v>988</v>
      </c>
      <c r="C654" s="35" t="s">
        <v>87</v>
      </c>
      <c r="D654" s="34" t="s">
        <v>798</v>
      </c>
      <c r="E654" s="34" t="s">
        <v>53</v>
      </c>
      <c r="F654" s="36">
        <v>68064</v>
      </c>
      <c r="G654" s="35" t="s">
        <v>12</v>
      </c>
      <c r="H654" s="35" t="s">
        <v>13</v>
      </c>
      <c r="I654" s="36"/>
      <c r="J654" s="35"/>
      <c r="K654" s="35" t="s">
        <v>2</v>
      </c>
      <c r="L654" s="35" t="s">
        <v>14</v>
      </c>
      <c r="M654" s="35" t="s">
        <v>15</v>
      </c>
      <c r="N654" s="35">
        <v>653</v>
      </c>
    </row>
    <row r="655" spans="1:14" ht="15.75" x14ac:dyDescent="0.25">
      <c r="A655" s="42" t="s">
        <v>1410</v>
      </c>
      <c r="B655" s="37" t="s">
        <v>875</v>
      </c>
      <c r="C655" s="38" t="s">
        <v>23</v>
      </c>
      <c r="D655" s="37" t="s">
        <v>201</v>
      </c>
      <c r="E655" s="37" t="s">
        <v>163</v>
      </c>
      <c r="F655" s="39">
        <v>68037</v>
      </c>
      <c r="G655" s="38" t="s">
        <v>12</v>
      </c>
      <c r="H655" s="38" t="s">
        <v>13</v>
      </c>
      <c r="I655" s="39"/>
      <c r="J655" s="38"/>
      <c r="K655" s="38" t="s">
        <v>3</v>
      </c>
      <c r="L655" s="38" t="s">
        <v>59</v>
      </c>
      <c r="M655" s="38" t="s">
        <v>60</v>
      </c>
      <c r="N655" s="35">
        <v>654</v>
      </c>
    </row>
    <row r="656" spans="1:14" ht="15.75" x14ac:dyDescent="0.25">
      <c r="A656" s="34" t="s">
        <v>2774</v>
      </c>
      <c r="B656" s="34" t="s">
        <v>1426</v>
      </c>
      <c r="C656" s="35" t="s">
        <v>23</v>
      </c>
      <c r="D656" s="34" t="s">
        <v>1427</v>
      </c>
      <c r="E656" s="34" t="s">
        <v>321</v>
      </c>
      <c r="F656" s="40">
        <v>68034</v>
      </c>
      <c r="G656" s="35" t="s">
        <v>12</v>
      </c>
      <c r="H656" s="35" t="s">
        <v>13</v>
      </c>
      <c r="I656" s="36">
        <v>700</v>
      </c>
      <c r="J656" s="35"/>
      <c r="K656" s="35" t="s">
        <v>2</v>
      </c>
      <c r="L656" s="35" t="s">
        <v>14</v>
      </c>
      <c r="M656" s="35" t="s">
        <v>15</v>
      </c>
      <c r="N656" s="193">
        <v>655</v>
      </c>
    </row>
    <row r="657" spans="1:14" ht="15.75" x14ac:dyDescent="0.25">
      <c r="A657" s="42" t="s">
        <v>1414</v>
      </c>
      <c r="B657" s="37" t="s">
        <v>254</v>
      </c>
      <c r="C657" s="38" t="s">
        <v>207</v>
      </c>
      <c r="D657" s="37" t="s">
        <v>195</v>
      </c>
      <c r="E657" s="37" t="s">
        <v>508</v>
      </c>
      <c r="F657" s="43">
        <v>67986</v>
      </c>
      <c r="G657" s="38" t="s">
        <v>12</v>
      </c>
      <c r="H657" s="38" t="s">
        <v>13</v>
      </c>
      <c r="I657" s="39"/>
      <c r="J657" s="38"/>
      <c r="K657" s="38" t="s">
        <v>3</v>
      </c>
      <c r="L657" s="38" t="s">
        <v>59</v>
      </c>
      <c r="M657" s="38" t="s">
        <v>60</v>
      </c>
      <c r="N657" s="35">
        <v>656</v>
      </c>
    </row>
    <row r="658" spans="1:14" ht="15.75" x14ac:dyDescent="0.25">
      <c r="A658" s="34" t="s">
        <v>1401</v>
      </c>
      <c r="B658" s="34" t="s">
        <v>650</v>
      </c>
      <c r="C658" s="35" t="s">
        <v>18</v>
      </c>
      <c r="D658" s="34" t="s">
        <v>201</v>
      </c>
      <c r="E658" s="34" t="s">
        <v>270</v>
      </c>
      <c r="F658" s="40">
        <v>67983</v>
      </c>
      <c r="G658" s="35" t="s">
        <v>58</v>
      </c>
      <c r="H658" s="35" t="s">
        <v>13</v>
      </c>
      <c r="I658" s="36"/>
      <c r="J658" s="35"/>
      <c r="K658" s="35" t="s">
        <v>1</v>
      </c>
      <c r="L658" s="35" t="s">
        <v>59</v>
      </c>
      <c r="M658" s="35" t="s">
        <v>60</v>
      </c>
      <c r="N658" s="35">
        <v>657</v>
      </c>
    </row>
    <row r="659" spans="1:14" ht="15.75" x14ac:dyDescent="0.25">
      <c r="A659" s="37" t="s">
        <v>21</v>
      </c>
      <c r="B659" s="37" t="s">
        <v>781</v>
      </c>
      <c r="C659" s="38" t="s">
        <v>58</v>
      </c>
      <c r="D659" s="37" t="s">
        <v>201</v>
      </c>
      <c r="E659" s="37" t="s">
        <v>297</v>
      </c>
      <c r="F659" s="39">
        <v>67917</v>
      </c>
      <c r="G659" s="38" t="s">
        <v>12</v>
      </c>
      <c r="H659" s="38" t="s">
        <v>13</v>
      </c>
      <c r="I659" s="39"/>
      <c r="J659" s="38"/>
      <c r="K659" s="38" t="s">
        <v>3</v>
      </c>
      <c r="L659" s="38" t="s">
        <v>59</v>
      </c>
      <c r="M659" s="38" t="s">
        <v>60</v>
      </c>
      <c r="N659" s="193">
        <v>658</v>
      </c>
    </row>
    <row r="660" spans="1:14" ht="15.75" x14ac:dyDescent="0.25">
      <c r="A660" s="34" t="s">
        <v>1435</v>
      </c>
      <c r="B660" s="34" t="s">
        <v>1436</v>
      </c>
      <c r="C660" s="35" t="s">
        <v>144</v>
      </c>
      <c r="D660" s="34" t="s">
        <v>359</v>
      </c>
      <c r="E660" s="34" t="s">
        <v>694</v>
      </c>
      <c r="F660" s="36">
        <v>67769</v>
      </c>
      <c r="G660" s="35" t="s">
        <v>12</v>
      </c>
      <c r="H660" s="35" t="s">
        <v>13</v>
      </c>
      <c r="I660" s="36"/>
      <c r="J660" s="35"/>
      <c r="K660" s="35" t="s">
        <v>2</v>
      </c>
      <c r="L660" s="35" t="s">
        <v>14</v>
      </c>
      <c r="M660" s="35" t="s">
        <v>15</v>
      </c>
      <c r="N660" s="35">
        <v>659</v>
      </c>
    </row>
    <row r="661" spans="1:14" ht="15.75" x14ac:dyDescent="0.25">
      <c r="A661" s="37" t="s">
        <v>1438</v>
      </c>
      <c r="B661" s="37" t="s">
        <v>266</v>
      </c>
      <c r="C661" s="38" t="s">
        <v>13</v>
      </c>
      <c r="D661" s="37" t="s">
        <v>1027</v>
      </c>
      <c r="E661" s="37" t="s">
        <v>53</v>
      </c>
      <c r="F661" s="39">
        <v>67720</v>
      </c>
      <c r="G661" s="38" t="s">
        <v>12</v>
      </c>
      <c r="H661" s="38" t="s">
        <v>13</v>
      </c>
      <c r="I661" s="39"/>
      <c r="J661" s="38"/>
      <c r="K661" s="38" t="s">
        <v>2</v>
      </c>
      <c r="L661" s="38" t="s">
        <v>14</v>
      </c>
      <c r="M661" s="38" t="s">
        <v>15</v>
      </c>
      <c r="N661" s="35">
        <v>660</v>
      </c>
    </row>
    <row r="662" spans="1:14" ht="15.75" x14ac:dyDescent="0.25">
      <c r="A662" s="34" t="s">
        <v>1423</v>
      </c>
      <c r="B662" s="34" t="s">
        <v>1424</v>
      </c>
      <c r="C662" s="35" t="s">
        <v>181</v>
      </c>
      <c r="D662" s="34" t="s">
        <v>201</v>
      </c>
      <c r="E662" s="34" t="s">
        <v>163</v>
      </c>
      <c r="F662" s="36">
        <v>67670</v>
      </c>
      <c r="G662" s="35" t="s">
        <v>58</v>
      </c>
      <c r="H662" s="35" t="s">
        <v>13</v>
      </c>
      <c r="I662" s="36"/>
      <c r="J662" s="35"/>
      <c r="K662" s="35" t="s">
        <v>1</v>
      </c>
      <c r="L662" s="35" t="s">
        <v>59</v>
      </c>
      <c r="M662" s="35" t="s">
        <v>60</v>
      </c>
      <c r="N662" s="193">
        <v>661</v>
      </c>
    </row>
    <row r="663" spans="1:14" ht="15.75" x14ac:dyDescent="0.25">
      <c r="A663" s="42" t="s">
        <v>645</v>
      </c>
      <c r="B663" s="37" t="s">
        <v>1334</v>
      </c>
      <c r="C663" s="49"/>
      <c r="D663" s="37" t="s">
        <v>201</v>
      </c>
      <c r="E663" s="37" t="s">
        <v>208</v>
      </c>
      <c r="F663" s="43">
        <v>67622</v>
      </c>
      <c r="G663" s="38" t="s">
        <v>58</v>
      </c>
      <c r="H663" s="38" t="s">
        <v>13</v>
      </c>
      <c r="I663" s="39"/>
      <c r="J663" s="38"/>
      <c r="K663" s="38" t="s">
        <v>1</v>
      </c>
      <c r="L663" s="38" t="s">
        <v>59</v>
      </c>
      <c r="M663" s="38" t="s">
        <v>60</v>
      </c>
      <c r="N663" s="35">
        <v>662</v>
      </c>
    </row>
    <row r="664" spans="1:14" ht="15.75" x14ac:dyDescent="0.25">
      <c r="A664" s="41" t="s">
        <v>295</v>
      </c>
      <c r="B664" s="34" t="s">
        <v>1443</v>
      </c>
      <c r="C664" s="44"/>
      <c r="D664" s="34" t="s">
        <v>1444</v>
      </c>
      <c r="E664" s="34" t="s">
        <v>163</v>
      </c>
      <c r="F664" s="40">
        <v>67583</v>
      </c>
      <c r="G664" s="35" t="s">
        <v>12</v>
      </c>
      <c r="H664" s="35" t="s">
        <v>13</v>
      </c>
      <c r="I664" s="36"/>
      <c r="J664" s="35"/>
      <c r="K664" s="35" t="s">
        <v>246</v>
      </c>
      <c r="L664" s="35" t="s">
        <v>14</v>
      </c>
      <c r="M664" s="35" t="s">
        <v>15</v>
      </c>
      <c r="N664" s="35">
        <v>663</v>
      </c>
    </row>
    <row r="665" spans="1:14" ht="15.75" x14ac:dyDescent="0.25">
      <c r="A665" s="42" t="s">
        <v>1385</v>
      </c>
      <c r="B665" s="37" t="s">
        <v>1386</v>
      </c>
      <c r="C665" s="38" t="s">
        <v>23</v>
      </c>
      <c r="D665" s="37" t="s">
        <v>201</v>
      </c>
      <c r="E665" s="37" t="s">
        <v>270</v>
      </c>
      <c r="F665" s="43">
        <v>67581</v>
      </c>
      <c r="G665" s="38" t="s">
        <v>12</v>
      </c>
      <c r="H665" s="38" t="s">
        <v>13</v>
      </c>
      <c r="I665" s="39"/>
      <c r="J665" s="38"/>
      <c r="K665" s="38" t="s">
        <v>3</v>
      </c>
      <c r="L665" s="38" t="s">
        <v>59</v>
      </c>
      <c r="M665" s="38" t="s">
        <v>60</v>
      </c>
      <c r="N665" s="193">
        <v>664</v>
      </c>
    </row>
    <row r="666" spans="1:14" ht="15.75" x14ac:dyDescent="0.25">
      <c r="A666" s="41" t="s">
        <v>1439</v>
      </c>
      <c r="B666" s="34" t="s">
        <v>147</v>
      </c>
      <c r="C666" s="35" t="s">
        <v>9</v>
      </c>
      <c r="D666" s="34" t="s">
        <v>201</v>
      </c>
      <c r="E666" s="34" t="s">
        <v>163</v>
      </c>
      <c r="F666" s="40">
        <v>67562</v>
      </c>
      <c r="G666" s="35" t="s">
        <v>12</v>
      </c>
      <c r="H666" s="35" t="s">
        <v>13</v>
      </c>
      <c r="I666" s="36"/>
      <c r="J666" s="35"/>
      <c r="K666" s="35" t="s">
        <v>3</v>
      </c>
      <c r="L666" s="35" t="s">
        <v>59</v>
      </c>
      <c r="M666" s="35" t="s">
        <v>60</v>
      </c>
      <c r="N666" s="35">
        <v>665</v>
      </c>
    </row>
    <row r="667" spans="1:14" ht="15.75" x14ac:dyDescent="0.25">
      <c r="A667" s="37" t="s">
        <v>914</v>
      </c>
      <c r="B667" s="37" t="s">
        <v>313</v>
      </c>
      <c r="C667" s="38" t="s">
        <v>12</v>
      </c>
      <c r="D667" s="37" t="s">
        <v>195</v>
      </c>
      <c r="E667" s="37" t="s">
        <v>508</v>
      </c>
      <c r="F667" s="39">
        <v>67558</v>
      </c>
      <c r="G667" s="38" t="s">
        <v>12</v>
      </c>
      <c r="H667" s="38" t="s">
        <v>13</v>
      </c>
      <c r="I667" s="39"/>
      <c r="J667" s="38"/>
      <c r="K667" s="38" t="s">
        <v>3</v>
      </c>
      <c r="L667" s="38" t="s">
        <v>59</v>
      </c>
      <c r="M667" s="38" t="s">
        <v>60</v>
      </c>
      <c r="N667" s="35">
        <v>666</v>
      </c>
    </row>
    <row r="668" spans="1:14" ht="15.75" x14ac:dyDescent="0.25">
      <c r="A668" s="51" t="s">
        <v>2775</v>
      </c>
      <c r="B668" s="51" t="s">
        <v>2776</v>
      </c>
      <c r="C668" s="35" t="s">
        <v>63</v>
      </c>
      <c r="D668" s="51" t="s">
        <v>195</v>
      </c>
      <c r="E668" s="51" t="s">
        <v>410</v>
      </c>
      <c r="F668" s="36">
        <v>67526</v>
      </c>
      <c r="G668" s="35" t="s">
        <v>58</v>
      </c>
      <c r="H668" s="35" t="s">
        <v>13</v>
      </c>
      <c r="I668" s="36"/>
      <c r="J668" s="35"/>
      <c r="K668" s="35" t="s">
        <v>1</v>
      </c>
      <c r="L668" s="35" t="s">
        <v>59</v>
      </c>
      <c r="M668" s="35" t="s">
        <v>60</v>
      </c>
      <c r="N668" s="193">
        <v>667</v>
      </c>
    </row>
    <row r="669" spans="1:14" ht="15.75" x14ac:dyDescent="0.25">
      <c r="A669" s="42" t="s">
        <v>1407</v>
      </c>
      <c r="B669" s="37" t="s">
        <v>1408</v>
      </c>
      <c r="C669" s="49"/>
      <c r="D669" s="37" t="s">
        <v>201</v>
      </c>
      <c r="E669" s="37" t="s">
        <v>582</v>
      </c>
      <c r="F669" s="39">
        <v>67460</v>
      </c>
      <c r="G669" s="38" t="s">
        <v>58</v>
      </c>
      <c r="H669" s="38" t="s">
        <v>13</v>
      </c>
      <c r="I669" s="39"/>
      <c r="J669" s="38"/>
      <c r="K669" s="38" t="s">
        <v>1</v>
      </c>
      <c r="L669" s="38" t="s">
        <v>59</v>
      </c>
      <c r="M669" s="38" t="s">
        <v>60</v>
      </c>
      <c r="N669" s="35">
        <v>668</v>
      </c>
    </row>
    <row r="670" spans="1:14" ht="15.75" x14ac:dyDescent="0.25">
      <c r="A670" s="41" t="s">
        <v>1364</v>
      </c>
      <c r="B670" s="34" t="s">
        <v>349</v>
      </c>
      <c r="C670" s="35" t="s">
        <v>18</v>
      </c>
      <c r="D670" s="34" t="s">
        <v>1365</v>
      </c>
      <c r="E670" s="34" t="s">
        <v>53</v>
      </c>
      <c r="F670" s="36">
        <v>67449</v>
      </c>
      <c r="G670" s="35" t="s">
        <v>12</v>
      </c>
      <c r="H670" s="35" t="s">
        <v>13</v>
      </c>
      <c r="I670" s="36"/>
      <c r="J670" s="35"/>
      <c r="K670" s="35" t="s">
        <v>2</v>
      </c>
      <c r="L670" s="35" t="s">
        <v>14</v>
      </c>
      <c r="M670" s="35" t="s">
        <v>15</v>
      </c>
      <c r="N670" s="35">
        <v>669</v>
      </c>
    </row>
    <row r="671" spans="1:14" ht="15.75" x14ac:dyDescent="0.25">
      <c r="A671" s="37" t="s">
        <v>1451</v>
      </c>
      <c r="B671" s="37" t="s">
        <v>1452</v>
      </c>
      <c r="C671" s="38" t="s">
        <v>12</v>
      </c>
      <c r="D671" s="37" t="s">
        <v>1453</v>
      </c>
      <c r="E671" s="37" t="s">
        <v>1454</v>
      </c>
      <c r="F671" s="39">
        <v>67428</v>
      </c>
      <c r="G671" s="38" t="s">
        <v>12</v>
      </c>
      <c r="H671" s="38" t="s">
        <v>13</v>
      </c>
      <c r="I671" s="39"/>
      <c r="J671" s="38"/>
      <c r="K671" s="38" t="s">
        <v>2</v>
      </c>
      <c r="L671" s="38" t="s">
        <v>14</v>
      </c>
      <c r="M671" s="38" t="s">
        <v>15</v>
      </c>
      <c r="N671" s="193">
        <v>670</v>
      </c>
    </row>
    <row r="672" spans="1:14" ht="15.75" x14ac:dyDescent="0.25">
      <c r="A672" s="34" t="s">
        <v>1342</v>
      </c>
      <c r="B672" s="34" t="s">
        <v>1343</v>
      </c>
      <c r="C672" s="35" t="s">
        <v>144</v>
      </c>
      <c r="D672" s="34" t="s">
        <v>195</v>
      </c>
      <c r="E672" s="34" t="s">
        <v>302</v>
      </c>
      <c r="F672" s="36">
        <v>67347</v>
      </c>
      <c r="G672" s="35" t="s">
        <v>12</v>
      </c>
      <c r="H672" s="35" t="s">
        <v>13</v>
      </c>
      <c r="I672" s="36"/>
      <c r="J672" s="35"/>
      <c r="K672" s="35" t="s">
        <v>3</v>
      </c>
      <c r="L672" s="35" t="s">
        <v>59</v>
      </c>
      <c r="M672" s="35" t="s">
        <v>60</v>
      </c>
      <c r="N672" s="35">
        <v>671</v>
      </c>
    </row>
    <row r="673" spans="1:14" ht="15.75" x14ac:dyDescent="0.25">
      <c r="A673" s="37" t="s">
        <v>1420</v>
      </c>
      <c r="B673" s="37" t="s">
        <v>1309</v>
      </c>
      <c r="C673" s="38" t="s">
        <v>181</v>
      </c>
      <c r="D673" s="37" t="s">
        <v>195</v>
      </c>
      <c r="E673" s="37" t="s">
        <v>280</v>
      </c>
      <c r="F673" s="39">
        <v>67302</v>
      </c>
      <c r="G673" s="38" t="s">
        <v>12</v>
      </c>
      <c r="H673" s="38" t="s">
        <v>13</v>
      </c>
      <c r="I673" s="39"/>
      <c r="J673" s="38"/>
      <c r="K673" s="38" t="s">
        <v>3</v>
      </c>
      <c r="L673" s="38" t="s">
        <v>59</v>
      </c>
      <c r="M673" s="38" t="s">
        <v>60</v>
      </c>
      <c r="N673" s="35">
        <v>672</v>
      </c>
    </row>
    <row r="674" spans="1:14" ht="15.75" x14ac:dyDescent="0.25">
      <c r="A674" s="34" t="s">
        <v>1185</v>
      </c>
      <c r="B674" s="34" t="s">
        <v>1074</v>
      </c>
      <c r="C674" s="35" t="s">
        <v>43</v>
      </c>
      <c r="D674" s="34" t="s">
        <v>195</v>
      </c>
      <c r="E674" s="34" t="s">
        <v>280</v>
      </c>
      <c r="F674" s="40">
        <v>67302</v>
      </c>
      <c r="G674" s="35" t="s">
        <v>12</v>
      </c>
      <c r="H674" s="35" t="s">
        <v>13</v>
      </c>
      <c r="I674" s="36"/>
      <c r="J674" s="35"/>
      <c r="K674" s="35" t="s">
        <v>3</v>
      </c>
      <c r="L674" s="35" t="s">
        <v>59</v>
      </c>
      <c r="M674" s="35" t="s">
        <v>60</v>
      </c>
      <c r="N674" s="193">
        <v>673</v>
      </c>
    </row>
    <row r="675" spans="1:14" ht="15.75" x14ac:dyDescent="0.25">
      <c r="A675" s="37" t="s">
        <v>1441</v>
      </c>
      <c r="B675" s="37" t="s">
        <v>1089</v>
      </c>
      <c r="C675" s="38" t="s">
        <v>144</v>
      </c>
      <c r="D675" s="37" t="s">
        <v>201</v>
      </c>
      <c r="E675" s="37" t="s">
        <v>392</v>
      </c>
      <c r="F675" s="39">
        <v>67293</v>
      </c>
      <c r="G675" s="38" t="s">
        <v>12</v>
      </c>
      <c r="H675" s="38" t="s">
        <v>13</v>
      </c>
      <c r="I675" s="39"/>
      <c r="J675" s="38"/>
      <c r="K675" s="38" t="s">
        <v>3</v>
      </c>
      <c r="L675" s="38" t="s">
        <v>59</v>
      </c>
      <c r="M675" s="38" t="s">
        <v>60</v>
      </c>
      <c r="N675" s="35">
        <v>674</v>
      </c>
    </row>
    <row r="676" spans="1:14" ht="15.75" x14ac:dyDescent="0.25">
      <c r="A676" s="34" t="s">
        <v>2777</v>
      </c>
      <c r="B676" s="34" t="s">
        <v>641</v>
      </c>
      <c r="C676" s="44"/>
      <c r="D676" s="34" t="s">
        <v>195</v>
      </c>
      <c r="E676" s="34" t="s">
        <v>814</v>
      </c>
      <c r="F676" s="36">
        <v>67236</v>
      </c>
      <c r="G676" s="35" t="s">
        <v>58</v>
      </c>
      <c r="H676" s="35" t="s">
        <v>13</v>
      </c>
      <c r="I676" s="36"/>
      <c r="J676" s="35"/>
      <c r="K676" s="35" t="s">
        <v>1</v>
      </c>
      <c r="L676" s="35" t="s">
        <v>59</v>
      </c>
      <c r="M676" s="35" t="s">
        <v>60</v>
      </c>
      <c r="N676" s="35">
        <v>675</v>
      </c>
    </row>
    <row r="677" spans="1:14" ht="15.75" x14ac:dyDescent="0.25">
      <c r="A677" s="37" t="s">
        <v>1455</v>
      </c>
      <c r="B677" s="37" t="s">
        <v>1076</v>
      </c>
      <c r="C677" s="38" t="s">
        <v>187</v>
      </c>
      <c r="D677" s="37" t="s">
        <v>195</v>
      </c>
      <c r="E677" s="37" t="s">
        <v>508</v>
      </c>
      <c r="F677" s="39">
        <v>67162</v>
      </c>
      <c r="G677" s="38" t="s">
        <v>12</v>
      </c>
      <c r="H677" s="38" t="s">
        <v>13</v>
      </c>
      <c r="I677" s="39"/>
      <c r="J677" s="38"/>
      <c r="K677" s="38" t="s">
        <v>3</v>
      </c>
      <c r="L677" s="38" t="s">
        <v>59</v>
      </c>
      <c r="M677" s="38" t="s">
        <v>60</v>
      </c>
      <c r="N677" s="193">
        <v>676</v>
      </c>
    </row>
    <row r="678" spans="1:14" ht="15.75" x14ac:dyDescent="0.25">
      <c r="A678" s="34" t="s">
        <v>1448</v>
      </c>
      <c r="B678" s="34" t="s">
        <v>351</v>
      </c>
      <c r="C678" s="35" t="s">
        <v>51</v>
      </c>
      <c r="D678" s="34" t="s">
        <v>195</v>
      </c>
      <c r="E678" s="34" t="s">
        <v>814</v>
      </c>
      <c r="F678" s="40">
        <v>67159</v>
      </c>
      <c r="G678" s="35" t="s">
        <v>12</v>
      </c>
      <c r="H678" s="35" t="s">
        <v>13</v>
      </c>
      <c r="I678" s="36"/>
      <c r="J678" s="35"/>
      <c r="K678" s="35" t="s">
        <v>3</v>
      </c>
      <c r="L678" s="35" t="s">
        <v>59</v>
      </c>
      <c r="M678" s="35" t="s">
        <v>60</v>
      </c>
      <c r="N678" s="35">
        <v>677</v>
      </c>
    </row>
    <row r="679" spans="1:14" ht="15.75" x14ac:dyDescent="0.25">
      <c r="A679" s="42" t="s">
        <v>884</v>
      </c>
      <c r="B679" s="37" t="s">
        <v>219</v>
      </c>
      <c r="C679" s="38" t="s">
        <v>224</v>
      </c>
      <c r="D679" s="37" t="s">
        <v>195</v>
      </c>
      <c r="E679" s="37" t="s">
        <v>459</v>
      </c>
      <c r="F679" s="39">
        <v>67099</v>
      </c>
      <c r="G679" s="38" t="s">
        <v>58</v>
      </c>
      <c r="H679" s="38" t="s">
        <v>13</v>
      </c>
      <c r="I679" s="39"/>
      <c r="J679" s="38"/>
      <c r="K679" s="38" t="s">
        <v>1</v>
      </c>
      <c r="L679" s="38" t="s">
        <v>59</v>
      </c>
      <c r="M679" s="38" t="s">
        <v>60</v>
      </c>
      <c r="N679" s="35">
        <v>678</v>
      </c>
    </row>
    <row r="680" spans="1:14" ht="15.75" x14ac:dyDescent="0.25">
      <c r="A680" s="41" t="s">
        <v>1446</v>
      </c>
      <c r="B680" s="34" t="s">
        <v>1447</v>
      </c>
      <c r="C680" s="35" t="s">
        <v>144</v>
      </c>
      <c r="D680" s="34" t="s">
        <v>195</v>
      </c>
      <c r="E680" s="34" t="s">
        <v>189</v>
      </c>
      <c r="F680" s="40">
        <v>67096</v>
      </c>
      <c r="G680" s="35" t="s">
        <v>12</v>
      </c>
      <c r="H680" s="35" t="s">
        <v>13</v>
      </c>
      <c r="I680" s="36"/>
      <c r="J680" s="35"/>
      <c r="K680" s="35" t="s">
        <v>3</v>
      </c>
      <c r="L680" s="35" t="s">
        <v>59</v>
      </c>
      <c r="M680" s="35" t="s">
        <v>60</v>
      </c>
      <c r="N680" s="193">
        <v>679</v>
      </c>
    </row>
    <row r="681" spans="1:14" ht="15.75" x14ac:dyDescent="0.25">
      <c r="A681" s="37" t="s">
        <v>1398</v>
      </c>
      <c r="B681" s="37" t="s">
        <v>147</v>
      </c>
      <c r="C681" s="38" t="s">
        <v>87</v>
      </c>
      <c r="D681" s="37" t="s">
        <v>195</v>
      </c>
      <c r="E681" s="37" t="s">
        <v>463</v>
      </c>
      <c r="F681" s="39">
        <v>67008</v>
      </c>
      <c r="G681" s="38" t="s">
        <v>12</v>
      </c>
      <c r="H681" s="38" t="s">
        <v>13</v>
      </c>
      <c r="I681" s="39"/>
      <c r="J681" s="38"/>
      <c r="K681" s="38" t="s">
        <v>3</v>
      </c>
      <c r="L681" s="38" t="s">
        <v>59</v>
      </c>
      <c r="M681" s="38" t="s">
        <v>60</v>
      </c>
      <c r="N681" s="35">
        <v>680</v>
      </c>
    </row>
    <row r="682" spans="1:14" ht="15.75" x14ac:dyDescent="0.25">
      <c r="A682" s="41" t="s">
        <v>1434</v>
      </c>
      <c r="B682" s="34" t="s">
        <v>118</v>
      </c>
      <c r="C682" s="44"/>
      <c r="D682" s="34" t="s">
        <v>201</v>
      </c>
      <c r="E682" s="34" t="s">
        <v>576</v>
      </c>
      <c r="F682" s="36">
        <v>67000</v>
      </c>
      <c r="G682" s="35" t="s">
        <v>12</v>
      </c>
      <c r="H682" s="35" t="s">
        <v>13</v>
      </c>
      <c r="I682" s="36"/>
      <c r="J682" s="35"/>
      <c r="K682" s="35" t="s">
        <v>3</v>
      </c>
      <c r="L682" s="35" t="s">
        <v>59</v>
      </c>
      <c r="M682" s="35" t="s">
        <v>60</v>
      </c>
      <c r="N682" s="35">
        <v>681</v>
      </c>
    </row>
    <row r="683" spans="1:14" ht="15.75" x14ac:dyDescent="0.25">
      <c r="A683" s="42" t="s">
        <v>1465</v>
      </c>
      <c r="B683" s="37" t="s">
        <v>139</v>
      </c>
      <c r="C683" s="38" t="s">
        <v>144</v>
      </c>
      <c r="D683" s="37" t="s">
        <v>1027</v>
      </c>
      <c r="E683" s="37" t="s">
        <v>53</v>
      </c>
      <c r="F683" s="43">
        <v>66963</v>
      </c>
      <c r="G683" s="38" t="s">
        <v>12</v>
      </c>
      <c r="H683" s="38" t="s">
        <v>13</v>
      </c>
      <c r="I683" s="39"/>
      <c r="J683" s="38"/>
      <c r="K683" s="38" t="s">
        <v>2</v>
      </c>
      <c r="L683" s="38" t="s">
        <v>14</v>
      </c>
      <c r="M683" s="38" t="s">
        <v>15</v>
      </c>
      <c r="N683" s="193">
        <v>682</v>
      </c>
    </row>
    <row r="684" spans="1:14" ht="15.75" x14ac:dyDescent="0.25">
      <c r="A684" s="34" t="s">
        <v>1356</v>
      </c>
      <c r="B684" s="34" t="s">
        <v>465</v>
      </c>
      <c r="C684" s="35" t="s">
        <v>144</v>
      </c>
      <c r="D684" s="34" t="s">
        <v>1357</v>
      </c>
      <c r="E684" s="34" t="s">
        <v>120</v>
      </c>
      <c r="F684" s="36">
        <v>66911</v>
      </c>
      <c r="G684" s="35" t="s">
        <v>12</v>
      </c>
      <c r="H684" s="35" t="s">
        <v>13</v>
      </c>
      <c r="I684" s="36"/>
      <c r="J684" s="35"/>
      <c r="K684" s="35" t="s">
        <v>4</v>
      </c>
      <c r="L684" s="35" t="s">
        <v>14</v>
      </c>
      <c r="M684" s="35" t="s">
        <v>121</v>
      </c>
      <c r="N684" s="35">
        <v>683</v>
      </c>
    </row>
    <row r="685" spans="1:14" ht="15.75" x14ac:dyDescent="0.25">
      <c r="A685" s="37" t="s">
        <v>1201</v>
      </c>
      <c r="B685" s="37" t="s">
        <v>237</v>
      </c>
      <c r="C685" s="49"/>
      <c r="D685" s="37" t="s">
        <v>782</v>
      </c>
      <c r="E685" s="37" t="s">
        <v>277</v>
      </c>
      <c r="F685" s="39">
        <v>66797</v>
      </c>
      <c r="G685" s="38" t="s">
        <v>58</v>
      </c>
      <c r="H685" s="38" t="s">
        <v>13</v>
      </c>
      <c r="I685" s="39"/>
      <c r="J685" s="38"/>
      <c r="K685" s="38" t="s">
        <v>1</v>
      </c>
      <c r="L685" s="38" t="s">
        <v>59</v>
      </c>
      <c r="M685" s="38" t="s">
        <v>60</v>
      </c>
      <c r="N685" s="35">
        <v>684</v>
      </c>
    </row>
    <row r="686" spans="1:14" ht="15.75" x14ac:dyDescent="0.25">
      <c r="A686" s="51" t="s">
        <v>1406</v>
      </c>
      <c r="B686" s="51" t="s">
        <v>483</v>
      </c>
      <c r="C686" s="35"/>
      <c r="D686" s="51" t="s">
        <v>195</v>
      </c>
      <c r="E686" s="51" t="s">
        <v>459</v>
      </c>
      <c r="F686" s="36">
        <v>66751</v>
      </c>
      <c r="G686" s="35" t="s">
        <v>12</v>
      </c>
      <c r="H686" s="35" t="s">
        <v>13</v>
      </c>
      <c r="I686" s="36"/>
      <c r="J686" s="35"/>
      <c r="K686" s="35" t="s">
        <v>3</v>
      </c>
      <c r="L686" s="35" t="s">
        <v>59</v>
      </c>
      <c r="M686" s="35" t="s">
        <v>60</v>
      </c>
      <c r="N686" s="193">
        <v>685</v>
      </c>
    </row>
    <row r="687" spans="1:14" ht="15.75" x14ac:dyDescent="0.25">
      <c r="A687" s="37" t="s">
        <v>2778</v>
      </c>
      <c r="B687" s="37" t="s">
        <v>641</v>
      </c>
      <c r="C687" s="38" t="s">
        <v>87</v>
      </c>
      <c r="D687" s="37" t="s">
        <v>1475</v>
      </c>
      <c r="E687" s="37" t="s">
        <v>1476</v>
      </c>
      <c r="F687" s="43">
        <v>66637</v>
      </c>
      <c r="G687" s="38" t="s">
        <v>12</v>
      </c>
      <c r="H687" s="38" t="s">
        <v>13</v>
      </c>
      <c r="I687" s="39"/>
      <c r="J687" s="38"/>
      <c r="K687" s="38" t="s">
        <v>2</v>
      </c>
      <c r="L687" s="38" t="s">
        <v>14</v>
      </c>
      <c r="M687" s="38" t="s">
        <v>15</v>
      </c>
      <c r="N687" s="35">
        <v>686</v>
      </c>
    </row>
    <row r="688" spans="1:14" ht="15.75" x14ac:dyDescent="0.25">
      <c r="A688" s="34" t="s">
        <v>425</v>
      </c>
      <c r="B688" s="34" t="s">
        <v>1459</v>
      </c>
      <c r="C688" s="35" t="s">
        <v>187</v>
      </c>
      <c r="D688" s="34" t="s">
        <v>195</v>
      </c>
      <c r="E688" s="34" t="s">
        <v>463</v>
      </c>
      <c r="F688" s="36">
        <v>66569</v>
      </c>
      <c r="G688" s="35" t="s">
        <v>12</v>
      </c>
      <c r="H688" s="35" t="s">
        <v>13</v>
      </c>
      <c r="I688" s="36"/>
      <c r="J688" s="35"/>
      <c r="K688" s="35" t="s">
        <v>3</v>
      </c>
      <c r="L688" s="35" t="s">
        <v>59</v>
      </c>
      <c r="M688" s="35" t="s">
        <v>60</v>
      </c>
      <c r="N688" s="35">
        <v>687</v>
      </c>
    </row>
    <row r="689" spans="1:14" ht="15.75" x14ac:dyDescent="0.25">
      <c r="A689" s="37" t="s">
        <v>1367</v>
      </c>
      <c r="B689" s="37" t="s">
        <v>1368</v>
      </c>
      <c r="C689" s="49"/>
      <c r="D689" s="37" t="s">
        <v>201</v>
      </c>
      <c r="E689" s="37" t="s">
        <v>1082</v>
      </c>
      <c r="F689" s="39">
        <v>66560</v>
      </c>
      <c r="G689" s="38" t="s">
        <v>12</v>
      </c>
      <c r="H689" s="38" t="s">
        <v>13</v>
      </c>
      <c r="I689" s="39"/>
      <c r="J689" s="38"/>
      <c r="K689" s="38" t="s">
        <v>3</v>
      </c>
      <c r="L689" s="38" t="s">
        <v>59</v>
      </c>
      <c r="M689" s="38" t="s">
        <v>60</v>
      </c>
      <c r="N689" s="193">
        <v>688</v>
      </c>
    </row>
    <row r="690" spans="1:14" ht="15.75" x14ac:dyDescent="0.25">
      <c r="A690" s="34" t="s">
        <v>1432</v>
      </c>
      <c r="B690" s="34" t="s">
        <v>210</v>
      </c>
      <c r="C690" s="35" t="s">
        <v>224</v>
      </c>
      <c r="D690" s="34" t="s">
        <v>712</v>
      </c>
      <c r="E690" s="34" t="s">
        <v>221</v>
      </c>
      <c r="F690" s="36">
        <v>66553</v>
      </c>
      <c r="G690" s="35" t="s">
        <v>12</v>
      </c>
      <c r="H690" s="35" t="s">
        <v>13</v>
      </c>
      <c r="I690" s="36">
        <v>1000</v>
      </c>
      <c r="J690" s="35"/>
      <c r="K690" s="35" t="s">
        <v>3</v>
      </c>
      <c r="L690" s="35" t="s">
        <v>59</v>
      </c>
      <c r="M690" s="35" t="s">
        <v>60</v>
      </c>
      <c r="N690" s="35">
        <v>689</v>
      </c>
    </row>
    <row r="691" spans="1:14" ht="15.75" x14ac:dyDescent="0.25">
      <c r="A691" s="42" t="s">
        <v>1373</v>
      </c>
      <c r="B691" s="37" t="s">
        <v>1374</v>
      </c>
      <c r="C691" s="49"/>
      <c r="D691" s="37" t="s">
        <v>201</v>
      </c>
      <c r="E691" s="37" t="s">
        <v>208</v>
      </c>
      <c r="F691" s="39">
        <v>66536</v>
      </c>
      <c r="G691" s="38" t="s">
        <v>12</v>
      </c>
      <c r="H691" s="38" t="s">
        <v>13</v>
      </c>
      <c r="I691" s="39"/>
      <c r="J691" s="38"/>
      <c r="K691" s="38" t="s">
        <v>3</v>
      </c>
      <c r="L691" s="38" t="s">
        <v>59</v>
      </c>
      <c r="M691" s="38" t="s">
        <v>60</v>
      </c>
      <c r="N691" s="35">
        <v>690</v>
      </c>
    </row>
    <row r="692" spans="1:14" ht="15.75" x14ac:dyDescent="0.25">
      <c r="A692" s="34" t="s">
        <v>1462</v>
      </c>
      <c r="B692" s="34" t="s">
        <v>111</v>
      </c>
      <c r="C692" s="35" t="s">
        <v>87</v>
      </c>
      <c r="D692" s="34" t="s">
        <v>195</v>
      </c>
      <c r="E692" s="34" t="s">
        <v>373</v>
      </c>
      <c r="F692" s="36">
        <v>66510</v>
      </c>
      <c r="G692" s="35" t="s">
        <v>12</v>
      </c>
      <c r="H692" s="35" t="s">
        <v>13</v>
      </c>
      <c r="I692" s="36"/>
      <c r="J692" s="35"/>
      <c r="K692" s="35" t="s">
        <v>3</v>
      </c>
      <c r="L692" s="35" t="s">
        <v>59</v>
      </c>
      <c r="M692" s="35" t="s">
        <v>60</v>
      </c>
      <c r="N692" s="193">
        <v>691</v>
      </c>
    </row>
    <row r="693" spans="1:14" ht="15.75" x14ac:dyDescent="0.25">
      <c r="A693" s="37" t="s">
        <v>1467</v>
      </c>
      <c r="B693" s="37" t="s">
        <v>86</v>
      </c>
      <c r="C693" s="38" t="s">
        <v>224</v>
      </c>
      <c r="D693" s="37" t="s">
        <v>195</v>
      </c>
      <c r="E693" s="37" t="s">
        <v>463</v>
      </c>
      <c r="F693" s="39">
        <v>66504</v>
      </c>
      <c r="G693" s="38" t="s">
        <v>58</v>
      </c>
      <c r="H693" s="38" t="s">
        <v>13</v>
      </c>
      <c r="I693" s="39"/>
      <c r="J693" s="38"/>
      <c r="K693" s="38" t="s">
        <v>1</v>
      </c>
      <c r="L693" s="38" t="s">
        <v>59</v>
      </c>
      <c r="M693" s="38" t="s">
        <v>60</v>
      </c>
      <c r="N693" s="35">
        <v>692</v>
      </c>
    </row>
    <row r="694" spans="1:14" ht="15.75" x14ac:dyDescent="0.25">
      <c r="A694" s="34" t="s">
        <v>580</v>
      </c>
      <c r="B694" s="34" t="s">
        <v>35</v>
      </c>
      <c r="C694" s="35" t="s">
        <v>87</v>
      </c>
      <c r="D694" s="34" t="s">
        <v>1437</v>
      </c>
      <c r="E694" s="34" t="s">
        <v>120</v>
      </c>
      <c r="F694" s="36">
        <v>66388</v>
      </c>
      <c r="G694" s="35" t="s">
        <v>12</v>
      </c>
      <c r="H694" s="35" t="s">
        <v>13</v>
      </c>
      <c r="I694" s="36"/>
      <c r="J694" s="35"/>
      <c r="K694" s="35" t="s">
        <v>4</v>
      </c>
      <c r="L694" s="35" t="s">
        <v>14</v>
      </c>
      <c r="M694" s="35" t="s">
        <v>121</v>
      </c>
      <c r="N694" s="35">
        <v>693</v>
      </c>
    </row>
    <row r="695" spans="1:14" ht="15.75" x14ac:dyDescent="0.25">
      <c r="A695" s="37" t="s">
        <v>1413</v>
      </c>
      <c r="B695" s="37" t="s">
        <v>1252</v>
      </c>
      <c r="C695" s="38" t="s">
        <v>181</v>
      </c>
      <c r="D695" s="37" t="s">
        <v>195</v>
      </c>
      <c r="E695" s="37" t="s">
        <v>625</v>
      </c>
      <c r="F695" s="39">
        <v>66313</v>
      </c>
      <c r="G695" s="38" t="s">
        <v>58</v>
      </c>
      <c r="H695" s="38" t="s">
        <v>13</v>
      </c>
      <c r="I695" s="39">
        <v>3000</v>
      </c>
      <c r="J695" s="38"/>
      <c r="K695" s="38" t="s">
        <v>1</v>
      </c>
      <c r="L695" s="38" t="s">
        <v>59</v>
      </c>
      <c r="M695" s="38" t="s">
        <v>60</v>
      </c>
      <c r="N695" s="193">
        <v>694</v>
      </c>
    </row>
    <row r="696" spans="1:14" ht="15.75" x14ac:dyDescent="0.25">
      <c r="A696" s="34" t="s">
        <v>1485</v>
      </c>
      <c r="B696" s="34" t="s">
        <v>1486</v>
      </c>
      <c r="C696" s="35" t="s">
        <v>12</v>
      </c>
      <c r="D696" s="34" t="s">
        <v>1198</v>
      </c>
      <c r="E696" s="34" t="s">
        <v>547</v>
      </c>
      <c r="F696" s="40">
        <v>66300</v>
      </c>
      <c r="G696" s="35" t="s">
        <v>12</v>
      </c>
      <c r="H696" s="35" t="s">
        <v>13</v>
      </c>
      <c r="I696" s="36"/>
      <c r="J696" s="35"/>
      <c r="K696" s="35" t="s">
        <v>2</v>
      </c>
      <c r="L696" s="35" t="s">
        <v>14</v>
      </c>
      <c r="M696" s="35" t="s">
        <v>15</v>
      </c>
      <c r="N696" s="35">
        <v>695</v>
      </c>
    </row>
    <row r="697" spans="1:14" ht="15.75" x14ac:dyDescent="0.25">
      <c r="A697" s="42" t="s">
        <v>2779</v>
      </c>
      <c r="B697" s="37" t="s">
        <v>731</v>
      </c>
      <c r="C697" s="38" t="s">
        <v>144</v>
      </c>
      <c r="D697" s="37" t="s">
        <v>1198</v>
      </c>
      <c r="E697" s="37" t="s">
        <v>547</v>
      </c>
      <c r="F697" s="39">
        <v>66300</v>
      </c>
      <c r="G697" s="38" t="s">
        <v>12</v>
      </c>
      <c r="H697" s="38" t="s">
        <v>13</v>
      </c>
      <c r="I697" s="39"/>
      <c r="J697" s="38"/>
      <c r="K697" s="38" t="s">
        <v>2</v>
      </c>
      <c r="L697" s="38" t="s">
        <v>14</v>
      </c>
      <c r="M697" s="38" t="s">
        <v>15</v>
      </c>
      <c r="N697" s="35">
        <v>696</v>
      </c>
    </row>
    <row r="698" spans="1:14" ht="15.75" x14ac:dyDescent="0.25">
      <c r="A698" s="34" t="s">
        <v>1487</v>
      </c>
      <c r="B698" s="34" t="s">
        <v>1488</v>
      </c>
      <c r="C698" s="35" t="s">
        <v>12</v>
      </c>
      <c r="D698" s="34" t="s">
        <v>1489</v>
      </c>
      <c r="E698" s="34" t="s">
        <v>1490</v>
      </c>
      <c r="F698" s="36">
        <v>66300</v>
      </c>
      <c r="G698" s="35" t="s">
        <v>12</v>
      </c>
      <c r="H698" s="35" t="s">
        <v>13</v>
      </c>
      <c r="I698" s="36"/>
      <c r="J698" s="35"/>
      <c r="K698" s="35" t="s">
        <v>2</v>
      </c>
      <c r="L698" s="35" t="s">
        <v>14</v>
      </c>
      <c r="M698" s="35" t="s">
        <v>15</v>
      </c>
      <c r="N698" s="193">
        <v>697</v>
      </c>
    </row>
    <row r="699" spans="1:14" ht="15.75" x14ac:dyDescent="0.25">
      <c r="A699" s="37" t="s">
        <v>1491</v>
      </c>
      <c r="B699" s="37" t="s">
        <v>445</v>
      </c>
      <c r="C699" s="38" t="s">
        <v>233</v>
      </c>
      <c r="D699" s="37" t="s">
        <v>1492</v>
      </c>
      <c r="E699" s="37" t="s">
        <v>178</v>
      </c>
      <c r="F699" s="39">
        <v>66300</v>
      </c>
      <c r="G699" s="38" t="s">
        <v>12</v>
      </c>
      <c r="H699" s="38" t="s">
        <v>13</v>
      </c>
      <c r="I699" s="39"/>
      <c r="J699" s="38"/>
      <c r="K699" s="38" t="s">
        <v>2</v>
      </c>
      <c r="L699" s="38" t="s">
        <v>14</v>
      </c>
      <c r="M699" s="38" t="s">
        <v>15</v>
      </c>
      <c r="N699" s="35">
        <v>698</v>
      </c>
    </row>
    <row r="700" spans="1:14" ht="15.75" x14ac:dyDescent="0.25">
      <c r="A700" s="34" t="s">
        <v>1493</v>
      </c>
      <c r="B700" s="34" t="s">
        <v>1494</v>
      </c>
      <c r="C700" s="35" t="s">
        <v>12</v>
      </c>
      <c r="D700" s="34" t="s">
        <v>1172</v>
      </c>
      <c r="E700" s="34" t="s">
        <v>53</v>
      </c>
      <c r="F700" s="36">
        <v>66300</v>
      </c>
      <c r="G700" s="35" t="s">
        <v>12</v>
      </c>
      <c r="H700" s="35" t="s">
        <v>13</v>
      </c>
      <c r="I700" s="36"/>
      <c r="J700" s="35"/>
      <c r="K700" s="35" t="s">
        <v>2</v>
      </c>
      <c r="L700" s="35" t="s">
        <v>14</v>
      </c>
      <c r="M700" s="35" t="s">
        <v>15</v>
      </c>
      <c r="N700" s="35">
        <v>699</v>
      </c>
    </row>
    <row r="701" spans="1:14" ht="15.75" x14ac:dyDescent="0.25">
      <c r="A701" s="37" t="s">
        <v>1891</v>
      </c>
      <c r="B701" s="37" t="s">
        <v>286</v>
      </c>
      <c r="C701" s="38" t="s">
        <v>207</v>
      </c>
      <c r="D701" s="37" t="s">
        <v>2780</v>
      </c>
      <c r="E701" s="37" t="s">
        <v>37</v>
      </c>
      <c r="F701" s="39">
        <v>66300</v>
      </c>
      <c r="G701" s="38" t="s">
        <v>12</v>
      </c>
      <c r="H701" s="38" t="s">
        <v>13</v>
      </c>
      <c r="I701" s="39"/>
      <c r="J701" s="38"/>
      <c r="K701" s="38" t="s">
        <v>2</v>
      </c>
      <c r="L701" s="38" t="s">
        <v>14</v>
      </c>
      <c r="M701" s="38" t="s">
        <v>15</v>
      </c>
      <c r="N701" s="193">
        <v>700</v>
      </c>
    </row>
    <row r="702" spans="1:14" ht="15.75" x14ac:dyDescent="0.25">
      <c r="A702" s="34" t="s">
        <v>1496</v>
      </c>
      <c r="B702" s="34" t="s">
        <v>1052</v>
      </c>
      <c r="C702" s="35" t="s">
        <v>31</v>
      </c>
      <c r="D702" s="34" t="s">
        <v>1497</v>
      </c>
      <c r="E702" s="34" t="s">
        <v>658</v>
      </c>
      <c r="F702" s="40">
        <v>66253</v>
      </c>
      <c r="G702" s="35" t="s">
        <v>12</v>
      </c>
      <c r="H702" s="35" t="s">
        <v>13</v>
      </c>
      <c r="I702" s="36"/>
      <c r="J702" s="35"/>
      <c r="K702" s="35" t="s">
        <v>2</v>
      </c>
      <c r="L702" s="35" t="s">
        <v>14</v>
      </c>
      <c r="M702" s="35" t="s">
        <v>15</v>
      </c>
      <c r="N702" s="35">
        <v>701</v>
      </c>
    </row>
    <row r="703" spans="1:14" ht="15.75" x14ac:dyDescent="0.25">
      <c r="A703" s="42" t="s">
        <v>1466</v>
      </c>
      <c r="B703" s="37" t="s">
        <v>605</v>
      </c>
      <c r="C703" s="38" t="s">
        <v>144</v>
      </c>
      <c r="D703" s="37" t="s">
        <v>782</v>
      </c>
      <c r="E703" s="37" t="s">
        <v>205</v>
      </c>
      <c r="F703" s="39">
        <v>66208</v>
      </c>
      <c r="G703" s="38" t="s">
        <v>58</v>
      </c>
      <c r="H703" s="38" t="s">
        <v>13</v>
      </c>
      <c r="I703" s="39"/>
      <c r="J703" s="38"/>
      <c r="K703" s="38" t="s">
        <v>1</v>
      </c>
      <c r="L703" s="38" t="s">
        <v>59</v>
      </c>
      <c r="M703" s="38" t="s">
        <v>60</v>
      </c>
      <c r="N703" s="35">
        <v>702</v>
      </c>
    </row>
    <row r="704" spans="1:14" ht="15.75" x14ac:dyDescent="0.25">
      <c r="A704" s="34" t="s">
        <v>1473</v>
      </c>
      <c r="B704" s="34" t="s">
        <v>139</v>
      </c>
      <c r="C704" s="35" t="s">
        <v>181</v>
      </c>
      <c r="D704" s="34" t="s">
        <v>201</v>
      </c>
      <c r="E704" s="34" t="s">
        <v>385</v>
      </c>
      <c r="F704" s="40">
        <v>66175</v>
      </c>
      <c r="G704" s="35" t="s">
        <v>12</v>
      </c>
      <c r="H704" s="35" t="s">
        <v>13</v>
      </c>
      <c r="I704" s="36"/>
      <c r="J704" s="35"/>
      <c r="K704" s="35" t="s">
        <v>3</v>
      </c>
      <c r="L704" s="35" t="s">
        <v>59</v>
      </c>
      <c r="M704" s="35" t="s">
        <v>60</v>
      </c>
      <c r="N704" s="193">
        <v>703</v>
      </c>
    </row>
    <row r="705" spans="1:14" ht="15.75" x14ac:dyDescent="0.25">
      <c r="A705" s="37" t="s">
        <v>1428</v>
      </c>
      <c r="B705" s="37" t="s">
        <v>17</v>
      </c>
      <c r="C705" s="38" t="s">
        <v>87</v>
      </c>
      <c r="D705" s="37" t="s">
        <v>201</v>
      </c>
      <c r="E705" s="37" t="s">
        <v>963</v>
      </c>
      <c r="F705" s="39">
        <v>66038</v>
      </c>
      <c r="G705" s="38" t="s">
        <v>12</v>
      </c>
      <c r="H705" s="38" t="s">
        <v>13</v>
      </c>
      <c r="I705" s="39"/>
      <c r="J705" s="38"/>
      <c r="K705" s="38" t="s">
        <v>3</v>
      </c>
      <c r="L705" s="38" t="s">
        <v>59</v>
      </c>
      <c r="M705" s="38" t="s">
        <v>60</v>
      </c>
      <c r="N705" s="35">
        <v>704</v>
      </c>
    </row>
    <row r="706" spans="1:14" ht="15.75" x14ac:dyDescent="0.25">
      <c r="A706" s="34" t="s">
        <v>1891</v>
      </c>
      <c r="B706" s="34" t="s">
        <v>1482</v>
      </c>
      <c r="C706" s="35" t="s">
        <v>87</v>
      </c>
      <c r="D706" s="34" t="s">
        <v>712</v>
      </c>
      <c r="E706" s="34" t="s">
        <v>1082</v>
      </c>
      <c r="F706" s="36">
        <v>65888</v>
      </c>
      <c r="G706" s="35" t="s">
        <v>12</v>
      </c>
      <c r="H706" s="35" t="s">
        <v>13</v>
      </c>
      <c r="I706" s="36"/>
      <c r="J706" s="35"/>
      <c r="K706" s="35" t="s">
        <v>3</v>
      </c>
      <c r="L706" s="35" t="s">
        <v>59</v>
      </c>
      <c r="M706" s="35" t="s">
        <v>60</v>
      </c>
      <c r="N706" s="35">
        <v>705</v>
      </c>
    </row>
    <row r="707" spans="1:14" ht="15.75" x14ac:dyDescent="0.25">
      <c r="A707" s="37" t="s">
        <v>1431</v>
      </c>
      <c r="B707" s="37" t="s">
        <v>465</v>
      </c>
      <c r="C707" s="49"/>
      <c r="D707" s="37" t="s">
        <v>195</v>
      </c>
      <c r="E707" s="37" t="s">
        <v>459</v>
      </c>
      <c r="F707" s="43">
        <v>65864</v>
      </c>
      <c r="G707" s="38" t="s">
        <v>12</v>
      </c>
      <c r="H707" s="38" t="s">
        <v>13</v>
      </c>
      <c r="I707" s="39"/>
      <c r="J707" s="38"/>
      <c r="K707" s="38" t="s">
        <v>3</v>
      </c>
      <c r="L707" s="38" t="s">
        <v>59</v>
      </c>
      <c r="M707" s="38" t="s">
        <v>60</v>
      </c>
      <c r="N707" s="193">
        <v>706</v>
      </c>
    </row>
    <row r="708" spans="1:14" ht="15.75" x14ac:dyDescent="0.25">
      <c r="A708" s="34" t="s">
        <v>214</v>
      </c>
      <c r="B708" s="34" t="s">
        <v>1495</v>
      </c>
      <c r="C708" s="35" t="s">
        <v>13</v>
      </c>
      <c r="D708" s="34" t="s">
        <v>195</v>
      </c>
      <c r="E708" s="34" t="s">
        <v>463</v>
      </c>
      <c r="F708" s="40">
        <v>65863</v>
      </c>
      <c r="G708" s="35" t="s">
        <v>12</v>
      </c>
      <c r="H708" s="35" t="s">
        <v>13</v>
      </c>
      <c r="I708" s="36"/>
      <c r="J708" s="35"/>
      <c r="K708" s="35" t="s">
        <v>3</v>
      </c>
      <c r="L708" s="35" t="s">
        <v>59</v>
      </c>
      <c r="M708" s="35" t="s">
        <v>60</v>
      </c>
      <c r="N708" s="35">
        <v>707</v>
      </c>
    </row>
    <row r="709" spans="1:14" ht="15.75" x14ac:dyDescent="0.25">
      <c r="A709" s="42" t="s">
        <v>1449</v>
      </c>
      <c r="B709" s="37" t="s">
        <v>1450</v>
      </c>
      <c r="C709" s="49"/>
      <c r="D709" s="37" t="s">
        <v>201</v>
      </c>
      <c r="E709" s="37" t="s">
        <v>258</v>
      </c>
      <c r="F709" s="43">
        <v>65850</v>
      </c>
      <c r="G709" s="38" t="s">
        <v>58</v>
      </c>
      <c r="H709" s="38" t="s">
        <v>13</v>
      </c>
      <c r="I709" s="39"/>
      <c r="J709" s="38"/>
      <c r="K709" s="38" t="s">
        <v>1</v>
      </c>
      <c r="L709" s="38" t="s">
        <v>59</v>
      </c>
      <c r="M709" s="38" t="s">
        <v>60</v>
      </c>
      <c r="N709" s="35">
        <v>708</v>
      </c>
    </row>
    <row r="710" spans="1:14" ht="15.75" x14ac:dyDescent="0.25">
      <c r="A710" s="34" t="s">
        <v>454</v>
      </c>
      <c r="B710" s="34" t="s">
        <v>836</v>
      </c>
      <c r="C710" s="35" t="s">
        <v>87</v>
      </c>
      <c r="D710" s="34" t="s">
        <v>201</v>
      </c>
      <c r="E710" s="34" t="s">
        <v>221</v>
      </c>
      <c r="F710" s="36">
        <v>65820</v>
      </c>
      <c r="G710" s="35" t="s">
        <v>12</v>
      </c>
      <c r="H710" s="35" t="s">
        <v>13</v>
      </c>
      <c r="I710" s="36"/>
      <c r="J710" s="35"/>
      <c r="K710" s="35" t="s">
        <v>3</v>
      </c>
      <c r="L710" s="35" t="s">
        <v>59</v>
      </c>
      <c r="M710" s="35" t="s">
        <v>60</v>
      </c>
      <c r="N710" s="193">
        <v>709</v>
      </c>
    </row>
    <row r="711" spans="1:14" ht="15.75" x14ac:dyDescent="0.25">
      <c r="A711" s="42" t="s">
        <v>1500</v>
      </c>
      <c r="B711" s="37" t="s">
        <v>127</v>
      </c>
      <c r="C711" s="38" t="s">
        <v>12</v>
      </c>
      <c r="D711" s="37" t="s">
        <v>712</v>
      </c>
      <c r="E711" s="37" t="s">
        <v>258</v>
      </c>
      <c r="F711" s="39">
        <v>65785</v>
      </c>
      <c r="G711" s="38" t="s">
        <v>12</v>
      </c>
      <c r="H711" s="38" t="s">
        <v>13</v>
      </c>
      <c r="I711" s="39">
        <v>1500</v>
      </c>
      <c r="J711" s="38"/>
      <c r="K711" s="38" t="s">
        <v>3</v>
      </c>
      <c r="L711" s="38" t="s">
        <v>59</v>
      </c>
      <c r="M711" s="38" t="s">
        <v>60</v>
      </c>
      <c r="N711" s="35">
        <v>710</v>
      </c>
    </row>
    <row r="712" spans="1:14" ht="15.75" x14ac:dyDescent="0.25">
      <c r="A712" s="34" t="s">
        <v>1433</v>
      </c>
      <c r="B712" s="34" t="s">
        <v>311</v>
      </c>
      <c r="C712" s="35" t="s">
        <v>31</v>
      </c>
      <c r="D712" s="34" t="s">
        <v>195</v>
      </c>
      <c r="E712" s="34" t="s">
        <v>459</v>
      </c>
      <c r="F712" s="36">
        <v>65774</v>
      </c>
      <c r="G712" s="35" t="s">
        <v>12</v>
      </c>
      <c r="H712" s="35" t="s">
        <v>13</v>
      </c>
      <c r="I712" s="36"/>
      <c r="J712" s="35"/>
      <c r="K712" s="35" t="s">
        <v>3</v>
      </c>
      <c r="L712" s="35" t="s">
        <v>59</v>
      </c>
      <c r="M712" s="35" t="s">
        <v>60</v>
      </c>
      <c r="N712" s="35">
        <v>711</v>
      </c>
    </row>
    <row r="713" spans="1:14" ht="15.75" x14ac:dyDescent="0.25">
      <c r="A713" s="46" t="s">
        <v>904</v>
      </c>
      <c r="B713" s="46" t="s">
        <v>823</v>
      </c>
      <c r="C713" s="47" t="s">
        <v>144</v>
      </c>
      <c r="D713" s="46" t="s">
        <v>782</v>
      </c>
      <c r="E713" s="46" t="s">
        <v>249</v>
      </c>
      <c r="F713" s="48">
        <v>65748</v>
      </c>
      <c r="G713" s="47" t="s">
        <v>12</v>
      </c>
      <c r="H713" s="47" t="s">
        <v>13</v>
      </c>
      <c r="I713" s="48"/>
      <c r="J713" s="47"/>
      <c r="K713" s="47" t="s">
        <v>3</v>
      </c>
      <c r="L713" s="47" t="s">
        <v>59</v>
      </c>
      <c r="M713" s="47" t="s">
        <v>60</v>
      </c>
      <c r="N713" s="193">
        <v>712</v>
      </c>
    </row>
    <row r="714" spans="1:14" ht="15.75" x14ac:dyDescent="0.25">
      <c r="A714" s="41" t="s">
        <v>1468</v>
      </c>
      <c r="B714" s="34" t="s">
        <v>1469</v>
      </c>
      <c r="C714" s="35" t="s">
        <v>18</v>
      </c>
      <c r="D714" s="34" t="s">
        <v>782</v>
      </c>
      <c r="E714" s="34" t="s">
        <v>205</v>
      </c>
      <c r="F714" s="40">
        <v>65713</v>
      </c>
      <c r="G714" s="35" t="s">
        <v>12</v>
      </c>
      <c r="H714" s="35" t="s">
        <v>13</v>
      </c>
      <c r="I714" s="36"/>
      <c r="J714" s="35"/>
      <c r="K714" s="35" t="s">
        <v>3</v>
      </c>
      <c r="L714" s="35" t="s">
        <v>59</v>
      </c>
      <c r="M714" s="35" t="s">
        <v>60</v>
      </c>
      <c r="N714" s="35">
        <v>713</v>
      </c>
    </row>
    <row r="715" spans="1:14" ht="15.75" x14ac:dyDescent="0.25">
      <c r="A715" s="42" t="s">
        <v>1477</v>
      </c>
      <c r="B715" s="37" t="s">
        <v>1321</v>
      </c>
      <c r="C715" s="38" t="s">
        <v>12</v>
      </c>
      <c r="D715" s="37" t="s">
        <v>1478</v>
      </c>
      <c r="E715" s="37" t="s">
        <v>205</v>
      </c>
      <c r="F715" s="39">
        <v>65678</v>
      </c>
      <c r="G715" s="38" t="s">
        <v>58</v>
      </c>
      <c r="H715" s="38" t="s">
        <v>13</v>
      </c>
      <c r="I715" s="39"/>
      <c r="J715" s="38"/>
      <c r="K715" s="38" t="s">
        <v>1</v>
      </c>
      <c r="L715" s="38" t="s">
        <v>59</v>
      </c>
      <c r="M715" s="38" t="s">
        <v>60</v>
      </c>
      <c r="N715" s="35">
        <v>714</v>
      </c>
    </row>
    <row r="716" spans="1:14" ht="15.75" x14ac:dyDescent="0.25">
      <c r="A716" s="51" t="s">
        <v>1572</v>
      </c>
      <c r="B716" s="51" t="s">
        <v>1573</v>
      </c>
      <c r="C716" s="35" t="s">
        <v>12</v>
      </c>
      <c r="D716" s="51" t="s">
        <v>201</v>
      </c>
      <c r="E716" s="51" t="s">
        <v>530</v>
      </c>
      <c r="F716" s="36">
        <v>65656</v>
      </c>
      <c r="G716" s="35" t="s">
        <v>12</v>
      </c>
      <c r="H716" s="35" t="s">
        <v>13</v>
      </c>
      <c r="I716" s="36"/>
      <c r="J716" s="35"/>
      <c r="K716" s="35" t="s">
        <v>3</v>
      </c>
      <c r="L716" s="35" t="s">
        <v>59</v>
      </c>
      <c r="M716" s="35" t="s">
        <v>60</v>
      </c>
      <c r="N716" s="193">
        <v>715</v>
      </c>
    </row>
    <row r="717" spans="1:14" ht="15.75" x14ac:dyDescent="0.25">
      <c r="A717" s="37" t="s">
        <v>1456</v>
      </c>
      <c r="B717" s="37" t="s">
        <v>1269</v>
      </c>
      <c r="C717" s="38" t="s">
        <v>51</v>
      </c>
      <c r="D717" s="37" t="s">
        <v>1172</v>
      </c>
      <c r="E717" s="37" t="s">
        <v>53</v>
      </c>
      <c r="F717" s="39">
        <v>65650</v>
      </c>
      <c r="G717" s="38" t="s">
        <v>12</v>
      </c>
      <c r="H717" s="38" t="s">
        <v>13</v>
      </c>
      <c r="I717" s="39"/>
      <c r="J717" s="38"/>
      <c r="K717" s="38" t="s">
        <v>2</v>
      </c>
      <c r="L717" s="38" t="s">
        <v>14</v>
      </c>
      <c r="M717" s="38" t="s">
        <v>15</v>
      </c>
      <c r="N717" s="35">
        <v>716</v>
      </c>
    </row>
    <row r="718" spans="1:14" ht="15.75" x14ac:dyDescent="0.25">
      <c r="A718" s="41" t="s">
        <v>1504</v>
      </c>
      <c r="B718" s="34" t="s">
        <v>1505</v>
      </c>
      <c r="C718" s="35" t="s">
        <v>12</v>
      </c>
      <c r="D718" s="34" t="s">
        <v>195</v>
      </c>
      <c r="E718" s="34" t="s">
        <v>508</v>
      </c>
      <c r="F718" s="36">
        <v>65638</v>
      </c>
      <c r="G718" s="35" t="s">
        <v>12</v>
      </c>
      <c r="H718" s="35" t="s">
        <v>13</v>
      </c>
      <c r="I718" s="36"/>
      <c r="J718" s="35"/>
      <c r="K718" s="35" t="s">
        <v>3</v>
      </c>
      <c r="L718" s="35" t="s">
        <v>59</v>
      </c>
      <c r="M718" s="35" t="s">
        <v>60</v>
      </c>
      <c r="N718" s="35">
        <v>717</v>
      </c>
    </row>
    <row r="719" spans="1:14" ht="31.5" x14ac:dyDescent="0.25">
      <c r="A719" s="53" t="s">
        <v>2781</v>
      </c>
      <c r="B719" s="54" t="s">
        <v>2782</v>
      </c>
      <c r="C719" s="49"/>
      <c r="D719" s="54" t="s">
        <v>2783</v>
      </c>
      <c r="E719" s="54" t="s">
        <v>89</v>
      </c>
      <c r="F719" s="60">
        <v>65635</v>
      </c>
      <c r="G719" s="49" t="s">
        <v>12</v>
      </c>
      <c r="H719" s="49" t="s">
        <v>13</v>
      </c>
      <c r="I719" s="55"/>
      <c r="J719" s="49"/>
      <c r="K719" s="49" t="s">
        <v>2</v>
      </c>
      <c r="L719" s="49" t="s">
        <v>14</v>
      </c>
      <c r="M719" s="49" t="s">
        <v>15</v>
      </c>
      <c r="N719" s="193">
        <v>718</v>
      </c>
    </row>
    <row r="720" spans="1:14" ht="15.75" x14ac:dyDescent="0.25">
      <c r="A720" s="34" t="s">
        <v>1506</v>
      </c>
      <c r="B720" s="34" t="s">
        <v>1436</v>
      </c>
      <c r="C720" s="35" t="s">
        <v>187</v>
      </c>
      <c r="D720" s="34" t="s">
        <v>588</v>
      </c>
      <c r="E720" s="34" t="s">
        <v>603</v>
      </c>
      <c r="F720" s="36">
        <v>65556</v>
      </c>
      <c r="G720" s="35" t="s">
        <v>12</v>
      </c>
      <c r="H720" s="35" t="s">
        <v>13</v>
      </c>
      <c r="I720" s="36">
        <v>1000</v>
      </c>
      <c r="J720" s="35"/>
      <c r="K720" s="35" t="s">
        <v>3</v>
      </c>
      <c r="L720" s="35" t="s">
        <v>59</v>
      </c>
      <c r="M720" s="35" t="s">
        <v>60</v>
      </c>
      <c r="N720" s="35">
        <v>719</v>
      </c>
    </row>
    <row r="721" spans="1:14" ht="15.75" x14ac:dyDescent="0.25">
      <c r="A721" s="42" t="s">
        <v>1501</v>
      </c>
      <c r="B721" s="37" t="s">
        <v>1502</v>
      </c>
      <c r="C721" s="38" t="s">
        <v>18</v>
      </c>
      <c r="D721" s="37" t="s">
        <v>195</v>
      </c>
      <c r="E721" s="37" t="s">
        <v>373</v>
      </c>
      <c r="F721" s="43">
        <v>65519</v>
      </c>
      <c r="G721" s="38" t="s">
        <v>12</v>
      </c>
      <c r="H721" s="38" t="s">
        <v>13</v>
      </c>
      <c r="I721" s="39"/>
      <c r="J721" s="38"/>
      <c r="K721" s="38" t="s">
        <v>3</v>
      </c>
      <c r="L721" s="38" t="s">
        <v>59</v>
      </c>
      <c r="M721" s="38" t="s">
        <v>60</v>
      </c>
      <c r="N721" s="35">
        <v>720</v>
      </c>
    </row>
    <row r="722" spans="1:14" ht="15.75" x14ac:dyDescent="0.25">
      <c r="A722" s="34" t="s">
        <v>1461</v>
      </c>
      <c r="B722" s="34" t="s">
        <v>1108</v>
      </c>
      <c r="C722" s="35" t="s">
        <v>43</v>
      </c>
      <c r="D722" s="34" t="s">
        <v>782</v>
      </c>
      <c r="E722" s="34" t="s">
        <v>205</v>
      </c>
      <c r="F722" s="40">
        <v>65474</v>
      </c>
      <c r="G722" s="35" t="s">
        <v>12</v>
      </c>
      <c r="H722" s="35" t="s">
        <v>13</v>
      </c>
      <c r="I722" s="36">
        <v>20000</v>
      </c>
      <c r="J722" s="35"/>
      <c r="K722" s="35" t="s">
        <v>3</v>
      </c>
      <c r="L722" s="35" t="s">
        <v>59</v>
      </c>
      <c r="M722" s="35" t="s">
        <v>60</v>
      </c>
      <c r="N722" s="193">
        <v>721</v>
      </c>
    </row>
    <row r="723" spans="1:14" ht="15.75" x14ac:dyDescent="0.25">
      <c r="A723" s="37" t="s">
        <v>506</v>
      </c>
      <c r="B723" s="37" t="s">
        <v>781</v>
      </c>
      <c r="C723" s="49"/>
      <c r="D723" s="37" t="s">
        <v>195</v>
      </c>
      <c r="E723" s="37" t="s">
        <v>508</v>
      </c>
      <c r="F723" s="39">
        <v>65365</v>
      </c>
      <c r="G723" s="38" t="s">
        <v>12</v>
      </c>
      <c r="H723" s="38" t="s">
        <v>13</v>
      </c>
      <c r="I723" s="39"/>
      <c r="J723" s="38"/>
      <c r="K723" s="38" t="s">
        <v>3</v>
      </c>
      <c r="L723" s="38" t="s">
        <v>59</v>
      </c>
      <c r="M723" s="38" t="s">
        <v>60</v>
      </c>
      <c r="N723" s="35">
        <v>722</v>
      </c>
    </row>
    <row r="724" spans="1:14" ht="15.75" x14ac:dyDescent="0.25">
      <c r="A724" s="34" t="s">
        <v>1509</v>
      </c>
      <c r="B724" s="34" t="s">
        <v>1510</v>
      </c>
      <c r="C724" s="35" t="s">
        <v>31</v>
      </c>
      <c r="D724" s="34" t="s">
        <v>195</v>
      </c>
      <c r="E724" s="34" t="s">
        <v>508</v>
      </c>
      <c r="F724" s="36">
        <v>65365</v>
      </c>
      <c r="G724" s="35" t="s">
        <v>12</v>
      </c>
      <c r="H724" s="35" t="s">
        <v>13</v>
      </c>
      <c r="I724" s="36"/>
      <c r="J724" s="35"/>
      <c r="K724" s="35" t="s">
        <v>3</v>
      </c>
      <c r="L724" s="35" t="s">
        <v>59</v>
      </c>
      <c r="M724" s="35" t="s">
        <v>60</v>
      </c>
      <c r="N724" s="35">
        <v>723</v>
      </c>
    </row>
    <row r="725" spans="1:14" ht="15.75" x14ac:dyDescent="0.25">
      <c r="A725" s="42" t="s">
        <v>2784</v>
      </c>
      <c r="B725" s="37" t="s">
        <v>70</v>
      </c>
      <c r="C725" s="38" t="s">
        <v>51</v>
      </c>
      <c r="D725" s="37" t="s">
        <v>2785</v>
      </c>
      <c r="E725" s="37" t="s">
        <v>53</v>
      </c>
      <c r="F725" s="43">
        <v>65309</v>
      </c>
      <c r="G725" s="38" t="s">
        <v>12</v>
      </c>
      <c r="H725" s="38" t="s">
        <v>13</v>
      </c>
      <c r="I725" s="39"/>
      <c r="J725" s="38"/>
      <c r="K725" s="38" t="s">
        <v>2</v>
      </c>
      <c r="L725" s="38" t="s">
        <v>14</v>
      </c>
      <c r="M725" s="38" t="s">
        <v>15</v>
      </c>
      <c r="N725" s="193">
        <v>724</v>
      </c>
    </row>
    <row r="726" spans="1:14" ht="15.75" x14ac:dyDescent="0.25">
      <c r="A726" s="34" t="s">
        <v>1530</v>
      </c>
      <c r="B726" s="34" t="s">
        <v>969</v>
      </c>
      <c r="C726" s="35" t="s">
        <v>144</v>
      </c>
      <c r="D726" s="34" t="s">
        <v>1531</v>
      </c>
      <c r="E726" s="34" t="s">
        <v>2786</v>
      </c>
      <c r="F726" s="36">
        <v>65280</v>
      </c>
      <c r="G726" s="35" t="s">
        <v>12</v>
      </c>
      <c r="H726" s="35" t="s">
        <v>13</v>
      </c>
      <c r="I726" s="36"/>
      <c r="J726" s="35"/>
      <c r="K726" s="35" t="s">
        <v>2</v>
      </c>
      <c r="L726" s="35" t="s">
        <v>14</v>
      </c>
      <c r="M726" s="35" t="s">
        <v>15</v>
      </c>
      <c r="N726" s="35">
        <v>725</v>
      </c>
    </row>
    <row r="727" spans="1:14" ht="15.75" x14ac:dyDescent="0.25">
      <c r="A727" s="37" t="s">
        <v>2787</v>
      </c>
      <c r="B727" s="37" t="s">
        <v>1111</v>
      </c>
      <c r="C727" s="38" t="s">
        <v>12</v>
      </c>
      <c r="D727" s="37" t="s">
        <v>2788</v>
      </c>
      <c r="E727" s="37" t="s">
        <v>2789</v>
      </c>
      <c r="F727" s="39">
        <v>65280</v>
      </c>
      <c r="G727" s="38" t="s">
        <v>12</v>
      </c>
      <c r="H727" s="38" t="s">
        <v>13</v>
      </c>
      <c r="I727" s="39"/>
      <c r="J727" s="38"/>
      <c r="K727" s="38" t="s">
        <v>2</v>
      </c>
      <c r="L727" s="38" t="s">
        <v>14</v>
      </c>
      <c r="M727" s="38" t="s">
        <v>15</v>
      </c>
      <c r="N727" s="35">
        <v>726</v>
      </c>
    </row>
    <row r="728" spans="1:14" ht="15.75" x14ac:dyDescent="0.25">
      <c r="A728" s="34" t="s">
        <v>1532</v>
      </c>
      <c r="B728" s="34" t="s">
        <v>465</v>
      </c>
      <c r="C728" s="35" t="s">
        <v>87</v>
      </c>
      <c r="D728" s="34" t="s">
        <v>1533</v>
      </c>
      <c r="E728" s="34" t="s">
        <v>1534</v>
      </c>
      <c r="F728" s="36">
        <v>65274</v>
      </c>
      <c r="G728" s="35" t="s">
        <v>12</v>
      </c>
      <c r="H728" s="35" t="s">
        <v>13</v>
      </c>
      <c r="I728" s="36"/>
      <c r="J728" s="35"/>
      <c r="K728" s="35" t="s">
        <v>2</v>
      </c>
      <c r="L728" s="35" t="s">
        <v>14</v>
      </c>
      <c r="M728" s="35" t="s">
        <v>15</v>
      </c>
      <c r="N728" s="193">
        <v>727</v>
      </c>
    </row>
    <row r="729" spans="1:14" ht="15.75" x14ac:dyDescent="0.25">
      <c r="A729" s="42" t="s">
        <v>1514</v>
      </c>
      <c r="B729" s="37" t="s">
        <v>1515</v>
      </c>
      <c r="C729" s="38" t="s">
        <v>18</v>
      </c>
      <c r="D729" s="37" t="s">
        <v>201</v>
      </c>
      <c r="E729" s="37" t="s">
        <v>385</v>
      </c>
      <c r="F729" s="39">
        <v>65131</v>
      </c>
      <c r="G729" s="38" t="s">
        <v>12</v>
      </c>
      <c r="H729" s="38" t="s">
        <v>13</v>
      </c>
      <c r="I729" s="39"/>
      <c r="J729" s="38"/>
      <c r="K729" s="38" t="s">
        <v>3</v>
      </c>
      <c r="L729" s="38" t="s">
        <v>59</v>
      </c>
      <c r="M729" s="38" t="s">
        <v>60</v>
      </c>
      <c r="N729" s="35">
        <v>728</v>
      </c>
    </row>
    <row r="730" spans="1:14" ht="15.75" x14ac:dyDescent="0.25">
      <c r="A730" s="34" t="s">
        <v>1101</v>
      </c>
      <c r="B730" s="34" t="s">
        <v>1102</v>
      </c>
      <c r="C730" s="35" t="s">
        <v>12</v>
      </c>
      <c r="D730" s="34" t="s">
        <v>2790</v>
      </c>
      <c r="E730" s="34" t="s">
        <v>1104</v>
      </c>
      <c r="F730" s="36">
        <v>65081</v>
      </c>
      <c r="G730" s="35" t="s">
        <v>12</v>
      </c>
      <c r="H730" s="35" t="s">
        <v>13</v>
      </c>
      <c r="I730" s="36"/>
      <c r="J730" s="35"/>
      <c r="K730" s="35" t="s">
        <v>2</v>
      </c>
      <c r="L730" s="35" t="s">
        <v>14</v>
      </c>
      <c r="M730" s="35" t="s">
        <v>15</v>
      </c>
      <c r="N730" s="35">
        <v>729</v>
      </c>
    </row>
    <row r="731" spans="1:14" ht="15.75" x14ac:dyDescent="0.25">
      <c r="A731" s="37" t="s">
        <v>1470</v>
      </c>
      <c r="B731" s="37" t="s">
        <v>1471</v>
      </c>
      <c r="C731" s="38" t="s">
        <v>18</v>
      </c>
      <c r="D731" s="37" t="s">
        <v>195</v>
      </c>
      <c r="E731" s="37" t="s">
        <v>459</v>
      </c>
      <c r="F731" s="39">
        <v>65067</v>
      </c>
      <c r="G731" s="38" t="s">
        <v>12</v>
      </c>
      <c r="H731" s="38" t="s">
        <v>13</v>
      </c>
      <c r="I731" s="39"/>
      <c r="J731" s="38"/>
      <c r="K731" s="38" t="s">
        <v>3</v>
      </c>
      <c r="L731" s="38" t="s">
        <v>59</v>
      </c>
      <c r="M731" s="38" t="s">
        <v>60</v>
      </c>
      <c r="N731" s="193">
        <v>730</v>
      </c>
    </row>
    <row r="732" spans="1:14" ht="15.75" x14ac:dyDescent="0.25">
      <c r="A732" s="41" t="s">
        <v>2791</v>
      </c>
      <c r="B732" s="34" t="s">
        <v>1540</v>
      </c>
      <c r="C732" s="35" t="s">
        <v>12</v>
      </c>
      <c r="D732" s="34" t="s">
        <v>1541</v>
      </c>
      <c r="E732" s="34" t="s">
        <v>493</v>
      </c>
      <c r="F732" s="40">
        <v>65049</v>
      </c>
      <c r="G732" s="35" t="s">
        <v>12</v>
      </c>
      <c r="H732" s="35" t="s">
        <v>13</v>
      </c>
      <c r="I732" s="36"/>
      <c r="J732" s="35"/>
      <c r="K732" s="35" t="s">
        <v>2</v>
      </c>
      <c r="L732" s="35" t="s">
        <v>14</v>
      </c>
      <c r="M732" s="35" t="s">
        <v>15</v>
      </c>
      <c r="N732" s="35">
        <v>731</v>
      </c>
    </row>
    <row r="733" spans="1:14" ht="15.75" x14ac:dyDescent="0.25">
      <c r="A733" s="42" t="s">
        <v>2541</v>
      </c>
      <c r="B733" s="37" t="s">
        <v>1052</v>
      </c>
      <c r="C733" s="38" t="s">
        <v>224</v>
      </c>
      <c r="D733" s="37" t="s">
        <v>359</v>
      </c>
      <c r="E733" s="37" t="s">
        <v>994</v>
      </c>
      <c r="F733" s="39">
        <v>65038</v>
      </c>
      <c r="G733" s="38" t="s">
        <v>12</v>
      </c>
      <c r="H733" s="38" t="s">
        <v>13</v>
      </c>
      <c r="I733" s="39"/>
      <c r="J733" s="38"/>
      <c r="K733" s="38" t="s">
        <v>2</v>
      </c>
      <c r="L733" s="38" t="s">
        <v>14</v>
      </c>
      <c r="M733" s="38" t="s">
        <v>15</v>
      </c>
      <c r="N733" s="35">
        <v>732</v>
      </c>
    </row>
    <row r="734" spans="1:14" ht="15.75" x14ac:dyDescent="0.25">
      <c r="A734" s="34" t="s">
        <v>1522</v>
      </c>
      <c r="B734" s="34" t="s">
        <v>1523</v>
      </c>
      <c r="C734" s="44"/>
      <c r="D734" s="34" t="s">
        <v>782</v>
      </c>
      <c r="E734" s="34" t="s">
        <v>603</v>
      </c>
      <c r="F734" s="36">
        <v>65035</v>
      </c>
      <c r="G734" s="35" t="s">
        <v>12</v>
      </c>
      <c r="H734" s="35" t="s">
        <v>13</v>
      </c>
      <c r="I734" s="36"/>
      <c r="J734" s="35"/>
      <c r="K734" s="35" t="s">
        <v>3</v>
      </c>
      <c r="L734" s="35" t="s">
        <v>59</v>
      </c>
      <c r="M734" s="35" t="s">
        <v>60</v>
      </c>
      <c r="N734" s="193">
        <v>733</v>
      </c>
    </row>
    <row r="735" spans="1:14" ht="15.75" x14ac:dyDescent="0.25">
      <c r="A735" s="37" t="s">
        <v>1503</v>
      </c>
      <c r="B735" s="37" t="s">
        <v>67</v>
      </c>
      <c r="C735" s="38" t="s">
        <v>404</v>
      </c>
      <c r="D735" s="37" t="s">
        <v>195</v>
      </c>
      <c r="E735" s="37" t="s">
        <v>508</v>
      </c>
      <c r="F735" s="39">
        <v>65022</v>
      </c>
      <c r="G735" s="38" t="s">
        <v>12</v>
      </c>
      <c r="H735" s="38" t="s">
        <v>13</v>
      </c>
      <c r="I735" s="39"/>
      <c r="J735" s="38"/>
      <c r="K735" s="38" t="s">
        <v>3</v>
      </c>
      <c r="L735" s="38" t="s">
        <v>59</v>
      </c>
      <c r="M735" s="38" t="s">
        <v>60</v>
      </c>
      <c r="N735" s="35">
        <v>734</v>
      </c>
    </row>
    <row r="736" spans="1:14" ht="15.75" x14ac:dyDescent="0.25">
      <c r="A736" s="41" t="s">
        <v>1526</v>
      </c>
      <c r="B736" s="34" t="s">
        <v>8</v>
      </c>
      <c r="C736" s="35" t="s">
        <v>9</v>
      </c>
      <c r="D736" s="34" t="s">
        <v>195</v>
      </c>
      <c r="E736" s="34" t="s">
        <v>510</v>
      </c>
      <c r="F736" s="36">
        <v>65000</v>
      </c>
      <c r="G736" s="35" t="s">
        <v>12</v>
      </c>
      <c r="H736" s="35" t="s">
        <v>13</v>
      </c>
      <c r="I736" s="36"/>
      <c r="J736" s="35"/>
      <c r="K736" s="35" t="s">
        <v>3</v>
      </c>
      <c r="L736" s="35" t="s">
        <v>59</v>
      </c>
      <c r="M736" s="35" t="s">
        <v>60</v>
      </c>
      <c r="N736" s="35">
        <v>735</v>
      </c>
    </row>
    <row r="737" spans="1:14" ht="15.75" x14ac:dyDescent="0.25">
      <c r="A737" s="37" t="s">
        <v>1545</v>
      </c>
      <c r="B737" s="37" t="s">
        <v>465</v>
      </c>
      <c r="C737" s="38" t="s">
        <v>87</v>
      </c>
      <c r="D737" s="37" t="s">
        <v>1546</v>
      </c>
      <c r="E737" s="37" t="s">
        <v>321</v>
      </c>
      <c r="F737" s="39">
        <v>65000</v>
      </c>
      <c r="G737" s="38" t="s">
        <v>12</v>
      </c>
      <c r="H737" s="38" t="s">
        <v>13</v>
      </c>
      <c r="I737" s="39"/>
      <c r="J737" s="38"/>
      <c r="K737" s="38" t="s">
        <v>2</v>
      </c>
      <c r="L737" s="38" t="s">
        <v>14</v>
      </c>
      <c r="M737" s="38" t="s">
        <v>15</v>
      </c>
      <c r="N737" s="193">
        <v>736</v>
      </c>
    </row>
    <row r="738" spans="1:14" ht="15.75" x14ac:dyDescent="0.25">
      <c r="A738" s="34" t="s">
        <v>1547</v>
      </c>
      <c r="B738" s="34" t="s">
        <v>1548</v>
      </c>
      <c r="C738" s="44"/>
      <c r="D738" s="34" t="s">
        <v>1549</v>
      </c>
      <c r="E738" s="34" t="s">
        <v>1550</v>
      </c>
      <c r="F738" s="36">
        <v>65000</v>
      </c>
      <c r="G738" s="35" t="s">
        <v>12</v>
      </c>
      <c r="H738" s="35" t="s">
        <v>13</v>
      </c>
      <c r="I738" s="36"/>
      <c r="J738" s="35"/>
      <c r="K738" s="35" t="s">
        <v>2</v>
      </c>
      <c r="L738" s="35" t="s">
        <v>14</v>
      </c>
      <c r="M738" s="35" t="s">
        <v>15</v>
      </c>
      <c r="N738" s="35">
        <v>737</v>
      </c>
    </row>
    <row r="739" spans="1:14" ht="15.75" x14ac:dyDescent="0.25">
      <c r="A739" s="37" t="s">
        <v>1511</v>
      </c>
      <c r="B739" s="37" t="s">
        <v>1512</v>
      </c>
      <c r="C739" s="49"/>
      <c r="D739" s="37" t="s">
        <v>201</v>
      </c>
      <c r="E739" s="37" t="s">
        <v>582</v>
      </c>
      <c r="F739" s="39">
        <v>65000</v>
      </c>
      <c r="G739" s="38" t="s">
        <v>58</v>
      </c>
      <c r="H739" s="38" t="s">
        <v>13</v>
      </c>
      <c r="I739" s="39"/>
      <c r="J739" s="38"/>
      <c r="K739" s="38" t="s">
        <v>1</v>
      </c>
      <c r="L739" s="38" t="s">
        <v>59</v>
      </c>
      <c r="M739" s="38" t="s">
        <v>60</v>
      </c>
      <c r="N739" s="35">
        <v>738</v>
      </c>
    </row>
    <row r="740" spans="1:14" ht="15.75" x14ac:dyDescent="0.25">
      <c r="A740" s="41" t="s">
        <v>1538</v>
      </c>
      <c r="B740" s="34" t="s">
        <v>568</v>
      </c>
      <c r="C740" s="35" t="s">
        <v>23</v>
      </c>
      <c r="D740" s="34" t="s">
        <v>1551</v>
      </c>
      <c r="E740" s="34" t="s">
        <v>1552</v>
      </c>
      <c r="F740" s="40">
        <v>65000</v>
      </c>
      <c r="G740" s="35" t="s">
        <v>12</v>
      </c>
      <c r="H740" s="35" t="s">
        <v>13</v>
      </c>
      <c r="I740" s="36"/>
      <c r="J740" s="35"/>
      <c r="K740" s="35" t="s">
        <v>2</v>
      </c>
      <c r="L740" s="35" t="s">
        <v>14</v>
      </c>
      <c r="M740" s="35" t="s">
        <v>15</v>
      </c>
      <c r="N740" s="193">
        <v>739</v>
      </c>
    </row>
    <row r="741" spans="1:14" ht="15.75" x14ac:dyDescent="0.25">
      <c r="A741" s="37" t="s">
        <v>1527</v>
      </c>
      <c r="B741" s="37" t="s">
        <v>1256</v>
      </c>
      <c r="C741" s="49"/>
      <c r="D741" s="37" t="s">
        <v>712</v>
      </c>
      <c r="E741" s="37" t="s">
        <v>527</v>
      </c>
      <c r="F741" s="39">
        <v>65000</v>
      </c>
      <c r="G741" s="38" t="s">
        <v>58</v>
      </c>
      <c r="H741" s="38" t="s">
        <v>13</v>
      </c>
      <c r="I741" s="39"/>
      <c r="J741" s="38"/>
      <c r="K741" s="38" t="s">
        <v>1</v>
      </c>
      <c r="L741" s="38" t="s">
        <v>59</v>
      </c>
      <c r="M741" s="38" t="s">
        <v>60</v>
      </c>
      <c r="N741" s="35">
        <v>740</v>
      </c>
    </row>
    <row r="742" spans="1:14" ht="15.75" x14ac:dyDescent="0.25">
      <c r="A742" s="34" t="s">
        <v>1237</v>
      </c>
      <c r="B742" s="34" t="s">
        <v>1603</v>
      </c>
      <c r="C742" s="35" t="s">
        <v>12</v>
      </c>
      <c r="D742" s="34" t="s">
        <v>195</v>
      </c>
      <c r="E742" s="34" t="s">
        <v>490</v>
      </c>
      <c r="F742" s="40">
        <v>64983</v>
      </c>
      <c r="G742" s="35" t="s">
        <v>12</v>
      </c>
      <c r="H742" s="35" t="s">
        <v>13</v>
      </c>
      <c r="I742" s="36"/>
      <c r="J742" s="35"/>
      <c r="K742" s="35" t="s">
        <v>3</v>
      </c>
      <c r="L742" s="35" t="s">
        <v>59</v>
      </c>
      <c r="M742" s="35" t="s">
        <v>60</v>
      </c>
      <c r="N742" s="35">
        <v>741</v>
      </c>
    </row>
    <row r="743" spans="1:14" ht="15.75" x14ac:dyDescent="0.25">
      <c r="A743" s="37" t="s">
        <v>313</v>
      </c>
      <c r="B743" s="37" t="s">
        <v>1460</v>
      </c>
      <c r="C743" s="49"/>
      <c r="D743" s="37" t="s">
        <v>201</v>
      </c>
      <c r="E743" s="37" t="s">
        <v>530</v>
      </c>
      <c r="F743" s="43">
        <v>64938</v>
      </c>
      <c r="G743" s="38" t="s">
        <v>12</v>
      </c>
      <c r="H743" s="38" t="s">
        <v>13</v>
      </c>
      <c r="I743" s="39"/>
      <c r="J743" s="38"/>
      <c r="K743" s="38" t="s">
        <v>3</v>
      </c>
      <c r="L743" s="38" t="s">
        <v>59</v>
      </c>
      <c r="M743" s="38" t="s">
        <v>60</v>
      </c>
      <c r="N743" s="193">
        <v>742</v>
      </c>
    </row>
    <row r="744" spans="1:14" ht="15.75" x14ac:dyDescent="0.25">
      <c r="A744" s="34" t="s">
        <v>266</v>
      </c>
      <c r="B744" s="34" t="s">
        <v>147</v>
      </c>
      <c r="C744" s="35" t="s">
        <v>87</v>
      </c>
      <c r="D744" s="34" t="s">
        <v>201</v>
      </c>
      <c r="E744" s="34" t="s">
        <v>582</v>
      </c>
      <c r="F744" s="40">
        <v>64915</v>
      </c>
      <c r="G744" s="35" t="s">
        <v>12</v>
      </c>
      <c r="H744" s="35" t="s">
        <v>13</v>
      </c>
      <c r="I744" s="36"/>
      <c r="J744" s="35"/>
      <c r="K744" s="35" t="s">
        <v>3</v>
      </c>
      <c r="L744" s="35" t="s">
        <v>59</v>
      </c>
      <c r="M744" s="35" t="s">
        <v>60</v>
      </c>
      <c r="N744" s="35">
        <v>743</v>
      </c>
    </row>
    <row r="745" spans="1:14" ht="15.75" x14ac:dyDescent="0.25">
      <c r="A745" s="42" t="s">
        <v>1517</v>
      </c>
      <c r="B745" s="37" t="s">
        <v>1518</v>
      </c>
      <c r="C745" s="38" t="s">
        <v>12</v>
      </c>
      <c r="D745" s="37" t="s">
        <v>782</v>
      </c>
      <c r="E745" s="37" t="s">
        <v>234</v>
      </c>
      <c r="F745" s="43">
        <v>64903</v>
      </c>
      <c r="G745" s="38" t="s">
        <v>58</v>
      </c>
      <c r="H745" s="38" t="s">
        <v>13</v>
      </c>
      <c r="I745" s="39"/>
      <c r="J745" s="38"/>
      <c r="K745" s="38" t="s">
        <v>1</v>
      </c>
      <c r="L745" s="38" t="s">
        <v>59</v>
      </c>
      <c r="M745" s="38" t="s">
        <v>60</v>
      </c>
      <c r="N745" s="35">
        <v>744</v>
      </c>
    </row>
    <row r="746" spans="1:14" ht="15.75" x14ac:dyDescent="0.25">
      <c r="A746" s="34" t="s">
        <v>1369</v>
      </c>
      <c r="B746" s="34" t="s">
        <v>266</v>
      </c>
      <c r="C746" s="35" t="s">
        <v>12</v>
      </c>
      <c r="D746" s="34" t="s">
        <v>1640</v>
      </c>
      <c r="E746" s="34" t="s">
        <v>371</v>
      </c>
      <c r="F746" s="36">
        <v>64903</v>
      </c>
      <c r="G746" s="35" t="s">
        <v>12</v>
      </c>
      <c r="H746" s="35" t="s">
        <v>13</v>
      </c>
      <c r="I746" s="36"/>
      <c r="J746" s="35"/>
      <c r="K746" s="35" t="s">
        <v>2</v>
      </c>
      <c r="L746" s="35" t="s">
        <v>14</v>
      </c>
      <c r="M746" s="35" t="s">
        <v>15</v>
      </c>
      <c r="N746" s="193">
        <v>745</v>
      </c>
    </row>
    <row r="747" spans="1:14" ht="15.75" x14ac:dyDescent="0.25">
      <c r="A747" s="37" t="s">
        <v>1528</v>
      </c>
      <c r="B747" s="37" t="s">
        <v>1529</v>
      </c>
      <c r="C747" s="38" t="s">
        <v>63</v>
      </c>
      <c r="D747" s="37" t="s">
        <v>195</v>
      </c>
      <c r="E747" s="37" t="s">
        <v>459</v>
      </c>
      <c r="F747" s="43">
        <v>64901</v>
      </c>
      <c r="G747" s="38" t="s">
        <v>12</v>
      </c>
      <c r="H747" s="38" t="s">
        <v>13</v>
      </c>
      <c r="I747" s="39"/>
      <c r="J747" s="38"/>
      <c r="K747" s="38" t="s">
        <v>3</v>
      </c>
      <c r="L747" s="38" t="s">
        <v>59</v>
      </c>
      <c r="M747" s="38" t="s">
        <v>60</v>
      </c>
      <c r="N747" s="35">
        <v>746</v>
      </c>
    </row>
    <row r="748" spans="1:14" ht="15.75" x14ac:dyDescent="0.25">
      <c r="A748" s="41" t="s">
        <v>1537</v>
      </c>
      <c r="B748" s="34" t="s">
        <v>74</v>
      </c>
      <c r="C748" s="44"/>
      <c r="D748" s="34" t="s">
        <v>201</v>
      </c>
      <c r="E748" s="34" t="s">
        <v>189</v>
      </c>
      <c r="F748" s="40">
        <v>64743</v>
      </c>
      <c r="G748" s="35" t="s">
        <v>12</v>
      </c>
      <c r="H748" s="35" t="s">
        <v>13</v>
      </c>
      <c r="I748" s="36"/>
      <c r="J748" s="35"/>
      <c r="K748" s="35" t="s">
        <v>3</v>
      </c>
      <c r="L748" s="35" t="s">
        <v>59</v>
      </c>
      <c r="M748" s="35" t="s">
        <v>60</v>
      </c>
      <c r="N748" s="35">
        <v>747</v>
      </c>
    </row>
    <row r="749" spans="1:14" ht="15.75" x14ac:dyDescent="0.25">
      <c r="A749" s="37" t="s">
        <v>1521</v>
      </c>
      <c r="B749" s="37" t="s">
        <v>1100</v>
      </c>
      <c r="C749" s="38" t="s">
        <v>87</v>
      </c>
      <c r="D749" s="37" t="s">
        <v>201</v>
      </c>
      <c r="E749" s="37" t="s">
        <v>57</v>
      </c>
      <c r="F749" s="39">
        <v>64735</v>
      </c>
      <c r="G749" s="38" t="s">
        <v>12</v>
      </c>
      <c r="H749" s="38" t="s">
        <v>13</v>
      </c>
      <c r="I749" s="39"/>
      <c r="J749" s="38"/>
      <c r="K749" s="38" t="s">
        <v>3</v>
      </c>
      <c r="L749" s="38" t="s">
        <v>59</v>
      </c>
      <c r="M749" s="38" t="s">
        <v>60</v>
      </c>
      <c r="N749" s="193">
        <v>748</v>
      </c>
    </row>
    <row r="750" spans="1:14" ht="15.75" x14ac:dyDescent="0.25">
      <c r="A750" s="34" t="s">
        <v>1235</v>
      </c>
      <c r="B750" s="34" t="s">
        <v>1047</v>
      </c>
      <c r="C750" s="35" t="s">
        <v>51</v>
      </c>
      <c r="D750" s="34" t="s">
        <v>2792</v>
      </c>
      <c r="E750" s="34" t="s">
        <v>141</v>
      </c>
      <c r="F750" s="36">
        <v>64734</v>
      </c>
      <c r="G750" s="35" t="s">
        <v>12</v>
      </c>
      <c r="H750" s="35" t="s">
        <v>13</v>
      </c>
      <c r="I750" s="36"/>
      <c r="J750" s="35"/>
      <c r="K750" s="35" t="s">
        <v>2</v>
      </c>
      <c r="L750" s="35" t="s">
        <v>14</v>
      </c>
      <c r="M750" s="35" t="s">
        <v>15</v>
      </c>
      <c r="N750" s="35">
        <v>749</v>
      </c>
    </row>
    <row r="751" spans="1:14" ht="15.75" x14ac:dyDescent="0.25">
      <c r="A751" s="42" t="s">
        <v>1554</v>
      </c>
      <c r="B751" s="37" t="s">
        <v>1555</v>
      </c>
      <c r="C751" s="38" t="s">
        <v>181</v>
      </c>
      <c r="D751" s="37" t="s">
        <v>1556</v>
      </c>
      <c r="E751" s="37" t="s">
        <v>205</v>
      </c>
      <c r="F751" s="39">
        <v>64575</v>
      </c>
      <c r="G751" s="38" t="s">
        <v>12</v>
      </c>
      <c r="H751" s="38" t="s">
        <v>13</v>
      </c>
      <c r="I751" s="39">
        <v>38259</v>
      </c>
      <c r="J751" s="38"/>
      <c r="K751" s="38" t="s">
        <v>0</v>
      </c>
      <c r="L751" s="38" t="s">
        <v>14</v>
      </c>
      <c r="M751" s="38" t="s">
        <v>7373</v>
      </c>
      <c r="N751" s="35">
        <v>750</v>
      </c>
    </row>
    <row r="752" spans="1:14" ht="15.75" x14ac:dyDescent="0.25">
      <c r="A752" s="34" t="s">
        <v>1562</v>
      </c>
      <c r="B752" s="34" t="s">
        <v>726</v>
      </c>
      <c r="C752" s="35" t="s">
        <v>13</v>
      </c>
      <c r="D752" s="34" t="s">
        <v>1563</v>
      </c>
      <c r="E752" s="34" t="s">
        <v>53</v>
      </c>
      <c r="F752" s="36">
        <v>64562</v>
      </c>
      <c r="G752" s="35" t="s">
        <v>12</v>
      </c>
      <c r="H752" s="35" t="s">
        <v>13</v>
      </c>
      <c r="I752" s="36"/>
      <c r="J752" s="35"/>
      <c r="K752" s="35" t="s">
        <v>2</v>
      </c>
      <c r="L752" s="35" t="s">
        <v>14</v>
      </c>
      <c r="M752" s="35" t="s">
        <v>15</v>
      </c>
      <c r="N752" s="193">
        <v>751</v>
      </c>
    </row>
    <row r="753" spans="1:14" ht="15.75" x14ac:dyDescent="0.25">
      <c r="A753" s="37" t="s">
        <v>1258</v>
      </c>
      <c r="B753" s="37" t="s">
        <v>559</v>
      </c>
      <c r="C753" s="38" t="s">
        <v>43</v>
      </c>
      <c r="D753" s="37" t="s">
        <v>2793</v>
      </c>
      <c r="E753" s="37" t="s">
        <v>309</v>
      </c>
      <c r="F753" s="43">
        <v>64550</v>
      </c>
      <c r="G753" s="38" t="s">
        <v>12</v>
      </c>
      <c r="H753" s="38" t="s">
        <v>13</v>
      </c>
      <c r="I753" s="39"/>
      <c r="J753" s="38"/>
      <c r="K753" s="38" t="s">
        <v>2</v>
      </c>
      <c r="L753" s="38" t="s">
        <v>14</v>
      </c>
      <c r="M753" s="38" t="s">
        <v>15</v>
      </c>
      <c r="N753" s="35">
        <v>752</v>
      </c>
    </row>
    <row r="754" spans="1:14" ht="15.75" x14ac:dyDescent="0.25">
      <c r="A754" s="41" t="s">
        <v>1498</v>
      </c>
      <c r="B754" s="34" t="s">
        <v>1499</v>
      </c>
      <c r="C754" s="35" t="s">
        <v>12</v>
      </c>
      <c r="D754" s="34" t="s">
        <v>712</v>
      </c>
      <c r="E754" s="34" t="s">
        <v>221</v>
      </c>
      <c r="F754" s="36">
        <v>64443</v>
      </c>
      <c r="G754" s="35" t="s">
        <v>12</v>
      </c>
      <c r="H754" s="35" t="s">
        <v>13</v>
      </c>
      <c r="I754" s="36"/>
      <c r="J754" s="35"/>
      <c r="K754" s="35" t="s">
        <v>3</v>
      </c>
      <c r="L754" s="35" t="s">
        <v>59</v>
      </c>
      <c r="M754" s="35" t="s">
        <v>60</v>
      </c>
      <c r="N754" s="35">
        <v>753</v>
      </c>
    </row>
    <row r="755" spans="1:14" ht="15.75" x14ac:dyDescent="0.25">
      <c r="A755" s="37" t="s">
        <v>2794</v>
      </c>
      <c r="B755" s="37" t="s">
        <v>344</v>
      </c>
      <c r="C755" s="38" t="s">
        <v>135</v>
      </c>
      <c r="D755" s="37" t="s">
        <v>201</v>
      </c>
      <c r="E755" s="37" t="s">
        <v>211</v>
      </c>
      <c r="F755" s="43">
        <v>64373</v>
      </c>
      <c r="G755" s="38" t="s">
        <v>58</v>
      </c>
      <c r="H755" s="38" t="s">
        <v>13</v>
      </c>
      <c r="I755" s="39"/>
      <c r="J755" s="38"/>
      <c r="K755" s="38" t="s">
        <v>1</v>
      </c>
      <c r="L755" s="38" t="s">
        <v>59</v>
      </c>
      <c r="M755" s="38" t="s">
        <v>60</v>
      </c>
      <c r="N755" s="193">
        <v>754</v>
      </c>
    </row>
    <row r="756" spans="1:14" ht="15.75" x14ac:dyDescent="0.25">
      <c r="A756" s="34" t="s">
        <v>1565</v>
      </c>
      <c r="B756" s="34" t="s">
        <v>62</v>
      </c>
      <c r="C756" s="35" t="s">
        <v>51</v>
      </c>
      <c r="D756" s="34" t="s">
        <v>1453</v>
      </c>
      <c r="E756" s="34" t="s">
        <v>1454</v>
      </c>
      <c r="F756" s="36">
        <v>64309</v>
      </c>
      <c r="G756" s="35" t="s">
        <v>12</v>
      </c>
      <c r="H756" s="35" t="s">
        <v>13</v>
      </c>
      <c r="I756" s="36">
        <v>10000</v>
      </c>
      <c r="J756" s="35"/>
      <c r="K756" s="35" t="s">
        <v>2</v>
      </c>
      <c r="L756" s="35" t="s">
        <v>14</v>
      </c>
      <c r="M756" s="35" t="s">
        <v>15</v>
      </c>
      <c r="N756" s="35">
        <v>755</v>
      </c>
    </row>
    <row r="757" spans="1:14" ht="15.75" x14ac:dyDescent="0.25">
      <c r="A757" s="37" t="s">
        <v>381</v>
      </c>
      <c r="B757" s="37" t="s">
        <v>1174</v>
      </c>
      <c r="C757" s="38" t="s">
        <v>23</v>
      </c>
      <c r="D757" s="37" t="s">
        <v>2795</v>
      </c>
      <c r="E757" s="37" t="s">
        <v>106</v>
      </c>
      <c r="F757" s="39">
        <v>64260</v>
      </c>
      <c r="G757" s="38" t="s">
        <v>12</v>
      </c>
      <c r="H757" s="38" t="s">
        <v>13</v>
      </c>
      <c r="I757" s="39"/>
      <c r="J757" s="38"/>
      <c r="K757" s="38" t="s">
        <v>2</v>
      </c>
      <c r="L757" s="38" t="s">
        <v>14</v>
      </c>
      <c r="M757" s="38" t="s">
        <v>15</v>
      </c>
      <c r="N757" s="35">
        <v>756</v>
      </c>
    </row>
    <row r="758" spans="1:14" ht="15.75" x14ac:dyDescent="0.25">
      <c r="A758" s="34" t="s">
        <v>1568</v>
      </c>
      <c r="B758" s="34" t="s">
        <v>131</v>
      </c>
      <c r="C758" s="35" t="s">
        <v>23</v>
      </c>
      <c r="D758" s="34" t="s">
        <v>1569</v>
      </c>
      <c r="E758" s="34" t="s">
        <v>53</v>
      </c>
      <c r="F758" s="36">
        <v>64148</v>
      </c>
      <c r="G758" s="35" t="s">
        <v>12</v>
      </c>
      <c r="H758" s="35" t="s">
        <v>13</v>
      </c>
      <c r="I758" s="36"/>
      <c r="J758" s="35"/>
      <c r="K758" s="35" t="s">
        <v>2</v>
      </c>
      <c r="L758" s="35" t="s">
        <v>14</v>
      </c>
      <c r="M758" s="35" t="s">
        <v>15</v>
      </c>
      <c r="N758" s="193">
        <v>757</v>
      </c>
    </row>
    <row r="759" spans="1:14" ht="15.75" x14ac:dyDescent="0.25">
      <c r="A759" s="37" t="s">
        <v>1327</v>
      </c>
      <c r="B759" s="37" t="s">
        <v>918</v>
      </c>
      <c r="C759" s="38" t="s">
        <v>181</v>
      </c>
      <c r="D759" s="37" t="s">
        <v>201</v>
      </c>
      <c r="E759" s="37" t="s">
        <v>573</v>
      </c>
      <c r="F759" s="39">
        <v>64097</v>
      </c>
      <c r="G759" s="38" t="s">
        <v>12</v>
      </c>
      <c r="H759" s="38" t="s">
        <v>13</v>
      </c>
      <c r="I759" s="39"/>
      <c r="J759" s="38"/>
      <c r="K759" s="38" t="s">
        <v>3</v>
      </c>
      <c r="L759" s="38" t="s">
        <v>59</v>
      </c>
      <c r="M759" s="38" t="s">
        <v>60</v>
      </c>
      <c r="N759" s="35">
        <v>758</v>
      </c>
    </row>
    <row r="760" spans="1:14" ht="15.75" x14ac:dyDescent="0.25">
      <c r="A760" s="34" t="s">
        <v>1519</v>
      </c>
      <c r="B760" s="34" t="s">
        <v>1520</v>
      </c>
      <c r="C760" s="44"/>
      <c r="D760" s="34" t="s">
        <v>201</v>
      </c>
      <c r="E760" s="34" t="s">
        <v>385</v>
      </c>
      <c r="F760" s="40">
        <v>64094</v>
      </c>
      <c r="G760" s="35" t="s">
        <v>12</v>
      </c>
      <c r="H760" s="35" t="s">
        <v>13</v>
      </c>
      <c r="I760" s="36"/>
      <c r="J760" s="35"/>
      <c r="K760" s="35" t="s">
        <v>3</v>
      </c>
      <c r="L760" s="35" t="s">
        <v>59</v>
      </c>
      <c r="M760" s="35" t="s">
        <v>60</v>
      </c>
      <c r="N760" s="35">
        <v>759</v>
      </c>
    </row>
    <row r="761" spans="1:14" ht="15.75" x14ac:dyDescent="0.25">
      <c r="A761" s="53" t="s">
        <v>1507</v>
      </c>
      <c r="B761" s="53" t="s">
        <v>1508</v>
      </c>
      <c r="C761" s="38" t="s">
        <v>43</v>
      </c>
      <c r="D761" s="53" t="s">
        <v>195</v>
      </c>
      <c r="E761" s="53" t="s">
        <v>497</v>
      </c>
      <c r="F761" s="39">
        <v>64039</v>
      </c>
      <c r="G761" s="38" t="s">
        <v>12</v>
      </c>
      <c r="H761" s="38" t="s">
        <v>13</v>
      </c>
      <c r="I761" s="39"/>
      <c r="J761" s="38"/>
      <c r="K761" s="38" t="s">
        <v>3</v>
      </c>
      <c r="L761" s="38" t="s">
        <v>59</v>
      </c>
      <c r="M761" s="38" t="s">
        <v>60</v>
      </c>
      <c r="N761" s="193">
        <v>760</v>
      </c>
    </row>
    <row r="762" spans="1:14" ht="15.75" x14ac:dyDescent="0.25">
      <c r="A762" s="41" t="s">
        <v>1538</v>
      </c>
      <c r="B762" s="34" t="s">
        <v>184</v>
      </c>
      <c r="C762" s="35" t="s">
        <v>58</v>
      </c>
      <c r="D762" s="34" t="s">
        <v>201</v>
      </c>
      <c r="E762" s="34" t="s">
        <v>342</v>
      </c>
      <c r="F762" s="40">
        <v>64029</v>
      </c>
      <c r="G762" s="35" t="s">
        <v>12</v>
      </c>
      <c r="H762" s="35" t="s">
        <v>13</v>
      </c>
      <c r="I762" s="36"/>
      <c r="J762" s="35"/>
      <c r="K762" s="35" t="s">
        <v>3</v>
      </c>
      <c r="L762" s="35" t="s">
        <v>59</v>
      </c>
      <c r="M762" s="35" t="s">
        <v>60</v>
      </c>
      <c r="N762" s="35">
        <v>761</v>
      </c>
    </row>
    <row r="763" spans="1:14" ht="15.75" x14ac:dyDescent="0.25">
      <c r="A763" s="37" t="s">
        <v>1576</v>
      </c>
      <c r="B763" s="37" t="s">
        <v>332</v>
      </c>
      <c r="C763" s="38" t="s">
        <v>87</v>
      </c>
      <c r="D763" s="37" t="s">
        <v>1234</v>
      </c>
      <c r="E763" s="37" t="s">
        <v>141</v>
      </c>
      <c r="F763" s="39">
        <v>63998</v>
      </c>
      <c r="G763" s="38" t="s">
        <v>12</v>
      </c>
      <c r="H763" s="38" t="s">
        <v>13</v>
      </c>
      <c r="I763" s="39"/>
      <c r="J763" s="38"/>
      <c r="K763" s="38" t="s">
        <v>2</v>
      </c>
      <c r="L763" s="38" t="s">
        <v>14</v>
      </c>
      <c r="M763" s="38" t="s">
        <v>15</v>
      </c>
      <c r="N763" s="35">
        <v>762</v>
      </c>
    </row>
    <row r="764" spans="1:14" ht="15.75" x14ac:dyDescent="0.25">
      <c r="A764" s="41" t="s">
        <v>1442</v>
      </c>
      <c r="B764" s="34" t="s">
        <v>465</v>
      </c>
      <c r="C764" s="35" t="s">
        <v>51</v>
      </c>
      <c r="D764" s="34" t="s">
        <v>1234</v>
      </c>
      <c r="E764" s="34" t="s">
        <v>141</v>
      </c>
      <c r="F764" s="40">
        <v>63998</v>
      </c>
      <c r="G764" s="35" t="s">
        <v>12</v>
      </c>
      <c r="H764" s="35" t="s">
        <v>13</v>
      </c>
      <c r="I764" s="36"/>
      <c r="J764" s="35"/>
      <c r="K764" s="35" t="s">
        <v>2</v>
      </c>
      <c r="L764" s="35" t="s">
        <v>14</v>
      </c>
      <c r="M764" s="35" t="s">
        <v>15</v>
      </c>
      <c r="N764" s="193">
        <v>763</v>
      </c>
    </row>
    <row r="765" spans="1:14" ht="15.75" x14ac:dyDescent="0.25">
      <c r="A765" s="42" t="s">
        <v>1643</v>
      </c>
      <c r="B765" s="37" t="s">
        <v>749</v>
      </c>
      <c r="C765" s="38" t="s">
        <v>58</v>
      </c>
      <c r="D765" s="37" t="s">
        <v>195</v>
      </c>
      <c r="E765" s="37" t="s">
        <v>535</v>
      </c>
      <c r="F765" s="43">
        <v>63965</v>
      </c>
      <c r="G765" s="38" t="s">
        <v>12</v>
      </c>
      <c r="H765" s="38" t="s">
        <v>13</v>
      </c>
      <c r="I765" s="39"/>
      <c r="J765" s="38"/>
      <c r="K765" s="38" t="s">
        <v>3</v>
      </c>
      <c r="L765" s="38" t="s">
        <v>59</v>
      </c>
      <c r="M765" s="38" t="s">
        <v>60</v>
      </c>
      <c r="N765" s="35">
        <v>764</v>
      </c>
    </row>
    <row r="766" spans="1:14" ht="15.75" x14ac:dyDescent="0.25">
      <c r="A766" s="34" t="s">
        <v>1580</v>
      </c>
      <c r="B766" s="34" t="s">
        <v>1581</v>
      </c>
      <c r="C766" s="35" t="s">
        <v>144</v>
      </c>
      <c r="D766" s="34" t="s">
        <v>996</v>
      </c>
      <c r="E766" s="34" t="s">
        <v>53</v>
      </c>
      <c r="F766" s="40">
        <v>63953</v>
      </c>
      <c r="G766" s="35" t="s">
        <v>12</v>
      </c>
      <c r="H766" s="35" t="s">
        <v>13</v>
      </c>
      <c r="I766" s="36"/>
      <c r="J766" s="35"/>
      <c r="K766" s="35" t="s">
        <v>2</v>
      </c>
      <c r="L766" s="35" t="s">
        <v>14</v>
      </c>
      <c r="M766" s="35" t="s">
        <v>15</v>
      </c>
      <c r="N766" s="35">
        <v>765</v>
      </c>
    </row>
    <row r="767" spans="1:14" ht="15.75" x14ac:dyDescent="0.25">
      <c r="A767" s="37" t="s">
        <v>1561</v>
      </c>
      <c r="B767" s="37" t="s">
        <v>486</v>
      </c>
      <c r="C767" s="38" t="s">
        <v>144</v>
      </c>
      <c r="D767" s="37" t="s">
        <v>782</v>
      </c>
      <c r="E767" s="37" t="s">
        <v>205</v>
      </c>
      <c r="F767" s="43">
        <v>63869</v>
      </c>
      <c r="G767" s="38" t="s">
        <v>12</v>
      </c>
      <c r="H767" s="38" t="s">
        <v>13</v>
      </c>
      <c r="I767" s="39"/>
      <c r="J767" s="38"/>
      <c r="K767" s="38" t="s">
        <v>3</v>
      </c>
      <c r="L767" s="38" t="s">
        <v>59</v>
      </c>
      <c r="M767" s="38" t="s">
        <v>60</v>
      </c>
      <c r="N767" s="193">
        <v>766</v>
      </c>
    </row>
    <row r="768" spans="1:14" ht="15.75" x14ac:dyDescent="0.25">
      <c r="A768" s="34" t="s">
        <v>1589</v>
      </c>
      <c r="B768" s="34" t="s">
        <v>1285</v>
      </c>
      <c r="C768" s="35" t="s">
        <v>18</v>
      </c>
      <c r="D768" s="34" t="s">
        <v>1590</v>
      </c>
      <c r="E768" s="34" t="s">
        <v>666</v>
      </c>
      <c r="F768" s="36">
        <v>63572</v>
      </c>
      <c r="G768" s="35" t="s">
        <v>12</v>
      </c>
      <c r="H768" s="35" t="s">
        <v>13</v>
      </c>
      <c r="I768" s="36"/>
      <c r="J768" s="35"/>
      <c r="K768" s="35" t="s">
        <v>2</v>
      </c>
      <c r="L768" s="35" t="s">
        <v>14</v>
      </c>
      <c r="M768" s="35" t="s">
        <v>15</v>
      </c>
      <c r="N768" s="35">
        <v>767</v>
      </c>
    </row>
    <row r="769" spans="1:14" ht="15.75" x14ac:dyDescent="0.25">
      <c r="A769" s="53" t="s">
        <v>2796</v>
      </c>
      <c r="B769" s="37" t="s">
        <v>731</v>
      </c>
      <c r="C769" s="38" t="s">
        <v>51</v>
      </c>
      <c r="D769" s="37" t="s">
        <v>2797</v>
      </c>
      <c r="E769" s="37" t="s">
        <v>435</v>
      </c>
      <c r="F769" s="39">
        <v>63572</v>
      </c>
      <c r="G769" s="38" t="s">
        <v>12</v>
      </c>
      <c r="H769" s="38" t="s">
        <v>13</v>
      </c>
      <c r="I769" s="39">
        <v>24175</v>
      </c>
      <c r="J769" s="38"/>
      <c r="K769" s="38" t="s">
        <v>2</v>
      </c>
      <c r="L769" s="38" t="s">
        <v>14</v>
      </c>
      <c r="M769" s="38" t="s">
        <v>15</v>
      </c>
      <c r="N769" s="35">
        <v>768</v>
      </c>
    </row>
    <row r="770" spans="1:14" ht="15.75" x14ac:dyDescent="0.25">
      <c r="A770" s="34" t="s">
        <v>1591</v>
      </c>
      <c r="B770" s="34" t="s">
        <v>628</v>
      </c>
      <c r="C770" s="35" t="s">
        <v>12</v>
      </c>
      <c r="D770" s="34" t="s">
        <v>1592</v>
      </c>
      <c r="E770" s="34" t="s">
        <v>658</v>
      </c>
      <c r="F770" s="36">
        <v>63572</v>
      </c>
      <c r="G770" s="35" t="s">
        <v>12</v>
      </c>
      <c r="H770" s="35" t="s">
        <v>13</v>
      </c>
      <c r="I770" s="36"/>
      <c r="J770" s="35"/>
      <c r="K770" s="35" t="s">
        <v>2</v>
      </c>
      <c r="L770" s="35" t="s">
        <v>14</v>
      </c>
      <c r="M770" s="35" t="s">
        <v>15</v>
      </c>
      <c r="N770" s="193">
        <v>769</v>
      </c>
    </row>
    <row r="771" spans="1:14" ht="15.75" x14ac:dyDescent="0.25">
      <c r="A771" s="42" t="s">
        <v>1366</v>
      </c>
      <c r="B771" s="37" t="s">
        <v>238</v>
      </c>
      <c r="C771" s="38" t="s">
        <v>58</v>
      </c>
      <c r="D771" s="37" t="s">
        <v>1563</v>
      </c>
      <c r="E771" s="37" t="s">
        <v>53</v>
      </c>
      <c r="F771" s="39">
        <v>63446</v>
      </c>
      <c r="G771" s="38" t="s">
        <v>12</v>
      </c>
      <c r="H771" s="38" t="s">
        <v>13</v>
      </c>
      <c r="I771" s="39"/>
      <c r="J771" s="38"/>
      <c r="K771" s="38" t="s">
        <v>2</v>
      </c>
      <c r="L771" s="38" t="s">
        <v>14</v>
      </c>
      <c r="M771" s="38" t="s">
        <v>15</v>
      </c>
      <c r="N771" s="35">
        <v>770</v>
      </c>
    </row>
    <row r="772" spans="1:14" ht="15.75" x14ac:dyDescent="0.25">
      <c r="A772" s="41" t="s">
        <v>1593</v>
      </c>
      <c r="B772" s="34" t="s">
        <v>787</v>
      </c>
      <c r="C772" s="35" t="s">
        <v>12</v>
      </c>
      <c r="D772" s="34" t="s">
        <v>1594</v>
      </c>
      <c r="E772" s="34" t="s">
        <v>72</v>
      </c>
      <c r="F772" s="40">
        <v>63441</v>
      </c>
      <c r="G772" s="35" t="s">
        <v>12</v>
      </c>
      <c r="H772" s="35" t="s">
        <v>13</v>
      </c>
      <c r="I772" s="36">
        <v>7000</v>
      </c>
      <c r="J772" s="35"/>
      <c r="K772" s="35" t="s">
        <v>2</v>
      </c>
      <c r="L772" s="35" t="s">
        <v>14</v>
      </c>
      <c r="M772" s="35" t="s">
        <v>15</v>
      </c>
      <c r="N772" s="35">
        <v>771</v>
      </c>
    </row>
    <row r="773" spans="1:14" ht="15.75" x14ac:dyDescent="0.25">
      <c r="A773" s="42" t="s">
        <v>1194</v>
      </c>
      <c r="B773" s="37" t="s">
        <v>340</v>
      </c>
      <c r="C773" s="38" t="s">
        <v>181</v>
      </c>
      <c r="D773" s="37" t="s">
        <v>1595</v>
      </c>
      <c r="E773" s="37" t="s">
        <v>173</v>
      </c>
      <c r="F773" s="39">
        <v>63416</v>
      </c>
      <c r="G773" s="38" t="s">
        <v>12</v>
      </c>
      <c r="H773" s="38" t="s">
        <v>13</v>
      </c>
      <c r="I773" s="39"/>
      <c r="J773" s="38"/>
      <c r="K773" s="38" t="s">
        <v>2</v>
      </c>
      <c r="L773" s="38" t="s">
        <v>14</v>
      </c>
      <c r="M773" s="38" t="s">
        <v>15</v>
      </c>
      <c r="N773" s="193">
        <v>772</v>
      </c>
    </row>
    <row r="774" spans="1:14" ht="15.75" x14ac:dyDescent="0.25">
      <c r="A774" s="41" t="s">
        <v>1605</v>
      </c>
      <c r="B774" s="34" t="s">
        <v>50</v>
      </c>
      <c r="C774" s="35" t="s">
        <v>58</v>
      </c>
      <c r="D774" s="34" t="s">
        <v>1606</v>
      </c>
      <c r="E774" s="34" t="s">
        <v>547</v>
      </c>
      <c r="F774" s="36">
        <v>63365</v>
      </c>
      <c r="G774" s="35" t="s">
        <v>12</v>
      </c>
      <c r="H774" s="35" t="s">
        <v>13</v>
      </c>
      <c r="I774" s="36"/>
      <c r="J774" s="35"/>
      <c r="K774" s="35" t="s">
        <v>2</v>
      </c>
      <c r="L774" s="35" t="s">
        <v>14</v>
      </c>
      <c r="M774" s="35" t="s">
        <v>15</v>
      </c>
      <c r="N774" s="35">
        <v>773</v>
      </c>
    </row>
    <row r="775" spans="1:14" ht="15.75" x14ac:dyDescent="0.25">
      <c r="A775" s="37" t="s">
        <v>1542</v>
      </c>
      <c r="B775" s="37" t="s">
        <v>1543</v>
      </c>
      <c r="C775" s="38" t="s">
        <v>43</v>
      </c>
      <c r="D775" s="37" t="s">
        <v>1544</v>
      </c>
      <c r="E775" s="37" t="s">
        <v>270</v>
      </c>
      <c r="F775" s="39">
        <v>63328</v>
      </c>
      <c r="G775" s="38" t="s">
        <v>12</v>
      </c>
      <c r="H775" s="38" t="s">
        <v>13</v>
      </c>
      <c r="I775" s="39"/>
      <c r="J775" s="38"/>
      <c r="K775" s="38" t="s">
        <v>3</v>
      </c>
      <c r="L775" s="38" t="s">
        <v>59</v>
      </c>
      <c r="M775" s="38" t="s">
        <v>60</v>
      </c>
      <c r="N775" s="35">
        <v>774</v>
      </c>
    </row>
    <row r="776" spans="1:14" ht="15.75" x14ac:dyDescent="0.25">
      <c r="A776" s="34" t="s">
        <v>2798</v>
      </c>
      <c r="B776" s="34" t="s">
        <v>282</v>
      </c>
      <c r="C776" s="35" t="s">
        <v>12</v>
      </c>
      <c r="D776" s="34" t="s">
        <v>2799</v>
      </c>
      <c r="E776" s="34" t="s">
        <v>72</v>
      </c>
      <c r="F776" s="36">
        <v>63293</v>
      </c>
      <c r="G776" s="35" t="s">
        <v>12</v>
      </c>
      <c r="H776" s="35" t="s">
        <v>13</v>
      </c>
      <c r="I776" s="36"/>
      <c r="J776" s="35"/>
      <c r="K776" s="35" t="s">
        <v>0</v>
      </c>
      <c r="L776" s="35" t="s">
        <v>14</v>
      </c>
      <c r="M776" s="38" t="s">
        <v>7373</v>
      </c>
      <c r="N776" s="193">
        <v>775</v>
      </c>
    </row>
    <row r="777" spans="1:14" ht="15.75" x14ac:dyDescent="0.25">
      <c r="A777" s="37" t="s">
        <v>2800</v>
      </c>
      <c r="B777" s="37" t="s">
        <v>1062</v>
      </c>
      <c r="C777" s="38" t="s">
        <v>12</v>
      </c>
      <c r="D777" s="37" t="s">
        <v>2801</v>
      </c>
      <c r="E777" s="37" t="s">
        <v>321</v>
      </c>
      <c r="F777" s="39">
        <v>63240</v>
      </c>
      <c r="G777" s="38" t="s">
        <v>12</v>
      </c>
      <c r="H777" s="38" t="s">
        <v>13</v>
      </c>
      <c r="I777" s="39"/>
      <c r="J777" s="38"/>
      <c r="K777" s="38" t="s">
        <v>2</v>
      </c>
      <c r="L777" s="38" t="s">
        <v>14</v>
      </c>
      <c r="M777" s="38" t="s">
        <v>15</v>
      </c>
      <c r="N777" s="35">
        <v>776</v>
      </c>
    </row>
    <row r="778" spans="1:14" ht="15.75" x14ac:dyDescent="0.25">
      <c r="A778" s="34" t="s">
        <v>1614</v>
      </c>
      <c r="B778" s="34" t="s">
        <v>1615</v>
      </c>
      <c r="C778" s="35" t="s">
        <v>51</v>
      </c>
      <c r="D778" s="34" t="s">
        <v>1606</v>
      </c>
      <c r="E778" s="34" t="s">
        <v>547</v>
      </c>
      <c r="F778" s="36">
        <v>63238</v>
      </c>
      <c r="G778" s="35" t="s">
        <v>12</v>
      </c>
      <c r="H778" s="35" t="s">
        <v>13</v>
      </c>
      <c r="I778" s="36"/>
      <c r="J778" s="35"/>
      <c r="K778" s="35" t="s">
        <v>2</v>
      </c>
      <c r="L778" s="35" t="s">
        <v>14</v>
      </c>
      <c r="M778" s="35" t="s">
        <v>15</v>
      </c>
      <c r="N778" s="35">
        <v>777</v>
      </c>
    </row>
    <row r="779" spans="1:14" ht="15.75" x14ac:dyDescent="0.25">
      <c r="A779" s="37" t="s">
        <v>1457</v>
      </c>
      <c r="B779" s="37" t="s">
        <v>175</v>
      </c>
      <c r="C779" s="38" t="s">
        <v>87</v>
      </c>
      <c r="D779" s="37" t="s">
        <v>2802</v>
      </c>
      <c r="E779" s="37" t="s">
        <v>530</v>
      </c>
      <c r="F779" s="39">
        <v>63110</v>
      </c>
      <c r="G779" s="38" t="s">
        <v>12</v>
      </c>
      <c r="H779" s="38" t="s">
        <v>13</v>
      </c>
      <c r="I779" s="39"/>
      <c r="J779" s="38"/>
      <c r="K779" s="38" t="s">
        <v>3</v>
      </c>
      <c r="L779" s="38" t="s">
        <v>59</v>
      </c>
      <c r="M779" s="38" t="s">
        <v>60</v>
      </c>
      <c r="N779" s="193">
        <v>778</v>
      </c>
    </row>
    <row r="780" spans="1:14" ht="15.75" x14ac:dyDescent="0.25">
      <c r="A780" s="34" t="s">
        <v>847</v>
      </c>
      <c r="B780" s="34" t="s">
        <v>1194</v>
      </c>
      <c r="C780" s="35" t="s">
        <v>31</v>
      </c>
      <c r="D780" s="34" t="s">
        <v>201</v>
      </c>
      <c r="E780" s="34" t="s">
        <v>211</v>
      </c>
      <c r="F780" s="36">
        <v>63077</v>
      </c>
      <c r="G780" s="35" t="s">
        <v>12</v>
      </c>
      <c r="H780" s="35" t="s">
        <v>13</v>
      </c>
      <c r="I780" s="36"/>
      <c r="J780" s="35"/>
      <c r="K780" s="35" t="s">
        <v>3</v>
      </c>
      <c r="L780" s="35" t="s">
        <v>59</v>
      </c>
      <c r="M780" s="35" t="s">
        <v>60</v>
      </c>
      <c r="N780" s="35">
        <v>779</v>
      </c>
    </row>
    <row r="781" spans="1:14" ht="15.75" x14ac:dyDescent="0.25">
      <c r="A781" s="42" t="s">
        <v>1026</v>
      </c>
      <c r="B781" s="37" t="s">
        <v>1402</v>
      </c>
      <c r="C781" s="38" t="s">
        <v>144</v>
      </c>
      <c r="D781" s="37" t="s">
        <v>2803</v>
      </c>
      <c r="E781" s="37" t="s">
        <v>825</v>
      </c>
      <c r="F781" s="39">
        <v>63048</v>
      </c>
      <c r="G781" s="38" t="s">
        <v>12</v>
      </c>
      <c r="H781" s="38" t="s">
        <v>13</v>
      </c>
      <c r="I781" s="39"/>
      <c r="J781" s="38"/>
      <c r="K781" s="38" t="s">
        <v>2</v>
      </c>
      <c r="L781" s="38" t="s">
        <v>14</v>
      </c>
      <c r="M781" s="38" t="s">
        <v>15</v>
      </c>
      <c r="N781" s="35">
        <v>780</v>
      </c>
    </row>
    <row r="782" spans="1:14" ht="15.75" x14ac:dyDescent="0.25">
      <c r="A782" s="41" t="s">
        <v>1604</v>
      </c>
      <c r="B782" s="34" t="s">
        <v>311</v>
      </c>
      <c r="C782" s="35" t="s">
        <v>87</v>
      </c>
      <c r="D782" s="34" t="s">
        <v>201</v>
      </c>
      <c r="E782" s="34" t="s">
        <v>456</v>
      </c>
      <c r="F782" s="40">
        <v>63007</v>
      </c>
      <c r="G782" s="35" t="s">
        <v>12</v>
      </c>
      <c r="H782" s="35" t="s">
        <v>13</v>
      </c>
      <c r="I782" s="36"/>
      <c r="J782" s="35"/>
      <c r="K782" s="35" t="s">
        <v>3</v>
      </c>
      <c r="L782" s="35" t="s">
        <v>59</v>
      </c>
      <c r="M782" s="35" t="s">
        <v>60</v>
      </c>
      <c r="N782" s="193">
        <v>781</v>
      </c>
    </row>
    <row r="783" spans="1:14" ht="15.75" x14ac:dyDescent="0.25">
      <c r="A783" s="37" t="s">
        <v>1557</v>
      </c>
      <c r="B783" s="37" t="s">
        <v>147</v>
      </c>
      <c r="C783" s="38" t="s">
        <v>187</v>
      </c>
      <c r="D783" s="37" t="s">
        <v>201</v>
      </c>
      <c r="E783" s="37" t="s">
        <v>607</v>
      </c>
      <c r="F783" s="43">
        <v>62993</v>
      </c>
      <c r="G783" s="38" t="s">
        <v>12</v>
      </c>
      <c r="H783" s="38" t="s">
        <v>13</v>
      </c>
      <c r="I783" s="39"/>
      <c r="J783" s="38"/>
      <c r="K783" s="38" t="s">
        <v>3</v>
      </c>
      <c r="L783" s="38" t="s">
        <v>59</v>
      </c>
      <c r="M783" s="38" t="s">
        <v>60</v>
      </c>
      <c r="N783" s="35">
        <v>782</v>
      </c>
    </row>
    <row r="784" spans="1:14" ht="15.75" x14ac:dyDescent="0.25">
      <c r="A784" s="41" t="s">
        <v>1619</v>
      </c>
      <c r="B784" s="34" t="s">
        <v>1620</v>
      </c>
      <c r="C784" s="44"/>
      <c r="D784" s="34" t="s">
        <v>201</v>
      </c>
      <c r="E784" s="34" t="s">
        <v>527</v>
      </c>
      <c r="F784" s="36">
        <v>62965</v>
      </c>
      <c r="G784" s="35" t="s">
        <v>58</v>
      </c>
      <c r="H784" s="35" t="s">
        <v>13</v>
      </c>
      <c r="I784" s="36"/>
      <c r="J784" s="35"/>
      <c r="K784" s="35" t="s">
        <v>1</v>
      </c>
      <c r="L784" s="35" t="s">
        <v>59</v>
      </c>
      <c r="M784" s="35" t="s">
        <v>60</v>
      </c>
      <c r="N784" s="35">
        <v>783</v>
      </c>
    </row>
    <row r="785" spans="1:14" ht="15.75" x14ac:dyDescent="0.25">
      <c r="A785" s="42" t="s">
        <v>86</v>
      </c>
      <c r="B785" s="37" t="s">
        <v>426</v>
      </c>
      <c r="C785" s="38" t="s">
        <v>13</v>
      </c>
      <c r="D785" s="37" t="s">
        <v>201</v>
      </c>
      <c r="E785" s="37" t="s">
        <v>573</v>
      </c>
      <c r="F785" s="43">
        <v>62957</v>
      </c>
      <c r="G785" s="38" t="s">
        <v>58</v>
      </c>
      <c r="H785" s="38" t="s">
        <v>13</v>
      </c>
      <c r="I785" s="39"/>
      <c r="J785" s="38"/>
      <c r="K785" s="38" t="s">
        <v>1</v>
      </c>
      <c r="L785" s="38" t="s">
        <v>59</v>
      </c>
      <c r="M785" s="38" t="s">
        <v>60</v>
      </c>
      <c r="N785" s="193">
        <v>784</v>
      </c>
    </row>
    <row r="786" spans="1:14" ht="15.75" x14ac:dyDescent="0.25">
      <c r="A786" s="34" t="s">
        <v>2804</v>
      </c>
      <c r="B786" s="34" t="s">
        <v>95</v>
      </c>
      <c r="C786" s="35" t="s">
        <v>58</v>
      </c>
      <c r="D786" s="34" t="s">
        <v>1184</v>
      </c>
      <c r="E786" s="34" t="s">
        <v>53</v>
      </c>
      <c r="F786" s="36">
        <v>62916</v>
      </c>
      <c r="G786" s="35" t="s">
        <v>12</v>
      </c>
      <c r="H786" s="35" t="s">
        <v>13</v>
      </c>
      <c r="I786" s="36"/>
      <c r="J786" s="35"/>
      <c r="K786" s="35" t="s">
        <v>2</v>
      </c>
      <c r="L786" s="35" t="s">
        <v>14</v>
      </c>
      <c r="M786" s="35" t="s">
        <v>15</v>
      </c>
      <c r="N786" s="35">
        <v>785</v>
      </c>
    </row>
    <row r="787" spans="1:14" ht="15.75" x14ac:dyDescent="0.25">
      <c r="A787" s="37" t="s">
        <v>1621</v>
      </c>
      <c r="B787" s="37" t="s">
        <v>704</v>
      </c>
      <c r="C787" s="38" t="s">
        <v>58</v>
      </c>
      <c r="D787" s="37" t="s">
        <v>1622</v>
      </c>
      <c r="E787" s="37" t="s">
        <v>812</v>
      </c>
      <c r="F787" s="43">
        <v>62881</v>
      </c>
      <c r="G787" s="38" t="s">
        <v>12</v>
      </c>
      <c r="H787" s="38" t="s">
        <v>13</v>
      </c>
      <c r="I787" s="39"/>
      <c r="J787" s="38"/>
      <c r="K787" s="38" t="s">
        <v>2</v>
      </c>
      <c r="L787" s="38" t="s">
        <v>14</v>
      </c>
      <c r="M787" s="38" t="s">
        <v>15</v>
      </c>
      <c r="N787" s="35">
        <v>786</v>
      </c>
    </row>
    <row r="788" spans="1:14" ht="15.75" x14ac:dyDescent="0.25">
      <c r="A788" s="41" t="s">
        <v>1570</v>
      </c>
      <c r="B788" s="34" t="s">
        <v>1571</v>
      </c>
      <c r="C788" s="35" t="s">
        <v>63</v>
      </c>
      <c r="D788" s="34" t="s">
        <v>712</v>
      </c>
      <c r="E788" s="34" t="s">
        <v>208</v>
      </c>
      <c r="F788" s="40">
        <v>62853</v>
      </c>
      <c r="G788" s="35" t="s">
        <v>58</v>
      </c>
      <c r="H788" s="35" t="s">
        <v>13</v>
      </c>
      <c r="I788" s="36"/>
      <c r="J788" s="35"/>
      <c r="K788" s="35" t="s">
        <v>1</v>
      </c>
      <c r="L788" s="35" t="s">
        <v>59</v>
      </c>
      <c r="M788" s="35" t="s">
        <v>60</v>
      </c>
      <c r="N788" s="193">
        <v>787</v>
      </c>
    </row>
    <row r="789" spans="1:14" ht="15.75" x14ac:dyDescent="0.25">
      <c r="A789" s="37" t="s">
        <v>1623</v>
      </c>
      <c r="B789" s="37" t="s">
        <v>774</v>
      </c>
      <c r="C789" s="38" t="s">
        <v>51</v>
      </c>
      <c r="D789" s="37" t="s">
        <v>1624</v>
      </c>
      <c r="E789" s="37" t="s">
        <v>253</v>
      </c>
      <c r="F789" s="43">
        <v>62842</v>
      </c>
      <c r="G789" s="38" t="s">
        <v>12</v>
      </c>
      <c r="H789" s="38" t="s">
        <v>13</v>
      </c>
      <c r="I789" s="39"/>
      <c r="J789" s="38"/>
      <c r="K789" s="38" t="s">
        <v>2</v>
      </c>
      <c r="L789" s="38" t="s">
        <v>14</v>
      </c>
      <c r="M789" s="38" t="s">
        <v>15</v>
      </c>
      <c r="N789" s="35">
        <v>788</v>
      </c>
    </row>
    <row r="790" spans="1:14" ht="15.75" x14ac:dyDescent="0.25">
      <c r="A790" s="34" t="s">
        <v>1382</v>
      </c>
      <c r="B790" s="34" t="s">
        <v>650</v>
      </c>
      <c r="C790" s="35" t="s">
        <v>181</v>
      </c>
      <c r="D790" s="34" t="s">
        <v>201</v>
      </c>
      <c r="E790" s="34" t="s">
        <v>302</v>
      </c>
      <c r="F790" s="40">
        <v>62805</v>
      </c>
      <c r="G790" s="35" t="s">
        <v>12</v>
      </c>
      <c r="H790" s="35" t="s">
        <v>13</v>
      </c>
      <c r="I790" s="36"/>
      <c r="J790" s="35"/>
      <c r="K790" s="35" t="s">
        <v>3</v>
      </c>
      <c r="L790" s="35" t="s">
        <v>59</v>
      </c>
      <c r="M790" s="35" t="s">
        <v>60</v>
      </c>
      <c r="N790" s="35">
        <v>789</v>
      </c>
    </row>
    <row r="791" spans="1:14" ht="15.75" x14ac:dyDescent="0.25">
      <c r="A791" s="37" t="s">
        <v>1629</v>
      </c>
      <c r="B791" s="37" t="s">
        <v>17</v>
      </c>
      <c r="C791" s="38" t="s">
        <v>144</v>
      </c>
      <c r="D791" s="37" t="s">
        <v>359</v>
      </c>
      <c r="E791" s="37" t="s">
        <v>1191</v>
      </c>
      <c r="F791" s="43">
        <v>62697</v>
      </c>
      <c r="G791" s="38" t="s">
        <v>12</v>
      </c>
      <c r="H791" s="38" t="s">
        <v>13</v>
      </c>
      <c r="I791" s="39"/>
      <c r="J791" s="38"/>
      <c r="K791" s="38" t="s">
        <v>2</v>
      </c>
      <c r="L791" s="38" t="s">
        <v>14</v>
      </c>
      <c r="M791" s="38" t="s">
        <v>15</v>
      </c>
      <c r="N791" s="193">
        <v>790</v>
      </c>
    </row>
    <row r="792" spans="1:14" ht="15.75" x14ac:dyDescent="0.25">
      <c r="A792" s="34" t="s">
        <v>1524</v>
      </c>
      <c r="B792" s="34" t="s">
        <v>1525</v>
      </c>
      <c r="C792" s="44"/>
      <c r="D792" s="34" t="s">
        <v>1027</v>
      </c>
      <c r="E792" s="34" t="s">
        <v>547</v>
      </c>
      <c r="F792" s="36">
        <v>62640</v>
      </c>
      <c r="G792" s="35" t="s">
        <v>12</v>
      </c>
      <c r="H792" s="35" t="s">
        <v>13</v>
      </c>
      <c r="I792" s="36"/>
      <c r="J792" s="35"/>
      <c r="K792" s="35" t="s">
        <v>2</v>
      </c>
      <c r="L792" s="35" t="s">
        <v>14</v>
      </c>
      <c r="M792" s="35" t="s">
        <v>15</v>
      </c>
      <c r="N792" s="35">
        <v>791</v>
      </c>
    </row>
    <row r="793" spans="1:14" ht="15.75" x14ac:dyDescent="0.25">
      <c r="A793" s="42" t="s">
        <v>1630</v>
      </c>
      <c r="B793" s="37" t="s">
        <v>1631</v>
      </c>
      <c r="C793" s="38" t="s">
        <v>144</v>
      </c>
      <c r="D793" s="37" t="s">
        <v>1632</v>
      </c>
      <c r="E793" s="37" t="s">
        <v>53</v>
      </c>
      <c r="F793" s="39">
        <v>62640</v>
      </c>
      <c r="G793" s="38" t="s">
        <v>12</v>
      </c>
      <c r="H793" s="38" t="s">
        <v>13</v>
      </c>
      <c r="I793" s="39"/>
      <c r="J793" s="38"/>
      <c r="K793" s="38" t="s">
        <v>2</v>
      </c>
      <c r="L793" s="38" t="s">
        <v>14</v>
      </c>
      <c r="M793" s="38" t="s">
        <v>15</v>
      </c>
      <c r="N793" s="35">
        <v>792</v>
      </c>
    </row>
    <row r="794" spans="1:14" ht="15.75" x14ac:dyDescent="0.25">
      <c r="A794" s="34" t="s">
        <v>1609</v>
      </c>
      <c r="B794" s="34" t="s">
        <v>50</v>
      </c>
      <c r="C794" s="35" t="s">
        <v>13</v>
      </c>
      <c r="D794" s="34" t="s">
        <v>588</v>
      </c>
      <c r="E794" s="34" t="s">
        <v>125</v>
      </c>
      <c r="F794" s="40">
        <v>62620</v>
      </c>
      <c r="G794" s="35" t="s">
        <v>12</v>
      </c>
      <c r="H794" s="35" t="s">
        <v>13</v>
      </c>
      <c r="I794" s="36"/>
      <c r="J794" s="35"/>
      <c r="K794" s="35" t="s">
        <v>3</v>
      </c>
      <c r="L794" s="35" t="s">
        <v>59</v>
      </c>
      <c r="M794" s="35" t="s">
        <v>60</v>
      </c>
      <c r="N794" s="193">
        <v>793</v>
      </c>
    </row>
    <row r="795" spans="1:14" ht="15.75" x14ac:dyDescent="0.25">
      <c r="A795" s="37" t="s">
        <v>952</v>
      </c>
      <c r="B795" s="37" t="s">
        <v>372</v>
      </c>
      <c r="C795" s="38" t="s">
        <v>31</v>
      </c>
      <c r="D795" s="37" t="s">
        <v>2805</v>
      </c>
      <c r="E795" s="37" t="s">
        <v>603</v>
      </c>
      <c r="F795" s="39">
        <v>62595</v>
      </c>
      <c r="G795" s="38" t="s">
        <v>12</v>
      </c>
      <c r="H795" s="38" t="s">
        <v>13</v>
      </c>
      <c r="I795" s="39">
        <v>2000</v>
      </c>
      <c r="J795" s="38"/>
      <c r="K795" s="38" t="s">
        <v>3</v>
      </c>
      <c r="L795" s="38" t="s">
        <v>59</v>
      </c>
      <c r="M795" s="38" t="s">
        <v>60</v>
      </c>
      <c r="N795" s="35">
        <v>794</v>
      </c>
    </row>
    <row r="796" spans="1:14" ht="15.75" x14ac:dyDescent="0.25">
      <c r="A796" s="34" t="s">
        <v>1636</v>
      </c>
      <c r="B796" s="34" t="s">
        <v>918</v>
      </c>
      <c r="C796" s="35" t="s">
        <v>12</v>
      </c>
      <c r="D796" s="34" t="s">
        <v>359</v>
      </c>
      <c r="E796" s="34" t="s">
        <v>694</v>
      </c>
      <c r="F796" s="36">
        <v>62546</v>
      </c>
      <c r="G796" s="35" t="s">
        <v>12</v>
      </c>
      <c r="H796" s="35" t="s">
        <v>13</v>
      </c>
      <c r="I796" s="36"/>
      <c r="J796" s="35"/>
      <c r="K796" s="35" t="s">
        <v>2</v>
      </c>
      <c r="L796" s="35" t="s">
        <v>14</v>
      </c>
      <c r="M796" s="35" t="s">
        <v>15</v>
      </c>
      <c r="N796" s="35">
        <v>795</v>
      </c>
    </row>
    <row r="797" spans="1:14" ht="15.75" x14ac:dyDescent="0.25">
      <c r="A797" s="42" t="s">
        <v>2806</v>
      </c>
      <c r="B797" s="37" t="s">
        <v>2157</v>
      </c>
      <c r="C797" s="38" t="s">
        <v>187</v>
      </c>
      <c r="D797" s="37" t="s">
        <v>2807</v>
      </c>
      <c r="E797" s="37" t="s">
        <v>2808</v>
      </c>
      <c r="F797" s="39">
        <v>62540</v>
      </c>
      <c r="G797" s="38" t="s">
        <v>12</v>
      </c>
      <c r="H797" s="38" t="s">
        <v>13</v>
      </c>
      <c r="I797" s="39"/>
      <c r="J797" s="38"/>
      <c r="K797" s="38" t="s">
        <v>2</v>
      </c>
      <c r="L797" s="38" t="s">
        <v>14</v>
      </c>
      <c r="M797" s="38" t="s">
        <v>15</v>
      </c>
      <c r="N797" s="193">
        <v>796</v>
      </c>
    </row>
    <row r="798" spans="1:14" ht="15.75" x14ac:dyDescent="0.25">
      <c r="A798" s="34" t="s">
        <v>1637</v>
      </c>
      <c r="B798" s="34" t="s">
        <v>139</v>
      </c>
      <c r="C798" s="35" t="s">
        <v>87</v>
      </c>
      <c r="D798" s="34" t="s">
        <v>1638</v>
      </c>
      <c r="E798" s="34" t="s">
        <v>53</v>
      </c>
      <c r="F798" s="36">
        <v>62517</v>
      </c>
      <c r="G798" s="35" t="s">
        <v>12</v>
      </c>
      <c r="H798" s="35" t="s">
        <v>13</v>
      </c>
      <c r="I798" s="36"/>
      <c r="J798" s="35"/>
      <c r="K798" s="35" t="s">
        <v>2</v>
      </c>
      <c r="L798" s="35" t="s">
        <v>14</v>
      </c>
      <c r="M798" s="35" t="s">
        <v>15</v>
      </c>
      <c r="N798" s="35">
        <v>797</v>
      </c>
    </row>
    <row r="799" spans="1:14" ht="15.75" x14ac:dyDescent="0.25">
      <c r="A799" s="37" t="s">
        <v>1085</v>
      </c>
      <c r="B799" s="37" t="s">
        <v>1086</v>
      </c>
      <c r="C799" s="38" t="s">
        <v>23</v>
      </c>
      <c r="D799" s="37" t="s">
        <v>449</v>
      </c>
      <c r="E799" s="37" t="s">
        <v>1050</v>
      </c>
      <c r="F799" s="39">
        <v>62423</v>
      </c>
      <c r="G799" s="38" t="s">
        <v>12</v>
      </c>
      <c r="H799" s="38" t="s">
        <v>13</v>
      </c>
      <c r="I799" s="39">
        <v>12000</v>
      </c>
      <c r="J799" s="38"/>
      <c r="K799" s="38" t="s">
        <v>3</v>
      </c>
      <c r="L799" s="38" t="s">
        <v>59</v>
      </c>
      <c r="M799" s="38" t="s">
        <v>60</v>
      </c>
      <c r="N799" s="35">
        <v>798</v>
      </c>
    </row>
    <row r="800" spans="1:14" ht="15.75" x14ac:dyDescent="0.25">
      <c r="A800" s="41" t="s">
        <v>1297</v>
      </c>
      <c r="B800" s="34" t="s">
        <v>8</v>
      </c>
      <c r="C800" s="35" t="s">
        <v>12</v>
      </c>
      <c r="D800" s="34" t="s">
        <v>195</v>
      </c>
      <c r="E800" s="34" t="s">
        <v>1298</v>
      </c>
      <c r="F800" s="36">
        <v>62389</v>
      </c>
      <c r="G800" s="35" t="s">
        <v>12</v>
      </c>
      <c r="H800" s="35" t="s">
        <v>13</v>
      </c>
      <c r="I800" s="36"/>
      <c r="J800" s="35"/>
      <c r="K800" s="35" t="s">
        <v>3</v>
      </c>
      <c r="L800" s="35" t="s">
        <v>59</v>
      </c>
      <c r="M800" s="35" t="s">
        <v>60</v>
      </c>
      <c r="N800" s="193">
        <v>799</v>
      </c>
    </row>
    <row r="801" spans="1:14" ht="15.75" x14ac:dyDescent="0.25">
      <c r="A801" s="37" t="s">
        <v>1566</v>
      </c>
      <c r="B801" s="37" t="s">
        <v>1567</v>
      </c>
      <c r="C801" s="38" t="s">
        <v>224</v>
      </c>
      <c r="D801" s="37" t="s">
        <v>201</v>
      </c>
      <c r="E801" s="37" t="s">
        <v>607</v>
      </c>
      <c r="F801" s="39">
        <v>62333</v>
      </c>
      <c r="G801" s="38" t="s">
        <v>12</v>
      </c>
      <c r="H801" s="38" t="s">
        <v>13</v>
      </c>
      <c r="I801" s="39"/>
      <c r="J801" s="38"/>
      <c r="K801" s="38" t="s">
        <v>3</v>
      </c>
      <c r="L801" s="38" t="s">
        <v>59</v>
      </c>
      <c r="M801" s="38" t="s">
        <v>60</v>
      </c>
      <c r="N801" s="35">
        <v>800</v>
      </c>
    </row>
    <row r="802" spans="1:14" ht="15.75" x14ac:dyDescent="0.25">
      <c r="A802" s="34" t="s">
        <v>1645</v>
      </c>
      <c r="B802" s="34" t="s">
        <v>1062</v>
      </c>
      <c r="C802" s="35" t="s">
        <v>12</v>
      </c>
      <c r="D802" s="34" t="s">
        <v>1266</v>
      </c>
      <c r="E802" s="34" t="s">
        <v>198</v>
      </c>
      <c r="F802" s="36">
        <v>62277</v>
      </c>
      <c r="G802" s="35" t="s">
        <v>12</v>
      </c>
      <c r="H802" s="35" t="s">
        <v>13</v>
      </c>
      <c r="I802" s="36"/>
      <c r="J802" s="35"/>
      <c r="K802" s="35" t="s">
        <v>2</v>
      </c>
      <c r="L802" s="35" t="s">
        <v>14</v>
      </c>
      <c r="M802" s="35" t="s">
        <v>15</v>
      </c>
      <c r="N802" s="35">
        <v>801</v>
      </c>
    </row>
    <row r="803" spans="1:14" ht="15.75" x14ac:dyDescent="0.25">
      <c r="A803" s="37" t="s">
        <v>1646</v>
      </c>
      <c r="B803" s="37" t="s">
        <v>344</v>
      </c>
      <c r="C803" s="38" t="s">
        <v>87</v>
      </c>
      <c r="D803" s="37" t="s">
        <v>1647</v>
      </c>
      <c r="E803" s="37" t="s">
        <v>253</v>
      </c>
      <c r="F803" s="39">
        <v>62220</v>
      </c>
      <c r="G803" s="38" t="s">
        <v>12</v>
      </c>
      <c r="H803" s="38" t="s">
        <v>13</v>
      </c>
      <c r="I803" s="39"/>
      <c r="J803" s="38"/>
      <c r="K803" s="38" t="s">
        <v>2</v>
      </c>
      <c r="L803" s="38" t="s">
        <v>14</v>
      </c>
      <c r="M803" s="38" t="s">
        <v>15</v>
      </c>
      <c r="N803" s="193">
        <v>802</v>
      </c>
    </row>
    <row r="804" spans="1:14" ht="15.75" x14ac:dyDescent="0.25">
      <c r="A804" s="34" t="s">
        <v>1649</v>
      </c>
      <c r="B804" s="34" t="s">
        <v>1650</v>
      </c>
      <c r="C804" s="35" t="s">
        <v>181</v>
      </c>
      <c r="D804" s="34" t="s">
        <v>1651</v>
      </c>
      <c r="E804" s="34" t="s">
        <v>33</v>
      </c>
      <c r="F804" s="36">
        <v>62220</v>
      </c>
      <c r="G804" s="35" t="s">
        <v>12</v>
      </c>
      <c r="H804" s="35" t="s">
        <v>13</v>
      </c>
      <c r="I804" s="36"/>
      <c r="J804" s="35"/>
      <c r="K804" s="35" t="s">
        <v>2</v>
      </c>
      <c r="L804" s="35" t="s">
        <v>14</v>
      </c>
      <c r="M804" s="35" t="s">
        <v>15</v>
      </c>
      <c r="N804" s="35">
        <v>803</v>
      </c>
    </row>
    <row r="805" spans="1:14" ht="15.75" x14ac:dyDescent="0.25">
      <c r="A805" s="42" t="s">
        <v>1479</v>
      </c>
      <c r="B805" s="37" t="s">
        <v>1480</v>
      </c>
      <c r="C805" s="38" t="s">
        <v>51</v>
      </c>
      <c r="D805" s="37" t="s">
        <v>782</v>
      </c>
      <c r="E805" s="37" t="s">
        <v>603</v>
      </c>
      <c r="F805" s="39">
        <v>62190</v>
      </c>
      <c r="G805" s="38" t="s">
        <v>12</v>
      </c>
      <c r="H805" s="38" t="s">
        <v>13</v>
      </c>
      <c r="I805" s="39"/>
      <c r="J805" s="38"/>
      <c r="K805" s="38" t="s">
        <v>3</v>
      </c>
      <c r="L805" s="38" t="s">
        <v>59</v>
      </c>
      <c r="M805" s="38" t="s">
        <v>60</v>
      </c>
      <c r="N805" s="35">
        <v>804</v>
      </c>
    </row>
    <row r="806" spans="1:14" ht="15.75" x14ac:dyDescent="0.25">
      <c r="A806" s="34" t="s">
        <v>1574</v>
      </c>
      <c r="B806" s="34" t="s">
        <v>1575</v>
      </c>
      <c r="C806" s="35" t="s">
        <v>135</v>
      </c>
      <c r="D806" s="34" t="s">
        <v>201</v>
      </c>
      <c r="E806" s="34" t="s">
        <v>607</v>
      </c>
      <c r="F806" s="40">
        <v>62146</v>
      </c>
      <c r="G806" s="35" t="s">
        <v>12</v>
      </c>
      <c r="H806" s="35" t="s">
        <v>13</v>
      </c>
      <c r="I806" s="36"/>
      <c r="J806" s="35"/>
      <c r="K806" s="35" t="s">
        <v>3</v>
      </c>
      <c r="L806" s="35" t="s">
        <v>59</v>
      </c>
      <c r="M806" s="35" t="s">
        <v>60</v>
      </c>
      <c r="N806" s="193">
        <v>805</v>
      </c>
    </row>
    <row r="807" spans="1:14" ht="15.75" x14ac:dyDescent="0.25">
      <c r="A807" s="37" t="s">
        <v>1653</v>
      </c>
      <c r="B807" s="37" t="s">
        <v>394</v>
      </c>
      <c r="C807" s="38" t="s">
        <v>87</v>
      </c>
      <c r="D807" s="37" t="s">
        <v>1654</v>
      </c>
      <c r="E807" s="37" t="s">
        <v>53</v>
      </c>
      <c r="F807" s="39">
        <v>62130</v>
      </c>
      <c r="G807" s="38" t="s">
        <v>12</v>
      </c>
      <c r="H807" s="38" t="s">
        <v>13</v>
      </c>
      <c r="I807" s="39"/>
      <c r="J807" s="38"/>
      <c r="K807" s="38" t="s">
        <v>2</v>
      </c>
      <c r="L807" s="38" t="s">
        <v>14</v>
      </c>
      <c r="M807" s="38" t="s">
        <v>15</v>
      </c>
      <c r="N807" s="35">
        <v>806</v>
      </c>
    </row>
    <row r="808" spans="1:14" ht="15.75" x14ac:dyDescent="0.25">
      <c r="A808" s="34" t="s">
        <v>1655</v>
      </c>
      <c r="B808" s="34" t="s">
        <v>1656</v>
      </c>
      <c r="C808" s="35" t="s">
        <v>12</v>
      </c>
      <c r="D808" s="34" t="s">
        <v>1657</v>
      </c>
      <c r="E808" s="34" t="s">
        <v>173</v>
      </c>
      <c r="F808" s="36">
        <v>62128</v>
      </c>
      <c r="G808" s="35" t="s">
        <v>12</v>
      </c>
      <c r="H808" s="35" t="s">
        <v>13</v>
      </c>
      <c r="I808" s="36"/>
      <c r="J808" s="35"/>
      <c r="K808" s="35" t="s">
        <v>2</v>
      </c>
      <c r="L808" s="35" t="s">
        <v>14</v>
      </c>
      <c r="M808" s="35" t="s">
        <v>15</v>
      </c>
      <c r="N808" s="35">
        <v>807</v>
      </c>
    </row>
    <row r="809" spans="1:14" ht="15.75" x14ac:dyDescent="0.25">
      <c r="A809" s="42" t="s">
        <v>1644</v>
      </c>
      <c r="B809" s="37" t="s">
        <v>1265</v>
      </c>
      <c r="C809" s="38" t="s">
        <v>12</v>
      </c>
      <c r="D809" s="37" t="s">
        <v>201</v>
      </c>
      <c r="E809" s="37" t="s">
        <v>392</v>
      </c>
      <c r="F809" s="43">
        <v>62000</v>
      </c>
      <c r="G809" s="38" t="s">
        <v>12</v>
      </c>
      <c r="H809" s="38" t="s">
        <v>13</v>
      </c>
      <c r="I809" s="39"/>
      <c r="J809" s="38"/>
      <c r="K809" s="38" t="s">
        <v>3</v>
      </c>
      <c r="L809" s="38" t="s">
        <v>59</v>
      </c>
      <c r="M809" s="38" t="s">
        <v>60</v>
      </c>
      <c r="N809" s="193">
        <v>808</v>
      </c>
    </row>
    <row r="810" spans="1:14" ht="15.75" x14ac:dyDescent="0.25">
      <c r="A810" s="34" t="s">
        <v>1627</v>
      </c>
      <c r="B810" s="34" t="s">
        <v>1628</v>
      </c>
      <c r="C810" s="44"/>
      <c r="D810" s="34" t="s">
        <v>201</v>
      </c>
      <c r="E810" s="34" t="s">
        <v>57</v>
      </c>
      <c r="F810" s="40">
        <v>62000</v>
      </c>
      <c r="G810" s="35" t="s">
        <v>12</v>
      </c>
      <c r="H810" s="35" t="s">
        <v>13</v>
      </c>
      <c r="I810" s="36"/>
      <c r="J810" s="35"/>
      <c r="K810" s="35" t="s">
        <v>3</v>
      </c>
      <c r="L810" s="35" t="s">
        <v>59</v>
      </c>
      <c r="M810" s="35" t="s">
        <v>60</v>
      </c>
      <c r="N810" s="35">
        <v>809</v>
      </c>
    </row>
    <row r="811" spans="1:14" ht="15.75" x14ac:dyDescent="0.25">
      <c r="A811" s="37" t="s">
        <v>1635</v>
      </c>
      <c r="B811" s="37" t="s">
        <v>559</v>
      </c>
      <c r="C811" s="38" t="s">
        <v>51</v>
      </c>
      <c r="D811" s="37" t="s">
        <v>782</v>
      </c>
      <c r="E811" s="37" t="s">
        <v>270</v>
      </c>
      <c r="F811" s="39">
        <v>61949</v>
      </c>
      <c r="G811" s="38" t="s">
        <v>12</v>
      </c>
      <c r="H811" s="38" t="s">
        <v>13</v>
      </c>
      <c r="I811" s="39"/>
      <c r="J811" s="38"/>
      <c r="K811" s="38" t="s">
        <v>3</v>
      </c>
      <c r="L811" s="38" t="s">
        <v>59</v>
      </c>
      <c r="M811" s="38" t="s">
        <v>60</v>
      </c>
      <c r="N811" s="35">
        <v>810</v>
      </c>
    </row>
    <row r="812" spans="1:14" ht="15.75" x14ac:dyDescent="0.25">
      <c r="A812" s="41" t="s">
        <v>2809</v>
      </c>
      <c r="B812" s="34" t="s">
        <v>1102</v>
      </c>
      <c r="C812" s="35" t="s">
        <v>51</v>
      </c>
      <c r="D812" s="34" t="s">
        <v>359</v>
      </c>
      <c r="E812" s="34" t="s">
        <v>2126</v>
      </c>
      <c r="F812" s="36">
        <v>61937</v>
      </c>
      <c r="G812" s="35" t="s">
        <v>12</v>
      </c>
      <c r="H812" s="35" t="s">
        <v>13</v>
      </c>
      <c r="I812" s="36"/>
      <c r="J812" s="35"/>
      <c r="K812" s="35" t="s">
        <v>2</v>
      </c>
      <c r="L812" s="35" t="s">
        <v>14</v>
      </c>
      <c r="M812" s="35" t="s">
        <v>15</v>
      </c>
      <c r="N812" s="193">
        <v>811</v>
      </c>
    </row>
    <row r="813" spans="1:14" ht="15.75" x14ac:dyDescent="0.25">
      <c r="A813" s="42" t="s">
        <v>2666</v>
      </c>
      <c r="B813" s="37" t="s">
        <v>2810</v>
      </c>
      <c r="C813" s="38" t="s">
        <v>12</v>
      </c>
      <c r="D813" s="37" t="s">
        <v>588</v>
      </c>
      <c r="E813" s="37" t="s">
        <v>169</v>
      </c>
      <c r="F813" s="43">
        <v>61876</v>
      </c>
      <c r="G813" s="38" t="s">
        <v>12</v>
      </c>
      <c r="H813" s="38" t="s">
        <v>13</v>
      </c>
      <c r="I813" s="39"/>
      <c r="J813" s="38"/>
      <c r="K813" s="38" t="s">
        <v>3</v>
      </c>
      <c r="L813" s="38" t="s">
        <v>59</v>
      </c>
      <c r="M813" s="38" t="s">
        <v>60</v>
      </c>
      <c r="N813" s="35">
        <v>812</v>
      </c>
    </row>
    <row r="814" spans="1:14" ht="15.75" x14ac:dyDescent="0.25">
      <c r="A814" s="34" t="s">
        <v>556</v>
      </c>
      <c r="B814" s="34" t="s">
        <v>1663</v>
      </c>
      <c r="C814" s="35" t="s">
        <v>144</v>
      </c>
      <c r="D814" s="34" t="s">
        <v>1664</v>
      </c>
      <c r="E814" s="34" t="s">
        <v>1665</v>
      </c>
      <c r="F814" s="40">
        <v>61840</v>
      </c>
      <c r="G814" s="35" t="s">
        <v>12</v>
      </c>
      <c r="H814" s="35" t="s">
        <v>13</v>
      </c>
      <c r="I814" s="36"/>
      <c r="J814" s="35"/>
      <c r="K814" s="35" t="s">
        <v>2</v>
      </c>
      <c r="L814" s="35" t="s">
        <v>14</v>
      </c>
      <c r="M814" s="35" t="s">
        <v>15</v>
      </c>
      <c r="N814" s="35">
        <v>813</v>
      </c>
    </row>
    <row r="815" spans="1:14" ht="15.75" x14ac:dyDescent="0.25">
      <c r="A815" s="37" t="s">
        <v>1667</v>
      </c>
      <c r="B815" s="37" t="s">
        <v>1668</v>
      </c>
      <c r="C815" s="38" t="s">
        <v>43</v>
      </c>
      <c r="D815" s="37" t="s">
        <v>1669</v>
      </c>
      <c r="E815" s="37" t="s">
        <v>825</v>
      </c>
      <c r="F815" s="39">
        <v>61812</v>
      </c>
      <c r="G815" s="38" t="s">
        <v>12</v>
      </c>
      <c r="H815" s="38" t="s">
        <v>13</v>
      </c>
      <c r="I815" s="39"/>
      <c r="J815" s="38"/>
      <c r="K815" s="38" t="s">
        <v>2</v>
      </c>
      <c r="L815" s="38" t="s">
        <v>14</v>
      </c>
      <c r="M815" s="38" t="s">
        <v>15</v>
      </c>
      <c r="N815" s="193">
        <v>814</v>
      </c>
    </row>
    <row r="816" spans="1:14" ht="15.75" x14ac:dyDescent="0.25">
      <c r="A816" s="34" t="s">
        <v>1670</v>
      </c>
      <c r="B816" s="34" t="s">
        <v>86</v>
      </c>
      <c r="C816" s="44"/>
      <c r="D816" s="34" t="s">
        <v>1671</v>
      </c>
      <c r="E816" s="34" t="s">
        <v>1135</v>
      </c>
      <c r="F816" s="36">
        <v>61812</v>
      </c>
      <c r="G816" s="35" t="s">
        <v>12</v>
      </c>
      <c r="H816" s="35" t="s">
        <v>13</v>
      </c>
      <c r="I816" s="36"/>
      <c r="J816" s="35"/>
      <c r="K816" s="35" t="s">
        <v>2</v>
      </c>
      <c r="L816" s="35" t="s">
        <v>14</v>
      </c>
      <c r="M816" s="35" t="s">
        <v>15</v>
      </c>
      <c r="N816" s="35">
        <v>815</v>
      </c>
    </row>
    <row r="817" spans="1:14" ht="15.75" x14ac:dyDescent="0.25">
      <c r="A817" s="37" t="s">
        <v>1658</v>
      </c>
      <c r="B817" s="37" t="s">
        <v>1331</v>
      </c>
      <c r="C817" s="38" t="s">
        <v>12</v>
      </c>
      <c r="D817" s="37" t="s">
        <v>195</v>
      </c>
      <c r="E817" s="37" t="s">
        <v>1050</v>
      </c>
      <c r="F817" s="43">
        <v>61789</v>
      </c>
      <c r="G817" s="38" t="s">
        <v>12</v>
      </c>
      <c r="H817" s="38" t="s">
        <v>13</v>
      </c>
      <c r="I817" s="39"/>
      <c r="J817" s="38"/>
      <c r="K817" s="38" t="s">
        <v>3</v>
      </c>
      <c r="L817" s="38" t="s">
        <v>59</v>
      </c>
      <c r="M817" s="38" t="s">
        <v>60</v>
      </c>
      <c r="N817" s="35">
        <v>816</v>
      </c>
    </row>
    <row r="818" spans="1:14" ht="15.75" x14ac:dyDescent="0.25">
      <c r="A818" s="41" t="s">
        <v>2811</v>
      </c>
      <c r="B818" s="34" t="s">
        <v>1436</v>
      </c>
      <c r="C818" s="35" t="s">
        <v>51</v>
      </c>
      <c r="D818" s="34" t="s">
        <v>201</v>
      </c>
      <c r="E818" s="34" t="s">
        <v>456</v>
      </c>
      <c r="F818" s="40">
        <v>61764</v>
      </c>
      <c r="G818" s="35" t="s">
        <v>12</v>
      </c>
      <c r="H818" s="35" t="s">
        <v>13</v>
      </c>
      <c r="I818" s="36"/>
      <c r="J818" s="35"/>
      <c r="K818" s="35" t="s">
        <v>3</v>
      </c>
      <c r="L818" s="35" t="s">
        <v>59</v>
      </c>
      <c r="M818" s="35" t="s">
        <v>60</v>
      </c>
      <c r="N818" s="193">
        <v>817</v>
      </c>
    </row>
    <row r="819" spans="1:14" ht="15.75" x14ac:dyDescent="0.25">
      <c r="A819" s="37" t="s">
        <v>1672</v>
      </c>
      <c r="B819" s="37" t="s">
        <v>1673</v>
      </c>
      <c r="C819" s="38" t="s">
        <v>51</v>
      </c>
      <c r="D819" s="37" t="s">
        <v>359</v>
      </c>
      <c r="E819" s="37" t="s">
        <v>493</v>
      </c>
      <c r="F819" s="43">
        <v>61717</v>
      </c>
      <c r="G819" s="38" t="s">
        <v>12</v>
      </c>
      <c r="H819" s="38" t="s">
        <v>13</v>
      </c>
      <c r="I819" s="39"/>
      <c r="J819" s="38"/>
      <c r="K819" s="38" t="s">
        <v>2</v>
      </c>
      <c r="L819" s="38" t="s">
        <v>14</v>
      </c>
      <c r="M819" s="38" t="s">
        <v>15</v>
      </c>
      <c r="N819" s="35">
        <v>818</v>
      </c>
    </row>
    <row r="820" spans="1:14" ht="15.75" x14ac:dyDescent="0.25">
      <c r="A820" s="45" t="s">
        <v>1642</v>
      </c>
      <c r="B820" s="46" t="s">
        <v>1086</v>
      </c>
      <c r="C820" s="47" t="s">
        <v>43</v>
      </c>
      <c r="D820" s="46" t="s">
        <v>782</v>
      </c>
      <c r="E820" s="46" t="s">
        <v>249</v>
      </c>
      <c r="F820" s="48">
        <v>61679</v>
      </c>
      <c r="G820" s="47" t="s">
        <v>12</v>
      </c>
      <c r="H820" s="47" t="s">
        <v>13</v>
      </c>
      <c r="I820" s="48"/>
      <c r="J820" s="47"/>
      <c r="K820" s="47" t="s">
        <v>3</v>
      </c>
      <c r="L820" s="47" t="s">
        <v>59</v>
      </c>
      <c r="M820" s="47" t="s">
        <v>60</v>
      </c>
      <c r="N820" s="35">
        <v>819</v>
      </c>
    </row>
    <row r="821" spans="1:14" ht="15.75" x14ac:dyDescent="0.25">
      <c r="A821" s="42" t="s">
        <v>1593</v>
      </c>
      <c r="B821" s="37" t="s">
        <v>1652</v>
      </c>
      <c r="C821" s="38" t="s">
        <v>12</v>
      </c>
      <c r="D821" s="37" t="s">
        <v>712</v>
      </c>
      <c r="E821" s="37" t="s">
        <v>410</v>
      </c>
      <c r="F821" s="43">
        <v>61626</v>
      </c>
      <c r="G821" s="38" t="s">
        <v>12</v>
      </c>
      <c r="H821" s="38" t="s">
        <v>13</v>
      </c>
      <c r="I821" s="39"/>
      <c r="J821" s="38"/>
      <c r="K821" s="38" t="s">
        <v>3</v>
      </c>
      <c r="L821" s="38" t="s">
        <v>59</v>
      </c>
      <c r="M821" s="38" t="s">
        <v>60</v>
      </c>
      <c r="N821" s="193">
        <v>820</v>
      </c>
    </row>
    <row r="822" spans="1:14" ht="15.75" x14ac:dyDescent="0.25">
      <c r="A822" s="34" t="s">
        <v>1662</v>
      </c>
      <c r="B822" s="34" t="s">
        <v>67</v>
      </c>
      <c r="C822" s="35" t="s">
        <v>224</v>
      </c>
      <c r="D822" s="34" t="s">
        <v>782</v>
      </c>
      <c r="E822" s="34" t="s">
        <v>2661</v>
      </c>
      <c r="F822" s="36">
        <v>61588</v>
      </c>
      <c r="G822" s="35" t="s">
        <v>12</v>
      </c>
      <c r="H822" s="35" t="s">
        <v>13</v>
      </c>
      <c r="I822" s="36"/>
      <c r="J822" s="35"/>
      <c r="K822" s="35" t="s">
        <v>3</v>
      </c>
      <c r="L822" s="35" t="s">
        <v>59</v>
      </c>
      <c r="M822" s="35" t="s">
        <v>60</v>
      </c>
      <c r="N822" s="35">
        <v>821</v>
      </c>
    </row>
    <row r="823" spans="1:14" ht="15.75" x14ac:dyDescent="0.25">
      <c r="A823" s="37" t="s">
        <v>1680</v>
      </c>
      <c r="B823" s="37" t="s">
        <v>1047</v>
      </c>
      <c r="C823" s="38" t="s">
        <v>12</v>
      </c>
      <c r="D823" s="37" t="s">
        <v>1681</v>
      </c>
      <c r="E823" s="37" t="s">
        <v>240</v>
      </c>
      <c r="F823" s="39">
        <v>61515</v>
      </c>
      <c r="G823" s="38" t="s">
        <v>12</v>
      </c>
      <c r="H823" s="38" t="s">
        <v>13</v>
      </c>
      <c r="I823" s="39"/>
      <c r="J823" s="38"/>
      <c r="K823" s="38" t="s">
        <v>2</v>
      </c>
      <c r="L823" s="38" t="s">
        <v>14</v>
      </c>
      <c r="M823" s="38" t="s">
        <v>15</v>
      </c>
      <c r="N823" s="35">
        <v>822</v>
      </c>
    </row>
    <row r="824" spans="1:14" ht="15.75" x14ac:dyDescent="0.25">
      <c r="A824" s="34" t="s">
        <v>1684</v>
      </c>
      <c r="B824" s="34" t="s">
        <v>1685</v>
      </c>
      <c r="C824" s="35" t="s">
        <v>12</v>
      </c>
      <c r="D824" s="34" t="s">
        <v>1027</v>
      </c>
      <c r="E824" s="34" t="s">
        <v>53</v>
      </c>
      <c r="F824" s="40">
        <v>61373</v>
      </c>
      <c r="G824" s="35" t="s">
        <v>12</v>
      </c>
      <c r="H824" s="35" t="s">
        <v>13</v>
      </c>
      <c r="I824" s="36"/>
      <c r="J824" s="35"/>
      <c r="K824" s="35" t="s">
        <v>2</v>
      </c>
      <c r="L824" s="35" t="s">
        <v>14</v>
      </c>
      <c r="M824" s="35" t="s">
        <v>15</v>
      </c>
      <c r="N824" s="193">
        <v>823</v>
      </c>
    </row>
    <row r="825" spans="1:14" ht="15.75" x14ac:dyDescent="0.25">
      <c r="A825" s="37" t="s">
        <v>821</v>
      </c>
      <c r="B825" s="37" t="s">
        <v>893</v>
      </c>
      <c r="C825" s="38" t="s">
        <v>51</v>
      </c>
      <c r="D825" s="37" t="s">
        <v>782</v>
      </c>
      <c r="E825" s="37" t="s">
        <v>527</v>
      </c>
      <c r="F825" s="39">
        <v>61315</v>
      </c>
      <c r="G825" s="38" t="s">
        <v>12</v>
      </c>
      <c r="H825" s="38" t="s">
        <v>13</v>
      </c>
      <c r="I825" s="39"/>
      <c r="J825" s="38"/>
      <c r="K825" s="38" t="s">
        <v>3</v>
      </c>
      <c r="L825" s="38" t="s">
        <v>59</v>
      </c>
      <c r="M825" s="38" t="s">
        <v>60</v>
      </c>
      <c r="N825" s="35">
        <v>824</v>
      </c>
    </row>
    <row r="826" spans="1:14" ht="15.75" x14ac:dyDescent="0.25">
      <c r="A826" s="34" t="s">
        <v>1463</v>
      </c>
      <c r="B826" s="34" t="s">
        <v>1464</v>
      </c>
      <c r="C826" s="44"/>
      <c r="D826" s="34" t="s">
        <v>201</v>
      </c>
      <c r="E826" s="34" t="s">
        <v>497</v>
      </c>
      <c r="F826" s="36">
        <v>61216</v>
      </c>
      <c r="G826" s="35" t="s">
        <v>12</v>
      </c>
      <c r="H826" s="35" t="s">
        <v>13</v>
      </c>
      <c r="I826" s="36"/>
      <c r="J826" s="35"/>
      <c r="K826" s="35" t="s">
        <v>3</v>
      </c>
      <c r="L826" s="35" t="s">
        <v>59</v>
      </c>
      <c r="M826" s="35" t="s">
        <v>60</v>
      </c>
      <c r="N826" s="35">
        <v>825</v>
      </c>
    </row>
    <row r="827" spans="1:14" ht="15.75" x14ac:dyDescent="0.25">
      <c r="A827" s="37" t="s">
        <v>2812</v>
      </c>
      <c r="B827" s="37" t="s">
        <v>147</v>
      </c>
      <c r="C827" s="38" t="s">
        <v>144</v>
      </c>
      <c r="D827" s="37" t="s">
        <v>796</v>
      </c>
      <c r="E827" s="37" t="s">
        <v>11</v>
      </c>
      <c r="F827" s="39">
        <v>61200</v>
      </c>
      <c r="G827" s="38" t="s">
        <v>12</v>
      </c>
      <c r="H827" s="38" t="s">
        <v>13</v>
      </c>
      <c r="I827" s="39"/>
      <c r="J827" s="38"/>
      <c r="K827" s="38" t="s">
        <v>2</v>
      </c>
      <c r="L827" s="38" t="s">
        <v>14</v>
      </c>
      <c r="M827" s="38" t="s">
        <v>15</v>
      </c>
      <c r="N827" s="193">
        <v>826</v>
      </c>
    </row>
    <row r="828" spans="1:14" ht="15.75" x14ac:dyDescent="0.25">
      <c r="A828" s="34" t="s">
        <v>1666</v>
      </c>
      <c r="B828" s="34" t="s">
        <v>51</v>
      </c>
      <c r="C828" s="35" t="s">
        <v>152</v>
      </c>
      <c r="D828" s="34" t="s">
        <v>712</v>
      </c>
      <c r="E828" s="34" t="s">
        <v>2661</v>
      </c>
      <c r="F828" s="36">
        <v>61133</v>
      </c>
      <c r="G828" s="35" t="s">
        <v>58</v>
      </c>
      <c r="H828" s="35" t="s">
        <v>13</v>
      </c>
      <c r="I828" s="36">
        <v>15000</v>
      </c>
      <c r="J828" s="35"/>
      <c r="K828" s="35" t="s">
        <v>1</v>
      </c>
      <c r="L828" s="35" t="s">
        <v>59</v>
      </c>
      <c r="M828" s="35" t="s">
        <v>60</v>
      </c>
      <c r="N828" s="35">
        <v>827</v>
      </c>
    </row>
    <row r="829" spans="1:14" ht="15.75" x14ac:dyDescent="0.25">
      <c r="A829" s="42" t="s">
        <v>1686</v>
      </c>
      <c r="B829" s="37" t="s">
        <v>781</v>
      </c>
      <c r="C829" s="38" t="s">
        <v>12</v>
      </c>
      <c r="D829" s="37" t="s">
        <v>712</v>
      </c>
      <c r="E829" s="37" t="s">
        <v>385</v>
      </c>
      <c r="F829" s="43">
        <v>61097</v>
      </c>
      <c r="G829" s="38" t="s">
        <v>12</v>
      </c>
      <c r="H829" s="38" t="s">
        <v>13</v>
      </c>
      <c r="I829" s="39">
        <v>4500</v>
      </c>
      <c r="J829" s="38"/>
      <c r="K829" s="38" t="s">
        <v>3</v>
      </c>
      <c r="L829" s="38" t="s">
        <v>59</v>
      </c>
      <c r="M829" s="38" t="s">
        <v>60</v>
      </c>
      <c r="N829" s="35">
        <v>828</v>
      </c>
    </row>
    <row r="830" spans="1:14" ht="15.75" x14ac:dyDescent="0.25">
      <c r="A830" s="34" t="s">
        <v>1683</v>
      </c>
      <c r="B830" s="34" t="s">
        <v>127</v>
      </c>
      <c r="C830" s="35" t="s">
        <v>87</v>
      </c>
      <c r="D830" s="34" t="s">
        <v>201</v>
      </c>
      <c r="E830" s="34" t="s">
        <v>497</v>
      </c>
      <c r="F830" s="36">
        <v>61055</v>
      </c>
      <c r="G830" s="35" t="s">
        <v>12</v>
      </c>
      <c r="H830" s="35" t="s">
        <v>13</v>
      </c>
      <c r="I830" s="36"/>
      <c r="J830" s="35"/>
      <c r="K830" s="35" t="s">
        <v>3</v>
      </c>
      <c r="L830" s="35" t="s">
        <v>59</v>
      </c>
      <c r="M830" s="35" t="s">
        <v>60</v>
      </c>
      <c r="N830" s="193">
        <v>829</v>
      </c>
    </row>
    <row r="831" spans="1:14" ht="15.75" x14ac:dyDescent="0.25">
      <c r="A831" s="46" t="s">
        <v>1678</v>
      </c>
      <c r="B831" s="46" t="s">
        <v>1679</v>
      </c>
      <c r="C831" s="56"/>
      <c r="D831" s="46" t="s">
        <v>782</v>
      </c>
      <c r="E831" s="46" t="s">
        <v>249</v>
      </c>
      <c r="F831" s="48">
        <v>60962</v>
      </c>
      <c r="G831" s="47" t="s">
        <v>12</v>
      </c>
      <c r="H831" s="47" t="s">
        <v>13</v>
      </c>
      <c r="I831" s="48"/>
      <c r="J831" s="47"/>
      <c r="K831" s="47" t="s">
        <v>3</v>
      </c>
      <c r="L831" s="47" t="s">
        <v>59</v>
      </c>
      <c r="M831" s="47" t="s">
        <v>60</v>
      </c>
      <c r="N831" s="35">
        <v>830</v>
      </c>
    </row>
    <row r="832" spans="1:14" ht="15.75" x14ac:dyDescent="0.25">
      <c r="A832" s="34" t="s">
        <v>1585</v>
      </c>
      <c r="B832" s="34" t="s">
        <v>568</v>
      </c>
      <c r="C832" s="35" t="s">
        <v>12</v>
      </c>
      <c r="D832" s="34" t="s">
        <v>201</v>
      </c>
      <c r="E832" s="34" t="s">
        <v>428</v>
      </c>
      <c r="F832" s="40">
        <v>60948</v>
      </c>
      <c r="G832" s="35" t="s">
        <v>58</v>
      </c>
      <c r="H832" s="35" t="s">
        <v>13</v>
      </c>
      <c r="I832" s="36"/>
      <c r="J832" s="35"/>
      <c r="K832" s="35" t="s">
        <v>1</v>
      </c>
      <c r="L832" s="35" t="s">
        <v>59</v>
      </c>
      <c r="M832" s="35" t="s">
        <v>60</v>
      </c>
      <c r="N832" s="35">
        <v>831</v>
      </c>
    </row>
    <row r="833" spans="1:14" ht="15.75" x14ac:dyDescent="0.25">
      <c r="A833" s="37" t="s">
        <v>1690</v>
      </c>
      <c r="B833" s="37" t="s">
        <v>1691</v>
      </c>
      <c r="C833" s="38" t="s">
        <v>152</v>
      </c>
      <c r="D833" s="37" t="s">
        <v>1692</v>
      </c>
      <c r="E833" s="37" t="s">
        <v>435</v>
      </c>
      <c r="F833" s="39">
        <v>60947</v>
      </c>
      <c r="G833" s="38" t="s">
        <v>12</v>
      </c>
      <c r="H833" s="38" t="s">
        <v>13</v>
      </c>
      <c r="I833" s="39"/>
      <c r="J833" s="38"/>
      <c r="K833" s="38" t="s">
        <v>2</v>
      </c>
      <c r="L833" s="38" t="s">
        <v>14</v>
      </c>
      <c r="M833" s="38" t="s">
        <v>15</v>
      </c>
      <c r="N833" s="193">
        <v>832</v>
      </c>
    </row>
    <row r="834" spans="1:14" ht="15.75" x14ac:dyDescent="0.25">
      <c r="A834" s="41" t="s">
        <v>1577</v>
      </c>
      <c r="B834" s="34" t="s">
        <v>70</v>
      </c>
      <c r="C834" s="35" t="s">
        <v>287</v>
      </c>
      <c r="D834" s="34" t="s">
        <v>1578</v>
      </c>
      <c r="E834" s="34" t="s">
        <v>1579</v>
      </c>
      <c r="F834" s="40">
        <v>60947</v>
      </c>
      <c r="G834" s="35" t="s">
        <v>12</v>
      </c>
      <c r="H834" s="35" t="s">
        <v>13</v>
      </c>
      <c r="I834" s="36"/>
      <c r="J834" s="35"/>
      <c r="K834" s="35" t="s">
        <v>2</v>
      </c>
      <c r="L834" s="35" t="s">
        <v>14</v>
      </c>
      <c r="M834" s="35" t="s">
        <v>15</v>
      </c>
      <c r="N834" s="35">
        <v>833</v>
      </c>
    </row>
    <row r="835" spans="1:14" ht="15.75" x14ac:dyDescent="0.25">
      <c r="A835" s="37" t="s">
        <v>989</v>
      </c>
      <c r="B835" s="37" t="s">
        <v>548</v>
      </c>
      <c r="C835" s="38" t="s">
        <v>144</v>
      </c>
      <c r="D835" s="37" t="s">
        <v>1696</v>
      </c>
      <c r="E835" s="37" t="s">
        <v>72</v>
      </c>
      <c r="F835" s="43">
        <v>60875</v>
      </c>
      <c r="G835" s="38" t="s">
        <v>12</v>
      </c>
      <c r="H835" s="38" t="s">
        <v>13</v>
      </c>
      <c r="I835" s="39"/>
      <c r="J835" s="38"/>
      <c r="K835" s="38" t="s">
        <v>2</v>
      </c>
      <c r="L835" s="38" t="s">
        <v>14</v>
      </c>
      <c r="M835" s="38" t="s">
        <v>15</v>
      </c>
      <c r="N835" s="35">
        <v>834</v>
      </c>
    </row>
    <row r="836" spans="1:14" ht="15.75" x14ac:dyDescent="0.25">
      <c r="A836" s="34" t="s">
        <v>2813</v>
      </c>
      <c r="B836" s="34" t="s">
        <v>1700</v>
      </c>
      <c r="C836" s="35" t="s">
        <v>144</v>
      </c>
      <c r="D836" s="34" t="s">
        <v>1701</v>
      </c>
      <c r="E836" s="34" t="s">
        <v>1702</v>
      </c>
      <c r="F836" s="40">
        <v>60815</v>
      </c>
      <c r="G836" s="35" t="s">
        <v>12</v>
      </c>
      <c r="H836" s="35" t="s">
        <v>13</v>
      </c>
      <c r="I836" s="36"/>
      <c r="J836" s="35"/>
      <c r="K836" s="35" t="s">
        <v>246</v>
      </c>
      <c r="L836" s="35" t="s">
        <v>14</v>
      </c>
      <c r="M836" s="35" t="s">
        <v>15</v>
      </c>
      <c r="N836" s="193">
        <v>835</v>
      </c>
    </row>
    <row r="837" spans="1:14" ht="15.75" x14ac:dyDescent="0.25">
      <c r="A837" s="37" t="s">
        <v>1676</v>
      </c>
      <c r="B837" s="37" t="s">
        <v>595</v>
      </c>
      <c r="C837" s="38" t="s">
        <v>18</v>
      </c>
      <c r="D837" s="37" t="s">
        <v>201</v>
      </c>
      <c r="E837" s="37" t="s">
        <v>392</v>
      </c>
      <c r="F837" s="39">
        <v>60736</v>
      </c>
      <c r="G837" s="38" t="s">
        <v>12</v>
      </c>
      <c r="H837" s="38" t="s">
        <v>13</v>
      </c>
      <c r="I837" s="39"/>
      <c r="J837" s="38"/>
      <c r="K837" s="38" t="s">
        <v>3</v>
      </c>
      <c r="L837" s="38" t="s">
        <v>59</v>
      </c>
      <c r="M837" s="38" t="s">
        <v>60</v>
      </c>
      <c r="N837" s="35">
        <v>836</v>
      </c>
    </row>
    <row r="838" spans="1:14" ht="15.75" x14ac:dyDescent="0.25">
      <c r="A838" s="34" t="s">
        <v>1613</v>
      </c>
      <c r="B838" s="34" t="s">
        <v>344</v>
      </c>
      <c r="C838" s="35" t="s">
        <v>63</v>
      </c>
      <c r="D838" s="34" t="s">
        <v>1563</v>
      </c>
      <c r="E838" s="34" t="s">
        <v>53</v>
      </c>
      <c r="F838" s="40">
        <v>60690</v>
      </c>
      <c r="G838" s="35" t="s">
        <v>12</v>
      </c>
      <c r="H838" s="35" t="s">
        <v>13</v>
      </c>
      <c r="I838" s="36"/>
      <c r="J838" s="35"/>
      <c r="K838" s="35" t="s">
        <v>2</v>
      </c>
      <c r="L838" s="35" t="s">
        <v>14</v>
      </c>
      <c r="M838" s="35" t="s">
        <v>15</v>
      </c>
      <c r="N838" s="35">
        <v>837</v>
      </c>
    </row>
    <row r="839" spans="1:14" ht="15.75" x14ac:dyDescent="0.25">
      <c r="A839" s="37" t="s">
        <v>133</v>
      </c>
      <c r="B839" s="37" t="s">
        <v>1707</v>
      </c>
      <c r="C839" s="49"/>
      <c r="D839" s="37" t="s">
        <v>359</v>
      </c>
      <c r="E839" s="37" t="s">
        <v>570</v>
      </c>
      <c r="F839" s="39">
        <v>60690</v>
      </c>
      <c r="G839" s="38" t="s">
        <v>12</v>
      </c>
      <c r="H839" s="38" t="s">
        <v>13</v>
      </c>
      <c r="I839" s="39"/>
      <c r="J839" s="38"/>
      <c r="K839" s="38" t="s">
        <v>2</v>
      </c>
      <c r="L839" s="38" t="s">
        <v>14</v>
      </c>
      <c r="M839" s="38" t="s">
        <v>15</v>
      </c>
      <c r="N839" s="193">
        <v>838</v>
      </c>
    </row>
    <row r="840" spans="1:14" ht="15.75" x14ac:dyDescent="0.25">
      <c r="A840" s="41" t="s">
        <v>1710</v>
      </c>
      <c r="B840" s="34" t="s">
        <v>1711</v>
      </c>
      <c r="C840" s="35" t="s">
        <v>18</v>
      </c>
      <c r="D840" s="34" t="s">
        <v>1712</v>
      </c>
      <c r="E840" s="34" t="s">
        <v>20</v>
      </c>
      <c r="F840" s="36">
        <v>60582</v>
      </c>
      <c r="G840" s="35" t="s">
        <v>12</v>
      </c>
      <c r="H840" s="35" t="s">
        <v>13</v>
      </c>
      <c r="I840" s="36"/>
      <c r="J840" s="35"/>
      <c r="K840" s="35" t="s">
        <v>2</v>
      </c>
      <c r="L840" s="35" t="s">
        <v>14</v>
      </c>
      <c r="M840" s="35" t="s">
        <v>15</v>
      </c>
      <c r="N840" s="35">
        <v>839</v>
      </c>
    </row>
    <row r="841" spans="1:14" ht="15.75" x14ac:dyDescent="0.25">
      <c r="A841" s="37" t="s">
        <v>1713</v>
      </c>
      <c r="B841" s="37" t="s">
        <v>210</v>
      </c>
      <c r="C841" s="38" t="s">
        <v>18</v>
      </c>
      <c r="D841" s="37" t="s">
        <v>1714</v>
      </c>
      <c r="E841" s="37" t="s">
        <v>1490</v>
      </c>
      <c r="F841" s="39">
        <v>60579</v>
      </c>
      <c r="G841" s="38" t="s">
        <v>12</v>
      </c>
      <c r="H841" s="38" t="s">
        <v>13</v>
      </c>
      <c r="I841" s="39"/>
      <c r="J841" s="38"/>
      <c r="K841" s="38" t="s">
        <v>2</v>
      </c>
      <c r="L841" s="38" t="s">
        <v>14</v>
      </c>
      <c r="M841" s="38" t="s">
        <v>15</v>
      </c>
      <c r="N841" s="35">
        <v>840</v>
      </c>
    </row>
    <row r="842" spans="1:14" ht="15.75" x14ac:dyDescent="0.25">
      <c r="A842" s="41" t="s">
        <v>848</v>
      </c>
      <c r="B842" s="34" t="s">
        <v>1715</v>
      </c>
      <c r="C842" s="44"/>
      <c r="D842" s="34" t="s">
        <v>1716</v>
      </c>
      <c r="E842" s="34" t="s">
        <v>1454</v>
      </c>
      <c r="F842" s="40">
        <v>60566</v>
      </c>
      <c r="G842" s="35" t="s">
        <v>12</v>
      </c>
      <c r="H842" s="35" t="s">
        <v>13</v>
      </c>
      <c r="I842" s="36"/>
      <c r="J842" s="35"/>
      <c r="K842" s="35" t="s">
        <v>2</v>
      </c>
      <c r="L842" s="35" t="s">
        <v>14</v>
      </c>
      <c r="M842" s="35" t="s">
        <v>15</v>
      </c>
      <c r="N842" s="193">
        <v>841</v>
      </c>
    </row>
    <row r="843" spans="1:14" ht="15.75" x14ac:dyDescent="0.25">
      <c r="A843" s="37" t="s">
        <v>1483</v>
      </c>
      <c r="B843" s="37" t="s">
        <v>1484</v>
      </c>
      <c r="C843" s="38" t="s">
        <v>12</v>
      </c>
      <c r="D843" s="37" t="s">
        <v>201</v>
      </c>
      <c r="E843" s="37" t="s">
        <v>814</v>
      </c>
      <c r="F843" s="43">
        <v>60508</v>
      </c>
      <c r="G843" s="38" t="s">
        <v>12</v>
      </c>
      <c r="H843" s="38" t="s">
        <v>13</v>
      </c>
      <c r="I843" s="39"/>
      <c r="J843" s="38"/>
      <c r="K843" s="38" t="s">
        <v>3</v>
      </c>
      <c r="L843" s="38" t="s">
        <v>59</v>
      </c>
      <c r="M843" s="38" t="s">
        <v>60</v>
      </c>
      <c r="N843" s="35">
        <v>842</v>
      </c>
    </row>
    <row r="844" spans="1:14" ht="15.75" x14ac:dyDescent="0.25">
      <c r="A844" s="34" t="s">
        <v>1728</v>
      </c>
      <c r="B844" s="34" t="s">
        <v>704</v>
      </c>
      <c r="C844" s="35" t="s">
        <v>187</v>
      </c>
      <c r="D844" s="34" t="s">
        <v>1729</v>
      </c>
      <c r="E844" s="34" t="s">
        <v>789</v>
      </c>
      <c r="F844" s="36">
        <v>60422</v>
      </c>
      <c r="G844" s="35" t="s">
        <v>12</v>
      </c>
      <c r="H844" s="35" t="s">
        <v>13</v>
      </c>
      <c r="I844" s="36"/>
      <c r="J844" s="35"/>
      <c r="K844" s="35" t="s">
        <v>2</v>
      </c>
      <c r="L844" s="35" t="s">
        <v>14</v>
      </c>
      <c r="M844" s="35" t="s">
        <v>15</v>
      </c>
      <c r="N844" s="35">
        <v>843</v>
      </c>
    </row>
    <row r="845" spans="1:14" ht="15.75" x14ac:dyDescent="0.25">
      <c r="A845" s="37" t="s">
        <v>1796</v>
      </c>
      <c r="B845" s="37" t="s">
        <v>448</v>
      </c>
      <c r="C845" s="38" t="s">
        <v>87</v>
      </c>
      <c r="D845" s="37" t="s">
        <v>201</v>
      </c>
      <c r="E845" s="37" t="s">
        <v>463</v>
      </c>
      <c r="F845" s="39">
        <v>60354</v>
      </c>
      <c r="G845" s="38" t="s">
        <v>12</v>
      </c>
      <c r="H845" s="38" t="s">
        <v>13</v>
      </c>
      <c r="I845" s="39"/>
      <c r="J845" s="38"/>
      <c r="K845" s="38" t="s">
        <v>3</v>
      </c>
      <c r="L845" s="38" t="s">
        <v>59</v>
      </c>
      <c r="M845" s="38" t="s">
        <v>60</v>
      </c>
      <c r="N845" s="193">
        <v>844</v>
      </c>
    </row>
    <row r="846" spans="1:14" ht="15.75" x14ac:dyDescent="0.25">
      <c r="A846" s="34" t="s">
        <v>1732</v>
      </c>
      <c r="B846" s="34" t="s">
        <v>351</v>
      </c>
      <c r="C846" s="35" t="s">
        <v>23</v>
      </c>
      <c r="D846" s="34" t="s">
        <v>1733</v>
      </c>
      <c r="E846" s="34" t="s">
        <v>234</v>
      </c>
      <c r="F846" s="40">
        <v>60321</v>
      </c>
      <c r="G846" s="35" t="s">
        <v>12</v>
      </c>
      <c r="H846" s="35" t="s">
        <v>13</v>
      </c>
      <c r="I846" s="36"/>
      <c r="J846" s="35"/>
      <c r="K846" s="35" t="s">
        <v>2</v>
      </c>
      <c r="L846" s="35" t="s">
        <v>14</v>
      </c>
      <c r="M846" s="35" t="s">
        <v>15</v>
      </c>
      <c r="N846" s="35">
        <v>845</v>
      </c>
    </row>
    <row r="847" spans="1:14" ht="15.75" x14ac:dyDescent="0.25">
      <c r="A847" s="42" t="s">
        <v>1706</v>
      </c>
      <c r="B847" s="37" t="s">
        <v>131</v>
      </c>
      <c r="C847" s="38" t="s">
        <v>12</v>
      </c>
      <c r="D847" s="37" t="s">
        <v>712</v>
      </c>
      <c r="E847" s="37" t="s">
        <v>508</v>
      </c>
      <c r="F847" s="39">
        <v>60305</v>
      </c>
      <c r="G847" s="38" t="s">
        <v>12</v>
      </c>
      <c r="H847" s="38" t="s">
        <v>13</v>
      </c>
      <c r="I847" s="39"/>
      <c r="J847" s="38"/>
      <c r="K847" s="38" t="s">
        <v>3</v>
      </c>
      <c r="L847" s="38" t="s">
        <v>59</v>
      </c>
      <c r="M847" s="38" t="s">
        <v>60</v>
      </c>
      <c r="N847" s="35">
        <v>846</v>
      </c>
    </row>
    <row r="848" spans="1:14" ht="15.75" x14ac:dyDescent="0.25">
      <c r="A848" s="34" t="s">
        <v>1705</v>
      </c>
      <c r="B848" s="34" t="s">
        <v>1164</v>
      </c>
      <c r="C848" s="35" t="s">
        <v>58</v>
      </c>
      <c r="D848" s="34" t="s">
        <v>712</v>
      </c>
      <c r="E848" s="34" t="s">
        <v>189</v>
      </c>
      <c r="F848" s="40">
        <v>60299</v>
      </c>
      <c r="G848" s="35" t="s">
        <v>12</v>
      </c>
      <c r="H848" s="35" t="s">
        <v>13</v>
      </c>
      <c r="I848" s="36">
        <v>2500</v>
      </c>
      <c r="J848" s="35"/>
      <c r="K848" s="35" t="s">
        <v>3</v>
      </c>
      <c r="L848" s="35" t="s">
        <v>59</v>
      </c>
      <c r="M848" s="35" t="s">
        <v>60</v>
      </c>
      <c r="N848" s="193">
        <v>847</v>
      </c>
    </row>
    <row r="849" spans="1:14" ht="15.75" x14ac:dyDescent="0.25">
      <c r="A849" s="37" t="s">
        <v>1607</v>
      </c>
      <c r="B849" s="37" t="s">
        <v>147</v>
      </c>
      <c r="C849" s="38" t="s">
        <v>9</v>
      </c>
      <c r="D849" s="37" t="s">
        <v>2814</v>
      </c>
      <c r="E849" s="37" t="s">
        <v>53</v>
      </c>
      <c r="F849" s="39">
        <v>60277</v>
      </c>
      <c r="G849" s="38" t="s">
        <v>12</v>
      </c>
      <c r="H849" s="38" t="s">
        <v>13</v>
      </c>
      <c r="I849" s="39"/>
      <c r="J849" s="38"/>
      <c r="K849" s="38" t="s">
        <v>2</v>
      </c>
      <c r="L849" s="38" t="s">
        <v>14</v>
      </c>
      <c r="M849" s="38" t="s">
        <v>15</v>
      </c>
      <c r="N849" s="35">
        <v>848</v>
      </c>
    </row>
    <row r="850" spans="1:14" ht="15.75" x14ac:dyDescent="0.25">
      <c r="A850" s="34" t="s">
        <v>278</v>
      </c>
      <c r="B850" s="34" t="s">
        <v>1738</v>
      </c>
      <c r="C850" s="35" t="s">
        <v>144</v>
      </c>
      <c r="D850" s="34" t="s">
        <v>1739</v>
      </c>
      <c r="E850" s="34" t="s">
        <v>607</v>
      </c>
      <c r="F850" s="40">
        <v>60220</v>
      </c>
      <c r="G850" s="35" t="s">
        <v>12</v>
      </c>
      <c r="H850" s="35" t="s">
        <v>13</v>
      </c>
      <c r="I850" s="36"/>
      <c r="J850" s="35"/>
      <c r="K850" s="35" t="s">
        <v>246</v>
      </c>
      <c r="L850" s="35" t="s">
        <v>14</v>
      </c>
      <c r="M850" s="35" t="s">
        <v>15</v>
      </c>
      <c r="N850" s="35">
        <v>849</v>
      </c>
    </row>
    <row r="851" spans="1:14" ht="15.75" x14ac:dyDescent="0.25">
      <c r="A851" s="37" t="s">
        <v>1741</v>
      </c>
      <c r="B851" s="37" t="s">
        <v>1742</v>
      </c>
      <c r="C851" s="49"/>
      <c r="D851" s="37" t="s">
        <v>1743</v>
      </c>
      <c r="E851" s="37" t="s">
        <v>106</v>
      </c>
      <c r="F851" s="39">
        <v>60187</v>
      </c>
      <c r="G851" s="38" t="s">
        <v>12</v>
      </c>
      <c r="H851" s="38" t="s">
        <v>13</v>
      </c>
      <c r="I851" s="39"/>
      <c r="J851" s="38"/>
      <c r="K851" s="38" t="s">
        <v>246</v>
      </c>
      <c r="L851" s="38" t="s">
        <v>14</v>
      </c>
      <c r="M851" s="38" t="s">
        <v>15</v>
      </c>
      <c r="N851" s="193">
        <v>850</v>
      </c>
    </row>
    <row r="852" spans="1:14" ht="15.75" x14ac:dyDescent="0.25">
      <c r="A852" s="34" t="s">
        <v>1584</v>
      </c>
      <c r="B852" s="34" t="s">
        <v>781</v>
      </c>
      <c r="C852" s="35" t="s">
        <v>224</v>
      </c>
      <c r="D852" s="34" t="s">
        <v>359</v>
      </c>
      <c r="E852" s="34" t="s">
        <v>113</v>
      </c>
      <c r="F852" s="40">
        <v>60180</v>
      </c>
      <c r="G852" s="35" t="s">
        <v>12</v>
      </c>
      <c r="H852" s="35" t="s">
        <v>13</v>
      </c>
      <c r="I852" s="36"/>
      <c r="J852" s="35"/>
      <c r="K852" s="35" t="s">
        <v>2</v>
      </c>
      <c r="L852" s="35" t="s">
        <v>14</v>
      </c>
      <c r="M852" s="35" t="s">
        <v>15</v>
      </c>
      <c r="N852" s="35">
        <v>851</v>
      </c>
    </row>
    <row r="853" spans="1:14" ht="15.75" x14ac:dyDescent="0.25">
      <c r="A853" s="42" t="s">
        <v>1744</v>
      </c>
      <c r="B853" s="37" t="s">
        <v>50</v>
      </c>
      <c r="C853" s="49"/>
      <c r="D853" s="37" t="s">
        <v>869</v>
      </c>
      <c r="E853" s="37" t="s">
        <v>120</v>
      </c>
      <c r="F853" s="39">
        <v>60149</v>
      </c>
      <c r="G853" s="38" t="s">
        <v>12</v>
      </c>
      <c r="H853" s="38" t="s">
        <v>13</v>
      </c>
      <c r="I853" s="39"/>
      <c r="J853" s="38"/>
      <c r="K853" s="38" t="s">
        <v>2</v>
      </c>
      <c r="L853" s="38" t="s">
        <v>14</v>
      </c>
      <c r="M853" s="38" t="s">
        <v>15</v>
      </c>
      <c r="N853" s="35">
        <v>852</v>
      </c>
    </row>
    <row r="854" spans="1:14" ht="15.75" x14ac:dyDescent="0.25">
      <c r="A854" s="41" t="s">
        <v>1564</v>
      </c>
      <c r="B854" s="34" t="s">
        <v>139</v>
      </c>
      <c r="C854" s="44"/>
      <c r="D854" s="34" t="s">
        <v>1184</v>
      </c>
      <c r="E854" s="34" t="s">
        <v>53</v>
      </c>
      <c r="F854" s="36">
        <v>60107</v>
      </c>
      <c r="G854" s="35" t="s">
        <v>12</v>
      </c>
      <c r="H854" s="35" t="s">
        <v>13</v>
      </c>
      <c r="I854" s="36"/>
      <c r="J854" s="35"/>
      <c r="K854" s="35" t="s">
        <v>2</v>
      </c>
      <c r="L854" s="35" t="s">
        <v>14</v>
      </c>
      <c r="M854" s="35" t="s">
        <v>15</v>
      </c>
      <c r="N854" s="193">
        <v>853</v>
      </c>
    </row>
    <row r="855" spans="1:14" ht="15.75" x14ac:dyDescent="0.25">
      <c r="A855" s="37" t="s">
        <v>1717</v>
      </c>
      <c r="B855" s="37" t="s">
        <v>1718</v>
      </c>
      <c r="C855" s="38" t="s">
        <v>31</v>
      </c>
      <c r="D855" s="37" t="s">
        <v>201</v>
      </c>
      <c r="E855" s="37" t="s">
        <v>463</v>
      </c>
      <c r="F855" s="43">
        <v>60088</v>
      </c>
      <c r="G855" s="38" t="s">
        <v>12</v>
      </c>
      <c r="H855" s="38" t="s">
        <v>13</v>
      </c>
      <c r="I855" s="39"/>
      <c r="J855" s="38"/>
      <c r="K855" s="38" t="s">
        <v>3</v>
      </c>
      <c r="L855" s="38" t="s">
        <v>59</v>
      </c>
      <c r="M855" s="38" t="s">
        <v>60</v>
      </c>
      <c r="N855" s="35">
        <v>854</v>
      </c>
    </row>
    <row r="856" spans="1:14" ht="15.75" x14ac:dyDescent="0.25">
      <c r="A856" s="34" t="s">
        <v>1745</v>
      </c>
      <c r="B856" s="34" t="s">
        <v>838</v>
      </c>
      <c r="C856" s="35" t="s">
        <v>135</v>
      </c>
      <c r="D856" s="34" t="s">
        <v>1746</v>
      </c>
      <c r="E856" s="34" t="s">
        <v>240</v>
      </c>
      <c r="F856" s="40">
        <v>60036</v>
      </c>
      <c r="G856" s="35" t="s">
        <v>12</v>
      </c>
      <c r="H856" s="35" t="s">
        <v>13</v>
      </c>
      <c r="I856" s="36"/>
      <c r="J856" s="35"/>
      <c r="K856" s="35" t="s">
        <v>2</v>
      </c>
      <c r="L856" s="35" t="s">
        <v>14</v>
      </c>
      <c r="M856" s="35" t="s">
        <v>15</v>
      </c>
      <c r="N856" s="35">
        <v>855</v>
      </c>
    </row>
    <row r="857" spans="1:14" ht="15.75" x14ac:dyDescent="0.25">
      <c r="A857" s="37" t="s">
        <v>1737</v>
      </c>
      <c r="B857" s="37" t="s">
        <v>928</v>
      </c>
      <c r="C857" s="38" t="s">
        <v>31</v>
      </c>
      <c r="D857" s="37" t="s">
        <v>712</v>
      </c>
      <c r="E857" s="37" t="s">
        <v>576</v>
      </c>
      <c r="F857" s="39">
        <v>60029</v>
      </c>
      <c r="G857" s="38" t="s">
        <v>12</v>
      </c>
      <c r="H857" s="38" t="s">
        <v>13</v>
      </c>
      <c r="I857" s="39"/>
      <c r="J857" s="38"/>
      <c r="K857" s="38" t="s">
        <v>3</v>
      </c>
      <c r="L857" s="38" t="s">
        <v>59</v>
      </c>
      <c r="M857" s="38" t="s">
        <v>60</v>
      </c>
      <c r="N857" s="193">
        <v>856</v>
      </c>
    </row>
    <row r="858" spans="1:14" ht="15.75" x14ac:dyDescent="0.25">
      <c r="A858" s="34" t="s">
        <v>1112</v>
      </c>
      <c r="B858" s="34" t="s">
        <v>91</v>
      </c>
      <c r="C858" s="35" t="s">
        <v>12</v>
      </c>
      <c r="D858" s="34" t="s">
        <v>588</v>
      </c>
      <c r="E858" s="34" t="s">
        <v>690</v>
      </c>
      <c r="F858" s="40">
        <v>60000</v>
      </c>
      <c r="G858" s="35" t="s">
        <v>12</v>
      </c>
      <c r="H858" s="35" t="s">
        <v>13</v>
      </c>
      <c r="I858" s="36"/>
      <c r="J858" s="35"/>
      <c r="K858" s="35" t="s">
        <v>3</v>
      </c>
      <c r="L858" s="35" t="s">
        <v>59</v>
      </c>
      <c r="M858" s="35" t="s">
        <v>60</v>
      </c>
      <c r="N858" s="35">
        <v>857</v>
      </c>
    </row>
    <row r="859" spans="1:14" ht="15.75" x14ac:dyDescent="0.25">
      <c r="A859" s="46" t="s">
        <v>1760</v>
      </c>
      <c r="B859" s="46" t="s">
        <v>1761</v>
      </c>
      <c r="C859" s="47" t="s">
        <v>18</v>
      </c>
      <c r="D859" s="46" t="s">
        <v>588</v>
      </c>
      <c r="E859" s="46" t="s">
        <v>249</v>
      </c>
      <c r="F859" s="48">
        <v>60000</v>
      </c>
      <c r="G859" s="47" t="s">
        <v>12</v>
      </c>
      <c r="H859" s="47" t="s">
        <v>13</v>
      </c>
      <c r="I859" s="48"/>
      <c r="J859" s="47"/>
      <c r="K859" s="47" t="s">
        <v>3</v>
      </c>
      <c r="L859" s="47" t="s">
        <v>59</v>
      </c>
      <c r="M859" s="47" t="s">
        <v>60</v>
      </c>
      <c r="N859" s="35">
        <v>858</v>
      </c>
    </row>
    <row r="860" spans="1:14" ht="15.75" x14ac:dyDescent="0.25">
      <c r="A860" s="34" t="s">
        <v>1153</v>
      </c>
      <c r="B860" s="34" t="s">
        <v>8</v>
      </c>
      <c r="C860" s="35" t="s">
        <v>58</v>
      </c>
      <c r="D860" s="34" t="s">
        <v>1154</v>
      </c>
      <c r="E860" s="34" t="s">
        <v>11</v>
      </c>
      <c r="F860" s="40">
        <v>60000</v>
      </c>
      <c r="G860" s="35" t="s">
        <v>12</v>
      </c>
      <c r="H860" s="35" t="s">
        <v>13</v>
      </c>
      <c r="I860" s="36"/>
      <c r="J860" s="35"/>
      <c r="K860" s="35" t="s">
        <v>2</v>
      </c>
      <c r="L860" s="35" t="s">
        <v>14</v>
      </c>
      <c r="M860" s="35" t="s">
        <v>15</v>
      </c>
      <c r="N860" s="193">
        <v>859</v>
      </c>
    </row>
    <row r="861" spans="1:14" ht="15.75" x14ac:dyDescent="0.25">
      <c r="A861" s="37" t="s">
        <v>1688</v>
      </c>
      <c r="B861" s="37" t="s">
        <v>1689</v>
      </c>
      <c r="C861" s="38" t="s">
        <v>18</v>
      </c>
      <c r="D861" s="37" t="s">
        <v>201</v>
      </c>
      <c r="E861" s="37" t="s">
        <v>302</v>
      </c>
      <c r="F861" s="39">
        <v>60000</v>
      </c>
      <c r="G861" s="38" t="s">
        <v>12</v>
      </c>
      <c r="H861" s="38" t="s">
        <v>13</v>
      </c>
      <c r="I861" s="39"/>
      <c r="J861" s="38"/>
      <c r="K861" s="38" t="s">
        <v>3</v>
      </c>
      <c r="L861" s="38" t="s">
        <v>59</v>
      </c>
      <c r="M861" s="38" t="s">
        <v>60</v>
      </c>
      <c r="N861" s="35">
        <v>860</v>
      </c>
    </row>
    <row r="862" spans="1:14" ht="15.75" x14ac:dyDescent="0.25">
      <c r="A862" s="34" t="s">
        <v>1677</v>
      </c>
      <c r="B862" s="34" t="s">
        <v>1057</v>
      </c>
      <c r="C862" s="35" t="s">
        <v>31</v>
      </c>
      <c r="D862" s="34" t="s">
        <v>201</v>
      </c>
      <c r="E862" s="34" t="s">
        <v>385</v>
      </c>
      <c r="F862" s="36">
        <v>60000</v>
      </c>
      <c r="G862" s="35" t="s">
        <v>12</v>
      </c>
      <c r="H862" s="35" t="s">
        <v>13</v>
      </c>
      <c r="I862" s="36"/>
      <c r="J862" s="35"/>
      <c r="K862" s="35" t="s">
        <v>3</v>
      </c>
      <c r="L862" s="35" t="s">
        <v>59</v>
      </c>
      <c r="M862" s="35" t="s">
        <v>60</v>
      </c>
      <c r="N862" s="35">
        <v>861</v>
      </c>
    </row>
    <row r="863" spans="1:14" ht="15.75" x14ac:dyDescent="0.25">
      <c r="A863" s="42" t="s">
        <v>1726</v>
      </c>
      <c r="B863" s="37" t="s">
        <v>1727</v>
      </c>
      <c r="C863" s="38" t="s">
        <v>135</v>
      </c>
      <c r="D863" s="37" t="s">
        <v>201</v>
      </c>
      <c r="E863" s="37" t="s">
        <v>189</v>
      </c>
      <c r="F863" s="39">
        <v>60000</v>
      </c>
      <c r="G863" s="38" t="s">
        <v>12</v>
      </c>
      <c r="H863" s="38" t="s">
        <v>13</v>
      </c>
      <c r="I863" s="39"/>
      <c r="J863" s="38"/>
      <c r="K863" s="38" t="s">
        <v>3</v>
      </c>
      <c r="L863" s="38" t="s">
        <v>59</v>
      </c>
      <c r="M863" s="38" t="s">
        <v>60</v>
      </c>
      <c r="N863" s="193">
        <v>862</v>
      </c>
    </row>
    <row r="864" spans="1:14" ht="15.75" x14ac:dyDescent="0.25">
      <c r="A864" s="34" t="s">
        <v>1703</v>
      </c>
      <c r="B864" s="34" t="s">
        <v>823</v>
      </c>
      <c r="C864" s="35" t="s">
        <v>18</v>
      </c>
      <c r="D864" s="34" t="s">
        <v>201</v>
      </c>
      <c r="E864" s="34" t="s">
        <v>258</v>
      </c>
      <c r="F864" s="36">
        <v>60000</v>
      </c>
      <c r="G864" s="35" t="s">
        <v>12</v>
      </c>
      <c r="H864" s="35" t="s">
        <v>13</v>
      </c>
      <c r="I864" s="36"/>
      <c r="J864" s="35"/>
      <c r="K864" s="35" t="s">
        <v>3</v>
      </c>
      <c r="L864" s="35" t="s">
        <v>59</v>
      </c>
      <c r="M864" s="35" t="s">
        <v>60</v>
      </c>
      <c r="N864" s="35">
        <v>863</v>
      </c>
    </row>
    <row r="865" spans="1:14" ht="15.75" x14ac:dyDescent="0.25">
      <c r="A865" s="37" t="s">
        <v>1719</v>
      </c>
      <c r="B865" s="37" t="s">
        <v>1720</v>
      </c>
      <c r="C865" s="38" t="s">
        <v>12</v>
      </c>
      <c r="D865" s="37" t="s">
        <v>201</v>
      </c>
      <c r="E865" s="37" t="s">
        <v>573</v>
      </c>
      <c r="F865" s="39">
        <v>60000</v>
      </c>
      <c r="G865" s="38" t="s">
        <v>12</v>
      </c>
      <c r="H865" s="38" t="s">
        <v>13</v>
      </c>
      <c r="I865" s="39"/>
      <c r="J865" s="38"/>
      <c r="K865" s="38" t="s">
        <v>3</v>
      </c>
      <c r="L865" s="38" t="s">
        <v>59</v>
      </c>
      <c r="M865" s="38" t="s">
        <v>60</v>
      </c>
      <c r="N865" s="35">
        <v>864</v>
      </c>
    </row>
    <row r="866" spans="1:14" ht="15.75" x14ac:dyDescent="0.25">
      <c r="A866" s="34" t="s">
        <v>1753</v>
      </c>
      <c r="B866" s="34" t="s">
        <v>344</v>
      </c>
      <c r="C866" s="35" t="s">
        <v>58</v>
      </c>
      <c r="D866" s="34" t="s">
        <v>1754</v>
      </c>
      <c r="E866" s="34" t="s">
        <v>1755</v>
      </c>
      <c r="F866" s="36">
        <v>60000</v>
      </c>
      <c r="G866" s="35" t="s">
        <v>12</v>
      </c>
      <c r="H866" s="35" t="s">
        <v>13</v>
      </c>
      <c r="I866" s="36"/>
      <c r="J866" s="35"/>
      <c r="K866" s="35" t="s">
        <v>2</v>
      </c>
      <c r="L866" s="35" t="s">
        <v>14</v>
      </c>
      <c r="M866" s="35" t="s">
        <v>15</v>
      </c>
      <c r="N866" s="193">
        <v>865</v>
      </c>
    </row>
    <row r="867" spans="1:14" ht="15.75" x14ac:dyDescent="0.25">
      <c r="A867" s="42" t="s">
        <v>554</v>
      </c>
      <c r="B867" s="37" t="s">
        <v>483</v>
      </c>
      <c r="C867" s="38" t="s">
        <v>207</v>
      </c>
      <c r="D867" s="37" t="s">
        <v>712</v>
      </c>
      <c r="E867" s="37" t="s">
        <v>508</v>
      </c>
      <c r="F867" s="43">
        <v>59931</v>
      </c>
      <c r="G867" s="38" t="s">
        <v>12</v>
      </c>
      <c r="H867" s="38" t="s">
        <v>13</v>
      </c>
      <c r="I867" s="39"/>
      <c r="J867" s="38"/>
      <c r="K867" s="38" t="s">
        <v>3</v>
      </c>
      <c r="L867" s="38" t="s">
        <v>59</v>
      </c>
      <c r="M867" s="38" t="s">
        <v>60</v>
      </c>
      <c r="N867" s="35">
        <v>866</v>
      </c>
    </row>
    <row r="868" spans="1:14" ht="15.75" x14ac:dyDescent="0.25">
      <c r="A868" s="41" t="s">
        <v>1758</v>
      </c>
      <c r="B868" s="34" t="s">
        <v>210</v>
      </c>
      <c r="C868" s="35" t="s">
        <v>87</v>
      </c>
      <c r="D868" s="34" t="s">
        <v>1027</v>
      </c>
      <c r="E868" s="34" t="s">
        <v>53</v>
      </c>
      <c r="F868" s="36">
        <v>59895</v>
      </c>
      <c r="G868" s="35" t="s">
        <v>12</v>
      </c>
      <c r="H868" s="35" t="s">
        <v>13</v>
      </c>
      <c r="I868" s="36"/>
      <c r="J868" s="35"/>
      <c r="K868" s="35" t="s">
        <v>2</v>
      </c>
      <c r="L868" s="35" t="s">
        <v>14</v>
      </c>
      <c r="M868" s="35" t="s">
        <v>15</v>
      </c>
      <c r="N868" s="35">
        <v>867</v>
      </c>
    </row>
    <row r="869" spans="1:14" ht="15.75" x14ac:dyDescent="0.25">
      <c r="A869" s="37" t="s">
        <v>1516</v>
      </c>
      <c r="B869" s="37" t="s">
        <v>1177</v>
      </c>
      <c r="C869" s="38" t="s">
        <v>144</v>
      </c>
      <c r="D869" s="37" t="s">
        <v>201</v>
      </c>
      <c r="E869" s="37" t="s">
        <v>497</v>
      </c>
      <c r="F869" s="43">
        <v>59793</v>
      </c>
      <c r="G869" s="38" t="s">
        <v>12</v>
      </c>
      <c r="H869" s="38" t="s">
        <v>13</v>
      </c>
      <c r="I869" s="39"/>
      <c r="J869" s="38"/>
      <c r="K869" s="38" t="s">
        <v>3</v>
      </c>
      <c r="L869" s="38" t="s">
        <v>59</v>
      </c>
      <c r="M869" s="38" t="s">
        <v>60</v>
      </c>
      <c r="N869" s="193">
        <v>868</v>
      </c>
    </row>
    <row r="870" spans="1:14" ht="15.75" x14ac:dyDescent="0.25">
      <c r="A870" s="41" t="s">
        <v>2301</v>
      </c>
      <c r="B870" s="34" t="s">
        <v>2099</v>
      </c>
      <c r="C870" s="35" t="s">
        <v>12</v>
      </c>
      <c r="D870" s="34" t="s">
        <v>2815</v>
      </c>
      <c r="E870" s="34" t="s">
        <v>916</v>
      </c>
      <c r="F870" s="36">
        <v>59743</v>
      </c>
      <c r="G870" s="35" t="s">
        <v>12</v>
      </c>
      <c r="H870" s="35" t="s">
        <v>13</v>
      </c>
      <c r="I870" s="36">
        <v>8000</v>
      </c>
      <c r="J870" s="35"/>
      <c r="K870" s="35" t="s">
        <v>0</v>
      </c>
      <c r="L870" s="35" t="s">
        <v>14</v>
      </c>
      <c r="M870" s="38" t="s">
        <v>7373</v>
      </c>
      <c r="N870" s="35">
        <v>869</v>
      </c>
    </row>
    <row r="871" spans="1:14" ht="15.75" x14ac:dyDescent="0.25">
      <c r="A871" s="42" t="s">
        <v>1274</v>
      </c>
      <c r="B871" s="37" t="s">
        <v>468</v>
      </c>
      <c r="C871" s="38" t="s">
        <v>12</v>
      </c>
      <c r="D871" s="37" t="s">
        <v>712</v>
      </c>
      <c r="E871" s="37" t="s">
        <v>508</v>
      </c>
      <c r="F871" s="43">
        <v>59641</v>
      </c>
      <c r="G871" s="38" t="s">
        <v>12</v>
      </c>
      <c r="H871" s="38" t="s">
        <v>13</v>
      </c>
      <c r="I871" s="39"/>
      <c r="J871" s="38"/>
      <c r="K871" s="38" t="s">
        <v>3</v>
      </c>
      <c r="L871" s="38" t="s">
        <v>59</v>
      </c>
      <c r="M871" s="38" t="s">
        <v>60</v>
      </c>
      <c r="N871" s="35">
        <v>870</v>
      </c>
    </row>
    <row r="872" spans="1:14" ht="15.75" x14ac:dyDescent="0.25">
      <c r="A872" s="34" t="s">
        <v>209</v>
      </c>
      <c r="B872" s="34" t="s">
        <v>772</v>
      </c>
      <c r="C872" s="35" t="s">
        <v>9</v>
      </c>
      <c r="D872" s="34" t="s">
        <v>1266</v>
      </c>
      <c r="E872" s="34" t="s">
        <v>1261</v>
      </c>
      <c r="F872" s="36">
        <v>59568</v>
      </c>
      <c r="G872" s="35" t="s">
        <v>12</v>
      </c>
      <c r="H872" s="35" t="s">
        <v>13</v>
      </c>
      <c r="I872" s="36"/>
      <c r="J872" s="35"/>
      <c r="K872" s="35" t="s">
        <v>2</v>
      </c>
      <c r="L872" s="35" t="s">
        <v>14</v>
      </c>
      <c r="M872" s="35" t="s">
        <v>15</v>
      </c>
      <c r="N872" s="193">
        <v>871</v>
      </c>
    </row>
    <row r="873" spans="1:14" ht="15.75" x14ac:dyDescent="0.25">
      <c r="A873" s="37" t="s">
        <v>1730</v>
      </c>
      <c r="B873" s="37" t="s">
        <v>821</v>
      </c>
      <c r="C873" s="38" t="s">
        <v>63</v>
      </c>
      <c r="D873" s="37" t="s">
        <v>201</v>
      </c>
      <c r="E873" s="37" t="s">
        <v>373</v>
      </c>
      <c r="F873" s="43">
        <v>59507</v>
      </c>
      <c r="G873" s="38" t="s">
        <v>12</v>
      </c>
      <c r="H873" s="38" t="s">
        <v>13</v>
      </c>
      <c r="I873" s="39"/>
      <c r="J873" s="38"/>
      <c r="K873" s="38" t="s">
        <v>3</v>
      </c>
      <c r="L873" s="38" t="s">
        <v>59</v>
      </c>
      <c r="M873" s="38" t="s">
        <v>60</v>
      </c>
      <c r="N873" s="35">
        <v>872</v>
      </c>
    </row>
    <row r="874" spans="1:14" ht="15.75" x14ac:dyDescent="0.25">
      <c r="A874" s="41" t="s">
        <v>1756</v>
      </c>
      <c r="B874" s="34" t="s">
        <v>1183</v>
      </c>
      <c r="C874" s="44"/>
      <c r="D874" s="34" t="s">
        <v>782</v>
      </c>
      <c r="E874" s="34" t="s">
        <v>205</v>
      </c>
      <c r="F874" s="40">
        <v>59354</v>
      </c>
      <c r="G874" s="35" t="s">
        <v>58</v>
      </c>
      <c r="H874" s="35" t="s">
        <v>13</v>
      </c>
      <c r="I874" s="36"/>
      <c r="J874" s="35"/>
      <c r="K874" s="35" t="s">
        <v>1</v>
      </c>
      <c r="L874" s="35" t="s">
        <v>59</v>
      </c>
      <c r="M874" s="35" t="s">
        <v>60</v>
      </c>
      <c r="N874" s="35">
        <v>873</v>
      </c>
    </row>
    <row r="875" spans="1:14" ht="15.75" x14ac:dyDescent="0.25">
      <c r="A875" s="37" t="s">
        <v>1769</v>
      </c>
      <c r="B875" s="37" t="s">
        <v>349</v>
      </c>
      <c r="C875" s="38" t="s">
        <v>51</v>
      </c>
      <c r="D875" s="37" t="s">
        <v>782</v>
      </c>
      <c r="E875" s="37" t="s">
        <v>459</v>
      </c>
      <c r="F875" s="39">
        <v>59312</v>
      </c>
      <c r="G875" s="38" t="s">
        <v>12</v>
      </c>
      <c r="H875" s="38" t="s">
        <v>13</v>
      </c>
      <c r="I875" s="39"/>
      <c r="J875" s="38"/>
      <c r="K875" s="38" t="s">
        <v>3</v>
      </c>
      <c r="L875" s="38" t="s">
        <v>59</v>
      </c>
      <c r="M875" s="38" t="s">
        <v>60</v>
      </c>
      <c r="N875" s="193">
        <v>874</v>
      </c>
    </row>
    <row r="876" spans="1:14" ht="15.75" x14ac:dyDescent="0.25">
      <c r="A876" s="41" t="s">
        <v>1783</v>
      </c>
      <c r="B876" s="34" t="s">
        <v>1784</v>
      </c>
      <c r="C876" s="35" t="s">
        <v>144</v>
      </c>
      <c r="D876" s="34" t="s">
        <v>1785</v>
      </c>
      <c r="E876" s="34" t="s">
        <v>812</v>
      </c>
      <c r="F876" s="36">
        <v>59197</v>
      </c>
      <c r="G876" s="35" t="s">
        <v>12</v>
      </c>
      <c r="H876" s="35" t="s">
        <v>13</v>
      </c>
      <c r="I876" s="36"/>
      <c r="J876" s="35"/>
      <c r="K876" s="35" t="s">
        <v>2</v>
      </c>
      <c r="L876" s="35" t="s">
        <v>14</v>
      </c>
      <c r="M876" s="35" t="s">
        <v>15</v>
      </c>
      <c r="N876" s="35">
        <v>875</v>
      </c>
    </row>
    <row r="877" spans="1:14" ht="15.75" x14ac:dyDescent="0.25">
      <c r="A877" s="37" t="s">
        <v>1775</v>
      </c>
      <c r="B877" s="37" t="s">
        <v>311</v>
      </c>
      <c r="C877" s="38" t="s">
        <v>12</v>
      </c>
      <c r="D877" s="37" t="s">
        <v>712</v>
      </c>
      <c r="E877" s="37" t="s">
        <v>508</v>
      </c>
      <c r="F877" s="39">
        <v>59171</v>
      </c>
      <c r="G877" s="38" t="s">
        <v>12</v>
      </c>
      <c r="H877" s="38" t="s">
        <v>13</v>
      </c>
      <c r="I877" s="39"/>
      <c r="J877" s="38"/>
      <c r="K877" s="38" t="s">
        <v>3</v>
      </c>
      <c r="L877" s="38" t="s">
        <v>59</v>
      </c>
      <c r="M877" s="38" t="s">
        <v>60</v>
      </c>
      <c r="N877" s="35">
        <v>876</v>
      </c>
    </row>
    <row r="878" spans="1:14" ht="15.75" x14ac:dyDescent="0.25">
      <c r="A878" s="41" t="s">
        <v>837</v>
      </c>
      <c r="B878" s="34" t="s">
        <v>187</v>
      </c>
      <c r="C878" s="35" t="s">
        <v>51</v>
      </c>
      <c r="D878" s="34" t="s">
        <v>2816</v>
      </c>
      <c r="E878" s="34" t="s">
        <v>163</v>
      </c>
      <c r="F878" s="40">
        <v>59103</v>
      </c>
      <c r="G878" s="35" t="s">
        <v>12</v>
      </c>
      <c r="H878" s="35" t="s">
        <v>13</v>
      </c>
      <c r="I878" s="36">
        <v>12000</v>
      </c>
      <c r="J878" s="35"/>
      <c r="K878" s="35" t="s">
        <v>3</v>
      </c>
      <c r="L878" s="35" t="s">
        <v>59</v>
      </c>
      <c r="M878" s="35" t="s">
        <v>60</v>
      </c>
      <c r="N878" s="193">
        <v>877</v>
      </c>
    </row>
    <row r="879" spans="1:14" ht="15.75" x14ac:dyDescent="0.25">
      <c r="A879" s="42" t="s">
        <v>1553</v>
      </c>
      <c r="B879" s="37" t="s">
        <v>260</v>
      </c>
      <c r="C879" s="38" t="s">
        <v>144</v>
      </c>
      <c r="D879" s="37" t="s">
        <v>588</v>
      </c>
      <c r="E879" s="37" t="s">
        <v>392</v>
      </c>
      <c r="F879" s="39">
        <v>59101</v>
      </c>
      <c r="G879" s="38" t="s">
        <v>58</v>
      </c>
      <c r="H879" s="38" t="s">
        <v>13</v>
      </c>
      <c r="I879" s="39"/>
      <c r="J879" s="38"/>
      <c r="K879" s="38" t="s">
        <v>1</v>
      </c>
      <c r="L879" s="38" t="s">
        <v>59</v>
      </c>
      <c r="M879" s="38" t="s">
        <v>60</v>
      </c>
      <c r="N879" s="35">
        <v>878</v>
      </c>
    </row>
    <row r="880" spans="1:14" ht="15.75" x14ac:dyDescent="0.25">
      <c r="A880" s="41" t="s">
        <v>1771</v>
      </c>
      <c r="B880" s="34" t="s">
        <v>1194</v>
      </c>
      <c r="C880" s="35" t="s">
        <v>12</v>
      </c>
      <c r="D880" s="34" t="s">
        <v>782</v>
      </c>
      <c r="E880" s="34" t="s">
        <v>501</v>
      </c>
      <c r="F880" s="40">
        <v>59067</v>
      </c>
      <c r="G880" s="35" t="s">
        <v>58</v>
      </c>
      <c r="H880" s="35" t="s">
        <v>13</v>
      </c>
      <c r="I880" s="36"/>
      <c r="J880" s="35"/>
      <c r="K880" s="35" t="s">
        <v>1</v>
      </c>
      <c r="L880" s="35" t="s">
        <v>59</v>
      </c>
      <c r="M880" s="35" t="s">
        <v>60</v>
      </c>
      <c r="N880" s="35">
        <v>879</v>
      </c>
    </row>
    <row r="881" spans="1:14" ht="15.75" x14ac:dyDescent="0.25">
      <c r="A881" s="42" t="s">
        <v>1790</v>
      </c>
      <c r="B881" s="37" t="s">
        <v>495</v>
      </c>
      <c r="C881" s="38" t="s">
        <v>144</v>
      </c>
      <c r="D881" s="37" t="s">
        <v>1791</v>
      </c>
      <c r="E881" s="37" t="s">
        <v>270</v>
      </c>
      <c r="F881" s="43">
        <v>59016</v>
      </c>
      <c r="G881" s="38" t="s">
        <v>12</v>
      </c>
      <c r="H881" s="38" t="s">
        <v>13</v>
      </c>
      <c r="I881" s="39"/>
      <c r="J881" s="38"/>
      <c r="K881" s="38" t="s">
        <v>2</v>
      </c>
      <c r="L881" s="38" t="s">
        <v>14</v>
      </c>
      <c r="M881" s="38" t="s">
        <v>15</v>
      </c>
      <c r="N881" s="193">
        <v>880</v>
      </c>
    </row>
    <row r="882" spans="1:14" ht="15.75" x14ac:dyDescent="0.25">
      <c r="A882" s="34" t="s">
        <v>1776</v>
      </c>
      <c r="B882" s="34" t="s">
        <v>1777</v>
      </c>
      <c r="C882" s="35" t="s">
        <v>187</v>
      </c>
      <c r="D882" s="34" t="s">
        <v>201</v>
      </c>
      <c r="E882" s="34" t="s">
        <v>385</v>
      </c>
      <c r="F882" s="36">
        <v>59000</v>
      </c>
      <c r="G882" s="35" t="s">
        <v>12</v>
      </c>
      <c r="H882" s="35" t="s">
        <v>13</v>
      </c>
      <c r="I882" s="36"/>
      <c r="J882" s="35"/>
      <c r="K882" s="35" t="s">
        <v>3</v>
      </c>
      <c r="L882" s="35" t="s">
        <v>59</v>
      </c>
      <c r="M882" s="35" t="s">
        <v>60</v>
      </c>
      <c r="N882" s="35">
        <v>881</v>
      </c>
    </row>
    <row r="883" spans="1:14" ht="15.75" x14ac:dyDescent="0.25">
      <c r="A883" s="37" t="s">
        <v>313</v>
      </c>
      <c r="B883" s="37" t="s">
        <v>1768</v>
      </c>
      <c r="C883" s="49"/>
      <c r="D883" s="37" t="s">
        <v>201</v>
      </c>
      <c r="E883" s="37" t="s">
        <v>258</v>
      </c>
      <c r="F883" s="43">
        <v>59000</v>
      </c>
      <c r="G883" s="38" t="s">
        <v>12</v>
      </c>
      <c r="H883" s="38" t="s">
        <v>13</v>
      </c>
      <c r="I883" s="39"/>
      <c r="J883" s="38"/>
      <c r="K883" s="38" t="s">
        <v>3</v>
      </c>
      <c r="L883" s="38" t="s">
        <v>59</v>
      </c>
      <c r="M883" s="38" t="s">
        <v>60</v>
      </c>
      <c r="N883" s="35">
        <v>882</v>
      </c>
    </row>
    <row r="884" spans="1:14" ht="15.75" x14ac:dyDescent="0.25">
      <c r="A884" s="41" t="s">
        <v>1792</v>
      </c>
      <c r="B884" s="34" t="s">
        <v>587</v>
      </c>
      <c r="C884" s="35" t="s">
        <v>207</v>
      </c>
      <c r="D884" s="34" t="s">
        <v>1793</v>
      </c>
      <c r="E884" s="34" t="s">
        <v>48</v>
      </c>
      <c r="F884" s="36">
        <v>58950</v>
      </c>
      <c r="G884" s="35" t="s">
        <v>12</v>
      </c>
      <c r="H884" s="35" t="s">
        <v>13</v>
      </c>
      <c r="I884" s="36"/>
      <c r="J884" s="35"/>
      <c r="K884" s="35" t="s">
        <v>2</v>
      </c>
      <c r="L884" s="35" t="s">
        <v>14</v>
      </c>
      <c r="M884" s="35" t="s">
        <v>15</v>
      </c>
      <c r="N884" s="193">
        <v>883</v>
      </c>
    </row>
    <row r="885" spans="1:14" ht="15.75" x14ac:dyDescent="0.25">
      <c r="A885" s="37" t="s">
        <v>1046</v>
      </c>
      <c r="B885" s="37" t="s">
        <v>609</v>
      </c>
      <c r="C885" s="38" t="s">
        <v>144</v>
      </c>
      <c r="D885" s="37" t="s">
        <v>1714</v>
      </c>
      <c r="E885" s="37" t="s">
        <v>1490</v>
      </c>
      <c r="F885" s="43">
        <v>58950</v>
      </c>
      <c r="G885" s="38" t="s">
        <v>12</v>
      </c>
      <c r="H885" s="38" t="s">
        <v>13</v>
      </c>
      <c r="I885" s="39"/>
      <c r="J885" s="38"/>
      <c r="K885" s="38" t="s">
        <v>2</v>
      </c>
      <c r="L885" s="38" t="s">
        <v>14</v>
      </c>
      <c r="M885" s="38" t="s">
        <v>15</v>
      </c>
      <c r="N885" s="35">
        <v>884</v>
      </c>
    </row>
    <row r="886" spans="1:14" ht="15.75" x14ac:dyDescent="0.25">
      <c r="A886" s="34" t="s">
        <v>1794</v>
      </c>
      <c r="B886" s="34" t="s">
        <v>86</v>
      </c>
      <c r="C886" s="35" t="s">
        <v>63</v>
      </c>
      <c r="D886" s="34" t="s">
        <v>1795</v>
      </c>
      <c r="E886" s="34" t="s">
        <v>706</v>
      </c>
      <c r="F886" s="36">
        <v>58950</v>
      </c>
      <c r="G886" s="35" t="s">
        <v>12</v>
      </c>
      <c r="H886" s="35" t="s">
        <v>13</v>
      </c>
      <c r="I886" s="36"/>
      <c r="J886" s="35"/>
      <c r="K886" s="35" t="s">
        <v>2</v>
      </c>
      <c r="L886" s="35" t="s">
        <v>14</v>
      </c>
      <c r="M886" s="35" t="s">
        <v>15</v>
      </c>
      <c r="N886" s="35">
        <v>885</v>
      </c>
    </row>
    <row r="887" spans="1:14" ht="15.75" x14ac:dyDescent="0.25">
      <c r="A887" s="37" t="s">
        <v>1786</v>
      </c>
      <c r="B887" s="37" t="s">
        <v>266</v>
      </c>
      <c r="C887" s="38" t="s">
        <v>87</v>
      </c>
      <c r="D887" s="37" t="s">
        <v>201</v>
      </c>
      <c r="E887" s="37" t="s">
        <v>497</v>
      </c>
      <c r="F887" s="39">
        <v>58870</v>
      </c>
      <c r="G887" s="38" t="s">
        <v>12</v>
      </c>
      <c r="H887" s="38" t="s">
        <v>13</v>
      </c>
      <c r="I887" s="39"/>
      <c r="J887" s="38"/>
      <c r="K887" s="38" t="s">
        <v>3</v>
      </c>
      <c r="L887" s="38" t="s">
        <v>59</v>
      </c>
      <c r="M887" s="38" t="s">
        <v>60</v>
      </c>
      <c r="N887" s="193">
        <v>886</v>
      </c>
    </row>
    <row r="888" spans="1:14" ht="15.75" x14ac:dyDescent="0.25">
      <c r="A888" s="34" t="s">
        <v>542</v>
      </c>
      <c r="B888" s="34" t="s">
        <v>1782</v>
      </c>
      <c r="C888" s="35" t="s">
        <v>58</v>
      </c>
      <c r="D888" s="34" t="s">
        <v>588</v>
      </c>
      <c r="E888" s="34" t="s">
        <v>603</v>
      </c>
      <c r="F888" s="36">
        <v>58861</v>
      </c>
      <c r="G888" s="35" t="s">
        <v>12</v>
      </c>
      <c r="H888" s="35" t="s">
        <v>13</v>
      </c>
      <c r="I888" s="36"/>
      <c r="J888" s="35"/>
      <c r="K888" s="35" t="s">
        <v>3</v>
      </c>
      <c r="L888" s="35" t="s">
        <v>59</v>
      </c>
      <c r="M888" s="35" t="s">
        <v>60</v>
      </c>
      <c r="N888" s="35">
        <v>887</v>
      </c>
    </row>
    <row r="889" spans="1:14" ht="15.75" x14ac:dyDescent="0.25">
      <c r="A889" s="42" t="s">
        <v>1780</v>
      </c>
      <c r="B889" s="37" t="s">
        <v>601</v>
      </c>
      <c r="C889" s="38" t="s">
        <v>63</v>
      </c>
      <c r="D889" s="37" t="s">
        <v>782</v>
      </c>
      <c r="E889" s="37" t="s">
        <v>459</v>
      </c>
      <c r="F889" s="43">
        <v>58842</v>
      </c>
      <c r="G889" s="38" t="s">
        <v>12</v>
      </c>
      <c r="H889" s="38" t="s">
        <v>13</v>
      </c>
      <c r="I889" s="39"/>
      <c r="J889" s="38"/>
      <c r="K889" s="38" t="s">
        <v>3</v>
      </c>
      <c r="L889" s="38" t="s">
        <v>59</v>
      </c>
      <c r="M889" s="38" t="s">
        <v>60</v>
      </c>
      <c r="N889" s="35">
        <v>888</v>
      </c>
    </row>
    <row r="890" spans="1:14" ht="15.75" x14ac:dyDescent="0.25">
      <c r="A890" s="34" t="s">
        <v>1757</v>
      </c>
      <c r="B890" s="34" t="s">
        <v>823</v>
      </c>
      <c r="C890" s="35" t="s">
        <v>51</v>
      </c>
      <c r="D890" s="34" t="s">
        <v>201</v>
      </c>
      <c r="E890" s="34" t="s">
        <v>508</v>
      </c>
      <c r="F890" s="40">
        <v>58661</v>
      </c>
      <c r="G890" s="35" t="s">
        <v>12</v>
      </c>
      <c r="H890" s="35" t="s">
        <v>13</v>
      </c>
      <c r="I890" s="36"/>
      <c r="J890" s="35"/>
      <c r="K890" s="35" t="s">
        <v>3</v>
      </c>
      <c r="L890" s="35" t="s">
        <v>59</v>
      </c>
      <c r="M890" s="35" t="s">
        <v>60</v>
      </c>
      <c r="N890" s="193">
        <v>889</v>
      </c>
    </row>
    <row r="891" spans="1:14" ht="15.75" x14ac:dyDescent="0.25">
      <c r="A891" s="37" t="s">
        <v>1734</v>
      </c>
      <c r="B891" s="37" t="s">
        <v>1735</v>
      </c>
      <c r="C891" s="38" t="s">
        <v>87</v>
      </c>
      <c r="D891" s="37" t="s">
        <v>2817</v>
      </c>
      <c r="E891" s="37" t="s">
        <v>120</v>
      </c>
      <c r="F891" s="39">
        <v>58656</v>
      </c>
      <c r="G891" s="38" t="s">
        <v>12</v>
      </c>
      <c r="H891" s="38" t="s">
        <v>13</v>
      </c>
      <c r="I891" s="39"/>
      <c r="J891" s="38"/>
      <c r="K891" s="38" t="s">
        <v>4</v>
      </c>
      <c r="L891" s="38" t="s">
        <v>14</v>
      </c>
      <c r="M891" s="38" t="s">
        <v>121</v>
      </c>
      <c r="N891" s="35">
        <v>890</v>
      </c>
    </row>
    <row r="892" spans="1:14" ht="15.75" x14ac:dyDescent="0.25">
      <c r="A892" s="34" t="s">
        <v>1762</v>
      </c>
      <c r="B892" s="34" t="s">
        <v>1763</v>
      </c>
      <c r="C892" s="35" t="s">
        <v>58</v>
      </c>
      <c r="D892" s="34" t="s">
        <v>201</v>
      </c>
      <c r="E892" s="34" t="s">
        <v>280</v>
      </c>
      <c r="F892" s="36">
        <v>58618</v>
      </c>
      <c r="G892" s="35" t="s">
        <v>58</v>
      </c>
      <c r="H892" s="35" t="s">
        <v>13</v>
      </c>
      <c r="I892" s="36"/>
      <c r="J892" s="35"/>
      <c r="K892" s="35" t="s">
        <v>1</v>
      </c>
      <c r="L892" s="35" t="s">
        <v>59</v>
      </c>
      <c r="M892" s="35" t="s">
        <v>60</v>
      </c>
      <c r="N892" s="35">
        <v>891</v>
      </c>
    </row>
    <row r="893" spans="1:14" ht="15.75" x14ac:dyDescent="0.25">
      <c r="A893" s="37" t="s">
        <v>1810</v>
      </c>
      <c r="B893" s="37" t="s">
        <v>282</v>
      </c>
      <c r="C893" s="38" t="s">
        <v>187</v>
      </c>
      <c r="D893" s="37" t="s">
        <v>1811</v>
      </c>
      <c r="E893" s="37" t="s">
        <v>96</v>
      </c>
      <c r="F893" s="39">
        <v>58541</v>
      </c>
      <c r="G893" s="38" t="s">
        <v>12</v>
      </c>
      <c r="H893" s="38" t="s">
        <v>13</v>
      </c>
      <c r="I893" s="39"/>
      <c r="J893" s="38"/>
      <c r="K893" s="38" t="s">
        <v>2</v>
      </c>
      <c r="L893" s="38" t="s">
        <v>14</v>
      </c>
      <c r="M893" s="38" t="s">
        <v>15</v>
      </c>
      <c r="N893" s="193">
        <v>892</v>
      </c>
    </row>
    <row r="894" spans="1:14" ht="15.75" x14ac:dyDescent="0.25">
      <c r="A894" s="34" t="s">
        <v>1800</v>
      </c>
      <c r="B894" s="34" t="s">
        <v>50</v>
      </c>
      <c r="C894" s="35" t="s">
        <v>58</v>
      </c>
      <c r="D894" s="34" t="s">
        <v>782</v>
      </c>
      <c r="E894" s="34" t="s">
        <v>573</v>
      </c>
      <c r="F894" s="36">
        <v>58476</v>
      </c>
      <c r="G894" s="35" t="s">
        <v>12</v>
      </c>
      <c r="H894" s="35" t="s">
        <v>13</v>
      </c>
      <c r="I894" s="36"/>
      <c r="J894" s="35"/>
      <c r="K894" s="35" t="s">
        <v>3</v>
      </c>
      <c r="L894" s="35" t="s">
        <v>59</v>
      </c>
      <c r="M894" s="35" t="s">
        <v>60</v>
      </c>
      <c r="N894" s="35">
        <v>893</v>
      </c>
    </row>
    <row r="895" spans="1:14" ht="15.75" x14ac:dyDescent="0.25">
      <c r="A895" s="37" t="s">
        <v>1693</v>
      </c>
      <c r="B895" s="37" t="s">
        <v>1694</v>
      </c>
      <c r="C895" s="38" t="s">
        <v>51</v>
      </c>
      <c r="D895" s="37" t="s">
        <v>1695</v>
      </c>
      <c r="E895" s="37" t="s">
        <v>120</v>
      </c>
      <c r="F895" s="43">
        <v>58393</v>
      </c>
      <c r="G895" s="38" t="s">
        <v>12</v>
      </c>
      <c r="H895" s="38" t="s">
        <v>13</v>
      </c>
      <c r="I895" s="39"/>
      <c r="J895" s="38"/>
      <c r="K895" s="38" t="s">
        <v>2</v>
      </c>
      <c r="L895" s="38" t="s">
        <v>14</v>
      </c>
      <c r="M895" s="38" t="s">
        <v>15</v>
      </c>
      <c r="N895" s="35">
        <v>894</v>
      </c>
    </row>
    <row r="896" spans="1:14" ht="15.75" x14ac:dyDescent="0.25">
      <c r="A896" s="34" t="s">
        <v>835</v>
      </c>
      <c r="B896" s="34" t="s">
        <v>1820</v>
      </c>
      <c r="C896" s="35" t="s">
        <v>187</v>
      </c>
      <c r="D896" s="34" t="s">
        <v>1821</v>
      </c>
      <c r="E896" s="34" t="s">
        <v>1665</v>
      </c>
      <c r="F896" s="36">
        <v>58347</v>
      </c>
      <c r="G896" s="35" t="s">
        <v>12</v>
      </c>
      <c r="H896" s="35" t="s">
        <v>13</v>
      </c>
      <c r="I896" s="36"/>
      <c r="J896" s="35"/>
      <c r="K896" s="35" t="s">
        <v>2</v>
      </c>
      <c r="L896" s="35" t="s">
        <v>14</v>
      </c>
      <c r="M896" s="35" t="s">
        <v>15</v>
      </c>
      <c r="N896" s="193">
        <v>895</v>
      </c>
    </row>
    <row r="897" spans="1:14" ht="15.75" x14ac:dyDescent="0.25">
      <c r="A897" s="37" t="s">
        <v>1770</v>
      </c>
      <c r="B897" s="37" t="s">
        <v>351</v>
      </c>
      <c r="C897" s="38" t="s">
        <v>23</v>
      </c>
      <c r="D897" s="37" t="s">
        <v>201</v>
      </c>
      <c r="E897" s="37" t="s">
        <v>280</v>
      </c>
      <c r="F897" s="43">
        <v>58282</v>
      </c>
      <c r="G897" s="38" t="s">
        <v>58</v>
      </c>
      <c r="H897" s="38" t="s">
        <v>13</v>
      </c>
      <c r="I897" s="39"/>
      <c r="J897" s="38"/>
      <c r="K897" s="38" t="s">
        <v>1</v>
      </c>
      <c r="L897" s="38" t="s">
        <v>59</v>
      </c>
      <c r="M897" s="38" t="s">
        <v>60</v>
      </c>
      <c r="N897" s="35">
        <v>896</v>
      </c>
    </row>
    <row r="898" spans="1:14" ht="15.75" x14ac:dyDescent="0.25">
      <c r="A898" s="34" t="s">
        <v>1823</v>
      </c>
      <c r="B898" s="34" t="s">
        <v>553</v>
      </c>
      <c r="C898" s="35" t="s">
        <v>181</v>
      </c>
      <c r="D898" s="34" t="s">
        <v>1824</v>
      </c>
      <c r="E898" s="34" t="s">
        <v>1665</v>
      </c>
      <c r="F898" s="36">
        <v>58244</v>
      </c>
      <c r="G898" s="35" t="s">
        <v>12</v>
      </c>
      <c r="H898" s="35" t="s">
        <v>13</v>
      </c>
      <c r="I898" s="36"/>
      <c r="J898" s="35"/>
      <c r="K898" s="35" t="s">
        <v>2</v>
      </c>
      <c r="L898" s="35" t="s">
        <v>14</v>
      </c>
      <c r="M898" s="35" t="s">
        <v>15</v>
      </c>
      <c r="N898" s="35">
        <v>897</v>
      </c>
    </row>
    <row r="899" spans="1:14" ht="15.75" x14ac:dyDescent="0.25">
      <c r="A899" s="42" t="s">
        <v>1819</v>
      </c>
      <c r="B899" s="37" t="s">
        <v>70</v>
      </c>
      <c r="C899" s="38" t="s">
        <v>181</v>
      </c>
      <c r="D899" s="37" t="s">
        <v>712</v>
      </c>
      <c r="E899" s="37" t="s">
        <v>916</v>
      </c>
      <c r="F899" s="39">
        <v>58238</v>
      </c>
      <c r="G899" s="38" t="s">
        <v>12</v>
      </c>
      <c r="H899" s="38" t="s">
        <v>13</v>
      </c>
      <c r="I899" s="39"/>
      <c r="J899" s="38"/>
      <c r="K899" s="38" t="s">
        <v>3</v>
      </c>
      <c r="L899" s="38" t="s">
        <v>59</v>
      </c>
      <c r="M899" s="38" t="s">
        <v>60</v>
      </c>
      <c r="N899" s="193">
        <v>898</v>
      </c>
    </row>
    <row r="900" spans="1:14" ht="15.75" x14ac:dyDescent="0.25">
      <c r="A900" s="34" t="s">
        <v>2818</v>
      </c>
      <c r="B900" s="34" t="s">
        <v>1827</v>
      </c>
      <c r="C900" s="35" t="s">
        <v>181</v>
      </c>
      <c r="D900" s="34" t="s">
        <v>1828</v>
      </c>
      <c r="E900" s="34" t="s">
        <v>309</v>
      </c>
      <c r="F900" s="40">
        <v>58206</v>
      </c>
      <c r="G900" s="35" t="s">
        <v>12</v>
      </c>
      <c r="H900" s="35" t="s">
        <v>13</v>
      </c>
      <c r="I900" s="36"/>
      <c r="J900" s="35"/>
      <c r="K900" s="35" t="s">
        <v>2</v>
      </c>
      <c r="L900" s="35" t="s">
        <v>14</v>
      </c>
      <c r="M900" s="35" t="s">
        <v>15</v>
      </c>
      <c r="N900" s="35">
        <v>899</v>
      </c>
    </row>
    <row r="901" spans="1:14" ht="15.75" x14ac:dyDescent="0.25">
      <c r="A901" s="53" t="s">
        <v>1831</v>
      </c>
      <c r="B901" s="53" t="s">
        <v>744</v>
      </c>
      <c r="C901" s="38"/>
      <c r="D901" s="53" t="s">
        <v>1832</v>
      </c>
      <c r="E901" s="53" t="s">
        <v>53</v>
      </c>
      <c r="F901" s="39">
        <v>58144</v>
      </c>
      <c r="G901" s="38" t="s">
        <v>12</v>
      </c>
      <c r="H901" s="38" t="s">
        <v>13</v>
      </c>
      <c r="I901" s="39"/>
      <c r="J901" s="38"/>
      <c r="K901" s="38" t="s">
        <v>2</v>
      </c>
      <c r="L901" s="38" t="s">
        <v>14</v>
      </c>
      <c r="M901" s="38" t="s">
        <v>15</v>
      </c>
      <c r="N901" s="35">
        <v>900</v>
      </c>
    </row>
    <row r="902" spans="1:14" ht="15.75" x14ac:dyDescent="0.25">
      <c r="A902" s="41" t="s">
        <v>1833</v>
      </c>
      <c r="B902" s="34" t="s">
        <v>127</v>
      </c>
      <c r="C902" s="44"/>
      <c r="D902" s="34" t="s">
        <v>1832</v>
      </c>
      <c r="E902" s="34" t="s">
        <v>53</v>
      </c>
      <c r="F902" s="40">
        <v>58144</v>
      </c>
      <c r="G902" s="35" t="s">
        <v>12</v>
      </c>
      <c r="H902" s="35" t="s">
        <v>13</v>
      </c>
      <c r="I902" s="36"/>
      <c r="J902" s="35"/>
      <c r="K902" s="35" t="s">
        <v>2</v>
      </c>
      <c r="L902" s="35" t="s">
        <v>14</v>
      </c>
      <c r="M902" s="35" t="s">
        <v>15</v>
      </c>
      <c r="N902" s="193">
        <v>901</v>
      </c>
    </row>
    <row r="903" spans="1:14" ht="15.75" x14ac:dyDescent="0.25">
      <c r="A903" s="37" t="s">
        <v>1779</v>
      </c>
      <c r="B903" s="37" t="s">
        <v>752</v>
      </c>
      <c r="C903" s="38" t="s">
        <v>12</v>
      </c>
      <c r="D903" s="37" t="s">
        <v>712</v>
      </c>
      <c r="E903" s="37" t="s">
        <v>573</v>
      </c>
      <c r="F903" s="39">
        <v>58143</v>
      </c>
      <c r="G903" s="38" t="s">
        <v>12</v>
      </c>
      <c r="H903" s="38" t="s">
        <v>13</v>
      </c>
      <c r="I903" s="39"/>
      <c r="J903" s="38"/>
      <c r="K903" s="38" t="s">
        <v>3</v>
      </c>
      <c r="L903" s="38" t="s">
        <v>59</v>
      </c>
      <c r="M903" s="38" t="s">
        <v>60</v>
      </c>
      <c r="N903" s="35">
        <v>902</v>
      </c>
    </row>
    <row r="904" spans="1:14" ht="15.75" x14ac:dyDescent="0.25">
      <c r="A904" s="34" t="s">
        <v>2819</v>
      </c>
      <c r="B904" s="34" t="s">
        <v>774</v>
      </c>
      <c r="C904" s="35" t="s">
        <v>18</v>
      </c>
      <c r="D904" s="34" t="s">
        <v>1835</v>
      </c>
      <c r="E904" s="34" t="s">
        <v>666</v>
      </c>
      <c r="F904" s="36">
        <v>58140</v>
      </c>
      <c r="G904" s="35" t="s">
        <v>12</v>
      </c>
      <c r="H904" s="35" t="s">
        <v>13</v>
      </c>
      <c r="I904" s="36"/>
      <c r="J904" s="35"/>
      <c r="K904" s="35" t="s">
        <v>2</v>
      </c>
      <c r="L904" s="35" t="s">
        <v>14</v>
      </c>
      <c r="M904" s="35" t="s">
        <v>15</v>
      </c>
      <c r="N904" s="35">
        <v>903</v>
      </c>
    </row>
    <row r="905" spans="1:14" ht="15.75" x14ac:dyDescent="0.25">
      <c r="A905" s="37" t="s">
        <v>372</v>
      </c>
      <c r="B905" s="37" t="s">
        <v>821</v>
      </c>
      <c r="C905" s="49"/>
      <c r="D905" s="37" t="s">
        <v>1836</v>
      </c>
      <c r="E905" s="37" t="s">
        <v>1837</v>
      </c>
      <c r="F905" s="39">
        <v>58140</v>
      </c>
      <c r="G905" s="38" t="s">
        <v>12</v>
      </c>
      <c r="H905" s="38" t="s">
        <v>13</v>
      </c>
      <c r="I905" s="39"/>
      <c r="J905" s="38"/>
      <c r="K905" s="38" t="s">
        <v>2</v>
      </c>
      <c r="L905" s="38" t="s">
        <v>14</v>
      </c>
      <c r="M905" s="38" t="s">
        <v>15</v>
      </c>
      <c r="N905" s="193">
        <v>904</v>
      </c>
    </row>
    <row r="906" spans="1:14" ht="15.75" x14ac:dyDescent="0.25">
      <c r="A906" s="41" t="s">
        <v>1704</v>
      </c>
      <c r="B906" s="34" t="s">
        <v>111</v>
      </c>
      <c r="C906" s="35" t="s">
        <v>87</v>
      </c>
      <c r="D906" s="34" t="s">
        <v>201</v>
      </c>
      <c r="E906" s="34" t="s">
        <v>428</v>
      </c>
      <c r="F906" s="36">
        <v>58140</v>
      </c>
      <c r="G906" s="35" t="s">
        <v>12</v>
      </c>
      <c r="H906" s="35" t="s">
        <v>13</v>
      </c>
      <c r="I906" s="36"/>
      <c r="J906" s="35"/>
      <c r="K906" s="35" t="s">
        <v>3</v>
      </c>
      <c r="L906" s="35" t="s">
        <v>59</v>
      </c>
      <c r="M906" s="35" t="s">
        <v>60</v>
      </c>
      <c r="N906" s="35">
        <v>905</v>
      </c>
    </row>
    <row r="907" spans="1:14" ht="15.75" x14ac:dyDescent="0.25">
      <c r="A907" s="37" t="s">
        <v>1562</v>
      </c>
      <c r="B907" s="37" t="s">
        <v>8</v>
      </c>
      <c r="C907" s="38" t="s">
        <v>224</v>
      </c>
      <c r="D907" s="37" t="s">
        <v>1839</v>
      </c>
      <c r="E907" s="37" t="s">
        <v>96</v>
      </c>
      <c r="F907" s="39">
        <v>58010</v>
      </c>
      <c r="G907" s="38" t="s">
        <v>12</v>
      </c>
      <c r="H907" s="38" t="s">
        <v>13</v>
      </c>
      <c r="I907" s="39"/>
      <c r="J907" s="38"/>
      <c r="K907" s="38" t="s">
        <v>2</v>
      </c>
      <c r="L907" s="38" t="s">
        <v>14</v>
      </c>
      <c r="M907" s="38" t="s">
        <v>15</v>
      </c>
      <c r="N907" s="35">
        <v>906</v>
      </c>
    </row>
    <row r="908" spans="1:14" ht="15.75" x14ac:dyDescent="0.25">
      <c r="A908" s="34" t="s">
        <v>1801</v>
      </c>
      <c r="B908" s="34" t="s">
        <v>559</v>
      </c>
      <c r="C908" s="35" t="s">
        <v>287</v>
      </c>
      <c r="D908" s="34" t="s">
        <v>201</v>
      </c>
      <c r="E908" s="34" t="s">
        <v>508</v>
      </c>
      <c r="F908" s="36">
        <v>58000</v>
      </c>
      <c r="G908" s="35" t="s">
        <v>12</v>
      </c>
      <c r="H908" s="35" t="s">
        <v>13</v>
      </c>
      <c r="I908" s="36"/>
      <c r="J908" s="35"/>
      <c r="K908" s="35" t="s">
        <v>3</v>
      </c>
      <c r="L908" s="35" t="s">
        <v>59</v>
      </c>
      <c r="M908" s="35" t="s">
        <v>60</v>
      </c>
      <c r="N908" s="193">
        <v>907</v>
      </c>
    </row>
    <row r="909" spans="1:14" ht="15.75" x14ac:dyDescent="0.25">
      <c r="A909" s="37" t="s">
        <v>2820</v>
      </c>
      <c r="B909" s="37" t="s">
        <v>17</v>
      </c>
      <c r="C909" s="38" t="s">
        <v>187</v>
      </c>
      <c r="D909" s="37" t="s">
        <v>201</v>
      </c>
      <c r="E909" s="37" t="s">
        <v>963</v>
      </c>
      <c r="F909" s="39">
        <v>58000</v>
      </c>
      <c r="G909" s="38" t="s">
        <v>12</v>
      </c>
      <c r="H909" s="38" t="s">
        <v>13</v>
      </c>
      <c r="I909" s="39"/>
      <c r="J909" s="38"/>
      <c r="K909" s="38" t="s">
        <v>3</v>
      </c>
      <c r="L909" s="38" t="s">
        <v>59</v>
      </c>
      <c r="M909" s="38" t="s">
        <v>60</v>
      </c>
      <c r="N909" s="35">
        <v>908</v>
      </c>
    </row>
    <row r="910" spans="1:14" ht="15.75" x14ac:dyDescent="0.25">
      <c r="A910" s="34" t="s">
        <v>1797</v>
      </c>
      <c r="B910" s="34" t="s">
        <v>1062</v>
      </c>
      <c r="C910" s="35" t="s">
        <v>187</v>
      </c>
      <c r="D910" s="34" t="s">
        <v>1798</v>
      </c>
      <c r="E910" s="34" t="s">
        <v>975</v>
      </c>
      <c r="F910" s="36">
        <v>58000</v>
      </c>
      <c r="G910" s="35" t="s">
        <v>12</v>
      </c>
      <c r="H910" s="35" t="s">
        <v>13</v>
      </c>
      <c r="I910" s="36"/>
      <c r="J910" s="35"/>
      <c r="K910" s="35" t="s">
        <v>3</v>
      </c>
      <c r="L910" s="35" t="s">
        <v>59</v>
      </c>
      <c r="M910" s="35" t="s">
        <v>60</v>
      </c>
      <c r="N910" s="35">
        <v>909</v>
      </c>
    </row>
    <row r="911" spans="1:14" ht="15.75" x14ac:dyDescent="0.25">
      <c r="A911" s="37" t="s">
        <v>1822</v>
      </c>
      <c r="B911" s="37" t="s">
        <v>266</v>
      </c>
      <c r="C911" s="38" t="s">
        <v>144</v>
      </c>
      <c r="D911" s="37" t="s">
        <v>588</v>
      </c>
      <c r="E911" s="37" t="s">
        <v>607</v>
      </c>
      <c r="F911" s="43">
        <v>58000</v>
      </c>
      <c r="G911" s="38" t="s">
        <v>12</v>
      </c>
      <c r="H911" s="38" t="s">
        <v>13</v>
      </c>
      <c r="I911" s="39"/>
      <c r="J911" s="38"/>
      <c r="K911" s="38" t="s">
        <v>3</v>
      </c>
      <c r="L911" s="38" t="s">
        <v>59</v>
      </c>
      <c r="M911" s="38" t="s">
        <v>60</v>
      </c>
      <c r="N911" s="193">
        <v>910</v>
      </c>
    </row>
    <row r="912" spans="1:14" ht="15.75" x14ac:dyDescent="0.25">
      <c r="A912" s="34" t="s">
        <v>1806</v>
      </c>
      <c r="B912" s="34" t="s">
        <v>1177</v>
      </c>
      <c r="C912" s="35" t="s">
        <v>12</v>
      </c>
      <c r="D912" s="34" t="s">
        <v>201</v>
      </c>
      <c r="E912" s="34" t="s">
        <v>573</v>
      </c>
      <c r="F912" s="36">
        <v>58000</v>
      </c>
      <c r="G912" s="35" t="s">
        <v>12</v>
      </c>
      <c r="H912" s="35" t="s">
        <v>13</v>
      </c>
      <c r="I912" s="36"/>
      <c r="J912" s="35"/>
      <c r="K912" s="35" t="s">
        <v>3</v>
      </c>
      <c r="L912" s="35" t="s">
        <v>59</v>
      </c>
      <c r="M912" s="35" t="s">
        <v>60</v>
      </c>
      <c r="N912" s="35">
        <v>911</v>
      </c>
    </row>
    <row r="913" spans="1:14" ht="15.75" x14ac:dyDescent="0.25">
      <c r="A913" s="37" t="s">
        <v>1808</v>
      </c>
      <c r="B913" s="37" t="s">
        <v>1426</v>
      </c>
      <c r="C913" s="49"/>
      <c r="D913" s="37" t="s">
        <v>201</v>
      </c>
      <c r="E913" s="37" t="s">
        <v>573</v>
      </c>
      <c r="F913" s="43">
        <v>58000</v>
      </c>
      <c r="G913" s="38" t="s">
        <v>12</v>
      </c>
      <c r="H913" s="38" t="s">
        <v>13</v>
      </c>
      <c r="I913" s="39"/>
      <c r="J913" s="38"/>
      <c r="K913" s="38" t="s">
        <v>3</v>
      </c>
      <c r="L913" s="38" t="s">
        <v>59</v>
      </c>
      <c r="M913" s="38" t="s">
        <v>60</v>
      </c>
      <c r="N913" s="35">
        <v>912</v>
      </c>
    </row>
    <row r="914" spans="1:14" ht="15.75" x14ac:dyDescent="0.25">
      <c r="A914" s="34" t="s">
        <v>420</v>
      </c>
      <c r="B914" s="34" t="s">
        <v>452</v>
      </c>
      <c r="C914" s="35" t="s">
        <v>18</v>
      </c>
      <c r="D914" s="34" t="s">
        <v>782</v>
      </c>
      <c r="E914" s="34" t="s">
        <v>1616</v>
      </c>
      <c r="F914" s="36">
        <v>57990</v>
      </c>
      <c r="G914" s="35" t="s">
        <v>12</v>
      </c>
      <c r="H914" s="35" t="s">
        <v>13</v>
      </c>
      <c r="I914" s="36"/>
      <c r="J914" s="35"/>
      <c r="K914" s="35" t="s">
        <v>3</v>
      </c>
      <c r="L914" s="35" t="s">
        <v>59</v>
      </c>
      <c r="M914" s="35" t="s">
        <v>60</v>
      </c>
      <c r="N914" s="193">
        <v>913</v>
      </c>
    </row>
    <row r="915" spans="1:14" ht="15.75" x14ac:dyDescent="0.25">
      <c r="A915" s="37" t="s">
        <v>1809</v>
      </c>
      <c r="B915" s="37" t="s">
        <v>263</v>
      </c>
      <c r="C915" s="38" t="s">
        <v>152</v>
      </c>
      <c r="D915" s="37" t="s">
        <v>782</v>
      </c>
      <c r="E915" s="37" t="s">
        <v>690</v>
      </c>
      <c r="F915" s="43">
        <v>57954</v>
      </c>
      <c r="G915" s="38" t="s">
        <v>12</v>
      </c>
      <c r="H915" s="38" t="s">
        <v>13</v>
      </c>
      <c r="I915" s="39">
        <v>10000</v>
      </c>
      <c r="J915" s="38"/>
      <c r="K915" s="38" t="s">
        <v>3</v>
      </c>
      <c r="L915" s="38" t="s">
        <v>59</v>
      </c>
      <c r="M915" s="38" t="s">
        <v>60</v>
      </c>
      <c r="N915" s="35">
        <v>914</v>
      </c>
    </row>
    <row r="916" spans="1:14" ht="15.75" x14ac:dyDescent="0.25">
      <c r="A916" s="34" t="s">
        <v>1841</v>
      </c>
      <c r="B916" s="34" t="s">
        <v>1842</v>
      </c>
      <c r="C916" s="44"/>
      <c r="D916" s="34" t="s">
        <v>1843</v>
      </c>
      <c r="E916" s="34" t="s">
        <v>163</v>
      </c>
      <c r="F916" s="40">
        <v>57931</v>
      </c>
      <c r="G916" s="35" t="s">
        <v>12</v>
      </c>
      <c r="H916" s="35" t="s">
        <v>13</v>
      </c>
      <c r="I916" s="36"/>
      <c r="J916" s="35"/>
      <c r="K916" s="35" t="s">
        <v>2</v>
      </c>
      <c r="L916" s="35" t="s">
        <v>14</v>
      </c>
      <c r="M916" s="35" t="s">
        <v>15</v>
      </c>
      <c r="N916" s="35">
        <v>915</v>
      </c>
    </row>
    <row r="917" spans="1:14" ht="15.75" x14ac:dyDescent="0.25">
      <c r="A917" s="37" t="s">
        <v>425</v>
      </c>
      <c r="B917" s="37" t="s">
        <v>210</v>
      </c>
      <c r="C917" s="38" t="s">
        <v>87</v>
      </c>
      <c r="D917" s="37" t="s">
        <v>201</v>
      </c>
      <c r="E917" s="37" t="s">
        <v>463</v>
      </c>
      <c r="F917" s="39">
        <v>57905</v>
      </c>
      <c r="G917" s="38" t="s">
        <v>12</v>
      </c>
      <c r="H917" s="38" t="s">
        <v>13</v>
      </c>
      <c r="I917" s="39"/>
      <c r="J917" s="38"/>
      <c r="K917" s="38" t="s">
        <v>3</v>
      </c>
      <c r="L917" s="38" t="s">
        <v>59</v>
      </c>
      <c r="M917" s="38" t="s">
        <v>60</v>
      </c>
      <c r="N917" s="193">
        <v>916</v>
      </c>
    </row>
    <row r="918" spans="1:14" ht="15.75" x14ac:dyDescent="0.25">
      <c r="A918" s="34" t="s">
        <v>1844</v>
      </c>
      <c r="B918" s="34" t="s">
        <v>151</v>
      </c>
      <c r="C918" s="44"/>
      <c r="D918" s="34" t="s">
        <v>1845</v>
      </c>
      <c r="E918" s="34" t="s">
        <v>1072</v>
      </c>
      <c r="F918" s="36">
        <v>57903</v>
      </c>
      <c r="G918" s="35" t="s">
        <v>12</v>
      </c>
      <c r="H918" s="35" t="s">
        <v>13</v>
      </c>
      <c r="I918" s="36"/>
      <c r="J918" s="35"/>
      <c r="K918" s="35" t="s">
        <v>2</v>
      </c>
      <c r="L918" s="35" t="s">
        <v>14</v>
      </c>
      <c r="M918" s="35" t="s">
        <v>15</v>
      </c>
      <c r="N918" s="35">
        <v>917</v>
      </c>
    </row>
    <row r="919" spans="1:14" ht="15.75" x14ac:dyDescent="0.25">
      <c r="A919" s="37" t="s">
        <v>1829</v>
      </c>
      <c r="B919" s="37" t="s">
        <v>1830</v>
      </c>
      <c r="C919" s="38" t="s">
        <v>207</v>
      </c>
      <c r="D919" s="37" t="s">
        <v>782</v>
      </c>
      <c r="E919" s="37" t="s">
        <v>208</v>
      </c>
      <c r="F919" s="43">
        <v>57893</v>
      </c>
      <c r="G919" s="38" t="s">
        <v>58</v>
      </c>
      <c r="H919" s="38" t="s">
        <v>13</v>
      </c>
      <c r="I919" s="39"/>
      <c r="J919" s="38"/>
      <c r="K919" s="38" t="s">
        <v>1</v>
      </c>
      <c r="L919" s="38" t="s">
        <v>59</v>
      </c>
      <c r="M919" s="38" t="s">
        <v>60</v>
      </c>
      <c r="N919" s="35">
        <v>918</v>
      </c>
    </row>
    <row r="920" spans="1:14" ht="15.75" x14ac:dyDescent="0.25">
      <c r="A920" s="34" t="s">
        <v>2821</v>
      </c>
      <c r="B920" s="34" t="s">
        <v>2822</v>
      </c>
      <c r="C920" s="44"/>
      <c r="D920" s="34" t="s">
        <v>201</v>
      </c>
      <c r="E920" s="34" t="s">
        <v>450</v>
      </c>
      <c r="F920" s="36">
        <v>57821</v>
      </c>
      <c r="G920" s="35" t="s">
        <v>12</v>
      </c>
      <c r="H920" s="35" t="s">
        <v>13</v>
      </c>
      <c r="I920" s="36"/>
      <c r="J920" s="35"/>
      <c r="K920" s="35" t="s">
        <v>3</v>
      </c>
      <c r="L920" s="35" t="s">
        <v>59</v>
      </c>
      <c r="M920" s="35" t="s">
        <v>60</v>
      </c>
      <c r="N920" s="193">
        <v>919</v>
      </c>
    </row>
    <row r="921" spans="1:14" ht="15.75" x14ac:dyDescent="0.25">
      <c r="A921" s="37" t="s">
        <v>1848</v>
      </c>
      <c r="B921" s="37" t="s">
        <v>523</v>
      </c>
      <c r="C921" s="38" t="s">
        <v>63</v>
      </c>
      <c r="D921" s="37" t="s">
        <v>1849</v>
      </c>
      <c r="E921" s="37" t="s">
        <v>1304</v>
      </c>
      <c r="F921" s="43">
        <v>57794</v>
      </c>
      <c r="G921" s="38" t="s">
        <v>12</v>
      </c>
      <c r="H921" s="38" t="s">
        <v>13</v>
      </c>
      <c r="I921" s="39"/>
      <c r="J921" s="38"/>
      <c r="K921" s="38" t="s">
        <v>2</v>
      </c>
      <c r="L921" s="38" t="s">
        <v>14</v>
      </c>
      <c r="M921" s="38" t="s">
        <v>15</v>
      </c>
      <c r="N921" s="35">
        <v>920</v>
      </c>
    </row>
    <row r="922" spans="1:14" ht="15.75" x14ac:dyDescent="0.25">
      <c r="A922" s="34" t="s">
        <v>544</v>
      </c>
      <c r="B922" s="34" t="s">
        <v>601</v>
      </c>
      <c r="C922" s="35" t="s">
        <v>12</v>
      </c>
      <c r="D922" s="34" t="s">
        <v>712</v>
      </c>
      <c r="E922" s="34" t="s">
        <v>573</v>
      </c>
      <c r="F922" s="36">
        <v>57787</v>
      </c>
      <c r="G922" s="35" t="s">
        <v>12</v>
      </c>
      <c r="H922" s="35" t="s">
        <v>13</v>
      </c>
      <c r="I922" s="36"/>
      <c r="J922" s="35"/>
      <c r="K922" s="35" t="s">
        <v>3</v>
      </c>
      <c r="L922" s="35" t="s">
        <v>59</v>
      </c>
      <c r="M922" s="35" t="s">
        <v>60</v>
      </c>
      <c r="N922" s="35">
        <v>921</v>
      </c>
    </row>
    <row r="923" spans="1:14" ht="15.75" x14ac:dyDescent="0.25">
      <c r="A923" s="42" t="s">
        <v>1852</v>
      </c>
      <c r="B923" s="37" t="s">
        <v>1853</v>
      </c>
      <c r="C923" s="38" t="s">
        <v>144</v>
      </c>
      <c r="D923" s="37" t="s">
        <v>1854</v>
      </c>
      <c r="E923" s="37" t="s">
        <v>100</v>
      </c>
      <c r="F923" s="43">
        <v>57745</v>
      </c>
      <c r="G923" s="38" t="s">
        <v>12</v>
      </c>
      <c r="H923" s="38" t="s">
        <v>13</v>
      </c>
      <c r="I923" s="39"/>
      <c r="J923" s="38"/>
      <c r="K923" s="38" t="s">
        <v>246</v>
      </c>
      <c r="L923" s="38" t="s">
        <v>14</v>
      </c>
      <c r="M923" s="38" t="s">
        <v>15</v>
      </c>
      <c r="N923" s="193">
        <v>922</v>
      </c>
    </row>
    <row r="924" spans="1:14" ht="15.75" x14ac:dyDescent="0.25">
      <c r="A924" s="41" t="s">
        <v>1582</v>
      </c>
      <c r="B924" s="34" t="s">
        <v>1484</v>
      </c>
      <c r="C924" s="35" t="s">
        <v>51</v>
      </c>
      <c r="D924" s="34" t="s">
        <v>2823</v>
      </c>
      <c r="E924" s="34" t="s">
        <v>120</v>
      </c>
      <c r="F924" s="36">
        <v>57719</v>
      </c>
      <c r="G924" s="35" t="s">
        <v>12</v>
      </c>
      <c r="H924" s="35" t="s">
        <v>13</v>
      </c>
      <c r="I924" s="36"/>
      <c r="J924" s="35"/>
      <c r="K924" s="35" t="s">
        <v>4</v>
      </c>
      <c r="L924" s="35" t="s">
        <v>14</v>
      </c>
      <c r="M924" s="35" t="s">
        <v>121</v>
      </c>
      <c r="N924" s="35">
        <v>923</v>
      </c>
    </row>
    <row r="925" spans="1:14" ht="15.75" x14ac:dyDescent="0.25">
      <c r="A925" s="37" t="s">
        <v>1858</v>
      </c>
      <c r="B925" s="37" t="s">
        <v>95</v>
      </c>
      <c r="C925" s="38" t="s">
        <v>43</v>
      </c>
      <c r="D925" s="37" t="s">
        <v>1859</v>
      </c>
      <c r="E925" s="37" t="s">
        <v>658</v>
      </c>
      <c r="F925" s="39">
        <v>57626</v>
      </c>
      <c r="G925" s="38" t="s">
        <v>12</v>
      </c>
      <c r="H925" s="38" t="s">
        <v>13</v>
      </c>
      <c r="I925" s="39"/>
      <c r="J925" s="38"/>
      <c r="K925" s="38" t="s">
        <v>2</v>
      </c>
      <c r="L925" s="38" t="s">
        <v>14</v>
      </c>
      <c r="M925" s="38" t="s">
        <v>15</v>
      </c>
      <c r="N925" s="35">
        <v>924</v>
      </c>
    </row>
    <row r="926" spans="1:14" ht="15.75" x14ac:dyDescent="0.25">
      <c r="A926" s="34" t="s">
        <v>1860</v>
      </c>
      <c r="B926" s="34" t="s">
        <v>1861</v>
      </c>
      <c r="C926" s="35" t="s">
        <v>51</v>
      </c>
      <c r="D926" s="34" t="s">
        <v>1862</v>
      </c>
      <c r="E926" s="34" t="s">
        <v>1863</v>
      </c>
      <c r="F926" s="40">
        <v>57594</v>
      </c>
      <c r="G926" s="35" t="s">
        <v>12</v>
      </c>
      <c r="H926" s="35" t="s">
        <v>13</v>
      </c>
      <c r="I926" s="36"/>
      <c r="J926" s="35"/>
      <c r="K926" s="35" t="s">
        <v>2</v>
      </c>
      <c r="L926" s="35" t="s">
        <v>14</v>
      </c>
      <c r="M926" s="35" t="s">
        <v>15</v>
      </c>
      <c r="N926" s="193">
        <v>925</v>
      </c>
    </row>
    <row r="927" spans="1:14" ht="15.75" x14ac:dyDescent="0.25">
      <c r="A927" s="37" t="s">
        <v>580</v>
      </c>
      <c r="B927" s="37" t="s">
        <v>1864</v>
      </c>
      <c r="C927" s="38" t="s">
        <v>51</v>
      </c>
      <c r="D927" s="37" t="s">
        <v>1865</v>
      </c>
      <c r="E927" s="37" t="s">
        <v>1866</v>
      </c>
      <c r="F927" s="39">
        <v>57594</v>
      </c>
      <c r="G927" s="38" t="s">
        <v>12</v>
      </c>
      <c r="H927" s="38" t="s">
        <v>13</v>
      </c>
      <c r="I927" s="39"/>
      <c r="J927" s="38"/>
      <c r="K927" s="38" t="s">
        <v>2</v>
      </c>
      <c r="L927" s="38" t="s">
        <v>14</v>
      </c>
      <c r="M927" s="38" t="s">
        <v>15</v>
      </c>
      <c r="N927" s="35">
        <v>926</v>
      </c>
    </row>
    <row r="928" spans="1:14" ht="15.75" x14ac:dyDescent="0.25">
      <c r="A928" s="34" t="s">
        <v>1855</v>
      </c>
      <c r="B928" s="34" t="s">
        <v>50</v>
      </c>
      <c r="C928" s="35" t="s">
        <v>58</v>
      </c>
      <c r="D928" s="34" t="s">
        <v>712</v>
      </c>
      <c r="E928" s="34" t="s">
        <v>1050</v>
      </c>
      <c r="F928" s="36">
        <v>57560</v>
      </c>
      <c r="G928" s="35" t="s">
        <v>12</v>
      </c>
      <c r="H928" s="35" t="s">
        <v>13</v>
      </c>
      <c r="I928" s="36"/>
      <c r="J928" s="35"/>
      <c r="K928" s="35" t="s">
        <v>3</v>
      </c>
      <c r="L928" s="35" t="s">
        <v>59</v>
      </c>
      <c r="M928" s="35" t="s">
        <v>60</v>
      </c>
      <c r="N928" s="35">
        <v>927</v>
      </c>
    </row>
    <row r="929" spans="1:14" ht="15.75" x14ac:dyDescent="0.25">
      <c r="A929" s="37" t="s">
        <v>1870</v>
      </c>
      <c r="B929" s="37" t="s">
        <v>1871</v>
      </c>
      <c r="C929" s="49"/>
      <c r="D929" s="37" t="s">
        <v>1872</v>
      </c>
      <c r="E929" s="37" t="s">
        <v>730</v>
      </c>
      <c r="F929" s="43">
        <v>57530</v>
      </c>
      <c r="G929" s="38" t="s">
        <v>12</v>
      </c>
      <c r="H929" s="38" t="s">
        <v>13</v>
      </c>
      <c r="I929" s="39"/>
      <c r="J929" s="38"/>
      <c r="K929" s="38" t="s">
        <v>2</v>
      </c>
      <c r="L929" s="38" t="s">
        <v>14</v>
      </c>
      <c r="M929" s="38" t="s">
        <v>15</v>
      </c>
      <c r="N929" s="193">
        <v>928</v>
      </c>
    </row>
    <row r="930" spans="1:14" ht="15.75" x14ac:dyDescent="0.25">
      <c r="A930" s="51" t="s">
        <v>1846</v>
      </c>
      <c r="B930" s="51" t="s">
        <v>1847</v>
      </c>
      <c r="C930" s="35" t="s">
        <v>9</v>
      </c>
      <c r="D930" s="51" t="s">
        <v>201</v>
      </c>
      <c r="E930" s="51" t="s">
        <v>189</v>
      </c>
      <c r="F930" s="36">
        <v>57464</v>
      </c>
      <c r="G930" s="35" t="s">
        <v>12</v>
      </c>
      <c r="H930" s="35" t="s">
        <v>13</v>
      </c>
      <c r="I930" s="36"/>
      <c r="J930" s="35"/>
      <c r="K930" s="35" t="s">
        <v>3</v>
      </c>
      <c r="L930" s="35" t="s">
        <v>59</v>
      </c>
      <c r="M930" s="35" t="s">
        <v>60</v>
      </c>
      <c r="N930" s="35">
        <v>929</v>
      </c>
    </row>
    <row r="931" spans="1:14" ht="15.75" x14ac:dyDescent="0.25">
      <c r="A931" s="37" t="s">
        <v>1363</v>
      </c>
      <c r="B931" s="37" t="s">
        <v>95</v>
      </c>
      <c r="C931" s="38" t="s">
        <v>144</v>
      </c>
      <c r="D931" s="37" t="s">
        <v>712</v>
      </c>
      <c r="E931" s="37" t="s">
        <v>527</v>
      </c>
      <c r="F931" s="43">
        <v>57448</v>
      </c>
      <c r="G931" s="38" t="s">
        <v>58</v>
      </c>
      <c r="H931" s="38" t="s">
        <v>13</v>
      </c>
      <c r="I931" s="39"/>
      <c r="J931" s="38"/>
      <c r="K931" s="38" t="s">
        <v>1</v>
      </c>
      <c r="L931" s="38" t="s">
        <v>59</v>
      </c>
      <c r="M931" s="38" t="s">
        <v>60</v>
      </c>
      <c r="N931" s="35">
        <v>930</v>
      </c>
    </row>
    <row r="932" spans="1:14" ht="15.75" x14ac:dyDescent="0.25">
      <c r="A932" s="34" t="s">
        <v>1856</v>
      </c>
      <c r="B932" s="34" t="s">
        <v>1857</v>
      </c>
      <c r="C932" s="35" t="s">
        <v>181</v>
      </c>
      <c r="D932" s="34" t="s">
        <v>782</v>
      </c>
      <c r="E932" s="34" t="s">
        <v>93</v>
      </c>
      <c r="F932" s="36">
        <v>57214</v>
      </c>
      <c r="G932" s="35" t="s">
        <v>12</v>
      </c>
      <c r="H932" s="35" t="s">
        <v>13</v>
      </c>
      <c r="I932" s="36"/>
      <c r="J932" s="35"/>
      <c r="K932" s="35" t="s">
        <v>3</v>
      </c>
      <c r="L932" s="35" t="s">
        <v>59</v>
      </c>
      <c r="M932" s="35" t="s">
        <v>60</v>
      </c>
      <c r="N932" s="193">
        <v>931</v>
      </c>
    </row>
    <row r="933" spans="1:14" ht="15.75" x14ac:dyDescent="0.25">
      <c r="A933" s="37" t="s">
        <v>2824</v>
      </c>
      <c r="B933" s="37" t="s">
        <v>2825</v>
      </c>
      <c r="C933" s="38" t="s">
        <v>12</v>
      </c>
      <c r="D933" s="37" t="s">
        <v>782</v>
      </c>
      <c r="E933" s="37" t="s">
        <v>385</v>
      </c>
      <c r="F933" s="43">
        <v>57208</v>
      </c>
      <c r="G933" s="38" t="s">
        <v>58</v>
      </c>
      <c r="H933" s="38" t="s">
        <v>13</v>
      </c>
      <c r="I933" s="39"/>
      <c r="J933" s="38"/>
      <c r="K933" s="38" t="s">
        <v>1</v>
      </c>
      <c r="L933" s="38" t="s">
        <v>59</v>
      </c>
      <c r="M933" s="38" t="s">
        <v>60</v>
      </c>
      <c r="N933" s="35">
        <v>932</v>
      </c>
    </row>
    <row r="934" spans="1:14" ht="15.75" x14ac:dyDescent="0.25">
      <c r="A934" s="34" t="s">
        <v>1881</v>
      </c>
      <c r="B934" s="34" t="s">
        <v>184</v>
      </c>
      <c r="C934" s="35" t="s">
        <v>12</v>
      </c>
      <c r="D934" s="34" t="s">
        <v>1882</v>
      </c>
      <c r="E934" s="34" t="s">
        <v>2741</v>
      </c>
      <c r="F934" s="40">
        <v>57176</v>
      </c>
      <c r="G934" s="35" t="s">
        <v>12</v>
      </c>
      <c r="H934" s="35" t="s">
        <v>13</v>
      </c>
      <c r="I934" s="36"/>
      <c r="J934" s="35"/>
      <c r="K934" s="35" t="s">
        <v>2</v>
      </c>
      <c r="L934" s="35" t="s">
        <v>14</v>
      </c>
      <c r="M934" s="35" t="s">
        <v>15</v>
      </c>
      <c r="N934" s="35">
        <v>933</v>
      </c>
    </row>
    <row r="935" spans="1:14" ht="15.75" x14ac:dyDescent="0.25">
      <c r="A935" s="37" t="s">
        <v>2826</v>
      </c>
      <c r="B935" s="37" t="s">
        <v>2016</v>
      </c>
      <c r="C935" s="38" t="s">
        <v>51</v>
      </c>
      <c r="D935" s="37" t="s">
        <v>2827</v>
      </c>
      <c r="E935" s="37" t="s">
        <v>2580</v>
      </c>
      <c r="F935" s="39">
        <v>57176</v>
      </c>
      <c r="G935" s="38" t="s">
        <v>12</v>
      </c>
      <c r="H935" s="38" t="s">
        <v>13</v>
      </c>
      <c r="I935" s="39"/>
      <c r="J935" s="38"/>
      <c r="K935" s="38" t="s">
        <v>2</v>
      </c>
      <c r="L935" s="38" t="s">
        <v>14</v>
      </c>
      <c r="M935" s="38" t="s">
        <v>15</v>
      </c>
      <c r="N935" s="193">
        <v>934</v>
      </c>
    </row>
    <row r="936" spans="1:14" ht="15.75" x14ac:dyDescent="0.25">
      <c r="A936" s="41" t="s">
        <v>1883</v>
      </c>
      <c r="B936" s="34" t="s">
        <v>1265</v>
      </c>
      <c r="C936" s="35" t="s">
        <v>51</v>
      </c>
      <c r="D936" s="34" t="s">
        <v>1884</v>
      </c>
      <c r="E936" s="34" t="s">
        <v>37</v>
      </c>
      <c r="F936" s="36">
        <v>57153</v>
      </c>
      <c r="G936" s="35" t="s">
        <v>12</v>
      </c>
      <c r="H936" s="35" t="s">
        <v>13</v>
      </c>
      <c r="I936" s="36">
        <v>5000</v>
      </c>
      <c r="J936" s="35"/>
      <c r="K936" s="35" t="s">
        <v>2</v>
      </c>
      <c r="L936" s="35" t="s">
        <v>14</v>
      </c>
      <c r="M936" s="35" t="s">
        <v>15</v>
      </c>
      <c r="N936" s="35">
        <v>935</v>
      </c>
    </row>
    <row r="937" spans="1:14" ht="15.75" x14ac:dyDescent="0.25">
      <c r="A937" s="37" t="s">
        <v>1878</v>
      </c>
      <c r="B937" s="37" t="s">
        <v>1447</v>
      </c>
      <c r="C937" s="38" t="s">
        <v>51</v>
      </c>
      <c r="D937" s="37" t="s">
        <v>782</v>
      </c>
      <c r="E937" s="37" t="s">
        <v>573</v>
      </c>
      <c r="F937" s="43">
        <v>57043</v>
      </c>
      <c r="G937" s="38" t="s">
        <v>12</v>
      </c>
      <c r="H937" s="38" t="s">
        <v>13</v>
      </c>
      <c r="I937" s="39">
        <v>1500</v>
      </c>
      <c r="J937" s="38"/>
      <c r="K937" s="38" t="s">
        <v>3</v>
      </c>
      <c r="L937" s="38" t="s">
        <v>59</v>
      </c>
      <c r="M937" s="38" t="s">
        <v>60</v>
      </c>
      <c r="N937" s="35">
        <v>936</v>
      </c>
    </row>
    <row r="938" spans="1:14" ht="15.75" x14ac:dyDescent="0.25">
      <c r="A938" s="34" t="s">
        <v>737</v>
      </c>
      <c r="B938" s="34" t="s">
        <v>1575</v>
      </c>
      <c r="C938" s="35" t="s">
        <v>51</v>
      </c>
      <c r="D938" s="34" t="s">
        <v>201</v>
      </c>
      <c r="E938" s="34" t="s">
        <v>373</v>
      </c>
      <c r="F938" s="40">
        <v>57018</v>
      </c>
      <c r="G938" s="35" t="s">
        <v>12</v>
      </c>
      <c r="H938" s="35" t="s">
        <v>13</v>
      </c>
      <c r="I938" s="36"/>
      <c r="J938" s="35"/>
      <c r="K938" s="35" t="s">
        <v>3</v>
      </c>
      <c r="L938" s="35" t="s">
        <v>59</v>
      </c>
      <c r="M938" s="35" t="s">
        <v>60</v>
      </c>
      <c r="N938" s="193">
        <v>937</v>
      </c>
    </row>
    <row r="939" spans="1:14" ht="15.75" x14ac:dyDescent="0.25">
      <c r="A939" s="45" t="s">
        <v>1313</v>
      </c>
      <c r="B939" s="46" t="s">
        <v>628</v>
      </c>
      <c r="C939" s="47" t="s">
        <v>135</v>
      </c>
      <c r="D939" s="46" t="s">
        <v>588</v>
      </c>
      <c r="E939" s="46" t="s">
        <v>249</v>
      </c>
      <c r="F939" s="50">
        <v>57000</v>
      </c>
      <c r="G939" s="47" t="s">
        <v>12</v>
      </c>
      <c r="H939" s="47" t="s">
        <v>13</v>
      </c>
      <c r="I939" s="48"/>
      <c r="J939" s="47"/>
      <c r="K939" s="47" t="s">
        <v>3</v>
      </c>
      <c r="L939" s="47" t="s">
        <v>59</v>
      </c>
      <c r="M939" s="47" t="s">
        <v>60</v>
      </c>
      <c r="N939" s="35">
        <v>938</v>
      </c>
    </row>
    <row r="940" spans="1:14" ht="15.75" x14ac:dyDescent="0.25">
      <c r="A940" s="34" t="s">
        <v>1876</v>
      </c>
      <c r="B940" s="34" t="s">
        <v>1877</v>
      </c>
      <c r="C940" s="35" t="s">
        <v>144</v>
      </c>
      <c r="D940" s="34" t="s">
        <v>782</v>
      </c>
      <c r="E940" s="34" t="s">
        <v>527</v>
      </c>
      <c r="F940" s="40">
        <v>57000</v>
      </c>
      <c r="G940" s="35" t="s">
        <v>12</v>
      </c>
      <c r="H940" s="35" t="s">
        <v>13</v>
      </c>
      <c r="I940" s="36"/>
      <c r="J940" s="35"/>
      <c r="K940" s="35" t="s">
        <v>3</v>
      </c>
      <c r="L940" s="35" t="s">
        <v>59</v>
      </c>
      <c r="M940" s="35" t="s">
        <v>60</v>
      </c>
      <c r="N940" s="35">
        <v>939</v>
      </c>
    </row>
    <row r="941" spans="1:14" ht="15.75" x14ac:dyDescent="0.25">
      <c r="A941" s="42" t="s">
        <v>1887</v>
      </c>
      <c r="B941" s="37" t="s">
        <v>875</v>
      </c>
      <c r="C941" s="38" t="s">
        <v>9</v>
      </c>
      <c r="D941" s="37" t="s">
        <v>1888</v>
      </c>
      <c r="E941" s="37" t="s">
        <v>1889</v>
      </c>
      <c r="F941" s="39">
        <v>56968</v>
      </c>
      <c r="G941" s="38" t="s">
        <v>12</v>
      </c>
      <c r="H941" s="38" t="s">
        <v>13</v>
      </c>
      <c r="I941" s="39"/>
      <c r="J941" s="38"/>
      <c r="K941" s="38" t="s">
        <v>2</v>
      </c>
      <c r="L941" s="38" t="s">
        <v>14</v>
      </c>
      <c r="M941" s="38" t="s">
        <v>15</v>
      </c>
      <c r="N941" s="193">
        <v>940</v>
      </c>
    </row>
    <row r="942" spans="1:14" ht="15.75" x14ac:dyDescent="0.25">
      <c r="A942" s="34" t="s">
        <v>1891</v>
      </c>
      <c r="B942" s="34" t="s">
        <v>8</v>
      </c>
      <c r="C942" s="44"/>
      <c r="D942" s="34" t="s">
        <v>1892</v>
      </c>
      <c r="E942" s="34" t="s">
        <v>1246</v>
      </c>
      <c r="F942" s="36">
        <v>56958</v>
      </c>
      <c r="G942" s="35" t="s">
        <v>12</v>
      </c>
      <c r="H942" s="35" t="s">
        <v>13</v>
      </c>
      <c r="I942" s="36"/>
      <c r="J942" s="35"/>
      <c r="K942" s="35" t="s">
        <v>2</v>
      </c>
      <c r="L942" s="35" t="s">
        <v>14</v>
      </c>
      <c r="M942" s="35" t="s">
        <v>15</v>
      </c>
      <c r="N942" s="35">
        <v>941</v>
      </c>
    </row>
    <row r="943" spans="1:14" ht="15.75" x14ac:dyDescent="0.25">
      <c r="A943" s="37" t="s">
        <v>1875</v>
      </c>
      <c r="B943" s="37" t="s">
        <v>1773</v>
      </c>
      <c r="C943" s="38" t="s">
        <v>87</v>
      </c>
      <c r="D943" s="37" t="s">
        <v>782</v>
      </c>
      <c r="E943" s="37" t="s">
        <v>211</v>
      </c>
      <c r="F943" s="39">
        <v>56948</v>
      </c>
      <c r="G943" s="38" t="s">
        <v>12</v>
      </c>
      <c r="H943" s="38" t="s">
        <v>13</v>
      </c>
      <c r="I943" s="39"/>
      <c r="J943" s="38"/>
      <c r="K943" s="38" t="s">
        <v>3</v>
      </c>
      <c r="L943" s="38" t="s">
        <v>59</v>
      </c>
      <c r="M943" s="38" t="s">
        <v>60</v>
      </c>
      <c r="N943" s="35">
        <v>942</v>
      </c>
    </row>
    <row r="944" spans="1:14" ht="15.75" x14ac:dyDescent="0.25">
      <c r="A944" s="34" t="s">
        <v>1879</v>
      </c>
      <c r="B944" s="34" t="s">
        <v>1880</v>
      </c>
      <c r="C944" s="35" t="s">
        <v>58</v>
      </c>
      <c r="D944" s="34" t="s">
        <v>712</v>
      </c>
      <c r="E944" s="34" t="s">
        <v>916</v>
      </c>
      <c r="F944" s="36">
        <v>56937</v>
      </c>
      <c r="G944" s="35" t="s">
        <v>12</v>
      </c>
      <c r="H944" s="35" t="s">
        <v>13</v>
      </c>
      <c r="I944" s="36"/>
      <c r="J944" s="35"/>
      <c r="K944" s="35" t="s">
        <v>3</v>
      </c>
      <c r="L944" s="35" t="s">
        <v>59</v>
      </c>
      <c r="M944" s="35" t="s">
        <v>60</v>
      </c>
      <c r="N944" s="193">
        <v>943</v>
      </c>
    </row>
    <row r="945" spans="1:14" ht="15.75" x14ac:dyDescent="0.25">
      <c r="A945" s="42" t="s">
        <v>1697</v>
      </c>
      <c r="B945" s="37" t="s">
        <v>35</v>
      </c>
      <c r="C945" s="38" t="s">
        <v>87</v>
      </c>
      <c r="D945" s="37" t="s">
        <v>2246</v>
      </c>
      <c r="E945" s="37" t="s">
        <v>505</v>
      </c>
      <c r="F945" s="43">
        <v>56864</v>
      </c>
      <c r="G945" s="38" t="s">
        <v>12</v>
      </c>
      <c r="H945" s="38" t="s">
        <v>13</v>
      </c>
      <c r="I945" s="39">
        <v>4251</v>
      </c>
      <c r="J945" s="38"/>
      <c r="K945" s="38" t="s">
        <v>2</v>
      </c>
      <c r="L945" s="38" t="s">
        <v>14</v>
      </c>
      <c r="M945" s="38" t="s">
        <v>15</v>
      </c>
      <c r="N945" s="35">
        <v>944</v>
      </c>
    </row>
    <row r="946" spans="1:14" ht="15.75" x14ac:dyDescent="0.25">
      <c r="A946" s="34" t="s">
        <v>1807</v>
      </c>
      <c r="B946" s="34" t="s">
        <v>1738</v>
      </c>
      <c r="C946" s="35" t="s">
        <v>31</v>
      </c>
      <c r="D946" s="34" t="s">
        <v>712</v>
      </c>
      <c r="E946" s="34" t="s">
        <v>576</v>
      </c>
      <c r="F946" s="36">
        <v>56846</v>
      </c>
      <c r="G946" s="35" t="s">
        <v>12</v>
      </c>
      <c r="H946" s="35" t="s">
        <v>13</v>
      </c>
      <c r="I946" s="36"/>
      <c r="J946" s="35"/>
      <c r="K946" s="35" t="s">
        <v>3</v>
      </c>
      <c r="L946" s="35" t="s">
        <v>59</v>
      </c>
      <c r="M946" s="35" t="s">
        <v>60</v>
      </c>
      <c r="N946" s="35">
        <v>945</v>
      </c>
    </row>
    <row r="947" spans="1:14" ht="15.75" x14ac:dyDescent="0.25">
      <c r="A947" s="37" t="s">
        <v>1873</v>
      </c>
      <c r="B947" s="37" t="s">
        <v>1874</v>
      </c>
      <c r="C947" s="38" t="s">
        <v>31</v>
      </c>
      <c r="D947" s="37" t="s">
        <v>782</v>
      </c>
      <c r="E947" s="37" t="s">
        <v>270</v>
      </c>
      <c r="F947" s="43">
        <v>56797</v>
      </c>
      <c r="G947" s="38" t="s">
        <v>12</v>
      </c>
      <c r="H947" s="38" t="s">
        <v>13</v>
      </c>
      <c r="I947" s="39"/>
      <c r="J947" s="38"/>
      <c r="K947" s="38" t="s">
        <v>3</v>
      </c>
      <c r="L947" s="38" t="s">
        <v>59</v>
      </c>
      <c r="M947" s="38" t="s">
        <v>60</v>
      </c>
      <c r="N947" s="193">
        <v>946</v>
      </c>
    </row>
    <row r="948" spans="1:14" ht="15.75" x14ac:dyDescent="0.25">
      <c r="A948" s="34" t="s">
        <v>1612</v>
      </c>
      <c r="B948" s="34" t="s">
        <v>875</v>
      </c>
      <c r="C948" s="35" t="s">
        <v>187</v>
      </c>
      <c r="D948" s="34" t="s">
        <v>996</v>
      </c>
      <c r="E948" s="34" t="s">
        <v>53</v>
      </c>
      <c r="F948" s="36">
        <v>56751</v>
      </c>
      <c r="G948" s="35" t="s">
        <v>12</v>
      </c>
      <c r="H948" s="35" t="s">
        <v>13</v>
      </c>
      <c r="I948" s="36"/>
      <c r="J948" s="35"/>
      <c r="K948" s="35" t="s">
        <v>2</v>
      </c>
      <c r="L948" s="35" t="s">
        <v>14</v>
      </c>
      <c r="M948" s="35" t="s">
        <v>15</v>
      </c>
      <c r="N948" s="35">
        <v>947</v>
      </c>
    </row>
    <row r="949" spans="1:14" ht="15.75" x14ac:dyDescent="0.25">
      <c r="A949" s="42" t="s">
        <v>1897</v>
      </c>
      <c r="B949" s="37" t="s">
        <v>609</v>
      </c>
      <c r="C949" s="38" t="s">
        <v>12</v>
      </c>
      <c r="D949" s="37" t="s">
        <v>1898</v>
      </c>
      <c r="E949" s="37" t="s">
        <v>321</v>
      </c>
      <c r="F949" s="39">
        <v>56681</v>
      </c>
      <c r="G949" s="38" t="s">
        <v>12</v>
      </c>
      <c r="H949" s="38" t="s">
        <v>13</v>
      </c>
      <c r="I949" s="39">
        <v>700</v>
      </c>
      <c r="J949" s="38"/>
      <c r="K949" s="38" t="s">
        <v>2</v>
      </c>
      <c r="L949" s="38" t="s">
        <v>14</v>
      </c>
      <c r="M949" s="38" t="s">
        <v>15</v>
      </c>
      <c r="N949" s="35">
        <v>948</v>
      </c>
    </row>
    <row r="950" spans="1:14" ht="15.75" x14ac:dyDescent="0.25">
      <c r="A950" s="34" t="s">
        <v>401</v>
      </c>
      <c r="B950" s="34" t="s">
        <v>1265</v>
      </c>
      <c r="C950" s="35" t="s">
        <v>51</v>
      </c>
      <c r="D950" s="34" t="s">
        <v>1752</v>
      </c>
      <c r="E950" s="34" t="s">
        <v>173</v>
      </c>
      <c r="F950" s="36">
        <v>56661</v>
      </c>
      <c r="G950" s="35" t="s">
        <v>12</v>
      </c>
      <c r="H950" s="35" t="s">
        <v>13</v>
      </c>
      <c r="I950" s="36"/>
      <c r="J950" s="35"/>
      <c r="K950" s="35" t="s">
        <v>2</v>
      </c>
      <c r="L950" s="35" t="s">
        <v>14</v>
      </c>
      <c r="M950" s="35" t="s">
        <v>15</v>
      </c>
      <c r="N950" s="193">
        <v>949</v>
      </c>
    </row>
    <row r="951" spans="1:14" ht="15.75" x14ac:dyDescent="0.25">
      <c r="A951" s="37" t="s">
        <v>1778</v>
      </c>
      <c r="B951" s="37" t="s">
        <v>340</v>
      </c>
      <c r="C951" s="38" t="s">
        <v>87</v>
      </c>
      <c r="D951" s="37" t="s">
        <v>2814</v>
      </c>
      <c r="E951" s="37" t="s">
        <v>53</v>
      </c>
      <c r="F951" s="39">
        <v>56580</v>
      </c>
      <c r="G951" s="38" t="s">
        <v>12</v>
      </c>
      <c r="H951" s="38" t="s">
        <v>13</v>
      </c>
      <c r="I951" s="39"/>
      <c r="J951" s="38"/>
      <c r="K951" s="38" t="s">
        <v>2</v>
      </c>
      <c r="L951" s="38" t="s">
        <v>14</v>
      </c>
      <c r="M951" s="38" t="s">
        <v>15</v>
      </c>
      <c r="N951" s="35">
        <v>950</v>
      </c>
    </row>
    <row r="952" spans="1:14" ht="15.75" x14ac:dyDescent="0.25">
      <c r="A952" s="34" t="s">
        <v>1893</v>
      </c>
      <c r="B952" s="34" t="s">
        <v>1894</v>
      </c>
      <c r="C952" s="35" t="s">
        <v>287</v>
      </c>
      <c r="D952" s="34" t="s">
        <v>782</v>
      </c>
      <c r="E952" s="34" t="s">
        <v>297</v>
      </c>
      <c r="F952" s="36">
        <v>56514</v>
      </c>
      <c r="G952" s="35" t="s">
        <v>12</v>
      </c>
      <c r="H952" s="35" t="s">
        <v>13</v>
      </c>
      <c r="I952" s="36">
        <v>1500</v>
      </c>
      <c r="J952" s="35"/>
      <c r="K952" s="35" t="s">
        <v>3</v>
      </c>
      <c r="L952" s="35" t="s">
        <v>59</v>
      </c>
      <c r="M952" s="35" t="s">
        <v>60</v>
      </c>
      <c r="N952" s="35">
        <v>951</v>
      </c>
    </row>
    <row r="953" spans="1:14" ht="15.75" x14ac:dyDescent="0.25">
      <c r="A953" s="37" t="s">
        <v>432</v>
      </c>
      <c r="B953" s="37" t="s">
        <v>1721</v>
      </c>
      <c r="C953" s="38" t="s">
        <v>144</v>
      </c>
      <c r="D953" s="37" t="s">
        <v>2828</v>
      </c>
      <c r="E953" s="37" t="s">
        <v>120</v>
      </c>
      <c r="F953" s="43">
        <v>56481</v>
      </c>
      <c r="G953" s="38" t="s">
        <v>12</v>
      </c>
      <c r="H953" s="38" t="s">
        <v>13</v>
      </c>
      <c r="I953" s="39"/>
      <c r="J953" s="38"/>
      <c r="K953" s="38" t="s">
        <v>2</v>
      </c>
      <c r="L953" s="38" t="s">
        <v>14</v>
      </c>
      <c r="M953" s="38" t="s">
        <v>15</v>
      </c>
      <c r="N953" s="193">
        <v>952</v>
      </c>
    </row>
    <row r="954" spans="1:14" ht="15.75" x14ac:dyDescent="0.25">
      <c r="A954" s="34" t="s">
        <v>1850</v>
      </c>
      <c r="B954" s="34" t="s">
        <v>1851</v>
      </c>
      <c r="C954" s="44"/>
      <c r="D954" s="34" t="s">
        <v>782</v>
      </c>
      <c r="E954" s="34" t="s">
        <v>410</v>
      </c>
      <c r="F954" s="40">
        <v>56450</v>
      </c>
      <c r="G954" s="35" t="s">
        <v>12</v>
      </c>
      <c r="H954" s="35" t="s">
        <v>13</v>
      </c>
      <c r="I954" s="36">
        <v>360</v>
      </c>
      <c r="J954" s="35"/>
      <c r="K954" s="35" t="s">
        <v>3</v>
      </c>
      <c r="L954" s="35" t="s">
        <v>59</v>
      </c>
      <c r="M954" s="35" t="s">
        <v>60</v>
      </c>
      <c r="N954" s="35">
        <v>953</v>
      </c>
    </row>
    <row r="955" spans="1:14" ht="15.75" x14ac:dyDescent="0.25">
      <c r="A955" s="37" t="s">
        <v>1905</v>
      </c>
      <c r="B955" s="37" t="s">
        <v>1906</v>
      </c>
      <c r="C955" s="38" t="s">
        <v>51</v>
      </c>
      <c r="D955" s="37" t="s">
        <v>359</v>
      </c>
      <c r="E955" s="37" t="s">
        <v>2786</v>
      </c>
      <c r="F955" s="39">
        <v>56410</v>
      </c>
      <c r="G955" s="38" t="s">
        <v>12</v>
      </c>
      <c r="H955" s="38" t="s">
        <v>13</v>
      </c>
      <c r="I955" s="39"/>
      <c r="J955" s="38"/>
      <c r="K955" s="38" t="s">
        <v>2</v>
      </c>
      <c r="L955" s="38" t="s">
        <v>14</v>
      </c>
      <c r="M955" s="38" t="s">
        <v>15</v>
      </c>
      <c r="N955" s="35">
        <v>954</v>
      </c>
    </row>
    <row r="956" spans="1:14" ht="15.75" x14ac:dyDescent="0.25">
      <c r="A956" s="34" t="s">
        <v>1895</v>
      </c>
      <c r="B956" s="34" t="s">
        <v>1709</v>
      </c>
      <c r="C956" s="44"/>
      <c r="D956" s="34" t="s">
        <v>588</v>
      </c>
      <c r="E956" s="34" t="s">
        <v>459</v>
      </c>
      <c r="F956" s="40">
        <v>56407</v>
      </c>
      <c r="G956" s="35" t="s">
        <v>58</v>
      </c>
      <c r="H956" s="35" t="s">
        <v>13</v>
      </c>
      <c r="I956" s="36"/>
      <c r="J956" s="35"/>
      <c r="K956" s="35" t="s">
        <v>1</v>
      </c>
      <c r="L956" s="35" t="s">
        <v>59</v>
      </c>
      <c r="M956" s="35" t="s">
        <v>60</v>
      </c>
      <c r="N956" s="193">
        <v>955</v>
      </c>
    </row>
    <row r="957" spans="1:14" ht="15.75" x14ac:dyDescent="0.25">
      <c r="A957" s="42" t="s">
        <v>1907</v>
      </c>
      <c r="B957" s="37" t="s">
        <v>1226</v>
      </c>
      <c r="C957" s="38" t="s">
        <v>152</v>
      </c>
      <c r="D957" s="37" t="s">
        <v>1908</v>
      </c>
      <c r="E957" s="37" t="s">
        <v>120</v>
      </c>
      <c r="F957" s="39">
        <v>56302</v>
      </c>
      <c r="G957" s="38" t="s">
        <v>12</v>
      </c>
      <c r="H957" s="38" t="s">
        <v>13</v>
      </c>
      <c r="I957" s="39"/>
      <c r="J957" s="38"/>
      <c r="K957" s="38" t="s">
        <v>2</v>
      </c>
      <c r="L957" s="38" t="s">
        <v>14</v>
      </c>
      <c r="M957" s="38" t="s">
        <v>15</v>
      </c>
      <c r="N957" s="35">
        <v>956</v>
      </c>
    </row>
    <row r="958" spans="1:14" ht="15.75" x14ac:dyDescent="0.25">
      <c r="A958" s="41" t="s">
        <v>888</v>
      </c>
      <c r="B958" s="34" t="s">
        <v>1910</v>
      </c>
      <c r="C958" s="35" t="s">
        <v>51</v>
      </c>
      <c r="D958" s="34" t="s">
        <v>1911</v>
      </c>
      <c r="E958" s="34" t="s">
        <v>1912</v>
      </c>
      <c r="F958" s="40">
        <v>56182</v>
      </c>
      <c r="G958" s="35" t="s">
        <v>12</v>
      </c>
      <c r="H958" s="35" t="s">
        <v>13</v>
      </c>
      <c r="I958" s="36"/>
      <c r="J958" s="35"/>
      <c r="K958" s="35" t="s">
        <v>2</v>
      </c>
      <c r="L958" s="35" t="s">
        <v>14</v>
      </c>
      <c r="M958" s="35" t="s">
        <v>15</v>
      </c>
      <c r="N958" s="35">
        <v>957</v>
      </c>
    </row>
    <row r="959" spans="1:14" ht="15.75" x14ac:dyDescent="0.25">
      <c r="A959" s="37" t="s">
        <v>1913</v>
      </c>
      <c r="B959" s="37" t="s">
        <v>1914</v>
      </c>
      <c r="C959" s="38" t="s">
        <v>12</v>
      </c>
      <c r="D959" s="37" t="s">
        <v>1915</v>
      </c>
      <c r="E959" s="37" t="s">
        <v>812</v>
      </c>
      <c r="F959" s="43">
        <v>56126</v>
      </c>
      <c r="G959" s="38" t="s">
        <v>12</v>
      </c>
      <c r="H959" s="38" t="s">
        <v>13</v>
      </c>
      <c r="I959" s="39"/>
      <c r="J959" s="38"/>
      <c r="K959" s="38" t="s">
        <v>246</v>
      </c>
      <c r="L959" s="38" t="s">
        <v>14</v>
      </c>
      <c r="M959" s="38" t="s">
        <v>15</v>
      </c>
      <c r="N959" s="193">
        <v>958</v>
      </c>
    </row>
    <row r="960" spans="1:14" ht="15.75" x14ac:dyDescent="0.25">
      <c r="A960" s="34" t="s">
        <v>1899</v>
      </c>
      <c r="B960" s="34" t="s">
        <v>465</v>
      </c>
      <c r="C960" s="35" t="s">
        <v>9</v>
      </c>
      <c r="D960" s="34" t="s">
        <v>782</v>
      </c>
      <c r="E960" s="34" t="s">
        <v>189</v>
      </c>
      <c r="F960" s="36">
        <v>56108</v>
      </c>
      <c r="G960" s="35" t="s">
        <v>12</v>
      </c>
      <c r="H960" s="35" t="s">
        <v>13</v>
      </c>
      <c r="I960" s="36"/>
      <c r="J960" s="35"/>
      <c r="K960" s="35" t="s">
        <v>3</v>
      </c>
      <c r="L960" s="35" t="s">
        <v>59</v>
      </c>
      <c r="M960" s="35" t="s">
        <v>60</v>
      </c>
      <c r="N960" s="35">
        <v>959</v>
      </c>
    </row>
    <row r="961" spans="1:14" ht="15.75" x14ac:dyDescent="0.25">
      <c r="A961" s="42" t="s">
        <v>1916</v>
      </c>
      <c r="B961" s="37" t="s">
        <v>319</v>
      </c>
      <c r="C961" s="38" t="s">
        <v>187</v>
      </c>
      <c r="D961" s="37" t="s">
        <v>1917</v>
      </c>
      <c r="E961" s="37" t="s">
        <v>53</v>
      </c>
      <c r="F961" s="43">
        <v>56100</v>
      </c>
      <c r="G961" s="38" t="s">
        <v>12</v>
      </c>
      <c r="H961" s="38" t="s">
        <v>13</v>
      </c>
      <c r="I961" s="39"/>
      <c r="J961" s="38"/>
      <c r="K961" s="38" t="s">
        <v>2</v>
      </c>
      <c r="L961" s="38" t="s">
        <v>14</v>
      </c>
      <c r="M961" s="38" t="s">
        <v>15</v>
      </c>
      <c r="N961" s="35">
        <v>960</v>
      </c>
    </row>
    <row r="962" spans="1:14" ht="15.75" x14ac:dyDescent="0.25">
      <c r="A962" s="41" t="s">
        <v>1918</v>
      </c>
      <c r="B962" s="34" t="s">
        <v>1919</v>
      </c>
      <c r="C962" s="35" t="s">
        <v>12</v>
      </c>
      <c r="D962" s="34" t="s">
        <v>1920</v>
      </c>
      <c r="E962" s="34" t="s">
        <v>37</v>
      </c>
      <c r="F962" s="36">
        <v>56100</v>
      </c>
      <c r="G962" s="35" t="s">
        <v>12</v>
      </c>
      <c r="H962" s="35" t="s">
        <v>13</v>
      </c>
      <c r="I962" s="36"/>
      <c r="J962" s="35"/>
      <c r="K962" s="35" t="s">
        <v>2</v>
      </c>
      <c r="L962" s="35" t="s">
        <v>14</v>
      </c>
      <c r="M962" s="35" t="s">
        <v>15</v>
      </c>
      <c r="N962" s="193">
        <v>961</v>
      </c>
    </row>
    <row r="963" spans="1:14" ht="15.75" x14ac:dyDescent="0.25">
      <c r="A963" s="37" t="s">
        <v>2829</v>
      </c>
      <c r="B963" s="37" t="s">
        <v>2830</v>
      </c>
      <c r="C963" s="38" t="s">
        <v>144</v>
      </c>
      <c r="D963" s="37" t="s">
        <v>2831</v>
      </c>
      <c r="E963" s="37" t="s">
        <v>1261</v>
      </c>
      <c r="F963" s="39">
        <v>56100</v>
      </c>
      <c r="G963" s="38" t="s">
        <v>12</v>
      </c>
      <c r="H963" s="38" t="s">
        <v>13</v>
      </c>
      <c r="I963" s="39">
        <v>3600</v>
      </c>
      <c r="J963" s="38"/>
      <c r="K963" s="38" t="s">
        <v>2</v>
      </c>
      <c r="L963" s="38" t="s">
        <v>14</v>
      </c>
      <c r="M963" s="38" t="s">
        <v>15</v>
      </c>
      <c r="N963" s="35">
        <v>962</v>
      </c>
    </row>
    <row r="964" spans="1:14" ht="15.75" x14ac:dyDescent="0.25">
      <c r="A964" s="34" t="s">
        <v>425</v>
      </c>
      <c r="B964" s="34" t="s">
        <v>1331</v>
      </c>
      <c r="C964" s="35" t="s">
        <v>135</v>
      </c>
      <c r="D964" s="34" t="s">
        <v>1921</v>
      </c>
      <c r="E964" s="34" t="s">
        <v>141</v>
      </c>
      <c r="F964" s="36">
        <v>56075</v>
      </c>
      <c r="G964" s="35" t="s">
        <v>12</v>
      </c>
      <c r="H964" s="35" t="s">
        <v>13</v>
      </c>
      <c r="I964" s="36"/>
      <c r="J964" s="35"/>
      <c r="K964" s="35" t="s">
        <v>2</v>
      </c>
      <c r="L964" s="35" t="s">
        <v>14</v>
      </c>
      <c r="M964" s="35" t="s">
        <v>15</v>
      </c>
      <c r="N964" s="35">
        <v>963</v>
      </c>
    </row>
    <row r="965" spans="1:14" ht="15.75" x14ac:dyDescent="0.25">
      <c r="A965" s="37" t="s">
        <v>1151</v>
      </c>
      <c r="B965" s="37" t="s">
        <v>823</v>
      </c>
      <c r="C965" s="38" t="s">
        <v>181</v>
      </c>
      <c r="D965" s="37" t="s">
        <v>1921</v>
      </c>
      <c r="E965" s="37" t="s">
        <v>141</v>
      </c>
      <c r="F965" s="39">
        <v>56027</v>
      </c>
      <c r="G965" s="38" t="s">
        <v>12</v>
      </c>
      <c r="H965" s="38" t="s">
        <v>13</v>
      </c>
      <c r="I965" s="39"/>
      <c r="J965" s="38"/>
      <c r="K965" s="38" t="s">
        <v>2</v>
      </c>
      <c r="L965" s="38" t="s">
        <v>14</v>
      </c>
      <c r="M965" s="38" t="s">
        <v>15</v>
      </c>
      <c r="N965" s="193">
        <v>964</v>
      </c>
    </row>
    <row r="966" spans="1:14" ht="15.75" x14ac:dyDescent="0.25">
      <c r="A966" s="34" t="s">
        <v>372</v>
      </c>
      <c r="B966" s="34" t="s">
        <v>351</v>
      </c>
      <c r="C966" s="35" t="s">
        <v>181</v>
      </c>
      <c r="D966" s="34" t="s">
        <v>56</v>
      </c>
      <c r="E966" s="34" t="s">
        <v>814</v>
      </c>
      <c r="F966" s="36">
        <v>56000</v>
      </c>
      <c r="G966" s="35" t="s">
        <v>12</v>
      </c>
      <c r="H966" s="35" t="s">
        <v>13</v>
      </c>
      <c r="I966" s="36"/>
      <c r="J966" s="35"/>
      <c r="K966" s="35" t="s">
        <v>3</v>
      </c>
      <c r="L966" s="35" t="s">
        <v>59</v>
      </c>
      <c r="M966" s="35" t="s">
        <v>60</v>
      </c>
      <c r="N966" s="35">
        <v>965</v>
      </c>
    </row>
    <row r="967" spans="1:14" ht="15.75" x14ac:dyDescent="0.25">
      <c r="A967" s="42" t="s">
        <v>1902</v>
      </c>
      <c r="B967" s="37" t="s">
        <v>1903</v>
      </c>
      <c r="C967" s="38" t="s">
        <v>18</v>
      </c>
      <c r="D967" s="37" t="s">
        <v>201</v>
      </c>
      <c r="E967" s="37" t="s">
        <v>463</v>
      </c>
      <c r="F967" s="43">
        <v>56000</v>
      </c>
      <c r="G967" s="38" t="s">
        <v>58</v>
      </c>
      <c r="H967" s="38" t="s">
        <v>13</v>
      </c>
      <c r="I967" s="39"/>
      <c r="J967" s="38"/>
      <c r="K967" s="38" t="s">
        <v>1</v>
      </c>
      <c r="L967" s="38" t="s">
        <v>59</v>
      </c>
      <c r="M967" s="38" t="s">
        <v>60</v>
      </c>
      <c r="N967" s="35">
        <v>966</v>
      </c>
    </row>
    <row r="968" spans="1:14" ht="15.75" x14ac:dyDescent="0.25">
      <c r="A968" s="34" t="s">
        <v>1867</v>
      </c>
      <c r="B968" s="34" t="s">
        <v>1868</v>
      </c>
      <c r="C968" s="35" t="s">
        <v>51</v>
      </c>
      <c r="D968" s="34" t="s">
        <v>1869</v>
      </c>
      <c r="E968" s="34" t="s">
        <v>603</v>
      </c>
      <c r="F968" s="40">
        <v>55912</v>
      </c>
      <c r="G968" s="35" t="s">
        <v>12</v>
      </c>
      <c r="H968" s="35" t="s">
        <v>13</v>
      </c>
      <c r="I968" s="36"/>
      <c r="J968" s="35"/>
      <c r="K968" s="35" t="s">
        <v>3</v>
      </c>
      <c r="L968" s="35" t="s">
        <v>59</v>
      </c>
      <c r="M968" s="35" t="s">
        <v>60</v>
      </c>
      <c r="N968" s="193">
        <v>967</v>
      </c>
    </row>
    <row r="969" spans="1:14" ht="15.75" x14ac:dyDescent="0.25">
      <c r="A969" s="37" t="s">
        <v>1610</v>
      </c>
      <c r="B969" s="37" t="s">
        <v>282</v>
      </c>
      <c r="C969" s="38" t="s">
        <v>12</v>
      </c>
      <c r="D969" s="37" t="s">
        <v>1184</v>
      </c>
      <c r="E969" s="37" t="s">
        <v>53</v>
      </c>
      <c r="F969" s="39">
        <v>55825</v>
      </c>
      <c r="G969" s="38" t="s">
        <v>12</v>
      </c>
      <c r="H969" s="38" t="s">
        <v>13</v>
      </c>
      <c r="I969" s="39"/>
      <c r="J969" s="38"/>
      <c r="K969" s="38" t="s">
        <v>2</v>
      </c>
      <c r="L969" s="38" t="s">
        <v>14</v>
      </c>
      <c r="M969" s="38" t="s">
        <v>15</v>
      </c>
      <c r="N969" s="35">
        <v>968</v>
      </c>
    </row>
    <row r="970" spans="1:14" ht="15.75" x14ac:dyDescent="0.25">
      <c r="A970" s="41" t="s">
        <v>1933</v>
      </c>
      <c r="B970" s="34" t="s">
        <v>1934</v>
      </c>
      <c r="C970" s="35" t="s">
        <v>43</v>
      </c>
      <c r="D970" s="34" t="s">
        <v>1935</v>
      </c>
      <c r="E970" s="34" t="s">
        <v>240</v>
      </c>
      <c r="F970" s="40">
        <v>55735</v>
      </c>
      <c r="G970" s="35" t="s">
        <v>12</v>
      </c>
      <c r="H970" s="35" t="s">
        <v>13</v>
      </c>
      <c r="I970" s="36"/>
      <c r="J970" s="35"/>
      <c r="K970" s="35" t="s">
        <v>2</v>
      </c>
      <c r="L970" s="35" t="s">
        <v>14</v>
      </c>
      <c r="M970" s="35" t="s">
        <v>15</v>
      </c>
      <c r="N970" s="35">
        <v>969</v>
      </c>
    </row>
    <row r="971" spans="1:14" ht="15.75" x14ac:dyDescent="0.25">
      <c r="A971" s="37" t="s">
        <v>1936</v>
      </c>
      <c r="B971" s="37" t="s">
        <v>266</v>
      </c>
      <c r="C971" s="38" t="s">
        <v>31</v>
      </c>
      <c r="D971" s="37" t="s">
        <v>1654</v>
      </c>
      <c r="E971" s="37" t="s">
        <v>53</v>
      </c>
      <c r="F971" s="39">
        <v>55725</v>
      </c>
      <c r="G971" s="38" t="s">
        <v>12</v>
      </c>
      <c r="H971" s="38" t="s">
        <v>13</v>
      </c>
      <c r="I971" s="39"/>
      <c r="J971" s="38"/>
      <c r="K971" s="38" t="s">
        <v>2</v>
      </c>
      <c r="L971" s="38" t="s">
        <v>14</v>
      </c>
      <c r="M971" s="38" t="s">
        <v>15</v>
      </c>
      <c r="N971" s="193">
        <v>970</v>
      </c>
    </row>
    <row r="972" spans="1:14" ht="15.75" x14ac:dyDescent="0.25">
      <c r="A972" s="41" t="s">
        <v>1938</v>
      </c>
      <c r="B972" s="34" t="s">
        <v>1939</v>
      </c>
      <c r="C972" s="35" t="s">
        <v>12</v>
      </c>
      <c r="D972" s="34" t="s">
        <v>1940</v>
      </c>
      <c r="E972" s="34" t="s">
        <v>570</v>
      </c>
      <c r="F972" s="36">
        <v>55693</v>
      </c>
      <c r="G972" s="35" t="s">
        <v>12</v>
      </c>
      <c r="H972" s="35" t="s">
        <v>13</v>
      </c>
      <c r="I972" s="36"/>
      <c r="J972" s="35"/>
      <c r="K972" s="35" t="s">
        <v>2</v>
      </c>
      <c r="L972" s="35" t="s">
        <v>14</v>
      </c>
      <c r="M972" s="35" t="s">
        <v>15</v>
      </c>
      <c r="N972" s="35">
        <v>971</v>
      </c>
    </row>
    <row r="973" spans="1:14" ht="15.75" x14ac:dyDescent="0.25">
      <c r="A973" s="37" t="s">
        <v>2832</v>
      </c>
      <c r="B973" s="37" t="s">
        <v>74</v>
      </c>
      <c r="C973" s="38" t="s">
        <v>144</v>
      </c>
      <c r="D973" s="37" t="s">
        <v>2267</v>
      </c>
      <c r="E973" s="37" t="s">
        <v>141</v>
      </c>
      <c r="F973" s="39">
        <v>55524</v>
      </c>
      <c r="G973" s="38" t="s">
        <v>12</v>
      </c>
      <c r="H973" s="38" t="s">
        <v>13</v>
      </c>
      <c r="I973" s="39"/>
      <c r="J973" s="38"/>
      <c r="K973" s="38" t="s">
        <v>2</v>
      </c>
      <c r="L973" s="38" t="s">
        <v>14</v>
      </c>
      <c r="M973" s="38" t="s">
        <v>15</v>
      </c>
      <c r="N973" s="35">
        <v>972</v>
      </c>
    </row>
    <row r="974" spans="1:14" ht="15.75" x14ac:dyDescent="0.25">
      <c r="A974" s="34" t="s">
        <v>1952</v>
      </c>
      <c r="B974" s="34" t="s">
        <v>51</v>
      </c>
      <c r="C974" s="35" t="s">
        <v>18</v>
      </c>
      <c r="D974" s="34" t="s">
        <v>974</v>
      </c>
      <c r="E974" s="34" t="s">
        <v>1953</v>
      </c>
      <c r="F974" s="36">
        <v>55507</v>
      </c>
      <c r="G974" s="35" t="s">
        <v>12</v>
      </c>
      <c r="H974" s="35" t="s">
        <v>13</v>
      </c>
      <c r="I974" s="36"/>
      <c r="J974" s="35"/>
      <c r="K974" s="35" t="s">
        <v>2</v>
      </c>
      <c r="L974" s="35" t="s">
        <v>14</v>
      </c>
      <c r="M974" s="35" t="s">
        <v>15</v>
      </c>
      <c r="N974" s="193">
        <v>973</v>
      </c>
    </row>
    <row r="975" spans="1:14" ht="15.75" x14ac:dyDescent="0.25">
      <c r="A975" s="37" t="s">
        <v>1924</v>
      </c>
      <c r="B975" s="37" t="s">
        <v>1925</v>
      </c>
      <c r="C975" s="38" t="s">
        <v>63</v>
      </c>
      <c r="D975" s="37" t="s">
        <v>588</v>
      </c>
      <c r="E975" s="37" t="s">
        <v>814</v>
      </c>
      <c r="F975" s="39">
        <v>55475</v>
      </c>
      <c r="G975" s="38" t="s">
        <v>12</v>
      </c>
      <c r="H975" s="38" t="s">
        <v>13</v>
      </c>
      <c r="I975" s="39"/>
      <c r="J975" s="38"/>
      <c r="K975" s="38" t="s">
        <v>3</v>
      </c>
      <c r="L975" s="38" t="s">
        <v>59</v>
      </c>
      <c r="M975" s="38" t="s">
        <v>60</v>
      </c>
      <c r="N975" s="35">
        <v>974</v>
      </c>
    </row>
    <row r="976" spans="1:14" ht="15.75" x14ac:dyDescent="0.25">
      <c r="A976" s="46" t="s">
        <v>1926</v>
      </c>
      <c r="B976" s="46" t="s">
        <v>300</v>
      </c>
      <c r="C976" s="47" t="s">
        <v>51</v>
      </c>
      <c r="D976" s="46" t="s">
        <v>588</v>
      </c>
      <c r="E976" s="46" t="s">
        <v>249</v>
      </c>
      <c r="F976" s="48">
        <v>55426</v>
      </c>
      <c r="G976" s="47" t="s">
        <v>58</v>
      </c>
      <c r="H976" s="47" t="s">
        <v>13</v>
      </c>
      <c r="I976" s="48"/>
      <c r="J976" s="47"/>
      <c r="K976" s="47" t="s">
        <v>1</v>
      </c>
      <c r="L976" s="47" t="s">
        <v>59</v>
      </c>
      <c r="M976" s="47" t="s">
        <v>60</v>
      </c>
      <c r="N976" s="35">
        <v>975</v>
      </c>
    </row>
    <row r="977" spans="1:14" ht="15.75" x14ac:dyDescent="0.25">
      <c r="A977" s="42" t="s">
        <v>1634</v>
      </c>
      <c r="B977" s="37" t="s">
        <v>559</v>
      </c>
      <c r="C977" s="38" t="s">
        <v>13</v>
      </c>
      <c r="D977" s="37" t="s">
        <v>201</v>
      </c>
      <c r="E977" s="37" t="s">
        <v>1927</v>
      </c>
      <c r="F977" s="39">
        <v>55405</v>
      </c>
      <c r="G977" s="38" t="s">
        <v>58</v>
      </c>
      <c r="H977" s="38" t="s">
        <v>13</v>
      </c>
      <c r="I977" s="39"/>
      <c r="J977" s="38"/>
      <c r="K977" s="38" t="s">
        <v>1</v>
      </c>
      <c r="L977" s="38" t="s">
        <v>59</v>
      </c>
      <c r="M977" s="38" t="s">
        <v>60</v>
      </c>
      <c r="N977" s="193">
        <v>976</v>
      </c>
    </row>
    <row r="978" spans="1:14" ht="15.75" x14ac:dyDescent="0.25">
      <c r="A978" s="34" t="s">
        <v>507</v>
      </c>
      <c r="B978" s="34" t="s">
        <v>1904</v>
      </c>
      <c r="C978" s="35" t="s">
        <v>51</v>
      </c>
      <c r="D978" s="34" t="s">
        <v>201</v>
      </c>
      <c r="E978" s="34" t="s">
        <v>497</v>
      </c>
      <c r="F978" s="40">
        <v>55392</v>
      </c>
      <c r="G978" s="35" t="s">
        <v>58</v>
      </c>
      <c r="H978" s="35" t="s">
        <v>13</v>
      </c>
      <c r="I978" s="36"/>
      <c r="J978" s="35"/>
      <c r="K978" s="35" t="s">
        <v>1</v>
      </c>
      <c r="L978" s="35" t="s">
        <v>59</v>
      </c>
      <c r="M978" s="35" t="s">
        <v>60</v>
      </c>
      <c r="N978" s="35">
        <v>977</v>
      </c>
    </row>
    <row r="979" spans="1:14" ht="15.75" x14ac:dyDescent="0.25">
      <c r="A979" s="42" t="s">
        <v>2833</v>
      </c>
      <c r="B979" s="37" t="s">
        <v>86</v>
      </c>
      <c r="C979" s="38" t="s">
        <v>51</v>
      </c>
      <c r="D979" s="37" t="s">
        <v>2427</v>
      </c>
      <c r="E979" s="37" t="s">
        <v>706</v>
      </c>
      <c r="F979" s="39">
        <v>55319</v>
      </c>
      <c r="G979" s="38" t="s">
        <v>12</v>
      </c>
      <c r="H979" s="38" t="s">
        <v>13</v>
      </c>
      <c r="I979" s="39"/>
      <c r="J979" s="38"/>
      <c r="K979" s="38" t="s">
        <v>2</v>
      </c>
      <c r="L979" s="38" t="s">
        <v>14</v>
      </c>
      <c r="M979" s="38" t="s">
        <v>15</v>
      </c>
      <c r="N979" s="35">
        <v>978</v>
      </c>
    </row>
    <row r="980" spans="1:14" ht="15.75" x14ac:dyDescent="0.25">
      <c r="A980" s="41" t="s">
        <v>2834</v>
      </c>
      <c r="B980" s="34" t="s">
        <v>8</v>
      </c>
      <c r="C980" s="35" t="s">
        <v>58</v>
      </c>
      <c r="D980" s="34" t="s">
        <v>2835</v>
      </c>
      <c r="E980" s="34" t="s">
        <v>994</v>
      </c>
      <c r="F980" s="36">
        <v>55289</v>
      </c>
      <c r="G980" s="35" t="s">
        <v>12</v>
      </c>
      <c r="H980" s="35" t="s">
        <v>13</v>
      </c>
      <c r="I980" s="36"/>
      <c r="J980" s="35"/>
      <c r="K980" s="35" t="s">
        <v>2</v>
      </c>
      <c r="L980" s="35" t="s">
        <v>14</v>
      </c>
      <c r="M980" s="35" t="s">
        <v>15</v>
      </c>
      <c r="N980" s="193">
        <v>979</v>
      </c>
    </row>
    <row r="981" spans="1:14" ht="15.75" x14ac:dyDescent="0.25">
      <c r="A981" s="37" t="s">
        <v>2020</v>
      </c>
      <c r="B981" s="37" t="s">
        <v>2021</v>
      </c>
      <c r="C981" s="38" t="s">
        <v>9</v>
      </c>
      <c r="D981" s="37" t="s">
        <v>201</v>
      </c>
      <c r="E981" s="37" t="s">
        <v>514</v>
      </c>
      <c r="F981" s="39">
        <v>55273</v>
      </c>
      <c r="G981" s="38" t="s">
        <v>12</v>
      </c>
      <c r="H981" s="38" t="s">
        <v>13</v>
      </c>
      <c r="I981" s="39"/>
      <c r="J981" s="38"/>
      <c r="K981" s="38" t="s">
        <v>3</v>
      </c>
      <c r="L981" s="38" t="s">
        <v>59</v>
      </c>
      <c r="M981" s="38" t="s">
        <v>60</v>
      </c>
      <c r="N981" s="35">
        <v>980</v>
      </c>
    </row>
    <row r="982" spans="1:14" ht="15.75" x14ac:dyDescent="0.25">
      <c r="A982" s="34" t="s">
        <v>1944</v>
      </c>
      <c r="B982" s="34" t="s">
        <v>1945</v>
      </c>
      <c r="C982" s="35" t="s">
        <v>18</v>
      </c>
      <c r="D982" s="34" t="s">
        <v>712</v>
      </c>
      <c r="E982" s="34" t="s">
        <v>527</v>
      </c>
      <c r="F982" s="36">
        <v>55252</v>
      </c>
      <c r="G982" s="35" t="s">
        <v>58</v>
      </c>
      <c r="H982" s="35" t="s">
        <v>13</v>
      </c>
      <c r="I982" s="36"/>
      <c r="J982" s="35"/>
      <c r="K982" s="35" t="s">
        <v>1</v>
      </c>
      <c r="L982" s="35" t="s">
        <v>59</v>
      </c>
      <c r="M982" s="35" t="s">
        <v>60</v>
      </c>
      <c r="N982" s="35">
        <v>981</v>
      </c>
    </row>
    <row r="983" spans="1:14" ht="15.75" x14ac:dyDescent="0.25">
      <c r="A983" s="37" t="s">
        <v>698</v>
      </c>
      <c r="B983" s="37" t="s">
        <v>1484</v>
      </c>
      <c r="C983" s="38" t="s">
        <v>181</v>
      </c>
      <c r="D983" s="37" t="s">
        <v>2836</v>
      </c>
      <c r="E983" s="37" t="s">
        <v>297</v>
      </c>
      <c r="F983" s="39">
        <v>55235</v>
      </c>
      <c r="G983" s="38" t="s">
        <v>12</v>
      </c>
      <c r="H983" s="38" t="s">
        <v>13</v>
      </c>
      <c r="I983" s="39">
        <v>1900</v>
      </c>
      <c r="J983" s="38"/>
      <c r="K983" s="38" t="s">
        <v>3</v>
      </c>
      <c r="L983" s="38" t="s">
        <v>59</v>
      </c>
      <c r="M983" s="38" t="s">
        <v>60</v>
      </c>
      <c r="N983" s="193">
        <v>982</v>
      </c>
    </row>
    <row r="984" spans="1:14" ht="15.75" x14ac:dyDescent="0.25">
      <c r="A984" s="34" t="s">
        <v>1937</v>
      </c>
      <c r="B984" s="34" t="s">
        <v>344</v>
      </c>
      <c r="C984" s="35" t="s">
        <v>144</v>
      </c>
      <c r="D984" s="34" t="s">
        <v>782</v>
      </c>
      <c r="E984" s="34" t="s">
        <v>270</v>
      </c>
      <c r="F984" s="36">
        <v>55133</v>
      </c>
      <c r="G984" s="35" t="s">
        <v>58</v>
      </c>
      <c r="H984" s="35" t="s">
        <v>13</v>
      </c>
      <c r="I984" s="36"/>
      <c r="J984" s="35"/>
      <c r="K984" s="35" t="s">
        <v>1</v>
      </c>
      <c r="L984" s="35" t="s">
        <v>59</v>
      </c>
      <c r="M984" s="35" t="s">
        <v>60</v>
      </c>
      <c r="N984" s="35">
        <v>983</v>
      </c>
    </row>
    <row r="985" spans="1:14" ht="15.75" x14ac:dyDescent="0.25">
      <c r="A985" s="37" t="s">
        <v>1962</v>
      </c>
      <c r="B985" s="37" t="s">
        <v>131</v>
      </c>
      <c r="C985" s="38" t="s">
        <v>144</v>
      </c>
      <c r="D985" s="37" t="s">
        <v>1963</v>
      </c>
      <c r="E985" s="37" t="s">
        <v>1001</v>
      </c>
      <c r="F985" s="39">
        <v>55109</v>
      </c>
      <c r="G985" s="38" t="s">
        <v>12</v>
      </c>
      <c r="H985" s="38" t="s">
        <v>13</v>
      </c>
      <c r="I985" s="39"/>
      <c r="J985" s="38"/>
      <c r="K985" s="38" t="s">
        <v>2</v>
      </c>
      <c r="L985" s="38" t="s">
        <v>14</v>
      </c>
      <c r="M985" s="38" t="s">
        <v>15</v>
      </c>
      <c r="N985" s="35">
        <v>984</v>
      </c>
    </row>
    <row r="986" spans="1:14" ht="15.75" x14ac:dyDescent="0.25">
      <c r="A986" s="34" t="s">
        <v>1358</v>
      </c>
      <c r="B986" s="34" t="s">
        <v>55</v>
      </c>
      <c r="C986" s="35" t="s">
        <v>187</v>
      </c>
      <c r="D986" s="34" t="s">
        <v>1832</v>
      </c>
      <c r="E986" s="34" t="s">
        <v>53</v>
      </c>
      <c r="F986" s="40">
        <v>55080</v>
      </c>
      <c r="G986" s="35" t="s">
        <v>12</v>
      </c>
      <c r="H986" s="35" t="s">
        <v>13</v>
      </c>
      <c r="I986" s="36"/>
      <c r="J986" s="35"/>
      <c r="K986" s="35" t="s">
        <v>2</v>
      </c>
      <c r="L986" s="35" t="s">
        <v>14</v>
      </c>
      <c r="M986" s="35" t="s">
        <v>15</v>
      </c>
      <c r="N986" s="193">
        <v>985</v>
      </c>
    </row>
    <row r="987" spans="1:14" ht="15.75" x14ac:dyDescent="0.25">
      <c r="A987" s="37" t="s">
        <v>420</v>
      </c>
      <c r="B987" s="37" t="s">
        <v>1964</v>
      </c>
      <c r="C987" s="38" t="s">
        <v>181</v>
      </c>
      <c r="D987" s="37" t="s">
        <v>1752</v>
      </c>
      <c r="E987" s="37" t="s">
        <v>570</v>
      </c>
      <c r="F987" s="39">
        <v>55080</v>
      </c>
      <c r="G987" s="38" t="s">
        <v>12</v>
      </c>
      <c r="H987" s="38" t="s">
        <v>13</v>
      </c>
      <c r="I987" s="39"/>
      <c r="J987" s="38"/>
      <c r="K987" s="38" t="s">
        <v>2</v>
      </c>
      <c r="L987" s="38" t="s">
        <v>14</v>
      </c>
      <c r="M987" s="38" t="s">
        <v>15</v>
      </c>
      <c r="N987" s="35">
        <v>986</v>
      </c>
    </row>
    <row r="988" spans="1:14" ht="15.75" x14ac:dyDescent="0.25">
      <c r="A988" s="34" t="s">
        <v>1966</v>
      </c>
      <c r="B988" s="34" t="s">
        <v>601</v>
      </c>
      <c r="C988" s="35" t="s">
        <v>12</v>
      </c>
      <c r="D988" s="34" t="s">
        <v>1714</v>
      </c>
      <c r="E988" s="34" t="s">
        <v>1490</v>
      </c>
      <c r="F988" s="40">
        <v>55004</v>
      </c>
      <c r="G988" s="35" t="s">
        <v>12</v>
      </c>
      <c r="H988" s="35" t="s">
        <v>13</v>
      </c>
      <c r="I988" s="36"/>
      <c r="J988" s="35"/>
      <c r="K988" s="35" t="s">
        <v>2</v>
      </c>
      <c r="L988" s="35" t="s">
        <v>14</v>
      </c>
      <c r="M988" s="35" t="s">
        <v>15</v>
      </c>
      <c r="N988" s="35">
        <v>987</v>
      </c>
    </row>
    <row r="989" spans="1:14" ht="15.75" x14ac:dyDescent="0.25">
      <c r="A989" s="53" t="s">
        <v>2837</v>
      </c>
      <c r="B989" s="53" t="s">
        <v>2838</v>
      </c>
      <c r="C989" s="38"/>
      <c r="D989" s="53" t="s">
        <v>1813</v>
      </c>
      <c r="E989" s="53" t="s">
        <v>76</v>
      </c>
      <c r="F989" s="39">
        <v>55000</v>
      </c>
      <c r="G989" s="38" t="s">
        <v>12</v>
      </c>
      <c r="H989" s="38" t="s">
        <v>13</v>
      </c>
      <c r="I989" s="39"/>
      <c r="J989" s="38"/>
      <c r="K989" s="38" t="s">
        <v>2</v>
      </c>
      <c r="L989" s="38" t="s">
        <v>14</v>
      </c>
      <c r="M989" s="38" t="s">
        <v>15</v>
      </c>
      <c r="N989" s="193">
        <v>988</v>
      </c>
    </row>
    <row r="990" spans="1:14" ht="15.75" x14ac:dyDescent="0.25">
      <c r="A990" s="34" t="s">
        <v>1723</v>
      </c>
      <c r="B990" s="34" t="s">
        <v>875</v>
      </c>
      <c r="C990" s="35" t="s">
        <v>187</v>
      </c>
      <c r="D990" s="34" t="s">
        <v>2839</v>
      </c>
      <c r="E990" s="34" t="s">
        <v>1725</v>
      </c>
      <c r="F990" s="40">
        <v>55000</v>
      </c>
      <c r="G990" s="35" t="s">
        <v>12</v>
      </c>
      <c r="H990" s="35" t="s">
        <v>13</v>
      </c>
      <c r="I990" s="36"/>
      <c r="J990" s="35"/>
      <c r="K990" s="35" t="s">
        <v>2</v>
      </c>
      <c r="L990" s="35" t="s">
        <v>14</v>
      </c>
      <c r="M990" s="35" t="s">
        <v>15</v>
      </c>
      <c r="N990" s="35">
        <v>989</v>
      </c>
    </row>
    <row r="991" spans="1:14" ht="15.75" x14ac:dyDescent="0.25">
      <c r="A991" s="42" t="s">
        <v>1890</v>
      </c>
      <c r="B991" s="37" t="s">
        <v>458</v>
      </c>
      <c r="C991" s="38" t="s">
        <v>31</v>
      </c>
      <c r="D991" s="37" t="s">
        <v>201</v>
      </c>
      <c r="E991" s="37" t="s">
        <v>1082</v>
      </c>
      <c r="F991" s="39">
        <v>55000</v>
      </c>
      <c r="G991" s="38" t="s">
        <v>12</v>
      </c>
      <c r="H991" s="38" t="s">
        <v>13</v>
      </c>
      <c r="I991" s="39"/>
      <c r="J991" s="38"/>
      <c r="K991" s="38" t="s">
        <v>3</v>
      </c>
      <c r="L991" s="38" t="s">
        <v>59</v>
      </c>
      <c r="M991" s="38" t="s">
        <v>60</v>
      </c>
      <c r="N991" s="35">
        <v>990</v>
      </c>
    </row>
    <row r="992" spans="1:14" ht="15.75" x14ac:dyDescent="0.25">
      <c r="A992" s="41" t="s">
        <v>1950</v>
      </c>
      <c r="B992" s="34" t="s">
        <v>127</v>
      </c>
      <c r="C992" s="35" t="s">
        <v>144</v>
      </c>
      <c r="D992" s="34" t="s">
        <v>588</v>
      </c>
      <c r="E992" s="34" t="s">
        <v>109</v>
      </c>
      <c r="F992" s="36">
        <v>55000</v>
      </c>
      <c r="G992" s="35" t="s">
        <v>12</v>
      </c>
      <c r="H992" s="35" t="s">
        <v>13</v>
      </c>
      <c r="I992" s="36"/>
      <c r="J992" s="35"/>
      <c r="K992" s="35" t="s">
        <v>3</v>
      </c>
      <c r="L992" s="35" t="s">
        <v>59</v>
      </c>
      <c r="M992" s="35" t="s">
        <v>60</v>
      </c>
      <c r="N992" s="193">
        <v>991</v>
      </c>
    </row>
    <row r="993" spans="1:14" ht="15.75" x14ac:dyDescent="0.25">
      <c r="A993" s="37" t="s">
        <v>1948</v>
      </c>
      <c r="B993" s="37" t="s">
        <v>50</v>
      </c>
      <c r="C993" s="38" t="s">
        <v>43</v>
      </c>
      <c r="D993" s="37" t="s">
        <v>496</v>
      </c>
      <c r="E993" s="37" t="s">
        <v>463</v>
      </c>
      <c r="F993" s="39">
        <v>55000</v>
      </c>
      <c r="G993" s="38" t="s">
        <v>12</v>
      </c>
      <c r="H993" s="38" t="s">
        <v>13</v>
      </c>
      <c r="I993" s="39"/>
      <c r="J993" s="38"/>
      <c r="K993" s="38" t="s">
        <v>3</v>
      </c>
      <c r="L993" s="38" t="s">
        <v>59</v>
      </c>
      <c r="M993" s="38" t="s">
        <v>60</v>
      </c>
      <c r="N993" s="35">
        <v>992</v>
      </c>
    </row>
    <row r="994" spans="1:14" ht="15.75" x14ac:dyDescent="0.25">
      <c r="A994" s="34" t="s">
        <v>1957</v>
      </c>
      <c r="B994" s="34" t="s">
        <v>426</v>
      </c>
      <c r="C994" s="35" t="s">
        <v>23</v>
      </c>
      <c r="D994" s="34" t="s">
        <v>201</v>
      </c>
      <c r="E994" s="34" t="s">
        <v>535</v>
      </c>
      <c r="F994" s="36">
        <v>55000</v>
      </c>
      <c r="G994" s="35" t="s">
        <v>12</v>
      </c>
      <c r="H994" s="35" t="s">
        <v>13</v>
      </c>
      <c r="I994" s="36"/>
      <c r="J994" s="35"/>
      <c r="K994" s="35" t="s">
        <v>3</v>
      </c>
      <c r="L994" s="35" t="s">
        <v>59</v>
      </c>
      <c r="M994" s="35" t="s">
        <v>60</v>
      </c>
      <c r="N994" s="35">
        <v>993</v>
      </c>
    </row>
    <row r="995" spans="1:14" ht="15.75" x14ac:dyDescent="0.25">
      <c r="A995" s="37" t="s">
        <v>1967</v>
      </c>
      <c r="B995" s="37" t="s">
        <v>78</v>
      </c>
      <c r="C995" s="38" t="s">
        <v>18</v>
      </c>
      <c r="D995" s="37" t="s">
        <v>1968</v>
      </c>
      <c r="E995" s="37" t="s">
        <v>1354</v>
      </c>
      <c r="F995" s="39">
        <v>54996</v>
      </c>
      <c r="G995" s="38" t="s">
        <v>12</v>
      </c>
      <c r="H995" s="38" t="s">
        <v>13</v>
      </c>
      <c r="I995" s="39"/>
      <c r="J995" s="38"/>
      <c r="K995" s="38" t="s">
        <v>2</v>
      </c>
      <c r="L995" s="38" t="s">
        <v>14</v>
      </c>
      <c r="M995" s="38" t="s">
        <v>15</v>
      </c>
      <c r="N995" s="193">
        <v>994</v>
      </c>
    </row>
    <row r="996" spans="1:14" ht="15.75" x14ac:dyDescent="0.25">
      <c r="A996" s="34" t="s">
        <v>1956</v>
      </c>
      <c r="B996" s="34" t="s">
        <v>307</v>
      </c>
      <c r="C996" s="35" t="s">
        <v>87</v>
      </c>
      <c r="D996" s="34" t="s">
        <v>201</v>
      </c>
      <c r="E996" s="34" t="s">
        <v>189</v>
      </c>
      <c r="F996" s="36">
        <v>54946</v>
      </c>
      <c r="G996" s="35" t="s">
        <v>12</v>
      </c>
      <c r="H996" s="35" t="s">
        <v>13</v>
      </c>
      <c r="I996" s="36"/>
      <c r="J996" s="35"/>
      <c r="K996" s="35" t="s">
        <v>3</v>
      </c>
      <c r="L996" s="35" t="s">
        <v>59</v>
      </c>
      <c r="M996" s="35" t="s">
        <v>60</v>
      </c>
      <c r="N996" s="35">
        <v>995</v>
      </c>
    </row>
    <row r="997" spans="1:14" ht="15.75" x14ac:dyDescent="0.25">
      <c r="A997" s="37" t="s">
        <v>771</v>
      </c>
      <c r="B997" s="37" t="s">
        <v>601</v>
      </c>
      <c r="C997" s="38" t="s">
        <v>144</v>
      </c>
      <c r="D997" s="37" t="s">
        <v>1970</v>
      </c>
      <c r="E997" s="37" t="s">
        <v>1971</v>
      </c>
      <c r="F997" s="43">
        <v>54887</v>
      </c>
      <c r="G997" s="38" t="s">
        <v>12</v>
      </c>
      <c r="H997" s="38" t="s">
        <v>13</v>
      </c>
      <c r="I997" s="39"/>
      <c r="J997" s="38"/>
      <c r="K997" s="38" t="s">
        <v>2</v>
      </c>
      <c r="L997" s="38" t="s">
        <v>14</v>
      </c>
      <c r="M997" s="38" t="s">
        <v>15</v>
      </c>
      <c r="N997" s="35">
        <v>996</v>
      </c>
    </row>
    <row r="998" spans="1:14" ht="15.75" x14ac:dyDescent="0.25">
      <c r="A998" s="34" t="s">
        <v>1958</v>
      </c>
      <c r="B998" s="34" t="s">
        <v>131</v>
      </c>
      <c r="C998" s="35" t="s">
        <v>23</v>
      </c>
      <c r="D998" s="34" t="s">
        <v>782</v>
      </c>
      <c r="E998" s="34" t="s">
        <v>501</v>
      </c>
      <c r="F998" s="40">
        <v>54874</v>
      </c>
      <c r="G998" s="35" t="s">
        <v>12</v>
      </c>
      <c r="H998" s="35" t="s">
        <v>13</v>
      </c>
      <c r="I998" s="36"/>
      <c r="J998" s="35"/>
      <c r="K998" s="35" t="s">
        <v>3</v>
      </c>
      <c r="L998" s="35" t="s">
        <v>59</v>
      </c>
      <c r="M998" s="35" t="s">
        <v>60</v>
      </c>
      <c r="N998" s="193">
        <v>997</v>
      </c>
    </row>
    <row r="999" spans="1:14" ht="15.75" x14ac:dyDescent="0.25">
      <c r="A999" s="37" t="s">
        <v>1896</v>
      </c>
      <c r="B999" s="37" t="s">
        <v>50</v>
      </c>
      <c r="C999" s="38" t="s">
        <v>63</v>
      </c>
      <c r="D999" s="37" t="s">
        <v>201</v>
      </c>
      <c r="E999" s="37" t="s">
        <v>280</v>
      </c>
      <c r="F999" s="39">
        <v>54716</v>
      </c>
      <c r="G999" s="38" t="s">
        <v>12</v>
      </c>
      <c r="H999" s="38" t="s">
        <v>13</v>
      </c>
      <c r="I999" s="39"/>
      <c r="J999" s="38"/>
      <c r="K999" s="38" t="s">
        <v>3</v>
      </c>
      <c r="L999" s="38" t="s">
        <v>59</v>
      </c>
      <c r="M999" s="38" t="s">
        <v>60</v>
      </c>
      <c r="N999" s="35">
        <v>998</v>
      </c>
    </row>
    <row r="1000" spans="1:14" ht="15.75" x14ac:dyDescent="0.25">
      <c r="A1000" s="51" t="s">
        <v>1978</v>
      </c>
      <c r="B1000" s="51" t="s">
        <v>1979</v>
      </c>
      <c r="C1000" s="35"/>
      <c r="D1000" s="51" t="s">
        <v>1980</v>
      </c>
      <c r="E1000" s="51" t="s">
        <v>53</v>
      </c>
      <c r="F1000" s="36">
        <v>54690</v>
      </c>
      <c r="G1000" s="35" t="s">
        <v>12</v>
      </c>
      <c r="H1000" s="35" t="s">
        <v>13</v>
      </c>
      <c r="I1000" s="36"/>
      <c r="J1000" s="35"/>
      <c r="K1000" s="35" t="s">
        <v>2</v>
      </c>
      <c r="L1000" s="35" t="s">
        <v>14</v>
      </c>
      <c r="M1000" s="35" t="s">
        <v>15</v>
      </c>
      <c r="N1000" s="35">
        <v>999</v>
      </c>
    </row>
    <row r="1001" spans="1:14" ht="15.75" x14ac:dyDescent="0.25">
      <c r="A1001" s="37" t="s">
        <v>2840</v>
      </c>
      <c r="B1001" s="37" t="s">
        <v>2841</v>
      </c>
      <c r="C1001" s="38" t="s">
        <v>207</v>
      </c>
      <c r="D1001" s="37" t="s">
        <v>2842</v>
      </c>
      <c r="E1001" s="37" t="s">
        <v>740</v>
      </c>
      <c r="F1001" s="39">
        <v>54641</v>
      </c>
      <c r="G1001" s="38" t="s">
        <v>12</v>
      </c>
      <c r="H1001" s="38" t="s">
        <v>13</v>
      </c>
      <c r="I1001" s="39"/>
      <c r="J1001" s="38"/>
      <c r="K1001" s="38" t="s">
        <v>2</v>
      </c>
      <c r="L1001" s="38" t="s">
        <v>14</v>
      </c>
      <c r="M1001" s="38" t="s">
        <v>15</v>
      </c>
      <c r="N1001" s="193">
        <v>1000</v>
      </c>
    </row>
    <row r="1002" spans="1:14" ht="15.75" x14ac:dyDescent="0.25">
      <c r="A1002" s="34" t="s">
        <v>1981</v>
      </c>
      <c r="B1002" s="34" t="s">
        <v>300</v>
      </c>
      <c r="C1002" s="44"/>
      <c r="D1002" s="34" t="s">
        <v>1982</v>
      </c>
      <c r="E1002" s="34" t="s">
        <v>1983</v>
      </c>
      <c r="F1002" s="36">
        <v>54641</v>
      </c>
      <c r="G1002" s="35" t="s">
        <v>12</v>
      </c>
      <c r="H1002" s="35" t="s">
        <v>13</v>
      </c>
      <c r="I1002" s="36"/>
      <c r="J1002" s="35"/>
      <c r="K1002" s="35" t="s">
        <v>2</v>
      </c>
      <c r="L1002" s="35" t="s">
        <v>14</v>
      </c>
      <c r="M1002" s="35" t="s">
        <v>15</v>
      </c>
      <c r="N1002" s="35">
        <v>1001</v>
      </c>
    </row>
    <row r="1003" spans="1:14" ht="15.75" x14ac:dyDescent="0.25">
      <c r="A1003" s="42" t="s">
        <v>1731</v>
      </c>
      <c r="B1003" s="37" t="s">
        <v>42</v>
      </c>
      <c r="C1003" s="38" t="s">
        <v>233</v>
      </c>
      <c r="D1003" s="37" t="s">
        <v>201</v>
      </c>
      <c r="E1003" s="37" t="s">
        <v>1050</v>
      </c>
      <c r="F1003" s="39">
        <v>54579</v>
      </c>
      <c r="G1003" s="38" t="s">
        <v>12</v>
      </c>
      <c r="H1003" s="38" t="s">
        <v>13</v>
      </c>
      <c r="I1003" s="39"/>
      <c r="J1003" s="38"/>
      <c r="K1003" s="38" t="s">
        <v>3</v>
      </c>
      <c r="L1003" s="38" t="s">
        <v>59</v>
      </c>
      <c r="M1003" s="38" t="s">
        <v>60</v>
      </c>
      <c r="N1003" s="35">
        <v>1002</v>
      </c>
    </row>
    <row r="1004" spans="1:14" ht="15.75" x14ac:dyDescent="0.25">
      <c r="A1004" s="34" t="s">
        <v>1974</v>
      </c>
      <c r="B1004" s="34" t="s">
        <v>1379</v>
      </c>
      <c r="C1004" s="35" t="s">
        <v>87</v>
      </c>
      <c r="D1004" s="34" t="s">
        <v>588</v>
      </c>
      <c r="E1004" s="34" t="s">
        <v>573</v>
      </c>
      <c r="F1004" s="40">
        <v>54533</v>
      </c>
      <c r="G1004" s="35" t="s">
        <v>58</v>
      </c>
      <c r="H1004" s="35" t="s">
        <v>13</v>
      </c>
      <c r="I1004" s="36"/>
      <c r="J1004" s="35"/>
      <c r="K1004" s="35" t="s">
        <v>1</v>
      </c>
      <c r="L1004" s="35" t="s">
        <v>59</v>
      </c>
      <c r="M1004" s="35" t="s">
        <v>60</v>
      </c>
      <c r="N1004" s="193">
        <v>1003</v>
      </c>
    </row>
    <row r="1005" spans="1:14" ht="15.75" x14ac:dyDescent="0.25">
      <c r="A1005" s="53" t="s">
        <v>1909</v>
      </c>
      <c r="B1005" s="53" t="s">
        <v>91</v>
      </c>
      <c r="C1005" s="38"/>
      <c r="D1005" s="53" t="s">
        <v>712</v>
      </c>
      <c r="E1005" s="53" t="s">
        <v>2843</v>
      </c>
      <c r="F1005" s="39">
        <v>54525</v>
      </c>
      <c r="G1005" s="38" t="s">
        <v>12</v>
      </c>
      <c r="H1005" s="38" t="s">
        <v>13</v>
      </c>
      <c r="I1005" s="39"/>
      <c r="J1005" s="38"/>
      <c r="K1005" s="38" t="s">
        <v>3</v>
      </c>
      <c r="L1005" s="38" t="s">
        <v>59</v>
      </c>
      <c r="M1005" s="38" t="s">
        <v>60</v>
      </c>
      <c r="N1005" s="35">
        <v>1004</v>
      </c>
    </row>
    <row r="1006" spans="1:14" ht="15.75" x14ac:dyDescent="0.25">
      <c r="A1006" s="41" t="s">
        <v>795</v>
      </c>
      <c r="B1006" s="34" t="s">
        <v>1959</v>
      </c>
      <c r="C1006" s="35" t="s">
        <v>58</v>
      </c>
      <c r="D1006" s="34" t="s">
        <v>588</v>
      </c>
      <c r="E1006" s="34" t="s">
        <v>205</v>
      </c>
      <c r="F1006" s="40">
        <v>54525</v>
      </c>
      <c r="G1006" s="35" t="s">
        <v>12</v>
      </c>
      <c r="H1006" s="35" t="s">
        <v>13</v>
      </c>
      <c r="I1006" s="36"/>
      <c r="J1006" s="35"/>
      <c r="K1006" s="35" t="s">
        <v>3</v>
      </c>
      <c r="L1006" s="35" t="s">
        <v>59</v>
      </c>
      <c r="M1006" s="35" t="s">
        <v>60</v>
      </c>
      <c r="N1006" s="35">
        <v>1005</v>
      </c>
    </row>
    <row r="1007" spans="1:14" ht="15.75" x14ac:dyDescent="0.25">
      <c r="A1007" s="37" t="s">
        <v>1995</v>
      </c>
      <c r="B1007" s="37" t="s">
        <v>347</v>
      </c>
      <c r="C1007" s="38" t="s">
        <v>181</v>
      </c>
      <c r="D1007" s="37" t="s">
        <v>1996</v>
      </c>
      <c r="E1007" s="37" t="s">
        <v>706</v>
      </c>
      <c r="F1007" s="39">
        <v>54518</v>
      </c>
      <c r="G1007" s="38" t="s">
        <v>12</v>
      </c>
      <c r="H1007" s="38" t="s">
        <v>13</v>
      </c>
      <c r="I1007" s="39"/>
      <c r="J1007" s="38"/>
      <c r="K1007" s="38" t="s">
        <v>2</v>
      </c>
      <c r="L1007" s="38" t="s">
        <v>14</v>
      </c>
      <c r="M1007" s="38" t="s">
        <v>15</v>
      </c>
      <c r="N1007" s="193">
        <v>1006</v>
      </c>
    </row>
    <row r="1008" spans="1:14" ht="15.75" x14ac:dyDescent="0.25">
      <c r="A1008" s="41" t="s">
        <v>1972</v>
      </c>
      <c r="B1008" s="34" t="s">
        <v>857</v>
      </c>
      <c r="C1008" s="35" t="s">
        <v>18</v>
      </c>
      <c r="D1008" s="34" t="s">
        <v>1973</v>
      </c>
      <c r="E1008" s="34" t="s">
        <v>535</v>
      </c>
      <c r="F1008" s="36">
        <v>54504</v>
      </c>
      <c r="G1008" s="35" t="s">
        <v>12</v>
      </c>
      <c r="H1008" s="35" t="s">
        <v>13</v>
      </c>
      <c r="I1008" s="36">
        <v>6000</v>
      </c>
      <c r="J1008" s="35"/>
      <c r="K1008" s="35" t="s">
        <v>3</v>
      </c>
      <c r="L1008" s="35" t="s">
        <v>59</v>
      </c>
      <c r="M1008" s="35" t="s">
        <v>60</v>
      </c>
      <c r="N1008" s="35">
        <v>1007</v>
      </c>
    </row>
    <row r="1009" spans="1:14" ht="15.75" x14ac:dyDescent="0.25">
      <c r="A1009" s="37" t="s">
        <v>420</v>
      </c>
      <c r="B1009" s="37" t="s">
        <v>95</v>
      </c>
      <c r="C1009" s="38" t="s">
        <v>187</v>
      </c>
      <c r="D1009" s="37" t="s">
        <v>2001</v>
      </c>
      <c r="E1009" s="37" t="s">
        <v>789</v>
      </c>
      <c r="F1009" s="39">
        <v>54431</v>
      </c>
      <c r="G1009" s="38" t="s">
        <v>12</v>
      </c>
      <c r="H1009" s="38" t="s">
        <v>13</v>
      </c>
      <c r="I1009" s="39"/>
      <c r="J1009" s="38"/>
      <c r="K1009" s="38" t="s">
        <v>2</v>
      </c>
      <c r="L1009" s="38" t="s">
        <v>14</v>
      </c>
      <c r="M1009" s="38" t="s">
        <v>15</v>
      </c>
      <c r="N1009" s="35">
        <v>1008</v>
      </c>
    </row>
    <row r="1010" spans="1:14" ht="15.75" x14ac:dyDescent="0.25">
      <c r="A1010" s="41" t="s">
        <v>2005</v>
      </c>
      <c r="B1010" s="34" t="s">
        <v>865</v>
      </c>
      <c r="C1010" s="35" t="s">
        <v>43</v>
      </c>
      <c r="D1010" s="34" t="s">
        <v>2006</v>
      </c>
      <c r="E1010" s="34" t="s">
        <v>96</v>
      </c>
      <c r="F1010" s="36">
        <v>54321</v>
      </c>
      <c r="G1010" s="35" t="s">
        <v>12</v>
      </c>
      <c r="H1010" s="35" t="s">
        <v>13</v>
      </c>
      <c r="I1010" s="36"/>
      <c r="J1010" s="35"/>
      <c r="K1010" s="35" t="s">
        <v>2</v>
      </c>
      <c r="L1010" s="35" t="s">
        <v>14</v>
      </c>
      <c r="M1010" s="35" t="s">
        <v>15</v>
      </c>
      <c r="N1010" s="193">
        <v>1009</v>
      </c>
    </row>
    <row r="1011" spans="1:14" ht="15.75" x14ac:dyDescent="0.25">
      <c r="A1011" s="37" t="s">
        <v>372</v>
      </c>
      <c r="B1011" s="37" t="s">
        <v>347</v>
      </c>
      <c r="C1011" s="38" t="s">
        <v>187</v>
      </c>
      <c r="D1011" s="37" t="s">
        <v>2007</v>
      </c>
      <c r="E1011" s="37" t="s">
        <v>163</v>
      </c>
      <c r="F1011" s="39">
        <v>54301</v>
      </c>
      <c r="G1011" s="38" t="s">
        <v>12</v>
      </c>
      <c r="H1011" s="38" t="s">
        <v>13</v>
      </c>
      <c r="I1011" s="39"/>
      <c r="J1011" s="38"/>
      <c r="K1011" s="38" t="s">
        <v>2</v>
      </c>
      <c r="L1011" s="38" t="s">
        <v>14</v>
      </c>
      <c r="M1011" s="38" t="s">
        <v>15</v>
      </c>
      <c r="N1011" s="35">
        <v>1010</v>
      </c>
    </row>
    <row r="1012" spans="1:14" ht="15.75" x14ac:dyDescent="0.25">
      <c r="A1012" s="34" t="s">
        <v>1977</v>
      </c>
      <c r="B1012" s="34" t="s">
        <v>184</v>
      </c>
      <c r="C1012" s="35" t="s">
        <v>43</v>
      </c>
      <c r="D1012" s="34" t="s">
        <v>782</v>
      </c>
      <c r="E1012" s="34" t="s">
        <v>280</v>
      </c>
      <c r="F1012" s="36">
        <v>54263</v>
      </c>
      <c r="G1012" s="35" t="s">
        <v>12</v>
      </c>
      <c r="H1012" s="35" t="s">
        <v>13</v>
      </c>
      <c r="I1012" s="36"/>
      <c r="J1012" s="35"/>
      <c r="K1012" s="35" t="s">
        <v>3</v>
      </c>
      <c r="L1012" s="35" t="s">
        <v>59</v>
      </c>
      <c r="M1012" s="35" t="s">
        <v>60</v>
      </c>
      <c r="N1012" s="35">
        <v>1011</v>
      </c>
    </row>
    <row r="1013" spans="1:14" ht="15.75" x14ac:dyDescent="0.25">
      <c r="A1013" s="37" t="s">
        <v>1989</v>
      </c>
      <c r="B1013" s="37" t="s">
        <v>486</v>
      </c>
      <c r="C1013" s="38" t="s">
        <v>187</v>
      </c>
      <c r="D1013" s="37" t="s">
        <v>782</v>
      </c>
      <c r="E1013" s="37" t="s">
        <v>211</v>
      </c>
      <c r="F1013" s="43">
        <v>54244</v>
      </c>
      <c r="G1013" s="38" t="s">
        <v>12</v>
      </c>
      <c r="H1013" s="38" t="s">
        <v>13</v>
      </c>
      <c r="I1013" s="39"/>
      <c r="J1013" s="38"/>
      <c r="K1013" s="38" t="s">
        <v>3</v>
      </c>
      <c r="L1013" s="38" t="s">
        <v>59</v>
      </c>
      <c r="M1013" s="38" t="s">
        <v>60</v>
      </c>
      <c r="N1013" s="193">
        <v>1012</v>
      </c>
    </row>
    <row r="1014" spans="1:14" ht="15.75" x14ac:dyDescent="0.25">
      <c r="A1014" s="34" t="s">
        <v>2011</v>
      </c>
      <c r="B1014" s="34" t="s">
        <v>2012</v>
      </c>
      <c r="C1014" s="35" t="s">
        <v>18</v>
      </c>
      <c r="D1014" s="34" t="s">
        <v>2013</v>
      </c>
      <c r="E1014" s="34" t="s">
        <v>2014</v>
      </c>
      <c r="F1014" s="36">
        <v>54126</v>
      </c>
      <c r="G1014" s="35" t="s">
        <v>12</v>
      </c>
      <c r="H1014" s="35" t="s">
        <v>13</v>
      </c>
      <c r="I1014" s="36"/>
      <c r="J1014" s="35"/>
      <c r="K1014" s="35" t="s">
        <v>2</v>
      </c>
      <c r="L1014" s="35" t="s">
        <v>14</v>
      </c>
      <c r="M1014" s="35" t="s">
        <v>15</v>
      </c>
      <c r="N1014" s="35">
        <v>1013</v>
      </c>
    </row>
    <row r="1015" spans="1:14" ht="15.75" x14ac:dyDescent="0.25">
      <c r="A1015" s="37" t="s">
        <v>1993</v>
      </c>
      <c r="B1015" s="37" t="s">
        <v>1994</v>
      </c>
      <c r="C1015" s="38" t="s">
        <v>9</v>
      </c>
      <c r="D1015" s="37" t="s">
        <v>782</v>
      </c>
      <c r="E1015" s="37" t="s">
        <v>189</v>
      </c>
      <c r="F1015" s="39">
        <v>54119</v>
      </c>
      <c r="G1015" s="38" t="s">
        <v>12</v>
      </c>
      <c r="H1015" s="38" t="s">
        <v>13</v>
      </c>
      <c r="I1015" s="39">
        <v>2500</v>
      </c>
      <c r="J1015" s="38"/>
      <c r="K1015" s="38" t="s">
        <v>3</v>
      </c>
      <c r="L1015" s="38" t="s">
        <v>59</v>
      </c>
      <c r="M1015" s="38" t="s">
        <v>60</v>
      </c>
      <c r="N1015" s="35">
        <v>1014</v>
      </c>
    </row>
    <row r="1016" spans="1:14" ht="15.75" x14ac:dyDescent="0.25">
      <c r="A1016" s="34" t="s">
        <v>2844</v>
      </c>
      <c r="B1016" s="34" t="s">
        <v>1290</v>
      </c>
      <c r="C1016" s="44"/>
      <c r="D1016" s="34" t="s">
        <v>2845</v>
      </c>
      <c r="E1016" s="34" t="s">
        <v>570</v>
      </c>
      <c r="F1016" s="40">
        <v>54116</v>
      </c>
      <c r="G1016" s="35" t="s">
        <v>12</v>
      </c>
      <c r="H1016" s="35" t="s">
        <v>13</v>
      </c>
      <c r="I1016" s="36"/>
      <c r="J1016" s="35"/>
      <c r="K1016" s="35" t="s">
        <v>2</v>
      </c>
      <c r="L1016" s="35" t="s">
        <v>14</v>
      </c>
      <c r="M1016" s="35" t="s">
        <v>15</v>
      </c>
      <c r="N1016" s="193">
        <v>1015</v>
      </c>
    </row>
    <row r="1017" spans="1:14" ht="15.75" x14ac:dyDescent="0.25">
      <c r="A1017" s="42" t="s">
        <v>1976</v>
      </c>
      <c r="B1017" s="37" t="s">
        <v>175</v>
      </c>
      <c r="C1017" s="38" t="s">
        <v>87</v>
      </c>
      <c r="D1017" s="37" t="s">
        <v>782</v>
      </c>
      <c r="E1017" s="37" t="s">
        <v>211</v>
      </c>
      <c r="F1017" s="43">
        <v>54104</v>
      </c>
      <c r="G1017" s="38" t="s">
        <v>12</v>
      </c>
      <c r="H1017" s="38" t="s">
        <v>13</v>
      </c>
      <c r="I1017" s="39"/>
      <c r="J1017" s="38"/>
      <c r="K1017" s="38" t="s">
        <v>3</v>
      </c>
      <c r="L1017" s="38" t="s">
        <v>59</v>
      </c>
      <c r="M1017" s="38" t="s">
        <v>60</v>
      </c>
      <c r="N1017" s="35">
        <v>1016</v>
      </c>
    </row>
    <row r="1018" spans="1:14" ht="15.75" x14ac:dyDescent="0.25">
      <c r="A1018" s="34" t="s">
        <v>2003</v>
      </c>
      <c r="B1018" s="34" t="s">
        <v>465</v>
      </c>
      <c r="C1018" s="35" t="s">
        <v>207</v>
      </c>
      <c r="D1018" s="34" t="s">
        <v>782</v>
      </c>
      <c r="E1018" s="34" t="s">
        <v>916</v>
      </c>
      <c r="F1018" s="36">
        <v>54061</v>
      </c>
      <c r="G1018" s="35" t="s">
        <v>12</v>
      </c>
      <c r="H1018" s="35" t="s">
        <v>13</v>
      </c>
      <c r="I1018" s="36"/>
      <c r="J1018" s="35"/>
      <c r="K1018" s="35" t="s">
        <v>3</v>
      </c>
      <c r="L1018" s="35" t="s">
        <v>59</v>
      </c>
      <c r="M1018" s="35" t="s">
        <v>60</v>
      </c>
      <c r="N1018" s="35">
        <v>1017</v>
      </c>
    </row>
    <row r="1019" spans="1:14" ht="15.75" x14ac:dyDescent="0.25">
      <c r="A1019" s="42" t="s">
        <v>2004</v>
      </c>
      <c r="B1019" s="37" t="s">
        <v>774</v>
      </c>
      <c r="C1019" s="38" t="s">
        <v>51</v>
      </c>
      <c r="D1019" s="37" t="s">
        <v>782</v>
      </c>
      <c r="E1019" s="37" t="s">
        <v>916</v>
      </c>
      <c r="F1019" s="43">
        <v>54061</v>
      </c>
      <c r="G1019" s="38" t="s">
        <v>12</v>
      </c>
      <c r="H1019" s="38" t="s">
        <v>13</v>
      </c>
      <c r="I1019" s="39"/>
      <c r="J1019" s="38"/>
      <c r="K1019" s="38" t="s">
        <v>3</v>
      </c>
      <c r="L1019" s="38" t="s">
        <v>59</v>
      </c>
      <c r="M1019" s="38" t="s">
        <v>60</v>
      </c>
      <c r="N1019" s="193">
        <v>1018</v>
      </c>
    </row>
    <row r="1020" spans="1:14" ht="15.75" x14ac:dyDescent="0.25">
      <c r="A1020" s="34" t="s">
        <v>1990</v>
      </c>
      <c r="B1020" s="34" t="s">
        <v>1991</v>
      </c>
      <c r="C1020" s="35" t="s">
        <v>31</v>
      </c>
      <c r="D1020" s="34" t="s">
        <v>201</v>
      </c>
      <c r="E1020" s="34" t="s">
        <v>1992</v>
      </c>
      <c r="F1020" s="40">
        <v>54023</v>
      </c>
      <c r="G1020" s="35" t="s">
        <v>12</v>
      </c>
      <c r="H1020" s="35" t="s">
        <v>13</v>
      </c>
      <c r="I1020" s="36"/>
      <c r="J1020" s="35"/>
      <c r="K1020" s="35" t="s">
        <v>3</v>
      </c>
      <c r="L1020" s="35" t="s">
        <v>59</v>
      </c>
      <c r="M1020" s="35" t="s">
        <v>60</v>
      </c>
      <c r="N1020" s="35">
        <v>1019</v>
      </c>
    </row>
    <row r="1021" spans="1:14" ht="15.75" x14ac:dyDescent="0.25">
      <c r="A1021" s="37" t="s">
        <v>2008</v>
      </c>
      <c r="B1021" s="37" t="s">
        <v>990</v>
      </c>
      <c r="C1021" s="38" t="s">
        <v>31</v>
      </c>
      <c r="D1021" s="37" t="s">
        <v>201</v>
      </c>
      <c r="E1021" s="37" t="s">
        <v>497</v>
      </c>
      <c r="F1021" s="39">
        <v>54000</v>
      </c>
      <c r="G1021" s="38" t="s">
        <v>12</v>
      </c>
      <c r="H1021" s="38" t="s">
        <v>13</v>
      </c>
      <c r="I1021" s="39"/>
      <c r="J1021" s="38"/>
      <c r="K1021" s="38" t="s">
        <v>3</v>
      </c>
      <c r="L1021" s="38" t="s">
        <v>59</v>
      </c>
      <c r="M1021" s="38" t="s">
        <v>60</v>
      </c>
      <c r="N1021" s="35">
        <v>1020</v>
      </c>
    </row>
    <row r="1022" spans="1:14" ht="15.75" x14ac:dyDescent="0.25">
      <c r="A1022" s="34" t="s">
        <v>2000</v>
      </c>
      <c r="B1022" s="34" t="s">
        <v>394</v>
      </c>
      <c r="C1022" s="35" t="s">
        <v>31</v>
      </c>
      <c r="D1022" s="34" t="s">
        <v>782</v>
      </c>
      <c r="E1022" s="34" t="s">
        <v>208</v>
      </c>
      <c r="F1022" s="36">
        <v>53744</v>
      </c>
      <c r="G1022" s="35" t="s">
        <v>58</v>
      </c>
      <c r="H1022" s="35" t="s">
        <v>13</v>
      </c>
      <c r="I1022" s="36"/>
      <c r="J1022" s="35"/>
      <c r="K1022" s="35" t="s">
        <v>1</v>
      </c>
      <c r="L1022" s="35" t="s">
        <v>59</v>
      </c>
      <c r="M1022" s="35" t="s">
        <v>60</v>
      </c>
      <c r="N1022" s="193">
        <v>1021</v>
      </c>
    </row>
    <row r="1023" spans="1:14" ht="15.75" x14ac:dyDescent="0.25">
      <c r="A1023" s="37" t="s">
        <v>2028</v>
      </c>
      <c r="B1023" s="37" t="s">
        <v>781</v>
      </c>
      <c r="C1023" s="38" t="s">
        <v>87</v>
      </c>
      <c r="D1023" s="37" t="s">
        <v>2029</v>
      </c>
      <c r="E1023" s="37" t="s">
        <v>120</v>
      </c>
      <c r="F1023" s="39">
        <v>53738</v>
      </c>
      <c r="G1023" s="38" t="s">
        <v>12</v>
      </c>
      <c r="H1023" s="38" t="s">
        <v>13</v>
      </c>
      <c r="I1023" s="39"/>
      <c r="J1023" s="38"/>
      <c r="K1023" s="38" t="s">
        <v>2</v>
      </c>
      <c r="L1023" s="38" t="s">
        <v>14</v>
      </c>
      <c r="M1023" s="38" t="s">
        <v>15</v>
      </c>
      <c r="N1023" s="35">
        <v>1022</v>
      </c>
    </row>
    <row r="1024" spans="1:14" ht="15.75" x14ac:dyDescent="0.25">
      <c r="A1024" s="41" t="s">
        <v>1094</v>
      </c>
      <c r="B1024" s="34" t="s">
        <v>86</v>
      </c>
      <c r="C1024" s="35" t="s">
        <v>87</v>
      </c>
      <c r="D1024" s="34" t="s">
        <v>201</v>
      </c>
      <c r="E1024" s="34" t="s">
        <v>535</v>
      </c>
      <c r="F1024" s="40">
        <v>53693</v>
      </c>
      <c r="G1024" s="35" t="s">
        <v>12</v>
      </c>
      <c r="H1024" s="35" t="s">
        <v>13</v>
      </c>
      <c r="I1024" s="36"/>
      <c r="J1024" s="35"/>
      <c r="K1024" s="35" t="s">
        <v>3</v>
      </c>
      <c r="L1024" s="35" t="s">
        <v>59</v>
      </c>
      <c r="M1024" s="35" t="s">
        <v>60</v>
      </c>
      <c r="N1024" s="35">
        <v>1023</v>
      </c>
    </row>
    <row r="1025" spans="1:14" ht="15.75" x14ac:dyDescent="0.25">
      <c r="A1025" s="37" t="s">
        <v>2015</v>
      </c>
      <c r="B1025" s="37" t="s">
        <v>1194</v>
      </c>
      <c r="C1025" s="38" t="s">
        <v>12</v>
      </c>
      <c r="D1025" s="37" t="s">
        <v>782</v>
      </c>
      <c r="E1025" s="37" t="s">
        <v>535</v>
      </c>
      <c r="F1025" s="39">
        <v>53692</v>
      </c>
      <c r="G1025" s="38" t="s">
        <v>12</v>
      </c>
      <c r="H1025" s="38" t="s">
        <v>13</v>
      </c>
      <c r="I1025" s="39"/>
      <c r="J1025" s="38"/>
      <c r="K1025" s="38" t="s">
        <v>3</v>
      </c>
      <c r="L1025" s="38" t="s">
        <v>59</v>
      </c>
      <c r="M1025" s="38" t="s">
        <v>60</v>
      </c>
      <c r="N1025" s="193">
        <v>1024</v>
      </c>
    </row>
    <row r="1026" spans="1:14" ht="15.75" x14ac:dyDescent="0.25">
      <c r="A1026" s="34" t="s">
        <v>2031</v>
      </c>
      <c r="B1026" s="34" t="s">
        <v>467</v>
      </c>
      <c r="C1026" s="35" t="s">
        <v>31</v>
      </c>
      <c r="D1026" s="34" t="s">
        <v>2032</v>
      </c>
      <c r="E1026" s="34" t="s">
        <v>116</v>
      </c>
      <c r="F1026" s="36">
        <v>53672</v>
      </c>
      <c r="G1026" s="35" t="s">
        <v>12</v>
      </c>
      <c r="H1026" s="35" t="s">
        <v>13</v>
      </c>
      <c r="I1026" s="36"/>
      <c r="J1026" s="35"/>
      <c r="K1026" s="35" t="s">
        <v>2</v>
      </c>
      <c r="L1026" s="35" t="s">
        <v>14</v>
      </c>
      <c r="M1026" s="35" t="s">
        <v>15</v>
      </c>
      <c r="N1026" s="35">
        <v>1025</v>
      </c>
    </row>
    <row r="1027" spans="1:14" ht="15.75" x14ac:dyDescent="0.25">
      <c r="A1027" s="37" t="s">
        <v>2039</v>
      </c>
      <c r="B1027" s="37" t="s">
        <v>823</v>
      </c>
      <c r="C1027" s="38" t="s">
        <v>181</v>
      </c>
      <c r="D1027" s="37" t="s">
        <v>2040</v>
      </c>
      <c r="E1027" s="37" t="s">
        <v>2041</v>
      </c>
      <c r="F1027" s="43">
        <v>53624</v>
      </c>
      <c r="G1027" s="38" t="s">
        <v>12</v>
      </c>
      <c r="H1027" s="38" t="s">
        <v>13</v>
      </c>
      <c r="I1027" s="39"/>
      <c r="J1027" s="38"/>
      <c r="K1027" s="38" t="s">
        <v>2</v>
      </c>
      <c r="L1027" s="38" t="s">
        <v>14</v>
      </c>
      <c r="M1027" s="38" t="s">
        <v>15</v>
      </c>
      <c r="N1027" s="35">
        <v>1026</v>
      </c>
    </row>
    <row r="1028" spans="1:14" ht="15.75" x14ac:dyDescent="0.25">
      <c r="A1028" s="34" t="s">
        <v>1688</v>
      </c>
      <c r="B1028" s="34" t="s">
        <v>1336</v>
      </c>
      <c r="C1028" s="35" t="s">
        <v>18</v>
      </c>
      <c r="D1028" s="34" t="s">
        <v>201</v>
      </c>
      <c r="E1028" s="34" t="s">
        <v>1992</v>
      </c>
      <c r="F1028" s="36">
        <v>53578</v>
      </c>
      <c r="G1028" s="35" t="s">
        <v>12</v>
      </c>
      <c r="H1028" s="35" t="s">
        <v>13</v>
      </c>
      <c r="I1028" s="36"/>
      <c r="J1028" s="35"/>
      <c r="K1028" s="35" t="s">
        <v>3</v>
      </c>
      <c r="L1028" s="35" t="s">
        <v>59</v>
      </c>
      <c r="M1028" s="35" t="s">
        <v>60</v>
      </c>
      <c r="N1028" s="193">
        <v>1027</v>
      </c>
    </row>
    <row r="1029" spans="1:14" ht="15.75" x14ac:dyDescent="0.25">
      <c r="A1029" s="42" t="s">
        <v>1930</v>
      </c>
      <c r="B1029" s="37" t="s">
        <v>1931</v>
      </c>
      <c r="C1029" s="38" t="s">
        <v>87</v>
      </c>
      <c r="D1029" s="37" t="s">
        <v>712</v>
      </c>
      <c r="E1029" s="37" t="s">
        <v>573</v>
      </c>
      <c r="F1029" s="39">
        <v>53551</v>
      </c>
      <c r="G1029" s="38" t="s">
        <v>12</v>
      </c>
      <c r="H1029" s="38" t="s">
        <v>13</v>
      </c>
      <c r="I1029" s="39"/>
      <c r="J1029" s="38"/>
      <c r="K1029" s="38" t="s">
        <v>3</v>
      </c>
      <c r="L1029" s="38" t="s">
        <v>59</v>
      </c>
      <c r="M1029" s="38" t="s">
        <v>60</v>
      </c>
      <c r="N1029" s="35">
        <v>1028</v>
      </c>
    </row>
    <row r="1030" spans="1:14" ht="15.75" x14ac:dyDescent="0.25">
      <c r="A1030" s="34" t="s">
        <v>2846</v>
      </c>
      <c r="B1030" s="34" t="s">
        <v>248</v>
      </c>
      <c r="C1030" s="35" t="s">
        <v>51</v>
      </c>
      <c r="D1030" s="34" t="s">
        <v>2847</v>
      </c>
      <c r="E1030" s="34" t="s">
        <v>1616</v>
      </c>
      <c r="F1030" s="40">
        <v>53508</v>
      </c>
      <c r="G1030" s="35" t="s">
        <v>12</v>
      </c>
      <c r="H1030" s="35" t="s">
        <v>13</v>
      </c>
      <c r="I1030" s="36"/>
      <c r="J1030" s="35"/>
      <c r="K1030" s="35" t="s">
        <v>2</v>
      </c>
      <c r="L1030" s="35" t="s">
        <v>14</v>
      </c>
      <c r="M1030" s="35" t="s">
        <v>15</v>
      </c>
      <c r="N1030" s="35">
        <v>1029</v>
      </c>
    </row>
    <row r="1031" spans="1:14" ht="15.75" x14ac:dyDescent="0.25">
      <c r="A1031" s="42" t="s">
        <v>1136</v>
      </c>
      <c r="B1031" s="37" t="s">
        <v>2024</v>
      </c>
      <c r="C1031" s="38" t="s">
        <v>12</v>
      </c>
      <c r="D1031" s="37" t="s">
        <v>712</v>
      </c>
      <c r="E1031" s="37" t="s">
        <v>302</v>
      </c>
      <c r="F1031" s="43">
        <v>53491</v>
      </c>
      <c r="G1031" s="38" t="s">
        <v>12</v>
      </c>
      <c r="H1031" s="38" t="s">
        <v>13</v>
      </c>
      <c r="I1031" s="39"/>
      <c r="J1031" s="38"/>
      <c r="K1031" s="38" t="s">
        <v>3</v>
      </c>
      <c r="L1031" s="38" t="s">
        <v>59</v>
      </c>
      <c r="M1031" s="38" t="s">
        <v>60</v>
      </c>
      <c r="N1031" s="193">
        <v>1030</v>
      </c>
    </row>
    <row r="1032" spans="1:14" ht="15.75" x14ac:dyDescent="0.25">
      <c r="A1032" s="34" t="s">
        <v>2027</v>
      </c>
      <c r="B1032" s="34" t="s">
        <v>361</v>
      </c>
      <c r="C1032" s="35" t="s">
        <v>51</v>
      </c>
      <c r="D1032" s="34" t="s">
        <v>782</v>
      </c>
      <c r="E1032" s="34" t="s">
        <v>163</v>
      </c>
      <c r="F1032" s="36">
        <v>53466</v>
      </c>
      <c r="G1032" s="35" t="s">
        <v>12</v>
      </c>
      <c r="H1032" s="35" t="s">
        <v>13</v>
      </c>
      <c r="I1032" s="36"/>
      <c r="J1032" s="35"/>
      <c r="K1032" s="35" t="s">
        <v>3</v>
      </c>
      <c r="L1032" s="35" t="s">
        <v>59</v>
      </c>
      <c r="M1032" s="35" t="s">
        <v>60</v>
      </c>
      <c r="N1032" s="35">
        <v>1031</v>
      </c>
    </row>
    <row r="1033" spans="1:14" ht="15.75" x14ac:dyDescent="0.25">
      <c r="A1033" s="37" t="s">
        <v>2022</v>
      </c>
      <c r="B1033" s="37" t="s">
        <v>2023</v>
      </c>
      <c r="C1033" s="49"/>
      <c r="D1033" s="37" t="s">
        <v>588</v>
      </c>
      <c r="E1033" s="37" t="s">
        <v>189</v>
      </c>
      <c r="F1033" s="39">
        <v>53457</v>
      </c>
      <c r="G1033" s="38" t="s">
        <v>12</v>
      </c>
      <c r="H1033" s="38" t="s">
        <v>13</v>
      </c>
      <c r="I1033" s="39"/>
      <c r="J1033" s="38"/>
      <c r="K1033" s="38" t="s">
        <v>3</v>
      </c>
      <c r="L1033" s="38" t="s">
        <v>59</v>
      </c>
      <c r="M1033" s="38" t="s">
        <v>60</v>
      </c>
      <c r="N1033" s="35">
        <v>1032</v>
      </c>
    </row>
    <row r="1034" spans="1:14" ht="15.75" x14ac:dyDescent="0.25">
      <c r="A1034" s="34" t="s">
        <v>2848</v>
      </c>
      <c r="B1034" s="34" t="s">
        <v>2849</v>
      </c>
      <c r="C1034" s="35" t="s">
        <v>82</v>
      </c>
      <c r="D1034" s="34" t="s">
        <v>201</v>
      </c>
      <c r="E1034" s="34" t="s">
        <v>2582</v>
      </c>
      <c r="F1034" s="36">
        <v>53398</v>
      </c>
      <c r="G1034" s="35" t="s">
        <v>58</v>
      </c>
      <c r="H1034" s="35" t="s">
        <v>13</v>
      </c>
      <c r="I1034" s="36"/>
      <c r="J1034" s="35"/>
      <c r="K1034" s="35" t="s">
        <v>1</v>
      </c>
      <c r="L1034" s="35" t="s">
        <v>59</v>
      </c>
      <c r="M1034" s="35" t="s">
        <v>60</v>
      </c>
      <c r="N1034" s="193">
        <v>1033</v>
      </c>
    </row>
    <row r="1035" spans="1:14" ht="15.75" x14ac:dyDescent="0.25">
      <c r="A1035" s="42" t="s">
        <v>2052</v>
      </c>
      <c r="B1035" s="37" t="s">
        <v>1321</v>
      </c>
      <c r="C1035" s="49"/>
      <c r="D1035" s="37" t="s">
        <v>2053</v>
      </c>
      <c r="E1035" s="37" t="s">
        <v>2704</v>
      </c>
      <c r="F1035" s="43">
        <v>53286</v>
      </c>
      <c r="G1035" s="38" t="s">
        <v>12</v>
      </c>
      <c r="H1035" s="38" t="s">
        <v>13</v>
      </c>
      <c r="I1035" s="39"/>
      <c r="J1035" s="38"/>
      <c r="K1035" s="38" t="s">
        <v>2</v>
      </c>
      <c r="L1035" s="38" t="s">
        <v>14</v>
      </c>
      <c r="M1035" s="38" t="s">
        <v>15</v>
      </c>
      <c r="N1035" s="35">
        <v>1034</v>
      </c>
    </row>
    <row r="1036" spans="1:14" ht="15.75" x14ac:dyDescent="0.25">
      <c r="A1036" s="34" t="s">
        <v>1075</v>
      </c>
      <c r="B1036" s="34" t="s">
        <v>2042</v>
      </c>
      <c r="C1036" s="35" t="s">
        <v>87</v>
      </c>
      <c r="D1036" s="34" t="s">
        <v>782</v>
      </c>
      <c r="E1036" s="34" t="s">
        <v>1992</v>
      </c>
      <c r="F1036" s="36">
        <v>53237</v>
      </c>
      <c r="G1036" s="35" t="s">
        <v>12</v>
      </c>
      <c r="H1036" s="35" t="s">
        <v>13</v>
      </c>
      <c r="I1036" s="36"/>
      <c r="J1036" s="35"/>
      <c r="K1036" s="35" t="s">
        <v>3</v>
      </c>
      <c r="L1036" s="35" t="s">
        <v>59</v>
      </c>
      <c r="M1036" s="35" t="s">
        <v>60</v>
      </c>
      <c r="N1036" s="35">
        <v>1035</v>
      </c>
    </row>
    <row r="1037" spans="1:14" ht="15.75" x14ac:dyDescent="0.25">
      <c r="A1037" s="37" t="s">
        <v>1789</v>
      </c>
      <c r="B1037" s="37" t="s">
        <v>728</v>
      </c>
      <c r="C1037" s="38" t="s">
        <v>51</v>
      </c>
      <c r="D1037" s="37" t="s">
        <v>201</v>
      </c>
      <c r="E1037" s="37" t="s">
        <v>1322</v>
      </c>
      <c r="F1037" s="43">
        <v>53204</v>
      </c>
      <c r="G1037" s="38" t="s">
        <v>12</v>
      </c>
      <c r="H1037" s="38" t="s">
        <v>13</v>
      </c>
      <c r="I1037" s="39"/>
      <c r="J1037" s="38"/>
      <c r="K1037" s="38" t="s">
        <v>3</v>
      </c>
      <c r="L1037" s="38" t="s">
        <v>59</v>
      </c>
      <c r="M1037" s="38" t="s">
        <v>60</v>
      </c>
      <c r="N1037" s="193">
        <v>1036</v>
      </c>
    </row>
    <row r="1038" spans="1:14" ht="15.75" x14ac:dyDescent="0.25">
      <c r="A1038" s="34" t="s">
        <v>1799</v>
      </c>
      <c r="B1038" s="34" t="s">
        <v>726</v>
      </c>
      <c r="C1038" s="35" t="s">
        <v>187</v>
      </c>
      <c r="D1038" s="34" t="s">
        <v>201</v>
      </c>
      <c r="E1038" s="34" t="s">
        <v>1050</v>
      </c>
      <c r="F1038" s="36">
        <v>53110</v>
      </c>
      <c r="G1038" s="35" t="s">
        <v>12</v>
      </c>
      <c r="H1038" s="35" t="s">
        <v>13</v>
      </c>
      <c r="I1038" s="36"/>
      <c r="J1038" s="35"/>
      <c r="K1038" s="35" t="s">
        <v>3</v>
      </c>
      <c r="L1038" s="35" t="s">
        <v>59</v>
      </c>
      <c r="M1038" s="35" t="s">
        <v>60</v>
      </c>
      <c r="N1038" s="35">
        <v>1037</v>
      </c>
    </row>
    <row r="1039" spans="1:14" ht="15.75" x14ac:dyDescent="0.25">
      <c r="A1039" s="37" t="s">
        <v>2056</v>
      </c>
      <c r="B1039" s="37" t="s">
        <v>139</v>
      </c>
      <c r="C1039" s="38" t="s">
        <v>51</v>
      </c>
      <c r="D1039" s="37" t="s">
        <v>359</v>
      </c>
      <c r="E1039" s="37" t="s">
        <v>2704</v>
      </c>
      <c r="F1039" s="43">
        <v>53087</v>
      </c>
      <c r="G1039" s="38" t="s">
        <v>12</v>
      </c>
      <c r="H1039" s="38" t="s">
        <v>13</v>
      </c>
      <c r="I1039" s="39"/>
      <c r="J1039" s="38"/>
      <c r="K1039" s="38" t="s">
        <v>2</v>
      </c>
      <c r="L1039" s="38" t="s">
        <v>14</v>
      </c>
      <c r="M1039" s="38" t="s">
        <v>15</v>
      </c>
      <c r="N1039" s="35">
        <v>1038</v>
      </c>
    </row>
    <row r="1040" spans="1:14" ht="15.75" x14ac:dyDescent="0.25">
      <c r="A1040" s="34" t="s">
        <v>2057</v>
      </c>
      <c r="B1040" s="34" t="s">
        <v>875</v>
      </c>
      <c r="C1040" s="35" t="s">
        <v>51</v>
      </c>
      <c r="D1040" s="34" t="s">
        <v>2058</v>
      </c>
      <c r="E1040" s="34" t="s">
        <v>2059</v>
      </c>
      <c r="F1040" s="36">
        <v>53055</v>
      </c>
      <c r="G1040" s="35" t="s">
        <v>12</v>
      </c>
      <c r="H1040" s="35" t="s">
        <v>13</v>
      </c>
      <c r="I1040" s="36"/>
      <c r="J1040" s="35"/>
      <c r="K1040" s="35" t="s">
        <v>2</v>
      </c>
      <c r="L1040" s="35" t="s">
        <v>14</v>
      </c>
      <c r="M1040" s="35" t="s">
        <v>15</v>
      </c>
      <c r="N1040" s="193">
        <v>1039</v>
      </c>
    </row>
    <row r="1041" spans="1:14" ht="15.75" x14ac:dyDescent="0.25">
      <c r="A1041" s="37" t="s">
        <v>2051</v>
      </c>
      <c r="B1041" s="37" t="s">
        <v>127</v>
      </c>
      <c r="C1041" s="38" t="s">
        <v>181</v>
      </c>
      <c r="D1041" s="37" t="s">
        <v>588</v>
      </c>
      <c r="E1041" s="37" t="s">
        <v>541</v>
      </c>
      <c r="F1041" s="39">
        <v>53046</v>
      </c>
      <c r="G1041" s="38" t="s">
        <v>58</v>
      </c>
      <c r="H1041" s="38" t="s">
        <v>13</v>
      </c>
      <c r="I1041" s="39">
        <v>2000</v>
      </c>
      <c r="J1041" s="38"/>
      <c r="K1041" s="38" t="s">
        <v>1</v>
      </c>
      <c r="L1041" s="38" t="s">
        <v>59</v>
      </c>
      <c r="M1041" s="38" t="s">
        <v>60</v>
      </c>
      <c r="N1041" s="35">
        <v>1040</v>
      </c>
    </row>
    <row r="1042" spans="1:14" ht="15.75" x14ac:dyDescent="0.25">
      <c r="A1042" s="34" t="s">
        <v>2850</v>
      </c>
      <c r="B1042" s="34" t="s">
        <v>1074</v>
      </c>
      <c r="C1042" s="35" t="s">
        <v>13</v>
      </c>
      <c r="D1042" s="34" t="s">
        <v>359</v>
      </c>
      <c r="E1042" s="34" t="s">
        <v>113</v>
      </c>
      <c r="F1042" s="36">
        <v>53040</v>
      </c>
      <c r="G1042" s="35" t="s">
        <v>12</v>
      </c>
      <c r="H1042" s="35" t="s">
        <v>13</v>
      </c>
      <c r="I1042" s="36"/>
      <c r="J1042" s="35"/>
      <c r="K1042" s="35" t="s">
        <v>2</v>
      </c>
      <c r="L1042" s="35" t="s">
        <v>14</v>
      </c>
      <c r="M1042" s="35" t="s">
        <v>15</v>
      </c>
      <c r="N1042" s="35">
        <v>1041</v>
      </c>
    </row>
    <row r="1043" spans="1:14" ht="15.75" x14ac:dyDescent="0.25">
      <c r="A1043" s="42" t="s">
        <v>1218</v>
      </c>
      <c r="B1043" s="37" t="s">
        <v>161</v>
      </c>
      <c r="C1043" s="49"/>
      <c r="D1043" s="37" t="s">
        <v>1453</v>
      </c>
      <c r="E1043" s="37" t="s">
        <v>1454</v>
      </c>
      <c r="F1043" s="43">
        <v>53040</v>
      </c>
      <c r="G1043" s="38" t="s">
        <v>12</v>
      </c>
      <c r="H1043" s="38" t="s">
        <v>13</v>
      </c>
      <c r="I1043" s="39"/>
      <c r="J1043" s="38"/>
      <c r="K1043" s="38" t="s">
        <v>2</v>
      </c>
      <c r="L1043" s="38" t="s">
        <v>14</v>
      </c>
      <c r="M1043" s="38" t="s">
        <v>15</v>
      </c>
      <c r="N1043" s="193">
        <v>1042</v>
      </c>
    </row>
    <row r="1044" spans="1:14" ht="15.75" x14ac:dyDescent="0.25">
      <c r="A1044" s="34" t="s">
        <v>2043</v>
      </c>
      <c r="B1044" s="34" t="s">
        <v>1656</v>
      </c>
      <c r="C1044" s="44"/>
      <c r="D1044" s="34" t="s">
        <v>2044</v>
      </c>
      <c r="E1044" s="34" t="s">
        <v>96</v>
      </c>
      <c r="F1044" s="36">
        <v>53040</v>
      </c>
      <c r="G1044" s="35" t="s">
        <v>12</v>
      </c>
      <c r="H1044" s="35" t="s">
        <v>13</v>
      </c>
      <c r="I1044" s="36"/>
      <c r="J1044" s="35"/>
      <c r="K1044" s="35" t="s">
        <v>2</v>
      </c>
      <c r="L1044" s="35" t="s">
        <v>14</v>
      </c>
      <c r="M1044" s="35" t="s">
        <v>15</v>
      </c>
      <c r="N1044" s="35">
        <v>1043</v>
      </c>
    </row>
    <row r="1045" spans="1:14" ht="15.75" x14ac:dyDescent="0.25">
      <c r="A1045" s="37" t="s">
        <v>2060</v>
      </c>
      <c r="B1045" s="37" t="s">
        <v>1062</v>
      </c>
      <c r="C1045" s="38" t="s">
        <v>12</v>
      </c>
      <c r="D1045" s="37" t="s">
        <v>1888</v>
      </c>
      <c r="E1045" s="37" t="s">
        <v>2061</v>
      </c>
      <c r="F1045" s="43">
        <v>53040</v>
      </c>
      <c r="G1045" s="38" t="s">
        <v>12</v>
      </c>
      <c r="H1045" s="38" t="s">
        <v>13</v>
      </c>
      <c r="I1045" s="39"/>
      <c r="J1045" s="38"/>
      <c r="K1045" s="38" t="s">
        <v>2</v>
      </c>
      <c r="L1045" s="38" t="s">
        <v>14</v>
      </c>
      <c r="M1045" s="38" t="s">
        <v>15</v>
      </c>
      <c r="N1045" s="35">
        <v>1044</v>
      </c>
    </row>
    <row r="1046" spans="1:14" ht="15.75" x14ac:dyDescent="0.25">
      <c r="A1046" s="34" t="s">
        <v>2851</v>
      </c>
      <c r="B1046" s="34" t="s">
        <v>2107</v>
      </c>
      <c r="C1046" s="35" t="s">
        <v>224</v>
      </c>
      <c r="D1046" s="34" t="s">
        <v>1888</v>
      </c>
      <c r="E1046" s="34" t="s">
        <v>443</v>
      </c>
      <c r="F1046" s="36">
        <v>53040</v>
      </c>
      <c r="G1046" s="35" t="s">
        <v>12</v>
      </c>
      <c r="H1046" s="35" t="s">
        <v>13</v>
      </c>
      <c r="I1046" s="36"/>
      <c r="J1046" s="35"/>
      <c r="K1046" s="35" t="s">
        <v>2</v>
      </c>
      <c r="L1046" s="35" t="s">
        <v>14</v>
      </c>
      <c r="M1046" s="35" t="s">
        <v>15</v>
      </c>
      <c r="N1046" s="193">
        <v>1045</v>
      </c>
    </row>
    <row r="1047" spans="1:14" ht="15.75" x14ac:dyDescent="0.25">
      <c r="A1047" s="42" t="s">
        <v>2852</v>
      </c>
      <c r="B1047" s="37" t="s">
        <v>1226</v>
      </c>
      <c r="C1047" s="38" t="s">
        <v>43</v>
      </c>
      <c r="D1047" s="37" t="s">
        <v>782</v>
      </c>
      <c r="E1047" s="37" t="s">
        <v>508</v>
      </c>
      <c r="F1047" s="39">
        <v>53038</v>
      </c>
      <c r="G1047" s="38" t="s">
        <v>58</v>
      </c>
      <c r="H1047" s="38" t="s">
        <v>13</v>
      </c>
      <c r="I1047" s="39"/>
      <c r="J1047" s="38"/>
      <c r="K1047" s="38" t="s">
        <v>1</v>
      </c>
      <c r="L1047" s="38" t="s">
        <v>59</v>
      </c>
      <c r="M1047" s="38" t="s">
        <v>60</v>
      </c>
      <c r="N1047" s="35">
        <v>1046</v>
      </c>
    </row>
    <row r="1048" spans="1:14" ht="15.75" x14ac:dyDescent="0.25">
      <c r="A1048" s="34" t="s">
        <v>2049</v>
      </c>
      <c r="B1048" s="34" t="s">
        <v>2050</v>
      </c>
      <c r="C1048" s="35" t="s">
        <v>18</v>
      </c>
      <c r="D1048" s="34" t="s">
        <v>782</v>
      </c>
      <c r="E1048" s="34" t="s">
        <v>208</v>
      </c>
      <c r="F1048" s="36">
        <v>53025</v>
      </c>
      <c r="G1048" s="35" t="s">
        <v>12</v>
      </c>
      <c r="H1048" s="35" t="s">
        <v>13</v>
      </c>
      <c r="I1048" s="36"/>
      <c r="J1048" s="35"/>
      <c r="K1048" s="35" t="s">
        <v>3</v>
      </c>
      <c r="L1048" s="35" t="s">
        <v>59</v>
      </c>
      <c r="M1048" s="35" t="s">
        <v>60</v>
      </c>
      <c r="N1048" s="35">
        <v>1047</v>
      </c>
    </row>
    <row r="1049" spans="1:14" ht="15.75" x14ac:dyDescent="0.25">
      <c r="A1049" s="42" t="s">
        <v>1771</v>
      </c>
      <c r="B1049" s="37" t="s">
        <v>2062</v>
      </c>
      <c r="C1049" s="38" t="s">
        <v>51</v>
      </c>
      <c r="D1049" s="37" t="s">
        <v>359</v>
      </c>
      <c r="E1049" s="37" t="s">
        <v>740</v>
      </c>
      <c r="F1049" s="43">
        <v>53004</v>
      </c>
      <c r="G1049" s="38" t="s">
        <v>12</v>
      </c>
      <c r="H1049" s="38" t="s">
        <v>13</v>
      </c>
      <c r="I1049" s="39"/>
      <c r="J1049" s="38"/>
      <c r="K1049" s="38" t="s">
        <v>2</v>
      </c>
      <c r="L1049" s="38" t="s">
        <v>14</v>
      </c>
      <c r="M1049" s="38" t="s">
        <v>15</v>
      </c>
      <c r="N1049" s="193">
        <v>1048</v>
      </c>
    </row>
    <row r="1050" spans="1:14" ht="15.75" x14ac:dyDescent="0.25">
      <c r="A1050" s="34" t="s">
        <v>2063</v>
      </c>
      <c r="B1050" s="34" t="s">
        <v>2064</v>
      </c>
      <c r="C1050" s="35" t="s">
        <v>51</v>
      </c>
      <c r="D1050" s="34" t="s">
        <v>359</v>
      </c>
      <c r="E1050" s="34" t="s">
        <v>505</v>
      </c>
      <c r="F1050" s="36">
        <v>53000</v>
      </c>
      <c r="G1050" s="35" t="s">
        <v>12</v>
      </c>
      <c r="H1050" s="35" t="s">
        <v>13</v>
      </c>
      <c r="I1050" s="36"/>
      <c r="J1050" s="35"/>
      <c r="K1050" s="35" t="s">
        <v>2</v>
      </c>
      <c r="L1050" s="35" t="s">
        <v>14</v>
      </c>
      <c r="M1050" s="35" t="s">
        <v>15</v>
      </c>
      <c r="N1050" s="35">
        <v>1049</v>
      </c>
    </row>
    <row r="1051" spans="1:14" ht="15.75" x14ac:dyDescent="0.25">
      <c r="A1051" s="37" t="s">
        <v>2018</v>
      </c>
      <c r="B1051" s="37" t="s">
        <v>2019</v>
      </c>
      <c r="C1051" s="38" t="s">
        <v>58</v>
      </c>
      <c r="D1051" s="37" t="s">
        <v>588</v>
      </c>
      <c r="E1051" s="37" t="s">
        <v>205</v>
      </c>
      <c r="F1051" s="39">
        <v>53000</v>
      </c>
      <c r="G1051" s="38" t="s">
        <v>12</v>
      </c>
      <c r="H1051" s="38" t="s">
        <v>13</v>
      </c>
      <c r="I1051" s="39"/>
      <c r="J1051" s="38"/>
      <c r="K1051" s="38" t="s">
        <v>3</v>
      </c>
      <c r="L1051" s="38" t="s">
        <v>59</v>
      </c>
      <c r="M1051" s="38" t="s">
        <v>60</v>
      </c>
      <c r="N1051" s="35">
        <v>1050</v>
      </c>
    </row>
    <row r="1052" spans="1:14" ht="15.75" x14ac:dyDescent="0.25">
      <c r="A1052" s="41" t="s">
        <v>1838</v>
      </c>
      <c r="B1052" s="34" t="s">
        <v>210</v>
      </c>
      <c r="C1052" s="44"/>
      <c r="D1052" s="34" t="s">
        <v>782</v>
      </c>
      <c r="E1052" s="34" t="s">
        <v>916</v>
      </c>
      <c r="F1052" s="40">
        <v>52974</v>
      </c>
      <c r="G1052" s="35" t="s">
        <v>12</v>
      </c>
      <c r="H1052" s="35" t="s">
        <v>13</v>
      </c>
      <c r="I1052" s="36"/>
      <c r="J1052" s="35"/>
      <c r="K1052" s="35" t="s">
        <v>3</v>
      </c>
      <c r="L1052" s="35" t="s">
        <v>59</v>
      </c>
      <c r="M1052" s="35" t="s">
        <v>60</v>
      </c>
      <c r="N1052" s="193">
        <v>1051</v>
      </c>
    </row>
    <row r="1053" spans="1:14" ht="15.75" x14ac:dyDescent="0.25">
      <c r="A1053" s="37" t="s">
        <v>2047</v>
      </c>
      <c r="B1053" s="37" t="s">
        <v>2048</v>
      </c>
      <c r="C1053" s="38" t="s">
        <v>63</v>
      </c>
      <c r="D1053" s="37" t="s">
        <v>201</v>
      </c>
      <c r="E1053" s="37" t="s">
        <v>623</v>
      </c>
      <c r="F1053" s="39">
        <v>52913</v>
      </c>
      <c r="G1053" s="38" t="s">
        <v>12</v>
      </c>
      <c r="H1053" s="38" t="s">
        <v>13</v>
      </c>
      <c r="I1053" s="39"/>
      <c r="J1053" s="38"/>
      <c r="K1053" s="38" t="s">
        <v>3</v>
      </c>
      <c r="L1053" s="38" t="s">
        <v>59</v>
      </c>
      <c r="M1053" s="38" t="s">
        <v>60</v>
      </c>
      <c r="N1053" s="35">
        <v>1052</v>
      </c>
    </row>
    <row r="1054" spans="1:14" ht="15.75" x14ac:dyDescent="0.25">
      <c r="A1054" s="34" t="s">
        <v>2065</v>
      </c>
      <c r="B1054" s="34" t="s">
        <v>441</v>
      </c>
      <c r="C1054" s="35" t="s">
        <v>12</v>
      </c>
      <c r="D1054" s="34" t="s">
        <v>712</v>
      </c>
      <c r="E1054" s="34" t="s">
        <v>527</v>
      </c>
      <c r="F1054" s="40">
        <v>52807</v>
      </c>
      <c r="G1054" s="35" t="s">
        <v>12</v>
      </c>
      <c r="H1054" s="35" t="s">
        <v>13</v>
      </c>
      <c r="I1054" s="36"/>
      <c r="J1054" s="35"/>
      <c r="K1054" s="35" t="s">
        <v>3</v>
      </c>
      <c r="L1054" s="35" t="s">
        <v>59</v>
      </c>
      <c r="M1054" s="35" t="s">
        <v>60</v>
      </c>
      <c r="N1054" s="35">
        <v>1053</v>
      </c>
    </row>
    <row r="1055" spans="1:14" ht="15.75" x14ac:dyDescent="0.25">
      <c r="A1055" s="37" t="s">
        <v>2009</v>
      </c>
      <c r="B1055" s="37" t="s">
        <v>351</v>
      </c>
      <c r="C1055" s="38" t="s">
        <v>51</v>
      </c>
      <c r="D1055" s="37" t="s">
        <v>2010</v>
      </c>
      <c r="E1055" s="37" t="s">
        <v>120</v>
      </c>
      <c r="F1055" s="43">
        <v>52701</v>
      </c>
      <c r="G1055" s="38" t="s">
        <v>12</v>
      </c>
      <c r="H1055" s="38" t="s">
        <v>13</v>
      </c>
      <c r="I1055" s="39"/>
      <c r="J1055" s="38"/>
      <c r="K1055" s="38" t="s">
        <v>4</v>
      </c>
      <c r="L1055" s="38" t="s">
        <v>14</v>
      </c>
      <c r="M1055" s="38" t="s">
        <v>121</v>
      </c>
      <c r="N1055" s="193">
        <v>1054</v>
      </c>
    </row>
    <row r="1056" spans="1:14" ht="15.75" x14ac:dyDescent="0.25">
      <c r="A1056" s="34" t="s">
        <v>2082</v>
      </c>
      <c r="B1056" s="34" t="s">
        <v>605</v>
      </c>
      <c r="C1056" s="35" t="s">
        <v>87</v>
      </c>
      <c r="D1056" s="34" t="s">
        <v>2083</v>
      </c>
      <c r="E1056" s="34" t="s">
        <v>149</v>
      </c>
      <c r="F1056" s="36">
        <v>52664</v>
      </c>
      <c r="G1056" s="35" t="s">
        <v>12</v>
      </c>
      <c r="H1056" s="35" t="s">
        <v>13</v>
      </c>
      <c r="I1056" s="36"/>
      <c r="J1056" s="35"/>
      <c r="K1056" s="35" t="s">
        <v>2</v>
      </c>
      <c r="L1056" s="35" t="s">
        <v>14</v>
      </c>
      <c r="M1056" s="35" t="s">
        <v>15</v>
      </c>
      <c r="N1056" s="35">
        <v>1055</v>
      </c>
    </row>
    <row r="1057" spans="1:14" ht="15.75" x14ac:dyDescent="0.25">
      <c r="A1057" s="37" t="s">
        <v>2068</v>
      </c>
      <c r="B1057" s="37" t="s">
        <v>2069</v>
      </c>
      <c r="C1057" s="38" t="s">
        <v>23</v>
      </c>
      <c r="D1057" s="37" t="s">
        <v>712</v>
      </c>
      <c r="E1057" s="37" t="s">
        <v>1050</v>
      </c>
      <c r="F1057" s="39">
        <v>52617</v>
      </c>
      <c r="G1057" s="38" t="s">
        <v>12</v>
      </c>
      <c r="H1057" s="38" t="s">
        <v>13</v>
      </c>
      <c r="I1057" s="39">
        <v>1000</v>
      </c>
      <c r="J1057" s="38"/>
      <c r="K1057" s="38" t="s">
        <v>3</v>
      </c>
      <c r="L1057" s="38" t="s">
        <v>59</v>
      </c>
      <c r="M1057" s="38" t="s">
        <v>60</v>
      </c>
      <c r="N1057" s="35">
        <v>1056</v>
      </c>
    </row>
    <row r="1058" spans="1:14" ht="15.75" x14ac:dyDescent="0.25">
      <c r="A1058" s="41" t="s">
        <v>2084</v>
      </c>
      <c r="B1058" s="34" t="s">
        <v>35</v>
      </c>
      <c r="C1058" s="35" t="s">
        <v>87</v>
      </c>
      <c r="D1058" s="34" t="s">
        <v>2085</v>
      </c>
      <c r="E1058" s="34" t="s">
        <v>48</v>
      </c>
      <c r="F1058" s="36">
        <v>52611</v>
      </c>
      <c r="G1058" s="35" t="s">
        <v>12</v>
      </c>
      <c r="H1058" s="35" t="s">
        <v>13</v>
      </c>
      <c r="I1058" s="36"/>
      <c r="J1058" s="35"/>
      <c r="K1058" s="35" t="s">
        <v>2</v>
      </c>
      <c r="L1058" s="35" t="s">
        <v>14</v>
      </c>
      <c r="M1058" s="35" t="s">
        <v>15</v>
      </c>
      <c r="N1058" s="193">
        <v>1057</v>
      </c>
    </row>
    <row r="1059" spans="1:14" ht="15.75" x14ac:dyDescent="0.25">
      <c r="A1059" s="37" t="s">
        <v>420</v>
      </c>
      <c r="B1059" s="37" t="s">
        <v>118</v>
      </c>
      <c r="C1059" s="38" t="s">
        <v>152</v>
      </c>
      <c r="D1059" s="37" t="s">
        <v>2853</v>
      </c>
      <c r="E1059" s="37" t="s">
        <v>1661</v>
      </c>
      <c r="F1059" s="39">
        <v>52594</v>
      </c>
      <c r="G1059" s="38" t="s">
        <v>12</v>
      </c>
      <c r="H1059" s="38" t="s">
        <v>13</v>
      </c>
      <c r="I1059" s="39"/>
      <c r="J1059" s="38"/>
      <c r="K1059" s="38" t="s">
        <v>2</v>
      </c>
      <c r="L1059" s="38" t="s">
        <v>14</v>
      </c>
      <c r="M1059" s="38" t="s">
        <v>15</v>
      </c>
      <c r="N1059" s="35">
        <v>1058</v>
      </c>
    </row>
    <row r="1060" spans="1:14" ht="15.75" x14ac:dyDescent="0.25">
      <c r="A1060" s="34" t="s">
        <v>2046</v>
      </c>
      <c r="B1060" s="34" t="s">
        <v>344</v>
      </c>
      <c r="C1060" s="44"/>
      <c r="D1060" s="34" t="s">
        <v>782</v>
      </c>
      <c r="E1060" s="34" t="s">
        <v>625</v>
      </c>
      <c r="F1060" s="36">
        <v>52588</v>
      </c>
      <c r="G1060" s="35" t="s">
        <v>58</v>
      </c>
      <c r="H1060" s="35" t="s">
        <v>13</v>
      </c>
      <c r="I1060" s="36"/>
      <c r="J1060" s="35"/>
      <c r="K1060" s="35" t="s">
        <v>1</v>
      </c>
      <c r="L1060" s="35" t="s">
        <v>59</v>
      </c>
      <c r="M1060" s="35" t="s">
        <v>60</v>
      </c>
      <c r="N1060" s="35">
        <v>1059</v>
      </c>
    </row>
    <row r="1061" spans="1:14" ht="15.75" x14ac:dyDescent="0.25">
      <c r="A1061" s="53" t="s">
        <v>2071</v>
      </c>
      <c r="B1061" s="37" t="s">
        <v>601</v>
      </c>
      <c r="C1061" s="38" t="s">
        <v>87</v>
      </c>
      <c r="D1061" s="37" t="s">
        <v>782</v>
      </c>
      <c r="E1061" s="37" t="s">
        <v>916</v>
      </c>
      <c r="F1061" s="39">
        <v>52569</v>
      </c>
      <c r="G1061" s="38" t="s">
        <v>12</v>
      </c>
      <c r="H1061" s="38" t="s">
        <v>13</v>
      </c>
      <c r="I1061" s="39"/>
      <c r="J1061" s="38"/>
      <c r="K1061" s="38" t="s">
        <v>3</v>
      </c>
      <c r="L1061" s="38" t="s">
        <v>59</v>
      </c>
      <c r="M1061" s="38" t="s">
        <v>60</v>
      </c>
      <c r="N1061" s="193">
        <v>1060</v>
      </c>
    </row>
    <row r="1062" spans="1:14" ht="15.75" x14ac:dyDescent="0.25">
      <c r="A1062" s="34" t="s">
        <v>1814</v>
      </c>
      <c r="B1062" s="34" t="s">
        <v>1815</v>
      </c>
      <c r="C1062" s="35" t="s">
        <v>144</v>
      </c>
      <c r="D1062" s="34" t="s">
        <v>1816</v>
      </c>
      <c r="E1062" s="34" t="s">
        <v>240</v>
      </c>
      <c r="F1062" s="36">
        <v>52543</v>
      </c>
      <c r="G1062" s="35" t="s">
        <v>12</v>
      </c>
      <c r="H1062" s="35" t="s">
        <v>13</v>
      </c>
      <c r="I1062" s="36"/>
      <c r="J1062" s="35"/>
      <c r="K1062" s="35" t="s">
        <v>2</v>
      </c>
      <c r="L1062" s="35" t="s">
        <v>14</v>
      </c>
      <c r="M1062" s="35" t="s">
        <v>15</v>
      </c>
      <c r="N1062" s="35">
        <v>1061</v>
      </c>
    </row>
    <row r="1063" spans="1:14" ht="15.75" x14ac:dyDescent="0.25">
      <c r="A1063" s="37" t="s">
        <v>2088</v>
      </c>
      <c r="B1063" s="37" t="s">
        <v>2089</v>
      </c>
      <c r="C1063" s="38" t="s">
        <v>51</v>
      </c>
      <c r="D1063" s="37" t="s">
        <v>2090</v>
      </c>
      <c r="E1063" s="37" t="s">
        <v>2091</v>
      </c>
      <c r="F1063" s="39">
        <v>52540</v>
      </c>
      <c r="G1063" s="38" t="s">
        <v>12</v>
      </c>
      <c r="H1063" s="38" t="s">
        <v>13</v>
      </c>
      <c r="I1063" s="39"/>
      <c r="J1063" s="38"/>
      <c r="K1063" s="38" t="s">
        <v>2</v>
      </c>
      <c r="L1063" s="38" t="s">
        <v>14</v>
      </c>
      <c r="M1063" s="38" t="s">
        <v>15</v>
      </c>
      <c r="N1063" s="35">
        <v>1062</v>
      </c>
    </row>
    <row r="1064" spans="1:14" ht="15.75" x14ac:dyDescent="0.25">
      <c r="A1064" s="34" t="s">
        <v>2092</v>
      </c>
      <c r="B1064" s="34" t="s">
        <v>1256</v>
      </c>
      <c r="C1064" s="35" t="s">
        <v>144</v>
      </c>
      <c r="D1064" s="34" t="s">
        <v>2093</v>
      </c>
      <c r="E1064" s="34" t="s">
        <v>163</v>
      </c>
      <c r="F1064" s="36">
        <v>52540</v>
      </c>
      <c r="G1064" s="35" t="s">
        <v>12</v>
      </c>
      <c r="H1064" s="35" t="s">
        <v>13</v>
      </c>
      <c r="I1064" s="36"/>
      <c r="J1064" s="35"/>
      <c r="K1064" s="35" t="s">
        <v>2</v>
      </c>
      <c r="L1064" s="35" t="s">
        <v>14</v>
      </c>
      <c r="M1064" s="35" t="s">
        <v>15</v>
      </c>
      <c r="N1064" s="193">
        <v>1063</v>
      </c>
    </row>
    <row r="1065" spans="1:14" ht="15.75" x14ac:dyDescent="0.25">
      <c r="A1065" s="37" t="s">
        <v>2094</v>
      </c>
      <c r="B1065" s="37" t="s">
        <v>210</v>
      </c>
      <c r="C1065" s="38" t="s">
        <v>51</v>
      </c>
      <c r="D1065" s="37" t="s">
        <v>359</v>
      </c>
      <c r="E1065" s="37" t="s">
        <v>198</v>
      </c>
      <c r="F1065" s="39">
        <v>52540</v>
      </c>
      <c r="G1065" s="38" t="s">
        <v>12</v>
      </c>
      <c r="H1065" s="38" t="s">
        <v>13</v>
      </c>
      <c r="I1065" s="39"/>
      <c r="J1065" s="38"/>
      <c r="K1065" s="38" t="s">
        <v>2</v>
      </c>
      <c r="L1065" s="38" t="s">
        <v>14</v>
      </c>
      <c r="M1065" s="38" t="s">
        <v>15</v>
      </c>
      <c r="N1065" s="35">
        <v>1064</v>
      </c>
    </row>
    <row r="1066" spans="1:14" ht="15.75" x14ac:dyDescent="0.25">
      <c r="A1066" s="34" t="s">
        <v>2095</v>
      </c>
      <c r="B1066" s="34" t="s">
        <v>1265</v>
      </c>
      <c r="C1066" s="35" t="s">
        <v>181</v>
      </c>
      <c r="D1066" s="34" t="s">
        <v>2096</v>
      </c>
      <c r="E1066" s="34" t="s">
        <v>189</v>
      </c>
      <c r="F1066" s="40">
        <v>52540</v>
      </c>
      <c r="G1066" s="35" t="s">
        <v>12</v>
      </c>
      <c r="H1066" s="35" t="s">
        <v>13</v>
      </c>
      <c r="I1066" s="36"/>
      <c r="J1066" s="35"/>
      <c r="K1066" s="35" t="s">
        <v>2</v>
      </c>
      <c r="L1066" s="35" t="s">
        <v>14</v>
      </c>
      <c r="M1066" s="35" t="s">
        <v>15</v>
      </c>
      <c r="N1066" s="35">
        <v>1065</v>
      </c>
    </row>
    <row r="1067" spans="1:14" ht="15.75" x14ac:dyDescent="0.25">
      <c r="A1067" s="42" t="s">
        <v>1932</v>
      </c>
      <c r="B1067" s="37" t="s">
        <v>91</v>
      </c>
      <c r="C1067" s="38" t="s">
        <v>187</v>
      </c>
      <c r="D1067" s="37" t="s">
        <v>359</v>
      </c>
      <c r="E1067" s="37" t="s">
        <v>493</v>
      </c>
      <c r="F1067" s="39">
        <v>52513</v>
      </c>
      <c r="G1067" s="38" t="s">
        <v>12</v>
      </c>
      <c r="H1067" s="38" t="s">
        <v>13</v>
      </c>
      <c r="I1067" s="39">
        <v>2000</v>
      </c>
      <c r="J1067" s="38"/>
      <c r="K1067" s="38" t="s">
        <v>2</v>
      </c>
      <c r="L1067" s="38" t="s">
        <v>14</v>
      </c>
      <c r="M1067" s="38" t="s">
        <v>15</v>
      </c>
      <c r="N1067" s="193">
        <v>1066</v>
      </c>
    </row>
    <row r="1068" spans="1:14" ht="15.75" x14ac:dyDescent="0.25">
      <c r="A1068" s="34" t="s">
        <v>1825</v>
      </c>
      <c r="B1068" s="34" t="s">
        <v>956</v>
      </c>
      <c r="C1068" s="35" t="s">
        <v>18</v>
      </c>
      <c r="D1068" s="34" t="s">
        <v>201</v>
      </c>
      <c r="E1068" s="34" t="s">
        <v>1050</v>
      </c>
      <c r="F1068" s="40">
        <v>52488</v>
      </c>
      <c r="G1068" s="35" t="s">
        <v>12</v>
      </c>
      <c r="H1068" s="35" t="s">
        <v>13</v>
      </c>
      <c r="I1068" s="36"/>
      <c r="J1068" s="35"/>
      <c r="K1068" s="35" t="s">
        <v>3</v>
      </c>
      <c r="L1068" s="35" t="s">
        <v>59</v>
      </c>
      <c r="M1068" s="35" t="s">
        <v>60</v>
      </c>
      <c r="N1068" s="35">
        <v>1067</v>
      </c>
    </row>
    <row r="1069" spans="1:14" ht="15.75" x14ac:dyDescent="0.25">
      <c r="A1069" s="42" t="s">
        <v>2098</v>
      </c>
      <c r="B1069" s="37" t="s">
        <v>2099</v>
      </c>
      <c r="C1069" s="38" t="s">
        <v>144</v>
      </c>
      <c r="D1069" s="37" t="s">
        <v>359</v>
      </c>
      <c r="E1069" s="37" t="s">
        <v>1326</v>
      </c>
      <c r="F1069" s="43">
        <v>52460</v>
      </c>
      <c r="G1069" s="38" t="s">
        <v>12</v>
      </c>
      <c r="H1069" s="38" t="s">
        <v>13</v>
      </c>
      <c r="I1069" s="39"/>
      <c r="J1069" s="38"/>
      <c r="K1069" s="38" t="s">
        <v>2</v>
      </c>
      <c r="L1069" s="38" t="s">
        <v>14</v>
      </c>
      <c r="M1069" s="38" t="s">
        <v>15</v>
      </c>
      <c r="N1069" s="35">
        <v>1068</v>
      </c>
    </row>
    <row r="1070" spans="1:14" ht="15.75" x14ac:dyDescent="0.25">
      <c r="A1070" s="34" t="s">
        <v>2106</v>
      </c>
      <c r="B1070" s="34" t="s">
        <v>2107</v>
      </c>
      <c r="C1070" s="35" t="s">
        <v>181</v>
      </c>
      <c r="D1070" s="34" t="s">
        <v>2108</v>
      </c>
      <c r="E1070" s="34" t="s">
        <v>48</v>
      </c>
      <c r="F1070" s="40">
        <v>52337</v>
      </c>
      <c r="G1070" s="35" t="s">
        <v>12</v>
      </c>
      <c r="H1070" s="35" t="s">
        <v>13</v>
      </c>
      <c r="I1070" s="36">
        <v>5000</v>
      </c>
      <c r="J1070" s="35"/>
      <c r="K1070" s="35" t="s">
        <v>2</v>
      </c>
      <c r="L1070" s="35" t="s">
        <v>14</v>
      </c>
      <c r="M1070" s="35" t="s">
        <v>15</v>
      </c>
      <c r="N1070" s="193">
        <v>1069</v>
      </c>
    </row>
    <row r="1071" spans="1:14" ht="15.75" x14ac:dyDescent="0.25">
      <c r="A1071" s="42" t="s">
        <v>2109</v>
      </c>
      <c r="B1071" s="37" t="s">
        <v>448</v>
      </c>
      <c r="C1071" s="38" t="s">
        <v>51</v>
      </c>
      <c r="D1071" s="37" t="s">
        <v>1714</v>
      </c>
      <c r="E1071" s="37" t="s">
        <v>1490</v>
      </c>
      <c r="F1071" s="39">
        <v>52337</v>
      </c>
      <c r="G1071" s="38" t="s">
        <v>12</v>
      </c>
      <c r="H1071" s="38" t="s">
        <v>13</v>
      </c>
      <c r="I1071" s="39"/>
      <c r="J1071" s="38"/>
      <c r="K1071" s="38" t="s">
        <v>2</v>
      </c>
      <c r="L1071" s="38" t="s">
        <v>14</v>
      </c>
      <c r="M1071" s="38" t="s">
        <v>15</v>
      </c>
      <c r="N1071" s="35">
        <v>1070</v>
      </c>
    </row>
    <row r="1072" spans="1:14" ht="15.75" x14ac:dyDescent="0.25">
      <c r="A1072" s="34" t="s">
        <v>2110</v>
      </c>
      <c r="B1072" s="34" t="s">
        <v>1525</v>
      </c>
      <c r="C1072" s="35" t="s">
        <v>87</v>
      </c>
      <c r="D1072" s="34" t="s">
        <v>2111</v>
      </c>
      <c r="E1072" s="34" t="s">
        <v>730</v>
      </c>
      <c r="F1072" s="36">
        <v>52337</v>
      </c>
      <c r="G1072" s="35" t="s">
        <v>12</v>
      </c>
      <c r="H1072" s="35" t="s">
        <v>13</v>
      </c>
      <c r="I1072" s="36"/>
      <c r="J1072" s="35"/>
      <c r="K1072" s="35" t="s">
        <v>2</v>
      </c>
      <c r="L1072" s="35" t="s">
        <v>14</v>
      </c>
      <c r="M1072" s="35" t="s">
        <v>15</v>
      </c>
      <c r="N1072" s="35">
        <v>1071</v>
      </c>
    </row>
    <row r="1073" spans="1:14" ht="15.75" x14ac:dyDescent="0.25">
      <c r="A1073" s="37" t="s">
        <v>2112</v>
      </c>
      <c r="B1073" s="37" t="s">
        <v>2113</v>
      </c>
      <c r="C1073" s="49"/>
      <c r="D1073" s="37" t="s">
        <v>2114</v>
      </c>
      <c r="E1073" s="37" t="s">
        <v>1217</v>
      </c>
      <c r="F1073" s="39">
        <v>52318</v>
      </c>
      <c r="G1073" s="38" t="s">
        <v>12</v>
      </c>
      <c r="H1073" s="38" t="s">
        <v>13</v>
      </c>
      <c r="I1073" s="39"/>
      <c r="J1073" s="38"/>
      <c r="K1073" s="38" t="s">
        <v>2</v>
      </c>
      <c r="L1073" s="38" t="s">
        <v>14</v>
      </c>
      <c r="M1073" s="38" t="s">
        <v>15</v>
      </c>
      <c r="N1073" s="193">
        <v>1072</v>
      </c>
    </row>
    <row r="1074" spans="1:14" ht="15.75" x14ac:dyDescent="0.25">
      <c r="A1074" s="34" t="s">
        <v>1423</v>
      </c>
      <c r="B1074" s="34" t="s">
        <v>2030</v>
      </c>
      <c r="C1074" s="35" t="s">
        <v>23</v>
      </c>
      <c r="D1074" s="34" t="s">
        <v>201</v>
      </c>
      <c r="E1074" s="34" t="s">
        <v>535</v>
      </c>
      <c r="F1074" s="36">
        <v>52192</v>
      </c>
      <c r="G1074" s="35" t="s">
        <v>12</v>
      </c>
      <c r="H1074" s="35" t="s">
        <v>13</v>
      </c>
      <c r="I1074" s="36"/>
      <c r="J1074" s="35"/>
      <c r="K1074" s="35" t="s">
        <v>3</v>
      </c>
      <c r="L1074" s="35" t="s">
        <v>59</v>
      </c>
      <c r="M1074" s="35" t="s">
        <v>60</v>
      </c>
      <c r="N1074" s="35">
        <v>1073</v>
      </c>
    </row>
    <row r="1075" spans="1:14" ht="15.75" x14ac:dyDescent="0.25">
      <c r="A1075" s="42" t="s">
        <v>2127</v>
      </c>
      <c r="B1075" s="37" t="s">
        <v>315</v>
      </c>
      <c r="C1075" s="49"/>
      <c r="D1075" s="37" t="s">
        <v>2128</v>
      </c>
      <c r="E1075" s="37" t="s">
        <v>1665</v>
      </c>
      <c r="F1075" s="43">
        <v>52077</v>
      </c>
      <c r="G1075" s="38" t="s">
        <v>12</v>
      </c>
      <c r="H1075" s="38" t="s">
        <v>13</v>
      </c>
      <c r="I1075" s="39"/>
      <c r="J1075" s="38"/>
      <c r="K1075" s="38" t="s">
        <v>2</v>
      </c>
      <c r="L1075" s="38" t="s">
        <v>14</v>
      </c>
      <c r="M1075" s="38" t="s">
        <v>15</v>
      </c>
      <c r="N1075" s="35">
        <v>1074</v>
      </c>
    </row>
    <row r="1076" spans="1:14" ht="15.75" x14ac:dyDescent="0.25">
      <c r="A1076" s="34" t="s">
        <v>1826</v>
      </c>
      <c r="B1076" s="34" t="s">
        <v>2129</v>
      </c>
      <c r="C1076" s="35" t="s">
        <v>51</v>
      </c>
      <c r="D1076" s="34" t="s">
        <v>1752</v>
      </c>
      <c r="E1076" s="34" t="s">
        <v>666</v>
      </c>
      <c r="F1076" s="36">
        <v>52025</v>
      </c>
      <c r="G1076" s="35" t="s">
        <v>12</v>
      </c>
      <c r="H1076" s="35" t="s">
        <v>13</v>
      </c>
      <c r="I1076" s="36"/>
      <c r="J1076" s="35"/>
      <c r="K1076" s="35" t="s">
        <v>2</v>
      </c>
      <c r="L1076" s="35" t="s">
        <v>14</v>
      </c>
      <c r="M1076" s="35" t="s">
        <v>15</v>
      </c>
      <c r="N1076" s="193">
        <v>1075</v>
      </c>
    </row>
    <row r="1077" spans="1:14" ht="15.75" x14ac:dyDescent="0.25">
      <c r="A1077" s="37" t="s">
        <v>2130</v>
      </c>
      <c r="B1077" s="37" t="s">
        <v>1157</v>
      </c>
      <c r="C1077" s="49"/>
      <c r="D1077" s="37" t="s">
        <v>359</v>
      </c>
      <c r="E1077" s="37" t="s">
        <v>505</v>
      </c>
      <c r="F1077" s="39">
        <v>52020</v>
      </c>
      <c r="G1077" s="38" t="s">
        <v>12</v>
      </c>
      <c r="H1077" s="38" t="s">
        <v>13</v>
      </c>
      <c r="I1077" s="39"/>
      <c r="J1077" s="38"/>
      <c r="K1077" s="38" t="s">
        <v>2</v>
      </c>
      <c r="L1077" s="38" t="s">
        <v>14</v>
      </c>
      <c r="M1077" s="38" t="s">
        <v>15</v>
      </c>
      <c r="N1077" s="35">
        <v>1076</v>
      </c>
    </row>
    <row r="1078" spans="1:14" ht="15.75" x14ac:dyDescent="0.25">
      <c r="A1078" s="41" t="s">
        <v>2131</v>
      </c>
      <c r="B1078" s="34" t="s">
        <v>959</v>
      </c>
      <c r="C1078" s="35" t="s">
        <v>18</v>
      </c>
      <c r="D1078" s="34" t="s">
        <v>2132</v>
      </c>
      <c r="E1078" s="34" t="s">
        <v>825</v>
      </c>
      <c r="F1078" s="36">
        <v>52020</v>
      </c>
      <c r="G1078" s="35" t="s">
        <v>12</v>
      </c>
      <c r="H1078" s="35" t="s">
        <v>13</v>
      </c>
      <c r="I1078" s="36"/>
      <c r="J1078" s="35"/>
      <c r="K1078" s="35" t="s">
        <v>2</v>
      </c>
      <c r="L1078" s="35" t="s">
        <v>14</v>
      </c>
      <c r="M1078" s="35" t="s">
        <v>15</v>
      </c>
      <c r="N1078" s="35">
        <v>1077</v>
      </c>
    </row>
    <row r="1079" spans="1:14" ht="15.75" x14ac:dyDescent="0.25">
      <c r="A1079" s="42" t="s">
        <v>2133</v>
      </c>
      <c r="B1079" s="37" t="s">
        <v>364</v>
      </c>
      <c r="C1079" s="38" t="s">
        <v>18</v>
      </c>
      <c r="D1079" s="37" t="s">
        <v>2134</v>
      </c>
      <c r="E1079" s="37" t="s">
        <v>72</v>
      </c>
      <c r="F1079" s="39">
        <v>52004</v>
      </c>
      <c r="G1079" s="38" t="s">
        <v>12</v>
      </c>
      <c r="H1079" s="38" t="s">
        <v>13</v>
      </c>
      <c r="I1079" s="39"/>
      <c r="J1079" s="38"/>
      <c r="K1079" s="38" t="s">
        <v>2</v>
      </c>
      <c r="L1079" s="38" t="s">
        <v>14</v>
      </c>
      <c r="M1079" s="38" t="s">
        <v>15</v>
      </c>
      <c r="N1079" s="193">
        <v>1078</v>
      </c>
    </row>
    <row r="1080" spans="1:14" ht="15.75" x14ac:dyDescent="0.25">
      <c r="A1080" s="34" t="s">
        <v>2075</v>
      </c>
      <c r="B1080" s="34" t="s">
        <v>458</v>
      </c>
      <c r="C1080" s="35" t="s">
        <v>63</v>
      </c>
      <c r="D1080" s="34" t="s">
        <v>588</v>
      </c>
      <c r="E1080" s="34" t="s">
        <v>277</v>
      </c>
      <c r="F1080" s="36">
        <v>52000</v>
      </c>
      <c r="G1080" s="35" t="s">
        <v>12</v>
      </c>
      <c r="H1080" s="35" t="s">
        <v>13</v>
      </c>
      <c r="I1080" s="36"/>
      <c r="J1080" s="35"/>
      <c r="K1080" s="35" t="s">
        <v>3</v>
      </c>
      <c r="L1080" s="35" t="s">
        <v>59</v>
      </c>
      <c r="M1080" s="35" t="s">
        <v>60</v>
      </c>
      <c r="N1080" s="35">
        <v>1079</v>
      </c>
    </row>
    <row r="1081" spans="1:14" ht="15.75" x14ac:dyDescent="0.25">
      <c r="A1081" s="37" t="s">
        <v>2073</v>
      </c>
      <c r="B1081" s="37" t="s">
        <v>1525</v>
      </c>
      <c r="C1081" s="38" t="s">
        <v>207</v>
      </c>
      <c r="D1081" s="37" t="s">
        <v>588</v>
      </c>
      <c r="E1081" s="37" t="s">
        <v>277</v>
      </c>
      <c r="F1081" s="39">
        <v>52000</v>
      </c>
      <c r="G1081" s="38" t="s">
        <v>12</v>
      </c>
      <c r="H1081" s="38" t="s">
        <v>13</v>
      </c>
      <c r="I1081" s="39"/>
      <c r="J1081" s="38"/>
      <c r="K1081" s="38" t="s">
        <v>3</v>
      </c>
      <c r="L1081" s="38" t="s">
        <v>59</v>
      </c>
      <c r="M1081" s="38" t="s">
        <v>60</v>
      </c>
      <c r="N1081" s="35">
        <v>1080</v>
      </c>
    </row>
    <row r="1082" spans="1:14" ht="15.75" x14ac:dyDescent="0.25">
      <c r="A1082" s="34" t="s">
        <v>1625</v>
      </c>
      <c r="B1082" s="34" t="s">
        <v>86</v>
      </c>
      <c r="C1082" s="35" t="s">
        <v>135</v>
      </c>
      <c r="D1082" s="34" t="s">
        <v>1626</v>
      </c>
      <c r="E1082" s="34" t="s">
        <v>37</v>
      </c>
      <c r="F1082" s="40">
        <v>52000</v>
      </c>
      <c r="G1082" s="35" t="s">
        <v>12</v>
      </c>
      <c r="H1082" s="35" t="s">
        <v>13</v>
      </c>
      <c r="I1082" s="36">
        <v>10000</v>
      </c>
      <c r="J1082" s="35"/>
      <c r="K1082" s="35" t="s">
        <v>2</v>
      </c>
      <c r="L1082" s="35" t="s">
        <v>14</v>
      </c>
      <c r="M1082" s="35" t="s">
        <v>15</v>
      </c>
      <c r="N1082" s="193">
        <v>1081</v>
      </c>
    </row>
    <row r="1083" spans="1:14" ht="15.75" x14ac:dyDescent="0.25">
      <c r="A1083" s="37" t="s">
        <v>1237</v>
      </c>
      <c r="B1083" s="37" t="s">
        <v>2136</v>
      </c>
      <c r="C1083" s="38" t="s">
        <v>12</v>
      </c>
      <c r="D1083" s="37" t="s">
        <v>2137</v>
      </c>
      <c r="E1083" s="37" t="s">
        <v>570</v>
      </c>
      <c r="F1083" s="43">
        <v>52000</v>
      </c>
      <c r="G1083" s="38" t="s">
        <v>12</v>
      </c>
      <c r="H1083" s="38" t="s">
        <v>13</v>
      </c>
      <c r="I1083" s="39"/>
      <c r="J1083" s="38"/>
      <c r="K1083" s="38" t="s">
        <v>2</v>
      </c>
      <c r="L1083" s="38" t="s">
        <v>14</v>
      </c>
      <c r="M1083" s="38" t="s">
        <v>15</v>
      </c>
      <c r="N1083" s="35">
        <v>1082</v>
      </c>
    </row>
    <row r="1084" spans="1:14" ht="15.75" x14ac:dyDescent="0.25">
      <c r="A1084" s="41" t="s">
        <v>2140</v>
      </c>
      <c r="B1084" s="34" t="s">
        <v>2141</v>
      </c>
      <c r="C1084" s="35" t="s">
        <v>23</v>
      </c>
      <c r="D1084" s="34" t="s">
        <v>1714</v>
      </c>
      <c r="E1084" s="34" t="s">
        <v>1490</v>
      </c>
      <c r="F1084" s="36">
        <v>51990</v>
      </c>
      <c r="G1084" s="35" t="s">
        <v>12</v>
      </c>
      <c r="H1084" s="35" t="s">
        <v>13</v>
      </c>
      <c r="I1084" s="36"/>
      <c r="J1084" s="35"/>
      <c r="K1084" s="35" t="s">
        <v>2</v>
      </c>
      <c r="L1084" s="35" t="s">
        <v>14</v>
      </c>
      <c r="M1084" s="35" t="s">
        <v>15</v>
      </c>
      <c r="N1084" s="35">
        <v>1083</v>
      </c>
    </row>
    <row r="1085" spans="1:14" ht="15.75" x14ac:dyDescent="0.25">
      <c r="A1085" s="37" t="s">
        <v>2087</v>
      </c>
      <c r="B1085" s="37" t="s">
        <v>774</v>
      </c>
      <c r="C1085" s="38" t="s">
        <v>51</v>
      </c>
      <c r="D1085" s="37" t="s">
        <v>782</v>
      </c>
      <c r="E1085" s="37" t="s">
        <v>297</v>
      </c>
      <c r="F1085" s="39">
        <v>51990</v>
      </c>
      <c r="G1085" s="38" t="s">
        <v>12</v>
      </c>
      <c r="H1085" s="38" t="s">
        <v>13</v>
      </c>
      <c r="I1085" s="39">
        <v>1400</v>
      </c>
      <c r="J1085" s="38"/>
      <c r="K1085" s="38" t="s">
        <v>3</v>
      </c>
      <c r="L1085" s="38" t="s">
        <v>59</v>
      </c>
      <c r="M1085" s="38" t="s">
        <v>60</v>
      </c>
      <c r="N1085" s="193">
        <v>1084</v>
      </c>
    </row>
    <row r="1086" spans="1:14" ht="15.75" x14ac:dyDescent="0.25">
      <c r="A1086" s="34" t="s">
        <v>2854</v>
      </c>
      <c r="B1086" s="34" t="s">
        <v>414</v>
      </c>
      <c r="C1086" s="35" t="s">
        <v>12</v>
      </c>
      <c r="D1086" s="34" t="s">
        <v>588</v>
      </c>
      <c r="E1086" s="34" t="s">
        <v>497</v>
      </c>
      <c r="F1086" s="36">
        <v>51990</v>
      </c>
      <c r="G1086" s="35" t="s">
        <v>12</v>
      </c>
      <c r="H1086" s="35" t="s">
        <v>13</v>
      </c>
      <c r="I1086" s="36"/>
      <c r="J1086" s="35"/>
      <c r="K1086" s="35" t="s">
        <v>3</v>
      </c>
      <c r="L1086" s="35" t="s">
        <v>59</v>
      </c>
      <c r="M1086" s="35" t="s">
        <v>60</v>
      </c>
      <c r="N1086" s="35">
        <v>1085</v>
      </c>
    </row>
    <row r="1087" spans="1:14" ht="15.75" x14ac:dyDescent="0.25">
      <c r="A1087" s="37" t="s">
        <v>2054</v>
      </c>
      <c r="B1087" s="37" t="s">
        <v>650</v>
      </c>
      <c r="C1087" s="38" t="s">
        <v>87</v>
      </c>
      <c r="D1087" s="37" t="s">
        <v>588</v>
      </c>
      <c r="E1087" s="37" t="s">
        <v>463</v>
      </c>
      <c r="F1087" s="39">
        <v>51953</v>
      </c>
      <c r="G1087" s="38" t="s">
        <v>12</v>
      </c>
      <c r="H1087" s="38" t="s">
        <v>13</v>
      </c>
      <c r="I1087" s="39"/>
      <c r="J1087" s="38"/>
      <c r="K1087" s="38" t="s">
        <v>3</v>
      </c>
      <c r="L1087" s="38" t="s">
        <v>59</v>
      </c>
      <c r="M1087" s="38" t="s">
        <v>60</v>
      </c>
      <c r="N1087" s="35">
        <v>1086</v>
      </c>
    </row>
    <row r="1088" spans="1:14" ht="15.75" x14ac:dyDescent="0.25">
      <c r="A1088" s="34" t="s">
        <v>2121</v>
      </c>
      <c r="B1088" s="34" t="s">
        <v>2122</v>
      </c>
      <c r="C1088" s="35" t="s">
        <v>23</v>
      </c>
      <c r="D1088" s="34" t="s">
        <v>782</v>
      </c>
      <c r="E1088" s="34" t="s">
        <v>385</v>
      </c>
      <c r="F1088" s="36">
        <v>51930</v>
      </c>
      <c r="G1088" s="35" t="s">
        <v>12</v>
      </c>
      <c r="H1088" s="35" t="s">
        <v>13</v>
      </c>
      <c r="I1088" s="36"/>
      <c r="J1088" s="35"/>
      <c r="K1088" s="35" t="s">
        <v>3</v>
      </c>
      <c r="L1088" s="35" t="s">
        <v>59</v>
      </c>
      <c r="M1088" s="35" t="s">
        <v>60</v>
      </c>
      <c r="N1088" s="193">
        <v>1087</v>
      </c>
    </row>
    <row r="1089" spans="1:14" ht="15.75" x14ac:dyDescent="0.25">
      <c r="A1089" s="42" t="s">
        <v>2055</v>
      </c>
      <c r="B1089" s="37" t="s">
        <v>78</v>
      </c>
      <c r="C1089" s="49"/>
      <c r="D1089" s="37" t="s">
        <v>782</v>
      </c>
      <c r="E1089" s="37" t="s">
        <v>163</v>
      </c>
      <c r="F1089" s="43">
        <v>51924</v>
      </c>
      <c r="G1089" s="38" t="s">
        <v>58</v>
      </c>
      <c r="H1089" s="38" t="s">
        <v>13</v>
      </c>
      <c r="I1089" s="39"/>
      <c r="J1089" s="38"/>
      <c r="K1089" s="38" t="s">
        <v>1</v>
      </c>
      <c r="L1089" s="38" t="s">
        <v>59</v>
      </c>
      <c r="M1089" s="38" t="s">
        <v>60</v>
      </c>
      <c r="N1089" s="35">
        <v>1088</v>
      </c>
    </row>
    <row r="1090" spans="1:14" ht="15.75" x14ac:dyDescent="0.25">
      <c r="A1090" s="34" t="s">
        <v>2072</v>
      </c>
      <c r="B1090" s="34" t="s">
        <v>1256</v>
      </c>
      <c r="C1090" s="35" t="s">
        <v>12</v>
      </c>
      <c r="D1090" s="34" t="s">
        <v>782</v>
      </c>
      <c r="E1090" s="34" t="s">
        <v>428</v>
      </c>
      <c r="F1090" s="36">
        <v>51898</v>
      </c>
      <c r="G1090" s="35" t="s">
        <v>12</v>
      </c>
      <c r="H1090" s="35" t="s">
        <v>13</v>
      </c>
      <c r="I1090" s="36">
        <v>2500</v>
      </c>
      <c r="J1090" s="35"/>
      <c r="K1090" s="35" t="s">
        <v>3</v>
      </c>
      <c r="L1090" s="35" t="s">
        <v>59</v>
      </c>
      <c r="M1090" s="35" t="s">
        <v>60</v>
      </c>
      <c r="N1090" s="35">
        <v>1089</v>
      </c>
    </row>
    <row r="1091" spans="1:14" ht="15.75" x14ac:dyDescent="0.25">
      <c r="A1091" s="37" t="s">
        <v>2146</v>
      </c>
      <c r="B1091" s="37" t="s">
        <v>2147</v>
      </c>
      <c r="C1091" s="38" t="s">
        <v>18</v>
      </c>
      <c r="D1091" s="37" t="s">
        <v>1654</v>
      </c>
      <c r="E1091" s="37" t="s">
        <v>53</v>
      </c>
      <c r="F1091" s="39">
        <v>51869</v>
      </c>
      <c r="G1091" s="38" t="s">
        <v>12</v>
      </c>
      <c r="H1091" s="38" t="s">
        <v>13</v>
      </c>
      <c r="I1091" s="39"/>
      <c r="J1091" s="38"/>
      <c r="K1091" s="38" t="s">
        <v>2</v>
      </c>
      <c r="L1091" s="38" t="s">
        <v>14</v>
      </c>
      <c r="M1091" s="38" t="s">
        <v>15</v>
      </c>
      <c r="N1091" s="193">
        <v>1090</v>
      </c>
    </row>
    <row r="1092" spans="1:14" ht="15.75" x14ac:dyDescent="0.25">
      <c r="A1092" s="34" t="s">
        <v>2855</v>
      </c>
      <c r="B1092" s="34" t="s">
        <v>2841</v>
      </c>
      <c r="C1092" s="35" t="s">
        <v>31</v>
      </c>
      <c r="D1092" s="34" t="s">
        <v>2856</v>
      </c>
      <c r="E1092" s="34" t="s">
        <v>911</v>
      </c>
      <c r="F1092" s="36">
        <v>51843</v>
      </c>
      <c r="G1092" s="35" t="s">
        <v>12</v>
      </c>
      <c r="H1092" s="35" t="s">
        <v>13</v>
      </c>
      <c r="I1092" s="36"/>
      <c r="J1092" s="35"/>
      <c r="K1092" s="35" t="s">
        <v>2</v>
      </c>
      <c r="L1092" s="35" t="s">
        <v>14</v>
      </c>
      <c r="M1092" s="35" t="s">
        <v>15</v>
      </c>
      <c r="N1092" s="35">
        <v>1091</v>
      </c>
    </row>
    <row r="1093" spans="1:14" ht="15.75" x14ac:dyDescent="0.25">
      <c r="A1093" s="37" t="s">
        <v>2857</v>
      </c>
      <c r="B1093" s="37" t="s">
        <v>2841</v>
      </c>
      <c r="C1093" s="38" t="s">
        <v>12</v>
      </c>
      <c r="D1093" s="37" t="s">
        <v>2858</v>
      </c>
      <c r="E1093" s="37" t="s">
        <v>2126</v>
      </c>
      <c r="F1093" s="43">
        <v>51812</v>
      </c>
      <c r="G1093" s="38" t="s">
        <v>12</v>
      </c>
      <c r="H1093" s="38" t="s">
        <v>13</v>
      </c>
      <c r="I1093" s="39"/>
      <c r="J1093" s="38"/>
      <c r="K1093" s="38" t="s">
        <v>2</v>
      </c>
      <c r="L1093" s="38" t="s">
        <v>14</v>
      </c>
      <c r="M1093" s="38" t="s">
        <v>15</v>
      </c>
      <c r="N1093" s="35">
        <v>1092</v>
      </c>
    </row>
    <row r="1094" spans="1:14" ht="15.75" x14ac:dyDescent="0.25">
      <c r="A1094" s="34" t="s">
        <v>2150</v>
      </c>
      <c r="B1094" s="34" t="s">
        <v>615</v>
      </c>
      <c r="C1094" s="35" t="s">
        <v>51</v>
      </c>
      <c r="D1094" s="34" t="s">
        <v>2151</v>
      </c>
      <c r="E1094" s="34" t="s">
        <v>603</v>
      </c>
      <c r="F1094" s="40">
        <v>51768</v>
      </c>
      <c r="G1094" s="35" t="s">
        <v>58</v>
      </c>
      <c r="H1094" s="35" t="s">
        <v>13</v>
      </c>
      <c r="I1094" s="36"/>
      <c r="J1094" s="35"/>
      <c r="K1094" s="35" t="s">
        <v>2600</v>
      </c>
      <c r="L1094" s="35" t="s">
        <v>59</v>
      </c>
      <c r="M1094" s="35" t="s">
        <v>15</v>
      </c>
      <c r="N1094" s="193">
        <v>1093</v>
      </c>
    </row>
    <row r="1095" spans="1:14" ht="15.75" x14ac:dyDescent="0.25">
      <c r="A1095" s="37" t="s">
        <v>2116</v>
      </c>
      <c r="B1095" s="37" t="s">
        <v>139</v>
      </c>
      <c r="C1095" s="38" t="s">
        <v>87</v>
      </c>
      <c r="D1095" s="37" t="s">
        <v>588</v>
      </c>
      <c r="E1095" s="37" t="s">
        <v>463</v>
      </c>
      <c r="F1095" s="39">
        <v>51725</v>
      </c>
      <c r="G1095" s="38" t="s">
        <v>12</v>
      </c>
      <c r="H1095" s="38" t="s">
        <v>13</v>
      </c>
      <c r="I1095" s="39"/>
      <c r="J1095" s="38"/>
      <c r="K1095" s="38" t="s">
        <v>3</v>
      </c>
      <c r="L1095" s="38" t="s">
        <v>59</v>
      </c>
      <c r="M1095" s="38" t="s">
        <v>60</v>
      </c>
      <c r="N1095" s="35">
        <v>1094</v>
      </c>
    </row>
    <row r="1096" spans="1:14" ht="15.75" x14ac:dyDescent="0.25">
      <c r="A1096" s="41" t="s">
        <v>2158</v>
      </c>
      <c r="B1096" s="34" t="s">
        <v>86</v>
      </c>
      <c r="C1096" s="35" t="s">
        <v>181</v>
      </c>
      <c r="D1096" s="34" t="s">
        <v>1654</v>
      </c>
      <c r="E1096" s="34" t="s">
        <v>53</v>
      </c>
      <c r="F1096" s="36">
        <v>51703</v>
      </c>
      <c r="G1096" s="35" t="s">
        <v>12</v>
      </c>
      <c r="H1096" s="35" t="s">
        <v>13</v>
      </c>
      <c r="I1096" s="36"/>
      <c r="J1096" s="35"/>
      <c r="K1096" s="35" t="s">
        <v>2</v>
      </c>
      <c r="L1096" s="35" t="s">
        <v>14</v>
      </c>
      <c r="M1096" s="35" t="s">
        <v>15</v>
      </c>
      <c r="N1096" s="35">
        <v>1095</v>
      </c>
    </row>
    <row r="1097" spans="1:14" ht="15.75" x14ac:dyDescent="0.25">
      <c r="A1097" s="37" t="s">
        <v>2025</v>
      </c>
      <c r="B1097" s="37" t="s">
        <v>2026</v>
      </c>
      <c r="C1097" s="38" t="s">
        <v>51</v>
      </c>
      <c r="D1097" s="37" t="s">
        <v>782</v>
      </c>
      <c r="E1097" s="37" t="s">
        <v>963</v>
      </c>
      <c r="F1097" s="43">
        <v>51643</v>
      </c>
      <c r="G1097" s="38" t="s">
        <v>12</v>
      </c>
      <c r="H1097" s="38" t="s">
        <v>13</v>
      </c>
      <c r="I1097" s="39">
        <v>4200</v>
      </c>
      <c r="J1097" s="38"/>
      <c r="K1097" s="38" t="s">
        <v>3</v>
      </c>
      <c r="L1097" s="38" t="s">
        <v>59</v>
      </c>
      <c r="M1097" s="38" t="s">
        <v>60</v>
      </c>
      <c r="N1097" s="193">
        <v>1096</v>
      </c>
    </row>
    <row r="1098" spans="1:14" ht="15.75" x14ac:dyDescent="0.25">
      <c r="A1098" s="41" t="s">
        <v>2142</v>
      </c>
      <c r="B1098" s="34" t="s">
        <v>2143</v>
      </c>
      <c r="C1098" s="35" t="s">
        <v>51</v>
      </c>
      <c r="D1098" s="34" t="s">
        <v>588</v>
      </c>
      <c r="E1098" s="34" t="s">
        <v>603</v>
      </c>
      <c r="F1098" s="36">
        <v>51564</v>
      </c>
      <c r="G1098" s="35" t="s">
        <v>58</v>
      </c>
      <c r="H1098" s="35" t="s">
        <v>13</v>
      </c>
      <c r="I1098" s="36"/>
      <c r="J1098" s="35"/>
      <c r="K1098" s="35" t="s">
        <v>1</v>
      </c>
      <c r="L1098" s="35" t="s">
        <v>59</v>
      </c>
      <c r="M1098" s="35" t="s">
        <v>60</v>
      </c>
      <c r="N1098" s="35">
        <v>1097</v>
      </c>
    </row>
    <row r="1099" spans="1:14" ht="15.75" x14ac:dyDescent="0.25">
      <c r="A1099" s="42" t="s">
        <v>2161</v>
      </c>
      <c r="B1099" s="37" t="s">
        <v>227</v>
      </c>
      <c r="C1099" s="49"/>
      <c r="D1099" s="37" t="s">
        <v>2162</v>
      </c>
      <c r="E1099" s="37" t="s">
        <v>1354</v>
      </c>
      <c r="F1099" s="39">
        <v>51562</v>
      </c>
      <c r="G1099" s="38" t="s">
        <v>12</v>
      </c>
      <c r="H1099" s="38" t="s">
        <v>13</v>
      </c>
      <c r="I1099" s="39"/>
      <c r="J1099" s="38"/>
      <c r="K1099" s="38" t="s">
        <v>2</v>
      </c>
      <c r="L1099" s="38" t="s">
        <v>14</v>
      </c>
      <c r="M1099" s="38" t="s">
        <v>15</v>
      </c>
      <c r="N1099" s="35">
        <v>1098</v>
      </c>
    </row>
    <row r="1100" spans="1:14" ht="15.75" x14ac:dyDescent="0.25">
      <c r="A1100" s="34" t="s">
        <v>2163</v>
      </c>
      <c r="B1100" s="34" t="s">
        <v>2164</v>
      </c>
      <c r="C1100" s="35" t="s">
        <v>12</v>
      </c>
      <c r="D1100" s="34" t="s">
        <v>1654</v>
      </c>
      <c r="E1100" s="34" t="s">
        <v>53</v>
      </c>
      <c r="F1100" s="40">
        <v>51531</v>
      </c>
      <c r="G1100" s="35" t="s">
        <v>12</v>
      </c>
      <c r="H1100" s="35" t="s">
        <v>13</v>
      </c>
      <c r="I1100" s="36"/>
      <c r="J1100" s="35"/>
      <c r="K1100" s="35" t="s">
        <v>2</v>
      </c>
      <c r="L1100" s="35" t="s">
        <v>14</v>
      </c>
      <c r="M1100" s="35" t="s">
        <v>15</v>
      </c>
      <c r="N1100" s="193">
        <v>1099</v>
      </c>
    </row>
    <row r="1101" spans="1:14" ht="15.75" x14ac:dyDescent="0.25">
      <c r="A1101" s="37" t="s">
        <v>2165</v>
      </c>
      <c r="B1101" s="37" t="s">
        <v>1076</v>
      </c>
      <c r="C1101" s="38" t="s">
        <v>18</v>
      </c>
      <c r="D1101" s="37" t="s">
        <v>2166</v>
      </c>
      <c r="E1101" s="37" t="s">
        <v>198</v>
      </c>
      <c r="F1101" s="39">
        <v>51510</v>
      </c>
      <c r="G1101" s="38" t="s">
        <v>12</v>
      </c>
      <c r="H1101" s="38" t="s">
        <v>13</v>
      </c>
      <c r="I1101" s="39"/>
      <c r="J1101" s="38"/>
      <c r="K1101" s="38" t="s">
        <v>2</v>
      </c>
      <c r="L1101" s="38" t="s">
        <v>14</v>
      </c>
      <c r="M1101" s="38" t="s">
        <v>15</v>
      </c>
      <c r="N1101" s="35">
        <v>1100</v>
      </c>
    </row>
    <row r="1102" spans="1:14" ht="15.75" x14ac:dyDescent="0.25">
      <c r="A1102" s="41" t="s">
        <v>86</v>
      </c>
      <c r="B1102" s="34" t="s">
        <v>959</v>
      </c>
      <c r="C1102" s="35" t="s">
        <v>187</v>
      </c>
      <c r="D1102" s="34" t="s">
        <v>2859</v>
      </c>
      <c r="E1102" s="34" t="s">
        <v>570</v>
      </c>
      <c r="F1102" s="40">
        <v>51500</v>
      </c>
      <c r="G1102" s="35" t="s">
        <v>12</v>
      </c>
      <c r="H1102" s="35" t="s">
        <v>13</v>
      </c>
      <c r="I1102" s="36"/>
      <c r="J1102" s="35"/>
      <c r="K1102" s="35" t="s">
        <v>2</v>
      </c>
      <c r="L1102" s="35" t="s">
        <v>14</v>
      </c>
      <c r="M1102" s="35" t="s">
        <v>15</v>
      </c>
      <c r="N1102" s="35">
        <v>1101</v>
      </c>
    </row>
    <row r="1103" spans="1:14" ht="15.75" x14ac:dyDescent="0.25">
      <c r="A1103" s="37" t="s">
        <v>1674</v>
      </c>
      <c r="B1103" s="37" t="s">
        <v>184</v>
      </c>
      <c r="C1103" s="38" t="s">
        <v>87</v>
      </c>
      <c r="D1103" s="37" t="s">
        <v>1675</v>
      </c>
      <c r="E1103" s="37" t="s">
        <v>261</v>
      </c>
      <c r="F1103" s="39">
        <v>51445</v>
      </c>
      <c r="G1103" s="38" t="s">
        <v>12</v>
      </c>
      <c r="H1103" s="38" t="s">
        <v>13</v>
      </c>
      <c r="I1103" s="39">
        <v>8000</v>
      </c>
      <c r="J1103" s="38"/>
      <c r="K1103" s="38" t="s">
        <v>246</v>
      </c>
      <c r="L1103" s="38" t="s">
        <v>14</v>
      </c>
      <c r="M1103" s="38" t="s">
        <v>15</v>
      </c>
      <c r="N1103" s="193">
        <v>1102</v>
      </c>
    </row>
    <row r="1104" spans="1:14" ht="15.75" x14ac:dyDescent="0.25">
      <c r="A1104" s="34" t="s">
        <v>898</v>
      </c>
      <c r="B1104" s="34" t="s">
        <v>1269</v>
      </c>
      <c r="C1104" s="35" t="s">
        <v>144</v>
      </c>
      <c r="D1104" s="34" t="s">
        <v>2102</v>
      </c>
      <c r="E1104" s="34" t="s">
        <v>53</v>
      </c>
      <c r="F1104" s="36">
        <v>51414</v>
      </c>
      <c r="G1104" s="35" t="s">
        <v>12</v>
      </c>
      <c r="H1104" s="35" t="s">
        <v>13</v>
      </c>
      <c r="I1104" s="36"/>
      <c r="J1104" s="35"/>
      <c r="K1104" s="35" t="s">
        <v>2</v>
      </c>
      <c r="L1104" s="35" t="s">
        <v>14</v>
      </c>
      <c r="M1104" s="35" t="s">
        <v>15</v>
      </c>
      <c r="N1104" s="35">
        <v>1103</v>
      </c>
    </row>
    <row r="1105" spans="1:14" ht="15.75" x14ac:dyDescent="0.25">
      <c r="A1105" s="42" t="s">
        <v>2159</v>
      </c>
      <c r="B1105" s="37" t="s">
        <v>969</v>
      </c>
      <c r="C1105" s="38" t="s">
        <v>187</v>
      </c>
      <c r="D1105" s="37" t="s">
        <v>782</v>
      </c>
      <c r="E1105" s="37" t="s">
        <v>916</v>
      </c>
      <c r="F1105" s="43">
        <v>51368</v>
      </c>
      <c r="G1105" s="38" t="s">
        <v>12</v>
      </c>
      <c r="H1105" s="38" t="s">
        <v>13</v>
      </c>
      <c r="I1105" s="39"/>
      <c r="J1105" s="38"/>
      <c r="K1105" s="38" t="s">
        <v>3</v>
      </c>
      <c r="L1105" s="38" t="s">
        <v>59</v>
      </c>
      <c r="M1105" s="38" t="s">
        <v>60</v>
      </c>
      <c r="N1105" s="35">
        <v>1104</v>
      </c>
    </row>
    <row r="1106" spans="1:14" ht="15.75" x14ac:dyDescent="0.25">
      <c r="A1106" s="34" t="s">
        <v>2176</v>
      </c>
      <c r="B1106" s="34" t="s">
        <v>2177</v>
      </c>
      <c r="C1106" s="44"/>
      <c r="D1106" s="34" t="s">
        <v>1654</v>
      </c>
      <c r="E1106" s="34" t="s">
        <v>53</v>
      </c>
      <c r="F1106" s="40">
        <v>51341</v>
      </c>
      <c r="G1106" s="35" t="s">
        <v>12</v>
      </c>
      <c r="H1106" s="35" t="s">
        <v>13</v>
      </c>
      <c r="I1106" s="36"/>
      <c r="J1106" s="35"/>
      <c r="K1106" s="35" t="s">
        <v>2</v>
      </c>
      <c r="L1106" s="35" t="s">
        <v>14</v>
      </c>
      <c r="M1106" s="35" t="s">
        <v>15</v>
      </c>
      <c r="N1106" s="193">
        <v>1105</v>
      </c>
    </row>
    <row r="1107" spans="1:14" ht="15.75" x14ac:dyDescent="0.25">
      <c r="A1107" s="37" t="s">
        <v>2160</v>
      </c>
      <c r="B1107" s="37" t="s">
        <v>210</v>
      </c>
      <c r="C1107" s="38" t="s">
        <v>51</v>
      </c>
      <c r="D1107" s="37" t="s">
        <v>782</v>
      </c>
      <c r="E1107" s="37" t="s">
        <v>916</v>
      </c>
      <c r="F1107" s="39">
        <v>51324</v>
      </c>
      <c r="G1107" s="38" t="s">
        <v>12</v>
      </c>
      <c r="H1107" s="38" t="s">
        <v>13</v>
      </c>
      <c r="I1107" s="39"/>
      <c r="J1107" s="38"/>
      <c r="K1107" s="38" t="s">
        <v>3</v>
      </c>
      <c r="L1107" s="38" t="s">
        <v>59</v>
      </c>
      <c r="M1107" s="38" t="s">
        <v>60</v>
      </c>
      <c r="N1107" s="35">
        <v>1106</v>
      </c>
    </row>
    <row r="1108" spans="1:14" ht="15.75" x14ac:dyDescent="0.25">
      <c r="A1108" s="34" t="s">
        <v>209</v>
      </c>
      <c r="B1108" s="34" t="s">
        <v>2178</v>
      </c>
      <c r="C1108" s="35" t="s">
        <v>58</v>
      </c>
      <c r="D1108" s="34" t="s">
        <v>2179</v>
      </c>
      <c r="E1108" s="34" t="s">
        <v>570</v>
      </c>
      <c r="F1108" s="36">
        <v>51315</v>
      </c>
      <c r="G1108" s="35" t="s">
        <v>12</v>
      </c>
      <c r="H1108" s="35" t="s">
        <v>13</v>
      </c>
      <c r="I1108" s="36"/>
      <c r="J1108" s="35"/>
      <c r="K1108" s="35" t="s">
        <v>2</v>
      </c>
      <c r="L1108" s="35" t="s">
        <v>14</v>
      </c>
      <c r="M1108" s="35" t="s">
        <v>15</v>
      </c>
      <c r="N1108" s="35">
        <v>1107</v>
      </c>
    </row>
    <row r="1109" spans="1:14" ht="15.75" x14ac:dyDescent="0.25">
      <c r="A1109" s="37" t="s">
        <v>2180</v>
      </c>
      <c r="B1109" s="37" t="s">
        <v>556</v>
      </c>
      <c r="C1109" s="49"/>
      <c r="D1109" s="37" t="s">
        <v>2181</v>
      </c>
      <c r="E1109" s="37" t="s">
        <v>1661</v>
      </c>
      <c r="F1109" s="43">
        <v>51311</v>
      </c>
      <c r="G1109" s="38" t="s">
        <v>12</v>
      </c>
      <c r="H1109" s="38" t="s">
        <v>13</v>
      </c>
      <c r="I1109" s="39"/>
      <c r="J1109" s="38"/>
      <c r="K1109" s="38" t="s">
        <v>2</v>
      </c>
      <c r="L1109" s="38" t="s">
        <v>14</v>
      </c>
      <c r="M1109" s="38" t="s">
        <v>15</v>
      </c>
      <c r="N1109" s="193">
        <v>1108</v>
      </c>
    </row>
    <row r="1110" spans="1:14" ht="15.75" x14ac:dyDescent="0.25">
      <c r="A1110" s="34" t="s">
        <v>2086</v>
      </c>
      <c r="B1110" s="34" t="s">
        <v>263</v>
      </c>
      <c r="C1110" s="35" t="s">
        <v>207</v>
      </c>
      <c r="D1110" s="34" t="s">
        <v>201</v>
      </c>
      <c r="E1110" s="34" t="s">
        <v>1050</v>
      </c>
      <c r="F1110" s="40">
        <v>51296</v>
      </c>
      <c r="G1110" s="35" t="s">
        <v>58</v>
      </c>
      <c r="H1110" s="35" t="s">
        <v>13</v>
      </c>
      <c r="I1110" s="36"/>
      <c r="J1110" s="35"/>
      <c r="K1110" s="35" t="s">
        <v>1</v>
      </c>
      <c r="L1110" s="35" t="s">
        <v>59</v>
      </c>
      <c r="M1110" s="35" t="s">
        <v>60</v>
      </c>
      <c r="N1110" s="35">
        <v>1109</v>
      </c>
    </row>
    <row r="1111" spans="1:14" ht="15.75" x14ac:dyDescent="0.25">
      <c r="A1111" s="42" t="s">
        <v>2499</v>
      </c>
      <c r="B1111" s="37" t="s">
        <v>1782</v>
      </c>
      <c r="C1111" s="38" t="s">
        <v>51</v>
      </c>
      <c r="D1111" s="37" t="s">
        <v>2500</v>
      </c>
      <c r="E1111" s="37" t="s">
        <v>1326</v>
      </c>
      <c r="F1111" s="39">
        <v>51261</v>
      </c>
      <c r="G1111" s="38" t="s">
        <v>12</v>
      </c>
      <c r="H1111" s="38" t="s">
        <v>13</v>
      </c>
      <c r="I1111" s="39"/>
      <c r="J1111" s="38"/>
      <c r="K1111" s="38" t="s">
        <v>2</v>
      </c>
      <c r="L1111" s="38" t="s">
        <v>14</v>
      </c>
      <c r="M1111" s="38" t="s">
        <v>15</v>
      </c>
      <c r="N1111" s="35">
        <v>1110</v>
      </c>
    </row>
    <row r="1112" spans="1:14" ht="15.75" x14ac:dyDescent="0.25">
      <c r="A1112" s="34" t="s">
        <v>2182</v>
      </c>
      <c r="B1112" s="34" t="s">
        <v>70</v>
      </c>
      <c r="C1112" s="35" t="s">
        <v>144</v>
      </c>
      <c r="D1112" s="34" t="s">
        <v>2183</v>
      </c>
      <c r="E1112" s="34" t="s">
        <v>435</v>
      </c>
      <c r="F1112" s="40">
        <v>51232</v>
      </c>
      <c r="G1112" s="35" t="s">
        <v>12</v>
      </c>
      <c r="H1112" s="35" t="s">
        <v>13</v>
      </c>
      <c r="I1112" s="36"/>
      <c r="J1112" s="35"/>
      <c r="K1112" s="35" t="s">
        <v>2</v>
      </c>
      <c r="L1112" s="35" t="s">
        <v>14</v>
      </c>
      <c r="M1112" s="35" t="s">
        <v>15</v>
      </c>
      <c r="N1112" s="193">
        <v>1111</v>
      </c>
    </row>
    <row r="1113" spans="1:14" ht="15.75" x14ac:dyDescent="0.25">
      <c r="A1113" s="37" t="s">
        <v>2172</v>
      </c>
      <c r="B1113" s="37" t="s">
        <v>2173</v>
      </c>
      <c r="C1113" s="38" t="s">
        <v>12</v>
      </c>
      <c r="D1113" s="37" t="s">
        <v>2174</v>
      </c>
      <c r="E1113" s="37" t="s">
        <v>508</v>
      </c>
      <c r="F1113" s="39">
        <v>51112</v>
      </c>
      <c r="G1113" s="38" t="s">
        <v>12</v>
      </c>
      <c r="H1113" s="38" t="s">
        <v>13</v>
      </c>
      <c r="I1113" s="39"/>
      <c r="J1113" s="38"/>
      <c r="K1113" s="38" t="s">
        <v>3</v>
      </c>
      <c r="L1113" s="38" t="s">
        <v>59</v>
      </c>
      <c r="M1113" s="38" t="s">
        <v>60</v>
      </c>
      <c r="N1113" s="35">
        <v>1112</v>
      </c>
    </row>
    <row r="1114" spans="1:14" ht="15.75" x14ac:dyDescent="0.25">
      <c r="A1114" s="34" t="s">
        <v>2115</v>
      </c>
      <c r="B1114" s="34" t="s">
        <v>990</v>
      </c>
      <c r="C1114" s="35" t="s">
        <v>51</v>
      </c>
      <c r="D1114" s="34" t="s">
        <v>201</v>
      </c>
      <c r="E1114" s="34" t="s">
        <v>1050</v>
      </c>
      <c r="F1114" s="36">
        <v>51094</v>
      </c>
      <c r="G1114" s="35" t="s">
        <v>12</v>
      </c>
      <c r="H1114" s="35" t="s">
        <v>13</v>
      </c>
      <c r="I1114" s="36"/>
      <c r="J1114" s="35"/>
      <c r="K1114" s="35" t="s">
        <v>3</v>
      </c>
      <c r="L1114" s="35" t="s">
        <v>59</v>
      </c>
      <c r="M1114" s="35" t="s">
        <v>60</v>
      </c>
      <c r="N1114" s="35">
        <v>1113</v>
      </c>
    </row>
    <row r="1115" spans="1:14" ht="15.75" x14ac:dyDescent="0.25">
      <c r="A1115" s="37" t="s">
        <v>2184</v>
      </c>
      <c r="B1115" s="37" t="s">
        <v>441</v>
      </c>
      <c r="C1115" s="38" t="s">
        <v>144</v>
      </c>
      <c r="D1115" s="37" t="s">
        <v>1654</v>
      </c>
      <c r="E1115" s="37" t="s">
        <v>53</v>
      </c>
      <c r="F1115" s="39">
        <v>51079</v>
      </c>
      <c r="G1115" s="38" t="s">
        <v>12</v>
      </c>
      <c r="H1115" s="38" t="s">
        <v>13</v>
      </c>
      <c r="I1115" s="39"/>
      <c r="J1115" s="38"/>
      <c r="K1115" s="38" t="s">
        <v>2</v>
      </c>
      <c r="L1115" s="38" t="s">
        <v>14</v>
      </c>
      <c r="M1115" s="38" t="s">
        <v>15</v>
      </c>
      <c r="N1115" s="193">
        <v>1114</v>
      </c>
    </row>
    <row r="1116" spans="1:14" ht="15.75" x14ac:dyDescent="0.25">
      <c r="A1116" s="34" t="s">
        <v>2168</v>
      </c>
      <c r="B1116" s="34" t="s">
        <v>1052</v>
      </c>
      <c r="C1116" s="35" t="s">
        <v>12</v>
      </c>
      <c r="D1116" s="34" t="s">
        <v>588</v>
      </c>
      <c r="E1116" s="34" t="s">
        <v>603</v>
      </c>
      <c r="F1116" s="36">
        <v>51075</v>
      </c>
      <c r="G1116" s="35" t="s">
        <v>58</v>
      </c>
      <c r="H1116" s="35" t="s">
        <v>13</v>
      </c>
      <c r="I1116" s="36">
        <v>2000</v>
      </c>
      <c r="J1116" s="35"/>
      <c r="K1116" s="35" t="s">
        <v>1</v>
      </c>
      <c r="L1116" s="35" t="s">
        <v>59</v>
      </c>
      <c r="M1116" s="35" t="s">
        <v>60</v>
      </c>
      <c r="N1116" s="35">
        <v>1115</v>
      </c>
    </row>
    <row r="1117" spans="1:14" ht="15.75" x14ac:dyDescent="0.25">
      <c r="A1117" s="42" t="s">
        <v>2170</v>
      </c>
      <c r="B1117" s="37" t="s">
        <v>641</v>
      </c>
      <c r="C1117" s="38" t="s">
        <v>144</v>
      </c>
      <c r="D1117" s="37" t="s">
        <v>782</v>
      </c>
      <c r="E1117" s="37" t="s">
        <v>297</v>
      </c>
      <c r="F1117" s="39">
        <v>51040</v>
      </c>
      <c r="G1117" s="38" t="s">
        <v>12</v>
      </c>
      <c r="H1117" s="38" t="s">
        <v>13</v>
      </c>
      <c r="I1117" s="39">
        <v>1200</v>
      </c>
      <c r="J1117" s="38"/>
      <c r="K1117" s="38" t="s">
        <v>3</v>
      </c>
      <c r="L1117" s="38" t="s">
        <v>59</v>
      </c>
      <c r="M1117" s="38" t="s">
        <v>60</v>
      </c>
      <c r="N1117" s="35">
        <v>1116</v>
      </c>
    </row>
    <row r="1118" spans="1:14" ht="15.75" x14ac:dyDescent="0.25">
      <c r="A1118" s="41" t="s">
        <v>2186</v>
      </c>
      <c r="B1118" s="34" t="s">
        <v>1102</v>
      </c>
      <c r="C1118" s="35" t="s">
        <v>87</v>
      </c>
      <c r="D1118" s="34" t="s">
        <v>2187</v>
      </c>
      <c r="E1118" s="34" t="s">
        <v>163</v>
      </c>
      <c r="F1118" s="40">
        <v>51007</v>
      </c>
      <c r="G1118" s="35" t="s">
        <v>12</v>
      </c>
      <c r="H1118" s="35" t="s">
        <v>13</v>
      </c>
      <c r="I1118" s="36"/>
      <c r="J1118" s="35"/>
      <c r="K1118" s="35" t="s">
        <v>2</v>
      </c>
      <c r="L1118" s="35" t="s">
        <v>14</v>
      </c>
      <c r="M1118" s="35" t="s">
        <v>15</v>
      </c>
      <c r="N1118" s="193">
        <v>1117</v>
      </c>
    </row>
    <row r="1119" spans="1:14" ht="15.75" x14ac:dyDescent="0.25">
      <c r="A1119" s="37" t="s">
        <v>2188</v>
      </c>
      <c r="B1119" s="37" t="s">
        <v>2189</v>
      </c>
      <c r="C1119" s="38" t="s">
        <v>31</v>
      </c>
      <c r="D1119" s="37" t="s">
        <v>2860</v>
      </c>
      <c r="E1119" s="37" t="s">
        <v>1889</v>
      </c>
      <c r="F1119" s="39">
        <v>51007</v>
      </c>
      <c r="G1119" s="38" t="s">
        <v>12</v>
      </c>
      <c r="H1119" s="38" t="s">
        <v>13</v>
      </c>
      <c r="I1119" s="39"/>
      <c r="J1119" s="38"/>
      <c r="K1119" s="38" t="s">
        <v>2</v>
      </c>
      <c r="L1119" s="38" t="s">
        <v>14</v>
      </c>
      <c r="M1119" s="38" t="s">
        <v>15</v>
      </c>
      <c r="N1119" s="35">
        <v>1118</v>
      </c>
    </row>
    <row r="1120" spans="1:14" ht="15.75" x14ac:dyDescent="0.25">
      <c r="A1120" s="34" t="s">
        <v>548</v>
      </c>
      <c r="B1120" s="34" t="s">
        <v>127</v>
      </c>
      <c r="C1120" s="35" t="s">
        <v>144</v>
      </c>
      <c r="D1120" s="34" t="s">
        <v>2192</v>
      </c>
      <c r="E1120" s="34" t="s">
        <v>2193</v>
      </c>
      <c r="F1120" s="40">
        <v>51000</v>
      </c>
      <c r="G1120" s="35" t="s">
        <v>12</v>
      </c>
      <c r="H1120" s="35" t="s">
        <v>13</v>
      </c>
      <c r="I1120" s="36"/>
      <c r="J1120" s="35"/>
      <c r="K1120" s="35" t="s">
        <v>2</v>
      </c>
      <c r="L1120" s="35" t="s">
        <v>14</v>
      </c>
      <c r="M1120" s="35" t="s">
        <v>15</v>
      </c>
      <c r="N1120" s="35">
        <v>1119</v>
      </c>
    </row>
    <row r="1121" spans="1:14" ht="15.75" x14ac:dyDescent="0.25">
      <c r="A1121" s="37" t="s">
        <v>1416</v>
      </c>
      <c r="B1121" s="37" t="s">
        <v>1194</v>
      </c>
      <c r="C1121" s="38" t="s">
        <v>207</v>
      </c>
      <c r="D1121" s="37" t="s">
        <v>359</v>
      </c>
      <c r="E1121" s="37" t="s">
        <v>113</v>
      </c>
      <c r="F1121" s="43">
        <v>51000</v>
      </c>
      <c r="G1121" s="38" t="s">
        <v>12</v>
      </c>
      <c r="H1121" s="38" t="s">
        <v>13</v>
      </c>
      <c r="I1121" s="39"/>
      <c r="J1121" s="38"/>
      <c r="K1121" s="38" t="s">
        <v>2</v>
      </c>
      <c r="L1121" s="38" t="s">
        <v>14</v>
      </c>
      <c r="M1121" s="38" t="s">
        <v>15</v>
      </c>
      <c r="N1121" s="193">
        <v>1120</v>
      </c>
    </row>
    <row r="1122" spans="1:14" ht="15.75" x14ac:dyDescent="0.25">
      <c r="A1122" s="41" t="s">
        <v>2194</v>
      </c>
      <c r="B1122" s="34" t="s">
        <v>17</v>
      </c>
      <c r="C1122" s="35" t="s">
        <v>18</v>
      </c>
      <c r="D1122" s="34" t="s">
        <v>2861</v>
      </c>
      <c r="E1122" s="34" t="s">
        <v>639</v>
      </c>
      <c r="F1122" s="36">
        <v>51000</v>
      </c>
      <c r="G1122" s="35" t="s">
        <v>12</v>
      </c>
      <c r="H1122" s="35" t="s">
        <v>13</v>
      </c>
      <c r="I1122" s="36"/>
      <c r="J1122" s="35"/>
      <c r="K1122" s="35" t="s">
        <v>2</v>
      </c>
      <c r="L1122" s="35" t="s">
        <v>14</v>
      </c>
      <c r="M1122" s="35" t="s">
        <v>15</v>
      </c>
      <c r="N1122" s="35">
        <v>1121</v>
      </c>
    </row>
    <row r="1123" spans="1:14" ht="15.75" x14ac:dyDescent="0.25">
      <c r="A1123" s="37" t="s">
        <v>2196</v>
      </c>
      <c r="B1123" s="37" t="s">
        <v>1062</v>
      </c>
      <c r="C1123" s="38" t="s">
        <v>51</v>
      </c>
      <c r="D1123" s="37" t="s">
        <v>2197</v>
      </c>
      <c r="E1123" s="37" t="s">
        <v>72</v>
      </c>
      <c r="F1123" s="39">
        <v>51000</v>
      </c>
      <c r="G1123" s="38" t="s">
        <v>12</v>
      </c>
      <c r="H1123" s="38" t="s">
        <v>13</v>
      </c>
      <c r="I1123" s="39"/>
      <c r="J1123" s="38"/>
      <c r="K1123" s="38" t="s">
        <v>2</v>
      </c>
      <c r="L1123" s="38" t="s">
        <v>14</v>
      </c>
      <c r="M1123" s="38" t="s">
        <v>15</v>
      </c>
      <c r="N1123" s="35">
        <v>1122</v>
      </c>
    </row>
    <row r="1124" spans="1:14" ht="15.75" x14ac:dyDescent="0.25">
      <c r="A1124" s="34" t="s">
        <v>2198</v>
      </c>
      <c r="B1124" s="34" t="s">
        <v>559</v>
      </c>
      <c r="C1124" s="35" t="s">
        <v>224</v>
      </c>
      <c r="D1124" s="34" t="s">
        <v>2199</v>
      </c>
      <c r="E1124" s="34" t="s">
        <v>72</v>
      </c>
      <c r="F1124" s="36">
        <v>51000</v>
      </c>
      <c r="G1124" s="35" t="s">
        <v>12</v>
      </c>
      <c r="H1124" s="35" t="s">
        <v>13</v>
      </c>
      <c r="I1124" s="36"/>
      <c r="J1124" s="35"/>
      <c r="K1124" s="35" t="s">
        <v>2</v>
      </c>
      <c r="L1124" s="35" t="s">
        <v>14</v>
      </c>
      <c r="M1124" s="35" t="s">
        <v>15</v>
      </c>
      <c r="N1124" s="193">
        <v>1123</v>
      </c>
    </row>
    <row r="1125" spans="1:14" ht="15.75" x14ac:dyDescent="0.25">
      <c r="A1125" s="37" t="s">
        <v>223</v>
      </c>
      <c r="B1125" s="37" t="s">
        <v>1815</v>
      </c>
      <c r="C1125" s="38" t="s">
        <v>51</v>
      </c>
      <c r="D1125" s="37" t="s">
        <v>2201</v>
      </c>
      <c r="E1125" s="37" t="s">
        <v>321</v>
      </c>
      <c r="F1125" s="39">
        <v>51000</v>
      </c>
      <c r="G1125" s="38" t="s">
        <v>12</v>
      </c>
      <c r="H1125" s="38" t="s">
        <v>13</v>
      </c>
      <c r="I1125" s="39"/>
      <c r="J1125" s="38"/>
      <c r="K1125" s="38" t="s">
        <v>2</v>
      </c>
      <c r="L1125" s="38" t="s">
        <v>14</v>
      </c>
      <c r="M1125" s="38" t="s">
        <v>15</v>
      </c>
      <c r="N1125" s="35">
        <v>1124</v>
      </c>
    </row>
    <row r="1126" spans="1:14" ht="15.75" x14ac:dyDescent="0.25">
      <c r="A1126" s="34" t="s">
        <v>2862</v>
      </c>
      <c r="B1126" s="34" t="s">
        <v>609</v>
      </c>
      <c r="C1126" s="35" t="s">
        <v>18</v>
      </c>
      <c r="D1126" s="34" t="s">
        <v>2201</v>
      </c>
      <c r="E1126" s="34" t="s">
        <v>321</v>
      </c>
      <c r="F1126" s="36">
        <v>51000</v>
      </c>
      <c r="G1126" s="35" t="s">
        <v>12</v>
      </c>
      <c r="H1126" s="35" t="s">
        <v>13</v>
      </c>
      <c r="I1126" s="36"/>
      <c r="J1126" s="35"/>
      <c r="K1126" s="35" t="s">
        <v>2</v>
      </c>
      <c r="L1126" s="35" t="s">
        <v>14</v>
      </c>
      <c r="M1126" s="35" t="s">
        <v>15</v>
      </c>
      <c r="N1126" s="35">
        <v>1125</v>
      </c>
    </row>
    <row r="1127" spans="1:14" ht="15.75" x14ac:dyDescent="0.25">
      <c r="A1127" s="37" t="s">
        <v>2863</v>
      </c>
      <c r="B1127" s="37" t="s">
        <v>86</v>
      </c>
      <c r="C1127" s="38" t="s">
        <v>18</v>
      </c>
      <c r="D1127" s="37" t="s">
        <v>2200</v>
      </c>
      <c r="E1127" s="37" t="s">
        <v>321</v>
      </c>
      <c r="F1127" s="43">
        <v>51000</v>
      </c>
      <c r="G1127" s="38" t="s">
        <v>12</v>
      </c>
      <c r="H1127" s="38" t="s">
        <v>13</v>
      </c>
      <c r="I1127" s="39"/>
      <c r="J1127" s="38"/>
      <c r="K1127" s="38" t="s">
        <v>2</v>
      </c>
      <c r="L1127" s="38" t="s">
        <v>14</v>
      </c>
      <c r="M1127" s="38" t="s">
        <v>15</v>
      </c>
      <c r="N1127" s="193">
        <v>1126</v>
      </c>
    </row>
    <row r="1128" spans="1:14" ht="15.75" x14ac:dyDescent="0.25">
      <c r="A1128" s="34" t="s">
        <v>580</v>
      </c>
      <c r="B1128" s="34" t="s">
        <v>2204</v>
      </c>
      <c r="C1128" s="35" t="s">
        <v>13</v>
      </c>
      <c r="D1128" s="34" t="s">
        <v>2205</v>
      </c>
      <c r="E1128" s="34" t="s">
        <v>2661</v>
      </c>
      <c r="F1128" s="36">
        <v>51000</v>
      </c>
      <c r="G1128" s="35" t="s">
        <v>12</v>
      </c>
      <c r="H1128" s="35" t="s">
        <v>13</v>
      </c>
      <c r="I1128" s="36"/>
      <c r="J1128" s="35"/>
      <c r="K1128" s="35" t="s">
        <v>2</v>
      </c>
      <c r="L1128" s="35" t="s">
        <v>14</v>
      </c>
      <c r="M1128" s="35" t="s">
        <v>15</v>
      </c>
      <c r="N1128" s="35">
        <v>1127</v>
      </c>
    </row>
    <row r="1129" spans="1:14" ht="15.75" x14ac:dyDescent="0.25">
      <c r="A1129" s="37" t="s">
        <v>2206</v>
      </c>
      <c r="B1129" s="37" t="s">
        <v>2207</v>
      </c>
      <c r="C1129" s="38" t="s">
        <v>144</v>
      </c>
      <c r="D1129" s="37" t="s">
        <v>2208</v>
      </c>
      <c r="E1129" s="37" t="s">
        <v>1661</v>
      </c>
      <c r="F1129" s="43">
        <v>51000</v>
      </c>
      <c r="G1129" s="38" t="s">
        <v>12</v>
      </c>
      <c r="H1129" s="38" t="s">
        <v>13</v>
      </c>
      <c r="I1129" s="39"/>
      <c r="J1129" s="38"/>
      <c r="K1129" s="38" t="s">
        <v>246</v>
      </c>
      <c r="L1129" s="38" t="s">
        <v>14</v>
      </c>
      <c r="M1129" s="38" t="s">
        <v>15</v>
      </c>
      <c r="N1129" s="35">
        <v>1128</v>
      </c>
    </row>
    <row r="1130" spans="1:14" ht="15.75" x14ac:dyDescent="0.25">
      <c r="A1130" s="34" t="s">
        <v>2864</v>
      </c>
      <c r="B1130" s="34" t="s">
        <v>2865</v>
      </c>
      <c r="C1130" s="44"/>
      <c r="D1130" s="34" t="s">
        <v>2272</v>
      </c>
      <c r="E1130" s="34" t="s">
        <v>2273</v>
      </c>
      <c r="F1130" s="36">
        <v>51000</v>
      </c>
      <c r="G1130" s="35" t="s">
        <v>12</v>
      </c>
      <c r="H1130" s="35" t="s">
        <v>13</v>
      </c>
      <c r="I1130" s="36"/>
      <c r="J1130" s="35"/>
      <c r="K1130" s="35" t="s">
        <v>2</v>
      </c>
      <c r="L1130" s="35" t="s">
        <v>14</v>
      </c>
      <c r="M1130" s="35" t="s">
        <v>15</v>
      </c>
      <c r="N1130" s="193">
        <v>1129</v>
      </c>
    </row>
    <row r="1131" spans="1:14" ht="15.75" x14ac:dyDescent="0.25">
      <c r="A1131" s="37" t="s">
        <v>2866</v>
      </c>
      <c r="B1131" s="37" t="s">
        <v>2867</v>
      </c>
      <c r="C1131" s="38" t="s">
        <v>51</v>
      </c>
      <c r="D1131" s="37" t="s">
        <v>2211</v>
      </c>
      <c r="E1131" s="37" t="s">
        <v>120</v>
      </c>
      <c r="F1131" s="39">
        <v>51000</v>
      </c>
      <c r="G1131" s="38" t="s">
        <v>12</v>
      </c>
      <c r="H1131" s="38" t="s">
        <v>13</v>
      </c>
      <c r="I1131" s="39"/>
      <c r="J1131" s="38"/>
      <c r="K1131" s="38" t="s">
        <v>2</v>
      </c>
      <c r="L1131" s="38" t="s">
        <v>14</v>
      </c>
      <c r="M1131" s="38" t="s">
        <v>15</v>
      </c>
      <c r="N1131" s="35">
        <v>1130</v>
      </c>
    </row>
    <row r="1132" spans="1:14" ht="15.75" x14ac:dyDescent="0.25">
      <c r="A1132" s="34" t="s">
        <v>420</v>
      </c>
      <c r="B1132" s="34" t="s">
        <v>2212</v>
      </c>
      <c r="C1132" s="35" t="s">
        <v>51</v>
      </c>
      <c r="D1132" s="34" t="s">
        <v>2211</v>
      </c>
      <c r="E1132" s="34" t="s">
        <v>120</v>
      </c>
      <c r="F1132" s="36">
        <v>51000</v>
      </c>
      <c r="G1132" s="35" t="s">
        <v>12</v>
      </c>
      <c r="H1132" s="35" t="s">
        <v>13</v>
      </c>
      <c r="I1132" s="36"/>
      <c r="J1132" s="35"/>
      <c r="K1132" s="35" t="s">
        <v>2</v>
      </c>
      <c r="L1132" s="35" t="s">
        <v>14</v>
      </c>
      <c r="M1132" s="35" t="s">
        <v>15</v>
      </c>
      <c r="N1132" s="35">
        <v>1131</v>
      </c>
    </row>
    <row r="1133" spans="1:14" ht="15.75" x14ac:dyDescent="0.25">
      <c r="A1133" s="37" t="s">
        <v>989</v>
      </c>
      <c r="B1133" s="37" t="s">
        <v>1100</v>
      </c>
      <c r="C1133" s="38" t="s">
        <v>51</v>
      </c>
      <c r="D1133" s="37" t="s">
        <v>782</v>
      </c>
      <c r="E1133" s="37" t="s">
        <v>297</v>
      </c>
      <c r="F1133" s="43">
        <v>50962</v>
      </c>
      <c r="G1133" s="38" t="s">
        <v>12</v>
      </c>
      <c r="H1133" s="38" t="s">
        <v>13</v>
      </c>
      <c r="I1133" s="39"/>
      <c r="J1133" s="38"/>
      <c r="K1133" s="38" t="s">
        <v>3</v>
      </c>
      <c r="L1133" s="38" t="s">
        <v>59</v>
      </c>
      <c r="M1133" s="38" t="s">
        <v>60</v>
      </c>
      <c r="N1133" s="193">
        <v>1132</v>
      </c>
    </row>
    <row r="1134" spans="1:14" ht="15.75" x14ac:dyDescent="0.25">
      <c r="A1134" s="34" t="s">
        <v>2167</v>
      </c>
      <c r="B1134" s="34" t="s">
        <v>601</v>
      </c>
      <c r="C1134" s="35" t="s">
        <v>51</v>
      </c>
      <c r="D1134" s="34" t="s">
        <v>782</v>
      </c>
      <c r="E1134" s="34" t="s">
        <v>603</v>
      </c>
      <c r="F1134" s="36">
        <v>50957</v>
      </c>
      <c r="G1134" s="35" t="s">
        <v>12</v>
      </c>
      <c r="H1134" s="35" t="s">
        <v>13</v>
      </c>
      <c r="I1134" s="36"/>
      <c r="J1134" s="35"/>
      <c r="K1134" s="35" t="s">
        <v>3</v>
      </c>
      <c r="L1134" s="35" t="s">
        <v>59</v>
      </c>
      <c r="M1134" s="35" t="s">
        <v>60</v>
      </c>
      <c r="N1134" s="35">
        <v>1133</v>
      </c>
    </row>
    <row r="1135" spans="1:14" ht="15.75" x14ac:dyDescent="0.25">
      <c r="A1135" s="42" t="s">
        <v>2117</v>
      </c>
      <c r="B1135" s="37" t="s">
        <v>2118</v>
      </c>
      <c r="C1135" s="49"/>
      <c r="D1135" s="37" t="s">
        <v>201</v>
      </c>
      <c r="E1135" s="37" t="s">
        <v>1050</v>
      </c>
      <c r="F1135" s="43">
        <v>50954</v>
      </c>
      <c r="G1135" s="38" t="s">
        <v>12</v>
      </c>
      <c r="H1135" s="38" t="s">
        <v>13</v>
      </c>
      <c r="I1135" s="39"/>
      <c r="J1135" s="38"/>
      <c r="K1135" s="38" t="s">
        <v>3</v>
      </c>
      <c r="L1135" s="38" t="s">
        <v>59</v>
      </c>
      <c r="M1135" s="38" t="s">
        <v>60</v>
      </c>
      <c r="N1135" s="35">
        <v>1134</v>
      </c>
    </row>
    <row r="1136" spans="1:14" ht="15.75" x14ac:dyDescent="0.25">
      <c r="A1136" s="34" t="s">
        <v>130</v>
      </c>
      <c r="B1136" s="34" t="s">
        <v>349</v>
      </c>
      <c r="C1136" s="35" t="s">
        <v>144</v>
      </c>
      <c r="D1136" s="34" t="s">
        <v>2868</v>
      </c>
      <c r="E1136" s="34" t="s">
        <v>261</v>
      </c>
      <c r="F1136" s="36">
        <v>50945</v>
      </c>
      <c r="G1136" s="35" t="s">
        <v>12</v>
      </c>
      <c r="H1136" s="35" t="s">
        <v>13</v>
      </c>
      <c r="I1136" s="36"/>
      <c r="J1136" s="35"/>
      <c r="K1136" s="35" t="s">
        <v>2</v>
      </c>
      <c r="L1136" s="35" t="s">
        <v>14</v>
      </c>
      <c r="M1136" s="35" t="s">
        <v>15</v>
      </c>
      <c r="N1136" s="193">
        <v>1135</v>
      </c>
    </row>
    <row r="1137" spans="1:14" ht="15.75" x14ac:dyDescent="0.25">
      <c r="A1137" s="42" t="s">
        <v>2213</v>
      </c>
      <c r="B1137" s="37" t="s">
        <v>2214</v>
      </c>
      <c r="C1137" s="38" t="s">
        <v>144</v>
      </c>
      <c r="D1137" s="37" t="s">
        <v>1654</v>
      </c>
      <c r="E1137" s="37" t="s">
        <v>53</v>
      </c>
      <c r="F1137" s="39">
        <v>50927</v>
      </c>
      <c r="G1137" s="38" t="s">
        <v>12</v>
      </c>
      <c r="H1137" s="38" t="s">
        <v>13</v>
      </c>
      <c r="I1137" s="39"/>
      <c r="J1137" s="38"/>
      <c r="K1137" s="38" t="s">
        <v>2</v>
      </c>
      <c r="L1137" s="38" t="s">
        <v>14</v>
      </c>
      <c r="M1137" s="38" t="s">
        <v>15</v>
      </c>
      <c r="N1137" s="35">
        <v>1136</v>
      </c>
    </row>
    <row r="1138" spans="1:14" ht="15.75" x14ac:dyDescent="0.25">
      <c r="A1138" s="34" t="s">
        <v>2169</v>
      </c>
      <c r="B1138" s="34" t="s">
        <v>131</v>
      </c>
      <c r="C1138" s="35" t="s">
        <v>12</v>
      </c>
      <c r="D1138" s="34" t="s">
        <v>782</v>
      </c>
      <c r="E1138" s="34" t="s">
        <v>1263</v>
      </c>
      <c r="F1138" s="36">
        <v>50841</v>
      </c>
      <c r="G1138" s="35" t="s">
        <v>12</v>
      </c>
      <c r="H1138" s="35" t="s">
        <v>13</v>
      </c>
      <c r="I1138" s="36"/>
      <c r="J1138" s="35"/>
      <c r="K1138" s="35" t="s">
        <v>3</v>
      </c>
      <c r="L1138" s="35" t="s">
        <v>59</v>
      </c>
      <c r="M1138" s="35" t="s">
        <v>60</v>
      </c>
      <c r="N1138" s="35">
        <v>1137</v>
      </c>
    </row>
    <row r="1139" spans="1:14" ht="15.75" x14ac:dyDescent="0.25">
      <c r="A1139" s="37" t="s">
        <v>1786</v>
      </c>
      <c r="B1139" s="37" t="s">
        <v>263</v>
      </c>
      <c r="C1139" s="38" t="s">
        <v>12</v>
      </c>
      <c r="D1139" s="37" t="s">
        <v>1654</v>
      </c>
      <c r="E1139" s="37" t="s">
        <v>53</v>
      </c>
      <c r="F1139" s="39">
        <v>50826</v>
      </c>
      <c r="G1139" s="38" t="s">
        <v>12</v>
      </c>
      <c r="H1139" s="38" t="s">
        <v>13</v>
      </c>
      <c r="I1139" s="39"/>
      <c r="J1139" s="38"/>
      <c r="K1139" s="38" t="s">
        <v>2</v>
      </c>
      <c r="L1139" s="38" t="s">
        <v>14</v>
      </c>
      <c r="M1139" s="38" t="s">
        <v>15</v>
      </c>
      <c r="N1139" s="193">
        <v>1138</v>
      </c>
    </row>
    <row r="1140" spans="1:14" ht="15.75" x14ac:dyDescent="0.25">
      <c r="A1140" s="34" t="s">
        <v>288</v>
      </c>
      <c r="B1140" s="34" t="s">
        <v>696</v>
      </c>
      <c r="C1140" s="35" t="s">
        <v>12</v>
      </c>
      <c r="D1140" s="34" t="s">
        <v>782</v>
      </c>
      <c r="E1140" s="34" t="s">
        <v>258</v>
      </c>
      <c r="F1140" s="36">
        <v>50820</v>
      </c>
      <c r="G1140" s="35" t="s">
        <v>12</v>
      </c>
      <c r="H1140" s="35" t="s">
        <v>13</v>
      </c>
      <c r="I1140" s="36"/>
      <c r="J1140" s="35"/>
      <c r="K1140" s="35" t="s">
        <v>3</v>
      </c>
      <c r="L1140" s="35" t="s">
        <v>59</v>
      </c>
      <c r="M1140" s="35" t="s">
        <v>60</v>
      </c>
      <c r="N1140" s="35">
        <v>1139</v>
      </c>
    </row>
    <row r="1141" spans="1:14" ht="15.75" x14ac:dyDescent="0.25">
      <c r="A1141" s="37" t="s">
        <v>2163</v>
      </c>
      <c r="B1141" s="37" t="s">
        <v>35</v>
      </c>
      <c r="C1141" s="38" t="s">
        <v>144</v>
      </c>
      <c r="D1141" s="37" t="s">
        <v>782</v>
      </c>
      <c r="E1141" s="37" t="s">
        <v>916</v>
      </c>
      <c r="F1141" s="43">
        <v>50784</v>
      </c>
      <c r="G1141" s="38" t="s">
        <v>12</v>
      </c>
      <c r="H1141" s="38" t="s">
        <v>13</v>
      </c>
      <c r="I1141" s="39"/>
      <c r="J1141" s="38"/>
      <c r="K1141" s="38" t="s">
        <v>3</v>
      </c>
      <c r="L1141" s="38" t="s">
        <v>59</v>
      </c>
      <c r="M1141" s="38" t="s">
        <v>60</v>
      </c>
      <c r="N1141" s="35">
        <v>1140</v>
      </c>
    </row>
    <row r="1142" spans="1:14" ht="15.75" x14ac:dyDescent="0.25">
      <c r="A1142" s="51" t="s">
        <v>2869</v>
      </c>
      <c r="B1142" s="51" t="s">
        <v>2870</v>
      </c>
      <c r="C1142" s="35" t="s">
        <v>187</v>
      </c>
      <c r="D1142" s="51" t="s">
        <v>2871</v>
      </c>
      <c r="E1142" s="51" t="s">
        <v>2872</v>
      </c>
      <c r="F1142" s="36">
        <v>50753</v>
      </c>
      <c r="G1142" s="35" t="s">
        <v>12</v>
      </c>
      <c r="H1142" s="35" t="s">
        <v>13</v>
      </c>
      <c r="I1142" s="36"/>
      <c r="J1142" s="35"/>
      <c r="K1142" s="35" t="s">
        <v>2</v>
      </c>
      <c r="L1142" s="35" t="s">
        <v>14</v>
      </c>
      <c r="M1142" s="35" t="s">
        <v>15</v>
      </c>
      <c r="N1142" s="193">
        <v>1141</v>
      </c>
    </row>
    <row r="1143" spans="1:14" ht="15.75" x14ac:dyDescent="0.25">
      <c r="A1143" s="37" t="s">
        <v>2219</v>
      </c>
      <c r="B1143" s="37" t="s">
        <v>464</v>
      </c>
      <c r="C1143" s="38" t="s">
        <v>87</v>
      </c>
      <c r="D1143" s="37" t="s">
        <v>2220</v>
      </c>
      <c r="E1143" s="37" t="s">
        <v>53</v>
      </c>
      <c r="F1143" s="39">
        <v>50750</v>
      </c>
      <c r="G1143" s="38" t="s">
        <v>12</v>
      </c>
      <c r="H1143" s="38" t="s">
        <v>13</v>
      </c>
      <c r="I1143" s="39"/>
      <c r="J1143" s="38"/>
      <c r="K1143" s="38" t="s">
        <v>2</v>
      </c>
      <c r="L1143" s="38" t="s">
        <v>14</v>
      </c>
      <c r="M1143" s="38" t="s">
        <v>15</v>
      </c>
      <c r="N1143" s="35">
        <v>1142</v>
      </c>
    </row>
    <row r="1144" spans="1:14" ht="15.75" x14ac:dyDescent="0.25">
      <c r="A1144" s="34" t="s">
        <v>2227</v>
      </c>
      <c r="B1144" s="34" t="s">
        <v>1321</v>
      </c>
      <c r="C1144" s="35" t="s">
        <v>51</v>
      </c>
      <c r="D1144" s="34" t="s">
        <v>2228</v>
      </c>
      <c r="E1144" s="34" t="s">
        <v>963</v>
      </c>
      <c r="F1144" s="40">
        <v>50620</v>
      </c>
      <c r="G1144" s="35" t="s">
        <v>12</v>
      </c>
      <c r="H1144" s="35" t="s">
        <v>13</v>
      </c>
      <c r="I1144" s="36"/>
      <c r="J1144" s="35"/>
      <c r="K1144" s="35" t="s">
        <v>2</v>
      </c>
      <c r="L1144" s="35" t="s">
        <v>14</v>
      </c>
      <c r="M1144" s="35" t="s">
        <v>15</v>
      </c>
      <c r="N1144" s="35">
        <v>1143</v>
      </c>
    </row>
    <row r="1145" spans="1:14" ht="15.75" x14ac:dyDescent="0.25">
      <c r="A1145" s="37" t="s">
        <v>2171</v>
      </c>
      <c r="B1145" s="37" t="s">
        <v>601</v>
      </c>
      <c r="C1145" s="38" t="s">
        <v>12</v>
      </c>
      <c r="D1145" s="37" t="s">
        <v>588</v>
      </c>
      <c r="E1145" s="37" t="s">
        <v>380</v>
      </c>
      <c r="F1145" s="39">
        <v>50531</v>
      </c>
      <c r="G1145" s="38" t="s">
        <v>12</v>
      </c>
      <c r="H1145" s="38" t="s">
        <v>13</v>
      </c>
      <c r="I1145" s="39"/>
      <c r="J1145" s="38"/>
      <c r="K1145" s="38" t="s">
        <v>3</v>
      </c>
      <c r="L1145" s="38" t="s">
        <v>59</v>
      </c>
      <c r="M1145" s="38" t="s">
        <v>60</v>
      </c>
      <c r="N1145" s="193">
        <v>1144</v>
      </c>
    </row>
    <row r="1146" spans="1:14" ht="15.75" x14ac:dyDescent="0.25">
      <c r="A1146" s="41" t="s">
        <v>837</v>
      </c>
      <c r="B1146" s="34" t="s">
        <v>1975</v>
      </c>
      <c r="C1146" s="35" t="s">
        <v>23</v>
      </c>
      <c r="D1146" s="34" t="s">
        <v>782</v>
      </c>
      <c r="E1146" s="34" t="s">
        <v>623</v>
      </c>
      <c r="F1146" s="40">
        <v>50519</v>
      </c>
      <c r="G1146" s="35" t="s">
        <v>12</v>
      </c>
      <c r="H1146" s="35" t="s">
        <v>13</v>
      </c>
      <c r="I1146" s="36"/>
      <c r="J1146" s="35"/>
      <c r="K1146" s="35" t="s">
        <v>3</v>
      </c>
      <c r="L1146" s="35" t="s">
        <v>59</v>
      </c>
      <c r="M1146" s="35" t="s">
        <v>60</v>
      </c>
      <c r="N1146" s="35">
        <v>1145</v>
      </c>
    </row>
    <row r="1147" spans="1:14" ht="15.75" x14ac:dyDescent="0.25">
      <c r="A1147" s="37" t="s">
        <v>209</v>
      </c>
      <c r="B1147" s="37" t="s">
        <v>8</v>
      </c>
      <c r="C1147" s="38" t="s">
        <v>31</v>
      </c>
      <c r="D1147" s="37" t="s">
        <v>2232</v>
      </c>
      <c r="E1147" s="37" t="s">
        <v>789</v>
      </c>
      <c r="F1147" s="39">
        <v>50439</v>
      </c>
      <c r="G1147" s="38" t="s">
        <v>12</v>
      </c>
      <c r="H1147" s="38" t="s">
        <v>13</v>
      </c>
      <c r="I1147" s="39">
        <v>2500</v>
      </c>
      <c r="J1147" s="38"/>
      <c r="K1147" s="38" t="s">
        <v>2</v>
      </c>
      <c r="L1147" s="38" t="s">
        <v>14</v>
      </c>
      <c r="M1147" s="38" t="s">
        <v>15</v>
      </c>
      <c r="N1147" s="35">
        <v>1146</v>
      </c>
    </row>
    <row r="1148" spans="1:14" ht="15.75" x14ac:dyDescent="0.25">
      <c r="A1148" s="34" t="s">
        <v>1070</v>
      </c>
      <c r="B1148" s="34" t="s">
        <v>2100</v>
      </c>
      <c r="C1148" s="44"/>
      <c r="D1148" s="34" t="s">
        <v>2101</v>
      </c>
      <c r="E1148" s="34" t="s">
        <v>1579</v>
      </c>
      <c r="F1148" s="36">
        <v>50439</v>
      </c>
      <c r="G1148" s="35" t="s">
        <v>12</v>
      </c>
      <c r="H1148" s="35" t="s">
        <v>13</v>
      </c>
      <c r="I1148" s="36"/>
      <c r="J1148" s="35"/>
      <c r="K1148" s="35" t="s">
        <v>2</v>
      </c>
      <c r="L1148" s="35" t="s">
        <v>14</v>
      </c>
      <c r="M1148" s="35" t="s">
        <v>15</v>
      </c>
      <c r="N1148" s="193">
        <v>1147</v>
      </c>
    </row>
    <row r="1149" spans="1:14" ht="15.75" x14ac:dyDescent="0.25">
      <c r="A1149" s="37" t="s">
        <v>2233</v>
      </c>
      <c r="B1149" s="37" t="s">
        <v>78</v>
      </c>
      <c r="C1149" s="38" t="s">
        <v>43</v>
      </c>
      <c r="D1149" s="37" t="s">
        <v>2234</v>
      </c>
      <c r="E1149" s="37" t="s">
        <v>270</v>
      </c>
      <c r="F1149" s="43">
        <v>50420</v>
      </c>
      <c r="G1149" s="38" t="s">
        <v>12</v>
      </c>
      <c r="H1149" s="38" t="s">
        <v>13</v>
      </c>
      <c r="I1149" s="39"/>
      <c r="J1149" s="38"/>
      <c r="K1149" s="38" t="s">
        <v>2</v>
      </c>
      <c r="L1149" s="38" t="s">
        <v>14</v>
      </c>
      <c r="M1149" s="38" t="s">
        <v>15</v>
      </c>
      <c r="N1149" s="35">
        <v>1148</v>
      </c>
    </row>
    <row r="1150" spans="1:14" ht="15.75" x14ac:dyDescent="0.25">
      <c r="A1150" s="41" t="s">
        <v>2226</v>
      </c>
      <c r="B1150" s="34" t="s">
        <v>8</v>
      </c>
      <c r="C1150" s="35" t="s">
        <v>12</v>
      </c>
      <c r="D1150" s="34" t="s">
        <v>782</v>
      </c>
      <c r="E1150" s="34" t="s">
        <v>916</v>
      </c>
      <c r="F1150" s="36">
        <v>50399</v>
      </c>
      <c r="G1150" s="35" t="s">
        <v>12</v>
      </c>
      <c r="H1150" s="35" t="s">
        <v>13</v>
      </c>
      <c r="I1150" s="36"/>
      <c r="J1150" s="35"/>
      <c r="K1150" s="35" t="s">
        <v>3</v>
      </c>
      <c r="L1150" s="35" t="s">
        <v>59</v>
      </c>
      <c r="M1150" s="35" t="s">
        <v>60</v>
      </c>
      <c r="N1150" s="35">
        <v>1149</v>
      </c>
    </row>
    <row r="1151" spans="1:14" ht="15.75" x14ac:dyDescent="0.25">
      <c r="A1151" s="37" t="s">
        <v>2244</v>
      </c>
      <c r="B1151" s="37" t="s">
        <v>203</v>
      </c>
      <c r="C1151" s="38" t="s">
        <v>12</v>
      </c>
      <c r="D1151" s="37" t="s">
        <v>588</v>
      </c>
      <c r="E1151" s="37" t="s">
        <v>410</v>
      </c>
      <c r="F1151" s="43">
        <v>50361</v>
      </c>
      <c r="G1151" s="38" t="s">
        <v>12</v>
      </c>
      <c r="H1151" s="38" t="s">
        <v>13</v>
      </c>
      <c r="I1151" s="39"/>
      <c r="J1151" s="38"/>
      <c r="K1151" s="38" t="s">
        <v>3</v>
      </c>
      <c r="L1151" s="38" t="s">
        <v>59</v>
      </c>
      <c r="M1151" s="38" t="s">
        <v>60</v>
      </c>
      <c r="N1151" s="193">
        <v>1150</v>
      </c>
    </row>
    <row r="1152" spans="1:14" ht="15.75" x14ac:dyDescent="0.25">
      <c r="A1152" s="34" t="s">
        <v>2217</v>
      </c>
      <c r="B1152" s="34" t="s">
        <v>2218</v>
      </c>
      <c r="C1152" s="35" t="s">
        <v>144</v>
      </c>
      <c r="D1152" s="34" t="s">
        <v>782</v>
      </c>
      <c r="E1152" s="34" t="s">
        <v>459</v>
      </c>
      <c r="F1152" s="36">
        <v>50317</v>
      </c>
      <c r="G1152" s="35" t="s">
        <v>12</v>
      </c>
      <c r="H1152" s="35" t="s">
        <v>13</v>
      </c>
      <c r="I1152" s="36"/>
      <c r="J1152" s="35"/>
      <c r="K1152" s="35" t="s">
        <v>3</v>
      </c>
      <c r="L1152" s="35" t="s">
        <v>59</v>
      </c>
      <c r="M1152" s="35" t="s">
        <v>60</v>
      </c>
      <c r="N1152" s="35">
        <v>1151</v>
      </c>
    </row>
    <row r="1153" spans="1:14" ht="15.75" x14ac:dyDescent="0.25">
      <c r="A1153" s="37" t="s">
        <v>2074</v>
      </c>
      <c r="B1153" s="37" t="s">
        <v>340</v>
      </c>
      <c r="C1153" s="38" t="s">
        <v>181</v>
      </c>
      <c r="D1153" s="37" t="s">
        <v>782</v>
      </c>
      <c r="E1153" s="37" t="s">
        <v>573</v>
      </c>
      <c r="F1153" s="43">
        <v>50276</v>
      </c>
      <c r="G1153" s="38" t="s">
        <v>12</v>
      </c>
      <c r="H1153" s="38" t="s">
        <v>13</v>
      </c>
      <c r="I1153" s="39"/>
      <c r="J1153" s="38"/>
      <c r="K1153" s="38" t="s">
        <v>3</v>
      </c>
      <c r="L1153" s="38" t="s">
        <v>59</v>
      </c>
      <c r="M1153" s="38" t="s">
        <v>60</v>
      </c>
      <c r="N1153" s="35">
        <v>1152</v>
      </c>
    </row>
    <row r="1154" spans="1:14" ht="15.75" x14ac:dyDescent="0.25">
      <c r="A1154" s="41" t="s">
        <v>2240</v>
      </c>
      <c r="B1154" s="34" t="s">
        <v>139</v>
      </c>
      <c r="C1154" s="35" t="s">
        <v>58</v>
      </c>
      <c r="D1154" s="34" t="s">
        <v>2241</v>
      </c>
      <c r="E1154" s="34" t="s">
        <v>493</v>
      </c>
      <c r="F1154" s="36">
        <v>50252</v>
      </c>
      <c r="G1154" s="35" t="s">
        <v>12</v>
      </c>
      <c r="H1154" s="35" t="s">
        <v>13</v>
      </c>
      <c r="I1154" s="36">
        <v>1000</v>
      </c>
      <c r="J1154" s="35"/>
      <c r="K1154" s="35" t="s">
        <v>2</v>
      </c>
      <c r="L1154" s="35" t="s">
        <v>14</v>
      </c>
      <c r="M1154" s="35" t="s">
        <v>15</v>
      </c>
      <c r="N1154" s="193">
        <v>1153</v>
      </c>
    </row>
    <row r="1155" spans="1:14" ht="15.75" x14ac:dyDescent="0.25">
      <c r="A1155" s="42" t="s">
        <v>2242</v>
      </c>
      <c r="B1155" s="37" t="s">
        <v>1285</v>
      </c>
      <c r="C1155" s="38" t="s">
        <v>31</v>
      </c>
      <c r="D1155" s="37" t="s">
        <v>2243</v>
      </c>
      <c r="E1155" s="37" t="s">
        <v>141</v>
      </c>
      <c r="F1155" s="39">
        <v>50242</v>
      </c>
      <c r="G1155" s="38" t="s">
        <v>12</v>
      </c>
      <c r="H1155" s="38" t="s">
        <v>13</v>
      </c>
      <c r="I1155" s="39"/>
      <c r="J1155" s="38"/>
      <c r="K1155" s="38" t="s">
        <v>2</v>
      </c>
      <c r="L1155" s="38" t="s">
        <v>14</v>
      </c>
      <c r="M1155" s="38" t="s">
        <v>15</v>
      </c>
      <c r="N1155" s="35">
        <v>1154</v>
      </c>
    </row>
    <row r="1156" spans="1:14" ht="15.75" x14ac:dyDescent="0.25">
      <c r="A1156" s="34" t="s">
        <v>2081</v>
      </c>
      <c r="B1156" s="34" t="s">
        <v>951</v>
      </c>
      <c r="C1156" s="35" t="s">
        <v>43</v>
      </c>
      <c r="D1156" s="34" t="s">
        <v>782</v>
      </c>
      <c r="E1156" s="34" t="s">
        <v>535</v>
      </c>
      <c r="F1156" s="36">
        <v>50237</v>
      </c>
      <c r="G1156" s="35" t="s">
        <v>12</v>
      </c>
      <c r="H1156" s="35" t="s">
        <v>13</v>
      </c>
      <c r="I1156" s="36"/>
      <c r="J1156" s="35"/>
      <c r="K1156" s="35" t="s">
        <v>3</v>
      </c>
      <c r="L1156" s="35" t="s">
        <v>59</v>
      </c>
      <c r="M1156" s="35" t="s">
        <v>60</v>
      </c>
      <c r="N1156" s="35">
        <v>1155</v>
      </c>
    </row>
    <row r="1157" spans="1:14" ht="15.75" x14ac:dyDescent="0.25">
      <c r="A1157" s="37" t="s">
        <v>2229</v>
      </c>
      <c r="B1157" s="37" t="s">
        <v>462</v>
      </c>
      <c r="C1157" s="38" t="s">
        <v>207</v>
      </c>
      <c r="D1157" s="37" t="s">
        <v>782</v>
      </c>
      <c r="E1157" s="37" t="s">
        <v>280</v>
      </c>
      <c r="F1157" s="39">
        <v>50191</v>
      </c>
      <c r="G1157" s="38" t="s">
        <v>58</v>
      </c>
      <c r="H1157" s="38" t="s">
        <v>13</v>
      </c>
      <c r="I1157" s="39"/>
      <c r="J1157" s="38"/>
      <c r="K1157" s="38" t="s">
        <v>1</v>
      </c>
      <c r="L1157" s="38" t="s">
        <v>59</v>
      </c>
      <c r="M1157" s="38" t="s">
        <v>60</v>
      </c>
      <c r="N1157" s="193">
        <v>1156</v>
      </c>
    </row>
    <row r="1158" spans="1:14" ht="15.75" x14ac:dyDescent="0.25">
      <c r="A1158" s="34" t="s">
        <v>2245</v>
      </c>
      <c r="B1158" s="34" t="s">
        <v>2147</v>
      </c>
      <c r="C1158" s="35" t="s">
        <v>12</v>
      </c>
      <c r="D1158" s="34" t="s">
        <v>2246</v>
      </c>
      <c r="E1158" s="34" t="s">
        <v>505</v>
      </c>
      <c r="F1158" s="36">
        <v>50168</v>
      </c>
      <c r="G1158" s="35" t="s">
        <v>12</v>
      </c>
      <c r="H1158" s="35" t="s">
        <v>13</v>
      </c>
      <c r="I1158" s="36"/>
      <c r="J1158" s="35"/>
      <c r="K1158" s="35" t="s">
        <v>2</v>
      </c>
      <c r="L1158" s="35" t="s">
        <v>14</v>
      </c>
      <c r="M1158" s="35" t="s">
        <v>15</v>
      </c>
      <c r="N1158" s="35">
        <v>1157</v>
      </c>
    </row>
    <row r="1159" spans="1:14" ht="15.75" x14ac:dyDescent="0.25">
      <c r="A1159" s="37" t="s">
        <v>2002</v>
      </c>
      <c r="B1159" s="37" t="s">
        <v>67</v>
      </c>
      <c r="C1159" s="38" t="s">
        <v>87</v>
      </c>
      <c r="D1159" s="37" t="s">
        <v>782</v>
      </c>
      <c r="E1159" s="37" t="s">
        <v>623</v>
      </c>
      <c r="F1159" s="43">
        <v>50133</v>
      </c>
      <c r="G1159" s="38" t="s">
        <v>58</v>
      </c>
      <c r="H1159" s="38" t="s">
        <v>13</v>
      </c>
      <c r="I1159" s="39"/>
      <c r="J1159" s="38"/>
      <c r="K1159" s="38" t="s">
        <v>1</v>
      </c>
      <c r="L1159" s="38" t="s">
        <v>59</v>
      </c>
      <c r="M1159" s="38" t="s">
        <v>60</v>
      </c>
      <c r="N1159" s="35">
        <v>1158</v>
      </c>
    </row>
    <row r="1160" spans="1:14" ht="15.75" x14ac:dyDescent="0.25">
      <c r="A1160" s="34" t="s">
        <v>2247</v>
      </c>
      <c r="B1160" s="34" t="s">
        <v>752</v>
      </c>
      <c r="C1160" s="35" t="s">
        <v>187</v>
      </c>
      <c r="D1160" s="34" t="s">
        <v>2248</v>
      </c>
      <c r="E1160" s="34" t="s">
        <v>385</v>
      </c>
      <c r="F1160" s="36">
        <v>50097</v>
      </c>
      <c r="G1160" s="35" t="s">
        <v>12</v>
      </c>
      <c r="H1160" s="35" t="s">
        <v>13</v>
      </c>
      <c r="I1160" s="36"/>
      <c r="J1160" s="35"/>
      <c r="K1160" s="35" t="s">
        <v>2</v>
      </c>
      <c r="L1160" s="35" t="s">
        <v>14</v>
      </c>
      <c r="M1160" s="35" t="s">
        <v>15</v>
      </c>
      <c r="N1160" s="193">
        <v>1159</v>
      </c>
    </row>
    <row r="1161" spans="1:14" ht="15.75" x14ac:dyDescent="0.25">
      <c r="A1161" s="37" t="s">
        <v>2239</v>
      </c>
      <c r="B1161" s="37" t="s">
        <v>2099</v>
      </c>
      <c r="C1161" s="38" t="s">
        <v>31</v>
      </c>
      <c r="D1161" s="37" t="s">
        <v>782</v>
      </c>
      <c r="E1161" s="37" t="s">
        <v>916</v>
      </c>
      <c r="F1161" s="43">
        <v>50072</v>
      </c>
      <c r="G1161" s="38" t="s">
        <v>58</v>
      </c>
      <c r="H1161" s="38" t="s">
        <v>13</v>
      </c>
      <c r="I1161" s="39"/>
      <c r="J1161" s="38"/>
      <c r="K1161" s="38" t="s">
        <v>1</v>
      </c>
      <c r="L1161" s="38" t="s">
        <v>59</v>
      </c>
      <c r="M1161" s="38" t="s">
        <v>60</v>
      </c>
      <c r="N1161" s="35">
        <v>1160</v>
      </c>
    </row>
    <row r="1162" spans="1:14" ht="15.75" x14ac:dyDescent="0.25">
      <c r="A1162" s="34" t="s">
        <v>2249</v>
      </c>
      <c r="B1162" s="34" t="s">
        <v>351</v>
      </c>
      <c r="C1162" s="35" t="s">
        <v>144</v>
      </c>
      <c r="D1162" s="34" t="s">
        <v>2250</v>
      </c>
      <c r="E1162" s="34" t="s">
        <v>198</v>
      </c>
      <c r="F1162" s="36">
        <v>50069</v>
      </c>
      <c r="G1162" s="35" t="s">
        <v>12</v>
      </c>
      <c r="H1162" s="35" t="s">
        <v>13</v>
      </c>
      <c r="I1162" s="36"/>
      <c r="J1162" s="35"/>
      <c r="K1162" s="35" t="s">
        <v>2</v>
      </c>
      <c r="L1162" s="35" t="s">
        <v>14</v>
      </c>
      <c r="M1162" s="35" t="s">
        <v>15</v>
      </c>
      <c r="N1162" s="35">
        <v>1161</v>
      </c>
    </row>
    <row r="1163" spans="1:14" ht="15.75" x14ac:dyDescent="0.25">
      <c r="A1163" s="37" t="s">
        <v>2182</v>
      </c>
      <c r="B1163" s="37" t="s">
        <v>1047</v>
      </c>
      <c r="C1163" s="38" t="s">
        <v>12</v>
      </c>
      <c r="D1163" s="37" t="s">
        <v>782</v>
      </c>
      <c r="E1163" s="37" t="s">
        <v>527</v>
      </c>
      <c r="F1163" s="43">
        <v>50045</v>
      </c>
      <c r="G1163" s="38" t="s">
        <v>12</v>
      </c>
      <c r="H1163" s="38" t="s">
        <v>13</v>
      </c>
      <c r="I1163" s="39"/>
      <c r="J1163" s="38"/>
      <c r="K1163" s="38" t="s">
        <v>3</v>
      </c>
      <c r="L1163" s="38" t="s">
        <v>59</v>
      </c>
      <c r="M1163" s="38" t="s">
        <v>60</v>
      </c>
      <c r="N1163" s="193">
        <v>1162</v>
      </c>
    </row>
    <row r="1164" spans="1:14" ht="15.75" x14ac:dyDescent="0.25">
      <c r="A1164" s="34" t="s">
        <v>1506</v>
      </c>
      <c r="B1164" s="34" t="s">
        <v>55</v>
      </c>
      <c r="C1164" s="35" t="s">
        <v>63</v>
      </c>
      <c r="D1164" s="34" t="s">
        <v>588</v>
      </c>
      <c r="E1164" s="34" t="s">
        <v>501</v>
      </c>
      <c r="F1164" s="36">
        <v>50012</v>
      </c>
      <c r="G1164" s="35" t="s">
        <v>12</v>
      </c>
      <c r="H1164" s="35" t="s">
        <v>13</v>
      </c>
      <c r="I1164" s="36"/>
      <c r="J1164" s="35"/>
      <c r="K1164" s="35" t="s">
        <v>3</v>
      </c>
      <c r="L1164" s="35" t="s">
        <v>59</v>
      </c>
      <c r="M1164" s="35" t="s">
        <v>60</v>
      </c>
      <c r="N1164" s="35">
        <v>1163</v>
      </c>
    </row>
    <row r="1165" spans="1:14" ht="15.75" x14ac:dyDescent="0.25">
      <c r="A1165" s="37" t="s">
        <v>2254</v>
      </c>
      <c r="B1165" s="37" t="s">
        <v>2255</v>
      </c>
      <c r="C1165" s="38" t="s">
        <v>144</v>
      </c>
      <c r="D1165" s="37" t="s">
        <v>2256</v>
      </c>
      <c r="E1165" s="37" t="s">
        <v>33</v>
      </c>
      <c r="F1165" s="43">
        <v>50000</v>
      </c>
      <c r="G1165" s="38" t="s">
        <v>12</v>
      </c>
      <c r="H1165" s="38" t="s">
        <v>13</v>
      </c>
      <c r="I1165" s="39"/>
      <c r="J1165" s="38"/>
      <c r="K1165" s="38" t="s">
        <v>2</v>
      </c>
      <c r="L1165" s="38" t="s">
        <v>14</v>
      </c>
      <c r="M1165" s="38" t="s">
        <v>15</v>
      </c>
      <c r="N1165" s="35">
        <v>1164</v>
      </c>
    </row>
    <row r="1166" spans="1:14" ht="15.75" x14ac:dyDescent="0.25">
      <c r="A1166" s="41" t="s">
        <v>2873</v>
      </c>
      <c r="B1166" s="34" t="s">
        <v>823</v>
      </c>
      <c r="C1166" s="35" t="s">
        <v>144</v>
      </c>
      <c r="D1166" s="34" t="s">
        <v>2874</v>
      </c>
      <c r="E1166" s="34" t="s">
        <v>975</v>
      </c>
      <c r="F1166" s="40">
        <v>50000</v>
      </c>
      <c r="G1166" s="35" t="s">
        <v>12</v>
      </c>
      <c r="H1166" s="35" t="s">
        <v>13</v>
      </c>
      <c r="I1166" s="36"/>
      <c r="J1166" s="35"/>
      <c r="K1166" s="35" t="s">
        <v>2</v>
      </c>
      <c r="L1166" s="35" t="s">
        <v>14</v>
      </c>
      <c r="M1166" s="35" t="s">
        <v>15</v>
      </c>
      <c r="N1166" s="193">
        <v>1165</v>
      </c>
    </row>
    <row r="1167" spans="1:14" ht="15.75" x14ac:dyDescent="0.25">
      <c r="A1167" s="37" t="s">
        <v>2231</v>
      </c>
      <c r="B1167" s="37" t="s">
        <v>62</v>
      </c>
      <c r="C1167" s="38" t="s">
        <v>287</v>
      </c>
      <c r="D1167" s="37" t="s">
        <v>201</v>
      </c>
      <c r="E1167" s="37" t="s">
        <v>189</v>
      </c>
      <c r="F1167" s="43">
        <v>50000</v>
      </c>
      <c r="G1167" s="38" t="s">
        <v>12</v>
      </c>
      <c r="H1167" s="38" t="s">
        <v>13</v>
      </c>
      <c r="I1167" s="39"/>
      <c r="J1167" s="38"/>
      <c r="K1167" s="38" t="s">
        <v>3</v>
      </c>
      <c r="L1167" s="38" t="s">
        <v>59</v>
      </c>
      <c r="M1167" s="38" t="s">
        <v>60</v>
      </c>
      <c r="N1167" s="35">
        <v>1166</v>
      </c>
    </row>
    <row r="1168" spans="1:14" ht="15.75" x14ac:dyDescent="0.25">
      <c r="A1168" s="34" t="s">
        <v>2235</v>
      </c>
      <c r="B1168" s="34" t="s">
        <v>2236</v>
      </c>
      <c r="C1168" s="35" t="s">
        <v>51</v>
      </c>
      <c r="D1168" s="34" t="s">
        <v>588</v>
      </c>
      <c r="E1168" s="34" t="s">
        <v>530</v>
      </c>
      <c r="F1168" s="36">
        <v>50000</v>
      </c>
      <c r="G1168" s="35" t="s">
        <v>12</v>
      </c>
      <c r="H1168" s="35" t="s">
        <v>13</v>
      </c>
      <c r="I1168" s="36"/>
      <c r="J1168" s="35"/>
      <c r="K1168" s="35" t="s">
        <v>3</v>
      </c>
      <c r="L1168" s="35" t="s">
        <v>59</v>
      </c>
      <c r="M1168" s="35" t="s">
        <v>60</v>
      </c>
      <c r="N1168" s="35">
        <v>1167</v>
      </c>
    </row>
    <row r="1169" spans="1:14" ht="15.75" x14ac:dyDescent="0.25">
      <c r="A1169" s="37" t="s">
        <v>2225</v>
      </c>
      <c r="B1169" s="37" t="s">
        <v>595</v>
      </c>
      <c r="C1169" s="38" t="s">
        <v>18</v>
      </c>
      <c r="D1169" s="37" t="s">
        <v>782</v>
      </c>
      <c r="E1169" s="37" t="s">
        <v>258</v>
      </c>
      <c r="F1169" s="39">
        <v>49587</v>
      </c>
      <c r="G1169" s="38" t="s">
        <v>12</v>
      </c>
      <c r="H1169" s="38" t="s">
        <v>13</v>
      </c>
      <c r="I1169" s="39">
        <v>1000</v>
      </c>
      <c r="J1169" s="38"/>
      <c r="K1169" s="38" t="s">
        <v>3</v>
      </c>
      <c r="L1169" s="38" t="s">
        <v>59</v>
      </c>
      <c r="M1169" s="38" t="s">
        <v>60</v>
      </c>
      <c r="N1169" s="193">
        <v>1168</v>
      </c>
    </row>
    <row r="1170" spans="1:14" ht="15.75" x14ac:dyDescent="0.25">
      <c r="A1170" s="41" t="s">
        <v>2277</v>
      </c>
      <c r="B1170" s="34" t="s">
        <v>2278</v>
      </c>
      <c r="C1170" s="35" t="s">
        <v>12</v>
      </c>
      <c r="D1170" s="34" t="s">
        <v>2279</v>
      </c>
      <c r="E1170" s="34" t="s">
        <v>1330</v>
      </c>
      <c r="F1170" s="36">
        <v>49482</v>
      </c>
      <c r="G1170" s="35" t="s">
        <v>12</v>
      </c>
      <c r="H1170" s="35" t="s">
        <v>13</v>
      </c>
      <c r="I1170" s="36"/>
      <c r="J1170" s="35"/>
      <c r="K1170" s="35" t="s">
        <v>246</v>
      </c>
      <c r="L1170" s="35" t="s">
        <v>14</v>
      </c>
      <c r="M1170" s="35" t="s">
        <v>15</v>
      </c>
      <c r="N1170" s="35">
        <v>1169</v>
      </c>
    </row>
    <row r="1171" spans="1:14" ht="15.75" x14ac:dyDescent="0.25">
      <c r="A1171" s="42" t="s">
        <v>917</v>
      </c>
      <c r="B1171" s="37" t="s">
        <v>118</v>
      </c>
      <c r="C1171" s="38" t="s">
        <v>144</v>
      </c>
      <c r="D1171" s="37" t="s">
        <v>782</v>
      </c>
      <c r="E1171" s="37" t="s">
        <v>535</v>
      </c>
      <c r="F1171" s="43">
        <v>49471</v>
      </c>
      <c r="G1171" s="38" t="s">
        <v>12</v>
      </c>
      <c r="H1171" s="38" t="s">
        <v>13</v>
      </c>
      <c r="I1171" s="39"/>
      <c r="J1171" s="38"/>
      <c r="K1171" s="38" t="s">
        <v>3</v>
      </c>
      <c r="L1171" s="38" t="s">
        <v>59</v>
      </c>
      <c r="M1171" s="38" t="s">
        <v>60</v>
      </c>
      <c r="N1171" s="35">
        <v>1170</v>
      </c>
    </row>
    <row r="1172" spans="1:14" ht="15.75" x14ac:dyDescent="0.25">
      <c r="A1172" s="34" t="s">
        <v>2144</v>
      </c>
      <c r="B1172" s="34" t="s">
        <v>1243</v>
      </c>
      <c r="C1172" s="44"/>
      <c r="D1172" s="34" t="s">
        <v>2085</v>
      </c>
      <c r="E1172" s="34" t="s">
        <v>1191</v>
      </c>
      <c r="F1172" s="36">
        <v>49470</v>
      </c>
      <c r="G1172" s="35" t="s">
        <v>12</v>
      </c>
      <c r="H1172" s="35" t="s">
        <v>13</v>
      </c>
      <c r="I1172" s="36"/>
      <c r="J1172" s="35"/>
      <c r="K1172" s="35" t="s">
        <v>2</v>
      </c>
      <c r="L1172" s="35" t="s">
        <v>14</v>
      </c>
      <c r="M1172" s="35" t="s">
        <v>15</v>
      </c>
      <c r="N1172" s="193">
        <v>1171</v>
      </c>
    </row>
    <row r="1173" spans="1:14" ht="15.75" x14ac:dyDescent="0.25">
      <c r="A1173" s="37" t="s">
        <v>2280</v>
      </c>
      <c r="B1173" s="37" t="s">
        <v>2281</v>
      </c>
      <c r="C1173" s="38" t="s">
        <v>58</v>
      </c>
      <c r="D1173" s="37" t="s">
        <v>2282</v>
      </c>
      <c r="E1173" s="37" t="s">
        <v>639</v>
      </c>
      <c r="F1173" s="39">
        <v>49470</v>
      </c>
      <c r="G1173" s="38" t="s">
        <v>12</v>
      </c>
      <c r="H1173" s="38" t="s">
        <v>13</v>
      </c>
      <c r="I1173" s="39"/>
      <c r="J1173" s="38"/>
      <c r="K1173" s="38" t="s">
        <v>2</v>
      </c>
      <c r="L1173" s="38" t="s">
        <v>14</v>
      </c>
      <c r="M1173" s="38" t="s">
        <v>15</v>
      </c>
      <c r="N1173" s="35">
        <v>1172</v>
      </c>
    </row>
    <row r="1174" spans="1:14" ht="15.75" x14ac:dyDescent="0.25">
      <c r="A1174" s="34" t="s">
        <v>2283</v>
      </c>
      <c r="B1174" s="34" t="s">
        <v>696</v>
      </c>
      <c r="C1174" s="35" t="s">
        <v>12</v>
      </c>
      <c r="D1174" s="34" t="s">
        <v>359</v>
      </c>
      <c r="E1174" s="34" t="s">
        <v>740</v>
      </c>
      <c r="F1174" s="40">
        <v>49470</v>
      </c>
      <c r="G1174" s="35" t="s">
        <v>12</v>
      </c>
      <c r="H1174" s="35" t="s">
        <v>13</v>
      </c>
      <c r="I1174" s="36"/>
      <c r="J1174" s="35"/>
      <c r="K1174" s="35" t="s">
        <v>2</v>
      </c>
      <c r="L1174" s="35" t="s">
        <v>14</v>
      </c>
      <c r="M1174" s="35" t="s">
        <v>15</v>
      </c>
      <c r="N1174" s="35">
        <v>1173</v>
      </c>
    </row>
    <row r="1175" spans="1:14" ht="15.75" x14ac:dyDescent="0.25">
      <c r="A1175" s="37" t="s">
        <v>2284</v>
      </c>
      <c r="B1175" s="37" t="s">
        <v>238</v>
      </c>
      <c r="C1175" s="38" t="s">
        <v>181</v>
      </c>
      <c r="D1175" s="37" t="s">
        <v>2285</v>
      </c>
      <c r="E1175" s="37" t="s">
        <v>141</v>
      </c>
      <c r="F1175" s="39">
        <v>49450</v>
      </c>
      <c r="G1175" s="38" t="s">
        <v>12</v>
      </c>
      <c r="H1175" s="38" t="s">
        <v>13</v>
      </c>
      <c r="I1175" s="39"/>
      <c r="J1175" s="38"/>
      <c r="K1175" s="38" t="s">
        <v>2</v>
      </c>
      <c r="L1175" s="38" t="s">
        <v>14</v>
      </c>
      <c r="M1175" s="38" t="s">
        <v>15</v>
      </c>
      <c r="N1175" s="193">
        <v>1174</v>
      </c>
    </row>
    <row r="1176" spans="1:14" ht="15.75" x14ac:dyDescent="0.25">
      <c r="A1176" s="34" t="s">
        <v>2286</v>
      </c>
      <c r="B1176" s="34" t="s">
        <v>1265</v>
      </c>
      <c r="C1176" s="35" t="s">
        <v>12</v>
      </c>
      <c r="D1176" s="34" t="s">
        <v>2287</v>
      </c>
      <c r="E1176" s="34" t="s">
        <v>911</v>
      </c>
      <c r="F1176" s="36">
        <v>49432</v>
      </c>
      <c r="G1176" s="35" t="s">
        <v>12</v>
      </c>
      <c r="H1176" s="35" t="s">
        <v>13</v>
      </c>
      <c r="I1176" s="36"/>
      <c r="J1176" s="35"/>
      <c r="K1176" s="35" t="s">
        <v>2</v>
      </c>
      <c r="L1176" s="35" t="s">
        <v>14</v>
      </c>
      <c r="M1176" s="35" t="s">
        <v>15</v>
      </c>
      <c r="N1176" s="35">
        <v>1175</v>
      </c>
    </row>
    <row r="1177" spans="1:14" ht="15.75" x14ac:dyDescent="0.25">
      <c r="A1177" s="37" t="s">
        <v>2288</v>
      </c>
      <c r="B1177" s="37" t="s">
        <v>486</v>
      </c>
      <c r="C1177" s="38" t="s">
        <v>51</v>
      </c>
      <c r="D1177" s="37" t="s">
        <v>2289</v>
      </c>
      <c r="E1177" s="37" t="s">
        <v>911</v>
      </c>
      <c r="F1177" s="39">
        <v>49432</v>
      </c>
      <c r="G1177" s="38" t="s">
        <v>12</v>
      </c>
      <c r="H1177" s="38" t="s">
        <v>13</v>
      </c>
      <c r="I1177" s="39"/>
      <c r="J1177" s="38"/>
      <c r="K1177" s="38" t="s">
        <v>2</v>
      </c>
      <c r="L1177" s="38" t="s">
        <v>14</v>
      </c>
      <c r="M1177" s="38" t="s">
        <v>15</v>
      </c>
      <c r="N1177" s="35">
        <v>1176</v>
      </c>
    </row>
    <row r="1178" spans="1:14" ht="15.75" x14ac:dyDescent="0.25">
      <c r="A1178" s="34" t="s">
        <v>263</v>
      </c>
      <c r="B1178" s="34" t="s">
        <v>875</v>
      </c>
      <c r="C1178" s="35" t="s">
        <v>12</v>
      </c>
      <c r="D1178" s="34" t="s">
        <v>2290</v>
      </c>
      <c r="E1178" s="34" t="s">
        <v>911</v>
      </c>
      <c r="F1178" s="40">
        <v>49432</v>
      </c>
      <c r="G1178" s="35" t="s">
        <v>12</v>
      </c>
      <c r="H1178" s="35" t="s">
        <v>13</v>
      </c>
      <c r="I1178" s="36"/>
      <c r="J1178" s="35"/>
      <c r="K1178" s="35" t="s">
        <v>2</v>
      </c>
      <c r="L1178" s="35" t="s">
        <v>14</v>
      </c>
      <c r="M1178" s="35" t="s">
        <v>15</v>
      </c>
      <c r="N1178" s="193">
        <v>1177</v>
      </c>
    </row>
    <row r="1179" spans="1:14" ht="15.75" x14ac:dyDescent="0.25">
      <c r="A1179" s="37" t="s">
        <v>2291</v>
      </c>
      <c r="B1179" s="37" t="s">
        <v>1232</v>
      </c>
      <c r="C1179" s="49"/>
      <c r="D1179" s="37" t="s">
        <v>2292</v>
      </c>
      <c r="E1179" s="37" t="s">
        <v>65</v>
      </c>
      <c r="F1179" s="43">
        <v>49419</v>
      </c>
      <c r="G1179" s="38" t="s">
        <v>12</v>
      </c>
      <c r="H1179" s="38" t="s">
        <v>13</v>
      </c>
      <c r="I1179" s="39"/>
      <c r="J1179" s="38"/>
      <c r="K1179" s="38" t="s">
        <v>2</v>
      </c>
      <c r="L1179" s="38" t="s">
        <v>14</v>
      </c>
      <c r="M1179" s="38" t="s">
        <v>15</v>
      </c>
      <c r="N1179" s="35">
        <v>1178</v>
      </c>
    </row>
    <row r="1180" spans="1:14" ht="15.75" x14ac:dyDescent="0.25">
      <c r="A1180" s="34" t="s">
        <v>2875</v>
      </c>
      <c r="B1180" s="34" t="s">
        <v>67</v>
      </c>
      <c r="C1180" s="35" t="s">
        <v>43</v>
      </c>
      <c r="D1180" s="34" t="s">
        <v>1654</v>
      </c>
      <c r="E1180" s="34" t="s">
        <v>53</v>
      </c>
      <c r="F1180" s="36">
        <v>49414</v>
      </c>
      <c r="G1180" s="35" t="s">
        <v>12</v>
      </c>
      <c r="H1180" s="35" t="s">
        <v>13</v>
      </c>
      <c r="I1180" s="36"/>
      <c r="J1180" s="35"/>
      <c r="K1180" s="35" t="s">
        <v>2</v>
      </c>
      <c r="L1180" s="35" t="s">
        <v>14</v>
      </c>
      <c r="M1180" s="35" t="s">
        <v>15</v>
      </c>
      <c r="N1180" s="35">
        <v>1179</v>
      </c>
    </row>
    <row r="1181" spans="1:14" ht="15.75" x14ac:dyDescent="0.25">
      <c r="A1181" s="37" t="s">
        <v>2175</v>
      </c>
      <c r="B1181" s="37" t="s">
        <v>1520</v>
      </c>
      <c r="C1181" s="38" t="s">
        <v>12</v>
      </c>
      <c r="D1181" s="37" t="s">
        <v>782</v>
      </c>
      <c r="E1181" s="37" t="s">
        <v>221</v>
      </c>
      <c r="F1181" s="43">
        <v>49406</v>
      </c>
      <c r="G1181" s="38" t="s">
        <v>12</v>
      </c>
      <c r="H1181" s="38" t="s">
        <v>13</v>
      </c>
      <c r="I1181" s="39"/>
      <c r="J1181" s="38"/>
      <c r="K1181" s="38" t="s">
        <v>3</v>
      </c>
      <c r="L1181" s="38" t="s">
        <v>59</v>
      </c>
      <c r="M1181" s="38" t="s">
        <v>60</v>
      </c>
      <c r="N1181" s="193">
        <v>1180</v>
      </c>
    </row>
    <row r="1182" spans="1:14" ht="15.75" x14ac:dyDescent="0.25">
      <c r="A1182" s="34" t="s">
        <v>2293</v>
      </c>
      <c r="B1182" s="34" t="s">
        <v>349</v>
      </c>
      <c r="C1182" s="35" t="s">
        <v>63</v>
      </c>
      <c r="D1182" s="34" t="s">
        <v>2294</v>
      </c>
      <c r="E1182" s="34" t="s">
        <v>535</v>
      </c>
      <c r="F1182" s="36">
        <v>49384</v>
      </c>
      <c r="G1182" s="35" t="s">
        <v>12</v>
      </c>
      <c r="H1182" s="35" t="s">
        <v>13</v>
      </c>
      <c r="I1182" s="36"/>
      <c r="J1182" s="35"/>
      <c r="K1182" s="35" t="s">
        <v>2</v>
      </c>
      <c r="L1182" s="35" t="s">
        <v>14</v>
      </c>
      <c r="M1182" s="35" t="s">
        <v>15</v>
      </c>
      <c r="N1182" s="35">
        <v>1181</v>
      </c>
    </row>
    <row r="1183" spans="1:14" ht="15.75" x14ac:dyDescent="0.25">
      <c r="A1183" s="37" t="s">
        <v>2295</v>
      </c>
      <c r="B1183" s="37" t="s">
        <v>227</v>
      </c>
      <c r="C1183" s="38" t="s">
        <v>12</v>
      </c>
      <c r="D1183" s="37" t="s">
        <v>2296</v>
      </c>
      <c r="E1183" s="37" t="s">
        <v>2297</v>
      </c>
      <c r="F1183" s="39">
        <v>49331</v>
      </c>
      <c r="G1183" s="38" t="s">
        <v>12</v>
      </c>
      <c r="H1183" s="38" t="s">
        <v>13</v>
      </c>
      <c r="I1183" s="39"/>
      <c r="J1183" s="38"/>
      <c r="K1183" s="38" t="s">
        <v>2</v>
      </c>
      <c r="L1183" s="38" t="s">
        <v>14</v>
      </c>
      <c r="M1183" s="38" t="s">
        <v>15</v>
      </c>
      <c r="N1183" s="35">
        <v>1182</v>
      </c>
    </row>
    <row r="1184" spans="1:14" ht="15.75" x14ac:dyDescent="0.25">
      <c r="A1184" s="34" t="s">
        <v>2274</v>
      </c>
      <c r="B1184" s="34" t="s">
        <v>2024</v>
      </c>
      <c r="C1184" s="35" t="s">
        <v>187</v>
      </c>
      <c r="D1184" s="34" t="s">
        <v>782</v>
      </c>
      <c r="E1184" s="34" t="s">
        <v>373</v>
      </c>
      <c r="F1184" s="40">
        <v>49322</v>
      </c>
      <c r="G1184" s="35" t="s">
        <v>58</v>
      </c>
      <c r="H1184" s="35" t="s">
        <v>13</v>
      </c>
      <c r="I1184" s="36"/>
      <c r="J1184" s="35"/>
      <c r="K1184" s="35" t="s">
        <v>1</v>
      </c>
      <c r="L1184" s="35" t="s">
        <v>59</v>
      </c>
      <c r="M1184" s="35" t="s">
        <v>60</v>
      </c>
      <c r="N1184" s="193">
        <v>1183</v>
      </c>
    </row>
    <row r="1185" spans="1:14" ht="15.75" x14ac:dyDescent="0.25">
      <c r="A1185" s="37" t="s">
        <v>2298</v>
      </c>
      <c r="B1185" s="37" t="s">
        <v>2299</v>
      </c>
      <c r="C1185" s="38" t="s">
        <v>144</v>
      </c>
      <c r="D1185" s="37" t="s">
        <v>2085</v>
      </c>
      <c r="E1185" s="37" t="s">
        <v>48</v>
      </c>
      <c r="F1185" s="39">
        <v>49304</v>
      </c>
      <c r="G1185" s="38" t="s">
        <v>12</v>
      </c>
      <c r="H1185" s="38" t="s">
        <v>13</v>
      </c>
      <c r="I1185" s="39"/>
      <c r="J1185" s="38"/>
      <c r="K1185" s="38" t="s">
        <v>2</v>
      </c>
      <c r="L1185" s="38" t="s">
        <v>14</v>
      </c>
      <c r="M1185" s="38" t="s">
        <v>15</v>
      </c>
      <c r="N1185" s="35">
        <v>1184</v>
      </c>
    </row>
    <row r="1186" spans="1:14" ht="15.75" x14ac:dyDescent="0.25">
      <c r="A1186" s="34" t="s">
        <v>2057</v>
      </c>
      <c r="B1186" s="34" t="s">
        <v>1525</v>
      </c>
      <c r="C1186" s="35" t="s">
        <v>152</v>
      </c>
      <c r="D1186" s="34" t="s">
        <v>1654</v>
      </c>
      <c r="E1186" s="34" t="s">
        <v>53</v>
      </c>
      <c r="F1186" s="36">
        <v>49190</v>
      </c>
      <c r="G1186" s="35" t="s">
        <v>12</v>
      </c>
      <c r="H1186" s="35" t="s">
        <v>13</v>
      </c>
      <c r="I1186" s="36"/>
      <c r="J1186" s="35"/>
      <c r="K1186" s="35" t="s">
        <v>2</v>
      </c>
      <c r="L1186" s="35" t="s">
        <v>14</v>
      </c>
      <c r="M1186" s="35" t="s">
        <v>15</v>
      </c>
      <c r="N1186" s="35">
        <v>1185</v>
      </c>
    </row>
    <row r="1187" spans="1:14" ht="15.75" x14ac:dyDescent="0.25">
      <c r="A1187" s="42" t="s">
        <v>2264</v>
      </c>
      <c r="B1187" s="37" t="s">
        <v>210</v>
      </c>
      <c r="C1187" s="38" t="s">
        <v>87</v>
      </c>
      <c r="D1187" s="37" t="s">
        <v>1654</v>
      </c>
      <c r="E1187" s="37" t="s">
        <v>53</v>
      </c>
      <c r="F1187" s="39">
        <v>49174</v>
      </c>
      <c r="G1187" s="38" t="s">
        <v>12</v>
      </c>
      <c r="H1187" s="38" t="s">
        <v>13</v>
      </c>
      <c r="I1187" s="39"/>
      <c r="J1187" s="38"/>
      <c r="K1187" s="38" t="s">
        <v>2</v>
      </c>
      <c r="L1187" s="38" t="s">
        <v>14</v>
      </c>
      <c r="M1187" s="38" t="s">
        <v>15</v>
      </c>
      <c r="N1187" s="193">
        <v>1186</v>
      </c>
    </row>
    <row r="1188" spans="1:14" ht="15.75" x14ac:dyDescent="0.25">
      <c r="A1188" s="34" t="s">
        <v>2304</v>
      </c>
      <c r="B1188" s="34" t="s">
        <v>2305</v>
      </c>
      <c r="C1188" s="35" t="s">
        <v>187</v>
      </c>
      <c r="D1188" s="34" t="s">
        <v>2306</v>
      </c>
      <c r="E1188" s="34" t="s">
        <v>603</v>
      </c>
      <c r="F1188" s="36">
        <v>49058</v>
      </c>
      <c r="G1188" s="35" t="s">
        <v>12</v>
      </c>
      <c r="H1188" s="35" t="s">
        <v>13</v>
      </c>
      <c r="I1188" s="36"/>
      <c r="J1188" s="35"/>
      <c r="K1188" s="35" t="s">
        <v>2</v>
      </c>
      <c r="L1188" s="35" t="s">
        <v>14</v>
      </c>
      <c r="M1188" s="35" t="s">
        <v>15</v>
      </c>
      <c r="N1188" s="35">
        <v>1187</v>
      </c>
    </row>
    <row r="1189" spans="1:14" ht="15.75" x14ac:dyDescent="0.25">
      <c r="A1189" s="37" t="s">
        <v>2309</v>
      </c>
      <c r="B1189" s="37" t="s">
        <v>260</v>
      </c>
      <c r="C1189" s="49"/>
      <c r="D1189" s="37" t="s">
        <v>2085</v>
      </c>
      <c r="E1189" s="37" t="s">
        <v>1217</v>
      </c>
      <c r="F1189" s="39">
        <v>48960</v>
      </c>
      <c r="G1189" s="38" t="s">
        <v>12</v>
      </c>
      <c r="H1189" s="38" t="s">
        <v>13</v>
      </c>
      <c r="I1189" s="39"/>
      <c r="J1189" s="38"/>
      <c r="K1189" s="38" t="s">
        <v>2</v>
      </c>
      <c r="L1189" s="38" t="s">
        <v>14</v>
      </c>
      <c r="M1189" s="38" t="s">
        <v>15</v>
      </c>
      <c r="N1189" s="35">
        <v>1188</v>
      </c>
    </row>
    <row r="1190" spans="1:14" ht="15.75" x14ac:dyDescent="0.25">
      <c r="A1190" s="34" t="s">
        <v>2300</v>
      </c>
      <c r="B1190" s="34" t="s">
        <v>1182</v>
      </c>
      <c r="C1190" s="35" t="s">
        <v>287</v>
      </c>
      <c r="D1190" s="34" t="s">
        <v>782</v>
      </c>
      <c r="E1190" s="34" t="s">
        <v>297</v>
      </c>
      <c r="F1190" s="36">
        <v>48853</v>
      </c>
      <c r="G1190" s="35" t="s">
        <v>12</v>
      </c>
      <c r="H1190" s="35" t="s">
        <v>13</v>
      </c>
      <c r="I1190" s="36"/>
      <c r="J1190" s="35"/>
      <c r="K1190" s="35" t="s">
        <v>3</v>
      </c>
      <c r="L1190" s="35" t="s">
        <v>59</v>
      </c>
      <c r="M1190" s="35" t="s">
        <v>60</v>
      </c>
      <c r="N1190" s="193">
        <v>1189</v>
      </c>
    </row>
    <row r="1191" spans="1:14" ht="15.75" x14ac:dyDescent="0.25">
      <c r="A1191" s="37" t="s">
        <v>2321</v>
      </c>
      <c r="B1191" s="37" t="s">
        <v>127</v>
      </c>
      <c r="C1191" s="38" t="s">
        <v>87</v>
      </c>
      <c r="D1191" s="37" t="s">
        <v>1654</v>
      </c>
      <c r="E1191" s="37" t="s">
        <v>53</v>
      </c>
      <c r="F1191" s="39">
        <v>48708</v>
      </c>
      <c r="G1191" s="38" t="s">
        <v>12</v>
      </c>
      <c r="H1191" s="38" t="s">
        <v>13</v>
      </c>
      <c r="I1191" s="39"/>
      <c r="J1191" s="38"/>
      <c r="K1191" s="38" t="s">
        <v>2</v>
      </c>
      <c r="L1191" s="38" t="s">
        <v>14</v>
      </c>
      <c r="M1191" s="38" t="s">
        <v>15</v>
      </c>
      <c r="N1191" s="35">
        <v>1190</v>
      </c>
    </row>
    <row r="1192" spans="1:14" ht="15.75" x14ac:dyDescent="0.25">
      <c r="A1192" s="34" t="s">
        <v>1598</v>
      </c>
      <c r="B1192" s="34" t="s">
        <v>1599</v>
      </c>
      <c r="C1192" s="35" t="s">
        <v>12</v>
      </c>
      <c r="D1192" s="34" t="s">
        <v>1654</v>
      </c>
      <c r="E1192" s="34" t="s">
        <v>53</v>
      </c>
      <c r="F1192" s="36">
        <v>48695</v>
      </c>
      <c r="G1192" s="35" t="s">
        <v>12</v>
      </c>
      <c r="H1192" s="35" t="s">
        <v>13</v>
      </c>
      <c r="I1192" s="36"/>
      <c r="J1192" s="35"/>
      <c r="K1192" s="35" t="s">
        <v>2</v>
      </c>
      <c r="L1192" s="35" t="s">
        <v>14</v>
      </c>
      <c r="M1192" s="35" t="s">
        <v>15</v>
      </c>
      <c r="N1192" s="35">
        <v>1191</v>
      </c>
    </row>
    <row r="1193" spans="1:14" ht="15.75" x14ac:dyDescent="0.25">
      <c r="A1193" s="42" t="s">
        <v>2876</v>
      </c>
      <c r="B1193" s="37" t="s">
        <v>2877</v>
      </c>
      <c r="C1193" s="38" t="s">
        <v>58</v>
      </c>
      <c r="D1193" s="37" t="s">
        <v>588</v>
      </c>
      <c r="E1193" s="37" t="s">
        <v>625</v>
      </c>
      <c r="F1193" s="39">
        <v>48676</v>
      </c>
      <c r="G1193" s="38" t="s">
        <v>12</v>
      </c>
      <c r="H1193" s="38" t="s">
        <v>13</v>
      </c>
      <c r="I1193" s="39"/>
      <c r="J1193" s="38"/>
      <c r="K1193" s="38" t="s">
        <v>3</v>
      </c>
      <c r="L1193" s="38" t="s">
        <v>59</v>
      </c>
      <c r="M1193" s="38" t="s">
        <v>60</v>
      </c>
      <c r="N1193" s="193">
        <v>1192</v>
      </c>
    </row>
    <row r="1194" spans="1:14" ht="15.75" x14ac:dyDescent="0.25">
      <c r="A1194" s="34" t="s">
        <v>1787</v>
      </c>
      <c r="B1194" s="34" t="s">
        <v>1788</v>
      </c>
      <c r="C1194" s="35" t="s">
        <v>51</v>
      </c>
      <c r="D1194" s="34" t="s">
        <v>2878</v>
      </c>
      <c r="E1194" s="34" t="s">
        <v>141</v>
      </c>
      <c r="F1194" s="36">
        <v>48533</v>
      </c>
      <c r="G1194" s="35" t="s">
        <v>12</v>
      </c>
      <c r="H1194" s="35" t="s">
        <v>13</v>
      </c>
      <c r="I1194" s="36"/>
      <c r="J1194" s="35"/>
      <c r="K1194" s="35" t="s">
        <v>2</v>
      </c>
      <c r="L1194" s="35" t="s">
        <v>14</v>
      </c>
      <c r="M1194" s="35" t="s">
        <v>15</v>
      </c>
      <c r="N1194" s="35">
        <v>1193</v>
      </c>
    </row>
    <row r="1195" spans="1:14" ht="15.75" x14ac:dyDescent="0.25">
      <c r="A1195" s="37" t="s">
        <v>1237</v>
      </c>
      <c r="B1195" s="37" t="s">
        <v>2320</v>
      </c>
      <c r="C1195" s="38" t="s">
        <v>43</v>
      </c>
      <c r="D1195" s="37" t="s">
        <v>782</v>
      </c>
      <c r="E1195" s="37" t="s">
        <v>916</v>
      </c>
      <c r="F1195" s="43">
        <v>48519</v>
      </c>
      <c r="G1195" s="38" t="s">
        <v>12</v>
      </c>
      <c r="H1195" s="38" t="s">
        <v>13</v>
      </c>
      <c r="I1195" s="39"/>
      <c r="J1195" s="38"/>
      <c r="K1195" s="38" t="s">
        <v>3</v>
      </c>
      <c r="L1195" s="38" t="s">
        <v>59</v>
      </c>
      <c r="M1195" s="38" t="s">
        <v>60</v>
      </c>
      <c r="N1195" s="35">
        <v>1194</v>
      </c>
    </row>
    <row r="1196" spans="1:14" ht="15.75" x14ac:dyDescent="0.25">
      <c r="A1196" s="34" t="s">
        <v>2322</v>
      </c>
      <c r="B1196" s="34" t="s">
        <v>2323</v>
      </c>
      <c r="C1196" s="35" t="s">
        <v>51</v>
      </c>
      <c r="D1196" s="34" t="s">
        <v>782</v>
      </c>
      <c r="E1196" s="34" t="s">
        <v>527</v>
      </c>
      <c r="F1196" s="40">
        <v>48477</v>
      </c>
      <c r="G1196" s="35" t="s">
        <v>12</v>
      </c>
      <c r="H1196" s="35" t="s">
        <v>13</v>
      </c>
      <c r="I1196" s="36"/>
      <c r="J1196" s="35"/>
      <c r="K1196" s="35" t="s">
        <v>3</v>
      </c>
      <c r="L1196" s="35" t="s">
        <v>59</v>
      </c>
      <c r="M1196" s="35" t="s">
        <v>60</v>
      </c>
      <c r="N1196" s="193">
        <v>1195</v>
      </c>
    </row>
    <row r="1197" spans="1:14" ht="15.75" x14ac:dyDescent="0.25">
      <c r="A1197" s="37" t="s">
        <v>2215</v>
      </c>
      <c r="B1197" s="37" t="s">
        <v>2216</v>
      </c>
      <c r="C1197" s="49"/>
      <c r="D1197" s="37" t="s">
        <v>2879</v>
      </c>
      <c r="E1197" s="37" t="s">
        <v>1454</v>
      </c>
      <c r="F1197" s="39">
        <v>48474</v>
      </c>
      <c r="G1197" s="38" t="s">
        <v>12</v>
      </c>
      <c r="H1197" s="38" t="s">
        <v>13</v>
      </c>
      <c r="I1197" s="39"/>
      <c r="J1197" s="38"/>
      <c r="K1197" s="38" t="s">
        <v>2</v>
      </c>
      <c r="L1197" s="38" t="s">
        <v>14</v>
      </c>
      <c r="M1197" s="38" t="s">
        <v>15</v>
      </c>
      <c r="N1197" s="35">
        <v>1196</v>
      </c>
    </row>
    <row r="1198" spans="1:14" ht="15.75" x14ac:dyDescent="0.25">
      <c r="A1198" s="34" t="s">
        <v>2329</v>
      </c>
      <c r="B1198" s="34" t="s">
        <v>836</v>
      </c>
      <c r="C1198" s="35" t="s">
        <v>51</v>
      </c>
      <c r="D1198" s="34" t="s">
        <v>2330</v>
      </c>
      <c r="E1198" s="34" t="s">
        <v>812</v>
      </c>
      <c r="F1198" s="36">
        <v>48419</v>
      </c>
      <c r="G1198" s="35" t="s">
        <v>12</v>
      </c>
      <c r="H1198" s="35" t="s">
        <v>13</v>
      </c>
      <c r="I1198" s="36"/>
      <c r="J1198" s="35"/>
      <c r="K1198" s="35" t="s">
        <v>2</v>
      </c>
      <c r="L1198" s="35" t="s">
        <v>14</v>
      </c>
      <c r="M1198" s="35" t="s">
        <v>15</v>
      </c>
      <c r="N1198" s="35">
        <v>1197</v>
      </c>
    </row>
    <row r="1199" spans="1:14" ht="15.75" x14ac:dyDescent="0.25">
      <c r="A1199" s="37" t="s">
        <v>2880</v>
      </c>
      <c r="B1199" s="37" t="s">
        <v>2881</v>
      </c>
      <c r="C1199" s="49"/>
      <c r="D1199" s="37" t="s">
        <v>782</v>
      </c>
      <c r="E1199" s="37" t="s">
        <v>280</v>
      </c>
      <c r="F1199" s="39">
        <v>48342</v>
      </c>
      <c r="G1199" s="38" t="s">
        <v>12</v>
      </c>
      <c r="H1199" s="38" t="s">
        <v>13</v>
      </c>
      <c r="I1199" s="39"/>
      <c r="J1199" s="38"/>
      <c r="K1199" s="38" t="s">
        <v>3</v>
      </c>
      <c r="L1199" s="38" t="s">
        <v>59</v>
      </c>
      <c r="M1199" s="38" t="s">
        <v>60</v>
      </c>
      <c r="N1199" s="193">
        <v>1198</v>
      </c>
    </row>
    <row r="1200" spans="1:14" ht="15.75" x14ac:dyDescent="0.25">
      <c r="A1200" s="34" t="s">
        <v>2332</v>
      </c>
      <c r="B1200" s="34" t="s">
        <v>2333</v>
      </c>
      <c r="C1200" s="35" t="s">
        <v>181</v>
      </c>
      <c r="D1200" s="34" t="s">
        <v>2334</v>
      </c>
      <c r="E1200" s="34" t="s">
        <v>435</v>
      </c>
      <c r="F1200" s="36">
        <v>48337</v>
      </c>
      <c r="G1200" s="35" t="s">
        <v>12</v>
      </c>
      <c r="H1200" s="35" t="s">
        <v>13</v>
      </c>
      <c r="I1200" s="36"/>
      <c r="J1200" s="35"/>
      <c r="K1200" s="35" t="s">
        <v>2</v>
      </c>
      <c r="L1200" s="35" t="s">
        <v>14</v>
      </c>
      <c r="M1200" s="35" t="s">
        <v>15</v>
      </c>
      <c r="N1200" s="35">
        <v>1199</v>
      </c>
    </row>
    <row r="1201" spans="1:14" ht="15.75" x14ac:dyDescent="0.25">
      <c r="A1201" s="37" t="s">
        <v>2326</v>
      </c>
      <c r="B1201" s="37" t="s">
        <v>2327</v>
      </c>
      <c r="C1201" s="49"/>
      <c r="D1201" s="37" t="s">
        <v>588</v>
      </c>
      <c r="E1201" s="37" t="s">
        <v>1322</v>
      </c>
      <c r="F1201" s="39">
        <v>48310</v>
      </c>
      <c r="G1201" s="38" t="s">
        <v>58</v>
      </c>
      <c r="H1201" s="38" t="s">
        <v>13</v>
      </c>
      <c r="I1201" s="39"/>
      <c r="J1201" s="38"/>
      <c r="K1201" s="38" t="s">
        <v>1</v>
      </c>
      <c r="L1201" s="38" t="s">
        <v>59</v>
      </c>
      <c r="M1201" s="38" t="s">
        <v>60</v>
      </c>
      <c r="N1201" s="35">
        <v>1200</v>
      </c>
    </row>
    <row r="1202" spans="1:14" ht="15.75" x14ac:dyDescent="0.25">
      <c r="A1202" s="34" t="s">
        <v>2086</v>
      </c>
      <c r="B1202" s="34" t="s">
        <v>465</v>
      </c>
      <c r="C1202" s="35" t="s">
        <v>23</v>
      </c>
      <c r="D1202" s="34" t="s">
        <v>588</v>
      </c>
      <c r="E1202" s="34" t="s">
        <v>1992</v>
      </c>
      <c r="F1202" s="40">
        <v>48219</v>
      </c>
      <c r="G1202" s="35" t="s">
        <v>12</v>
      </c>
      <c r="H1202" s="35" t="s">
        <v>13</v>
      </c>
      <c r="I1202" s="36"/>
      <c r="J1202" s="35"/>
      <c r="K1202" s="35" t="s">
        <v>3</v>
      </c>
      <c r="L1202" s="35" t="s">
        <v>59</v>
      </c>
      <c r="M1202" s="35" t="s">
        <v>60</v>
      </c>
      <c r="N1202" s="193">
        <v>1201</v>
      </c>
    </row>
    <row r="1203" spans="1:14" ht="15.75" x14ac:dyDescent="0.25">
      <c r="A1203" s="37" t="s">
        <v>2257</v>
      </c>
      <c r="B1203" s="37" t="s">
        <v>2258</v>
      </c>
      <c r="C1203" s="38" t="s">
        <v>144</v>
      </c>
      <c r="D1203" s="37" t="s">
        <v>1654</v>
      </c>
      <c r="E1203" s="37" t="s">
        <v>53</v>
      </c>
      <c r="F1203" s="39">
        <v>48213</v>
      </c>
      <c r="G1203" s="38" t="s">
        <v>12</v>
      </c>
      <c r="H1203" s="38" t="s">
        <v>13</v>
      </c>
      <c r="I1203" s="39"/>
      <c r="J1203" s="38"/>
      <c r="K1203" s="38" t="s">
        <v>2</v>
      </c>
      <c r="L1203" s="38" t="s">
        <v>14</v>
      </c>
      <c r="M1203" s="38" t="s">
        <v>15</v>
      </c>
      <c r="N1203" s="35">
        <v>1202</v>
      </c>
    </row>
    <row r="1204" spans="1:14" ht="15.75" x14ac:dyDescent="0.25">
      <c r="A1204" s="34" t="s">
        <v>507</v>
      </c>
      <c r="B1204" s="34" t="s">
        <v>2260</v>
      </c>
      <c r="C1204" s="35" t="s">
        <v>287</v>
      </c>
      <c r="D1204" s="34" t="s">
        <v>1654</v>
      </c>
      <c r="E1204" s="34" t="s">
        <v>53</v>
      </c>
      <c r="F1204" s="40">
        <v>48213</v>
      </c>
      <c r="G1204" s="35" t="s">
        <v>12</v>
      </c>
      <c r="H1204" s="35" t="s">
        <v>13</v>
      </c>
      <c r="I1204" s="36"/>
      <c r="J1204" s="35"/>
      <c r="K1204" s="35" t="s">
        <v>2</v>
      </c>
      <c r="L1204" s="35" t="s">
        <v>14</v>
      </c>
      <c r="M1204" s="35" t="s">
        <v>15</v>
      </c>
      <c r="N1204" s="35">
        <v>1203</v>
      </c>
    </row>
    <row r="1205" spans="1:14" ht="15.75" x14ac:dyDescent="0.25">
      <c r="A1205" s="42" t="s">
        <v>2133</v>
      </c>
      <c r="B1205" s="37" t="s">
        <v>50</v>
      </c>
      <c r="C1205" s="38" t="s">
        <v>12</v>
      </c>
      <c r="D1205" s="37" t="s">
        <v>1654</v>
      </c>
      <c r="E1205" s="37" t="s">
        <v>53</v>
      </c>
      <c r="F1205" s="39">
        <v>48213</v>
      </c>
      <c r="G1205" s="38" t="s">
        <v>12</v>
      </c>
      <c r="H1205" s="38" t="s">
        <v>13</v>
      </c>
      <c r="I1205" s="39"/>
      <c r="J1205" s="38"/>
      <c r="K1205" s="38" t="s">
        <v>2</v>
      </c>
      <c r="L1205" s="38" t="s">
        <v>14</v>
      </c>
      <c r="M1205" s="38" t="s">
        <v>15</v>
      </c>
      <c r="N1205" s="193">
        <v>1204</v>
      </c>
    </row>
    <row r="1206" spans="1:14" ht="15.75" x14ac:dyDescent="0.25">
      <c r="A1206" s="34" t="s">
        <v>2270</v>
      </c>
      <c r="B1206" s="34" t="s">
        <v>315</v>
      </c>
      <c r="C1206" s="35" t="s">
        <v>135</v>
      </c>
      <c r="D1206" s="34" t="s">
        <v>782</v>
      </c>
      <c r="E1206" s="34" t="s">
        <v>1263</v>
      </c>
      <c r="F1206" s="40">
        <v>48190</v>
      </c>
      <c r="G1206" s="35" t="s">
        <v>12</v>
      </c>
      <c r="H1206" s="35" t="s">
        <v>13</v>
      </c>
      <c r="I1206" s="36">
        <v>2000</v>
      </c>
      <c r="J1206" s="35"/>
      <c r="K1206" s="35" t="s">
        <v>3</v>
      </c>
      <c r="L1206" s="35" t="s">
        <v>59</v>
      </c>
      <c r="M1206" s="35" t="s">
        <v>60</v>
      </c>
      <c r="N1206" s="35">
        <v>1205</v>
      </c>
    </row>
    <row r="1207" spans="1:14" ht="15.75" x14ac:dyDescent="0.25">
      <c r="A1207" s="37" t="s">
        <v>2331</v>
      </c>
      <c r="B1207" s="37" t="s">
        <v>448</v>
      </c>
      <c r="C1207" s="38" t="s">
        <v>181</v>
      </c>
      <c r="D1207" s="37" t="s">
        <v>588</v>
      </c>
      <c r="E1207" s="37" t="s">
        <v>607</v>
      </c>
      <c r="F1207" s="39">
        <v>48166</v>
      </c>
      <c r="G1207" s="38" t="s">
        <v>12</v>
      </c>
      <c r="H1207" s="38" t="s">
        <v>13</v>
      </c>
      <c r="I1207" s="39"/>
      <c r="J1207" s="38"/>
      <c r="K1207" s="38" t="s">
        <v>3</v>
      </c>
      <c r="L1207" s="38" t="s">
        <v>59</v>
      </c>
      <c r="M1207" s="38" t="s">
        <v>60</v>
      </c>
      <c r="N1207" s="35">
        <v>1206</v>
      </c>
    </row>
    <row r="1208" spans="1:14" ht="15.75" x14ac:dyDescent="0.25">
      <c r="A1208" s="34" t="s">
        <v>381</v>
      </c>
      <c r="B1208" s="34" t="s">
        <v>8</v>
      </c>
      <c r="C1208" s="35" t="s">
        <v>18</v>
      </c>
      <c r="D1208" s="34" t="s">
        <v>782</v>
      </c>
      <c r="E1208" s="34" t="s">
        <v>373</v>
      </c>
      <c r="F1208" s="36">
        <v>48133</v>
      </c>
      <c r="G1208" s="35" t="s">
        <v>12</v>
      </c>
      <c r="H1208" s="35" t="s">
        <v>13</v>
      </c>
      <c r="I1208" s="36"/>
      <c r="J1208" s="35"/>
      <c r="K1208" s="35" t="s">
        <v>3</v>
      </c>
      <c r="L1208" s="35" t="s">
        <v>59</v>
      </c>
      <c r="M1208" s="35" t="s">
        <v>60</v>
      </c>
      <c r="N1208" s="193">
        <v>1207</v>
      </c>
    </row>
    <row r="1209" spans="1:14" ht="15.75" x14ac:dyDescent="0.25">
      <c r="A1209" s="42" t="s">
        <v>1641</v>
      </c>
      <c r="B1209" s="37" t="s">
        <v>2336</v>
      </c>
      <c r="C1209" s="38" t="s">
        <v>181</v>
      </c>
      <c r="D1209" s="37" t="s">
        <v>588</v>
      </c>
      <c r="E1209" s="37" t="s">
        <v>297</v>
      </c>
      <c r="F1209" s="39">
        <v>48133</v>
      </c>
      <c r="G1209" s="38" t="s">
        <v>12</v>
      </c>
      <c r="H1209" s="38" t="s">
        <v>13</v>
      </c>
      <c r="I1209" s="39"/>
      <c r="J1209" s="38"/>
      <c r="K1209" s="38" t="s">
        <v>3</v>
      </c>
      <c r="L1209" s="38" t="s">
        <v>59</v>
      </c>
      <c r="M1209" s="38" t="s">
        <v>60</v>
      </c>
      <c r="N1209" s="35">
        <v>1208</v>
      </c>
    </row>
    <row r="1210" spans="1:14" ht="15.75" x14ac:dyDescent="0.25">
      <c r="A1210" s="34" t="s">
        <v>2335</v>
      </c>
      <c r="B1210" s="34" t="s">
        <v>836</v>
      </c>
      <c r="C1210" s="35" t="s">
        <v>51</v>
      </c>
      <c r="D1210" s="34" t="s">
        <v>782</v>
      </c>
      <c r="E1210" s="34" t="s">
        <v>916</v>
      </c>
      <c r="F1210" s="36">
        <v>48098</v>
      </c>
      <c r="G1210" s="35" t="s">
        <v>12</v>
      </c>
      <c r="H1210" s="35" t="s">
        <v>13</v>
      </c>
      <c r="I1210" s="36"/>
      <c r="J1210" s="35"/>
      <c r="K1210" s="35" t="s">
        <v>3</v>
      </c>
      <c r="L1210" s="35" t="s">
        <v>59</v>
      </c>
      <c r="M1210" s="35" t="s">
        <v>60</v>
      </c>
      <c r="N1210" s="35">
        <v>1209</v>
      </c>
    </row>
    <row r="1211" spans="1:14" ht="15.75" x14ac:dyDescent="0.25">
      <c r="A1211" s="42" t="s">
        <v>86</v>
      </c>
      <c r="B1211" s="37" t="s">
        <v>988</v>
      </c>
      <c r="C1211" s="38" t="s">
        <v>18</v>
      </c>
      <c r="D1211" s="37" t="s">
        <v>2343</v>
      </c>
      <c r="E1211" s="37" t="s">
        <v>2344</v>
      </c>
      <c r="F1211" s="43">
        <v>48014</v>
      </c>
      <c r="G1211" s="38" t="s">
        <v>12</v>
      </c>
      <c r="H1211" s="38" t="s">
        <v>13</v>
      </c>
      <c r="I1211" s="39"/>
      <c r="J1211" s="38"/>
      <c r="K1211" s="38" t="s">
        <v>246</v>
      </c>
      <c r="L1211" s="38" t="s">
        <v>14</v>
      </c>
      <c r="M1211" s="38" t="s">
        <v>15</v>
      </c>
      <c r="N1211" s="193">
        <v>1210</v>
      </c>
    </row>
    <row r="1212" spans="1:14" ht="15.75" x14ac:dyDescent="0.25">
      <c r="A1212" s="41" t="s">
        <v>2352</v>
      </c>
      <c r="B1212" s="34" t="s">
        <v>2353</v>
      </c>
      <c r="C1212" s="35" t="s">
        <v>12</v>
      </c>
      <c r="D1212" s="34" t="s">
        <v>1961</v>
      </c>
      <c r="E1212" s="34" t="s">
        <v>321</v>
      </c>
      <c r="F1212" s="36">
        <v>48000</v>
      </c>
      <c r="G1212" s="35" t="s">
        <v>12</v>
      </c>
      <c r="H1212" s="35" t="s">
        <v>13</v>
      </c>
      <c r="I1212" s="36"/>
      <c r="J1212" s="35"/>
      <c r="K1212" s="35" t="s">
        <v>2</v>
      </c>
      <c r="L1212" s="35" t="s">
        <v>14</v>
      </c>
      <c r="M1212" s="35" t="s">
        <v>15</v>
      </c>
      <c r="N1212" s="35">
        <v>1211</v>
      </c>
    </row>
    <row r="1213" spans="1:14" ht="15.75" x14ac:dyDescent="0.25">
      <c r="A1213" s="37" t="s">
        <v>2882</v>
      </c>
      <c r="B1213" s="37" t="s">
        <v>781</v>
      </c>
      <c r="C1213" s="38" t="s">
        <v>12</v>
      </c>
      <c r="D1213" s="37" t="s">
        <v>588</v>
      </c>
      <c r="E1213" s="37" t="s">
        <v>501</v>
      </c>
      <c r="F1213" s="43">
        <v>48000</v>
      </c>
      <c r="G1213" s="38" t="s">
        <v>12</v>
      </c>
      <c r="H1213" s="38" t="s">
        <v>13</v>
      </c>
      <c r="I1213" s="39"/>
      <c r="J1213" s="38"/>
      <c r="K1213" s="38" t="s">
        <v>3</v>
      </c>
      <c r="L1213" s="38" t="s">
        <v>59</v>
      </c>
      <c r="M1213" s="38" t="s">
        <v>60</v>
      </c>
      <c r="N1213" s="35">
        <v>1212</v>
      </c>
    </row>
    <row r="1214" spans="1:14" ht="15.75" x14ac:dyDescent="0.25">
      <c r="A1214" s="41" t="s">
        <v>2359</v>
      </c>
      <c r="B1214" s="34" t="s">
        <v>1484</v>
      </c>
      <c r="C1214" s="35" t="s">
        <v>12</v>
      </c>
      <c r="D1214" s="34" t="s">
        <v>974</v>
      </c>
      <c r="E1214" s="34" t="s">
        <v>2786</v>
      </c>
      <c r="F1214" s="40">
        <v>48000</v>
      </c>
      <c r="G1214" s="35" t="s">
        <v>12</v>
      </c>
      <c r="H1214" s="35" t="s">
        <v>13</v>
      </c>
      <c r="I1214" s="36"/>
      <c r="J1214" s="35"/>
      <c r="K1214" s="35" t="s">
        <v>2</v>
      </c>
      <c r="L1214" s="35" t="s">
        <v>14</v>
      </c>
      <c r="M1214" s="35" t="s">
        <v>15</v>
      </c>
      <c r="N1214" s="193">
        <v>1213</v>
      </c>
    </row>
    <row r="1215" spans="1:14" ht="15.75" x14ac:dyDescent="0.25">
      <c r="A1215" s="37" t="s">
        <v>2230</v>
      </c>
      <c r="B1215" s="37" t="s">
        <v>1782</v>
      </c>
      <c r="C1215" s="38" t="s">
        <v>51</v>
      </c>
      <c r="D1215" s="37" t="s">
        <v>588</v>
      </c>
      <c r="E1215" s="37" t="s">
        <v>497</v>
      </c>
      <c r="F1215" s="43">
        <v>47966</v>
      </c>
      <c r="G1215" s="38" t="s">
        <v>12</v>
      </c>
      <c r="H1215" s="38" t="s">
        <v>13</v>
      </c>
      <c r="I1215" s="39"/>
      <c r="J1215" s="38"/>
      <c r="K1215" s="38" t="s">
        <v>3</v>
      </c>
      <c r="L1215" s="38" t="s">
        <v>59</v>
      </c>
      <c r="M1215" s="38" t="s">
        <v>60</v>
      </c>
      <c r="N1215" s="35">
        <v>1214</v>
      </c>
    </row>
    <row r="1216" spans="1:14" ht="15.75" x14ac:dyDescent="0.25">
      <c r="A1216" s="34" t="s">
        <v>2360</v>
      </c>
      <c r="B1216" s="34" t="s">
        <v>2361</v>
      </c>
      <c r="C1216" s="35" t="s">
        <v>144</v>
      </c>
      <c r="D1216" s="34" t="s">
        <v>2362</v>
      </c>
      <c r="E1216" s="34" t="s">
        <v>163</v>
      </c>
      <c r="F1216" s="36">
        <v>47940</v>
      </c>
      <c r="G1216" s="35" t="s">
        <v>12</v>
      </c>
      <c r="H1216" s="35" t="s">
        <v>13</v>
      </c>
      <c r="I1216" s="36"/>
      <c r="J1216" s="35"/>
      <c r="K1216" s="35" t="s">
        <v>2</v>
      </c>
      <c r="L1216" s="35" t="s">
        <v>14</v>
      </c>
      <c r="M1216" s="35" t="s">
        <v>15</v>
      </c>
      <c r="N1216" s="35">
        <v>1215</v>
      </c>
    </row>
    <row r="1217" spans="1:14" ht="15.75" x14ac:dyDescent="0.25">
      <c r="A1217" s="37" t="s">
        <v>2341</v>
      </c>
      <c r="B1217" s="37" t="s">
        <v>781</v>
      </c>
      <c r="C1217" s="38" t="s">
        <v>23</v>
      </c>
      <c r="D1217" s="37" t="s">
        <v>782</v>
      </c>
      <c r="E1217" s="37" t="s">
        <v>508</v>
      </c>
      <c r="F1217" s="39">
        <v>47851</v>
      </c>
      <c r="G1217" s="38" t="s">
        <v>12</v>
      </c>
      <c r="H1217" s="38" t="s">
        <v>13</v>
      </c>
      <c r="I1217" s="39"/>
      <c r="J1217" s="38"/>
      <c r="K1217" s="38" t="s">
        <v>3</v>
      </c>
      <c r="L1217" s="38" t="s">
        <v>59</v>
      </c>
      <c r="M1217" s="38" t="s">
        <v>60</v>
      </c>
      <c r="N1217" s="193">
        <v>1216</v>
      </c>
    </row>
    <row r="1218" spans="1:14" ht="15.75" x14ac:dyDescent="0.25">
      <c r="A1218" s="34" t="s">
        <v>2342</v>
      </c>
      <c r="B1218" s="34" t="s">
        <v>74</v>
      </c>
      <c r="C1218" s="35" t="s">
        <v>23</v>
      </c>
      <c r="D1218" s="34" t="s">
        <v>782</v>
      </c>
      <c r="E1218" s="34" t="s">
        <v>508</v>
      </c>
      <c r="F1218" s="40">
        <v>47851</v>
      </c>
      <c r="G1218" s="35" t="s">
        <v>12</v>
      </c>
      <c r="H1218" s="35" t="s">
        <v>13</v>
      </c>
      <c r="I1218" s="36"/>
      <c r="J1218" s="35"/>
      <c r="K1218" s="35" t="s">
        <v>3</v>
      </c>
      <c r="L1218" s="35" t="s">
        <v>59</v>
      </c>
      <c r="M1218" s="35" t="s">
        <v>60</v>
      </c>
      <c r="N1218" s="35">
        <v>1217</v>
      </c>
    </row>
    <row r="1219" spans="1:14" ht="15.75" x14ac:dyDescent="0.25">
      <c r="A1219" s="37" t="s">
        <v>2364</v>
      </c>
      <c r="B1219" s="37" t="s">
        <v>2365</v>
      </c>
      <c r="C1219" s="38" t="s">
        <v>31</v>
      </c>
      <c r="D1219" s="37" t="s">
        <v>2366</v>
      </c>
      <c r="E1219" s="37" t="s">
        <v>603</v>
      </c>
      <c r="F1219" s="39">
        <v>47828</v>
      </c>
      <c r="G1219" s="38" t="s">
        <v>12</v>
      </c>
      <c r="H1219" s="38" t="s">
        <v>13</v>
      </c>
      <c r="I1219" s="39"/>
      <c r="J1219" s="38"/>
      <c r="K1219" s="38" t="s">
        <v>2</v>
      </c>
      <c r="L1219" s="38" t="s">
        <v>14</v>
      </c>
      <c r="M1219" s="38" t="s">
        <v>15</v>
      </c>
      <c r="N1219" s="35">
        <v>1218</v>
      </c>
    </row>
    <row r="1220" spans="1:14" ht="15.75" x14ac:dyDescent="0.25">
      <c r="A1220" s="34" t="s">
        <v>2148</v>
      </c>
      <c r="B1220" s="34" t="s">
        <v>2149</v>
      </c>
      <c r="C1220" s="35" t="s">
        <v>144</v>
      </c>
      <c r="D1220" s="34" t="s">
        <v>588</v>
      </c>
      <c r="E1220" s="34" t="s">
        <v>963</v>
      </c>
      <c r="F1220" s="36">
        <v>47754</v>
      </c>
      <c r="G1220" s="35" t="s">
        <v>12</v>
      </c>
      <c r="H1220" s="35" t="s">
        <v>13</v>
      </c>
      <c r="I1220" s="36"/>
      <c r="J1220" s="35"/>
      <c r="K1220" s="35" t="s">
        <v>3</v>
      </c>
      <c r="L1220" s="35" t="s">
        <v>59</v>
      </c>
      <c r="M1220" s="35" t="s">
        <v>60</v>
      </c>
      <c r="N1220" s="193">
        <v>1219</v>
      </c>
    </row>
    <row r="1221" spans="1:14" ht="15.75" x14ac:dyDescent="0.25">
      <c r="A1221" s="42" t="s">
        <v>2883</v>
      </c>
      <c r="B1221" s="37" t="s">
        <v>2884</v>
      </c>
      <c r="C1221" s="38" t="s">
        <v>31</v>
      </c>
      <c r="D1221" s="37" t="s">
        <v>588</v>
      </c>
      <c r="E1221" s="37" t="s">
        <v>490</v>
      </c>
      <c r="F1221" s="39">
        <v>47732</v>
      </c>
      <c r="G1221" s="38" t="s">
        <v>58</v>
      </c>
      <c r="H1221" s="38" t="s">
        <v>13</v>
      </c>
      <c r="I1221" s="39"/>
      <c r="J1221" s="38"/>
      <c r="K1221" s="38" t="s">
        <v>1</v>
      </c>
      <c r="L1221" s="38" t="s">
        <v>59</v>
      </c>
      <c r="M1221" s="38" t="s">
        <v>60</v>
      </c>
      <c r="N1221" s="35">
        <v>1220</v>
      </c>
    </row>
    <row r="1222" spans="1:14" ht="15.75" x14ac:dyDescent="0.25">
      <c r="A1222" s="34" t="s">
        <v>2373</v>
      </c>
      <c r="B1222" s="34" t="s">
        <v>1397</v>
      </c>
      <c r="C1222" s="35" t="s">
        <v>135</v>
      </c>
      <c r="D1222" s="34" t="s">
        <v>2374</v>
      </c>
      <c r="E1222" s="34" t="s">
        <v>189</v>
      </c>
      <c r="F1222" s="36">
        <v>47707</v>
      </c>
      <c r="G1222" s="35" t="s">
        <v>12</v>
      </c>
      <c r="H1222" s="35" t="s">
        <v>13</v>
      </c>
      <c r="I1222" s="36"/>
      <c r="J1222" s="35"/>
      <c r="K1222" s="35" t="s">
        <v>2</v>
      </c>
      <c r="L1222" s="35" t="s">
        <v>14</v>
      </c>
      <c r="M1222" s="35" t="s">
        <v>15</v>
      </c>
      <c r="N1222" s="35">
        <v>1221</v>
      </c>
    </row>
    <row r="1223" spans="1:14" ht="15.75" x14ac:dyDescent="0.25">
      <c r="A1223" s="42" t="s">
        <v>2103</v>
      </c>
      <c r="B1223" s="37" t="s">
        <v>2104</v>
      </c>
      <c r="C1223" s="38" t="s">
        <v>51</v>
      </c>
      <c r="D1223" s="37" t="s">
        <v>2105</v>
      </c>
      <c r="E1223" s="37" t="s">
        <v>53</v>
      </c>
      <c r="F1223" s="39">
        <v>47704</v>
      </c>
      <c r="G1223" s="38" t="s">
        <v>12</v>
      </c>
      <c r="H1223" s="38" t="s">
        <v>13</v>
      </c>
      <c r="I1223" s="39"/>
      <c r="J1223" s="38"/>
      <c r="K1223" s="38" t="s">
        <v>2</v>
      </c>
      <c r="L1223" s="38" t="s">
        <v>14</v>
      </c>
      <c r="M1223" s="38" t="s">
        <v>15</v>
      </c>
      <c r="N1223" s="193">
        <v>1222</v>
      </c>
    </row>
    <row r="1224" spans="1:14" ht="15.75" x14ac:dyDescent="0.25">
      <c r="A1224" s="34" t="s">
        <v>2375</v>
      </c>
      <c r="B1224" s="34" t="s">
        <v>111</v>
      </c>
      <c r="C1224" s="35" t="s">
        <v>87</v>
      </c>
      <c r="D1224" s="34" t="s">
        <v>1752</v>
      </c>
      <c r="E1224" s="34" t="s">
        <v>658</v>
      </c>
      <c r="F1224" s="36">
        <v>47704</v>
      </c>
      <c r="G1224" s="35" t="s">
        <v>12</v>
      </c>
      <c r="H1224" s="35" t="s">
        <v>13</v>
      </c>
      <c r="I1224" s="36"/>
      <c r="J1224" s="35"/>
      <c r="K1224" s="35" t="s">
        <v>2</v>
      </c>
      <c r="L1224" s="35" t="s">
        <v>14</v>
      </c>
      <c r="M1224" s="35" t="s">
        <v>15</v>
      </c>
      <c r="N1224" s="35">
        <v>1223</v>
      </c>
    </row>
    <row r="1225" spans="1:14" ht="15.75" x14ac:dyDescent="0.25">
      <c r="A1225" s="42" t="s">
        <v>848</v>
      </c>
      <c r="B1225" s="37" t="s">
        <v>2885</v>
      </c>
      <c r="C1225" s="49"/>
      <c r="D1225" s="37" t="s">
        <v>2886</v>
      </c>
      <c r="E1225" s="37" t="s">
        <v>211</v>
      </c>
      <c r="F1225" s="43">
        <v>47704</v>
      </c>
      <c r="G1225" s="38" t="s">
        <v>12</v>
      </c>
      <c r="H1225" s="38" t="s">
        <v>13</v>
      </c>
      <c r="I1225" s="39"/>
      <c r="J1225" s="38"/>
      <c r="K1225" s="38" t="s">
        <v>2</v>
      </c>
      <c r="L1225" s="38" t="s">
        <v>14</v>
      </c>
      <c r="M1225" s="38" t="s">
        <v>15</v>
      </c>
      <c r="N1225" s="35">
        <v>1224</v>
      </c>
    </row>
    <row r="1226" spans="1:14" ht="15.75" x14ac:dyDescent="0.25">
      <c r="A1226" s="41" t="s">
        <v>2883</v>
      </c>
      <c r="B1226" s="34" t="s">
        <v>717</v>
      </c>
      <c r="C1226" s="44"/>
      <c r="D1226" s="34" t="s">
        <v>2887</v>
      </c>
      <c r="E1226" s="34" t="s">
        <v>706</v>
      </c>
      <c r="F1226" s="36">
        <v>47704</v>
      </c>
      <c r="G1226" s="35" t="s">
        <v>12</v>
      </c>
      <c r="H1226" s="35" t="s">
        <v>13</v>
      </c>
      <c r="I1226" s="36"/>
      <c r="J1226" s="35"/>
      <c r="K1226" s="35" t="s">
        <v>2</v>
      </c>
      <c r="L1226" s="35" t="s">
        <v>14</v>
      </c>
      <c r="M1226" s="35" t="s">
        <v>15</v>
      </c>
      <c r="N1226" s="193">
        <v>1225</v>
      </c>
    </row>
    <row r="1227" spans="1:14" ht="15.75" x14ac:dyDescent="0.25">
      <c r="A1227" s="37" t="s">
        <v>2888</v>
      </c>
      <c r="B1227" s="37" t="s">
        <v>781</v>
      </c>
      <c r="C1227" s="38" t="s">
        <v>31</v>
      </c>
      <c r="D1227" s="37" t="s">
        <v>2085</v>
      </c>
      <c r="E1227" s="37" t="s">
        <v>137</v>
      </c>
      <c r="F1227" s="43">
        <v>47581</v>
      </c>
      <c r="G1227" s="38" t="s">
        <v>12</v>
      </c>
      <c r="H1227" s="38" t="s">
        <v>13</v>
      </c>
      <c r="I1227" s="39"/>
      <c r="J1227" s="38"/>
      <c r="K1227" s="38" t="s">
        <v>2</v>
      </c>
      <c r="L1227" s="38" t="s">
        <v>14</v>
      </c>
      <c r="M1227" s="38" t="s">
        <v>15</v>
      </c>
      <c r="N1227" s="35">
        <v>1226</v>
      </c>
    </row>
    <row r="1228" spans="1:14" ht="15.75" x14ac:dyDescent="0.25">
      <c r="A1228" s="34" t="s">
        <v>1209</v>
      </c>
      <c r="B1228" s="34" t="s">
        <v>836</v>
      </c>
      <c r="C1228" s="35" t="s">
        <v>87</v>
      </c>
      <c r="D1228" s="34" t="s">
        <v>2316</v>
      </c>
      <c r="E1228" s="34" t="s">
        <v>96</v>
      </c>
      <c r="F1228" s="36">
        <v>47573</v>
      </c>
      <c r="G1228" s="35" t="s">
        <v>12</v>
      </c>
      <c r="H1228" s="35" t="s">
        <v>13</v>
      </c>
      <c r="I1228" s="36"/>
      <c r="J1228" s="35"/>
      <c r="K1228" s="35" t="s">
        <v>2</v>
      </c>
      <c r="L1228" s="35" t="s">
        <v>14</v>
      </c>
      <c r="M1228" s="35" t="s">
        <v>15</v>
      </c>
      <c r="N1228" s="35">
        <v>1227</v>
      </c>
    </row>
    <row r="1229" spans="1:14" ht="15.75" x14ac:dyDescent="0.25">
      <c r="A1229" s="42" t="s">
        <v>2889</v>
      </c>
      <c r="B1229" s="37" t="s">
        <v>1102</v>
      </c>
      <c r="C1229" s="38" t="s">
        <v>144</v>
      </c>
      <c r="D1229" s="37" t="s">
        <v>588</v>
      </c>
      <c r="E1229" s="37" t="s">
        <v>490</v>
      </c>
      <c r="F1229" s="43">
        <v>47567</v>
      </c>
      <c r="G1229" s="38" t="s">
        <v>12</v>
      </c>
      <c r="H1229" s="38" t="s">
        <v>13</v>
      </c>
      <c r="I1229" s="39"/>
      <c r="J1229" s="38"/>
      <c r="K1229" s="38" t="s">
        <v>3</v>
      </c>
      <c r="L1229" s="38" t="s">
        <v>59</v>
      </c>
      <c r="M1229" s="38" t="s">
        <v>60</v>
      </c>
      <c r="N1229" s="193">
        <v>1228</v>
      </c>
    </row>
    <row r="1230" spans="1:14" ht="15.75" x14ac:dyDescent="0.25">
      <c r="A1230" s="34" t="s">
        <v>2339</v>
      </c>
      <c r="B1230" s="34" t="s">
        <v>35</v>
      </c>
      <c r="C1230" s="35" t="s">
        <v>87</v>
      </c>
      <c r="D1230" s="34" t="s">
        <v>588</v>
      </c>
      <c r="E1230" s="34" t="s">
        <v>2340</v>
      </c>
      <c r="F1230" s="36">
        <v>47548</v>
      </c>
      <c r="G1230" s="35" t="s">
        <v>12</v>
      </c>
      <c r="H1230" s="35" t="s">
        <v>13</v>
      </c>
      <c r="I1230" s="36"/>
      <c r="J1230" s="35"/>
      <c r="K1230" s="35" t="s">
        <v>3</v>
      </c>
      <c r="L1230" s="35" t="s">
        <v>59</v>
      </c>
      <c r="M1230" s="35" t="s">
        <v>60</v>
      </c>
      <c r="N1230" s="35">
        <v>1229</v>
      </c>
    </row>
    <row r="1231" spans="1:14" ht="15.75" x14ac:dyDescent="0.25">
      <c r="A1231" s="37" t="s">
        <v>2378</v>
      </c>
      <c r="B1231" s="37" t="s">
        <v>1482</v>
      </c>
      <c r="C1231" s="49"/>
      <c r="D1231" s="37" t="s">
        <v>2379</v>
      </c>
      <c r="E1231" s="37" t="s">
        <v>994</v>
      </c>
      <c r="F1231" s="39">
        <v>47500</v>
      </c>
      <c r="G1231" s="38" t="s">
        <v>12</v>
      </c>
      <c r="H1231" s="38" t="s">
        <v>13</v>
      </c>
      <c r="I1231" s="39"/>
      <c r="J1231" s="38"/>
      <c r="K1231" s="38" t="s">
        <v>2</v>
      </c>
      <c r="L1231" s="38" t="s">
        <v>14</v>
      </c>
      <c r="M1231" s="38" t="s">
        <v>15</v>
      </c>
      <c r="N1231" s="35">
        <v>1230</v>
      </c>
    </row>
    <row r="1232" spans="1:14" ht="15.75" x14ac:dyDescent="0.25">
      <c r="A1232" s="34" t="s">
        <v>2335</v>
      </c>
      <c r="B1232" s="34" t="s">
        <v>2372</v>
      </c>
      <c r="C1232" s="35" t="s">
        <v>181</v>
      </c>
      <c r="D1232" s="34" t="s">
        <v>782</v>
      </c>
      <c r="E1232" s="34" t="s">
        <v>916</v>
      </c>
      <c r="F1232" s="36">
        <v>47481</v>
      </c>
      <c r="G1232" s="35" t="s">
        <v>12</v>
      </c>
      <c r="H1232" s="35" t="s">
        <v>13</v>
      </c>
      <c r="I1232" s="36"/>
      <c r="J1232" s="35"/>
      <c r="K1232" s="35" t="s">
        <v>3</v>
      </c>
      <c r="L1232" s="35" t="s">
        <v>59</v>
      </c>
      <c r="M1232" s="35" t="s">
        <v>60</v>
      </c>
      <c r="N1232" s="193">
        <v>1231</v>
      </c>
    </row>
    <row r="1233" spans="1:14" ht="15.75" x14ac:dyDescent="0.25">
      <c r="A1233" s="37" t="s">
        <v>2380</v>
      </c>
      <c r="B1233" s="37" t="s">
        <v>559</v>
      </c>
      <c r="C1233" s="38" t="s">
        <v>12</v>
      </c>
      <c r="D1233" s="37" t="s">
        <v>2381</v>
      </c>
      <c r="E1233" s="37" t="s">
        <v>505</v>
      </c>
      <c r="F1233" s="39">
        <v>47430</v>
      </c>
      <c r="G1233" s="38" t="s">
        <v>12</v>
      </c>
      <c r="H1233" s="38" t="s">
        <v>13</v>
      </c>
      <c r="I1233" s="39"/>
      <c r="J1233" s="38"/>
      <c r="K1233" s="38" t="s">
        <v>2</v>
      </c>
      <c r="L1233" s="38" t="s">
        <v>14</v>
      </c>
      <c r="M1233" s="38" t="s">
        <v>15</v>
      </c>
      <c r="N1233" s="35">
        <v>1232</v>
      </c>
    </row>
    <row r="1234" spans="1:14" ht="15.75" x14ac:dyDescent="0.25">
      <c r="A1234" s="34" t="s">
        <v>2382</v>
      </c>
      <c r="B1234" s="34" t="s">
        <v>2383</v>
      </c>
      <c r="C1234" s="44"/>
      <c r="D1234" s="34" t="s">
        <v>2085</v>
      </c>
      <c r="E1234" s="34" t="s">
        <v>1191</v>
      </c>
      <c r="F1234" s="40">
        <v>47430</v>
      </c>
      <c r="G1234" s="35" t="s">
        <v>12</v>
      </c>
      <c r="H1234" s="35" t="s">
        <v>13</v>
      </c>
      <c r="I1234" s="36"/>
      <c r="J1234" s="35"/>
      <c r="K1234" s="35" t="s">
        <v>2</v>
      </c>
      <c r="L1234" s="35" t="s">
        <v>14</v>
      </c>
      <c r="M1234" s="35" t="s">
        <v>15</v>
      </c>
      <c r="N1234" s="35">
        <v>1233</v>
      </c>
    </row>
    <row r="1235" spans="1:14" ht="15.75" x14ac:dyDescent="0.25">
      <c r="A1235" s="37" t="s">
        <v>2890</v>
      </c>
      <c r="B1235" s="37" t="s">
        <v>1484</v>
      </c>
      <c r="C1235" s="38" t="s">
        <v>187</v>
      </c>
      <c r="D1235" s="37" t="s">
        <v>1921</v>
      </c>
      <c r="E1235" s="37" t="s">
        <v>141</v>
      </c>
      <c r="F1235" s="39">
        <v>47430</v>
      </c>
      <c r="G1235" s="38" t="s">
        <v>12</v>
      </c>
      <c r="H1235" s="38" t="s">
        <v>13</v>
      </c>
      <c r="I1235" s="39"/>
      <c r="J1235" s="38"/>
      <c r="K1235" s="38" t="s">
        <v>2</v>
      </c>
      <c r="L1235" s="38" t="s">
        <v>14</v>
      </c>
      <c r="M1235" s="38" t="s">
        <v>15</v>
      </c>
      <c r="N1235" s="193">
        <v>1234</v>
      </c>
    </row>
    <row r="1236" spans="1:14" ht="15.75" x14ac:dyDescent="0.25">
      <c r="A1236" s="34" t="s">
        <v>1237</v>
      </c>
      <c r="B1236" s="34" t="s">
        <v>1738</v>
      </c>
      <c r="C1236" s="35" t="s">
        <v>144</v>
      </c>
      <c r="D1236" s="34" t="s">
        <v>2085</v>
      </c>
      <c r="E1236" s="34" t="s">
        <v>1217</v>
      </c>
      <c r="F1236" s="40">
        <v>47430</v>
      </c>
      <c r="G1236" s="35" t="s">
        <v>12</v>
      </c>
      <c r="H1236" s="35" t="s">
        <v>13</v>
      </c>
      <c r="I1236" s="36"/>
      <c r="J1236" s="35"/>
      <c r="K1236" s="35" t="s">
        <v>2</v>
      </c>
      <c r="L1236" s="35" t="s">
        <v>14</v>
      </c>
      <c r="M1236" s="35" t="s">
        <v>15</v>
      </c>
      <c r="N1236" s="35">
        <v>1235</v>
      </c>
    </row>
    <row r="1237" spans="1:14" ht="15.75" x14ac:dyDescent="0.25">
      <c r="A1237" s="37" t="s">
        <v>2386</v>
      </c>
      <c r="B1237" s="37" t="s">
        <v>2387</v>
      </c>
      <c r="C1237" s="38" t="s">
        <v>152</v>
      </c>
      <c r="D1237" s="37" t="s">
        <v>2388</v>
      </c>
      <c r="E1237" s="37" t="s">
        <v>2389</v>
      </c>
      <c r="F1237" s="43">
        <v>47389</v>
      </c>
      <c r="G1237" s="38" t="s">
        <v>12</v>
      </c>
      <c r="H1237" s="38" t="s">
        <v>13</v>
      </c>
      <c r="I1237" s="39"/>
      <c r="J1237" s="38"/>
      <c r="K1237" s="38" t="s">
        <v>2</v>
      </c>
      <c r="L1237" s="38" t="s">
        <v>14</v>
      </c>
      <c r="M1237" s="38" t="s">
        <v>15</v>
      </c>
      <c r="N1237" s="35">
        <v>1236</v>
      </c>
    </row>
    <row r="1238" spans="1:14" ht="15.75" x14ac:dyDescent="0.25">
      <c r="A1238" s="34" t="s">
        <v>756</v>
      </c>
      <c r="B1238" s="34" t="s">
        <v>1194</v>
      </c>
      <c r="C1238" s="35" t="s">
        <v>51</v>
      </c>
      <c r="D1238" s="34" t="s">
        <v>2390</v>
      </c>
      <c r="E1238" s="34" t="s">
        <v>270</v>
      </c>
      <c r="F1238" s="36">
        <v>47328</v>
      </c>
      <c r="G1238" s="35" t="s">
        <v>12</v>
      </c>
      <c r="H1238" s="35" t="s">
        <v>13</v>
      </c>
      <c r="I1238" s="36"/>
      <c r="J1238" s="35"/>
      <c r="K1238" s="35" t="s">
        <v>2</v>
      </c>
      <c r="L1238" s="35" t="s">
        <v>14</v>
      </c>
      <c r="M1238" s="35" t="s">
        <v>15</v>
      </c>
      <c r="N1238" s="193">
        <v>1237</v>
      </c>
    </row>
    <row r="1239" spans="1:14" ht="15.75" x14ac:dyDescent="0.25">
      <c r="A1239" s="37" t="s">
        <v>2399</v>
      </c>
      <c r="B1239" s="37" t="s">
        <v>628</v>
      </c>
      <c r="C1239" s="38" t="s">
        <v>144</v>
      </c>
      <c r="D1239" s="37" t="s">
        <v>2085</v>
      </c>
      <c r="E1239" s="37" t="s">
        <v>48</v>
      </c>
      <c r="F1239" s="39">
        <v>47288</v>
      </c>
      <c r="G1239" s="38" t="s">
        <v>12</v>
      </c>
      <c r="H1239" s="38" t="s">
        <v>13</v>
      </c>
      <c r="I1239" s="39"/>
      <c r="J1239" s="38"/>
      <c r="K1239" s="38" t="s">
        <v>2</v>
      </c>
      <c r="L1239" s="38" t="s">
        <v>14</v>
      </c>
      <c r="M1239" s="38" t="s">
        <v>15</v>
      </c>
      <c r="N1239" s="35">
        <v>1238</v>
      </c>
    </row>
    <row r="1240" spans="1:14" ht="15.75" x14ac:dyDescent="0.25">
      <c r="A1240" s="34" t="s">
        <v>2400</v>
      </c>
      <c r="B1240" s="34" t="s">
        <v>2401</v>
      </c>
      <c r="C1240" s="44"/>
      <c r="D1240" s="34" t="s">
        <v>2402</v>
      </c>
      <c r="E1240" s="34" t="s">
        <v>163</v>
      </c>
      <c r="F1240" s="36">
        <v>47283</v>
      </c>
      <c r="G1240" s="35" t="s">
        <v>12</v>
      </c>
      <c r="H1240" s="35" t="s">
        <v>13</v>
      </c>
      <c r="I1240" s="36"/>
      <c r="J1240" s="35"/>
      <c r="K1240" s="35" t="s">
        <v>2</v>
      </c>
      <c r="L1240" s="35" t="s">
        <v>14</v>
      </c>
      <c r="M1240" s="35" t="s">
        <v>15</v>
      </c>
      <c r="N1240" s="35">
        <v>1239</v>
      </c>
    </row>
    <row r="1241" spans="1:14" ht="15.75" x14ac:dyDescent="0.25">
      <c r="A1241" s="42" t="s">
        <v>2385</v>
      </c>
      <c r="B1241" s="37" t="s">
        <v>1484</v>
      </c>
      <c r="C1241" s="38" t="s">
        <v>144</v>
      </c>
      <c r="D1241" s="37" t="s">
        <v>782</v>
      </c>
      <c r="E1241" s="37" t="s">
        <v>916</v>
      </c>
      <c r="F1241" s="39">
        <v>47172</v>
      </c>
      <c r="G1241" s="38" t="s">
        <v>12</v>
      </c>
      <c r="H1241" s="38" t="s">
        <v>13</v>
      </c>
      <c r="I1241" s="39"/>
      <c r="J1241" s="38"/>
      <c r="K1241" s="38" t="s">
        <v>3</v>
      </c>
      <c r="L1241" s="38" t="s">
        <v>59</v>
      </c>
      <c r="M1241" s="38" t="s">
        <v>60</v>
      </c>
      <c r="N1241" s="193">
        <v>1240</v>
      </c>
    </row>
    <row r="1242" spans="1:14" ht="15.75" x14ac:dyDescent="0.25">
      <c r="A1242" s="34" t="s">
        <v>2384</v>
      </c>
      <c r="B1242" s="34" t="s">
        <v>1499</v>
      </c>
      <c r="C1242" s="35" t="s">
        <v>23</v>
      </c>
      <c r="D1242" s="34" t="s">
        <v>588</v>
      </c>
      <c r="E1242" s="34" t="s">
        <v>573</v>
      </c>
      <c r="F1242" s="36">
        <v>47132</v>
      </c>
      <c r="G1242" s="35" t="s">
        <v>12</v>
      </c>
      <c r="H1242" s="35" t="s">
        <v>13</v>
      </c>
      <c r="I1242" s="36"/>
      <c r="J1242" s="35"/>
      <c r="K1242" s="35" t="s">
        <v>3</v>
      </c>
      <c r="L1242" s="35" t="s">
        <v>59</v>
      </c>
      <c r="M1242" s="35" t="s">
        <v>60</v>
      </c>
      <c r="N1242" s="35">
        <v>1241</v>
      </c>
    </row>
    <row r="1243" spans="1:14" ht="15.75" x14ac:dyDescent="0.25">
      <c r="A1243" s="37" t="s">
        <v>2415</v>
      </c>
      <c r="B1243" s="37" t="s">
        <v>2416</v>
      </c>
      <c r="C1243" s="38" t="s">
        <v>82</v>
      </c>
      <c r="D1243" s="37" t="s">
        <v>588</v>
      </c>
      <c r="E1243" s="37" t="s">
        <v>261</v>
      </c>
      <c r="F1243" s="39">
        <v>47000</v>
      </c>
      <c r="G1243" s="38" t="s">
        <v>58</v>
      </c>
      <c r="H1243" s="38" t="s">
        <v>13</v>
      </c>
      <c r="I1243" s="39"/>
      <c r="J1243" s="38"/>
      <c r="K1243" s="38" t="s">
        <v>1</v>
      </c>
      <c r="L1243" s="38" t="s">
        <v>59</v>
      </c>
      <c r="M1243" s="38" t="s">
        <v>60</v>
      </c>
      <c r="N1243" s="35">
        <v>1242</v>
      </c>
    </row>
    <row r="1244" spans="1:14" ht="15.75" x14ac:dyDescent="0.25">
      <c r="A1244" s="41" t="s">
        <v>2413</v>
      </c>
      <c r="B1244" s="34" t="s">
        <v>772</v>
      </c>
      <c r="C1244" s="35" t="s">
        <v>12</v>
      </c>
      <c r="D1244" s="34" t="s">
        <v>2414</v>
      </c>
      <c r="E1244" s="34" t="s">
        <v>270</v>
      </c>
      <c r="F1244" s="36">
        <v>46961</v>
      </c>
      <c r="G1244" s="35" t="s">
        <v>12</v>
      </c>
      <c r="H1244" s="35" t="s">
        <v>13</v>
      </c>
      <c r="I1244" s="36"/>
      <c r="J1244" s="35"/>
      <c r="K1244" s="35" t="s">
        <v>2</v>
      </c>
      <c r="L1244" s="35" t="s">
        <v>14</v>
      </c>
      <c r="M1244" s="35" t="s">
        <v>15</v>
      </c>
      <c r="N1244" s="193">
        <v>1243</v>
      </c>
    </row>
    <row r="1245" spans="1:14" ht="15.75" x14ac:dyDescent="0.25">
      <c r="A1245" s="37" t="s">
        <v>2363</v>
      </c>
      <c r="B1245" s="37" t="s">
        <v>139</v>
      </c>
      <c r="C1245" s="38" t="s">
        <v>18</v>
      </c>
      <c r="D1245" s="37" t="s">
        <v>588</v>
      </c>
      <c r="E1245" s="37" t="s">
        <v>163</v>
      </c>
      <c r="F1245" s="39">
        <v>46947</v>
      </c>
      <c r="G1245" s="38" t="s">
        <v>12</v>
      </c>
      <c r="H1245" s="38" t="s">
        <v>13</v>
      </c>
      <c r="I1245" s="39"/>
      <c r="J1245" s="38"/>
      <c r="K1245" s="38" t="s">
        <v>3</v>
      </c>
      <c r="L1245" s="38" t="s">
        <v>59</v>
      </c>
      <c r="M1245" s="38" t="s">
        <v>60</v>
      </c>
      <c r="N1245" s="35">
        <v>1244</v>
      </c>
    </row>
    <row r="1246" spans="1:14" ht="15.75" x14ac:dyDescent="0.25">
      <c r="A1246" s="34" t="s">
        <v>2263</v>
      </c>
      <c r="B1246" s="34" t="s">
        <v>1827</v>
      </c>
      <c r="C1246" s="35" t="s">
        <v>12</v>
      </c>
      <c r="D1246" s="34" t="s">
        <v>2085</v>
      </c>
      <c r="E1246" s="34" t="s">
        <v>48</v>
      </c>
      <c r="F1246" s="36">
        <v>46920</v>
      </c>
      <c r="G1246" s="35" t="s">
        <v>12</v>
      </c>
      <c r="H1246" s="35" t="s">
        <v>13</v>
      </c>
      <c r="I1246" s="36"/>
      <c r="J1246" s="35"/>
      <c r="K1246" s="35" t="s">
        <v>2</v>
      </c>
      <c r="L1246" s="35" t="s">
        <v>14</v>
      </c>
      <c r="M1246" s="35" t="s">
        <v>15</v>
      </c>
      <c r="N1246" s="35">
        <v>1245</v>
      </c>
    </row>
    <row r="1247" spans="1:14" ht="15.75" x14ac:dyDescent="0.25">
      <c r="A1247" s="37" t="s">
        <v>2315</v>
      </c>
      <c r="B1247" s="37" t="s">
        <v>696</v>
      </c>
      <c r="C1247" s="38" t="s">
        <v>58</v>
      </c>
      <c r="D1247" s="37" t="s">
        <v>2085</v>
      </c>
      <c r="E1247" s="37" t="s">
        <v>1001</v>
      </c>
      <c r="F1247" s="39">
        <v>46920</v>
      </c>
      <c r="G1247" s="38" t="s">
        <v>12</v>
      </c>
      <c r="H1247" s="38" t="s">
        <v>13</v>
      </c>
      <c r="I1247" s="39"/>
      <c r="J1247" s="38"/>
      <c r="K1247" s="38" t="s">
        <v>2</v>
      </c>
      <c r="L1247" s="38" t="s">
        <v>14</v>
      </c>
      <c r="M1247" s="38" t="s">
        <v>15</v>
      </c>
      <c r="N1247" s="193">
        <v>1246</v>
      </c>
    </row>
    <row r="1248" spans="1:14" ht="15.75" x14ac:dyDescent="0.25">
      <c r="A1248" s="34" t="s">
        <v>2891</v>
      </c>
      <c r="B1248" s="34" t="s">
        <v>2892</v>
      </c>
      <c r="C1248" s="35" t="s">
        <v>12</v>
      </c>
      <c r="D1248" s="34" t="s">
        <v>2893</v>
      </c>
      <c r="E1248" s="34" t="s">
        <v>1665</v>
      </c>
      <c r="F1248" s="36">
        <v>46898</v>
      </c>
      <c r="G1248" s="35" t="s">
        <v>12</v>
      </c>
      <c r="H1248" s="35" t="s">
        <v>13</v>
      </c>
      <c r="I1248" s="36"/>
      <c r="J1248" s="35"/>
      <c r="K1248" s="35" t="s">
        <v>2</v>
      </c>
      <c r="L1248" s="35" t="s">
        <v>14</v>
      </c>
      <c r="M1248" s="35" t="s">
        <v>15</v>
      </c>
      <c r="N1248" s="35">
        <v>1247</v>
      </c>
    </row>
    <row r="1249" spans="1:14" ht="15.75" x14ac:dyDescent="0.25">
      <c r="A1249" s="37" t="s">
        <v>2405</v>
      </c>
      <c r="B1249" s="37" t="s">
        <v>2406</v>
      </c>
      <c r="C1249" s="38" t="s">
        <v>18</v>
      </c>
      <c r="D1249" s="37" t="s">
        <v>588</v>
      </c>
      <c r="E1249" s="37" t="s">
        <v>1992</v>
      </c>
      <c r="F1249" s="43">
        <v>46828</v>
      </c>
      <c r="G1249" s="38" t="s">
        <v>12</v>
      </c>
      <c r="H1249" s="38" t="s">
        <v>13</v>
      </c>
      <c r="I1249" s="39">
        <v>1000</v>
      </c>
      <c r="J1249" s="38"/>
      <c r="K1249" s="38" t="s">
        <v>3</v>
      </c>
      <c r="L1249" s="38" t="s">
        <v>59</v>
      </c>
      <c r="M1249" s="38" t="s">
        <v>60</v>
      </c>
      <c r="N1249" s="35">
        <v>1248</v>
      </c>
    </row>
    <row r="1250" spans="1:14" ht="15.75" x14ac:dyDescent="0.25">
      <c r="A1250" s="34" t="s">
        <v>1941</v>
      </c>
      <c r="B1250" s="34" t="s">
        <v>1942</v>
      </c>
      <c r="C1250" s="44"/>
      <c r="D1250" s="34" t="s">
        <v>2894</v>
      </c>
      <c r="E1250" s="34" t="s">
        <v>1261</v>
      </c>
      <c r="F1250" s="40">
        <v>46769</v>
      </c>
      <c r="G1250" s="35" t="s">
        <v>12</v>
      </c>
      <c r="H1250" s="35" t="s">
        <v>13</v>
      </c>
      <c r="I1250" s="36"/>
      <c r="J1250" s="35"/>
      <c r="K1250" s="35" t="s">
        <v>2</v>
      </c>
      <c r="L1250" s="35" t="s">
        <v>14</v>
      </c>
      <c r="M1250" s="35" t="s">
        <v>15</v>
      </c>
      <c r="N1250" s="193">
        <v>1249</v>
      </c>
    </row>
    <row r="1251" spans="1:14" ht="15.75" x14ac:dyDescent="0.25">
      <c r="A1251" s="37" t="s">
        <v>2376</v>
      </c>
      <c r="B1251" s="37" t="s">
        <v>282</v>
      </c>
      <c r="C1251" s="38" t="s">
        <v>12</v>
      </c>
      <c r="D1251" s="37" t="s">
        <v>588</v>
      </c>
      <c r="E1251" s="37" t="s">
        <v>573</v>
      </c>
      <c r="F1251" s="39">
        <v>46599</v>
      </c>
      <c r="G1251" s="38" t="s">
        <v>12</v>
      </c>
      <c r="H1251" s="38" t="s">
        <v>13</v>
      </c>
      <c r="I1251" s="39"/>
      <c r="J1251" s="38"/>
      <c r="K1251" s="38" t="s">
        <v>3</v>
      </c>
      <c r="L1251" s="38" t="s">
        <v>59</v>
      </c>
      <c r="M1251" s="38" t="s">
        <v>60</v>
      </c>
      <c r="N1251" s="35">
        <v>1250</v>
      </c>
    </row>
    <row r="1252" spans="1:14" ht="15.75" x14ac:dyDescent="0.25">
      <c r="A1252" s="34" t="s">
        <v>263</v>
      </c>
      <c r="B1252" s="34" t="s">
        <v>1618</v>
      </c>
      <c r="C1252" s="35" t="s">
        <v>58</v>
      </c>
      <c r="D1252" s="34" t="s">
        <v>588</v>
      </c>
      <c r="E1252" s="34" t="s">
        <v>385</v>
      </c>
      <c r="F1252" s="40">
        <v>46435</v>
      </c>
      <c r="G1252" s="35" t="s">
        <v>58</v>
      </c>
      <c r="H1252" s="35" t="s">
        <v>13</v>
      </c>
      <c r="I1252" s="36"/>
      <c r="J1252" s="35"/>
      <c r="K1252" s="35" t="s">
        <v>1</v>
      </c>
      <c r="L1252" s="35" t="s">
        <v>59</v>
      </c>
      <c r="M1252" s="35" t="s">
        <v>60</v>
      </c>
      <c r="N1252" s="35">
        <v>1251</v>
      </c>
    </row>
    <row r="1253" spans="1:14" ht="15.75" x14ac:dyDescent="0.25">
      <c r="A1253" s="37" t="s">
        <v>643</v>
      </c>
      <c r="B1253" s="37" t="s">
        <v>465</v>
      </c>
      <c r="C1253" s="38" t="s">
        <v>181</v>
      </c>
      <c r="D1253" s="37" t="s">
        <v>2085</v>
      </c>
      <c r="E1253" s="37" t="s">
        <v>1191</v>
      </c>
      <c r="F1253" s="39">
        <v>46410</v>
      </c>
      <c r="G1253" s="38" t="s">
        <v>12</v>
      </c>
      <c r="H1253" s="38" t="s">
        <v>13</v>
      </c>
      <c r="I1253" s="39"/>
      <c r="J1253" s="38"/>
      <c r="K1253" s="38" t="s">
        <v>2</v>
      </c>
      <c r="L1253" s="38" t="s">
        <v>14</v>
      </c>
      <c r="M1253" s="38" t="s">
        <v>15</v>
      </c>
      <c r="N1253" s="193">
        <v>1252</v>
      </c>
    </row>
    <row r="1254" spans="1:14" ht="15.75" x14ac:dyDescent="0.25">
      <c r="A1254" s="34" t="s">
        <v>2403</v>
      </c>
      <c r="B1254" s="34" t="s">
        <v>86</v>
      </c>
      <c r="C1254" s="35" t="s">
        <v>87</v>
      </c>
      <c r="D1254" s="34" t="s">
        <v>2404</v>
      </c>
      <c r="E1254" s="34" t="s">
        <v>490</v>
      </c>
      <c r="F1254" s="36">
        <v>46362</v>
      </c>
      <c r="G1254" s="35" t="s">
        <v>12</v>
      </c>
      <c r="H1254" s="35" t="s">
        <v>13</v>
      </c>
      <c r="I1254" s="36"/>
      <c r="J1254" s="35"/>
      <c r="K1254" s="35" t="s">
        <v>3</v>
      </c>
      <c r="L1254" s="35" t="s">
        <v>59</v>
      </c>
      <c r="M1254" s="35" t="s">
        <v>60</v>
      </c>
      <c r="N1254" s="35">
        <v>1253</v>
      </c>
    </row>
    <row r="1255" spans="1:14" ht="15.75" x14ac:dyDescent="0.25">
      <c r="A1255" s="37" t="s">
        <v>2420</v>
      </c>
      <c r="B1255" s="37" t="s">
        <v>2421</v>
      </c>
      <c r="C1255" s="38" t="s">
        <v>51</v>
      </c>
      <c r="D1255" s="37" t="s">
        <v>782</v>
      </c>
      <c r="E1255" s="37" t="s">
        <v>189</v>
      </c>
      <c r="F1255" s="39">
        <v>46350</v>
      </c>
      <c r="G1255" s="38" t="s">
        <v>12</v>
      </c>
      <c r="H1255" s="38" t="s">
        <v>13</v>
      </c>
      <c r="I1255" s="39"/>
      <c r="J1255" s="38"/>
      <c r="K1255" s="38" t="s">
        <v>3</v>
      </c>
      <c r="L1255" s="38" t="s">
        <v>59</v>
      </c>
      <c r="M1255" s="38" t="s">
        <v>60</v>
      </c>
      <c r="N1255" s="35">
        <v>1254</v>
      </c>
    </row>
    <row r="1256" spans="1:14" ht="15.75" x14ac:dyDescent="0.25">
      <c r="A1256" s="34" t="s">
        <v>1255</v>
      </c>
      <c r="B1256" s="34" t="s">
        <v>2016</v>
      </c>
      <c r="C1256" s="44"/>
      <c r="D1256" s="34" t="s">
        <v>2426</v>
      </c>
      <c r="E1256" s="34" t="s">
        <v>141</v>
      </c>
      <c r="F1256" s="40">
        <v>46261</v>
      </c>
      <c r="G1256" s="35" t="s">
        <v>12</v>
      </c>
      <c r="H1256" s="35" t="s">
        <v>13</v>
      </c>
      <c r="I1256" s="36"/>
      <c r="J1256" s="35"/>
      <c r="K1256" s="35" t="s">
        <v>2</v>
      </c>
      <c r="L1256" s="35" t="s">
        <v>14</v>
      </c>
      <c r="M1256" s="35" t="s">
        <v>15</v>
      </c>
      <c r="N1256" s="193">
        <v>1255</v>
      </c>
    </row>
    <row r="1257" spans="1:14" ht="15.75" x14ac:dyDescent="0.25">
      <c r="A1257" s="37" t="s">
        <v>1613</v>
      </c>
      <c r="B1257" s="37" t="s">
        <v>74</v>
      </c>
      <c r="C1257" s="38" t="s">
        <v>87</v>
      </c>
      <c r="D1257" s="37" t="s">
        <v>2328</v>
      </c>
      <c r="E1257" s="37" t="s">
        <v>570</v>
      </c>
      <c r="F1257" s="43">
        <v>46236</v>
      </c>
      <c r="G1257" s="38" t="s">
        <v>12</v>
      </c>
      <c r="H1257" s="38" t="s">
        <v>13</v>
      </c>
      <c r="I1257" s="39"/>
      <c r="J1257" s="38"/>
      <c r="K1257" s="38" t="s">
        <v>2</v>
      </c>
      <c r="L1257" s="38" t="s">
        <v>14</v>
      </c>
      <c r="M1257" s="38" t="s">
        <v>15</v>
      </c>
      <c r="N1257" s="35">
        <v>1256</v>
      </c>
    </row>
    <row r="1258" spans="1:14" ht="15.75" x14ac:dyDescent="0.25">
      <c r="A1258" s="41" t="s">
        <v>2358</v>
      </c>
      <c r="B1258" s="34" t="s">
        <v>8</v>
      </c>
      <c r="C1258" s="35" t="s">
        <v>12</v>
      </c>
      <c r="D1258" s="34" t="s">
        <v>1654</v>
      </c>
      <c r="E1258" s="34" t="s">
        <v>53</v>
      </c>
      <c r="F1258" s="36">
        <v>46211</v>
      </c>
      <c r="G1258" s="35" t="s">
        <v>12</v>
      </c>
      <c r="H1258" s="35" t="s">
        <v>13</v>
      </c>
      <c r="I1258" s="36"/>
      <c r="J1258" s="35"/>
      <c r="K1258" s="35" t="s">
        <v>2</v>
      </c>
      <c r="L1258" s="35" t="s">
        <v>14</v>
      </c>
      <c r="M1258" s="35" t="s">
        <v>15</v>
      </c>
      <c r="N1258" s="35">
        <v>1257</v>
      </c>
    </row>
    <row r="1259" spans="1:14" ht="15.75" x14ac:dyDescent="0.25">
      <c r="A1259" s="37" t="s">
        <v>2895</v>
      </c>
      <c r="B1259" s="37" t="s">
        <v>2896</v>
      </c>
      <c r="C1259" s="38" t="s">
        <v>12</v>
      </c>
      <c r="D1259" s="37" t="s">
        <v>2085</v>
      </c>
      <c r="E1259" s="37" t="s">
        <v>48</v>
      </c>
      <c r="F1259" s="39">
        <v>46155</v>
      </c>
      <c r="G1259" s="38" t="s">
        <v>12</v>
      </c>
      <c r="H1259" s="38" t="s">
        <v>13</v>
      </c>
      <c r="I1259" s="39"/>
      <c r="J1259" s="38"/>
      <c r="K1259" s="38" t="s">
        <v>2</v>
      </c>
      <c r="L1259" s="38" t="s">
        <v>14</v>
      </c>
      <c r="M1259" s="38" t="s">
        <v>15</v>
      </c>
      <c r="N1259" s="193">
        <v>1258</v>
      </c>
    </row>
    <row r="1260" spans="1:14" ht="15.75" x14ac:dyDescent="0.25">
      <c r="A1260" s="34" t="s">
        <v>2897</v>
      </c>
      <c r="B1260" s="34" t="s">
        <v>1204</v>
      </c>
      <c r="C1260" s="35" t="s">
        <v>23</v>
      </c>
      <c r="D1260" s="34" t="s">
        <v>2898</v>
      </c>
      <c r="E1260" s="34" t="s">
        <v>141</v>
      </c>
      <c r="F1260" s="36">
        <v>46118</v>
      </c>
      <c r="G1260" s="35" t="s">
        <v>12</v>
      </c>
      <c r="H1260" s="35" t="s">
        <v>13</v>
      </c>
      <c r="I1260" s="36"/>
      <c r="J1260" s="35"/>
      <c r="K1260" s="35" t="s">
        <v>2</v>
      </c>
      <c r="L1260" s="35" t="s">
        <v>14</v>
      </c>
      <c r="M1260" s="35" t="s">
        <v>15</v>
      </c>
      <c r="N1260" s="35">
        <v>1259</v>
      </c>
    </row>
    <row r="1261" spans="1:14" ht="15.75" x14ac:dyDescent="0.25">
      <c r="A1261" s="37" t="s">
        <v>2450</v>
      </c>
      <c r="B1261" s="37" t="s">
        <v>151</v>
      </c>
      <c r="C1261" s="38" t="s">
        <v>51</v>
      </c>
      <c r="D1261" s="37" t="s">
        <v>2085</v>
      </c>
      <c r="E1261" s="37" t="s">
        <v>48</v>
      </c>
      <c r="F1261" s="39">
        <v>46104</v>
      </c>
      <c r="G1261" s="38" t="s">
        <v>12</v>
      </c>
      <c r="H1261" s="38" t="s">
        <v>13</v>
      </c>
      <c r="I1261" s="39"/>
      <c r="J1261" s="38"/>
      <c r="K1261" s="38" t="s">
        <v>2</v>
      </c>
      <c r="L1261" s="38" t="s">
        <v>14</v>
      </c>
      <c r="M1261" s="38" t="s">
        <v>15</v>
      </c>
      <c r="N1261" s="35">
        <v>1260</v>
      </c>
    </row>
    <row r="1262" spans="1:14" ht="15.75" x14ac:dyDescent="0.25">
      <c r="A1262" s="34" t="s">
        <v>2899</v>
      </c>
      <c r="B1262" s="34" t="s">
        <v>2900</v>
      </c>
      <c r="C1262" s="35" t="s">
        <v>152</v>
      </c>
      <c r="D1262" s="34" t="s">
        <v>2901</v>
      </c>
      <c r="E1262" s="34" t="s">
        <v>120</v>
      </c>
      <c r="F1262" s="36">
        <v>46049</v>
      </c>
      <c r="G1262" s="35" t="s">
        <v>12</v>
      </c>
      <c r="H1262" s="35" t="s">
        <v>13</v>
      </c>
      <c r="I1262" s="36"/>
      <c r="J1262" s="35"/>
      <c r="K1262" s="35" t="s">
        <v>2</v>
      </c>
      <c r="L1262" s="35" t="s">
        <v>14</v>
      </c>
      <c r="M1262" s="35" t="s">
        <v>15</v>
      </c>
      <c r="N1262" s="193">
        <v>1261</v>
      </c>
    </row>
    <row r="1263" spans="1:14" ht="15.75" x14ac:dyDescent="0.25">
      <c r="A1263" s="42" t="s">
        <v>614</v>
      </c>
      <c r="B1263" s="37" t="s">
        <v>609</v>
      </c>
      <c r="C1263" s="38" t="s">
        <v>187</v>
      </c>
      <c r="D1263" s="37" t="s">
        <v>2503</v>
      </c>
      <c r="E1263" s="37" t="s">
        <v>297</v>
      </c>
      <c r="F1263" s="39">
        <v>46005</v>
      </c>
      <c r="G1263" s="38" t="s">
        <v>12</v>
      </c>
      <c r="H1263" s="38" t="s">
        <v>13</v>
      </c>
      <c r="I1263" s="39">
        <v>1500</v>
      </c>
      <c r="J1263" s="38"/>
      <c r="K1263" s="38" t="s">
        <v>3</v>
      </c>
      <c r="L1263" s="38" t="s">
        <v>59</v>
      </c>
      <c r="M1263" s="38" t="s">
        <v>60</v>
      </c>
      <c r="N1263" s="35">
        <v>1262</v>
      </c>
    </row>
    <row r="1264" spans="1:14" ht="15.75" x14ac:dyDescent="0.25">
      <c r="A1264" s="34" t="s">
        <v>2445</v>
      </c>
      <c r="B1264" s="34" t="s">
        <v>2446</v>
      </c>
      <c r="C1264" s="35" t="s">
        <v>87</v>
      </c>
      <c r="D1264" s="34" t="s">
        <v>588</v>
      </c>
      <c r="E1264" s="34" t="s">
        <v>766</v>
      </c>
      <c r="F1264" s="36">
        <v>46000</v>
      </c>
      <c r="G1264" s="35" t="s">
        <v>12</v>
      </c>
      <c r="H1264" s="35" t="s">
        <v>13</v>
      </c>
      <c r="I1264" s="36"/>
      <c r="J1264" s="35"/>
      <c r="K1264" s="35" t="s">
        <v>3</v>
      </c>
      <c r="L1264" s="35" t="s">
        <v>59</v>
      </c>
      <c r="M1264" s="35" t="s">
        <v>60</v>
      </c>
      <c r="N1264" s="35">
        <v>1263</v>
      </c>
    </row>
    <row r="1265" spans="1:14" ht="15.75" x14ac:dyDescent="0.25">
      <c r="A1265" s="42" t="s">
        <v>2449</v>
      </c>
      <c r="B1265" s="37" t="s">
        <v>74</v>
      </c>
      <c r="C1265" s="38" t="s">
        <v>23</v>
      </c>
      <c r="D1265" s="37" t="s">
        <v>588</v>
      </c>
      <c r="E1265" s="37" t="s">
        <v>459</v>
      </c>
      <c r="F1265" s="43">
        <v>46000</v>
      </c>
      <c r="G1265" s="38" t="s">
        <v>12</v>
      </c>
      <c r="H1265" s="38" t="s">
        <v>13</v>
      </c>
      <c r="I1265" s="39"/>
      <c r="J1265" s="38"/>
      <c r="K1265" s="38" t="s">
        <v>3</v>
      </c>
      <c r="L1265" s="38" t="s">
        <v>59</v>
      </c>
      <c r="M1265" s="38" t="s">
        <v>60</v>
      </c>
      <c r="N1265" s="193">
        <v>1264</v>
      </c>
    </row>
    <row r="1266" spans="1:14" ht="15.75" x14ac:dyDescent="0.25">
      <c r="A1266" s="34" t="s">
        <v>2357</v>
      </c>
      <c r="B1266" s="34" t="s">
        <v>559</v>
      </c>
      <c r="C1266" s="35" t="s">
        <v>207</v>
      </c>
      <c r="D1266" s="34" t="s">
        <v>1654</v>
      </c>
      <c r="E1266" s="34" t="s">
        <v>53</v>
      </c>
      <c r="F1266" s="36">
        <v>45933</v>
      </c>
      <c r="G1266" s="35" t="s">
        <v>12</v>
      </c>
      <c r="H1266" s="35" t="s">
        <v>13</v>
      </c>
      <c r="I1266" s="36"/>
      <c r="J1266" s="35"/>
      <c r="K1266" s="35" t="s">
        <v>2</v>
      </c>
      <c r="L1266" s="35" t="s">
        <v>14</v>
      </c>
      <c r="M1266" s="35" t="s">
        <v>15</v>
      </c>
      <c r="N1266" s="35">
        <v>1265</v>
      </c>
    </row>
    <row r="1267" spans="1:14" ht="15.75" x14ac:dyDescent="0.25">
      <c r="A1267" s="37" t="s">
        <v>1617</v>
      </c>
      <c r="B1267" s="37" t="s">
        <v>1618</v>
      </c>
      <c r="C1267" s="38" t="s">
        <v>12</v>
      </c>
      <c r="D1267" s="37" t="s">
        <v>2902</v>
      </c>
      <c r="E1267" s="37" t="s">
        <v>639</v>
      </c>
      <c r="F1267" s="43">
        <v>45900</v>
      </c>
      <c r="G1267" s="38" t="s">
        <v>12</v>
      </c>
      <c r="H1267" s="38" t="s">
        <v>13</v>
      </c>
      <c r="I1267" s="39"/>
      <c r="J1267" s="38"/>
      <c r="K1267" s="38" t="s">
        <v>2</v>
      </c>
      <c r="L1267" s="38" t="s">
        <v>14</v>
      </c>
      <c r="M1267" s="38" t="s">
        <v>15</v>
      </c>
      <c r="N1267" s="35">
        <v>1266</v>
      </c>
    </row>
    <row r="1268" spans="1:14" ht="15.75" x14ac:dyDescent="0.25">
      <c r="A1268" s="34" t="s">
        <v>2417</v>
      </c>
      <c r="B1268" s="34" t="s">
        <v>2418</v>
      </c>
      <c r="C1268" s="35" t="s">
        <v>181</v>
      </c>
      <c r="D1268" s="34" t="s">
        <v>2902</v>
      </c>
      <c r="E1268" s="34" t="s">
        <v>639</v>
      </c>
      <c r="F1268" s="36">
        <v>45900</v>
      </c>
      <c r="G1268" s="35" t="s">
        <v>12</v>
      </c>
      <c r="H1268" s="35" t="s">
        <v>13</v>
      </c>
      <c r="I1268" s="36"/>
      <c r="J1268" s="35"/>
      <c r="K1268" s="35" t="s">
        <v>2</v>
      </c>
      <c r="L1268" s="35" t="s">
        <v>14</v>
      </c>
      <c r="M1268" s="35" t="s">
        <v>15</v>
      </c>
      <c r="N1268" s="193">
        <v>1267</v>
      </c>
    </row>
    <row r="1269" spans="1:14" ht="15.75" x14ac:dyDescent="0.25">
      <c r="A1269" s="42" t="s">
        <v>212</v>
      </c>
      <c r="B1269" s="37" t="s">
        <v>2903</v>
      </c>
      <c r="C1269" s="38" t="s">
        <v>58</v>
      </c>
      <c r="D1269" s="37" t="s">
        <v>2904</v>
      </c>
      <c r="E1269" s="37" t="s">
        <v>812</v>
      </c>
      <c r="F1269" s="43">
        <v>45900</v>
      </c>
      <c r="G1269" s="38" t="s">
        <v>12</v>
      </c>
      <c r="H1269" s="38" t="s">
        <v>13</v>
      </c>
      <c r="I1269" s="39"/>
      <c r="J1269" s="38"/>
      <c r="K1269" s="38" t="s">
        <v>2</v>
      </c>
      <c r="L1269" s="38" t="s">
        <v>14</v>
      </c>
      <c r="M1269" s="38" t="s">
        <v>15</v>
      </c>
      <c r="N1269" s="35">
        <v>1268</v>
      </c>
    </row>
    <row r="1270" spans="1:14" ht="15.75" x14ac:dyDescent="0.25">
      <c r="A1270" s="34" t="s">
        <v>1840</v>
      </c>
      <c r="B1270" s="34" t="s">
        <v>263</v>
      </c>
      <c r="C1270" s="35" t="s">
        <v>31</v>
      </c>
      <c r="D1270" s="34" t="s">
        <v>2905</v>
      </c>
      <c r="E1270" s="34" t="s">
        <v>309</v>
      </c>
      <c r="F1270" s="36">
        <v>45900</v>
      </c>
      <c r="G1270" s="35" t="s">
        <v>12</v>
      </c>
      <c r="H1270" s="35" t="s">
        <v>13</v>
      </c>
      <c r="I1270" s="36"/>
      <c r="J1270" s="35"/>
      <c r="K1270" s="35" t="s">
        <v>2</v>
      </c>
      <c r="L1270" s="35" t="s">
        <v>14</v>
      </c>
      <c r="M1270" s="35" t="s">
        <v>15</v>
      </c>
      <c r="N1270" s="35">
        <v>1269</v>
      </c>
    </row>
    <row r="1271" spans="1:14" ht="15.75" x14ac:dyDescent="0.25">
      <c r="A1271" s="37" t="s">
        <v>2452</v>
      </c>
      <c r="B1271" s="37" t="s">
        <v>2453</v>
      </c>
      <c r="C1271" s="38" t="s">
        <v>18</v>
      </c>
      <c r="D1271" s="37" t="s">
        <v>2085</v>
      </c>
      <c r="E1271" s="37" t="s">
        <v>2454</v>
      </c>
      <c r="F1271" s="39">
        <v>45900</v>
      </c>
      <c r="G1271" s="38" t="s">
        <v>12</v>
      </c>
      <c r="H1271" s="38" t="s">
        <v>13</v>
      </c>
      <c r="I1271" s="39"/>
      <c r="J1271" s="38"/>
      <c r="K1271" s="38" t="s">
        <v>2</v>
      </c>
      <c r="L1271" s="38" t="s">
        <v>14</v>
      </c>
      <c r="M1271" s="38" t="s">
        <v>15</v>
      </c>
      <c r="N1271" s="193">
        <v>1270</v>
      </c>
    </row>
    <row r="1272" spans="1:14" ht="15.75" x14ac:dyDescent="0.25">
      <c r="A1272" s="41" t="s">
        <v>2455</v>
      </c>
      <c r="B1272" s="34" t="s">
        <v>219</v>
      </c>
      <c r="C1272" s="35" t="s">
        <v>31</v>
      </c>
      <c r="D1272" s="34" t="s">
        <v>2085</v>
      </c>
      <c r="E1272" s="34" t="s">
        <v>2454</v>
      </c>
      <c r="F1272" s="36">
        <v>45900</v>
      </c>
      <c r="G1272" s="35" t="s">
        <v>12</v>
      </c>
      <c r="H1272" s="35" t="s">
        <v>13</v>
      </c>
      <c r="I1272" s="36"/>
      <c r="J1272" s="35"/>
      <c r="K1272" s="35" t="s">
        <v>2</v>
      </c>
      <c r="L1272" s="35" t="s">
        <v>14</v>
      </c>
      <c r="M1272" s="35" t="s">
        <v>15</v>
      </c>
      <c r="N1272" s="35">
        <v>1271</v>
      </c>
    </row>
    <row r="1273" spans="1:14" ht="15.75" x14ac:dyDescent="0.25">
      <c r="A1273" s="42" t="s">
        <v>2444</v>
      </c>
      <c r="B1273" s="37" t="s">
        <v>2157</v>
      </c>
      <c r="C1273" s="38" t="s">
        <v>144</v>
      </c>
      <c r="D1273" s="37" t="s">
        <v>359</v>
      </c>
      <c r="E1273" s="37" t="s">
        <v>261</v>
      </c>
      <c r="F1273" s="43">
        <v>45880</v>
      </c>
      <c r="G1273" s="38" t="s">
        <v>12</v>
      </c>
      <c r="H1273" s="38" t="s">
        <v>13</v>
      </c>
      <c r="I1273" s="39"/>
      <c r="J1273" s="38"/>
      <c r="K1273" s="38" t="s">
        <v>2</v>
      </c>
      <c r="L1273" s="38" t="s">
        <v>14</v>
      </c>
      <c r="M1273" s="38" t="s">
        <v>15</v>
      </c>
      <c r="N1273" s="35">
        <v>1272</v>
      </c>
    </row>
    <row r="1274" spans="1:14" ht="15.75" x14ac:dyDescent="0.25">
      <c r="A1274" s="34" t="s">
        <v>2459</v>
      </c>
      <c r="B1274" s="34" t="s">
        <v>2460</v>
      </c>
      <c r="C1274" s="35" t="s">
        <v>43</v>
      </c>
      <c r="D1274" s="34" t="s">
        <v>2085</v>
      </c>
      <c r="E1274" s="34" t="s">
        <v>48</v>
      </c>
      <c r="F1274" s="36">
        <v>45696</v>
      </c>
      <c r="G1274" s="35" t="s">
        <v>12</v>
      </c>
      <c r="H1274" s="35" t="s">
        <v>13</v>
      </c>
      <c r="I1274" s="36"/>
      <c r="J1274" s="35"/>
      <c r="K1274" s="35" t="s">
        <v>2</v>
      </c>
      <c r="L1274" s="35" t="s">
        <v>14</v>
      </c>
      <c r="M1274" s="35" t="s">
        <v>15</v>
      </c>
      <c r="N1274" s="193">
        <v>1273</v>
      </c>
    </row>
    <row r="1275" spans="1:14" ht="15.75" x14ac:dyDescent="0.25">
      <c r="A1275" s="42" t="s">
        <v>2451</v>
      </c>
      <c r="B1275" s="37" t="s">
        <v>1484</v>
      </c>
      <c r="C1275" s="38" t="s">
        <v>135</v>
      </c>
      <c r="D1275" s="37" t="s">
        <v>782</v>
      </c>
      <c r="E1275" s="37" t="s">
        <v>189</v>
      </c>
      <c r="F1275" s="39">
        <v>45524</v>
      </c>
      <c r="G1275" s="38" t="s">
        <v>12</v>
      </c>
      <c r="H1275" s="38" t="s">
        <v>13</v>
      </c>
      <c r="I1275" s="39"/>
      <c r="J1275" s="38"/>
      <c r="K1275" s="38" t="s">
        <v>3</v>
      </c>
      <c r="L1275" s="38" t="s">
        <v>59</v>
      </c>
      <c r="M1275" s="38" t="s">
        <v>60</v>
      </c>
      <c r="N1275" s="35">
        <v>1274</v>
      </c>
    </row>
    <row r="1276" spans="1:14" ht="15.75" x14ac:dyDescent="0.25">
      <c r="A1276" s="34" t="s">
        <v>2598</v>
      </c>
      <c r="B1276" s="34" t="s">
        <v>468</v>
      </c>
      <c r="C1276" s="35" t="s">
        <v>144</v>
      </c>
      <c r="D1276" s="34" t="s">
        <v>2599</v>
      </c>
      <c r="E1276" s="34" t="s">
        <v>96</v>
      </c>
      <c r="F1276" s="36">
        <v>45488</v>
      </c>
      <c r="G1276" s="35" t="s">
        <v>12</v>
      </c>
      <c r="H1276" s="35" t="s">
        <v>13</v>
      </c>
      <c r="I1276" s="36"/>
      <c r="J1276" s="35"/>
      <c r="K1276" s="35" t="s">
        <v>2</v>
      </c>
      <c r="L1276" s="35" t="s">
        <v>14</v>
      </c>
      <c r="M1276" s="35" t="s">
        <v>15</v>
      </c>
      <c r="N1276" s="35">
        <v>1275</v>
      </c>
    </row>
    <row r="1277" spans="1:14" ht="15.75" x14ac:dyDescent="0.25">
      <c r="A1277" s="37" t="s">
        <v>2456</v>
      </c>
      <c r="B1277" s="37" t="s">
        <v>2457</v>
      </c>
      <c r="C1277" s="38" t="s">
        <v>23</v>
      </c>
      <c r="D1277" s="37" t="s">
        <v>588</v>
      </c>
      <c r="E1277" s="37" t="s">
        <v>459</v>
      </c>
      <c r="F1277" s="39">
        <v>45469</v>
      </c>
      <c r="G1277" s="38" t="s">
        <v>58</v>
      </c>
      <c r="H1277" s="38" t="s">
        <v>13</v>
      </c>
      <c r="I1277" s="39"/>
      <c r="J1277" s="38"/>
      <c r="K1277" s="38" t="s">
        <v>1</v>
      </c>
      <c r="L1277" s="38" t="s">
        <v>59</v>
      </c>
      <c r="M1277" s="38" t="s">
        <v>60</v>
      </c>
      <c r="N1277" s="193">
        <v>1276</v>
      </c>
    </row>
    <row r="1278" spans="1:14" ht="15.75" x14ac:dyDescent="0.25">
      <c r="A1278" s="34" t="s">
        <v>2447</v>
      </c>
      <c r="B1278" s="34" t="s">
        <v>2448</v>
      </c>
      <c r="C1278" s="35" t="s">
        <v>224</v>
      </c>
      <c r="D1278" s="34" t="s">
        <v>588</v>
      </c>
      <c r="E1278" s="34" t="s">
        <v>490</v>
      </c>
      <c r="F1278" s="36">
        <v>45426</v>
      </c>
      <c r="G1278" s="35" t="s">
        <v>12</v>
      </c>
      <c r="H1278" s="35" t="s">
        <v>13</v>
      </c>
      <c r="I1278" s="36"/>
      <c r="J1278" s="35"/>
      <c r="K1278" s="35" t="s">
        <v>3</v>
      </c>
      <c r="L1278" s="35" t="s">
        <v>59</v>
      </c>
      <c r="M1278" s="35" t="s">
        <v>60</v>
      </c>
      <c r="N1278" s="35">
        <v>1277</v>
      </c>
    </row>
    <row r="1279" spans="1:14" ht="15.75" x14ac:dyDescent="0.25">
      <c r="A1279" s="42" t="s">
        <v>2463</v>
      </c>
      <c r="B1279" s="37" t="s">
        <v>1939</v>
      </c>
      <c r="C1279" s="38" t="s">
        <v>51</v>
      </c>
      <c r="D1279" s="37" t="s">
        <v>2085</v>
      </c>
      <c r="E1279" s="37" t="s">
        <v>1191</v>
      </c>
      <c r="F1279" s="39">
        <v>45390</v>
      </c>
      <c r="G1279" s="38" t="s">
        <v>12</v>
      </c>
      <c r="H1279" s="38" t="s">
        <v>13</v>
      </c>
      <c r="I1279" s="39"/>
      <c r="J1279" s="38"/>
      <c r="K1279" s="38" t="s">
        <v>2</v>
      </c>
      <c r="L1279" s="38" t="s">
        <v>14</v>
      </c>
      <c r="M1279" s="38" t="s">
        <v>15</v>
      </c>
      <c r="N1279" s="35">
        <v>1278</v>
      </c>
    </row>
    <row r="1280" spans="1:14" ht="15.75" x14ac:dyDescent="0.25">
      <c r="A1280" s="41" t="s">
        <v>2474</v>
      </c>
      <c r="B1280" s="34" t="s">
        <v>1482</v>
      </c>
      <c r="C1280" s="35" t="s">
        <v>23</v>
      </c>
      <c r="D1280" s="34" t="s">
        <v>2085</v>
      </c>
      <c r="E1280" s="34" t="s">
        <v>2454</v>
      </c>
      <c r="F1280" s="40">
        <v>45390</v>
      </c>
      <c r="G1280" s="35" t="s">
        <v>12</v>
      </c>
      <c r="H1280" s="35" t="s">
        <v>13</v>
      </c>
      <c r="I1280" s="36"/>
      <c r="J1280" s="35"/>
      <c r="K1280" s="35" t="s">
        <v>2</v>
      </c>
      <c r="L1280" s="35" t="s">
        <v>14</v>
      </c>
      <c r="M1280" s="35" t="s">
        <v>15</v>
      </c>
      <c r="N1280" s="193">
        <v>1279</v>
      </c>
    </row>
    <row r="1281" spans="1:14" ht="15.75" x14ac:dyDescent="0.25">
      <c r="A1281" s="37" t="s">
        <v>2464</v>
      </c>
      <c r="B1281" s="37" t="s">
        <v>628</v>
      </c>
      <c r="C1281" s="38" t="s">
        <v>12</v>
      </c>
      <c r="D1281" s="37" t="s">
        <v>2085</v>
      </c>
      <c r="E1281" s="37" t="s">
        <v>1001</v>
      </c>
      <c r="F1281" s="39">
        <v>45390</v>
      </c>
      <c r="G1281" s="38" t="s">
        <v>12</v>
      </c>
      <c r="H1281" s="38" t="s">
        <v>13</v>
      </c>
      <c r="I1281" s="39"/>
      <c r="J1281" s="38"/>
      <c r="K1281" s="38" t="s">
        <v>2</v>
      </c>
      <c r="L1281" s="38" t="s">
        <v>14</v>
      </c>
      <c r="M1281" s="38" t="s">
        <v>15</v>
      </c>
      <c r="N1281" s="35">
        <v>1280</v>
      </c>
    </row>
    <row r="1282" spans="1:14" ht="15.75" x14ac:dyDescent="0.25">
      <c r="A1282" s="34" t="s">
        <v>2465</v>
      </c>
      <c r="B1282" s="34" t="s">
        <v>1116</v>
      </c>
      <c r="C1282" s="35" t="s">
        <v>31</v>
      </c>
      <c r="D1282" s="34" t="s">
        <v>2085</v>
      </c>
      <c r="E1282" s="34" t="s">
        <v>1217</v>
      </c>
      <c r="F1282" s="36">
        <v>45390</v>
      </c>
      <c r="G1282" s="35" t="s">
        <v>12</v>
      </c>
      <c r="H1282" s="35" t="s">
        <v>13</v>
      </c>
      <c r="I1282" s="36"/>
      <c r="J1282" s="35"/>
      <c r="K1282" s="35" t="s">
        <v>2</v>
      </c>
      <c r="L1282" s="35" t="s">
        <v>14</v>
      </c>
      <c r="M1282" s="35" t="s">
        <v>15</v>
      </c>
      <c r="N1282" s="35">
        <v>1281</v>
      </c>
    </row>
    <row r="1283" spans="1:14" ht="15.75" x14ac:dyDescent="0.25">
      <c r="A1283" s="42" t="s">
        <v>2466</v>
      </c>
      <c r="B1283" s="37" t="s">
        <v>2467</v>
      </c>
      <c r="C1283" s="49"/>
      <c r="D1283" s="37" t="s">
        <v>2085</v>
      </c>
      <c r="E1283" s="37" t="s">
        <v>1217</v>
      </c>
      <c r="F1283" s="43">
        <v>45390</v>
      </c>
      <c r="G1283" s="38" t="s">
        <v>12</v>
      </c>
      <c r="H1283" s="38" t="s">
        <v>13</v>
      </c>
      <c r="I1283" s="39"/>
      <c r="J1283" s="38"/>
      <c r="K1283" s="38" t="s">
        <v>2</v>
      </c>
      <c r="L1283" s="38" t="s">
        <v>14</v>
      </c>
      <c r="M1283" s="38" t="s">
        <v>15</v>
      </c>
      <c r="N1283" s="193">
        <v>1282</v>
      </c>
    </row>
    <row r="1284" spans="1:14" ht="15.75" x14ac:dyDescent="0.25">
      <c r="A1284" s="34" t="s">
        <v>2906</v>
      </c>
      <c r="B1284" s="34" t="s">
        <v>8</v>
      </c>
      <c r="C1284" s="35" t="s">
        <v>207</v>
      </c>
      <c r="D1284" s="34" t="s">
        <v>2907</v>
      </c>
      <c r="E1284" s="34" t="s">
        <v>1354</v>
      </c>
      <c r="F1284" s="40">
        <v>45185</v>
      </c>
      <c r="G1284" s="35" t="s">
        <v>12</v>
      </c>
      <c r="H1284" s="35" t="s">
        <v>13</v>
      </c>
      <c r="I1284" s="36"/>
      <c r="J1284" s="35"/>
      <c r="K1284" s="35" t="s">
        <v>2</v>
      </c>
      <c r="L1284" s="35" t="s">
        <v>14</v>
      </c>
      <c r="M1284" s="35" t="s">
        <v>15</v>
      </c>
      <c r="N1284" s="35">
        <v>1283</v>
      </c>
    </row>
    <row r="1285" spans="1:14" ht="15.75" x14ac:dyDescent="0.25">
      <c r="A1285" s="37" t="s">
        <v>2337</v>
      </c>
      <c r="B1285" s="37" t="s">
        <v>988</v>
      </c>
      <c r="C1285" s="38" t="s">
        <v>18</v>
      </c>
      <c r="D1285" s="37" t="s">
        <v>2338</v>
      </c>
      <c r="E1285" s="37" t="s">
        <v>96</v>
      </c>
      <c r="F1285" s="39">
        <v>45168</v>
      </c>
      <c r="G1285" s="38" t="s">
        <v>12</v>
      </c>
      <c r="H1285" s="38" t="s">
        <v>13</v>
      </c>
      <c r="I1285" s="39"/>
      <c r="J1285" s="38"/>
      <c r="K1285" s="38" t="s">
        <v>2</v>
      </c>
      <c r="L1285" s="38" t="s">
        <v>14</v>
      </c>
      <c r="M1285" s="38" t="s">
        <v>15</v>
      </c>
      <c r="N1285" s="35">
        <v>1284</v>
      </c>
    </row>
    <row r="1286" spans="1:14" ht="15.75" x14ac:dyDescent="0.25">
      <c r="A1286" s="34" t="s">
        <v>204</v>
      </c>
      <c r="B1286" s="34" t="s">
        <v>2908</v>
      </c>
      <c r="C1286" s="35" t="s">
        <v>31</v>
      </c>
      <c r="D1286" s="34" t="s">
        <v>588</v>
      </c>
      <c r="E1286" s="34" t="s">
        <v>535</v>
      </c>
      <c r="F1286" s="40">
        <v>45014</v>
      </c>
      <c r="G1286" s="35" t="s">
        <v>58</v>
      </c>
      <c r="H1286" s="35" t="s">
        <v>13</v>
      </c>
      <c r="I1286" s="36"/>
      <c r="J1286" s="35"/>
      <c r="K1286" s="35" t="s">
        <v>3</v>
      </c>
      <c r="L1286" s="35" t="s">
        <v>59</v>
      </c>
      <c r="M1286" s="35" t="s">
        <v>60</v>
      </c>
      <c r="N1286" s="193">
        <v>1285</v>
      </c>
    </row>
    <row r="1287" spans="1:14" ht="15.75" x14ac:dyDescent="0.25">
      <c r="A1287" s="53" t="s">
        <v>2436</v>
      </c>
      <c r="B1287" s="53" t="s">
        <v>2437</v>
      </c>
      <c r="C1287" s="38"/>
      <c r="D1287" s="53" t="s">
        <v>2438</v>
      </c>
      <c r="E1287" s="53" t="s">
        <v>505</v>
      </c>
      <c r="F1287" s="39">
        <v>45000</v>
      </c>
      <c r="G1287" s="38" t="s">
        <v>12</v>
      </c>
      <c r="H1287" s="38" t="s">
        <v>13</v>
      </c>
      <c r="I1287" s="39"/>
      <c r="J1287" s="38"/>
      <c r="K1287" s="38" t="s">
        <v>2</v>
      </c>
      <c r="L1287" s="38" t="s">
        <v>14</v>
      </c>
      <c r="M1287" s="38" t="s">
        <v>15</v>
      </c>
      <c r="N1287" s="35">
        <v>1286</v>
      </c>
    </row>
    <row r="1288" spans="1:14" ht="15.75" x14ac:dyDescent="0.25">
      <c r="A1288" s="34" t="s">
        <v>1146</v>
      </c>
      <c r="B1288" s="34" t="s">
        <v>650</v>
      </c>
      <c r="C1288" s="35" t="s">
        <v>187</v>
      </c>
      <c r="D1288" s="34" t="s">
        <v>2392</v>
      </c>
      <c r="E1288" s="34" t="s">
        <v>28</v>
      </c>
      <c r="F1288" s="36">
        <v>45000</v>
      </c>
      <c r="G1288" s="35" t="s">
        <v>12</v>
      </c>
      <c r="H1288" s="35" t="s">
        <v>13</v>
      </c>
      <c r="I1288" s="36"/>
      <c r="J1288" s="35"/>
      <c r="K1288" s="35" t="s">
        <v>2</v>
      </c>
      <c r="L1288" s="35" t="s">
        <v>14</v>
      </c>
      <c r="M1288" s="35" t="s">
        <v>15</v>
      </c>
      <c r="N1288" s="35">
        <v>1287</v>
      </c>
    </row>
    <row r="1289" spans="1:14" ht="15.75" x14ac:dyDescent="0.25">
      <c r="A1289" s="37" t="s">
        <v>2302</v>
      </c>
      <c r="B1289" s="37" t="s">
        <v>351</v>
      </c>
      <c r="C1289" s="38" t="s">
        <v>51</v>
      </c>
      <c r="D1289" s="37" t="s">
        <v>588</v>
      </c>
      <c r="E1289" s="37" t="s">
        <v>690</v>
      </c>
      <c r="F1289" s="39">
        <v>45000</v>
      </c>
      <c r="G1289" s="38" t="s">
        <v>58</v>
      </c>
      <c r="H1289" s="38" t="s">
        <v>13</v>
      </c>
      <c r="I1289" s="39"/>
      <c r="J1289" s="38"/>
      <c r="K1289" s="38" t="s">
        <v>1</v>
      </c>
      <c r="L1289" s="38" t="s">
        <v>59</v>
      </c>
      <c r="M1289" s="38" t="s">
        <v>60</v>
      </c>
      <c r="N1289" s="193">
        <v>1288</v>
      </c>
    </row>
    <row r="1290" spans="1:14" ht="15.75" x14ac:dyDescent="0.25">
      <c r="A1290" s="41" t="s">
        <v>2909</v>
      </c>
      <c r="B1290" s="34" t="s">
        <v>1265</v>
      </c>
      <c r="C1290" s="35" t="s">
        <v>87</v>
      </c>
      <c r="D1290" s="34" t="s">
        <v>1752</v>
      </c>
      <c r="E1290" s="34" t="s">
        <v>435</v>
      </c>
      <c r="F1290" s="36">
        <v>44880</v>
      </c>
      <c r="G1290" s="35" t="s">
        <v>12</v>
      </c>
      <c r="H1290" s="35" t="s">
        <v>13</v>
      </c>
      <c r="I1290" s="36"/>
      <c r="J1290" s="35"/>
      <c r="K1290" s="35" t="s">
        <v>2</v>
      </c>
      <c r="L1290" s="35" t="s">
        <v>14</v>
      </c>
      <c r="M1290" s="35" t="s">
        <v>15</v>
      </c>
      <c r="N1290" s="35">
        <v>1289</v>
      </c>
    </row>
    <row r="1291" spans="1:14" ht="15.75" x14ac:dyDescent="0.25">
      <c r="A1291" s="37" t="s">
        <v>2468</v>
      </c>
      <c r="B1291" s="37" t="s">
        <v>2469</v>
      </c>
      <c r="C1291" s="38" t="s">
        <v>87</v>
      </c>
      <c r="D1291" s="37" t="s">
        <v>782</v>
      </c>
      <c r="E1291" s="37" t="s">
        <v>508</v>
      </c>
      <c r="F1291" s="43">
        <v>44742</v>
      </c>
      <c r="G1291" s="38" t="s">
        <v>12</v>
      </c>
      <c r="H1291" s="38" t="s">
        <v>13</v>
      </c>
      <c r="I1291" s="39"/>
      <c r="J1291" s="38"/>
      <c r="K1291" s="38" t="s">
        <v>3</v>
      </c>
      <c r="L1291" s="38" t="s">
        <v>59</v>
      </c>
      <c r="M1291" s="38" t="s">
        <v>60</v>
      </c>
      <c r="N1291" s="35">
        <v>1290</v>
      </c>
    </row>
    <row r="1292" spans="1:14" ht="15.75" x14ac:dyDescent="0.25">
      <c r="A1292" s="34" t="s">
        <v>1808</v>
      </c>
      <c r="B1292" s="34" t="s">
        <v>992</v>
      </c>
      <c r="C1292" s="35" t="s">
        <v>144</v>
      </c>
      <c r="D1292" s="34" t="s">
        <v>2910</v>
      </c>
      <c r="E1292" s="34" t="s">
        <v>1261</v>
      </c>
      <c r="F1292" s="40">
        <v>44595</v>
      </c>
      <c r="G1292" s="35" t="s">
        <v>12</v>
      </c>
      <c r="H1292" s="35" t="s">
        <v>13</v>
      </c>
      <c r="I1292" s="36"/>
      <c r="J1292" s="35"/>
      <c r="K1292" s="35" t="s">
        <v>2</v>
      </c>
      <c r="L1292" s="35" t="s">
        <v>14</v>
      </c>
      <c r="M1292" s="35" t="s">
        <v>15</v>
      </c>
      <c r="N1292" s="193">
        <v>1291</v>
      </c>
    </row>
    <row r="1293" spans="1:14" ht="15.75" x14ac:dyDescent="0.25">
      <c r="A1293" s="37" t="s">
        <v>773</v>
      </c>
      <c r="B1293" s="37" t="s">
        <v>2185</v>
      </c>
      <c r="C1293" s="49"/>
      <c r="D1293" s="37" t="s">
        <v>782</v>
      </c>
      <c r="E1293" s="37" t="s">
        <v>189</v>
      </c>
      <c r="F1293" s="43">
        <v>44556</v>
      </c>
      <c r="G1293" s="38" t="s">
        <v>12</v>
      </c>
      <c r="H1293" s="38" t="s">
        <v>13</v>
      </c>
      <c r="I1293" s="39"/>
      <c r="J1293" s="38"/>
      <c r="K1293" s="38" t="s">
        <v>3</v>
      </c>
      <c r="L1293" s="38" t="s">
        <v>59</v>
      </c>
      <c r="M1293" s="38" t="s">
        <v>60</v>
      </c>
      <c r="N1293" s="35">
        <v>1292</v>
      </c>
    </row>
    <row r="1294" spans="1:14" ht="15.75" x14ac:dyDescent="0.25">
      <c r="A1294" s="41" t="s">
        <v>1946</v>
      </c>
      <c r="B1294" s="34" t="s">
        <v>210</v>
      </c>
      <c r="C1294" s="35" t="s">
        <v>18</v>
      </c>
      <c r="D1294" s="34" t="s">
        <v>2085</v>
      </c>
      <c r="E1294" s="34" t="s">
        <v>1001</v>
      </c>
      <c r="F1294" s="36">
        <v>44519</v>
      </c>
      <c r="G1294" s="35" t="s">
        <v>12</v>
      </c>
      <c r="H1294" s="35" t="s">
        <v>13</v>
      </c>
      <c r="I1294" s="36"/>
      <c r="J1294" s="35"/>
      <c r="K1294" s="35" t="s">
        <v>2</v>
      </c>
      <c r="L1294" s="35" t="s">
        <v>14</v>
      </c>
      <c r="M1294" s="35" t="s">
        <v>15</v>
      </c>
      <c r="N1294" s="35">
        <v>1293</v>
      </c>
    </row>
    <row r="1295" spans="1:14" ht="15.75" x14ac:dyDescent="0.25">
      <c r="A1295" s="37" t="s">
        <v>174</v>
      </c>
      <c r="B1295" s="37" t="s">
        <v>2372</v>
      </c>
      <c r="C1295" s="38" t="s">
        <v>87</v>
      </c>
      <c r="D1295" s="37" t="s">
        <v>2911</v>
      </c>
      <c r="E1295" s="37" t="s">
        <v>141</v>
      </c>
      <c r="F1295" s="39">
        <v>44481</v>
      </c>
      <c r="G1295" s="38" t="s">
        <v>12</v>
      </c>
      <c r="H1295" s="38" t="s">
        <v>13</v>
      </c>
      <c r="I1295" s="39"/>
      <c r="J1295" s="38"/>
      <c r="K1295" s="38" t="s">
        <v>2</v>
      </c>
      <c r="L1295" s="38" t="s">
        <v>14</v>
      </c>
      <c r="M1295" s="38" t="s">
        <v>15</v>
      </c>
      <c r="N1295" s="193">
        <v>1294</v>
      </c>
    </row>
    <row r="1296" spans="1:14" ht="15.75" x14ac:dyDescent="0.25">
      <c r="A1296" s="34" t="s">
        <v>2912</v>
      </c>
      <c r="B1296" s="34" t="s">
        <v>139</v>
      </c>
      <c r="C1296" s="35" t="s">
        <v>58</v>
      </c>
      <c r="D1296" s="34" t="s">
        <v>2313</v>
      </c>
      <c r="E1296" s="34" t="s">
        <v>221</v>
      </c>
      <c r="F1296" s="40">
        <v>44370</v>
      </c>
      <c r="G1296" s="35" t="s">
        <v>58</v>
      </c>
      <c r="H1296" s="35" t="s">
        <v>13</v>
      </c>
      <c r="I1296" s="36"/>
      <c r="J1296" s="35"/>
      <c r="K1296" s="35" t="s">
        <v>2152</v>
      </c>
      <c r="L1296" s="35" t="s">
        <v>2153</v>
      </c>
      <c r="M1296" s="35" t="s">
        <v>15</v>
      </c>
      <c r="N1296" s="35">
        <v>1295</v>
      </c>
    </row>
    <row r="1297" spans="1:14" ht="15.75" x14ac:dyDescent="0.25">
      <c r="A1297" s="37" t="s">
        <v>2478</v>
      </c>
      <c r="B1297" s="37" t="s">
        <v>394</v>
      </c>
      <c r="C1297" s="38" t="s">
        <v>87</v>
      </c>
      <c r="D1297" s="37" t="s">
        <v>2053</v>
      </c>
      <c r="E1297" s="37" t="s">
        <v>2704</v>
      </c>
      <c r="F1297" s="39">
        <v>44290</v>
      </c>
      <c r="G1297" s="38" t="s">
        <v>12</v>
      </c>
      <c r="H1297" s="38" t="s">
        <v>13</v>
      </c>
      <c r="I1297" s="39"/>
      <c r="J1297" s="38"/>
      <c r="K1297" s="38" t="s">
        <v>2</v>
      </c>
      <c r="L1297" s="38" t="s">
        <v>14</v>
      </c>
      <c r="M1297" s="38" t="s">
        <v>15</v>
      </c>
      <c r="N1297" s="35">
        <v>1296</v>
      </c>
    </row>
    <row r="1298" spans="1:14" ht="15.75" x14ac:dyDescent="0.25">
      <c r="A1298" s="34" t="s">
        <v>2913</v>
      </c>
      <c r="B1298" s="34" t="s">
        <v>351</v>
      </c>
      <c r="C1298" s="35" t="s">
        <v>51</v>
      </c>
      <c r="D1298" s="34" t="s">
        <v>1752</v>
      </c>
      <c r="E1298" s="34" t="s">
        <v>666</v>
      </c>
      <c r="F1298" s="36">
        <v>44139</v>
      </c>
      <c r="G1298" s="35" t="s">
        <v>12</v>
      </c>
      <c r="H1298" s="35" t="s">
        <v>13</v>
      </c>
      <c r="I1298" s="36"/>
      <c r="J1298" s="35"/>
      <c r="K1298" s="35" t="s">
        <v>2</v>
      </c>
      <c r="L1298" s="35" t="s">
        <v>14</v>
      </c>
      <c r="M1298" s="35" t="s">
        <v>15</v>
      </c>
      <c r="N1298" s="193">
        <v>1297</v>
      </c>
    </row>
    <row r="1299" spans="1:14" ht="15.75" x14ac:dyDescent="0.25">
      <c r="A1299" s="37" t="s">
        <v>2914</v>
      </c>
      <c r="B1299" s="37" t="s">
        <v>1815</v>
      </c>
      <c r="C1299" s="38" t="s">
        <v>144</v>
      </c>
      <c r="D1299" s="37" t="s">
        <v>2915</v>
      </c>
      <c r="E1299" s="37" t="s">
        <v>789</v>
      </c>
      <c r="F1299" s="39">
        <v>44000</v>
      </c>
      <c r="G1299" s="38" t="s">
        <v>12</v>
      </c>
      <c r="H1299" s="38" t="s">
        <v>13</v>
      </c>
      <c r="I1299" s="39"/>
      <c r="J1299" s="38"/>
      <c r="K1299" s="38" t="s">
        <v>2</v>
      </c>
      <c r="L1299" s="38" t="s">
        <v>14</v>
      </c>
      <c r="M1299" s="38" t="s">
        <v>15</v>
      </c>
      <c r="N1299" s="35">
        <v>1298</v>
      </c>
    </row>
    <row r="1300" spans="1:14" ht="15.75" x14ac:dyDescent="0.25">
      <c r="A1300" s="34" t="s">
        <v>2354</v>
      </c>
      <c r="B1300" s="34" t="s">
        <v>2355</v>
      </c>
      <c r="C1300" s="35" t="s">
        <v>144</v>
      </c>
      <c r="D1300" s="34" t="s">
        <v>2356</v>
      </c>
      <c r="E1300" s="34" t="s">
        <v>198</v>
      </c>
      <c r="F1300" s="40">
        <v>44000</v>
      </c>
      <c r="G1300" s="35" t="s">
        <v>12</v>
      </c>
      <c r="H1300" s="35" t="s">
        <v>13</v>
      </c>
      <c r="I1300" s="36"/>
      <c r="J1300" s="35"/>
      <c r="K1300" s="35" t="s">
        <v>2</v>
      </c>
      <c r="L1300" s="35" t="s">
        <v>14</v>
      </c>
      <c r="M1300" s="35" t="s">
        <v>15</v>
      </c>
      <c r="N1300" s="35">
        <v>1299</v>
      </c>
    </row>
    <row r="1301" spans="1:14" ht="15.75" x14ac:dyDescent="0.25">
      <c r="A1301" s="37" t="s">
        <v>2076</v>
      </c>
      <c r="B1301" s="37" t="s">
        <v>2077</v>
      </c>
      <c r="C1301" s="38" t="s">
        <v>152</v>
      </c>
      <c r="D1301" s="37" t="s">
        <v>2078</v>
      </c>
      <c r="E1301" s="37" t="s">
        <v>37</v>
      </c>
      <c r="F1301" s="39">
        <v>44000</v>
      </c>
      <c r="G1301" s="38" t="s">
        <v>12</v>
      </c>
      <c r="H1301" s="38" t="s">
        <v>13</v>
      </c>
      <c r="I1301" s="39">
        <v>6000</v>
      </c>
      <c r="J1301" s="38"/>
      <c r="K1301" s="38" t="s">
        <v>2</v>
      </c>
      <c r="L1301" s="38" t="s">
        <v>14</v>
      </c>
      <c r="M1301" s="38" t="s">
        <v>15</v>
      </c>
      <c r="N1301" s="193">
        <v>1300</v>
      </c>
    </row>
    <row r="1302" spans="1:14" ht="15.75" x14ac:dyDescent="0.25">
      <c r="A1302" s="41" t="s">
        <v>1136</v>
      </c>
      <c r="B1302" s="34" t="s">
        <v>1726</v>
      </c>
      <c r="C1302" s="35" t="s">
        <v>9</v>
      </c>
      <c r="D1302" s="34" t="s">
        <v>588</v>
      </c>
      <c r="E1302" s="34" t="s">
        <v>189</v>
      </c>
      <c r="F1302" s="40">
        <v>43978</v>
      </c>
      <c r="G1302" s="35" t="s">
        <v>12</v>
      </c>
      <c r="H1302" s="35" t="s">
        <v>13</v>
      </c>
      <c r="I1302" s="36"/>
      <c r="J1302" s="35"/>
      <c r="K1302" s="35" t="s">
        <v>3</v>
      </c>
      <c r="L1302" s="35" t="s">
        <v>59</v>
      </c>
      <c r="M1302" s="35" t="s">
        <v>60</v>
      </c>
      <c r="N1302" s="35">
        <v>1301</v>
      </c>
    </row>
    <row r="1303" spans="1:14" ht="15.75" x14ac:dyDescent="0.25">
      <c r="A1303" s="42" t="s">
        <v>2916</v>
      </c>
      <c r="B1303" s="37" t="s">
        <v>203</v>
      </c>
      <c r="C1303" s="38" t="s">
        <v>135</v>
      </c>
      <c r="D1303" s="37" t="s">
        <v>2917</v>
      </c>
      <c r="E1303" s="37" t="s">
        <v>789</v>
      </c>
      <c r="F1303" s="39">
        <v>43972</v>
      </c>
      <c r="G1303" s="38" t="s">
        <v>12</v>
      </c>
      <c r="H1303" s="38" t="s">
        <v>13</v>
      </c>
      <c r="I1303" s="39"/>
      <c r="J1303" s="38"/>
      <c r="K1303" s="38" t="s">
        <v>2</v>
      </c>
      <c r="L1303" s="38" t="s">
        <v>14</v>
      </c>
      <c r="M1303" s="38" t="s">
        <v>15</v>
      </c>
      <c r="N1303" s="35">
        <v>1302</v>
      </c>
    </row>
    <row r="1304" spans="1:14" ht="15.75" x14ac:dyDescent="0.25">
      <c r="A1304" s="34" t="s">
        <v>2221</v>
      </c>
      <c r="B1304" s="34" t="s">
        <v>2222</v>
      </c>
      <c r="C1304" s="35" t="s">
        <v>18</v>
      </c>
      <c r="D1304" s="34" t="s">
        <v>2918</v>
      </c>
      <c r="E1304" s="34" t="s">
        <v>639</v>
      </c>
      <c r="F1304" s="36">
        <v>43860</v>
      </c>
      <c r="G1304" s="35" t="s">
        <v>12</v>
      </c>
      <c r="H1304" s="35" t="s">
        <v>13</v>
      </c>
      <c r="I1304" s="36"/>
      <c r="J1304" s="35"/>
      <c r="K1304" s="35" t="s">
        <v>2</v>
      </c>
      <c r="L1304" s="35" t="s">
        <v>14</v>
      </c>
      <c r="M1304" s="35" t="s">
        <v>15</v>
      </c>
      <c r="N1304" s="193">
        <v>1303</v>
      </c>
    </row>
    <row r="1305" spans="1:14" ht="15.75" x14ac:dyDescent="0.25">
      <c r="A1305" s="37" t="s">
        <v>2919</v>
      </c>
      <c r="B1305" s="37" t="s">
        <v>254</v>
      </c>
      <c r="C1305" s="38" t="s">
        <v>144</v>
      </c>
      <c r="D1305" s="37" t="s">
        <v>2920</v>
      </c>
      <c r="E1305" s="37" t="s">
        <v>178</v>
      </c>
      <c r="F1305" s="43">
        <v>43860</v>
      </c>
      <c r="G1305" s="38" t="s">
        <v>12</v>
      </c>
      <c r="H1305" s="38" t="s">
        <v>13</v>
      </c>
      <c r="I1305" s="39"/>
      <c r="J1305" s="38"/>
      <c r="K1305" s="38" t="s">
        <v>2</v>
      </c>
      <c r="L1305" s="38" t="s">
        <v>14</v>
      </c>
      <c r="M1305" s="38" t="s">
        <v>15</v>
      </c>
      <c r="N1305" s="35">
        <v>1304</v>
      </c>
    </row>
    <row r="1306" spans="1:14" ht="15.75" x14ac:dyDescent="0.25">
      <c r="A1306" s="41" t="s">
        <v>1315</v>
      </c>
      <c r="B1306" s="34" t="s">
        <v>1321</v>
      </c>
      <c r="C1306" s="35" t="s">
        <v>135</v>
      </c>
      <c r="D1306" s="34" t="s">
        <v>2085</v>
      </c>
      <c r="E1306" s="34" t="s">
        <v>2661</v>
      </c>
      <c r="F1306" s="36">
        <v>43860</v>
      </c>
      <c r="G1306" s="35" t="s">
        <v>12</v>
      </c>
      <c r="H1306" s="35" t="s">
        <v>13</v>
      </c>
      <c r="I1306" s="36"/>
      <c r="J1306" s="35"/>
      <c r="K1306" s="35" t="s">
        <v>2</v>
      </c>
      <c r="L1306" s="35" t="s">
        <v>14</v>
      </c>
      <c r="M1306" s="35" t="s">
        <v>15</v>
      </c>
      <c r="N1306" s="35">
        <v>1305</v>
      </c>
    </row>
    <row r="1307" spans="1:14" ht="15.75" x14ac:dyDescent="0.25">
      <c r="A1307" s="37" t="s">
        <v>2857</v>
      </c>
      <c r="B1307" s="37" t="s">
        <v>448</v>
      </c>
      <c r="C1307" s="38" t="s">
        <v>87</v>
      </c>
      <c r="D1307" s="37" t="s">
        <v>2921</v>
      </c>
      <c r="E1307" s="37" t="s">
        <v>189</v>
      </c>
      <c r="F1307" s="43">
        <v>43860</v>
      </c>
      <c r="G1307" s="38" t="s">
        <v>12</v>
      </c>
      <c r="H1307" s="38" t="s">
        <v>13</v>
      </c>
      <c r="I1307" s="39"/>
      <c r="J1307" s="38"/>
      <c r="K1307" s="38" t="s">
        <v>2</v>
      </c>
      <c r="L1307" s="38" t="s">
        <v>14</v>
      </c>
      <c r="M1307" s="38" t="s">
        <v>15</v>
      </c>
      <c r="N1307" s="193">
        <v>1306</v>
      </c>
    </row>
    <row r="1308" spans="1:14" ht="15.75" x14ac:dyDescent="0.25">
      <c r="A1308" s="41" t="s">
        <v>2498</v>
      </c>
      <c r="B1308" s="34" t="s">
        <v>1499</v>
      </c>
      <c r="C1308" s="35" t="s">
        <v>144</v>
      </c>
      <c r="D1308" s="34" t="s">
        <v>588</v>
      </c>
      <c r="E1308" s="34" t="s">
        <v>297</v>
      </c>
      <c r="F1308" s="40">
        <v>43859</v>
      </c>
      <c r="G1308" s="35" t="s">
        <v>12</v>
      </c>
      <c r="H1308" s="35" t="s">
        <v>13</v>
      </c>
      <c r="I1308" s="36">
        <v>1500</v>
      </c>
      <c r="J1308" s="35"/>
      <c r="K1308" s="35" t="s">
        <v>3</v>
      </c>
      <c r="L1308" s="35" t="s">
        <v>59</v>
      </c>
      <c r="M1308" s="35" t="s">
        <v>60</v>
      </c>
      <c r="N1308" s="35">
        <v>1307</v>
      </c>
    </row>
    <row r="1309" spans="1:14" ht="15.75" x14ac:dyDescent="0.25">
      <c r="A1309" s="37" t="s">
        <v>1688</v>
      </c>
      <c r="B1309" s="37" t="s">
        <v>2486</v>
      </c>
      <c r="C1309" s="38" t="s">
        <v>144</v>
      </c>
      <c r="D1309" s="37" t="s">
        <v>2487</v>
      </c>
      <c r="E1309" s="37" t="s">
        <v>2014</v>
      </c>
      <c r="F1309" s="39">
        <v>43824</v>
      </c>
      <c r="G1309" s="38" t="s">
        <v>12</v>
      </c>
      <c r="H1309" s="38" t="s">
        <v>63</v>
      </c>
      <c r="I1309" s="39"/>
      <c r="J1309" s="38"/>
      <c r="K1309" s="38" t="s">
        <v>2</v>
      </c>
      <c r="L1309" s="38" t="s">
        <v>14</v>
      </c>
      <c r="M1309" s="38" t="s">
        <v>15</v>
      </c>
      <c r="N1309" s="35">
        <v>1308</v>
      </c>
    </row>
    <row r="1310" spans="1:14" ht="15.75" x14ac:dyDescent="0.25">
      <c r="A1310" s="34" t="s">
        <v>2922</v>
      </c>
      <c r="B1310" s="34" t="s">
        <v>2923</v>
      </c>
      <c r="C1310" s="35" t="s">
        <v>23</v>
      </c>
      <c r="D1310" s="34" t="s">
        <v>2924</v>
      </c>
      <c r="E1310" s="34" t="s">
        <v>1272</v>
      </c>
      <c r="F1310" s="40">
        <v>43682</v>
      </c>
      <c r="G1310" s="35" t="s">
        <v>12</v>
      </c>
      <c r="H1310" s="35" t="s">
        <v>13</v>
      </c>
      <c r="I1310" s="36"/>
      <c r="J1310" s="35"/>
      <c r="K1310" s="35" t="s">
        <v>246</v>
      </c>
      <c r="L1310" s="35" t="s">
        <v>14</v>
      </c>
      <c r="M1310" s="35" t="s">
        <v>15</v>
      </c>
      <c r="N1310" s="193">
        <v>1309</v>
      </c>
    </row>
    <row r="1311" spans="1:14" ht="15.75" x14ac:dyDescent="0.25">
      <c r="A1311" s="37" t="s">
        <v>2502</v>
      </c>
      <c r="B1311" s="37" t="s">
        <v>628</v>
      </c>
      <c r="C1311" s="38" t="s">
        <v>18</v>
      </c>
      <c r="D1311" s="37" t="s">
        <v>2503</v>
      </c>
      <c r="E1311" s="37" t="s">
        <v>297</v>
      </c>
      <c r="F1311" s="39">
        <v>43656</v>
      </c>
      <c r="G1311" s="38" t="s">
        <v>58</v>
      </c>
      <c r="H1311" s="38" t="s">
        <v>13</v>
      </c>
      <c r="I1311" s="39">
        <v>900</v>
      </c>
      <c r="J1311" s="38"/>
      <c r="K1311" s="38" t="s">
        <v>1</v>
      </c>
      <c r="L1311" s="38" t="s">
        <v>59</v>
      </c>
      <c r="M1311" s="38" t="s">
        <v>60</v>
      </c>
      <c r="N1311" s="35">
        <v>1310</v>
      </c>
    </row>
    <row r="1312" spans="1:14" ht="15.75" x14ac:dyDescent="0.25">
      <c r="A1312" s="41" t="s">
        <v>2925</v>
      </c>
      <c r="B1312" s="34" t="s">
        <v>1309</v>
      </c>
      <c r="C1312" s="35" t="s">
        <v>181</v>
      </c>
      <c r="D1312" s="34" t="s">
        <v>2926</v>
      </c>
      <c r="E1312" s="34" t="s">
        <v>1490</v>
      </c>
      <c r="F1312" s="36">
        <v>43649</v>
      </c>
      <c r="G1312" s="35" t="s">
        <v>12</v>
      </c>
      <c r="H1312" s="35" t="s">
        <v>13</v>
      </c>
      <c r="I1312" s="36"/>
      <c r="J1312" s="35"/>
      <c r="K1312" s="35" t="s">
        <v>2</v>
      </c>
      <c r="L1312" s="35" t="s">
        <v>14</v>
      </c>
      <c r="M1312" s="35" t="s">
        <v>15</v>
      </c>
      <c r="N1312" s="35">
        <v>1311</v>
      </c>
    </row>
    <row r="1313" spans="1:14" ht="15.75" x14ac:dyDescent="0.25">
      <c r="A1313" s="37" t="s">
        <v>2927</v>
      </c>
      <c r="B1313" s="37" t="s">
        <v>821</v>
      </c>
      <c r="C1313" s="38" t="s">
        <v>43</v>
      </c>
      <c r="D1313" s="37" t="s">
        <v>2928</v>
      </c>
      <c r="E1313" s="37" t="s">
        <v>2929</v>
      </c>
      <c r="F1313" s="39">
        <v>43615</v>
      </c>
      <c r="G1313" s="38" t="s">
        <v>12</v>
      </c>
      <c r="H1313" s="38" t="s">
        <v>13</v>
      </c>
      <c r="I1313" s="39"/>
      <c r="J1313" s="38"/>
      <c r="K1313" s="38" t="s">
        <v>2</v>
      </c>
      <c r="L1313" s="38" t="s">
        <v>14</v>
      </c>
      <c r="M1313" s="38" t="s">
        <v>15</v>
      </c>
      <c r="N1313" s="193">
        <v>1312</v>
      </c>
    </row>
    <row r="1314" spans="1:14" ht="15.75" x14ac:dyDescent="0.25">
      <c r="A1314" s="34" t="s">
        <v>2930</v>
      </c>
      <c r="B1314" s="34" t="s">
        <v>746</v>
      </c>
      <c r="C1314" s="35" t="s">
        <v>181</v>
      </c>
      <c r="D1314" s="34" t="s">
        <v>2931</v>
      </c>
      <c r="E1314" s="34" t="s">
        <v>435</v>
      </c>
      <c r="F1314" s="36">
        <v>43614</v>
      </c>
      <c r="G1314" s="35" t="s">
        <v>12</v>
      </c>
      <c r="H1314" s="35" t="s">
        <v>13</v>
      </c>
      <c r="I1314" s="36"/>
      <c r="J1314" s="35"/>
      <c r="K1314" s="35" t="s">
        <v>2</v>
      </c>
      <c r="L1314" s="35" t="s">
        <v>14</v>
      </c>
      <c r="M1314" s="35" t="s">
        <v>15</v>
      </c>
      <c r="N1314" s="35">
        <v>1313</v>
      </c>
    </row>
    <row r="1315" spans="1:14" ht="15.75" x14ac:dyDescent="0.25">
      <c r="A1315" s="42" t="s">
        <v>1969</v>
      </c>
      <c r="B1315" s="37" t="s">
        <v>2488</v>
      </c>
      <c r="C1315" s="49"/>
      <c r="D1315" s="37" t="s">
        <v>2489</v>
      </c>
      <c r="E1315" s="37" t="s">
        <v>2490</v>
      </c>
      <c r="F1315" s="43">
        <v>43614</v>
      </c>
      <c r="G1315" s="38" t="s">
        <v>12</v>
      </c>
      <c r="H1315" s="38" t="s">
        <v>13</v>
      </c>
      <c r="I1315" s="39"/>
      <c r="J1315" s="38"/>
      <c r="K1315" s="38" t="s">
        <v>2</v>
      </c>
      <c r="L1315" s="38" t="s">
        <v>14</v>
      </c>
      <c r="M1315" s="38" t="s">
        <v>15</v>
      </c>
      <c r="N1315" s="35">
        <v>1314</v>
      </c>
    </row>
    <row r="1316" spans="1:14" ht="15.75" x14ac:dyDescent="0.25">
      <c r="A1316" s="41" t="s">
        <v>2190</v>
      </c>
      <c r="B1316" s="34" t="s">
        <v>147</v>
      </c>
      <c r="C1316" s="35" t="s">
        <v>181</v>
      </c>
      <c r="D1316" s="34" t="s">
        <v>2932</v>
      </c>
      <c r="E1316" s="34" t="s">
        <v>706</v>
      </c>
      <c r="F1316" s="40">
        <v>43614</v>
      </c>
      <c r="G1316" s="35" t="s">
        <v>12</v>
      </c>
      <c r="H1316" s="35" t="s">
        <v>13</v>
      </c>
      <c r="I1316" s="36"/>
      <c r="J1316" s="35"/>
      <c r="K1316" s="35" t="s">
        <v>2</v>
      </c>
      <c r="L1316" s="35" t="s">
        <v>14</v>
      </c>
      <c r="M1316" s="35" t="s">
        <v>15</v>
      </c>
      <c r="N1316" s="193">
        <v>1315</v>
      </c>
    </row>
    <row r="1317" spans="1:14" ht="15.75" x14ac:dyDescent="0.25">
      <c r="A1317" s="37" t="s">
        <v>313</v>
      </c>
      <c r="B1317" s="37" t="s">
        <v>2024</v>
      </c>
      <c r="C1317" s="49"/>
      <c r="D1317" s="37" t="s">
        <v>2491</v>
      </c>
      <c r="E1317" s="37" t="s">
        <v>1665</v>
      </c>
      <c r="F1317" s="43">
        <v>43613</v>
      </c>
      <c r="G1317" s="38" t="s">
        <v>12</v>
      </c>
      <c r="H1317" s="38" t="s">
        <v>13</v>
      </c>
      <c r="I1317" s="39"/>
      <c r="J1317" s="38"/>
      <c r="K1317" s="38" t="s">
        <v>2</v>
      </c>
      <c r="L1317" s="38" t="s">
        <v>14</v>
      </c>
      <c r="M1317" s="38" t="s">
        <v>15</v>
      </c>
      <c r="N1317" s="35">
        <v>1316</v>
      </c>
    </row>
    <row r="1318" spans="1:14" ht="15.75" x14ac:dyDescent="0.25">
      <c r="A1318" s="34" t="s">
        <v>989</v>
      </c>
      <c r="B1318" s="34" t="s">
        <v>2461</v>
      </c>
      <c r="C1318" s="35" t="s">
        <v>135</v>
      </c>
      <c r="D1318" s="34" t="s">
        <v>588</v>
      </c>
      <c r="E1318" s="34" t="s">
        <v>258</v>
      </c>
      <c r="F1318" s="40">
        <v>43515</v>
      </c>
      <c r="G1318" s="35" t="s">
        <v>12</v>
      </c>
      <c r="H1318" s="35" t="s">
        <v>13</v>
      </c>
      <c r="I1318" s="36"/>
      <c r="J1318" s="35"/>
      <c r="K1318" s="35" t="s">
        <v>3</v>
      </c>
      <c r="L1318" s="35" t="s">
        <v>59</v>
      </c>
      <c r="M1318" s="35" t="s">
        <v>60</v>
      </c>
      <c r="N1318" s="35">
        <v>1317</v>
      </c>
    </row>
    <row r="1319" spans="1:14" ht="15.75" x14ac:dyDescent="0.25">
      <c r="A1319" s="37" t="s">
        <v>2471</v>
      </c>
      <c r="B1319" s="37" t="s">
        <v>728</v>
      </c>
      <c r="C1319" s="38" t="s">
        <v>144</v>
      </c>
      <c r="D1319" s="37" t="s">
        <v>588</v>
      </c>
      <c r="E1319" s="37" t="s">
        <v>221</v>
      </c>
      <c r="F1319" s="39">
        <v>43500</v>
      </c>
      <c r="G1319" s="38" t="s">
        <v>12</v>
      </c>
      <c r="H1319" s="38" t="s">
        <v>13</v>
      </c>
      <c r="I1319" s="39"/>
      <c r="J1319" s="38"/>
      <c r="K1319" s="38" t="s">
        <v>3</v>
      </c>
      <c r="L1319" s="38" t="s">
        <v>59</v>
      </c>
      <c r="M1319" s="38" t="s">
        <v>60</v>
      </c>
      <c r="N1319" s="193">
        <v>1318</v>
      </c>
    </row>
    <row r="1320" spans="1:14" ht="15.75" x14ac:dyDescent="0.25">
      <c r="A1320" s="41" t="s">
        <v>2472</v>
      </c>
      <c r="B1320" s="34" t="s">
        <v>2473</v>
      </c>
      <c r="C1320" s="35" t="s">
        <v>144</v>
      </c>
      <c r="D1320" s="34" t="s">
        <v>588</v>
      </c>
      <c r="E1320" s="34" t="s">
        <v>221</v>
      </c>
      <c r="F1320" s="36">
        <v>43500</v>
      </c>
      <c r="G1320" s="35" t="s">
        <v>58</v>
      </c>
      <c r="H1320" s="35" t="s">
        <v>13</v>
      </c>
      <c r="I1320" s="36"/>
      <c r="J1320" s="35"/>
      <c r="K1320" s="35" t="s">
        <v>1</v>
      </c>
      <c r="L1320" s="35" t="s">
        <v>59</v>
      </c>
      <c r="M1320" s="35" t="s">
        <v>60</v>
      </c>
      <c r="N1320" s="35">
        <v>1319</v>
      </c>
    </row>
    <row r="1321" spans="1:14" ht="15.75" x14ac:dyDescent="0.25">
      <c r="A1321" s="37" t="s">
        <v>2483</v>
      </c>
      <c r="B1321" s="37" t="s">
        <v>2012</v>
      </c>
      <c r="C1321" s="38" t="s">
        <v>152</v>
      </c>
      <c r="D1321" s="37" t="s">
        <v>588</v>
      </c>
      <c r="E1321" s="37" t="s">
        <v>342</v>
      </c>
      <c r="F1321" s="39">
        <v>43500</v>
      </c>
      <c r="G1321" s="38" t="s">
        <v>12</v>
      </c>
      <c r="H1321" s="38" t="s">
        <v>13</v>
      </c>
      <c r="I1321" s="39"/>
      <c r="J1321" s="38"/>
      <c r="K1321" s="38" t="s">
        <v>3</v>
      </c>
      <c r="L1321" s="38" t="s">
        <v>59</v>
      </c>
      <c r="M1321" s="38" t="s">
        <v>60</v>
      </c>
      <c r="N1321" s="35">
        <v>1320</v>
      </c>
    </row>
    <row r="1322" spans="1:14" ht="15.75" x14ac:dyDescent="0.25">
      <c r="A1322" s="34" t="s">
        <v>420</v>
      </c>
      <c r="B1322" s="34" t="s">
        <v>2933</v>
      </c>
      <c r="C1322" s="35" t="s">
        <v>87</v>
      </c>
      <c r="D1322" s="34" t="s">
        <v>2934</v>
      </c>
      <c r="E1322" s="34" t="s">
        <v>493</v>
      </c>
      <c r="F1322" s="36">
        <v>43430</v>
      </c>
      <c r="G1322" s="35" t="s">
        <v>12</v>
      </c>
      <c r="H1322" s="35" t="s">
        <v>13</v>
      </c>
      <c r="I1322" s="36"/>
      <c r="J1322" s="35"/>
      <c r="K1322" s="35" t="s">
        <v>2</v>
      </c>
      <c r="L1322" s="35" t="s">
        <v>14</v>
      </c>
      <c r="M1322" s="35" t="s">
        <v>15</v>
      </c>
      <c r="N1322" s="193">
        <v>1321</v>
      </c>
    </row>
    <row r="1323" spans="1:14" ht="15.75" x14ac:dyDescent="0.25">
      <c r="A1323" s="37" t="s">
        <v>2935</v>
      </c>
      <c r="B1323" s="37" t="s">
        <v>111</v>
      </c>
      <c r="C1323" s="38" t="s">
        <v>12</v>
      </c>
      <c r="D1323" s="37" t="s">
        <v>2936</v>
      </c>
      <c r="E1323" s="37" t="s">
        <v>570</v>
      </c>
      <c r="F1323" s="39">
        <v>43408</v>
      </c>
      <c r="G1323" s="38" t="s">
        <v>12</v>
      </c>
      <c r="H1323" s="38" t="s">
        <v>13</v>
      </c>
      <c r="I1323" s="39"/>
      <c r="J1323" s="38"/>
      <c r="K1323" s="38" t="s">
        <v>2</v>
      </c>
      <c r="L1323" s="38" t="s">
        <v>14</v>
      </c>
      <c r="M1323" s="38" t="s">
        <v>15</v>
      </c>
      <c r="N1323" s="35">
        <v>1322</v>
      </c>
    </row>
    <row r="1324" spans="1:14" ht="15.75" x14ac:dyDescent="0.25">
      <c r="A1324" s="34" t="s">
        <v>2237</v>
      </c>
      <c r="B1324" s="34" t="s">
        <v>1089</v>
      </c>
      <c r="C1324" s="35" t="s">
        <v>51</v>
      </c>
      <c r="D1324" s="34" t="s">
        <v>2937</v>
      </c>
      <c r="E1324" s="34" t="s">
        <v>2786</v>
      </c>
      <c r="F1324" s="40">
        <v>43408</v>
      </c>
      <c r="G1324" s="35" t="s">
        <v>12</v>
      </c>
      <c r="H1324" s="35" t="s">
        <v>13</v>
      </c>
      <c r="I1324" s="36">
        <v>6000</v>
      </c>
      <c r="J1324" s="35"/>
      <c r="K1324" s="35" t="s">
        <v>2</v>
      </c>
      <c r="L1324" s="35" t="s">
        <v>14</v>
      </c>
      <c r="M1324" s="35" t="s">
        <v>15</v>
      </c>
      <c r="N1324" s="35">
        <v>1323</v>
      </c>
    </row>
    <row r="1325" spans="1:14" ht="15.75" x14ac:dyDescent="0.25">
      <c r="A1325" s="37" t="s">
        <v>2938</v>
      </c>
      <c r="B1325" s="37" t="s">
        <v>358</v>
      </c>
      <c r="C1325" s="38" t="s">
        <v>51</v>
      </c>
      <c r="D1325" s="37" t="s">
        <v>2495</v>
      </c>
      <c r="E1325" s="37" t="s">
        <v>2496</v>
      </c>
      <c r="F1325" s="39">
        <v>43386</v>
      </c>
      <c r="G1325" s="38" t="s">
        <v>12</v>
      </c>
      <c r="H1325" s="38" t="s">
        <v>13</v>
      </c>
      <c r="I1325" s="39"/>
      <c r="J1325" s="38"/>
      <c r="K1325" s="38" t="s">
        <v>246</v>
      </c>
      <c r="L1325" s="38" t="s">
        <v>14</v>
      </c>
      <c r="M1325" s="38" t="s">
        <v>15</v>
      </c>
      <c r="N1325" s="193">
        <v>1324</v>
      </c>
    </row>
    <row r="1326" spans="1:14" ht="15.75" x14ac:dyDescent="0.25">
      <c r="A1326" s="34" t="s">
        <v>2492</v>
      </c>
      <c r="B1326" s="34" t="s">
        <v>1482</v>
      </c>
      <c r="C1326" s="35" t="s">
        <v>51</v>
      </c>
      <c r="D1326" s="34" t="s">
        <v>588</v>
      </c>
      <c r="E1326" s="34" t="s">
        <v>916</v>
      </c>
      <c r="F1326" s="36">
        <v>43333</v>
      </c>
      <c r="G1326" s="35" t="s">
        <v>12</v>
      </c>
      <c r="H1326" s="35" t="s">
        <v>13</v>
      </c>
      <c r="I1326" s="36"/>
      <c r="J1326" s="35"/>
      <c r="K1326" s="35" t="s">
        <v>3</v>
      </c>
      <c r="L1326" s="35" t="s">
        <v>59</v>
      </c>
      <c r="M1326" s="35" t="s">
        <v>60</v>
      </c>
      <c r="N1326" s="35">
        <v>1325</v>
      </c>
    </row>
    <row r="1327" spans="1:14" ht="15.75" x14ac:dyDescent="0.25">
      <c r="A1327" s="37" t="s">
        <v>1922</v>
      </c>
      <c r="B1327" s="37" t="s">
        <v>2493</v>
      </c>
      <c r="C1327" s="38" t="s">
        <v>87</v>
      </c>
      <c r="D1327" s="37" t="s">
        <v>588</v>
      </c>
      <c r="E1327" s="37" t="s">
        <v>916</v>
      </c>
      <c r="F1327" s="39">
        <v>43333</v>
      </c>
      <c r="G1327" s="38" t="s">
        <v>12</v>
      </c>
      <c r="H1327" s="38" t="s">
        <v>13</v>
      </c>
      <c r="I1327" s="39"/>
      <c r="J1327" s="38"/>
      <c r="K1327" s="38" t="s">
        <v>3</v>
      </c>
      <c r="L1327" s="38" t="s">
        <v>59</v>
      </c>
      <c r="M1327" s="38" t="s">
        <v>60</v>
      </c>
      <c r="N1327" s="35">
        <v>1326</v>
      </c>
    </row>
    <row r="1328" spans="1:14" ht="15.75" x14ac:dyDescent="0.25">
      <c r="A1328" s="34" t="s">
        <v>2439</v>
      </c>
      <c r="B1328" s="34" t="s">
        <v>2440</v>
      </c>
      <c r="C1328" s="35" t="s">
        <v>12</v>
      </c>
      <c r="D1328" s="34" t="s">
        <v>2379</v>
      </c>
      <c r="E1328" s="34" t="s">
        <v>994</v>
      </c>
      <c r="F1328" s="40">
        <v>43307</v>
      </c>
      <c r="G1328" s="35" t="s">
        <v>12</v>
      </c>
      <c r="H1328" s="35" t="s">
        <v>13</v>
      </c>
      <c r="I1328" s="36"/>
      <c r="J1328" s="35"/>
      <c r="K1328" s="35" t="s">
        <v>2</v>
      </c>
      <c r="L1328" s="35" t="s">
        <v>14</v>
      </c>
      <c r="M1328" s="35" t="s">
        <v>15</v>
      </c>
      <c r="N1328" s="193">
        <v>1327</v>
      </c>
    </row>
    <row r="1329" spans="1:14" ht="15.75" x14ac:dyDescent="0.25">
      <c r="A1329" s="37" t="s">
        <v>2312</v>
      </c>
      <c r="B1329" s="37" t="s">
        <v>601</v>
      </c>
      <c r="C1329" s="38" t="s">
        <v>144</v>
      </c>
      <c r="D1329" s="37" t="s">
        <v>2313</v>
      </c>
      <c r="E1329" s="37" t="s">
        <v>221</v>
      </c>
      <c r="F1329" s="39">
        <v>43193</v>
      </c>
      <c r="G1329" s="57" t="s">
        <v>3364</v>
      </c>
      <c r="H1329" s="57" t="s">
        <v>13</v>
      </c>
      <c r="I1329" s="39"/>
      <c r="J1329" s="57"/>
      <c r="K1329" s="57" t="s">
        <v>2600</v>
      </c>
      <c r="L1329" s="38" t="s">
        <v>59</v>
      </c>
      <c r="M1329" s="38" t="s">
        <v>15</v>
      </c>
      <c r="N1329" s="35">
        <v>1328</v>
      </c>
    </row>
    <row r="1330" spans="1:14" ht="15.75" x14ac:dyDescent="0.25">
      <c r="A1330" s="34" t="s">
        <v>2939</v>
      </c>
      <c r="B1330" s="34" t="s">
        <v>1436</v>
      </c>
      <c r="C1330" s="35" t="s">
        <v>144</v>
      </c>
      <c r="D1330" s="34" t="s">
        <v>2940</v>
      </c>
      <c r="E1330" s="34" t="s">
        <v>37</v>
      </c>
      <c r="F1330" s="40">
        <v>43179</v>
      </c>
      <c r="G1330" s="35" t="s">
        <v>12</v>
      </c>
      <c r="H1330" s="35" t="s">
        <v>13</v>
      </c>
      <c r="I1330" s="36"/>
      <c r="J1330" s="35"/>
      <c r="K1330" s="35" t="s">
        <v>2</v>
      </c>
      <c r="L1330" s="35" t="s">
        <v>14</v>
      </c>
      <c r="M1330" s="35" t="s">
        <v>15</v>
      </c>
      <c r="N1330" s="35">
        <v>1329</v>
      </c>
    </row>
    <row r="1331" spans="1:14" ht="15.75" x14ac:dyDescent="0.25">
      <c r="A1331" s="42" t="s">
        <v>2941</v>
      </c>
      <c r="B1331" s="37" t="s">
        <v>127</v>
      </c>
      <c r="C1331" s="38" t="s">
        <v>31</v>
      </c>
      <c r="D1331" s="37" t="s">
        <v>2942</v>
      </c>
      <c r="E1331" s="37" t="s">
        <v>37</v>
      </c>
      <c r="F1331" s="39">
        <v>43140</v>
      </c>
      <c r="G1331" s="38" t="s">
        <v>12</v>
      </c>
      <c r="H1331" s="38" t="s">
        <v>13</v>
      </c>
      <c r="I1331" s="39"/>
      <c r="J1331" s="38"/>
      <c r="K1331" s="38" t="s">
        <v>2</v>
      </c>
      <c r="L1331" s="38" t="s">
        <v>14</v>
      </c>
      <c r="M1331" s="38" t="s">
        <v>15</v>
      </c>
      <c r="N1331" s="193">
        <v>1330</v>
      </c>
    </row>
    <row r="1332" spans="1:14" ht="15.75" x14ac:dyDescent="0.25">
      <c r="A1332" s="34" t="s">
        <v>2943</v>
      </c>
      <c r="B1332" s="34" t="s">
        <v>1424</v>
      </c>
      <c r="C1332" s="35" t="s">
        <v>187</v>
      </c>
      <c r="D1332" s="34" t="s">
        <v>2491</v>
      </c>
      <c r="E1332" s="34" t="s">
        <v>1665</v>
      </c>
      <c r="F1332" s="36">
        <v>43083</v>
      </c>
      <c r="G1332" s="35" t="s">
        <v>12</v>
      </c>
      <c r="H1332" s="35" t="s">
        <v>13</v>
      </c>
      <c r="I1332" s="36"/>
      <c r="J1332" s="35"/>
      <c r="K1332" s="35" t="s">
        <v>2</v>
      </c>
      <c r="L1332" s="35" t="s">
        <v>14</v>
      </c>
      <c r="M1332" s="35" t="s">
        <v>15</v>
      </c>
      <c r="N1332" s="35">
        <v>1331</v>
      </c>
    </row>
    <row r="1333" spans="1:14" ht="15.75" x14ac:dyDescent="0.25">
      <c r="A1333" s="37" t="s">
        <v>2311</v>
      </c>
      <c r="B1333" s="37" t="s">
        <v>601</v>
      </c>
      <c r="C1333" s="38" t="s">
        <v>181</v>
      </c>
      <c r="D1333" s="37" t="s">
        <v>2491</v>
      </c>
      <c r="E1333" s="37" t="s">
        <v>1665</v>
      </c>
      <c r="F1333" s="39">
        <v>43083</v>
      </c>
      <c r="G1333" s="38" t="s">
        <v>12</v>
      </c>
      <c r="H1333" s="38" t="s">
        <v>13</v>
      </c>
      <c r="I1333" s="39"/>
      <c r="J1333" s="38"/>
      <c r="K1333" s="38" t="s">
        <v>2</v>
      </c>
      <c r="L1333" s="38" t="s">
        <v>14</v>
      </c>
      <c r="M1333" s="38" t="s">
        <v>15</v>
      </c>
      <c r="N1333" s="35">
        <v>1332</v>
      </c>
    </row>
    <row r="1334" spans="1:14" ht="15.75" x14ac:dyDescent="0.25">
      <c r="A1334" s="34" t="s">
        <v>2944</v>
      </c>
      <c r="B1334" s="34" t="s">
        <v>1634</v>
      </c>
      <c r="C1334" s="35" t="s">
        <v>135</v>
      </c>
      <c r="D1334" s="34" t="s">
        <v>588</v>
      </c>
      <c r="E1334" s="34" t="s">
        <v>607</v>
      </c>
      <c r="F1334" s="40">
        <v>43000</v>
      </c>
      <c r="G1334" s="35" t="s">
        <v>12</v>
      </c>
      <c r="H1334" s="35" t="s">
        <v>13</v>
      </c>
      <c r="I1334" s="36"/>
      <c r="J1334" s="35"/>
      <c r="K1334" s="35" t="s">
        <v>3</v>
      </c>
      <c r="L1334" s="35" t="s">
        <v>59</v>
      </c>
      <c r="M1334" s="35" t="s">
        <v>60</v>
      </c>
      <c r="N1334" s="193">
        <v>1333</v>
      </c>
    </row>
    <row r="1335" spans="1:14" ht="15.75" x14ac:dyDescent="0.25">
      <c r="A1335" s="37" t="s">
        <v>1237</v>
      </c>
      <c r="B1335" s="37" t="s">
        <v>8</v>
      </c>
      <c r="C1335" s="38" t="s">
        <v>181</v>
      </c>
      <c r="D1335" s="37" t="s">
        <v>2945</v>
      </c>
      <c r="E1335" s="37" t="s">
        <v>706</v>
      </c>
      <c r="F1335" s="43">
        <v>43000</v>
      </c>
      <c r="G1335" s="38" t="s">
        <v>12</v>
      </c>
      <c r="H1335" s="38" t="s">
        <v>13</v>
      </c>
      <c r="I1335" s="39"/>
      <c r="J1335" s="38"/>
      <c r="K1335" s="38" t="s">
        <v>2</v>
      </c>
      <c r="L1335" s="38" t="s">
        <v>14</v>
      </c>
      <c r="M1335" s="38" t="s">
        <v>15</v>
      </c>
      <c r="N1335" s="35">
        <v>1334</v>
      </c>
    </row>
    <row r="1336" spans="1:14" ht="15.75" x14ac:dyDescent="0.25">
      <c r="A1336" s="41" t="s">
        <v>1877</v>
      </c>
      <c r="B1336" s="34" t="s">
        <v>990</v>
      </c>
      <c r="C1336" s="35" t="s">
        <v>12</v>
      </c>
      <c r="D1336" s="34" t="s">
        <v>588</v>
      </c>
      <c r="E1336" s="34" t="s">
        <v>189</v>
      </c>
      <c r="F1336" s="36">
        <v>42999</v>
      </c>
      <c r="G1336" s="35" t="s">
        <v>58</v>
      </c>
      <c r="H1336" s="35" t="s">
        <v>13</v>
      </c>
      <c r="I1336" s="36"/>
      <c r="J1336" s="35"/>
      <c r="K1336" s="35" t="s">
        <v>1</v>
      </c>
      <c r="L1336" s="35" t="s">
        <v>59</v>
      </c>
      <c r="M1336" s="35" t="s">
        <v>60</v>
      </c>
      <c r="N1336" s="35">
        <v>1335</v>
      </c>
    </row>
    <row r="1337" spans="1:14" ht="15.75" x14ac:dyDescent="0.25">
      <c r="A1337" s="37" t="s">
        <v>104</v>
      </c>
      <c r="B1337" s="37" t="s">
        <v>260</v>
      </c>
      <c r="C1337" s="38" t="s">
        <v>181</v>
      </c>
      <c r="D1337" s="37" t="s">
        <v>2946</v>
      </c>
      <c r="E1337" s="37" t="s">
        <v>1104</v>
      </c>
      <c r="F1337" s="39">
        <v>42873</v>
      </c>
      <c r="G1337" s="38" t="s">
        <v>12</v>
      </c>
      <c r="H1337" s="38" t="s">
        <v>13</v>
      </c>
      <c r="I1337" s="39"/>
      <c r="J1337" s="38"/>
      <c r="K1337" s="38" t="s">
        <v>2</v>
      </c>
      <c r="L1337" s="38" t="s">
        <v>14</v>
      </c>
      <c r="M1337" s="38" t="s">
        <v>15</v>
      </c>
      <c r="N1337" s="193">
        <v>1336</v>
      </c>
    </row>
    <row r="1338" spans="1:14" ht="15.75" x14ac:dyDescent="0.25">
      <c r="A1338" s="41" t="s">
        <v>2947</v>
      </c>
      <c r="B1338" s="34" t="s">
        <v>2711</v>
      </c>
      <c r="C1338" s="35" t="s">
        <v>87</v>
      </c>
      <c r="D1338" s="34" t="s">
        <v>2948</v>
      </c>
      <c r="E1338" s="34" t="s">
        <v>505</v>
      </c>
      <c r="F1338" s="40">
        <v>42605</v>
      </c>
      <c r="G1338" s="35" t="s">
        <v>12</v>
      </c>
      <c r="H1338" s="35" t="s">
        <v>13</v>
      </c>
      <c r="I1338" s="36"/>
      <c r="J1338" s="35"/>
      <c r="K1338" s="35" t="s">
        <v>2</v>
      </c>
      <c r="L1338" s="35" t="s">
        <v>14</v>
      </c>
      <c r="M1338" s="35" t="s">
        <v>15</v>
      </c>
      <c r="N1338" s="35">
        <v>1337</v>
      </c>
    </row>
    <row r="1339" spans="1:14" ht="15.75" x14ac:dyDescent="0.25">
      <c r="A1339" s="42" t="s">
        <v>2501</v>
      </c>
      <c r="B1339" s="37" t="s">
        <v>465</v>
      </c>
      <c r="C1339" s="38" t="s">
        <v>51</v>
      </c>
      <c r="D1339" s="37" t="s">
        <v>588</v>
      </c>
      <c r="E1339" s="37" t="s">
        <v>508</v>
      </c>
      <c r="F1339" s="39">
        <v>42500</v>
      </c>
      <c r="G1339" s="38" t="s">
        <v>12</v>
      </c>
      <c r="H1339" s="38" t="s">
        <v>13</v>
      </c>
      <c r="I1339" s="39"/>
      <c r="J1339" s="38"/>
      <c r="K1339" s="38" t="s">
        <v>3</v>
      </c>
      <c r="L1339" s="38" t="s">
        <v>59</v>
      </c>
      <c r="M1339" s="38" t="s">
        <v>60</v>
      </c>
      <c r="N1339" s="35">
        <v>1338</v>
      </c>
    </row>
    <row r="1340" spans="1:14" ht="15.75" x14ac:dyDescent="0.25">
      <c r="A1340" s="41" t="s">
        <v>2038</v>
      </c>
      <c r="B1340" s="34" t="s">
        <v>1447</v>
      </c>
      <c r="C1340" s="35" t="s">
        <v>152</v>
      </c>
      <c r="D1340" s="34" t="s">
        <v>588</v>
      </c>
      <c r="E1340" s="34" t="s">
        <v>189</v>
      </c>
      <c r="F1340" s="36">
        <v>42500</v>
      </c>
      <c r="G1340" s="35" t="s">
        <v>12</v>
      </c>
      <c r="H1340" s="35" t="s">
        <v>13</v>
      </c>
      <c r="I1340" s="36"/>
      <c r="J1340" s="35"/>
      <c r="K1340" s="35" t="s">
        <v>3</v>
      </c>
      <c r="L1340" s="35" t="s">
        <v>59</v>
      </c>
      <c r="M1340" s="35" t="s">
        <v>60</v>
      </c>
      <c r="N1340" s="193">
        <v>1339</v>
      </c>
    </row>
    <row r="1341" spans="1:14" ht="15.75" x14ac:dyDescent="0.25">
      <c r="A1341" s="42" t="s">
        <v>2949</v>
      </c>
      <c r="B1341" s="37" t="s">
        <v>8</v>
      </c>
      <c r="C1341" s="38" t="s">
        <v>87</v>
      </c>
      <c r="D1341" s="37" t="s">
        <v>2950</v>
      </c>
      <c r="E1341" s="37" t="s">
        <v>37</v>
      </c>
      <c r="F1341" s="43">
        <v>42347</v>
      </c>
      <c r="G1341" s="38" t="s">
        <v>12</v>
      </c>
      <c r="H1341" s="38" t="s">
        <v>13</v>
      </c>
      <c r="I1341" s="39"/>
      <c r="J1341" s="38"/>
      <c r="K1341" s="38" t="s">
        <v>2</v>
      </c>
      <c r="L1341" s="38" t="s">
        <v>14</v>
      </c>
      <c r="M1341" s="38" t="s">
        <v>15</v>
      </c>
      <c r="N1341" s="35">
        <v>1340</v>
      </c>
    </row>
    <row r="1342" spans="1:14" ht="15.75" x14ac:dyDescent="0.25">
      <c r="A1342" s="34" t="s">
        <v>2951</v>
      </c>
      <c r="B1342" s="34" t="s">
        <v>111</v>
      </c>
      <c r="C1342" s="35" t="s">
        <v>12</v>
      </c>
      <c r="D1342" s="34" t="s">
        <v>2952</v>
      </c>
      <c r="E1342" s="34" t="s">
        <v>137</v>
      </c>
      <c r="F1342" s="40">
        <v>42265</v>
      </c>
      <c r="G1342" s="35" t="s">
        <v>12</v>
      </c>
      <c r="H1342" s="35" t="s">
        <v>13</v>
      </c>
      <c r="I1342" s="36"/>
      <c r="J1342" s="35"/>
      <c r="K1342" s="35" t="s">
        <v>2</v>
      </c>
      <c r="L1342" s="35" t="s">
        <v>14</v>
      </c>
      <c r="M1342" s="35" t="s">
        <v>15</v>
      </c>
      <c r="N1342" s="35">
        <v>1341</v>
      </c>
    </row>
    <row r="1343" spans="1:14" ht="15.75" x14ac:dyDescent="0.25">
      <c r="A1343" s="42" t="s">
        <v>2953</v>
      </c>
      <c r="B1343" s="37" t="s">
        <v>127</v>
      </c>
      <c r="C1343" s="38" t="s">
        <v>207</v>
      </c>
      <c r="D1343" s="37" t="s">
        <v>2954</v>
      </c>
      <c r="E1343" s="37" t="s">
        <v>37</v>
      </c>
      <c r="F1343" s="39">
        <v>42240</v>
      </c>
      <c r="G1343" s="38" t="s">
        <v>12</v>
      </c>
      <c r="H1343" s="38" t="s">
        <v>13</v>
      </c>
      <c r="I1343" s="39"/>
      <c r="J1343" s="38"/>
      <c r="K1343" s="38" t="s">
        <v>2</v>
      </c>
      <c r="L1343" s="38" t="s">
        <v>14</v>
      </c>
      <c r="M1343" s="38" t="s">
        <v>15</v>
      </c>
      <c r="N1343" s="193">
        <v>1342</v>
      </c>
    </row>
    <row r="1344" spans="1:14" ht="15.75" x14ac:dyDescent="0.25">
      <c r="A1344" s="34" t="s">
        <v>2202</v>
      </c>
      <c r="B1344" s="34" t="s">
        <v>147</v>
      </c>
      <c r="C1344" s="35" t="s">
        <v>63</v>
      </c>
      <c r="D1344" s="34" t="s">
        <v>2955</v>
      </c>
      <c r="E1344" s="34" t="s">
        <v>309</v>
      </c>
      <c r="F1344" s="36">
        <v>42238</v>
      </c>
      <c r="G1344" s="35" t="s">
        <v>12</v>
      </c>
      <c r="H1344" s="35" t="s">
        <v>13</v>
      </c>
      <c r="I1344" s="36"/>
      <c r="J1344" s="35"/>
      <c r="K1344" s="35" t="s">
        <v>2</v>
      </c>
      <c r="L1344" s="35" t="s">
        <v>14</v>
      </c>
      <c r="M1344" s="35" t="s">
        <v>15</v>
      </c>
      <c r="N1344" s="35">
        <v>1343</v>
      </c>
    </row>
    <row r="1345" spans="1:14" ht="15.75" x14ac:dyDescent="0.25">
      <c r="A1345" s="37" t="s">
        <v>835</v>
      </c>
      <c r="B1345" s="37" t="s">
        <v>465</v>
      </c>
      <c r="C1345" s="38" t="s">
        <v>58</v>
      </c>
      <c r="D1345" s="37" t="s">
        <v>588</v>
      </c>
      <c r="E1345" s="37" t="s">
        <v>916</v>
      </c>
      <c r="F1345" s="39">
        <v>42169</v>
      </c>
      <c r="G1345" s="38" t="s">
        <v>12</v>
      </c>
      <c r="H1345" s="38" t="s">
        <v>13</v>
      </c>
      <c r="I1345" s="39"/>
      <c r="J1345" s="38"/>
      <c r="K1345" s="38" t="s">
        <v>3</v>
      </c>
      <c r="L1345" s="38" t="s">
        <v>59</v>
      </c>
      <c r="M1345" s="38" t="s">
        <v>60</v>
      </c>
      <c r="N1345" s="35">
        <v>1344</v>
      </c>
    </row>
    <row r="1346" spans="1:14" ht="15.75" x14ac:dyDescent="0.25">
      <c r="A1346" s="34" t="s">
        <v>2505</v>
      </c>
      <c r="B1346" s="34" t="s">
        <v>414</v>
      </c>
      <c r="C1346" s="35" t="s">
        <v>18</v>
      </c>
      <c r="D1346" s="34" t="s">
        <v>588</v>
      </c>
      <c r="E1346" s="34" t="s">
        <v>373</v>
      </c>
      <c r="F1346" s="36">
        <v>42000</v>
      </c>
      <c r="G1346" s="35" t="s">
        <v>12</v>
      </c>
      <c r="H1346" s="35" t="s">
        <v>13</v>
      </c>
      <c r="I1346" s="36"/>
      <c r="J1346" s="35"/>
      <c r="K1346" s="35" t="s">
        <v>3</v>
      </c>
      <c r="L1346" s="35" t="s">
        <v>59</v>
      </c>
      <c r="M1346" s="35" t="s">
        <v>60</v>
      </c>
      <c r="N1346" s="193">
        <v>1345</v>
      </c>
    </row>
    <row r="1347" spans="1:14" ht="15.75" x14ac:dyDescent="0.25">
      <c r="A1347" s="42" t="s">
        <v>2520</v>
      </c>
      <c r="B1347" s="37" t="s">
        <v>1256</v>
      </c>
      <c r="C1347" s="38" t="s">
        <v>18</v>
      </c>
      <c r="D1347" s="37" t="s">
        <v>588</v>
      </c>
      <c r="E1347" s="37" t="s">
        <v>189</v>
      </c>
      <c r="F1347" s="43">
        <v>42000</v>
      </c>
      <c r="G1347" s="38" t="s">
        <v>12</v>
      </c>
      <c r="H1347" s="38" t="s">
        <v>13</v>
      </c>
      <c r="I1347" s="39"/>
      <c r="J1347" s="38"/>
      <c r="K1347" s="38" t="s">
        <v>3</v>
      </c>
      <c r="L1347" s="38" t="s">
        <v>59</v>
      </c>
      <c r="M1347" s="38" t="s">
        <v>60</v>
      </c>
      <c r="N1347" s="35">
        <v>1346</v>
      </c>
    </row>
    <row r="1348" spans="1:14" ht="15.75" x14ac:dyDescent="0.25">
      <c r="A1348" s="34" t="s">
        <v>2506</v>
      </c>
      <c r="B1348" s="34" t="s">
        <v>282</v>
      </c>
      <c r="C1348" s="35" t="s">
        <v>12</v>
      </c>
      <c r="D1348" s="34" t="s">
        <v>588</v>
      </c>
      <c r="E1348" s="34" t="s">
        <v>535</v>
      </c>
      <c r="F1348" s="40">
        <v>42000</v>
      </c>
      <c r="G1348" s="35" t="s">
        <v>12</v>
      </c>
      <c r="H1348" s="35" t="s">
        <v>13</v>
      </c>
      <c r="I1348" s="36"/>
      <c r="J1348" s="35"/>
      <c r="K1348" s="35" t="s">
        <v>3</v>
      </c>
      <c r="L1348" s="35" t="s">
        <v>59</v>
      </c>
      <c r="M1348" s="35" t="s">
        <v>60</v>
      </c>
      <c r="N1348" s="35">
        <v>1347</v>
      </c>
    </row>
    <row r="1349" spans="1:14" ht="15.75" x14ac:dyDescent="0.25">
      <c r="A1349" s="42" t="s">
        <v>2507</v>
      </c>
      <c r="B1349" s="37" t="s">
        <v>263</v>
      </c>
      <c r="C1349" s="38" t="s">
        <v>31</v>
      </c>
      <c r="D1349" s="37" t="s">
        <v>588</v>
      </c>
      <c r="E1349" s="37" t="s">
        <v>916</v>
      </c>
      <c r="F1349" s="43">
        <v>41921</v>
      </c>
      <c r="G1349" s="38" t="s">
        <v>12</v>
      </c>
      <c r="H1349" s="38" t="s">
        <v>13</v>
      </c>
      <c r="I1349" s="39"/>
      <c r="J1349" s="38"/>
      <c r="K1349" s="38" t="s">
        <v>3</v>
      </c>
      <c r="L1349" s="38" t="s">
        <v>59</v>
      </c>
      <c r="M1349" s="38" t="s">
        <v>60</v>
      </c>
      <c r="N1349" s="193">
        <v>1348</v>
      </c>
    </row>
    <row r="1350" spans="1:14" ht="15.75" x14ac:dyDescent="0.25">
      <c r="A1350" s="34" t="s">
        <v>2508</v>
      </c>
      <c r="B1350" s="34" t="s">
        <v>238</v>
      </c>
      <c r="C1350" s="35" t="s">
        <v>87</v>
      </c>
      <c r="D1350" s="34" t="s">
        <v>588</v>
      </c>
      <c r="E1350" s="34" t="s">
        <v>916</v>
      </c>
      <c r="F1350" s="36">
        <v>41921</v>
      </c>
      <c r="G1350" s="35" t="s">
        <v>12</v>
      </c>
      <c r="H1350" s="35" t="s">
        <v>13</v>
      </c>
      <c r="I1350" s="36"/>
      <c r="J1350" s="35"/>
      <c r="K1350" s="35" t="s">
        <v>3</v>
      </c>
      <c r="L1350" s="35" t="s">
        <v>59</v>
      </c>
      <c r="M1350" s="35" t="s">
        <v>60</v>
      </c>
      <c r="N1350" s="35">
        <v>1349</v>
      </c>
    </row>
    <row r="1351" spans="1:14" ht="15.75" x14ac:dyDescent="0.25">
      <c r="A1351" s="37" t="s">
        <v>2222</v>
      </c>
      <c r="B1351" s="37" t="s">
        <v>545</v>
      </c>
      <c r="C1351" s="38" t="s">
        <v>9</v>
      </c>
      <c r="D1351" s="37" t="s">
        <v>588</v>
      </c>
      <c r="E1351" s="37" t="s">
        <v>916</v>
      </c>
      <c r="F1351" s="43">
        <v>41921</v>
      </c>
      <c r="G1351" s="38" t="s">
        <v>12</v>
      </c>
      <c r="H1351" s="38" t="s">
        <v>13</v>
      </c>
      <c r="I1351" s="39"/>
      <c r="J1351" s="38"/>
      <c r="K1351" s="38" t="s">
        <v>3</v>
      </c>
      <c r="L1351" s="38" t="s">
        <v>59</v>
      </c>
      <c r="M1351" s="38" t="s">
        <v>60</v>
      </c>
      <c r="N1351" s="35">
        <v>1350</v>
      </c>
    </row>
    <row r="1352" spans="1:14" ht="15.75" x14ac:dyDescent="0.25">
      <c r="A1352" s="34" t="s">
        <v>2222</v>
      </c>
      <c r="B1352" s="34" t="s">
        <v>696</v>
      </c>
      <c r="C1352" s="35" t="s">
        <v>144</v>
      </c>
      <c r="D1352" s="34" t="s">
        <v>588</v>
      </c>
      <c r="E1352" s="34" t="s">
        <v>916</v>
      </c>
      <c r="F1352" s="40">
        <v>41921</v>
      </c>
      <c r="G1352" s="35" t="s">
        <v>12</v>
      </c>
      <c r="H1352" s="35" t="s">
        <v>13</v>
      </c>
      <c r="I1352" s="36"/>
      <c r="J1352" s="35"/>
      <c r="K1352" s="35" t="s">
        <v>3</v>
      </c>
      <c r="L1352" s="35" t="s">
        <v>59</v>
      </c>
      <c r="M1352" s="35" t="s">
        <v>60</v>
      </c>
      <c r="N1352" s="193">
        <v>1351</v>
      </c>
    </row>
    <row r="1353" spans="1:14" ht="15.75" x14ac:dyDescent="0.25">
      <c r="A1353" s="42" t="s">
        <v>2509</v>
      </c>
      <c r="B1353" s="37" t="s">
        <v>1062</v>
      </c>
      <c r="C1353" s="38" t="s">
        <v>181</v>
      </c>
      <c r="D1353" s="37" t="s">
        <v>588</v>
      </c>
      <c r="E1353" s="37" t="s">
        <v>916</v>
      </c>
      <c r="F1353" s="39">
        <v>41921</v>
      </c>
      <c r="G1353" s="38" t="s">
        <v>12</v>
      </c>
      <c r="H1353" s="38" t="s">
        <v>13</v>
      </c>
      <c r="I1353" s="39"/>
      <c r="J1353" s="38"/>
      <c r="K1353" s="38" t="s">
        <v>3</v>
      </c>
      <c r="L1353" s="38" t="s">
        <v>59</v>
      </c>
      <c r="M1353" s="38" t="s">
        <v>60</v>
      </c>
      <c r="N1353" s="35">
        <v>1352</v>
      </c>
    </row>
    <row r="1354" spans="1:14" ht="15.75" x14ac:dyDescent="0.25">
      <c r="A1354" s="41" t="s">
        <v>2510</v>
      </c>
      <c r="B1354" s="34" t="s">
        <v>1877</v>
      </c>
      <c r="C1354" s="35" t="s">
        <v>18</v>
      </c>
      <c r="D1354" s="34" t="s">
        <v>2511</v>
      </c>
      <c r="E1354" s="34" t="s">
        <v>1665</v>
      </c>
      <c r="F1354" s="40">
        <v>41820</v>
      </c>
      <c r="G1354" s="35" t="s">
        <v>12</v>
      </c>
      <c r="H1354" s="35" t="s">
        <v>13</v>
      </c>
      <c r="I1354" s="36"/>
      <c r="J1354" s="35"/>
      <c r="K1354" s="35" t="s">
        <v>2</v>
      </c>
      <c r="L1354" s="35" t="s">
        <v>14</v>
      </c>
      <c r="M1354" s="35" t="s">
        <v>15</v>
      </c>
      <c r="N1354" s="35">
        <v>1353</v>
      </c>
    </row>
    <row r="1355" spans="1:14" ht="15.75" x14ac:dyDescent="0.25">
      <c r="A1355" s="37" t="s">
        <v>2956</v>
      </c>
      <c r="B1355" s="37" t="s">
        <v>2957</v>
      </c>
      <c r="C1355" s="38" t="s">
        <v>51</v>
      </c>
      <c r="D1355" s="37" t="s">
        <v>1654</v>
      </c>
      <c r="E1355" s="37" t="s">
        <v>1246</v>
      </c>
      <c r="F1355" s="39">
        <v>41540</v>
      </c>
      <c r="G1355" s="38" t="s">
        <v>12</v>
      </c>
      <c r="H1355" s="38" t="s">
        <v>13</v>
      </c>
      <c r="I1355" s="39"/>
      <c r="J1355" s="38"/>
      <c r="K1355" s="38" t="s">
        <v>2</v>
      </c>
      <c r="L1355" s="38" t="s">
        <v>14</v>
      </c>
      <c r="M1355" s="38" t="s">
        <v>15</v>
      </c>
      <c r="N1355" s="193">
        <v>1354</v>
      </c>
    </row>
    <row r="1356" spans="1:14" ht="15.75" x14ac:dyDescent="0.25">
      <c r="A1356" s="34" t="s">
        <v>2485</v>
      </c>
      <c r="B1356" s="34" t="s">
        <v>62</v>
      </c>
      <c r="C1356" s="35" t="s">
        <v>63</v>
      </c>
      <c r="D1356" s="34" t="s">
        <v>588</v>
      </c>
      <c r="E1356" s="34" t="s">
        <v>527</v>
      </c>
      <c r="F1356" s="36">
        <v>41500</v>
      </c>
      <c r="G1356" s="35" t="s">
        <v>12</v>
      </c>
      <c r="H1356" s="35" t="s">
        <v>13</v>
      </c>
      <c r="I1356" s="36"/>
      <c r="J1356" s="35"/>
      <c r="K1356" s="35" t="s">
        <v>3</v>
      </c>
      <c r="L1356" s="35" t="s">
        <v>59</v>
      </c>
      <c r="M1356" s="35" t="s">
        <v>60</v>
      </c>
      <c r="N1356" s="35">
        <v>1355</v>
      </c>
    </row>
    <row r="1357" spans="1:14" ht="15.75" x14ac:dyDescent="0.25">
      <c r="A1357" s="37" t="s">
        <v>2958</v>
      </c>
      <c r="B1357" s="37" t="s">
        <v>2959</v>
      </c>
      <c r="C1357" s="38" t="s">
        <v>87</v>
      </c>
      <c r="D1357" s="37" t="s">
        <v>2960</v>
      </c>
      <c r="E1357" s="37" t="s">
        <v>740</v>
      </c>
      <c r="F1357" s="43">
        <v>41465</v>
      </c>
      <c r="G1357" s="38" t="s">
        <v>12</v>
      </c>
      <c r="H1357" s="38" t="s">
        <v>13</v>
      </c>
      <c r="I1357" s="39"/>
      <c r="J1357" s="38"/>
      <c r="K1357" s="38" t="s">
        <v>2</v>
      </c>
      <c r="L1357" s="38" t="s">
        <v>14</v>
      </c>
      <c r="M1357" s="38" t="s">
        <v>15</v>
      </c>
      <c r="N1357" s="35">
        <v>1356</v>
      </c>
    </row>
    <row r="1358" spans="1:14" ht="15.75" x14ac:dyDescent="0.25">
      <c r="A1358" s="34" t="s">
        <v>2961</v>
      </c>
      <c r="B1358" s="34" t="s">
        <v>568</v>
      </c>
      <c r="C1358" s="44"/>
      <c r="D1358" s="34" t="s">
        <v>2960</v>
      </c>
      <c r="E1358" s="34" t="s">
        <v>740</v>
      </c>
      <c r="F1358" s="40">
        <v>41310</v>
      </c>
      <c r="G1358" s="35" t="s">
        <v>12</v>
      </c>
      <c r="H1358" s="35" t="s">
        <v>13</v>
      </c>
      <c r="I1358" s="36"/>
      <c r="J1358" s="35"/>
      <c r="K1358" s="35" t="s">
        <v>2</v>
      </c>
      <c r="L1358" s="35" t="s">
        <v>14</v>
      </c>
      <c r="M1358" s="35" t="s">
        <v>15</v>
      </c>
      <c r="N1358" s="193">
        <v>1357</v>
      </c>
    </row>
    <row r="1359" spans="1:14" ht="15.75" x14ac:dyDescent="0.25">
      <c r="A1359" s="37" t="s">
        <v>2526</v>
      </c>
      <c r="B1359" s="37" t="s">
        <v>944</v>
      </c>
      <c r="C1359" s="49"/>
      <c r="D1359" s="37" t="s">
        <v>782</v>
      </c>
      <c r="E1359" s="37" t="s">
        <v>221</v>
      </c>
      <c r="F1359" s="39">
        <v>41248</v>
      </c>
      <c r="G1359" s="38" t="s">
        <v>58</v>
      </c>
      <c r="H1359" s="38" t="s">
        <v>13</v>
      </c>
      <c r="I1359" s="39"/>
      <c r="J1359" s="38"/>
      <c r="K1359" s="38" t="s">
        <v>1</v>
      </c>
      <c r="L1359" s="38" t="s">
        <v>59</v>
      </c>
      <c r="M1359" s="38" t="s">
        <v>60</v>
      </c>
      <c r="N1359" s="35">
        <v>1358</v>
      </c>
    </row>
    <row r="1360" spans="1:14" ht="15.75" x14ac:dyDescent="0.25">
      <c r="A1360" s="34" t="s">
        <v>1148</v>
      </c>
      <c r="B1360" s="34" t="s">
        <v>465</v>
      </c>
      <c r="C1360" s="35" t="s">
        <v>144</v>
      </c>
      <c r="D1360" s="34" t="s">
        <v>2962</v>
      </c>
      <c r="E1360" s="34" t="s">
        <v>789</v>
      </c>
      <c r="F1360" s="36">
        <v>41208</v>
      </c>
      <c r="G1360" s="35" t="s">
        <v>12</v>
      </c>
      <c r="H1360" s="35" t="s">
        <v>13</v>
      </c>
      <c r="I1360" s="36"/>
      <c r="J1360" s="35"/>
      <c r="K1360" s="35" t="s">
        <v>2</v>
      </c>
      <c r="L1360" s="35" t="s">
        <v>14</v>
      </c>
      <c r="M1360" s="35" t="s">
        <v>15</v>
      </c>
      <c r="N1360" s="35">
        <v>1359</v>
      </c>
    </row>
    <row r="1361" spans="1:14" ht="15.75" x14ac:dyDescent="0.25">
      <c r="A1361" s="37" t="s">
        <v>2963</v>
      </c>
      <c r="B1361" s="37" t="s">
        <v>893</v>
      </c>
      <c r="C1361" s="49"/>
      <c r="D1361" s="37" t="s">
        <v>2964</v>
      </c>
      <c r="E1361" s="37" t="s">
        <v>493</v>
      </c>
      <c r="F1361" s="43">
        <v>41123</v>
      </c>
      <c r="G1361" s="38" t="s">
        <v>12</v>
      </c>
      <c r="H1361" s="38" t="s">
        <v>13</v>
      </c>
      <c r="I1361" s="39"/>
      <c r="J1361" s="38"/>
      <c r="K1361" s="38" t="s">
        <v>2</v>
      </c>
      <c r="L1361" s="38" t="s">
        <v>14</v>
      </c>
      <c r="M1361" s="38" t="s">
        <v>15</v>
      </c>
      <c r="N1361" s="193">
        <v>1360</v>
      </c>
    </row>
    <row r="1362" spans="1:14" ht="15.75" x14ac:dyDescent="0.25">
      <c r="A1362" s="34" t="s">
        <v>2517</v>
      </c>
      <c r="B1362" s="34" t="s">
        <v>544</v>
      </c>
      <c r="C1362" s="35" t="s">
        <v>87</v>
      </c>
      <c r="D1362" s="34" t="s">
        <v>588</v>
      </c>
      <c r="E1362" s="34" t="s">
        <v>189</v>
      </c>
      <c r="F1362" s="36">
        <v>41000</v>
      </c>
      <c r="G1362" s="35" t="s">
        <v>12</v>
      </c>
      <c r="H1362" s="35" t="s">
        <v>13</v>
      </c>
      <c r="I1362" s="36"/>
      <c r="J1362" s="35"/>
      <c r="K1362" s="35" t="s">
        <v>3</v>
      </c>
      <c r="L1362" s="35" t="s">
        <v>59</v>
      </c>
      <c r="M1362" s="35" t="s">
        <v>60</v>
      </c>
      <c r="N1362" s="35">
        <v>1361</v>
      </c>
    </row>
    <row r="1363" spans="1:14" ht="15.75" x14ac:dyDescent="0.25">
      <c r="A1363" s="37" t="s">
        <v>1319</v>
      </c>
      <c r="B1363" s="37" t="s">
        <v>2965</v>
      </c>
      <c r="C1363" s="38" t="s">
        <v>144</v>
      </c>
      <c r="D1363" s="37" t="s">
        <v>2966</v>
      </c>
      <c r="E1363" s="37" t="s">
        <v>505</v>
      </c>
      <c r="F1363" s="43">
        <v>40800</v>
      </c>
      <c r="G1363" s="38" t="s">
        <v>12</v>
      </c>
      <c r="H1363" s="38" t="s">
        <v>13</v>
      </c>
      <c r="I1363" s="39"/>
      <c r="J1363" s="38"/>
      <c r="K1363" s="38" t="s">
        <v>2</v>
      </c>
      <c r="L1363" s="38" t="s">
        <v>14</v>
      </c>
      <c r="M1363" s="38" t="s">
        <v>15</v>
      </c>
      <c r="N1363" s="35">
        <v>1362</v>
      </c>
    </row>
    <row r="1364" spans="1:14" ht="15.75" x14ac:dyDescent="0.25">
      <c r="A1364" s="41" t="s">
        <v>91</v>
      </c>
      <c r="B1364" s="34" t="s">
        <v>1618</v>
      </c>
      <c r="C1364" s="35" t="s">
        <v>144</v>
      </c>
      <c r="D1364" s="34" t="s">
        <v>2967</v>
      </c>
      <c r="E1364" s="34" t="s">
        <v>505</v>
      </c>
      <c r="F1364" s="36">
        <v>40800</v>
      </c>
      <c r="G1364" s="35" t="s">
        <v>12</v>
      </c>
      <c r="H1364" s="35" t="s">
        <v>13</v>
      </c>
      <c r="I1364" s="36"/>
      <c r="J1364" s="35"/>
      <c r="K1364" s="35" t="s">
        <v>2</v>
      </c>
      <c r="L1364" s="35" t="s">
        <v>14</v>
      </c>
      <c r="M1364" s="35" t="s">
        <v>15</v>
      </c>
      <c r="N1364" s="193">
        <v>1363</v>
      </c>
    </row>
    <row r="1365" spans="1:14" ht="15.75" x14ac:dyDescent="0.25">
      <c r="A1365" s="42" t="s">
        <v>2764</v>
      </c>
      <c r="B1365" s="37" t="s">
        <v>238</v>
      </c>
      <c r="C1365" s="38" t="s">
        <v>187</v>
      </c>
      <c r="D1365" s="37" t="s">
        <v>1430</v>
      </c>
      <c r="E1365" s="37" t="s">
        <v>11</v>
      </c>
      <c r="F1365" s="43">
        <v>40800</v>
      </c>
      <c r="G1365" s="38" t="s">
        <v>12</v>
      </c>
      <c r="H1365" s="38" t="s">
        <v>13</v>
      </c>
      <c r="I1365" s="39"/>
      <c r="J1365" s="38"/>
      <c r="K1365" s="38" t="s">
        <v>2</v>
      </c>
      <c r="L1365" s="38" t="s">
        <v>14</v>
      </c>
      <c r="M1365" s="38" t="s">
        <v>15</v>
      </c>
      <c r="N1365" s="35">
        <v>1364</v>
      </c>
    </row>
    <row r="1366" spans="1:14" ht="15.75" x14ac:dyDescent="0.25">
      <c r="A1366" s="34" t="s">
        <v>2968</v>
      </c>
      <c r="B1366" s="34" t="s">
        <v>8</v>
      </c>
      <c r="C1366" s="35" t="s">
        <v>12</v>
      </c>
      <c r="D1366" s="34" t="s">
        <v>2534</v>
      </c>
      <c r="E1366" s="34" t="s">
        <v>2740</v>
      </c>
      <c r="F1366" s="40">
        <v>40800</v>
      </c>
      <c r="G1366" s="35" t="s">
        <v>12</v>
      </c>
      <c r="H1366" s="35" t="s">
        <v>13</v>
      </c>
      <c r="I1366" s="36"/>
      <c r="J1366" s="35"/>
      <c r="K1366" s="35" t="s">
        <v>2</v>
      </c>
      <c r="L1366" s="35" t="s">
        <v>14</v>
      </c>
      <c r="M1366" s="35" t="s">
        <v>15</v>
      </c>
      <c r="N1366" s="35">
        <v>1365</v>
      </c>
    </row>
    <row r="1367" spans="1:14" ht="15.75" x14ac:dyDescent="0.25">
      <c r="A1367" s="37" t="s">
        <v>2324</v>
      </c>
      <c r="B1367" s="37" t="s">
        <v>78</v>
      </c>
      <c r="C1367" s="38" t="s">
        <v>63</v>
      </c>
      <c r="D1367" s="37" t="s">
        <v>2325</v>
      </c>
      <c r="E1367" s="37" t="s">
        <v>37</v>
      </c>
      <c r="F1367" s="43">
        <v>40800</v>
      </c>
      <c r="G1367" s="38" t="s">
        <v>12</v>
      </c>
      <c r="H1367" s="38" t="s">
        <v>13</v>
      </c>
      <c r="I1367" s="39">
        <v>3320</v>
      </c>
      <c r="J1367" s="38"/>
      <c r="K1367" s="38" t="s">
        <v>2</v>
      </c>
      <c r="L1367" s="38" t="s">
        <v>14</v>
      </c>
      <c r="M1367" s="38" t="s">
        <v>15</v>
      </c>
      <c r="N1367" s="193">
        <v>1366</v>
      </c>
    </row>
    <row r="1368" spans="1:14" ht="15.75" x14ac:dyDescent="0.25">
      <c r="A1368" s="41" t="s">
        <v>2969</v>
      </c>
      <c r="B1368" s="34" t="s">
        <v>139</v>
      </c>
      <c r="C1368" s="35" t="s">
        <v>58</v>
      </c>
      <c r="D1368" s="34" t="s">
        <v>2970</v>
      </c>
      <c r="E1368" s="34" t="s">
        <v>37</v>
      </c>
      <c r="F1368" s="40">
        <v>40800</v>
      </c>
      <c r="G1368" s="35" t="s">
        <v>12</v>
      </c>
      <c r="H1368" s="35" t="s">
        <v>13</v>
      </c>
      <c r="I1368" s="36"/>
      <c r="J1368" s="35"/>
      <c r="K1368" s="35" t="s">
        <v>2</v>
      </c>
      <c r="L1368" s="35" t="s">
        <v>14</v>
      </c>
      <c r="M1368" s="35" t="s">
        <v>15</v>
      </c>
      <c r="N1368" s="35">
        <v>1367</v>
      </c>
    </row>
    <row r="1369" spans="1:14" ht="15.75" x14ac:dyDescent="0.25">
      <c r="A1369" s="53" t="s">
        <v>2971</v>
      </c>
      <c r="B1369" s="37" t="s">
        <v>1720</v>
      </c>
      <c r="C1369" s="38" t="s">
        <v>12</v>
      </c>
      <c r="D1369" s="37" t="s">
        <v>2972</v>
      </c>
      <c r="E1369" s="37" t="s">
        <v>694</v>
      </c>
      <c r="F1369" s="39">
        <v>40800</v>
      </c>
      <c r="G1369" s="38" t="s">
        <v>12</v>
      </c>
      <c r="H1369" s="38" t="s">
        <v>13</v>
      </c>
      <c r="I1369" s="39"/>
      <c r="J1369" s="38"/>
      <c r="K1369" s="38" t="s">
        <v>2</v>
      </c>
      <c r="L1369" s="38" t="s">
        <v>14</v>
      </c>
      <c r="M1369" s="38" t="s">
        <v>15</v>
      </c>
      <c r="N1369" s="35">
        <v>1368</v>
      </c>
    </row>
    <row r="1370" spans="1:14" ht="15.75" x14ac:dyDescent="0.25">
      <c r="A1370" s="34" t="s">
        <v>2521</v>
      </c>
      <c r="B1370" s="34" t="s">
        <v>1177</v>
      </c>
      <c r="C1370" s="35" t="s">
        <v>287</v>
      </c>
      <c r="D1370" s="34" t="s">
        <v>588</v>
      </c>
      <c r="E1370" s="34" t="s">
        <v>916</v>
      </c>
      <c r="F1370" s="40">
        <v>40706</v>
      </c>
      <c r="G1370" s="35" t="s">
        <v>12</v>
      </c>
      <c r="H1370" s="35" t="s">
        <v>13</v>
      </c>
      <c r="I1370" s="36"/>
      <c r="J1370" s="35"/>
      <c r="K1370" s="35" t="s">
        <v>3</v>
      </c>
      <c r="L1370" s="35" t="s">
        <v>59</v>
      </c>
      <c r="M1370" s="35" t="s">
        <v>60</v>
      </c>
      <c r="N1370" s="193">
        <v>1369</v>
      </c>
    </row>
    <row r="1371" spans="1:14" ht="15.75" x14ac:dyDescent="0.25">
      <c r="A1371" s="37" t="s">
        <v>2522</v>
      </c>
      <c r="B1371" s="37" t="s">
        <v>2147</v>
      </c>
      <c r="C1371" s="38" t="s">
        <v>51</v>
      </c>
      <c r="D1371" s="37" t="s">
        <v>588</v>
      </c>
      <c r="E1371" s="37" t="s">
        <v>916</v>
      </c>
      <c r="F1371" s="43">
        <v>40706</v>
      </c>
      <c r="G1371" s="38" t="s">
        <v>12</v>
      </c>
      <c r="H1371" s="38" t="s">
        <v>13</v>
      </c>
      <c r="I1371" s="39"/>
      <c r="J1371" s="38"/>
      <c r="K1371" s="38" t="s">
        <v>3</v>
      </c>
      <c r="L1371" s="38" t="s">
        <v>59</v>
      </c>
      <c r="M1371" s="38" t="s">
        <v>60</v>
      </c>
      <c r="N1371" s="35">
        <v>1370</v>
      </c>
    </row>
    <row r="1372" spans="1:14" ht="15.75" x14ac:dyDescent="0.25">
      <c r="A1372" s="34" t="s">
        <v>1411</v>
      </c>
      <c r="B1372" s="34" t="s">
        <v>394</v>
      </c>
      <c r="C1372" s="35" t="s">
        <v>152</v>
      </c>
      <c r="D1372" s="34" t="s">
        <v>2973</v>
      </c>
      <c r="E1372" s="34" t="s">
        <v>435</v>
      </c>
      <c r="F1372" s="36">
        <v>40693</v>
      </c>
      <c r="G1372" s="35" t="s">
        <v>12</v>
      </c>
      <c r="H1372" s="35" t="s">
        <v>13</v>
      </c>
      <c r="I1372" s="36"/>
      <c r="J1372" s="35"/>
      <c r="K1372" s="35" t="s">
        <v>2</v>
      </c>
      <c r="L1372" s="35" t="s">
        <v>14</v>
      </c>
      <c r="M1372" s="35" t="s">
        <v>15</v>
      </c>
      <c r="N1372" s="35">
        <v>1371</v>
      </c>
    </row>
    <row r="1373" spans="1:14" ht="15.75" x14ac:dyDescent="0.25">
      <c r="A1373" s="42" t="s">
        <v>2974</v>
      </c>
      <c r="B1373" s="37" t="s">
        <v>2975</v>
      </c>
      <c r="C1373" s="38" t="s">
        <v>12</v>
      </c>
      <c r="D1373" s="37" t="s">
        <v>2976</v>
      </c>
      <c r="E1373" s="37" t="s">
        <v>189</v>
      </c>
      <c r="F1373" s="39">
        <v>40693</v>
      </c>
      <c r="G1373" s="38" t="s">
        <v>12</v>
      </c>
      <c r="H1373" s="38" t="s">
        <v>13</v>
      </c>
      <c r="I1373" s="39"/>
      <c r="J1373" s="38"/>
      <c r="K1373" s="38" t="s">
        <v>2</v>
      </c>
      <c r="L1373" s="38" t="s">
        <v>14</v>
      </c>
      <c r="M1373" s="38" t="s">
        <v>15</v>
      </c>
      <c r="N1373" s="193">
        <v>1372</v>
      </c>
    </row>
    <row r="1374" spans="1:14" ht="15.75" x14ac:dyDescent="0.25">
      <c r="A1374" s="41" t="s">
        <v>2977</v>
      </c>
      <c r="B1374" s="34" t="s">
        <v>147</v>
      </c>
      <c r="C1374" s="35" t="s">
        <v>144</v>
      </c>
      <c r="D1374" s="34" t="s">
        <v>588</v>
      </c>
      <c r="E1374" s="34" t="s">
        <v>189</v>
      </c>
      <c r="F1374" s="36">
        <v>40591</v>
      </c>
      <c r="G1374" s="35" t="s">
        <v>12</v>
      </c>
      <c r="H1374" s="35" t="s">
        <v>13</v>
      </c>
      <c r="I1374" s="36"/>
      <c r="J1374" s="35"/>
      <c r="K1374" s="35" t="s">
        <v>3</v>
      </c>
      <c r="L1374" s="35" t="s">
        <v>59</v>
      </c>
      <c r="M1374" s="35" t="s">
        <v>60</v>
      </c>
      <c r="N1374" s="35">
        <v>1373</v>
      </c>
    </row>
    <row r="1375" spans="1:14" ht="15.75" x14ac:dyDescent="0.25">
      <c r="A1375" s="37" t="s">
        <v>2504</v>
      </c>
      <c r="B1375" s="37" t="s">
        <v>1803</v>
      </c>
      <c r="C1375" s="38" t="s">
        <v>51</v>
      </c>
      <c r="D1375" s="37" t="s">
        <v>588</v>
      </c>
      <c r="E1375" s="37" t="s">
        <v>189</v>
      </c>
      <c r="F1375" s="39">
        <v>40583</v>
      </c>
      <c r="G1375" s="38" t="s">
        <v>12</v>
      </c>
      <c r="H1375" s="38" t="s">
        <v>13</v>
      </c>
      <c r="I1375" s="39"/>
      <c r="J1375" s="38"/>
      <c r="K1375" s="38" t="s">
        <v>3</v>
      </c>
      <c r="L1375" s="38" t="s">
        <v>59</v>
      </c>
      <c r="M1375" s="38" t="s">
        <v>60</v>
      </c>
      <c r="N1375" s="35">
        <v>1374</v>
      </c>
    </row>
    <row r="1376" spans="1:14" ht="15.75" x14ac:dyDescent="0.25">
      <c r="A1376" s="34" t="s">
        <v>2395</v>
      </c>
      <c r="B1376" s="34" t="s">
        <v>91</v>
      </c>
      <c r="C1376" s="35" t="s">
        <v>23</v>
      </c>
      <c r="D1376" s="34" t="s">
        <v>2396</v>
      </c>
      <c r="E1376" s="34" t="s">
        <v>37</v>
      </c>
      <c r="F1376" s="40">
        <v>40533</v>
      </c>
      <c r="G1376" s="35" t="s">
        <v>12</v>
      </c>
      <c r="H1376" s="35" t="s">
        <v>13</v>
      </c>
      <c r="I1376" s="36"/>
      <c r="J1376" s="35"/>
      <c r="K1376" s="35" t="s">
        <v>2</v>
      </c>
      <c r="L1376" s="35" t="s">
        <v>14</v>
      </c>
      <c r="M1376" s="35" t="s">
        <v>15</v>
      </c>
      <c r="N1376" s="193">
        <v>1375</v>
      </c>
    </row>
    <row r="1377" spans="1:14" ht="15.75" x14ac:dyDescent="0.25">
      <c r="A1377" s="42" t="s">
        <v>2541</v>
      </c>
      <c r="B1377" s="37" t="s">
        <v>2542</v>
      </c>
      <c r="C1377" s="38" t="s">
        <v>51</v>
      </c>
      <c r="D1377" s="37" t="s">
        <v>588</v>
      </c>
      <c r="E1377" s="37" t="s">
        <v>603</v>
      </c>
      <c r="F1377" s="39">
        <v>40500</v>
      </c>
      <c r="G1377" s="38" t="s">
        <v>12</v>
      </c>
      <c r="H1377" s="38" t="s">
        <v>13</v>
      </c>
      <c r="I1377" s="39"/>
      <c r="J1377" s="38"/>
      <c r="K1377" s="38" t="s">
        <v>3</v>
      </c>
      <c r="L1377" s="38" t="s">
        <v>59</v>
      </c>
      <c r="M1377" s="38" t="s">
        <v>60</v>
      </c>
      <c r="N1377" s="35">
        <v>1376</v>
      </c>
    </row>
    <row r="1378" spans="1:14" ht="15.75" x14ac:dyDescent="0.25">
      <c r="A1378" s="34" t="s">
        <v>2525</v>
      </c>
      <c r="B1378" s="34" t="s">
        <v>147</v>
      </c>
      <c r="C1378" s="35" t="s">
        <v>144</v>
      </c>
      <c r="D1378" s="34" t="s">
        <v>588</v>
      </c>
      <c r="E1378" s="34" t="s">
        <v>189</v>
      </c>
      <c r="F1378" s="36">
        <v>40500</v>
      </c>
      <c r="G1378" s="35" t="s">
        <v>58</v>
      </c>
      <c r="H1378" s="35" t="s">
        <v>13</v>
      </c>
      <c r="I1378" s="36"/>
      <c r="J1378" s="35"/>
      <c r="K1378" s="35" t="s">
        <v>1</v>
      </c>
      <c r="L1378" s="35" t="s">
        <v>59</v>
      </c>
      <c r="M1378" s="35" t="s">
        <v>60</v>
      </c>
      <c r="N1378" s="35">
        <v>1377</v>
      </c>
    </row>
    <row r="1379" spans="1:14" ht="15.75" x14ac:dyDescent="0.25">
      <c r="A1379" s="37" t="s">
        <v>1747</v>
      </c>
      <c r="B1379" s="37" t="s">
        <v>55</v>
      </c>
      <c r="C1379" s="38" t="s">
        <v>87</v>
      </c>
      <c r="D1379" s="37" t="s">
        <v>2978</v>
      </c>
      <c r="E1379" s="37" t="s">
        <v>37</v>
      </c>
      <c r="F1379" s="43">
        <v>40304</v>
      </c>
      <c r="G1379" s="38" t="s">
        <v>12</v>
      </c>
      <c r="H1379" s="38" t="s">
        <v>13</v>
      </c>
      <c r="I1379" s="39"/>
      <c r="J1379" s="38"/>
      <c r="K1379" s="38" t="s">
        <v>2</v>
      </c>
      <c r="L1379" s="38" t="s">
        <v>14</v>
      </c>
      <c r="M1379" s="38" t="s">
        <v>15</v>
      </c>
      <c r="N1379" s="193">
        <v>1378</v>
      </c>
    </row>
    <row r="1380" spans="1:14" ht="15.75" x14ac:dyDescent="0.25">
      <c r="A1380" s="41" t="s">
        <v>2523</v>
      </c>
      <c r="B1380" s="34" t="s">
        <v>2524</v>
      </c>
      <c r="C1380" s="35" t="s">
        <v>12</v>
      </c>
      <c r="D1380" s="34" t="s">
        <v>588</v>
      </c>
      <c r="E1380" s="34" t="s">
        <v>2346</v>
      </c>
      <c r="F1380" s="36">
        <v>40300</v>
      </c>
      <c r="G1380" s="35" t="s">
        <v>58</v>
      </c>
      <c r="H1380" s="35" t="s">
        <v>13</v>
      </c>
      <c r="I1380" s="36">
        <v>2000</v>
      </c>
      <c r="J1380" s="35"/>
      <c r="K1380" s="35" t="s">
        <v>1</v>
      </c>
      <c r="L1380" s="35" t="s">
        <v>59</v>
      </c>
      <c r="M1380" s="35" t="s">
        <v>60</v>
      </c>
      <c r="N1380" s="35">
        <v>1379</v>
      </c>
    </row>
    <row r="1381" spans="1:14" ht="15.75" x14ac:dyDescent="0.25">
      <c r="A1381" s="42" t="s">
        <v>2979</v>
      </c>
      <c r="B1381" s="37" t="s">
        <v>553</v>
      </c>
      <c r="C1381" s="38" t="s">
        <v>12</v>
      </c>
      <c r="D1381" s="37" t="s">
        <v>2980</v>
      </c>
      <c r="E1381" s="37" t="s">
        <v>1326</v>
      </c>
      <c r="F1381" s="39">
        <v>40177</v>
      </c>
      <c r="G1381" s="38" t="s">
        <v>12</v>
      </c>
      <c r="H1381" s="38" t="s">
        <v>13</v>
      </c>
      <c r="I1381" s="39"/>
      <c r="J1381" s="38"/>
      <c r="K1381" s="38" t="s">
        <v>2</v>
      </c>
      <c r="L1381" s="38" t="s">
        <v>14</v>
      </c>
      <c r="M1381" s="38" t="s">
        <v>15</v>
      </c>
      <c r="N1381" s="35">
        <v>1380</v>
      </c>
    </row>
    <row r="1382" spans="1:14" ht="15.75" x14ac:dyDescent="0.25">
      <c r="A1382" s="34" t="s">
        <v>1396</v>
      </c>
      <c r="B1382" s="34" t="s">
        <v>2391</v>
      </c>
      <c r="C1382" s="35" t="s">
        <v>12</v>
      </c>
      <c r="D1382" s="34" t="s">
        <v>2392</v>
      </c>
      <c r="E1382" s="34" t="s">
        <v>76</v>
      </c>
      <c r="F1382" s="36">
        <v>40000</v>
      </c>
      <c r="G1382" s="35" t="s">
        <v>12</v>
      </c>
      <c r="H1382" s="35" t="s">
        <v>13</v>
      </c>
      <c r="I1382" s="36"/>
      <c r="J1382" s="35"/>
      <c r="K1382" s="35" t="s">
        <v>2</v>
      </c>
      <c r="L1382" s="35" t="s">
        <v>14</v>
      </c>
      <c r="M1382" s="35" t="s">
        <v>15</v>
      </c>
      <c r="N1382" s="193">
        <v>1381</v>
      </c>
    </row>
    <row r="1383" spans="1:14" ht="15.75" x14ac:dyDescent="0.25">
      <c r="A1383" s="42" t="s">
        <v>2518</v>
      </c>
      <c r="B1383" s="37" t="s">
        <v>2519</v>
      </c>
      <c r="C1383" s="38" t="s">
        <v>63</v>
      </c>
      <c r="D1383" s="37" t="s">
        <v>588</v>
      </c>
      <c r="E1383" s="37" t="s">
        <v>508</v>
      </c>
      <c r="F1383" s="43">
        <v>40000</v>
      </c>
      <c r="G1383" s="38" t="s">
        <v>12</v>
      </c>
      <c r="H1383" s="38" t="s">
        <v>13</v>
      </c>
      <c r="I1383" s="39"/>
      <c r="J1383" s="38"/>
      <c r="K1383" s="38" t="s">
        <v>3</v>
      </c>
      <c r="L1383" s="38" t="s">
        <v>59</v>
      </c>
      <c r="M1383" s="38" t="s">
        <v>60</v>
      </c>
      <c r="N1383" s="35">
        <v>1382</v>
      </c>
    </row>
    <row r="1384" spans="1:14" ht="15.75" x14ac:dyDescent="0.25">
      <c r="A1384" s="34" t="s">
        <v>2981</v>
      </c>
      <c r="B1384" s="34" t="s">
        <v>2042</v>
      </c>
      <c r="C1384" s="35" t="s">
        <v>23</v>
      </c>
      <c r="D1384" s="34" t="s">
        <v>588</v>
      </c>
      <c r="E1384" s="34" t="s">
        <v>490</v>
      </c>
      <c r="F1384" s="36">
        <v>40000</v>
      </c>
      <c r="G1384" s="35" t="s">
        <v>12</v>
      </c>
      <c r="H1384" s="35" t="s">
        <v>13</v>
      </c>
      <c r="I1384" s="36"/>
      <c r="J1384" s="35"/>
      <c r="K1384" s="35" t="s">
        <v>3</v>
      </c>
      <c r="L1384" s="35" t="s">
        <v>59</v>
      </c>
      <c r="M1384" s="35" t="s">
        <v>60</v>
      </c>
      <c r="N1384" s="35">
        <v>1383</v>
      </c>
    </row>
    <row r="1385" spans="1:14" ht="15.75" x14ac:dyDescent="0.25">
      <c r="A1385" s="37" t="s">
        <v>2982</v>
      </c>
      <c r="B1385" s="37" t="s">
        <v>2547</v>
      </c>
      <c r="C1385" s="38" t="s">
        <v>18</v>
      </c>
      <c r="D1385" s="37" t="s">
        <v>2534</v>
      </c>
      <c r="E1385" s="37" t="s">
        <v>2740</v>
      </c>
      <c r="F1385" s="39">
        <v>40000</v>
      </c>
      <c r="G1385" s="38" t="s">
        <v>12</v>
      </c>
      <c r="H1385" s="38" t="s">
        <v>13</v>
      </c>
      <c r="I1385" s="39"/>
      <c r="J1385" s="38"/>
      <c r="K1385" s="38" t="s">
        <v>2</v>
      </c>
      <c r="L1385" s="38" t="s">
        <v>14</v>
      </c>
      <c r="M1385" s="38" t="s">
        <v>15</v>
      </c>
      <c r="N1385" s="193">
        <v>1384</v>
      </c>
    </row>
    <row r="1386" spans="1:14" ht="15.75" x14ac:dyDescent="0.25">
      <c r="A1386" s="34" t="s">
        <v>2431</v>
      </c>
      <c r="B1386" s="34" t="s">
        <v>184</v>
      </c>
      <c r="C1386" s="44"/>
      <c r="D1386" s="34" t="s">
        <v>2983</v>
      </c>
      <c r="E1386" s="34" t="s">
        <v>37</v>
      </c>
      <c r="F1386" s="36">
        <v>40000</v>
      </c>
      <c r="G1386" s="35" t="s">
        <v>12</v>
      </c>
      <c r="H1386" s="35" t="s">
        <v>13</v>
      </c>
      <c r="I1386" s="36">
        <v>6000</v>
      </c>
      <c r="J1386" s="35"/>
      <c r="K1386" s="35" t="s">
        <v>2</v>
      </c>
      <c r="L1386" s="35" t="s">
        <v>14</v>
      </c>
      <c r="M1386" s="35" t="s">
        <v>15</v>
      </c>
      <c r="N1386" s="35">
        <v>1385</v>
      </c>
    </row>
    <row r="1387" spans="1:14" ht="15.75" x14ac:dyDescent="0.25">
      <c r="A1387" s="42" t="s">
        <v>2984</v>
      </c>
      <c r="B1387" s="37" t="s">
        <v>609</v>
      </c>
      <c r="C1387" s="38" t="s">
        <v>87</v>
      </c>
      <c r="D1387" s="37" t="s">
        <v>2085</v>
      </c>
      <c r="E1387" s="37" t="s">
        <v>1534</v>
      </c>
      <c r="F1387" s="39">
        <v>39943</v>
      </c>
      <c r="G1387" s="38" t="s">
        <v>12</v>
      </c>
      <c r="H1387" s="38" t="s">
        <v>13</v>
      </c>
      <c r="I1387" s="39"/>
      <c r="J1387" s="38"/>
      <c r="K1387" s="38" t="s">
        <v>246</v>
      </c>
      <c r="L1387" s="38" t="s">
        <v>14</v>
      </c>
      <c r="M1387" s="38" t="s">
        <v>15</v>
      </c>
      <c r="N1387" s="35">
        <v>1386</v>
      </c>
    </row>
    <row r="1388" spans="1:14" ht="15.75" x14ac:dyDescent="0.25">
      <c r="A1388" s="34" t="s">
        <v>1728</v>
      </c>
      <c r="B1388" s="34" t="s">
        <v>1767</v>
      </c>
      <c r="C1388" s="35" t="s">
        <v>51</v>
      </c>
      <c r="D1388" s="34" t="s">
        <v>2529</v>
      </c>
      <c r="E1388" s="34" t="s">
        <v>1702</v>
      </c>
      <c r="F1388" s="36">
        <v>39872</v>
      </c>
      <c r="G1388" s="35" t="s">
        <v>12</v>
      </c>
      <c r="H1388" s="35" t="s">
        <v>13</v>
      </c>
      <c r="I1388" s="36"/>
      <c r="J1388" s="35"/>
      <c r="K1388" s="35" t="s">
        <v>246</v>
      </c>
      <c r="L1388" s="35" t="s">
        <v>14</v>
      </c>
      <c r="M1388" s="35" t="s">
        <v>15</v>
      </c>
      <c r="N1388" s="193">
        <v>1387</v>
      </c>
    </row>
    <row r="1389" spans="1:14" ht="15.75" x14ac:dyDescent="0.25">
      <c r="A1389" s="42" t="s">
        <v>2985</v>
      </c>
      <c r="B1389" s="37" t="s">
        <v>605</v>
      </c>
      <c r="C1389" s="49"/>
      <c r="D1389" s="37" t="s">
        <v>2986</v>
      </c>
      <c r="E1389" s="37" t="s">
        <v>812</v>
      </c>
      <c r="F1389" s="39">
        <v>39813</v>
      </c>
      <c r="G1389" s="38" t="s">
        <v>12</v>
      </c>
      <c r="H1389" s="38" t="s">
        <v>13</v>
      </c>
      <c r="I1389" s="39"/>
      <c r="J1389" s="38"/>
      <c r="K1389" s="38" t="s">
        <v>246</v>
      </c>
      <c r="L1389" s="38" t="s">
        <v>14</v>
      </c>
      <c r="M1389" s="38" t="s">
        <v>15</v>
      </c>
      <c r="N1389" s="35">
        <v>1388</v>
      </c>
    </row>
    <row r="1390" spans="1:14" ht="15.75" x14ac:dyDescent="0.25">
      <c r="A1390" s="41" t="s">
        <v>1136</v>
      </c>
      <c r="B1390" s="34" t="s">
        <v>728</v>
      </c>
      <c r="C1390" s="35" t="s">
        <v>23</v>
      </c>
      <c r="D1390" s="34" t="s">
        <v>2530</v>
      </c>
      <c r="E1390" s="34" t="s">
        <v>2531</v>
      </c>
      <c r="F1390" s="36">
        <v>39776</v>
      </c>
      <c r="G1390" s="35" t="s">
        <v>12</v>
      </c>
      <c r="H1390" s="35" t="s">
        <v>13</v>
      </c>
      <c r="I1390" s="36"/>
      <c r="J1390" s="35"/>
      <c r="K1390" s="35" t="s">
        <v>2</v>
      </c>
      <c r="L1390" s="35" t="s">
        <v>14</v>
      </c>
      <c r="M1390" s="35" t="s">
        <v>15</v>
      </c>
      <c r="N1390" s="35">
        <v>1389</v>
      </c>
    </row>
    <row r="1391" spans="1:14" ht="15.75" x14ac:dyDescent="0.25">
      <c r="A1391" s="37" t="s">
        <v>2536</v>
      </c>
      <c r="B1391" s="37" t="s">
        <v>650</v>
      </c>
      <c r="C1391" s="38" t="s">
        <v>31</v>
      </c>
      <c r="D1391" s="37" t="s">
        <v>2537</v>
      </c>
      <c r="E1391" s="37" t="s">
        <v>2538</v>
      </c>
      <c r="F1391" s="39">
        <v>39743</v>
      </c>
      <c r="G1391" s="38" t="s">
        <v>12</v>
      </c>
      <c r="H1391" s="38" t="s">
        <v>13</v>
      </c>
      <c r="I1391" s="39"/>
      <c r="J1391" s="38"/>
      <c r="K1391" s="38" t="s">
        <v>2</v>
      </c>
      <c r="L1391" s="38" t="s">
        <v>14</v>
      </c>
      <c r="M1391" s="38" t="s">
        <v>15</v>
      </c>
      <c r="N1391" s="193">
        <v>1390</v>
      </c>
    </row>
    <row r="1392" spans="1:14" ht="15.75" x14ac:dyDescent="0.25">
      <c r="A1392" s="34" t="s">
        <v>2532</v>
      </c>
      <c r="B1392" s="34" t="s">
        <v>2533</v>
      </c>
      <c r="C1392" s="35" t="s">
        <v>58</v>
      </c>
      <c r="D1392" s="34" t="s">
        <v>2987</v>
      </c>
      <c r="E1392" s="34" t="s">
        <v>1330</v>
      </c>
      <c r="F1392" s="36">
        <v>39602</v>
      </c>
      <c r="G1392" s="35" t="s">
        <v>12</v>
      </c>
      <c r="H1392" s="35" t="s">
        <v>13</v>
      </c>
      <c r="I1392" s="36"/>
      <c r="J1392" s="35"/>
      <c r="K1392" s="35" t="s">
        <v>2</v>
      </c>
      <c r="L1392" s="35" t="s">
        <v>14</v>
      </c>
      <c r="M1392" s="35" t="s">
        <v>15</v>
      </c>
      <c r="N1392" s="35">
        <v>1391</v>
      </c>
    </row>
    <row r="1393" spans="1:14" ht="15.75" x14ac:dyDescent="0.25">
      <c r="A1393" s="42" t="s">
        <v>2988</v>
      </c>
      <c r="B1393" s="37" t="s">
        <v>91</v>
      </c>
      <c r="C1393" s="38" t="s">
        <v>12</v>
      </c>
      <c r="D1393" s="37" t="s">
        <v>2989</v>
      </c>
      <c r="E1393" s="37" t="s">
        <v>37</v>
      </c>
      <c r="F1393" s="43">
        <v>39562</v>
      </c>
      <c r="G1393" s="38" t="s">
        <v>12</v>
      </c>
      <c r="H1393" s="38" t="s">
        <v>13</v>
      </c>
      <c r="I1393" s="39"/>
      <c r="J1393" s="38"/>
      <c r="K1393" s="38" t="s">
        <v>2</v>
      </c>
      <c r="L1393" s="38" t="s">
        <v>14</v>
      </c>
      <c r="M1393" s="38" t="s">
        <v>15</v>
      </c>
      <c r="N1393" s="35">
        <v>1392</v>
      </c>
    </row>
    <row r="1394" spans="1:14" ht="15.75" x14ac:dyDescent="0.25">
      <c r="A1394" s="34" t="s">
        <v>2990</v>
      </c>
      <c r="B1394" s="34" t="s">
        <v>2991</v>
      </c>
      <c r="C1394" s="35" t="s">
        <v>12</v>
      </c>
      <c r="D1394" s="34" t="s">
        <v>2992</v>
      </c>
      <c r="E1394" s="34" t="s">
        <v>1661</v>
      </c>
      <c r="F1394" s="36">
        <v>39562</v>
      </c>
      <c r="G1394" s="35" t="s">
        <v>12</v>
      </c>
      <c r="H1394" s="35" t="s">
        <v>13</v>
      </c>
      <c r="I1394" s="36"/>
      <c r="J1394" s="35"/>
      <c r="K1394" s="35" t="s">
        <v>2</v>
      </c>
      <c r="L1394" s="35" t="s">
        <v>14</v>
      </c>
      <c r="M1394" s="35" t="s">
        <v>15</v>
      </c>
      <c r="N1394" s="193">
        <v>1393</v>
      </c>
    </row>
    <row r="1395" spans="1:14" ht="15.75" x14ac:dyDescent="0.25">
      <c r="A1395" s="37" t="s">
        <v>1148</v>
      </c>
      <c r="B1395" s="37" t="s">
        <v>650</v>
      </c>
      <c r="C1395" s="38" t="s">
        <v>144</v>
      </c>
      <c r="D1395" s="37" t="s">
        <v>2989</v>
      </c>
      <c r="E1395" s="37" t="s">
        <v>37</v>
      </c>
      <c r="F1395" s="39">
        <v>39561</v>
      </c>
      <c r="G1395" s="57" t="s">
        <v>12</v>
      </c>
      <c r="H1395" s="57" t="s">
        <v>13</v>
      </c>
      <c r="I1395" s="39"/>
      <c r="J1395" s="57"/>
      <c r="K1395" s="57" t="s">
        <v>2</v>
      </c>
      <c r="L1395" s="38" t="s">
        <v>14</v>
      </c>
      <c r="M1395" s="38" t="s">
        <v>15</v>
      </c>
      <c r="N1395" s="35">
        <v>1394</v>
      </c>
    </row>
    <row r="1396" spans="1:14" ht="15.75" x14ac:dyDescent="0.25">
      <c r="A1396" s="41" t="s">
        <v>2551</v>
      </c>
      <c r="B1396" s="34" t="s">
        <v>668</v>
      </c>
      <c r="C1396" s="44"/>
      <c r="D1396" s="34" t="s">
        <v>2511</v>
      </c>
      <c r="E1396" s="34" t="s">
        <v>1665</v>
      </c>
      <c r="F1396" s="40">
        <v>39181</v>
      </c>
      <c r="G1396" s="35" t="s">
        <v>12</v>
      </c>
      <c r="H1396" s="35" t="s">
        <v>13</v>
      </c>
      <c r="I1396" s="36"/>
      <c r="J1396" s="35"/>
      <c r="K1396" s="35" t="s">
        <v>2</v>
      </c>
      <c r="L1396" s="35" t="s">
        <v>14</v>
      </c>
      <c r="M1396" s="35" t="s">
        <v>15</v>
      </c>
      <c r="N1396" s="35">
        <v>1395</v>
      </c>
    </row>
    <row r="1397" spans="1:14" ht="15.75" x14ac:dyDescent="0.25">
      <c r="A1397" s="37" t="s">
        <v>2146</v>
      </c>
      <c r="B1397" s="37" t="s">
        <v>2756</v>
      </c>
      <c r="C1397" s="38" t="s">
        <v>31</v>
      </c>
      <c r="D1397" s="37" t="s">
        <v>2993</v>
      </c>
      <c r="E1397" s="37" t="s">
        <v>789</v>
      </c>
      <c r="F1397" s="39">
        <v>39174</v>
      </c>
      <c r="G1397" s="38" t="s">
        <v>12</v>
      </c>
      <c r="H1397" s="38" t="s">
        <v>13</v>
      </c>
      <c r="I1397" s="39"/>
      <c r="J1397" s="38"/>
      <c r="K1397" s="38" t="s">
        <v>2</v>
      </c>
      <c r="L1397" s="38" t="s">
        <v>14</v>
      </c>
      <c r="M1397" s="38" t="s">
        <v>15</v>
      </c>
      <c r="N1397" s="193">
        <v>1396</v>
      </c>
    </row>
    <row r="1398" spans="1:14" ht="15.75" x14ac:dyDescent="0.25">
      <c r="A1398" s="34" t="s">
        <v>1075</v>
      </c>
      <c r="B1398" s="34" t="s">
        <v>74</v>
      </c>
      <c r="C1398" s="35" t="s">
        <v>18</v>
      </c>
      <c r="D1398" s="34" t="s">
        <v>2511</v>
      </c>
      <c r="E1398" s="34" t="s">
        <v>1665</v>
      </c>
      <c r="F1398" s="36">
        <v>39148</v>
      </c>
      <c r="G1398" s="35" t="s">
        <v>12</v>
      </c>
      <c r="H1398" s="35" t="s">
        <v>13</v>
      </c>
      <c r="I1398" s="36"/>
      <c r="J1398" s="35"/>
      <c r="K1398" s="35" t="s">
        <v>2</v>
      </c>
      <c r="L1398" s="35" t="s">
        <v>14</v>
      </c>
      <c r="M1398" s="35" t="s">
        <v>15</v>
      </c>
      <c r="N1398" s="35">
        <v>1397</v>
      </c>
    </row>
    <row r="1399" spans="1:14" ht="15.75" x14ac:dyDescent="0.25">
      <c r="A1399" s="37" t="s">
        <v>2548</v>
      </c>
      <c r="B1399" s="37" t="s">
        <v>2547</v>
      </c>
      <c r="C1399" s="38" t="s">
        <v>207</v>
      </c>
      <c r="D1399" s="37" t="s">
        <v>588</v>
      </c>
      <c r="E1399" s="37" t="s">
        <v>916</v>
      </c>
      <c r="F1399" s="39">
        <v>39000</v>
      </c>
      <c r="G1399" s="38" t="s">
        <v>12</v>
      </c>
      <c r="H1399" s="38" t="s">
        <v>13</v>
      </c>
      <c r="I1399" s="39">
        <v>10000</v>
      </c>
      <c r="J1399" s="38"/>
      <c r="K1399" s="38" t="s">
        <v>3</v>
      </c>
      <c r="L1399" s="38" t="s">
        <v>59</v>
      </c>
      <c r="M1399" s="38" t="s">
        <v>60</v>
      </c>
      <c r="N1399" s="35">
        <v>1398</v>
      </c>
    </row>
    <row r="1400" spans="1:14" ht="15.75" x14ac:dyDescent="0.25">
      <c r="A1400" s="41" t="s">
        <v>2994</v>
      </c>
      <c r="B1400" s="34" t="s">
        <v>568</v>
      </c>
      <c r="C1400" s="35" t="s">
        <v>152</v>
      </c>
      <c r="D1400" s="34" t="s">
        <v>359</v>
      </c>
      <c r="E1400" s="34" t="s">
        <v>1476</v>
      </c>
      <c r="F1400" s="40">
        <v>39000</v>
      </c>
      <c r="G1400" s="35" t="s">
        <v>12</v>
      </c>
      <c r="H1400" s="35" t="s">
        <v>13</v>
      </c>
      <c r="I1400" s="36"/>
      <c r="J1400" s="35"/>
      <c r="K1400" s="35" t="s">
        <v>2</v>
      </c>
      <c r="L1400" s="35" t="s">
        <v>14</v>
      </c>
      <c r="M1400" s="35" t="s">
        <v>15</v>
      </c>
      <c r="N1400" s="193">
        <v>1399</v>
      </c>
    </row>
    <row r="1401" spans="1:14" ht="15.75" x14ac:dyDescent="0.25">
      <c r="A1401" s="42" t="s">
        <v>1838</v>
      </c>
      <c r="B1401" s="37" t="s">
        <v>2995</v>
      </c>
      <c r="C1401" s="38" t="s">
        <v>9</v>
      </c>
      <c r="D1401" s="37" t="s">
        <v>2996</v>
      </c>
      <c r="E1401" s="37" t="s">
        <v>505</v>
      </c>
      <c r="F1401" s="43">
        <v>38877</v>
      </c>
      <c r="G1401" s="38" t="s">
        <v>12</v>
      </c>
      <c r="H1401" s="38" t="s">
        <v>13</v>
      </c>
      <c r="I1401" s="39"/>
      <c r="J1401" s="38"/>
      <c r="K1401" s="38" t="s">
        <v>2</v>
      </c>
      <c r="L1401" s="38" t="s">
        <v>14</v>
      </c>
      <c r="M1401" s="38" t="s">
        <v>15</v>
      </c>
      <c r="N1401" s="35">
        <v>1400</v>
      </c>
    </row>
    <row r="1402" spans="1:14" ht="15.75" x14ac:dyDescent="0.25">
      <c r="A1402" s="34" t="s">
        <v>104</v>
      </c>
      <c r="B1402" s="34" t="s">
        <v>559</v>
      </c>
      <c r="C1402" s="35" t="s">
        <v>12</v>
      </c>
      <c r="D1402" s="34" t="s">
        <v>2314</v>
      </c>
      <c r="E1402" s="34" t="s">
        <v>37</v>
      </c>
      <c r="F1402" s="36">
        <v>38685</v>
      </c>
      <c r="G1402" s="35" t="s">
        <v>12</v>
      </c>
      <c r="H1402" s="35" t="s">
        <v>13</v>
      </c>
      <c r="I1402" s="36"/>
      <c r="J1402" s="35"/>
      <c r="K1402" s="35" t="s">
        <v>2</v>
      </c>
      <c r="L1402" s="35" t="s">
        <v>14</v>
      </c>
      <c r="M1402" s="35" t="s">
        <v>15</v>
      </c>
      <c r="N1402" s="35">
        <v>1401</v>
      </c>
    </row>
    <row r="1403" spans="1:14" ht="15.75" x14ac:dyDescent="0.25">
      <c r="A1403" s="42" t="s">
        <v>2997</v>
      </c>
      <c r="B1403" s="37" t="s">
        <v>2998</v>
      </c>
      <c r="C1403" s="38" t="s">
        <v>12</v>
      </c>
      <c r="D1403" s="37" t="s">
        <v>2999</v>
      </c>
      <c r="E1403" s="37" t="s">
        <v>1272</v>
      </c>
      <c r="F1403" s="43">
        <v>38658</v>
      </c>
      <c r="G1403" s="38" t="s">
        <v>12</v>
      </c>
      <c r="H1403" s="38" t="s">
        <v>13</v>
      </c>
      <c r="I1403" s="39"/>
      <c r="J1403" s="38"/>
      <c r="K1403" s="38" t="s">
        <v>246</v>
      </c>
      <c r="L1403" s="38" t="s">
        <v>14</v>
      </c>
      <c r="M1403" s="38" t="s">
        <v>15</v>
      </c>
      <c r="N1403" s="193">
        <v>1402</v>
      </c>
    </row>
    <row r="1404" spans="1:14" ht="15.75" x14ac:dyDescent="0.25">
      <c r="A1404" s="41" t="s">
        <v>2556</v>
      </c>
      <c r="B1404" s="34" t="s">
        <v>2557</v>
      </c>
      <c r="C1404" s="35" t="s">
        <v>87</v>
      </c>
      <c r="D1404" s="34" t="s">
        <v>2558</v>
      </c>
      <c r="E1404" s="34" t="s">
        <v>1665</v>
      </c>
      <c r="F1404" s="40">
        <v>38343</v>
      </c>
      <c r="G1404" s="35" t="s">
        <v>12</v>
      </c>
      <c r="H1404" s="35" t="s">
        <v>13</v>
      </c>
      <c r="I1404" s="36"/>
      <c r="J1404" s="35"/>
      <c r="K1404" s="35" t="s">
        <v>246</v>
      </c>
      <c r="L1404" s="35" t="s">
        <v>14</v>
      </c>
      <c r="M1404" s="35" t="s">
        <v>15</v>
      </c>
      <c r="N1404" s="35">
        <v>1403</v>
      </c>
    </row>
    <row r="1405" spans="1:14" ht="15.75" x14ac:dyDescent="0.25">
      <c r="A1405" s="37" t="s">
        <v>420</v>
      </c>
      <c r="B1405" s="37" t="s">
        <v>8</v>
      </c>
      <c r="C1405" s="38" t="s">
        <v>12</v>
      </c>
      <c r="D1405" s="37" t="s">
        <v>2921</v>
      </c>
      <c r="E1405" s="37" t="s">
        <v>189</v>
      </c>
      <c r="F1405" s="39">
        <v>38117</v>
      </c>
      <c r="G1405" s="38" t="s">
        <v>12</v>
      </c>
      <c r="H1405" s="38" t="s">
        <v>13</v>
      </c>
      <c r="I1405" s="39"/>
      <c r="J1405" s="38"/>
      <c r="K1405" s="38" t="s">
        <v>2</v>
      </c>
      <c r="L1405" s="38" t="s">
        <v>14</v>
      </c>
      <c r="M1405" s="38" t="s">
        <v>15</v>
      </c>
      <c r="N1405" s="35">
        <v>1404</v>
      </c>
    </row>
    <row r="1406" spans="1:14" ht="15.75" x14ac:dyDescent="0.25">
      <c r="A1406" s="34" t="s">
        <v>3000</v>
      </c>
      <c r="B1406" s="34" t="s">
        <v>1618</v>
      </c>
      <c r="C1406" s="35" t="s">
        <v>181</v>
      </c>
      <c r="D1406" s="34" t="s">
        <v>2566</v>
      </c>
      <c r="E1406" s="34" t="s">
        <v>1552</v>
      </c>
      <c r="F1406" s="40">
        <v>38000</v>
      </c>
      <c r="G1406" s="35" t="s">
        <v>12</v>
      </c>
      <c r="H1406" s="35" t="s">
        <v>13</v>
      </c>
      <c r="I1406" s="36"/>
      <c r="J1406" s="35"/>
      <c r="K1406" s="35" t="s">
        <v>2</v>
      </c>
      <c r="L1406" s="35" t="s">
        <v>14</v>
      </c>
      <c r="M1406" s="35" t="s">
        <v>15</v>
      </c>
      <c r="N1406" s="193">
        <v>1405</v>
      </c>
    </row>
    <row r="1407" spans="1:14" ht="15.75" x14ac:dyDescent="0.25">
      <c r="A1407" s="42" t="s">
        <v>2560</v>
      </c>
      <c r="B1407" s="37" t="s">
        <v>2561</v>
      </c>
      <c r="C1407" s="38" t="s">
        <v>31</v>
      </c>
      <c r="D1407" s="37" t="s">
        <v>2562</v>
      </c>
      <c r="E1407" s="37" t="s">
        <v>1665</v>
      </c>
      <c r="F1407" s="39">
        <v>37923</v>
      </c>
      <c r="G1407" s="38" t="s">
        <v>58</v>
      </c>
      <c r="H1407" s="38" t="s">
        <v>13</v>
      </c>
      <c r="I1407" s="39"/>
      <c r="J1407" s="38"/>
      <c r="K1407" s="38" t="s">
        <v>2600</v>
      </c>
      <c r="L1407" s="38" t="s">
        <v>59</v>
      </c>
      <c r="M1407" s="38" t="s">
        <v>15</v>
      </c>
      <c r="N1407" s="35">
        <v>1406</v>
      </c>
    </row>
    <row r="1408" spans="1:14" ht="15.75" x14ac:dyDescent="0.25">
      <c r="A1408" s="34" t="s">
        <v>3001</v>
      </c>
      <c r="B1408" s="34" t="s">
        <v>3002</v>
      </c>
      <c r="C1408" s="35" t="s">
        <v>31</v>
      </c>
      <c r="D1408" s="34" t="s">
        <v>2394</v>
      </c>
      <c r="E1408" s="34" t="s">
        <v>37</v>
      </c>
      <c r="F1408" s="36">
        <v>36934</v>
      </c>
      <c r="G1408" s="35" t="s">
        <v>12</v>
      </c>
      <c r="H1408" s="35" t="s">
        <v>13</v>
      </c>
      <c r="I1408" s="36"/>
      <c r="J1408" s="35"/>
      <c r="K1408" s="35" t="s">
        <v>2</v>
      </c>
      <c r="L1408" s="35" t="s">
        <v>14</v>
      </c>
      <c r="M1408" s="35" t="s">
        <v>15</v>
      </c>
      <c r="N1408" s="35">
        <v>1407</v>
      </c>
    </row>
    <row r="1409" spans="1:14" ht="15.75" x14ac:dyDescent="0.25">
      <c r="A1409" s="37" t="s">
        <v>2569</v>
      </c>
      <c r="B1409" s="37" t="s">
        <v>139</v>
      </c>
      <c r="C1409" s="38" t="s">
        <v>144</v>
      </c>
      <c r="D1409" s="37" t="s">
        <v>2570</v>
      </c>
      <c r="E1409" s="37" t="s">
        <v>1246</v>
      </c>
      <c r="F1409" s="39">
        <v>36914.82</v>
      </c>
      <c r="G1409" s="38" t="s">
        <v>58</v>
      </c>
      <c r="H1409" s="38" t="s">
        <v>13</v>
      </c>
      <c r="I1409" s="39"/>
      <c r="J1409" s="38"/>
      <c r="K1409" s="38" t="s">
        <v>2152</v>
      </c>
      <c r="L1409" s="38" t="s">
        <v>2153</v>
      </c>
      <c r="M1409" s="38" t="s">
        <v>15</v>
      </c>
      <c r="N1409" s="193">
        <v>1408</v>
      </c>
    </row>
    <row r="1410" spans="1:14" ht="15.75" x14ac:dyDescent="0.25">
      <c r="A1410" s="34" t="s">
        <v>3003</v>
      </c>
      <c r="B1410" s="34" t="s">
        <v>344</v>
      </c>
      <c r="C1410" s="35" t="s">
        <v>23</v>
      </c>
      <c r="D1410" s="34" t="s">
        <v>2588</v>
      </c>
      <c r="E1410" s="34" t="s">
        <v>1983</v>
      </c>
      <c r="F1410" s="36">
        <v>36846</v>
      </c>
      <c r="G1410" s="35" t="s">
        <v>12</v>
      </c>
      <c r="H1410" s="35" t="s">
        <v>13</v>
      </c>
      <c r="I1410" s="36"/>
      <c r="J1410" s="35"/>
      <c r="K1410" s="35" t="s">
        <v>2</v>
      </c>
      <c r="L1410" s="35" t="s">
        <v>14</v>
      </c>
      <c r="M1410" s="35" t="s">
        <v>15</v>
      </c>
      <c r="N1410" s="35">
        <v>1409</v>
      </c>
    </row>
    <row r="1411" spans="1:14" ht="15.75" x14ac:dyDescent="0.25">
      <c r="A1411" s="37" t="s">
        <v>2318</v>
      </c>
      <c r="B1411" s="37" t="s">
        <v>115</v>
      </c>
      <c r="C1411" s="38" t="s">
        <v>12</v>
      </c>
      <c r="D1411" s="37" t="s">
        <v>3004</v>
      </c>
      <c r="E1411" s="37" t="s">
        <v>141</v>
      </c>
      <c r="F1411" s="39">
        <v>36778</v>
      </c>
      <c r="G1411" s="38" t="s">
        <v>12</v>
      </c>
      <c r="H1411" s="38" t="s">
        <v>13</v>
      </c>
      <c r="I1411" s="39">
        <v>12000</v>
      </c>
      <c r="J1411" s="38"/>
      <c r="K1411" s="38" t="s">
        <v>2</v>
      </c>
      <c r="L1411" s="38" t="s">
        <v>14</v>
      </c>
      <c r="M1411" s="38" t="s">
        <v>15</v>
      </c>
      <c r="N1411" s="35">
        <v>1410</v>
      </c>
    </row>
    <row r="1412" spans="1:14" ht="15.75" x14ac:dyDescent="0.25">
      <c r="A1412" s="34" t="s">
        <v>3005</v>
      </c>
      <c r="B1412" s="34" t="s">
        <v>3006</v>
      </c>
      <c r="C1412" s="35" t="s">
        <v>187</v>
      </c>
      <c r="D1412" s="34" t="s">
        <v>2948</v>
      </c>
      <c r="E1412" s="34" t="s">
        <v>505</v>
      </c>
      <c r="F1412" s="36">
        <v>36750</v>
      </c>
      <c r="G1412" s="35" t="s">
        <v>12</v>
      </c>
      <c r="H1412" s="35" t="s">
        <v>13</v>
      </c>
      <c r="I1412" s="36"/>
      <c r="J1412" s="35"/>
      <c r="K1412" s="35" t="s">
        <v>2</v>
      </c>
      <c r="L1412" s="35" t="s">
        <v>14</v>
      </c>
      <c r="M1412" s="35" t="s">
        <v>15</v>
      </c>
      <c r="N1412" s="193">
        <v>1411</v>
      </c>
    </row>
    <row r="1413" spans="1:14" ht="15.75" x14ac:dyDescent="0.25">
      <c r="A1413" s="37" t="s">
        <v>206</v>
      </c>
      <c r="B1413" s="37" t="s">
        <v>307</v>
      </c>
      <c r="C1413" s="38" t="s">
        <v>144</v>
      </c>
      <c r="D1413" s="37" t="s">
        <v>359</v>
      </c>
      <c r="E1413" s="37" t="s">
        <v>2574</v>
      </c>
      <c r="F1413" s="43">
        <v>36742</v>
      </c>
      <c r="G1413" s="38" t="s">
        <v>12</v>
      </c>
      <c r="H1413" s="38" t="s">
        <v>13</v>
      </c>
      <c r="I1413" s="39"/>
      <c r="J1413" s="38"/>
      <c r="K1413" s="38" t="s">
        <v>2</v>
      </c>
      <c r="L1413" s="38" t="s">
        <v>14</v>
      </c>
      <c r="M1413" s="38" t="s">
        <v>15</v>
      </c>
      <c r="N1413" s="35">
        <v>1412</v>
      </c>
    </row>
    <row r="1414" spans="1:14" ht="15.75" x14ac:dyDescent="0.25">
      <c r="A1414" s="41" t="s">
        <v>2397</v>
      </c>
      <c r="B1414" s="34" t="s">
        <v>35</v>
      </c>
      <c r="C1414" s="35" t="s">
        <v>152</v>
      </c>
      <c r="D1414" s="34" t="s">
        <v>2394</v>
      </c>
      <c r="E1414" s="34" t="s">
        <v>37</v>
      </c>
      <c r="F1414" s="40">
        <v>36720</v>
      </c>
      <c r="G1414" s="35" t="s">
        <v>12</v>
      </c>
      <c r="H1414" s="35" t="s">
        <v>13</v>
      </c>
      <c r="I1414" s="36"/>
      <c r="J1414" s="35"/>
      <c r="K1414" s="35" t="s">
        <v>2</v>
      </c>
      <c r="L1414" s="35" t="s">
        <v>14</v>
      </c>
      <c r="M1414" s="35" t="s">
        <v>15</v>
      </c>
      <c r="N1414" s="35">
        <v>1413</v>
      </c>
    </row>
    <row r="1415" spans="1:14" ht="15.75" x14ac:dyDescent="0.25">
      <c r="A1415" s="42" t="s">
        <v>3007</v>
      </c>
      <c r="B1415" s="37" t="s">
        <v>2124</v>
      </c>
      <c r="C1415" s="38" t="s">
        <v>51</v>
      </c>
      <c r="D1415" s="37" t="s">
        <v>2948</v>
      </c>
      <c r="E1415" s="37" t="s">
        <v>505</v>
      </c>
      <c r="F1415" s="39">
        <v>36393</v>
      </c>
      <c r="G1415" s="38" t="s">
        <v>12</v>
      </c>
      <c r="H1415" s="38" t="s">
        <v>13</v>
      </c>
      <c r="I1415" s="39"/>
      <c r="J1415" s="38"/>
      <c r="K1415" s="38" t="s">
        <v>2</v>
      </c>
      <c r="L1415" s="38" t="s">
        <v>14</v>
      </c>
      <c r="M1415" s="38" t="s">
        <v>15</v>
      </c>
      <c r="N1415" s="193">
        <v>1414</v>
      </c>
    </row>
    <row r="1416" spans="1:14" ht="15.75" x14ac:dyDescent="0.25">
      <c r="A1416" s="34" t="s">
        <v>3008</v>
      </c>
      <c r="B1416" s="34" t="s">
        <v>3009</v>
      </c>
      <c r="C1416" s="35" t="s">
        <v>9</v>
      </c>
      <c r="D1416" s="34" t="s">
        <v>2948</v>
      </c>
      <c r="E1416" s="34" t="s">
        <v>505</v>
      </c>
      <c r="F1416" s="36">
        <v>36393</v>
      </c>
      <c r="G1416" s="35" t="s">
        <v>12</v>
      </c>
      <c r="H1416" s="35" t="s">
        <v>13</v>
      </c>
      <c r="I1416" s="36"/>
      <c r="J1416" s="35"/>
      <c r="K1416" s="35" t="s">
        <v>2</v>
      </c>
      <c r="L1416" s="35" t="s">
        <v>14</v>
      </c>
      <c r="M1416" s="35" t="s">
        <v>15</v>
      </c>
      <c r="N1416" s="35">
        <v>1415</v>
      </c>
    </row>
    <row r="1417" spans="1:14" ht="15.75" x14ac:dyDescent="0.25">
      <c r="A1417" s="42" t="s">
        <v>315</v>
      </c>
      <c r="B1417" s="37" t="s">
        <v>3010</v>
      </c>
      <c r="C1417" s="38" t="s">
        <v>87</v>
      </c>
      <c r="D1417" s="37" t="s">
        <v>2948</v>
      </c>
      <c r="E1417" s="37" t="s">
        <v>505</v>
      </c>
      <c r="F1417" s="43">
        <v>36393</v>
      </c>
      <c r="G1417" s="38" t="s">
        <v>12</v>
      </c>
      <c r="H1417" s="38" t="s">
        <v>13</v>
      </c>
      <c r="I1417" s="39"/>
      <c r="J1417" s="38"/>
      <c r="K1417" s="38" t="s">
        <v>2</v>
      </c>
      <c r="L1417" s="38" t="s">
        <v>14</v>
      </c>
      <c r="M1417" s="38" t="s">
        <v>15</v>
      </c>
      <c r="N1417" s="35">
        <v>1416</v>
      </c>
    </row>
    <row r="1418" spans="1:14" ht="15.75" x14ac:dyDescent="0.25">
      <c r="A1418" s="34" t="s">
        <v>3011</v>
      </c>
      <c r="B1418" s="34" t="s">
        <v>3012</v>
      </c>
      <c r="C1418" s="35" t="s">
        <v>12</v>
      </c>
      <c r="D1418" s="34" t="s">
        <v>2948</v>
      </c>
      <c r="E1418" s="34" t="s">
        <v>505</v>
      </c>
      <c r="F1418" s="40">
        <v>36393</v>
      </c>
      <c r="G1418" s="35" t="s">
        <v>12</v>
      </c>
      <c r="H1418" s="35" t="s">
        <v>13</v>
      </c>
      <c r="I1418" s="36"/>
      <c r="J1418" s="35"/>
      <c r="K1418" s="35" t="s">
        <v>2</v>
      </c>
      <c r="L1418" s="35" t="s">
        <v>14</v>
      </c>
      <c r="M1418" s="35" t="s">
        <v>15</v>
      </c>
      <c r="N1418" s="193">
        <v>1417</v>
      </c>
    </row>
    <row r="1419" spans="1:14" ht="15.75" x14ac:dyDescent="0.25">
      <c r="A1419" s="42" t="s">
        <v>3013</v>
      </c>
      <c r="B1419" s="37" t="s">
        <v>568</v>
      </c>
      <c r="C1419" s="38" t="s">
        <v>58</v>
      </c>
      <c r="D1419" s="37" t="s">
        <v>2948</v>
      </c>
      <c r="E1419" s="37" t="s">
        <v>505</v>
      </c>
      <c r="F1419" s="39">
        <v>36393</v>
      </c>
      <c r="G1419" s="38" t="s">
        <v>12</v>
      </c>
      <c r="H1419" s="38" t="s">
        <v>13</v>
      </c>
      <c r="I1419" s="39"/>
      <c r="J1419" s="38"/>
      <c r="K1419" s="38" t="s">
        <v>2</v>
      </c>
      <c r="L1419" s="38" t="s">
        <v>14</v>
      </c>
      <c r="M1419" s="38" t="s">
        <v>15</v>
      </c>
      <c r="N1419" s="35">
        <v>1418</v>
      </c>
    </row>
    <row r="1420" spans="1:14" ht="15.75" x14ac:dyDescent="0.25">
      <c r="A1420" s="34" t="s">
        <v>3014</v>
      </c>
      <c r="B1420" s="34" t="s">
        <v>8</v>
      </c>
      <c r="C1420" s="35" t="s">
        <v>87</v>
      </c>
      <c r="D1420" s="34" t="s">
        <v>3015</v>
      </c>
      <c r="E1420" s="34" t="s">
        <v>1104</v>
      </c>
      <c r="F1420" s="40">
        <v>36210</v>
      </c>
      <c r="G1420" s="35" t="s">
        <v>12</v>
      </c>
      <c r="H1420" s="35" t="s">
        <v>13</v>
      </c>
      <c r="I1420" s="36"/>
      <c r="J1420" s="35"/>
      <c r="K1420" s="35" t="s">
        <v>2</v>
      </c>
      <c r="L1420" s="35" t="s">
        <v>14</v>
      </c>
      <c r="M1420" s="35" t="s">
        <v>15</v>
      </c>
      <c r="N1420" s="35">
        <v>1419</v>
      </c>
    </row>
    <row r="1421" spans="1:14" ht="15.75" x14ac:dyDescent="0.25">
      <c r="A1421" s="42" t="s">
        <v>3016</v>
      </c>
      <c r="B1421" s="37" t="s">
        <v>1830</v>
      </c>
      <c r="C1421" s="38" t="s">
        <v>87</v>
      </c>
      <c r="D1421" s="37" t="s">
        <v>3017</v>
      </c>
      <c r="E1421" s="37" t="s">
        <v>37</v>
      </c>
      <c r="F1421" s="39">
        <v>36000</v>
      </c>
      <c r="G1421" s="38" t="s">
        <v>12</v>
      </c>
      <c r="H1421" s="38" t="s">
        <v>13</v>
      </c>
      <c r="I1421" s="39"/>
      <c r="J1421" s="38"/>
      <c r="K1421" s="38" t="s">
        <v>2</v>
      </c>
      <c r="L1421" s="38" t="s">
        <v>14</v>
      </c>
      <c r="M1421" s="38" t="s">
        <v>15</v>
      </c>
      <c r="N1421" s="193">
        <v>1420</v>
      </c>
    </row>
    <row r="1422" spans="1:14" ht="15.75" x14ac:dyDescent="0.25">
      <c r="A1422" s="34" t="s">
        <v>1164</v>
      </c>
      <c r="B1422" s="34" t="s">
        <v>70</v>
      </c>
      <c r="C1422" s="35" t="s">
        <v>51</v>
      </c>
      <c r="D1422" s="34" t="s">
        <v>2581</v>
      </c>
      <c r="E1422" s="34" t="s">
        <v>2582</v>
      </c>
      <c r="F1422" s="40">
        <v>35881</v>
      </c>
      <c r="G1422" s="35" t="s">
        <v>58</v>
      </c>
      <c r="H1422" s="35" t="s">
        <v>13</v>
      </c>
      <c r="I1422" s="36"/>
      <c r="J1422" s="35"/>
      <c r="K1422" s="35" t="s">
        <v>1</v>
      </c>
      <c r="L1422" s="35" t="s">
        <v>59</v>
      </c>
      <c r="M1422" s="35" t="s">
        <v>60</v>
      </c>
      <c r="N1422" s="35">
        <v>1421</v>
      </c>
    </row>
    <row r="1423" spans="1:14" ht="15.75" x14ac:dyDescent="0.25">
      <c r="A1423" s="37" t="s">
        <v>2575</v>
      </c>
      <c r="B1423" s="37" t="s">
        <v>349</v>
      </c>
      <c r="C1423" s="49"/>
      <c r="D1423" s="37" t="s">
        <v>2588</v>
      </c>
      <c r="E1423" s="37" t="s">
        <v>1983</v>
      </c>
      <c r="F1423" s="39">
        <v>35700</v>
      </c>
      <c r="G1423" s="38" t="s">
        <v>12</v>
      </c>
      <c r="H1423" s="38" t="s">
        <v>13</v>
      </c>
      <c r="I1423" s="39"/>
      <c r="J1423" s="38"/>
      <c r="K1423" s="38" t="s">
        <v>2</v>
      </c>
      <c r="L1423" s="38" t="s">
        <v>14</v>
      </c>
      <c r="M1423" s="38" t="s">
        <v>15</v>
      </c>
      <c r="N1423" s="35">
        <v>1422</v>
      </c>
    </row>
    <row r="1424" spans="1:14" ht="15.75" x14ac:dyDescent="0.25">
      <c r="A1424" s="34" t="s">
        <v>3018</v>
      </c>
      <c r="B1424" s="34" t="s">
        <v>3019</v>
      </c>
      <c r="C1424" s="35" t="s">
        <v>144</v>
      </c>
      <c r="D1424" s="34" t="s">
        <v>2594</v>
      </c>
      <c r="E1424" s="34" t="s">
        <v>1045</v>
      </c>
      <c r="F1424" s="36">
        <v>35088</v>
      </c>
      <c r="G1424" s="35" t="s">
        <v>12</v>
      </c>
      <c r="H1424" s="35" t="s">
        <v>13</v>
      </c>
      <c r="I1424" s="36"/>
      <c r="J1424" s="35"/>
      <c r="K1424" s="35" t="s">
        <v>2</v>
      </c>
      <c r="L1424" s="35" t="s">
        <v>14</v>
      </c>
      <c r="M1424" s="35" t="s">
        <v>15</v>
      </c>
      <c r="N1424" s="193">
        <v>1423</v>
      </c>
    </row>
    <row r="1425" spans="1:14" ht="15.75" x14ac:dyDescent="0.25">
      <c r="A1425" s="37" t="s">
        <v>21</v>
      </c>
      <c r="B1425" s="37" t="s">
        <v>91</v>
      </c>
      <c r="C1425" s="38" t="s">
        <v>9</v>
      </c>
      <c r="D1425" s="37" t="s">
        <v>2589</v>
      </c>
      <c r="E1425" s="37" t="s">
        <v>814</v>
      </c>
      <c r="F1425" s="39">
        <v>35000</v>
      </c>
      <c r="G1425" s="38" t="s">
        <v>58</v>
      </c>
      <c r="H1425" s="38" t="s">
        <v>63</v>
      </c>
      <c r="I1425" s="39"/>
      <c r="J1425" s="38"/>
      <c r="K1425" s="38" t="s">
        <v>1</v>
      </c>
      <c r="L1425" s="38" t="s">
        <v>59</v>
      </c>
      <c r="M1425" s="38" t="s">
        <v>60</v>
      </c>
      <c r="N1425" s="35">
        <v>1424</v>
      </c>
    </row>
    <row r="1426" spans="1:14" ht="15.75" x14ac:dyDescent="0.25">
      <c r="A1426" s="34" t="s">
        <v>2583</v>
      </c>
      <c r="B1426" s="34" t="s">
        <v>2406</v>
      </c>
      <c r="C1426" s="35" t="s">
        <v>58</v>
      </c>
      <c r="D1426" s="34" t="s">
        <v>2584</v>
      </c>
      <c r="E1426" s="34" t="s">
        <v>1755</v>
      </c>
      <c r="F1426" s="36">
        <v>35000</v>
      </c>
      <c r="G1426" s="35" t="s">
        <v>12</v>
      </c>
      <c r="H1426" s="35" t="s">
        <v>13</v>
      </c>
      <c r="I1426" s="36"/>
      <c r="J1426" s="35"/>
      <c r="K1426" s="35" t="s">
        <v>2</v>
      </c>
      <c r="L1426" s="35" t="s">
        <v>14</v>
      </c>
      <c r="M1426" s="35" t="s">
        <v>15</v>
      </c>
      <c r="N1426" s="35">
        <v>1425</v>
      </c>
    </row>
    <row r="1427" spans="1:14" ht="15.75" x14ac:dyDescent="0.25">
      <c r="A1427" s="37" t="s">
        <v>2585</v>
      </c>
      <c r="B1427" s="37" t="s">
        <v>1265</v>
      </c>
      <c r="C1427" s="38" t="s">
        <v>13</v>
      </c>
      <c r="D1427" s="37" t="s">
        <v>3020</v>
      </c>
      <c r="E1427" s="37" t="s">
        <v>1912</v>
      </c>
      <c r="F1427" s="39">
        <v>34680</v>
      </c>
      <c r="G1427" s="38" t="s">
        <v>12</v>
      </c>
      <c r="H1427" s="38" t="s">
        <v>13</v>
      </c>
      <c r="I1427" s="39"/>
      <c r="J1427" s="38"/>
      <c r="K1427" s="38" t="s">
        <v>2</v>
      </c>
      <c r="L1427" s="38" t="s">
        <v>14</v>
      </c>
      <c r="M1427" s="38" t="s">
        <v>15</v>
      </c>
      <c r="N1427" s="193">
        <v>1426</v>
      </c>
    </row>
    <row r="1428" spans="1:14" ht="15.75" x14ac:dyDescent="0.25">
      <c r="A1428" s="34" t="s">
        <v>2590</v>
      </c>
      <c r="B1428" s="34" t="s">
        <v>8</v>
      </c>
      <c r="C1428" s="35" t="s">
        <v>187</v>
      </c>
      <c r="D1428" s="34" t="s">
        <v>2591</v>
      </c>
      <c r="E1428" s="34" t="s">
        <v>508</v>
      </c>
      <c r="F1428" s="36">
        <v>34000</v>
      </c>
      <c r="G1428" s="35" t="s">
        <v>58</v>
      </c>
      <c r="H1428" s="35" t="s">
        <v>13</v>
      </c>
      <c r="I1428" s="36"/>
      <c r="J1428" s="35"/>
      <c r="K1428" s="35" t="s">
        <v>1</v>
      </c>
      <c r="L1428" s="35" t="s">
        <v>59</v>
      </c>
      <c r="M1428" s="35" t="s">
        <v>60</v>
      </c>
      <c r="N1428" s="35">
        <v>1427</v>
      </c>
    </row>
    <row r="1429" spans="1:14" ht="15.75" x14ac:dyDescent="0.25">
      <c r="A1429" s="37" t="s">
        <v>457</v>
      </c>
      <c r="B1429" s="37" t="s">
        <v>406</v>
      </c>
      <c r="C1429" s="38" t="s">
        <v>51</v>
      </c>
      <c r="D1429" s="37" t="s">
        <v>3021</v>
      </c>
      <c r="E1429" s="37" t="s">
        <v>37</v>
      </c>
      <c r="F1429" s="43">
        <v>33579</v>
      </c>
      <c r="G1429" s="38" t="s">
        <v>12</v>
      </c>
      <c r="H1429" s="38" t="s">
        <v>13</v>
      </c>
      <c r="I1429" s="39"/>
      <c r="J1429" s="38"/>
      <c r="K1429" s="38" t="s">
        <v>2</v>
      </c>
      <c r="L1429" s="38" t="s">
        <v>14</v>
      </c>
      <c r="M1429" s="38" t="s">
        <v>15</v>
      </c>
      <c r="N1429" s="35">
        <v>1428</v>
      </c>
    </row>
    <row r="1430" spans="1:14" ht="15.75" x14ac:dyDescent="0.25">
      <c r="A1430" s="51" t="s">
        <v>3022</v>
      </c>
      <c r="B1430" s="34" t="s">
        <v>260</v>
      </c>
      <c r="C1430" s="35" t="s">
        <v>12</v>
      </c>
      <c r="D1430" s="34" t="s">
        <v>2573</v>
      </c>
      <c r="E1430" s="34" t="s">
        <v>1045</v>
      </c>
      <c r="F1430" s="36">
        <v>33293</v>
      </c>
      <c r="G1430" s="35" t="s">
        <v>12</v>
      </c>
      <c r="H1430" s="35" t="s">
        <v>13</v>
      </c>
      <c r="I1430" s="36"/>
      <c r="J1430" s="35"/>
      <c r="K1430" s="35" t="s">
        <v>2</v>
      </c>
      <c r="L1430" s="35" t="s">
        <v>14</v>
      </c>
      <c r="M1430" s="35" t="s">
        <v>15</v>
      </c>
      <c r="N1430" s="193">
        <v>1429</v>
      </c>
    </row>
    <row r="1431" spans="1:14" ht="15.75" x14ac:dyDescent="0.25">
      <c r="A1431" s="37" t="s">
        <v>3023</v>
      </c>
      <c r="B1431" s="37" t="s">
        <v>377</v>
      </c>
      <c r="C1431" s="38" t="s">
        <v>207</v>
      </c>
      <c r="D1431" s="37" t="s">
        <v>2596</v>
      </c>
      <c r="E1431" s="37" t="s">
        <v>1755</v>
      </c>
      <c r="F1431" s="39">
        <v>33150</v>
      </c>
      <c r="G1431" s="38" t="s">
        <v>12</v>
      </c>
      <c r="H1431" s="38" t="s">
        <v>13</v>
      </c>
      <c r="I1431" s="39"/>
      <c r="J1431" s="38"/>
      <c r="K1431" s="38" t="s">
        <v>2</v>
      </c>
      <c r="L1431" s="38" t="s">
        <v>14</v>
      </c>
      <c r="M1431" s="38" t="s">
        <v>15</v>
      </c>
      <c r="N1431" s="35">
        <v>1430</v>
      </c>
    </row>
    <row r="1432" spans="1:14" ht="15.75" x14ac:dyDescent="0.25">
      <c r="A1432" s="34" t="s">
        <v>2539</v>
      </c>
      <c r="B1432" s="34" t="s">
        <v>559</v>
      </c>
      <c r="C1432" s="35" t="s">
        <v>18</v>
      </c>
      <c r="D1432" s="34" t="s">
        <v>3024</v>
      </c>
      <c r="E1432" s="34" t="s">
        <v>1889</v>
      </c>
      <c r="F1432" s="36">
        <v>33018</v>
      </c>
      <c r="G1432" s="35" t="s">
        <v>12</v>
      </c>
      <c r="H1432" s="35" t="s">
        <v>13</v>
      </c>
      <c r="I1432" s="36"/>
      <c r="J1432" s="35"/>
      <c r="K1432" s="35" t="s">
        <v>246</v>
      </c>
      <c r="L1432" s="35" t="s">
        <v>14</v>
      </c>
      <c r="M1432" s="35" t="s">
        <v>15</v>
      </c>
      <c r="N1432" s="35">
        <v>1431</v>
      </c>
    </row>
    <row r="1433" spans="1:14" ht="15.75" x14ac:dyDescent="0.25">
      <c r="A1433" s="37" t="s">
        <v>1031</v>
      </c>
      <c r="B1433" s="37" t="s">
        <v>2493</v>
      </c>
      <c r="C1433" s="38" t="s">
        <v>9</v>
      </c>
      <c r="D1433" s="37" t="s">
        <v>3025</v>
      </c>
      <c r="E1433" s="37" t="s">
        <v>570</v>
      </c>
      <c r="F1433" s="39">
        <v>32966</v>
      </c>
      <c r="G1433" s="38" t="s">
        <v>12</v>
      </c>
      <c r="H1433" s="38" t="s">
        <v>13</v>
      </c>
      <c r="I1433" s="39">
        <v>6000</v>
      </c>
      <c r="J1433" s="38" t="s">
        <v>3026</v>
      </c>
      <c r="K1433" s="38" t="s">
        <v>2</v>
      </c>
      <c r="L1433" s="38" t="s">
        <v>14</v>
      </c>
      <c r="M1433" s="38" t="s">
        <v>15</v>
      </c>
      <c r="N1433" s="193">
        <v>1432</v>
      </c>
    </row>
    <row r="1434" spans="1:14" ht="15.75" x14ac:dyDescent="0.25">
      <c r="A1434" s="34" t="s">
        <v>3027</v>
      </c>
      <c r="B1434" s="34" t="s">
        <v>559</v>
      </c>
      <c r="C1434" s="35" t="s">
        <v>9</v>
      </c>
      <c r="D1434" s="34" t="s">
        <v>3025</v>
      </c>
      <c r="E1434" s="34" t="s">
        <v>570</v>
      </c>
      <c r="F1434" s="36">
        <v>32966</v>
      </c>
      <c r="G1434" s="35" t="s">
        <v>12</v>
      </c>
      <c r="H1434" s="35" t="s">
        <v>13</v>
      </c>
      <c r="I1434" s="36">
        <v>2000</v>
      </c>
      <c r="J1434" s="35" t="s">
        <v>3026</v>
      </c>
      <c r="K1434" s="35" t="s">
        <v>2</v>
      </c>
      <c r="L1434" s="35" t="s">
        <v>14</v>
      </c>
      <c r="M1434" s="35" t="s">
        <v>15</v>
      </c>
      <c r="N1434" s="35">
        <v>1433</v>
      </c>
    </row>
    <row r="1435" spans="1:14" ht="15.75" x14ac:dyDescent="0.25">
      <c r="A1435" s="42" t="s">
        <v>2549</v>
      </c>
      <c r="B1435" s="37" t="s">
        <v>2550</v>
      </c>
      <c r="C1435" s="49"/>
      <c r="D1435" s="37" t="s">
        <v>2511</v>
      </c>
      <c r="E1435" s="37" t="s">
        <v>1665</v>
      </c>
      <c r="F1435" s="39">
        <v>32706</v>
      </c>
      <c r="G1435" s="38" t="s">
        <v>12</v>
      </c>
      <c r="H1435" s="38" t="s">
        <v>13</v>
      </c>
      <c r="I1435" s="39"/>
      <c r="J1435" s="38"/>
      <c r="K1435" s="38" t="s">
        <v>246</v>
      </c>
      <c r="L1435" s="38" t="s">
        <v>14</v>
      </c>
      <c r="M1435" s="38" t="s">
        <v>15</v>
      </c>
      <c r="N1435" s="35">
        <v>1434</v>
      </c>
    </row>
    <row r="1436" spans="1:14" ht="15.75" x14ac:dyDescent="0.25">
      <c r="A1436" s="34" t="s">
        <v>3028</v>
      </c>
      <c r="B1436" s="34" t="s">
        <v>3029</v>
      </c>
      <c r="C1436" s="35" t="s">
        <v>187</v>
      </c>
      <c r="D1436" s="34" t="s">
        <v>3025</v>
      </c>
      <c r="E1436" s="34" t="s">
        <v>570</v>
      </c>
      <c r="F1436" s="36">
        <v>32640</v>
      </c>
      <c r="G1436" s="35" t="s">
        <v>12</v>
      </c>
      <c r="H1436" s="35" t="s">
        <v>13</v>
      </c>
      <c r="I1436" s="36"/>
      <c r="J1436" s="35" t="s">
        <v>3026</v>
      </c>
      <c r="K1436" s="35" t="s">
        <v>2</v>
      </c>
      <c r="L1436" s="35" t="s">
        <v>14</v>
      </c>
      <c r="M1436" s="35" t="s">
        <v>15</v>
      </c>
      <c r="N1436" s="193">
        <v>1435</v>
      </c>
    </row>
    <row r="1437" spans="1:14" ht="15.75" x14ac:dyDescent="0.25">
      <c r="A1437" s="37" t="s">
        <v>843</v>
      </c>
      <c r="B1437" s="37" t="s">
        <v>601</v>
      </c>
      <c r="C1437" s="38" t="s">
        <v>58</v>
      </c>
      <c r="D1437" s="37" t="s">
        <v>2085</v>
      </c>
      <c r="E1437" s="37" t="s">
        <v>48</v>
      </c>
      <c r="F1437" s="39">
        <v>32611.42</v>
      </c>
      <c r="G1437" s="38" t="s">
        <v>58</v>
      </c>
      <c r="H1437" s="38" t="s">
        <v>63</v>
      </c>
      <c r="I1437" s="39"/>
      <c r="J1437" s="38"/>
      <c r="K1437" s="38" t="s">
        <v>2</v>
      </c>
      <c r="L1437" s="38" t="s">
        <v>14</v>
      </c>
      <c r="M1437" s="38" t="s">
        <v>15</v>
      </c>
      <c r="N1437" s="35">
        <v>1436</v>
      </c>
    </row>
    <row r="1438" spans="1:14" ht="15.75" x14ac:dyDescent="0.25">
      <c r="A1438" s="41" t="s">
        <v>3030</v>
      </c>
      <c r="B1438" s="34" t="s">
        <v>2012</v>
      </c>
      <c r="C1438" s="44"/>
      <c r="D1438" s="34" t="s">
        <v>3025</v>
      </c>
      <c r="E1438" s="34" t="s">
        <v>570</v>
      </c>
      <c r="F1438" s="36">
        <v>32000</v>
      </c>
      <c r="G1438" s="35" t="s">
        <v>12</v>
      </c>
      <c r="H1438" s="35" t="s">
        <v>13</v>
      </c>
      <c r="I1438" s="36"/>
      <c r="J1438" s="35" t="s">
        <v>3026</v>
      </c>
      <c r="K1438" s="35" t="s">
        <v>2</v>
      </c>
      <c r="L1438" s="35" t="s">
        <v>14</v>
      </c>
      <c r="M1438" s="35" t="s">
        <v>15</v>
      </c>
      <c r="N1438" s="35">
        <v>1437</v>
      </c>
    </row>
    <row r="1439" spans="1:14" ht="15.75" x14ac:dyDescent="0.25">
      <c r="A1439" s="42" t="s">
        <v>3031</v>
      </c>
      <c r="B1439" s="37" t="s">
        <v>3032</v>
      </c>
      <c r="C1439" s="38" t="s">
        <v>63</v>
      </c>
      <c r="D1439" s="37" t="s">
        <v>3025</v>
      </c>
      <c r="E1439" s="37" t="s">
        <v>570</v>
      </c>
      <c r="F1439" s="39">
        <v>32000</v>
      </c>
      <c r="G1439" s="38" t="s">
        <v>12</v>
      </c>
      <c r="H1439" s="38" t="s">
        <v>13</v>
      </c>
      <c r="I1439" s="39"/>
      <c r="J1439" s="38" t="s">
        <v>3026</v>
      </c>
      <c r="K1439" s="38" t="s">
        <v>2</v>
      </c>
      <c r="L1439" s="38" t="s">
        <v>14</v>
      </c>
      <c r="M1439" s="38" t="s">
        <v>15</v>
      </c>
      <c r="N1439" s="193">
        <v>1438</v>
      </c>
    </row>
    <row r="1440" spans="1:14" ht="15.75" x14ac:dyDescent="0.25">
      <c r="A1440" s="34" t="s">
        <v>3033</v>
      </c>
      <c r="B1440" s="34" t="s">
        <v>3034</v>
      </c>
      <c r="C1440" s="35" t="s">
        <v>181</v>
      </c>
      <c r="D1440" s="34" t="s">
        <v>3025</v>
      </c>
      <c r="E1440" s="34" t="s">
        <v>570</v>
      </c>
      <c r="F1440" s="36">
        <v>32000</v>
      </c>
      <c r="G1440" s="52" t="s">
        <v>3365</v>
      </c>
      <c r="H1440" s="52" t="s">
        <v>3366</v>
      </c>
      <c r="I1440" s="36"/>
      <c r="J1440" s="61">
        <v>10166</v>
      </c>
      <c r="K1440" s="52" t="s">
        <v>2</v>
      </c>
      <c r="L1440" s="35" t="s">
        <v>14</v>
      </c>
      <c r="M1440" s="35" t="s">
        <v>15</v>
      </c>
      <c r="N1440" s="35">
        <v>1439</v>
      </c>
    </row>
    <row r="1441" spans="1:14" ht="15.75" x14ac:dyDescent="0.25">
      <c r="A1441" s="37" t="s">
        <v>3035</v>
      </c>
      <c r="B1441" s="37" t="s">
        <v>3036</v>
      </c>
      <c r="C1441" s="38" t="s">
        <v>135</v>
      </c>
      <c r="D1441" s="37" t="s">
        <v>3025</v>
      </c>
      <c r="E1441" s="37" t="s">
        <v>570</v>
      </c>
      <c r="F1441" s="39">
        <v>32000</v>
      </c>
      <c r="G1441" s="38" t="s">
        <v>12</v>
      </c>
      <c r="H1441" s="38" t="s">
        <v>13</v>
      </c>
      <c r="I1441" s="39"/>
      <c r="J1441" s="38" t="s">
        <v>3026</v>
      </c>
      <c r="K1441" s="38" t="s">
        <v>2</v>
      </c>
      <c r="L1441" s="38" t="s">
        <v>14</v>
      </c>
      <c r="M1441" s="38" t="s">
        <v>15</v>
      </c>
      <c r="N1441" s="35">
        <v>1440</v>
      </c>
    </row>
    <row r="1442" spans="1:14" ht="15.75" x14ac:dyDescent="0.25">
      <c r="A1442" s="34" t="s">
        <v>3037</v>
      </c>
      <c r="B1442" s="34" t="s">
        <v>91</v>
      </c>
      <c r="C1442" s="35" t="s">
        <v>51</v>
      </c>
      <c r="D1442" s="34" t="s">
        <v>3025</v>
      </c>
      <c r="E1442" s="34" t="s">
        <v>570</v>
      </c>
      <c r="F1442" s="40">
        <v>32000</v>
      </c>
      <c r="G1442" s="35" t="s">
        <v>12</v>
      </c>
      <c r="H1442" s="35" t="s">
        <v>13</v>
      </c>
      <c r="I1442" s="36"/>
      <c r="J1442" s="35" t="s">
        <v>3026</v>
      </c>
      <c r="K1442" s="35" t="s">
        <v>2</v>
      </c>
      <c r="L1442" s="35" t="s">
        <v>14</v>
      </c>
      <c r="M1442" s="35" t="s">
        <v>15</v>
      </c>
      <c r="N1442" s="193">
        <v>1441</v>
      </c>
    </row>
    <row r="1443" spans="1:14" ht="15.75" x14ac:dyDescent="0.25">
      <c r="A1443" s="37" t="s">
        <v>3038</v>
      </c>
      <c r="B1443" s="37" t="s">
        <v>433</v>
      </c>
      <c r="C1443" s="38" t="s">
        <v>144</v>
      </c>
      <c r="D1443" s="37" t="s">
        <v>3039</v>
      </c>
      <c r="E1443" s="37" t="s">
        <v>116</v>
      </c>
      <c r="F1443" s="39">
        <v>31471</v>
      </c>
      <c r="G1443" s="38" t="s">
        <v>12</v>
      </c>
      <c r="H1443" s="38" t="s">
        <v>63</v>
      </c>
      <c r="I1443" s="39"/>
      <c r="J1443" s="38"/>
      <c r="K1443" s="38" t="s">
        <v>2</v>
      </c>
      <c r="L1443" s="38" t="s">
        <v>14</v>
      </c>
      <c r="M1443" s="38" t="s">
        <v>15</v>
      </c>
      <c r="N1443" s="35">
        <v>1442</v>
      </c>
    </row>
    <row r="1444" spans="1:14" ht="15.75" x14ac:dyDescent="0.25">
      <c r="A1444" s="41" t="s">
        <v>3040</v>
      </c>
      <c r="B1444" s="34" t="s">
        <v>74</v>
      </c>
      <c r="C1444" s="35" t="s">
        <v>63</v>
      </c>
      <c r="D1444" s="34" t="s">
        <v>2085</v>
      </c>
      <c r="E1444" s="34" t="s">
        <v>1534</v>
      </c>
      <c r="F1444" s="36">
        <v>31009</v>
      </c>
      <c r="G1444" s="35" t="s">
        <v>12</v>
      </c>
      <c r="H1444" s="35" t="s">
        <v>63</v>
      </c>
      <c r="I1444" s="36"/>
      <c r="J1444" s="35"/>
      <c r="K1444" s="35" t="s">
        <v>2</v>
      </c>
      <c r="L1444" s="35" t="s">
        <v>14</v>
      </c>
      <c r="M1444" s="35" t="s">
        <v>15</v>
      </c>
      <c r="N1444" s="35">
        <v>1443</v>
      </c>
    </row>
    <row r="1445" spans="1:14" ht="15.75" x14ac:dyDescent="0.25">
      <c r="A1445" s="37" t="s">
        <v>3041</v>
      </c>
      <c r="B1445" s="37" t="s">
        <v>95</v>
      </c>
      <c r="C1445" s="38" t="s">
        <v>12</v>
      </c>
      <c r="D1445" s="37" t="s">
        <v>2602</v>
      </c>
      <c r="E1445" s="37" t="s">
        <v>37</v>
      </c>
      <c r="F1445" s="39">
        <v>30600</v>
      </c>
      <c r="G1445" s="38" t="s">
        <v>12</v>
      </c>
      <c r="H1445" s="38" t="s">
        <v>13</v>
      </c>
      <c r="I1445" s="39"/>
      <c r="J1445" s="38"/>
      <c r="K1445" s="38" t="s">
        <v>2</v>
      </c>
      <c r="L1445" s="38" t="s">
        <v>14</v>
      </c>
      <c r="M1445" s="38" t="s">
        <v>15</v>
      </c>
      <c r="N1445" s="193">
        <v>1444</v>
      </c>
    </row>
    <row r="1446" spans="1:14" ht="15.75" x14ac:dyDescent="0.25">
      <c r="A1446" s="34" t="s">
        <v>2603</v>
      </c>
      <c r="B1446" s="34" t="s">
        <v>394</v>
      </c>
      <c r="C1446" s="35" t="s">
        <v>181</v>
      </c>
      <c r="D1446" s="34" t="s">
        <v>2604</v>
      </c>
      <c r="E1446" s="34" t="s">
        <v>1307</v>
      </c>
      <c r="F1446" s="40">
        <v>30600</v>
      </c>
      <c r="G1446" s="35" t="s">
        <v>12</v>
      </c>
      <c r="H1446" s="35" t="s">
        <v>13</v>
      </c>
      <c r="I1446" s="36"/>
      <c r="J1446" s="35"/>
      <c r="K1446" s="35" t="s">
        <v>2</v>
      </c>
      <c r="L1446" s="35" t="s">
        <v>14</v>
      </c>
      <c r="M1446" s="35" t="s">
        <v>15</v>
      </c>
      <c r="N1446" s="35">
        <v>1445</v>
      </c>
    </row>
    <row r="1447" spans="1:14" ht="15.75" x14ac:dyDescent="0.25">
      <c r="A1447" s="42" t="s">
        <v>3042</v>
      </c>
      <c r="B1447" s="37" t="s">
        <v>3043</v>
      </c>
      <c r="C1447" s="38" t="s">
        <v>152</v>
      </c>
      <c r="D1447" s="37" t="s">
        <v>2579</v>
      </c>
      <c r="E1447" s="37" t="s">
        <v>2580</v>
      </c>
      <c r="F1447" s="39">
        <v>30600</v>
      </c>
      <c r="G1447" s="38" t="s">
        <v>12</v>
      </c>
      <c r="H1447" s="38" t="s">
        <v>13</v>
      </c>
      <c r="I1447" s="39"/>
      <c r="J1447" s="38"/>
      <c r="K1447" s="38" t="s">
        <v>2</v>
      </c>
      <c r="L1447" s="38" t="s">
        <v>14</v>
      </c>
      <c r="M1447" s="38" t="s">
        <v>15</v>
      </c>
      <c r="N1447" s="35">
        <v>1446</v>
      </c>
    </row>
    <row r="1448" spans="1:14" ht="15.75" x14ac:dyDescent="0.25">
      <c r="A1448" s="41" t="s">
        <v>1771</v>
      </c>
      <c r="B1448" s="34" t="s">
        <v>2542</v>
      </c>
      <c r="C1448" s="35" t="s">
        <v>135</v>
      </c>
      <c r="D1448" s="34" t="s">
        <v>3044</v>
      </c>
      <c r="E1448" s="34" t="s">
        <v>37</v>
      </c>
      <c r="F1448" s="40">
        <v>30470</v>
      </c>
      <c r="G1448" s="35" t="s">
        <v>12</v>
      </c>
      <c r="H1448" s="35" t="s">
        <v>13</v>
      </c>
      <c r="I1448" s="36"/>
      <c r="J1448" s="35"/>
      <c r="K1448" s="35" t="s">
        <v>2</v>
      </c>
      <c r="L1448" s="35" t="s">
        <v>14</v>
      </c>
      <c r="M1448" s="35" t="s">
        <v>15</v>
      </c>
      <c r="N1448" s="193">
        <v>1447</v>
      </c>
    </row>
    <row r="1449" spans="1:14" ht="15.75" x14ac:dyDescent="0.25">
      <c r="A1449" s="37" t="s">
        <v>2607</v>
      </c>
      <c r="B1449" s="37" t="s">
        <v>210</v>
      </c>
      <c r="C1449" s="38" t="s">
        <v>63</v>
      </c>
      <c r="D1449" s="37" t="s">
        <v>2608</v>
      </c>
      <c r="E1449" s="37" t="s">
        <v>392</v>
      </c>
      <c r="F1449" s="43">
        <v>30312</v>
      </c>
      <c r="G1449" s="38" t="s">
        <v>12</v>
      </c>
      <c r="H1449" s="38" t="s">
        <v>63</v>
      </c>
      <c r="I1449" s="39"/>
      <c r="J1449" s="38"/>
      <c r="K1449" s="38" t="s">
        <v>2</v>
      </c>
      <c r="L1449" s="38" t="s">
        <v>14</v>
      </c>
      <c r="M1449" s="38" t="s">
        <v>15</v>
      </c>
      <c r="N1449" s="35">
        <v>1448</v>
      </c>
    </row>
    <row r="1450" spans="1:14" ht="15.75" x14ac:dyDescent="0.25">
      <c r="A1450" s="34" t="s">
        <v>3045</v>
      </c>
      <c r="B1450" s="34" t="s">
        <v>364</v>
      </c>
      <c r="C1450" s="35" t="s">
        <v>58</v>
      </c>
      <c r="D1450" s="34" t="s">
        <v>3046</v>
      </c>
      <c r="E1450" s="34" t="s">
        <v>2661</v>
      </c>
      <c r="F1450" s="36">
        <v>29927</v>
      </c>
      <c r="G1450" s="35" t="s">
        <v>12</v>
      </c>
      <c r="H1450" s="35" t="s">
        <v>13</v>
      </c>
      <c r="I1450" s="36"/>
      <c r="J1450" s="35"/>
      <c r="K1450" s="35" t="s">
        <v>246</v>
      </c>
      <c r="L1450" s="35" t="s">
        <v>14</v>
      </c>
      <c r="M1450" s="35" t="s">
        <v>15</v>
      </c>
      <c r="N1450" s="35">
        <v>1449</v>
      </c>
    </row>
    <row r="1451" spans="1:14" ht="15.75" x14ac:dyDescent="0.25">
      <c r="A1451" s="42" t="s">
        <v>3047</v>
      </c>
      <c r="B1451" s="37" t="s">
        <v>2467</v>
      </c>
      <c r="C1451" s="38" t="s">
        <v>23</v>
      </c>
      <c r="D1451" s="37" t="s">
        <v>2886</v>
      </c>
      <c r="E1451" s="37" t="s">
        <v>211</v>
      </c>
      <c r="F1451" s="43">
        <v>29266</v>
      </c>
      <c r="G1451" s="38" t="s">
        <v>12</v>
      </c>
      <c r="H1451" s="38" t="s">
        <v>63</v>
      </c>
      <c r="I1451" s="39"/>
      <c r="J1451" s="38"/>
      <c r="K1451" s="38" t="s">
        <v>2</v>
      </c>
      <c r="L1451" s="38" t="s">
        <v>14</v>
      </c>
      <c r="M1451" s="38" t="s">
        <v>15</v>
      </c>
      <c r="N1451" s="193">
        <v>1450</v>
      </c>
    </row>
    <row r="1452" spans="1:14" ht="15.75" x14ac:dyDescent="0.25">
      <c r="A1452" s="34" t="s">
        <v>2086</v>
      </c>
      <c r="B1452" s="34" t="s">
        <v>74</v>
      </c>
      <c r="C1452" s="35" t="s">
        <v>12</v>
      </c>
      <c r="D1452" s="34" t="s">
        <v>3048</v>
      </c>
      <c r="E1452" s="34" t="s">
        <v>116</v>
      </c>
      <c r="F1452" s="40">
        <v>28338</v>
      </c>
      <c r="G1452" s="35" t="s">
        <v>12</v>
      </c>
      <c r="H1452" s="35" t="s">
        <v>63</v>
      </c>
      <c r="I1452" s="36"/>
      <c r="J1452" s="35"/>
      <c r="K1452" s="35" t="s">
        <v>2</v>
      </c>
      <c r="L1452" s="35" t="s">
        <v>14</v>
      </c>
      <c r="M1452" s="35" t="s">
        <v>15</v>
      </c>
      <c r="N1452" s="35">
        <v>1451</v>
      </c>
    </row>
    <row r="1453" spans="1:14" ht="15.75" x14ac:dyDescent="0.25">
      <c r="A1453" s="42" t="s">
        <v>3049</v>
      </c>
      <c r="B1453" s="37" t="s">
        <v>641</v>
      </c>
      <c r="C1453" s="38" t="s">
        <v>144</v>
      </c>
      <c r="D1453" s="37" t="s">
        <v>3050</v>
      </c>
      <c r="E1453" s="37" t="s">
        <v>493</v>
      </c>
      <c r="F1453" s="43">
        <v>28152</v>
      </c>
      <c r="G1453" s="38" t="s">
        <v>12</v>
      </c>
      <c r="H1453" s="38" t="s">
        <v>63</v>
      </c>
      <c r="I1453" s="39"/>
      <c r="J1453" s="38"/>
      <c r="K1453" s="38" t="s">
        <v>2</v>
      </c>
      <c r="L1453" s="38" t="s">
        <v>14</v>
      </c>
      <c r="M1453" s="38" t="s">
        <v>15</v>
      </c>
      <c r="N1453" s="35">
        <v>1452</v>
      </c>
    </row>
    <row r="1454" spans="1:14" ht="15.75" x14ac:dyDescent="0.25">
      <c r="A1454" s="41" t="s">
        <v>2609</v>
      </c>
      <c r="B1454" s="34" t="s">
        <v>943</v>
      </c>
      <c r="C1454" s="35" t="s">
        <v>31</v>
      </c>
      <c r="D1454" s="34" t="s">
        <v>2610</v>
      </c>
      <c r="E1454" s="34" t="s">
        <v>812</v>
      </c>
      <c r="F1454" s="40">
        <v>28111</v>
      </c>
      <c r="G1454" s="35" t="s">
        <v>58</v>
      </c>
      <c r="H1454" s="35" t="s">
        <v>63</v>
      </c>
      <c r="I1454" s="36"/>
      <c r="J1454" s="35"/>
      <c r="K1454" s="35" t="s">
        <v>2152</v>
      </c>
      <c r="L1454" s="35" t="s">
        <v>2153</v>
      </c>
      <c r="M1454" s="35" t="s">
        <v>15</v>
      </c>
      <c r="N1454" s="193">
        <v>1453</v>
      </c>
    </row>
    <row r="1455" spans="1:14" ht="15.75" x14ac:dyDescent="0.25">
      <c r="A1455" s="37" t="s">
        <v>3051</v>
      </c>
      <c r="B1455" s="37" t="s">
        <v>349</v>
      </c>
      <c r="C1455" s="38" t="s">
        <v>207</v>
      </c>
      <c r="D1455" s="37" t="s">
        <v>2392</v>
      </c>
      <c r="E1455" s="37" t="s">
        <v>129</v>
      </c>
      <c r="F1455" s="39">
        <v>27948</v>
      </c>
      <c r="G1455" s="38" t="s">
        <v>12</v>
      </c>
      <c r="H1455" s="38" t="s">
        <v>13</v>
      </c>
      <c r="I1455" s="39"/>
      <c r="J1455" s="38"/>
      <c r="K1455" s="38" t="s">
        <v>246</v>
      </c>
      <c r="L1455" s="38" t="s">
        <v>14</v>
      </c>
      <c r="M1455" s="38" t="s">
        <v>15</v>
      </c>
      <c r="N1455" s="35">
        <v>1454</v>
      </c>
    </row>
    <row r="1456" spans="1:14" ht="15.75" x14ac:dyDescent="0.25">
      <c r="A1456" s="34" t="s">
        <v>180</v>
      </c>
      <c r="B1456" s="34" t="s">
        <v>282</v>
      </c>
      <c r="C1456" s="35" t="s">
        <v>87</v>
      </c>
      <c r="D1456" s="34" t="s">
        <v>3052</v>
      </c>
      <c r="E1456" s="34" t="s">
        <v>37</v>
      </c>
      <c r="F1456" s="36">
        <v>27400</v>
      </c>
      <c r="G1456" s="35" t="s">
        <v>12</v>
      </c>
      <c r="H1456" s="35" t="s">
        <v>13</v>
      </c>
      <c r="I1456" s="36"/>
      <c r="J1456" s="35"/>
      <c r="K1456" s="35" t="s">
        <v>246</v>
      </c>
      <c r="L1456" s="35" t="s">
        <v>14</v>
      </c>
      <c r="M1456" s="35" t="s">
        <v>15</v>
      </c>
      <c r="N1456" s="35">
        <v>1455</v>
      </c>
    </row>
    <row r="1457" spans="1:14" ht="15.75" x14ac:dyDescent="0.25">
      <c r="A1457" s="37" t="s">
        <v>2612</v>
      </c>
      <c r="B1457" s="37" t="s">
        <v>2613</v>
      </c>
      <c r="C1457" s="38" t="s">
        <v>12</v>
      </c>
      <c r="D1457" s="37" t="s">
        <v>2614</v>
      </c>
      <c r="E1457" s="37" t="s">
        <v>211</v>
      </c>
      <c r="F1457" s="43">
        <v>26529</v>
      </c>
      <c r="G1457" s="38" t="s">
        <v>12</v>
      </c>
      <c r="H1457" s="38" t="s">
        <v>63</v>
      </c>
      <c r="I1457" s="39"/>
      <c r="J1457" s="38"/>
      <c r="K1457" s="38" t="s">
        <v>2</v>
      </c>
      <c r="L1457" s="38" t="s">
        <v>14</v>
      </c>
      <c r="M1457" s="38" t="s">
        <v>15</v>
      </c>
      <c r="N1457" s="193">
        <v>1456</v>
      </c>
    </row>
    <row r="1458" spans="1:14" ht="15.75" x14ac:dyDescent="0.25">
      <c r="A1458" s="34" t="s">
        <v>3053</v>
      </c>
      <c r="B1458" s="34" t="s">
        <v>3054</v>
      </c>
      <c r="C1458" s="44"/>
      <c r="D1458" s="34" t="s">
        <v>201</v>
      </c>
      <c r="E1458" s="34" t="s">
        <v>501</v>
      </c>
      <c r="F1458" s="36">
        <v>26500</v>
      </c>
      <c r="G1458" s="35" t="s">
        <v>58</v>
      </c>
      <c r="H1458" s="35" t="s">
        <v>13</v>
      </c>
      <c r="I1458" s="36"/>
      <c r="J1458" s="35"/>
      <c r="K1458" s="35" t="s">
        <v>3</v>
      </c>
      <c r="L1458" s="35" t="s">
        <v>59</v>
      </c>
      <c r="M1458" s="35" t="s">
        <v>60</v>
      </c>
      <c r="N1458" s="35">
        <v>1457</v>
      </c>
    </row>
    <row r="1459" spans="1:14" ht="15.75" x14ac:dyDescent="0.25">
      <c r="A1459" s="37" t="s">
        <v>1524</v>
      </c>
      <c r="B1459" s="37" t="s">
        <v>605</v>
      </c>
      <c r="C1459" s="38" t="s">
        <v>12</v>
      </c>
      <c r="D1459" s="37" t="s">
        <v>3055</v>
      </c>
      <c r="E1459" s="37" t="s">
        <v>1127</v>
      </c>
      <c r="F1459" s="39">
        <v>25343</v>
      </c>
      <c r="G1459" s="38" t="s">
        <v>12</v>
      </c>
      <c r="H1459" s="38" t="s">
        <v>63</v>
      </c>
      <c r="I1459" s="39"/>
      <c r="J1459" s="38"/>
      <c r="K1459" s="38" t="s">
        <v>2</v>
      </c>
      <c r="L1459" s="38" t="s">
        <v>14</v>
      </c>
      <c r="M1459" s="38" t="s">
        <v>15</v>
      </c>
      <c r="N1459" s="35">
        <v>1458</v>
      </c>
    </row>
    <row r="1460" spans="1:14" ht="15.75" x14ac:dyDescent="0.25">
      <c r="A1460" s="34" t="s">
        <v>1078</v>
      </c>
      <c r="B1460" s="34" t="s">
        <v>1052</v>
      </c>
      <c r="C1460" s="35" t="s">
        <v>144</v>
      </c>
      <c r="D1460" s="34" t="s">
        <v>2611</v>
      </c>
      <c r="E1460" s="34" t="s">
        <v>392</v>
      </c>
      <c r="F1460" s="36">
        <v>24360</v>
      </c>
      <c r="G1460" s="35" t="s">
        <v>58</v>
      </c>
      <c r="H1460" s="35" t="s">
        <v>63</v>
      </c>
      <c r="I1460" s="36"/>
      <c r="J1460" s="35"/>
      <c r="K1460" s="35" t="s">
        <v>1</v>
      </c>
      <c r="L1460" s="35" t="s">
        <v>59</v>
      </c>
      <c r="M1460" s="35" t="s">
        <v>60</v>
      </c>
      <c r="N1460" s="193">
        <v>1459</v>
      </c>
    </row>
    <row r="1461" spans="1:14" ht="15.75" x14ac:dyDescent="0.25">
      <c r="A1461" s="37" t="s">
        <v>2618</v>
      </c>
      <c r="B1461" s="37" t="s">
        <v>1328</v>
      </c>
      <c r="C1461" s="38" t="s">
        <v>58</v>
      </c>
      <c r="D1461" s="37" t="s">
        <v>3056</v>
      </c>
      <c r="E1461" s="37" t="s">
        <v>211</v>
      </c>
      <c r="F1461" s="39">
        <v>24237</v>
      </c>
      <c r="G1461" s="38" t="s">
        <v>58</v>
      </c>
      <c r="H1461" s="38" t="s">
        <v>63</v>
      </c>
      <c r="I1461" s="39"/>
      <c r="J1461" s="38"/>
      <c r="K1461" s="38" t="s">
        <v>1</v>
      </c>
      <c r="L1461" s="38" t="s">
        <v>59</v>
      </c>
      <c r="M1461" s="38" t="s">
        <v>60</v>
      </c>
      <c r="N1461" s="35">
        <v>1460</v>
      </c>
    </row>
    <row r="1462" spans="1:14" ht="15.75" x14ac:dyDescent="0.25">
      <c r="A1462" s="34" t="s">
        <v>2622</v>
      </c>
      <c r="B1462" s="34" t="s">
        <v>1057</v>
      </c>
      <c r="C1462" s="35" t="s">
        <v>51</v>
      </c>
      <c r="D1462" s="34" t="s">
        <v>2623</v>
      </c>
      <c r="E1462" s="34" t="s">
        <v>535</v>
      </c>
      <c r="F1462" s="36">
        <v>22839</v>
      </c>
      <c r="G1462" s="35" t="s">
        <v>58</v>
      </c>
      <c r="H1462" s="35" t="s">
        <v>63</v>
      </c>
      <c r="I1462" s="36"/>
      <c r="J1462" s="35"/>
      <c r="K1462" s="35" t="s">
        <v>2600</v>
      </c>
      <c r="L1462" s="35" t="s">
        <v>59</v>
      </c>
      <c r="M1462" s="35" t="s">
        <v>15</v>
      </c>
      <c r="N1462" s="35">
        <v>1461</v>
      </c>
    </row>
    <row r="1463" spans="1:14" ht="15.75" x14ac:dyDescent="0.25">
      <c r="A1463" s="37" t="s">
        <v>2563</v>
      </c>
      <c r="B1463" s="37" t="s">
        <v>74</v>
      </c>
      <c r="C1463" s="38" t="s">
        <v>18</v>
      </c>
      <c r="D1463" s="37" t="s">
        <v>2085</v>
      </c>
      <c r="E1463" s="37" t="s">
        <v>1534</v>
      </c>
      <c r="F1463" s="39">
        <v>22648</v>
      </c>
      <c r="G1463" s="38" t="s">
        <v>12</v>
      </c>
      <c r="H1463" s="38" t="s">
        <v>63</v>
      </c>
      <c r="I1463" s="39"/>
      <c r="J1463" s="38"/>
      <c r="K1463" s="38" t="s">
        <v>2</v>
      </c>
      <c r="L1463" s="38" t="s">
        <v>14</v>
      </c>
      <c r="M1463" s="38" t="s">
        <v>15</v>
      </c>
      <c r="N1463" s="193">
        <v>1462</v>
      </c>
    </row>
    <row r="1464" spans="1:14" ht="15.75" x14ac:dyDescent="0.25">
      <c r="A1464" s="34" t="s">
        <v>3057</v>
      </c>
      <c r="B1464" s="34" t="s">
        <v>286</v>
      </c>
      <c r="C1464" s="35" t="s">
        <v>181</v>
      </c>
      <c r="D1464" s="34" t="s">
        <v>3058</v>
      </c>
      <c r="E1464" s="34" t="s">
        <v>505</v>
      </c>
      <c r="F1464" s="36">
        <v>22592</v>
      </c>
      <c r="G1464" s="35" t="s">
        <v>12</v>
      </c>
      <c r="H1464" s="35" t="s">
        <v>63</v>
      </c>
      <c r="I1464" s="36"/>
      <c r="J1464" s="35"/>
      <c r="K1464" s="35" t="s">
        <v>2</v>
      </c>
      <c r="L1464" s="35" t="s">
        <v>14</v>
      </c>
      <c r="M1464" s="35" t="s">
        <v>15</v>
      </c>
      <c r="N1464" s="35">
        <v>1463</v>
      </c>
    </row>
    <row r="1465" spans="1:14" ht="15.75" x14ac:dyDescent="0.25">
      <c r="A1465" s="37" t="s">
        <v>3059</v>
      </c>
      <c r="B1465" s="37" t="s">
        <v>3060</v>
      </c>
      <c r="C1465" s="38" t="s">
        <v>51</v>
      </c>
      <c r="D1465" s="37" t="s">
        <v>2611</v>
      </c>
      <c r="E1465" s="37" t="s">
        <v>392</v>
      </c>
      <c r="F1465" s="43">
        <v>22080</v>
      </c>
      <c r="G1465" s="38" t="s">
        <v>58</v>
      </c>
      <c r="H1465" s="38" t="s">
        <v>63</v>
      </c>
      <c r="I1465" s="39"/>
      <c r="J1465" s="38"/>
      <c r="K1465" s="38" t="s">
        <v>1</v>
      </c>
      <c r="L1465" s="38" t="s">
        <v>59</v>
      </c>
      <c r="M1465" s="38" t="s">
        <v>60</v>
      </c>
      <c r="N1465" s="35">
        <v>1464</v>
      </c>
    </row>
    <row r="1466" spans="1:14" ht="15.75" x14ac:dyDescent="0.25">
      <c r="A1466" s="34" t="s">
        <v>3061</v>
      </c>
      <c r="B1466" s="34" t="s">
        <v>836</v>
      </c>
      <c r="C1466" s="35" t="s">
        <v>31</v>
      </c>
      <c r="D1466" s="34" t="s">
        <v>3062</v>
      </c>
      <c r="E1466" s="34" t="s">
        <v>812</v>
      </c>
      <c r="F1466" s="40">
        <v>21995.75</v>
      </c>
      <c r="G1466" s="35" t="s">
        <v>12</v>
      </c>
      <c r="H1466" s="35" t="s">
        <v>13</v>
      </c>
      <c r="I1466" s="36"/>
      <c r="J1466" s="35"/>
      <c r="K1466" s="35" t="s">
        <v>2</v>
      </c>
      <c r="L1466" s="35" t="s">
        <v>14</v>
      </c>
      <c r="M1466" s="35" t="s">
        <v>15</v>
      </c>
      <c r="N1466" s="193">
        <v>1465</v>
      </c>
    </row>
    <row r="1467" spans="1:14" ht="15.75" x14ac:dyDescent="0.25">
      <c r="A1467" s="37" t="s">
        <v>3063</v>
      </c>
      <c r="B1467" s="37" t="s">
        <v>836</v>
      </c>
      <c r="C1467" s="38" t="s">
        <v>187</v>
      </c>
      <c r="D1467" s="37" t="s">
        <v>3062</v>
      </c>
      <c r="E1467" s="37" t="s">
        <v>812</v>
      </c>
      <c r="F1467" s="43">
        <v>21995.75</v>
      </c>
      <c r="G1467" s="38" t="s">
        <v>12</v>
      </c>
      <c r="H1467" s="38" t="s">
        <v>13</v>
      </c>
      <c r="I1467" s="39"/>
      <c r="J1467" s="38"/>
      <c r="K1467" s="38" t="s">
        <v>2</v>
      </c>
      <c r="L1467" s="38" t="s">
        <v>14</v>
      </c>
      <c r="M1467" s="38" t="s">
        <v>15</v>
      </c>
      <c r="N1467" s="35">
        <v>1466</v>
      </c>
    </row>
    <row r="1468" spans="1:14" ht="15.75" x14ac:dyDescent="0.25">
      <c r="A1468" s="51" t="s">
        <v>3064</v>
      </c>
      <c r="B1468" s="51" t="s">
        <v>111</v>
      </c>
      <c r="C1468" s="35" t="s">
        <v>18</v>
      </c>
      <c r="D1468" s="51" t="s">
        <v>3062</v>
      </c>
      <c r="E1468" s="51" t="s">
        <v>812</v>
      </c>
      <c r="F1468" s="36">
        <v>21995.75</v>
      </c>
      <c r="G1468" s="35" t="s">
        <v>12</v>
      </c>
      <c r="H1468" s="35" t="s">
        <v>13</v>
      </c>
      <c r="I1468" s="36"/>
      <c r="J1468" s="35"/>
      <c r="K1468" s="35" t="s">
        <v>2</v>
      </c>
      <c r="L1468" s="35" t="s">
        <v>14</v>
      </c>
      <c r="M1468" s="35" t="s">
        <v>15</v>
      </c>
      <c r="N1468" s="35">
        <v>1467</v>
      </c>
    </row>
    <row r="1469" spans="1:14" ht="15.75" x14ac:dyDescent="0.25">
      <c r="A1469" s="37" t="s">
        <v>518</v>
      </c>
      <c r="B1469" s="37" t="s">
        <v>918</v>
      </c>
      <c r="C1469" s="38" t="s">
        <v>181</v>
      </c>
      <c r="D1469" s="37" t="s">
        <v>3062</v>
      </c>
      <c r="E1469" s="37" t="s">
        <v>812</v>
      </c>
      <c r="F1469" s="43">
        <v>21995.75</v>
      </c>
      <c r="G1469" s="38" t="s">
        <v>12</v>
      </c>
      <c r="H1469" s="38" t="s">
        <v>13</v>
      </c>
      <c r="I1469" s="39"/>
      <c r="J1469" s="38"/>
      <c r="K1469" s="38" t="s">
        <v>2</v>
      </c>
      <c r="L1469" s="38" t="s">
        <v>14</v>
      </c>
      <c r="M1469" s="38" t="s">
        <v>15</v>
      </c>
      <c r="N1469" s="193">
        <v>1468</v>
      </c>
    </row>
    <row r="1470" spans="1:14" ht="15.75" x14ac:dyDescent="0.25">
      <c r="A1470" s="34" t="s">
        <v>2624</v>
      </c>
      <c r="B1470" s="34" t="s">
        <v>8</v>
      </c>
      <c r="C1470" s="35" t="s">
        <v>181</v>
      </c>
      <c r="D1470" s="34" t="s">
        <v>2625</v>
      </c>
      <c r="E1470" s="34" t="s">
        <v>463</v>
      </c>
      <c r="F1470" s="36">
        <v>21524</v>
      </c>
      <c r="G1470" s="35" t="s">
        <v>58</v>
      </c>
      <c r="H1470" s="35" t="s">
        <v>63</v>
      </c>
      <c r="I1470" s="36"/>
      <c r="J1470" s="35"/>
      <c r="K1470" s="35" t="s">
        <v>1</v>
      </c>
      <c r="L1470" s="35" t="s">
        <v>59</v>
      </c>
      <c r="M1470" s="35" t="s">
        <v>60</v>
      </c>
      <c r="N1470" s="35">
        <v>1469</v>
      </c>
    </row>
    <row r="1471" spans="1:14" ht="15.75" x14ac:dyDescent="0.25">
      <c r="A1471" s="53" t="s">
        <v>2628</v>
      </c>
      <c r="B1471" s="53" t="s">
        <v>2629</v>
      </c>
      <c r="C1471" s="38"/>
      <c r="D1471" s="53" t="s">
        <v>3065</v>
      </c>
      <c r="E1471" s="53" t="s">
        <v>163</v>
      </c>
      <c r="F1471" s="39">
        <v>20000</v>
      </c>
      <c r="G1471" s="38" t="s">
        <v>58</v>
      </c>
      <c r="H1471" s="38" t="s">
        <v>63</v>
      </c>
      <c r="I1471" s="39"/>
      <c r="J1471" s="38"/>
      <c r="K1471" s="38" t="s">
        <v>1</v>
      </c>
      <c r="L1471" s="38" t="s">
        <v>59</v>
      </c>
      <c r="M1471" s="38" t="s">
        <v>60</v>
      </c>
      <c r="N1471" s="35">
        <v>1470</v>
      </c>
    </row>
    <row r="1472" spans="1:14" ht="15.75" x14ac:dyDescent="0.25">
      <c r="A1472" s="34" t="s">
        <v>2626</v>
      </c>
      <c r="B1472" s="34" t="s">
        <v>2627</v>
      </c>
      <c r="C1472" s="44"/>
      <c r="D1472" s="34" t="s">
        <v>2589</v>
      </c>
      <c r="E1472" s="34" t="s">
        <v>456</v>
      </c>
      <c r="F1472" s="36">
        <v>19008</v>
      </c>
      <c r="G1472" s="35" t="s">
        <v>58</v>
      </c>
      <c r="H1472" s="35" t="s">
        <v>63</v>
      </c>
      <c r="I1472" s="36">
        <v>3000</v>
      </c>
      <c r="J1472" s="35"/>
      <c r="K1472" s="35" t="s">
        <v>1</v>
      </c>
      <c r="L1472" s="35" t="s">
        <v>59</v>
      </c>
      <c r="M1472" s="35" t="s">
        <v>60</v>
      </c>
      <c r="N1472" s="193">
        <v>1471</v>
      </c>
    </row>
    <row r="1473" spans="1:14" ht="15.75" x14ac:dyDescent="0.25">
      <c r="A1473" s="37" t="s">
        <v>3066</v>
      </c>
      <c r="B1473" s="37" t="s">
        <v>1194</v>
      </c>
      <c r="C1473" s="38" t="s">
        <v>51</v>
      </c>
      <c r="D1473" s="37" t="s">
        <v>3067</v>
      </c>
      <c r="E1473" s="37" t="s">
        <v>1889</v>
      </c>
      <c r="F1473" s="39">
        <v>10634</v>
      </c>
      <c r="G1473" s="38" t="s">
        <v>12</v>
      </c>
      <c r="H1473" s="38" t="s">
        <v>63</v>
      </c>
      <c r="I1473" s="39"/>
      <c r="J1473" s="38"/>
      <c r="K1473" s="38" t="s">
        <v>2</v>
      </c>
      <c r="L1473" s="38" t="s">
        <v>14</v>
      </c>
      <c r="M1473" s="38" t="s">
        <v>15</v>
      </c>
      <c r="N1473" s="35">
        <v>1472</v>
      </c>
    </row>
    <row r="1474" spans="1:14" ht="15.75" x14ac:dyDescent="0.25">
      <c r="A1474" s="34" t="s">
        <v>3068</v>
      </c>
      <c r="B1474" s="34" t="s">
        <v>3069</v>
      </c>
      <c r="C1474" s="35" t="s">
        <v>31</v>
      </c>
      <c r="D1474" s="34" t="s">
        <v>3070</v>
      </c>
      <c r="E1474" s="34" t="s">
        <v>1889</v>
      </c>
      <c r="F1474" s="36">
        <v>10322</v>
      </c>
      <c r="G1474" s="35" t="s">
        <v>12</v>
      </c>
      <c r="H1474" s="35" t="s">
        <v>63</v>
      </c>
      <c r="I1474" s="36"/>
      <c r="J1474" s="35"/>
      <c r="K1474" s="35" t="s">
        <v>2</v>
      </c>
      <c r="L1474" s="35" t="s">
        <v>14</v>
      </c>
      <c r="M1474" s="35" t="s">
        <v>15</v>
      </c>
      <c r="N1474" s="35">
        <v>1473</v>
      </c>
    </row>
    <row r="1475" spans="1:14" ht="15.75" x14ac:dyDescent="0.25">
      <c r="A1475" s="37" t="s">
        <v>2639</v>
      </c>
      <c r="B1475" s="37" t="s">
        <v>2640</v>
      </c>
      <c r="C1475" s="49"/>
      <c r="D1475" s="54"/>
      <c r="E1475" s="37" t="s">
        <v>93</v>
      </c>
      <c r="F1475" s="39">
        <v>3150</v>
      </c>
      <c r="G1475" s="38" t="s">
        <v>58</v>
      </c>
      <c r="H1475" s="38" t="s">
        <v>63</v>
      </c>
      <c r="I1475" s="39"/>
      <c r="J1475" s="38"/>
      <c r="K1475" s="38" t="s">
        <v>1</v>
      </c>
      <c r="L1475" s="38" t="s">
        <v>59</v>
      </c>
      <c r="M1475" s="38" t="s">
        <v>60</v>
      </c>
      <c r="N1475" s="193">
        <v>1474</v>
      </c>
    </row>
    <row r="1476" spans="1:14" ht="15.75" x14ac:dyDescent="0.25">
      <c r="A1476" s="34" t="s">
        <v>2636</v>
      </c>
      <c r="B1476" s="34" t="s">
        <v>2637</v>
      </c>
      <c r="C1476" s="44"/>
      <c r="D1476" s="34" t="s">
        <v>2638</v>
      </c>
      <c r="E1476" s="34" t="s">
        <v>93</v>
      </c>
      <c r="F1476" s="40">
        <v>3150</v>
      </c>
      <c r="G1476" s="35" t="s">
        <v>58</v>
      </c>
      <c r="H1476" s="35" t="s">
        <v>63</v>
      </c>
      <c r="I1476" s="36"/>
      <c r="J1476" s="35"/>
      <c r="K1476" s="35" t="s">
        <v>1</v>
      </c>
      <c r="L1476" s="35" t="s">
        <v>59</v>
      </c>
      <c r="M1476" s="35" t="s">
        <v>60</v>
      </c>
      <c r="N1476" s="35">
        <v>1475</v>
      </c>
    </row>
    <row r="1477" spans="1:14" ht="15.75" x14ac:dyDescent="0.25">
      <c r="A1477" s="37" t="s">
        <v>2027</v>
      </c>
      <c r="B1477" s="37" t="s">
        <v>2641</v>
      </c>
      <c r="C1477" s="38" t="s">
        <v>51</v>
      </c>
      <c r="D1477" s="37" t="s">
        <v>2638</v>
      </c>
      <c r="E1477" s="37" t="s">
        <v>93</v>
      </c>
      <c r="F1477" s="39">
        <v>2100</v>
      </c>
      <c r="G1477" s="38" t="s">
        <v>58</v>
      </c>
      <c r="H1477" s="38" t="s">
        <v>63</v>
      </c>
      <c r="I1477" s="39"/>
      <c r="J1477" s="38"/>
      <c r="K1477" s="38" t="s">
        <v>1</v>
      </c>
      <c r="L1477" s="38" t="s">
        <v>59</v>
      </c>
      <c r="M1477" s="38" t="s">
        <v>60</v>
      </c>
      <c r="N1477" s="35">
        <v>1476</v>
      </c>
    </row>
    <row r="1478" spans="1:14" ht="15.75" x14ac:dyDescent="0.25">
      <c r="A1478" s="34" t="s">
        <v>2643</v>
      </c>
      <c r="B1478" s="34" t="s">
        <v>1022</v>
      </c>
      <c r="C1478" s="35" t="s">
        <v>87</v>
      </c>
      <c r="D1478" s="34" t="s">
        <v>2638</v>
      </c>
      <c r="E1478" s="34" t="s">
        <v>93</v>
      </c>
      <c r="F1478" s="36">
        <v>1440</v>
      </c>
      <c r="G1478" s="35" t="s">
        <v>58</v>
      </c>
      <c r="H1478" s="35" t="s">
        <v>63</v>
      </c>
      <c r="I1478" s="36"/>
      <c r="J1478" s="35"/>
      <c r="K1478" s="35" t="s">
        <v>1</v>
      </c>
      <c r="L1478" s="35" t="s">
        <v>59</v>
      </c>
      <c r="M1478" s="35" t="s">
        <v>60</v>
      </c>
      <c r="N1478" s="193">
        <v>1477</v>
      </c>
    </row>
    <row r="1479" spans="1:14" ht="15.75" x14ac:dyDescent="0.25">
      <c r="A1479" s="37" t="s">
        <v>2643</v>
      </c>
      <c r="B1479" s="37" t="s">
        <v>1022</v>
      </c>
      <c r="C1479" s="38" t="s">
        <v>87</v>
      </c>
      <c r="D1479" s="54"/>
      <c r="E1479" s="37" t="s">
        <v>93</v>
      </c>
      <c r="F1479" s="39">
        <v>1440</v>
      </c>
      <c r="G1479" s="38" t="s">
        <v>12</v>
      </c>
      <c r="H1479" s="38" t="s">
        <v>63</v>
      </c>
      <c r="I1479" s="39"/>
      <c r="J1479" s="38"/>
      <c r="K1479" s="38" t="s">
        <v>1</v>
      </c>
      <c r="L1479" s="38" t="s">
        <v>59</v>
      </c>
      <c r="M1479" s="38" t="s">
        <v>60</v>
      </c>
      <c r="N1479" s="35">
        <v>1478</v>
      </c>
    </row>
    <row r="1480" spans="1:14" ht="15.75" x14ac:dyDescent="0.25">
      <c r="A1480" s="34" t="s">
        <v>1913</v>
      </c>
      <c r="B1480" s="34" t="s">
        <v>1914</v>
      </c>
      <c r="C1480" s="35" t="s">
        <v>12</v>
      </c>
      <c r="D1480" s="34" t="s">
        <v>2638</v>
      </c>
      <c r="E1480" s="34" t="s">
        <v>93</v>
      </c>
      <c r="F1480" s="40">
        <v>1050</v>
      </c>
      <c r="G1480" s="35" t="s">
        <v>58</v>
      </c>
      <c r="H1480" s="35" t="s">
        <v>63</v>
      </c>
      <c r="I1480" s="36"/>
      <c r="J1480" s="35"/>
      <c r="K1480" s="35" t="s">
        <v>1</v>
      </c>
      <c r="L1480" s="35" t="s">
        <v>59</v>
      </c>
      <c r="M1480" s="35" t="s">
        <v>60</v>
      </c>
      <c r="N1480" s="35">
        <v>1479</v>
      </c>
    </row>
    <row r="1481" spans="1:14" ht="15.75" x14ac:dyDescent="0.25">
      <c r="A1481" s="37" t="s">
        <v>2645</v>
      </c>
      <c r="B1481" s="37" t="s">
        <v>1359</v>
      </c>
      <c r="C1481" s="38" t="s">
        <v>144</v>
      </c>
      <c r="D1481" s="37" t="s">
        <v>2638</v>
      </c>
      <c r="E1481" s="37" t="s">
        <v>93</v>
      </c>
      <c r="F1481" s="39">
        <v>1050</v>
      </c>
      <c r="G1481" s="38" t="s">
        <v>58</v>
      </c>
      <c r="H1481" s="38" t="s">
        <v>63</v>
      </c>
      <c r="I1481" s="39"/>
      <c r="J1481" s="38"/>
      <c r="K1481" s="38" t="s">
        <v>1</v>
      </c>
      <c r="L1481" s="38" t="s">
        <v>59</v>
      </c>
      <c r="M1481" s="38" t="s">
        <v>60</v>
      </c>
      <c r="N1481" s="193">
        <v>1480</v>
      </c>
    </row>
    <row r="1482" spans="1:14" ht="15.75" x14ac:dyDescent="0.25">
      <c r="A1482" s="62" t="s">
        <v>3071</v>
      </c>
      <c r="B1482" s="63" t="s">
        <v>2164</v>
      </c>
      <c r="C1482" s="64" t="s">
        <v>224</v>
      </c>
      <c r="D1482" s="63" t="s">
        <v>3072</v>
      </c>
      <c r="E1482" s="63" t="s">
        <v>40</v>
      </c>
      <c r="F1482" s="65">
        <v>900</v>
      </c>
      <c r="G1482" s="64" t="s">
        <v>58</v>
      </c>
      <c r="H1482" s="64" t="s">
        <v>63</v>
      </c>
      <c r="I1482" s="66"/>
      <c r="J1482" s="64"/>
      <c r="K1482" s="64" t="s">
        <v>1</v>
      </c>
      <c r="L1482" s="64" t="s">
        <v>59</v>
      </c>
      <c r="M1482" s="64" t="s">
        <v>60</v>
      </c>
      <c r="N1482" s="35">
        <v>1481</v>
      </c>
    </row>
  </sheetData>
  <conditionalFormatting sqref="F1:F1482">
    <cfRule type="top10" dxfId="120" priority="1" percent="1" bottom="1" rank="10"/>
    <cfRule type="top10" dxfId="119" priority="2" percent="1" rank="10"/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1"/>
  <sheetViews>
    <sheetView workbookViewId="0"/>
  </sheetViews>
  <sheetFormatPr defaultRowHeight="15" x14ac:dyDescent="0.25"/>
  <cols>
    <col min="1" max="1" width="14.28515625" customWidth="1"/>
    <col min="2" max="2" width="21.140625" bestFit="1" customWidth="1"/>
    <col min="11" max="11" width="23.28515625" bestFit="1" customWidth="1"/>
    <col min="12" max="12" width="16.85546875" bestFit="1" customWidth="1"/>
  </cols>
  <sheetData>
    <row r="3" spans="1:2" x14ac:dyDescent="0.25">
      <c r="A3" s="181" t="s">
        <v>7367</v>
      </c>
      <c r="B3" t="s">
        <v>7430</v>
      </c>
    </row>
    <row r="4" spans="1:2" x14ac:dyDescent="0.25">
      <c r="A4" s="140" t="s">
        <v>15</v>
      </c>
      <c r="B4" s="182">
        <v>628</v>
      </c>
    </row>
    <row r="5" spans="1:2" x14ac:dyDescent="0.25">
      <c r="A5" s="140" t="s">
        <v>60</v>
      </c>
      <c r="B5" s="182">
        <v>723</v>
      </c>
    </row>
    <row r="6" spans="1:2" x14ac:dyDescent="0.25">
      <c r="A6" s="140" t="s">
        <v>7373</v>
      </c>
      <c r="B6" s="182">
        <v>60</v>
      </c>
    </row>
    <row r="7" spans="1:2" x14ac:dyDescent="0.25">
      <c r="A7" s="140" t="s">
        <v>121</v>
      </c>
      <c r="B7" s="182">
        <v>21</v>
      </c>
    </row>
    <row r="8" spans="1:2" x14ac:dyDescent="0.25">
      <c r="A8" s="140" t="s">
        <v>7368</v>
      </c>
      <c r="B8" s="182">
        <v>1432</v>
      </c>
    </row>
    <row r="10" spans="1:2" x14ac:dyDescent="0.25">
      <c r="A10" s="181" t="s">
        <v>7367</v>
      </c>
      <c r="B10" t="s">
        <v>7429</v>
      </c>
    </row>
    <row r="11" spans="1:2" x14ac:dyDescent="0.25">
      <c r="A11" s="140" t="s">
        <v>15</v>
      </c>
      <c r="B11" s="184">
        <v>39973438</v>
      </c>
    </row>
    <row r="12" spans="1:2" x14ac:dyDescent="0.25">
      <c r="A12" s="140" t="s">
        <v>60</v>
      </c>
      <c r="B12" s="184">
        <v>52595139</v>
      </c>
    </row>
    <row r="13" spans="1:2" x14ac:dyDescent="0.25">
      <c r="A13" s="140" t="s">
        <v>7373</v>
      </c>
      <c r="B13" s="184">
        <v>7668867</v>
      </c>
    </row>
    <row r="14" spans="1:2" x14ac:dyDescent="0.25">
      <c r="A14" s="140" t="s">
        <v>121</v>
      </c>
      <c r="B14" s="184">
        <v>1717019</v>
      </c>
    </row>
    <row r="15" spans="1:2" x14ac:dyDescent="0.25">
      <c r="A15" s="140" t="s">
        <v>7368</v>
      </c>
      <c r="B15" s="184">
        <v>101954463</v>
      </c>
    </row>
    <row r="17" spans="1:12" ht="15.75" thickBot="1" x14ac:dyDescent="0.3">
      <c r="A17" s="181" t="s">
        <v>7367</v>
      </c>
      <c r="B17" t="s">
        <v>7431</v>
      </c>
    </row>
    <row r="18" spans="1:12" x14ac:dyDescent="0.25">
      <c r="A18" s="140" t="s">
        <v>15</v>
      </c>
      <c r="B18" s="184">
        <v>63651.97133757962</v>
      </c>
      <c r="K18" s="189" t="s">
        <v>7423</v>
      </c>
      <c r="L18" s="189"/>
    </row>
    <row r="19" spans="1:12" x14ac:dyDescent="0.25">
      <c r="A19" s="140" t="s">
        <v>60</v>
      </c>
      <c r="B19" s="184">
        <v>72745.69709543568</v>
      </c>
      <c r="K19" s="187"/>
      <c r="L19" s="187"/>
    </row>
    <row r="20" spans="1:12" x14ac:dyDescent="0.25">
      <c r="A20" s="140" t="s">
        <v>7373</v>
      </c>
      <c r="B20" s="184">
        <v>127814.45</v>
      </c>
      <c r="K20" s="187" t="s">
        <v>7409</v>
      </c>
      <c r="L20" s="190">
        <v>71197.250698324016</v>
      </c>
    </row>
    <row r="21" spans="1:12" x14ac:dyDescent="0.25">
      <c r="A21" s="140" t="s">
        <v>121</v>
      </c>
      <c r="B21" s="184">
        <v>81762.809523809527</v>
      </c>
      <c r="K21" s="187" t="s">
        <v>7410</v>
      </c>
      <c r="L21" s="190">
        <v>859.11777717294251</v>
      </c>
    </row>
    <row r="22" spans="1:12" x14ac:dyDescent="0.25">
      <c r="A22" s="140" t="s">
        <v>7368</v>
      </c>
      <c r="B22" s="184">
        <v>71197.250698324016</v>
      </c>
      <c r="K22" s="187" t="s">
        <v>7411</v>
      </c>
      <c r="L22" s="192">
        <v>63630</v>
      </c>
    </row>
    <row r="23" spans="1:12" x14ac:dyDescent="0.25">
      <c r="K23" s="187" t="s">
        <v>7412</v>
      </c>
      <c r="L23" s="192">
        <v>46769</v>
      </c>
    </row>
    <row r="24" spans="1:12" x14ac:dyDescent="0.25">
      <c r="A24" s="181" t="s">
        <v>7367</v>
      </c>
      <c r="B24" t="s">
        <v>7430</v>
      </c>
      <c r="K24" s="187" t="s">
        <v>7413</v>
      </c>
      <c r="L24" s="190">
        <v>32510.542358412837</v>
      </c>
    </row>
    <row r="25" spans="1:12" x14ac:dyDescent="0.25">
      <c r="A25" s="186" t="s">
        <v>7432</v>
      </c>
      <c r="B25" s="182">
        <v>6</v>
      </c>
      <c r="K25" s="187" t="s">
        <v>7414</v>
      </c>
      <c r="L25" s="190">
        <v>1056935364.4381552</v>
      </c>
    </row>
    <row r="26" spans="1:12" x14ac:dyDescent="0.25">
      <c r="A26" s="186" t="s">
        <v>7433</v>
      </c>
      <c r="B26" s="182">
        <v>66</v>
      </c>
      <c r="K26" s="187" t="s">
        <v>7415</v>
      </c>
      <c r="L26" s="190">
        <v>20.595932392945659</v>
      </c>
    </row>
    <row r="27" spans="1:12" x14ac:dyDescent="0.25">
      <c r="A27" s="186" t="s">
        <v>7434</v>
      </c>
      <c r="B27" s="182">
        <v>255</v>
      </c>
      <c r="K27" s="187" t="s">
        <v>7416</v>
      </c>
      <c r="L27" s="190">
        <v>3.2509011309866862</v>
      </c>
    </row>
    <row r="28" spans="1:12" x14ac:dyDescent="0.25">
      <c r="A28" s="186" t="s">
        <v>7435</v>
      </c>
      <c r="B28" s="182">
        <v>289</v>
      </c>
      <c r="K28" s="187" t="s">
        <v>7417</v>
      </c>
      <c r="L28" s="192">
        <v>379360</v>
      </c>
    </row>
    <row r="29" spans="1:12" x14ac:dyDescent="0.25">
      <c r="A29" s="186" t="s">
        <v>7436</v>
      </c>
      <c r="B29" s="182">
        <v>250</v>
      </c>
      <c r="K29" s="187" t="s">
        <v>7418</v>
      </c>
      <c r="L29" s="192">
        <v>20640</v>
      </c>
    </row>
    <row r="30" spans="1:12" x14ac:dyDescent="0.25">
      <c r="A30" s="186" t="s">
        <v>7437</v>
      </c>
      <c r="B30" s="182">
        <v>188</v>
      </c>
      <c r="K30" s="187" t="s">
        <v>7419</v>
      </c>
      <c r="L30" s="192">
        <v>400000</v>
      </c>
    </row>
    <row r="31" spans="1:12" x14ac:dyDescent="0.25">
      <c r="A31" s="186" t="s">
        <v>7438</v>
      </c>
      <c r="B31" s="182">
        <v>115</v>
      </c>
      <c r="K31" s="187" t="s">
        <v>7420</v>
      </c>
      <c r="L31" s="192">
        <v>101954463</v>
      </c>
    </row>
    <row r="32" spans="1:12" x14ac:dyDescent="0.25">
      <c r="A32" s="186" t="s">
        <v>7439</v>
      </c>
      <c r="B32" s="182">
        <v>81</v>
      </c>
      <c r="K32" s="187" t="s">
        <v>7421</v>
      </c>
      <c r="L32" s="192">
        <v>1432</v>
      </c>
    </row>
    <row r="33" spans="1:12" ht="15.75" thickBot="1" x14ac:dyDescent="0.3">
      <c r="A33" s="186" t="s">
        <v>7440</v>
      </c>
      <c r="B33" s="182">
        <v>54</v>
      </c>
      <c r="K33" s="188" t="s">
        <v>7422</v>
      </c>
      <c r="L33" s="191">
        <v>1685.2653077324719</v>
      </c>
    </row>
    <row r="34" spans="1:12" x14ac:dyDescent="0.25">
      <c r="A34" s="186" t="s">
        <v>7441</v>
      </c>
      <c r="B34" s="182">
        <v>36</v>
      </c>
    </row>
    <row r="35" spans="1:12" x14ac:dyDescent="0.25">
      <c r="A35" s="186" t="s">
        <v>7442</v>
      </c>
      <c r="B35" s="182">
        <v>25</v>
      </c>
    </row>
    <row r="36" spans="1:12" x14ac:dyDescent="0.25">
      <c r="A36" s="186" t="s">
        <v>7443</v>
      </c>
      <c r="B36" s="182">
        <v>19</v>
      </c>
    </row>
    <row r="37" spans="1:12" x14ac:dyDescent="0.25">
      <c r="A37" s="186" t="s">
        <v>7444</v>
      </c>
      <c r="B37" s="182">
        <v>12</v>
      </c>
    </row>
    <row r="38" spans="1:12" x14ac:dyDescent="0.25">
      <c r="A38" s="186" t="s">
        <v>7445</v>
      </c>
      <c r="B38" s="182">
        <v>8</v>
      </c>
    </row>
    <row r="39" spans="1:12" x14ac:dyDescent="0.25">
      <c r="A39" s="186" t="s">
        <v>7446</v>
      </c>
      <c r="B39" s="182">
        <v>7</v>
      </c>
    </row>
    <row r="40" spans="1:12" x14ac:dyDescent="0.25">
      <c r="A40" s="186" t="s">
        <v>7447</v>
      </c>
      <c r="B40" s="182">
        <v>3</v>
      </c>
    </row>
    <row r="41" spans="1:12" x14ac:dyDescent="0.25">
      <c r="A41" s="186" t="s">
        <v>7448</v>
      </c>
      <c r="B41" s="182">
        <v>4</v>
      </c>
    </row>
    <row r="42" spans="1:12" x14ac:dyDescent="0.25">
      <c r="A42" s="186" t="s">
        <v>7449</v>
      </c>
      <c r="B42" s="182">
        <v>2</v>
      </c>
    </row>
    <row r="43" spans="1:12" x14ac:dyDescent="0.25">
      <c r="A43" s="186" t="s">
        <v>7450</v>
      </c>
      <c r="B43" s="182">
        <v>2</v>
      </c>
    </row>
    <row r="44" spans="1:12" x14ac:dyDescent="0.25">
      <c r="A44" s="186" t="s">
        <v>7451</v>
      </c>
      <c r="B44" s="182">
        <v>1</v>
      </c>
    </row>
    <row r="45" spans="1:12" x14ac:dyDescent="0.25">
      <c r="A45" s="186" t="s">
        <v>7452</v>
      </c>
      <c r="B45" s="182">
        <v>1</v>
      </c>
    </row>
    <row r="46" spans="1:12" x14ac:dyDescent="0.25">
      <c r="A46" s="186" t="s">
        <v>7453</v>
      </c>
      <c r="B46" s="182">
        <v>2</v>
      </c>
    </row>
    <row r="47" spans="1:12" x14ac:dyDescent="0.25">
      <c r="A47" s="186" t="s">
        <v>7454</v>
      </c>
      <c r="B47" s="182">
        <v>2</v>
      </c>
    </row>
    <row r="48" spans="1:12" x14ac:dyDescent="0.25">
      <c r="A48" s="186" t="s">
        <v>7455</v>
      </c>
      <c r="B48" s="182">
        <v>1</v>
      </c>
    </row>
    <row r="49" spans="1:2" x14ac:dyDescent="0.25">
      <c r="A49" s="186" t="s">
        <v>7456</v>
      </c>
      <c r="B49" s="182">
        <v>1</v>
      </c>
    </row>
    <row r="50" spans="1:2" x14ac:dyDescent="0.25">
      <c r="A50" s="186" t="s">
        <v>7427</v>
      </c>
      <c r="B50" s="182">
        <v>2</v>
      </c>
    </row>
    <row r="51" spans="1:2" x14ac:dyDescent="0.25">
      <c r="A51" s="186" t="s">
        <v>7368</v>
      </c>
      <c r="B51" s="182">
        <v>1432</v>
      </c>
    </row>
  </sheetData>
  <pageMargins left="0.7" right="0.7" top="0.75" bottom="0.75" header="0.3" footer="0.3"/>
  <pageSetup scale="64" orientation="landscape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58"/>
  <sheetViews>
    <sheetView workbookViewId="0"/>
  </sheetViews>
  <sheetFormatPr defaultColWidth="24" defaultRowHeight="15" x14ac:dyDescent="0.25"/>
  <cols>
    <col min="1" max="1" width="19.5703125" bestFit="1" customWidth="1"/>
    <col min="2" max="2" width="16.28515625" bestFit="1" customWidth="1"/>
    <col min="3" max="3" width="15.42578125" bestFit="1" customWidth="1"/>
    <col min="4" max="4" width="36.85546875" style="140" bestFit="1" customWidth="1"/>
    <col min="5" max="5" width="30.85546875" style="140" bestFit="1" customWidth="1"/>
    <col min="6" max="6" width="17.140625" bestFit="1" customWidth="1"/>
    <col min="7" max="7" width="14.28515625" bestFit="1" customWidth="1"/>
    <col min="8" max="8" width="14.140625" bestFit="1" customWidth="1"/>
    <col min="9" max="9" width="22" bestFit="1" customWidth="1"/>
    <col min="10" max="10" width="16.28515625" bestFit="1" customWidth="1"/>
    <col min="11" max="11" width="14.7109375" bestFit="1" customWidth="1"/>
    <col min="12" max="12" width="20.5703125" bestFit="1" customWidth="1"/>
  </cols>
  <sheetData>
    <row r="1" spans="1:13" s="144" customFormat="1" ht="16.5" thickBot="1" x14ac:dyDescent="0.3">
      <c r="A1" s="153" t="s">
        <v>2650</v>
      </c>
      <c r="B1" s="154" t="s">
        <v>3367</v>
      </c>
      <c r="C1" s="155" t="s">
        <v>7363</v>
      </c>
      <c r="D1" s="156" t="s">
        <v>2647</v>
      </c>
      <c r="E1" s="156" t="s">
        <v>2651</v>
      </c>
      <c r="F1" s="155" t="s">
        <v>7364</v>
      </c>
      <c r="G1" s="157" t="s">
        <v>2653</v>
      </c>
      <c r="H1" s="158" t="s">
        <v>2654</v>
      </c>
      <c r="I1" s="159" t="s">
        <v>7365</v>
      </c>
      <c r="J1" s="157" t="s">
        <v>3368</v>
      </c>
      <c r="K1" s="156" t="s">
        <v>2655</v>
      </c>
      <c r="L1" s="156" t="s">
        <v>2656</v>
      </c>
      <c r="M1" s="144" t="s">
        <v>6</v>
      </c>
    </row>
    <row r="2" spans="1:13" ht="15.75" hidden="1" x14ac:dyDescent="0.25">
      <c r="A2" s="73" t="s">
        <v>2657</v>
      </c>
      <c r="B2" s="73" t="s">
        <v>2658</v>
      </c>
      <c r="C2" s="73" t="s">
        <v>31</v>
      </c>
      <c r="D2" s="73" t="s">
        <v>10</v>
      </c>
      <c r="E2" s="73" t="s">
        <v>11</v>
      </c>
      <c r="F2" s="75">
        <v>400000</v>
      </c>
      <c r="G2" s="76" t="s">
        <v>13</v>
      </c>
      <c r="H2" s="77"/>
      <c r="I2" s="78"/>
      <c r="J2" s="74" t="s">
        <v>2</v>
      </c>
      <c r="K2" s="74" t="s">
        <v>14</v>
      </c>
      <c r="L2" s="74" t="s">
        <v>15</v>
      </c>
    </row>
    <row r="3" spans="1:13" ht="15.75" x14ac:dyDescent="0.25">
      <c r="A3" s="79" t="s">
        <v>16</v>
      </c>
      <c r="B3" s="79" t="s">
        <v>17</v>
      </c>
      <c r="C3" s="79" t="s">
        <v>1074</v>
      </c>
      <c r="D3" s="79" t="s">
        <v>19</v>
      </c>
      <c r="E3" s="79" t="s">
        <v>20</v>
      </c>
      <c r="F3" s="81">
        <v>394200</v>
      </c>
      <c r="G3" s="80" t="s">
        <v>13</v>
      </c>
      <c r="H3" s="82"/>
      <c r="I3" s="78"/>
      <c r="J3" s="80" t="s">
        <v>0</v>
      </c>
      <c r="K3" s="80" t="s">
        <v>14</v>
      </c>
      <c r="L3" s="80" t="s">
        <v>7373</v>
      </c>
    </row>
    <row r="4" spans="1:13" ht="15.75" hidden="1" x14ac:dyDescent="0.25">
      <c r="A4" s="79" t="s">
        <v>3390</v>
      </c>
      <c r="B4" s="79" t="s">
        <v>127</v>
      </c>
      <c r="C4" s="79" t="s">
        <v>63</v>
      </c>
      <c r="D4" s="79" t="s">
        <v>27</v>
      </c>
      <c r="E4" s="79" t="s">
        <v>28</v>
      </c>
      <c r="F4" s="81">
        <v>325000</v>
      </c>
      <c r="G4" s="80" t="s">
        <v>13</v>
      </c>
      <c r="H4" s="82"/>
      <c r="I4" s="78"/>
      <c r="J4" s="80" t="s">
        <v>2</v>
      </c>
      <c r="K4" s="80" t="s">
        <v>14</v>
      </c>
      <c r="L4" s="80" t="s">
        <v>15</v>
      </c>
    </row>
    <row r="5" spans="1:13" ht="15.75" x14ac:dyDescent="0.25">
      <c r="A5" s="79" t="s">
        <v>21</v>
      </c>
      <c r="B5" s="79" t="s">
        <v>22</v>
      </c>
      <c r="C5" s="79" t="s">
        <v>23</v>
      </c>
      <c r="D5" s="79" t="s">
        <v>3391</v>
      </c>
      <c r="E5" s="79" t="s">
        <v>25</v>
      </c>
      <c r="F5" s="81">
        <v>288971</v>
      </c>
      <c r="G5" s="80" t="s">
        <v>13</v>
      </c>
      <c r="H5" s="82"/>
      <c r="I5" s="78"/>
      <c r="J5" s="80" t="s">
        <v>0</v>
      </c>
      <c r="K5" s="80" t="s">
        <v>14</v>
      </c>
      <c r="L5" s="80" t="s">
        <v>7373</v>
      </c>
    </row>
    <row r="6" spans="1:13" ht="15.75" hidden="1" x14ac:dyDescent="0.25">
      <c r="A6" s="79" t="s">
        <v>2659</v>
      </c>
      <c r="B6" s="79" t="s">
        <v>559</v>
      </c>
      <c r="C6" s="79" t="s">
        <v>127</v>
      </c>
      <c r="D6" s="79" t="s">
        <v>36</v>
      </c>
      <c r="E6" s="79" t="s">
        <v>37</v>
      </c>
      <c r="F6" s="81">
        <v>247450</v>
      </c>
      <c r="G6" s="80" t="s">
        <v>13</v>
      </c>
      <c r="H6" s="82"/>
      <c r="I6" s="78"/>
      <c r="J6" s="80" t="s">
        <v>2</v>
      </c>
      <c r="K6" s="80" t="s">
        <v>14</v>
      </c>
      <c r="L6" s="80" t="s">
        <v>15</v>
      </c>
    </row>
    <row r="7" spans="1:13" ht="15.75" hidden="1" x14ac:dyDescent="0.25">
      <c r="A7" s="79" t="s">
        <v>38</v>
      </c>
      <c r="B7" s="79" t="s">
        <v>39</v>
      </c>
      <c r="C7" s="79" t="s">
        <v>3392</v>
      </c>
      <c r="D7" s="79" t="s">
        <v>40</v>
      </c>
      <c r="E7" s="79" t="s">
        <v>40</v>
      </c>
      <c r="F7" s="81">
        <v>242400</v>
      </c>
      <c r="G7" s="80" t="s">
        <v>13</v>
      </c>
      <c r="H7" s="82"/>
      <c r="I7" s="78"/>
      <c r="J7" s="80" t="s">
        <v>3369</v>
      </c>
      <c r="K7" s="80" t="s">
        <v>14</v>
      </c>
      <c r="L7" s="80" t="s">
        <v>15</v>
      </c>
    </row>
    <row r="8" spans="1:13" ht="15.75" hidden="1" x14ac:dyDescent="0.25">
      <c r="A8" s="79" t="s">
        <v>29</v>
      </c>
      <c r="B8" s="79" t="s">
        <v>30</v>
      </c>
      <c r="C8" s="79" t="s">
        <v>31</v>
      </c>
      <c r="D8" s="79" t="s">
        <v>32</v>
      </c>
      <c r="E8" s="79" t="s">
        <v>33</v>
      </c>
      <c r="F8" s="81">
        <v>237798</v>
      </c>
      <c r="G8" s="80" t="s">
        <v>13</v>
      </c>
      <c r="H8" s="83">
        <v>15000</v>
      </c>
      <c r="I8" s="78"/>
      <c r="J8" s="80" t="s">
        <v>2</v>
      </c>
      <c r="K8" s="80" t="s">
        <v>14</v>
      </c>
      <c r="L8" s="80" t="s">
        <v>15</v>
      </c>
    </row>
    <row r="9" spans="1:13" ht="15.75" hidden="1" x14ac:dyDescent="0.25">
      <c r="A9" s="79" t="s">
        <v>41</v>
      </c>
      <c r="B9" s="79" t="s">
        <v>42</v>
      </c>
      <c r="C9" s="79" t="s">
        <v>67</v>
      </c>
      <c r="D9" s="79" t="s">
        <v>44</v>
      </c>
      <c r="E9" s="79" t="s">
        <v>45</v>
      </c>
      <c r="F9" s="81">
        <v>235785</v>
      </c>
      <c r="G9" s="80" t="s">
        <v>13</v>
      </c>
      <c r="H9" s="82"/>
      <c r="I9" s="84"/>
      <c r="J9" s="80" t="s">
        <v>2</v>
      </c>
      <c r="K9" s="80" t="s">
        <v>14</v>
      </c>
      <c r="L9" s="80" t="s">
        <v>15</v>
      </c>
    </row>
    <row r="10" spans="1:13" ht="15.75" x14ac:dyDescent="0.25">
      <c r="A10" s="79" t="s">
        <v>46</v>
      </c>
      <c r="B10" s="79" t="s">
        <v>42</v>
      </c>
      <c r="C10" s="79" t="s">
        <v>12</v>
      </c>
      <c r="D10" s="79" t="s">
        <v>47</v>
      </c>
      <c r="E10" s="79" t="s">
        <v>48</v>
      </c>
      <c r="F10" s="81">
        <v>222500</v>
      </c>
      <c r="G10" s="80" t="s">
        <v>13</v>
      </c>
      <c r="H10" s="82"/>
      <c r="I10" s="78"/>
      <c r="J10" s="80" t="s">
        <v>0</v>
      </c>
      <c r="K10" s="80" t="s">
        <v>14</v>
      </c>
      <c r="L10" s="80" t="s">
        <v>7373</v>
      </c>
    </row>
    <row r="11" spans="1:13" ht="15.75" hidden="1" x14ac:dyDescent="0.25">
      <c r="A11" s="79" t="s">
        <v>54</v>
      </c>
      <c r="B11" s="79" t="s">
        <v>55</v>
      </c>
      <c r="C11" s="79" t="s">
        <v>844</v>
      </c>
      <c r="D11" s="79" t="s">
        <v>56</v>
      </c>
      <c r="E11" s="79" t="s">
        <v>57</v>
      </c>
      <c r="F11" s="81">
        <v>212190</v>
      </c>
      <c r="G11" s="80" t="s">
        <v>13</v>
      </c>
      <c r="H11" s="82"/>
      <c r="I11" s="84"/>
      <c r="J11" s="80" t="s">
        <v>1</v>
      </c>
      <c r="K11" s="80" t="s">
        <v>59</v>
      </c>
      <c r="L11" s="80" t="s">
        <v>60</v>
      </c>
    </row>
    <row r="12" spans="1:13" ht="15.75" hidden="1" x14ac:dyDescent="0.25">
      <c r="A12" s="79" t="s">
        <v>49</v>
      </c>
      <c r="B12" s="79" t="s">
        <v>50</v>
      </c>
      <c r="C12" s="79" t="s">
        <v>8</v>
      </c>
      <c r="D12" s="79" t="s">
        <v>52</v>
      </c>
      <c r="E12" s="79" t="s">
        <v>53</v>
      </c>
      <c r="F12" s="81">
        <v>202280</v>
      </c>
      <c r="G12" s="80" t="s">
        <v>13</v>
      </c>
      <c r="H12" s="82"/>
      <c r="I12" s="78"/>
      <c r="J12" s="80" t="s">
        <v>2</v>
      </c>
      <c r="K12" s="80" t="s">
        <v>14</v>
      </c>
      <c r="L12" s="80" t="s">
        <v>15</v>
      </c>
    </row>
    <row r="13" spans="1:13" ht="15.75" x14ac:dyDescent="0.25">
      <c r="A13" s="79" t="s">
        <v>66</v>
      </c>
      <c r="B13" s="79" t="s">
        <v>67</v>
      </c>
      <c r="C13" s="79" t="s">
        <v>23</v>
      </c>
      <c r="D13" s="79" t="s">
        <v>3393</v>
      </c>
      <c r="E13" s="79" t="s">
        <v>149</v>
      </c>
      <c r="F13" s="81">
        <v>202000</v>
      </c>
      <c r="G13" s="76" t="s">
        <v>13</v>
      </c>
      <c r="H13" s="77"/>
      <c r="I13" s="78"/>
      <c r="J13" s="80" t="s">
        <v>0</v>
      </c>
      <c r="K13" s="80" t="s">
        <v>14</v>
      </c>
      <c r="L13" s="80" t="s">
        <v>7373</v>
      </c>
    </row>
    <row r="14" spans="1:13" ht="15.75" hidden="1" x14ac:dyDescent="0.25">
      <c r="A14" s="79" t="s">
        <v>77</v>
      </c>
      <c r="B14" s="79" t="s">
        <v>78</v>
      </c>
      <c r="C14" s="79" t="s">
        <v>184</v>
      </c>
      <c r="D14" s="79" t="s">
        <v>79</v>
      </c>
      <c r="E14" s="79" t="s">
        <v>80</v>
      </c>
      <c r="F14" s="81">
        <v>195425</v>
      </c>
      <c r="G14" s="80" t="s">
        <v>13</v>
      </c>
      <c r="H14" s="82"/>
      <c r="I14" s="85"/>
      <c r="J14" s="80" t="s">
        <v>2</v>
      </c>
      <c r="K14" s="80" t="s">
        <v>14</v>
      </c>
      <c r="L14" s="80" t="s">
        <v>15</v>
      </c>
    </row>
    <row r="15" spans="1:13" ht="15.75" x14ac:dyDescent="0.25">
      <c r="A15" s="79" t="s">
        <v>81</v>
      </c>
      <c r="B15" s="79" t="s">
        <v>8</v>
      </c>
      <c r="C15" s="79" t="s">
        <v>82</v>
      </c>
      <c r="D15" s="79" t="s">
        <v>83</v>
      </c>
      <c r="E15" s="79" t="s">
        <v>84</v>
      </c>
      <c r="F15" s="81">
        <v>191900</v>
      </c>
      <c r="G15" s="80" t="s">
        <v>13</v>
      </c>
      <c r="H15" s="82"/>
      <c r="I15" s="78"/>
      <c r="J15" s="80" t="s">
        <v>0</v>
      </c>
      <c r="K15" s="80" t="s">
        <v>14</v>
      </c>
      <c r="L15" s="80" t="s">
        <v>7373</v>
      </c>
    </row>
    <row r="16" spans="1:13" ht="15.75" hidden="1" x14ac:dyDescent="0.25">
      <c r="A16" s="79" t="s">
        <v>3394</v>
      </c>
      <c r="B16" s="79" t="s">
        <v>50</v>
      </c>
      <c r="C16" s="79" t="s">
        <v>43</v>
      </c>
      <c r="D16" s="79" t="s">
        <v>56</v>
      </c>
      <c r="E16" s="79" t="s">
        <v>392</v>
      </c>
      <c r="F16" s="81">
        <v>189169</v>
      </c>
      <c r="G16" s="80" t="s">
        <v>13</v>
      </c>
      <c r="H16" s="82"/>
      <c r="I16" s="78"/>
      <c r="J16" s="80" t="s">
        <v>1</v>
      </c>
      <c r="K16" s="80" t="s">
        <v>59</v>
      </c>
      <c r="L16" s="80" t="s">
        <v>60</v>
      </c>
    </row>
    <row r="17" spans="1:12" ht="15.75" hidden="1" x14ac:dyDescent="0.25">
      <c r="A17" s="79" t="s">
        <v>61</v>
      </c>
      <c r="B17" s="79" t="s">
        <v>62</v>
      </c>
      <c r="C17" s="79" t="s">
        <v>340</v>
      </c>
      <c r="D17" s="79" t="s">
        <v>65</v>
      </c>
      <c r="E17" s="79" t="s">
        <v>65</v>
      </c>
      <c r="F17" s="81">
        <v>188951</v>
      </c>
      <c r="G17" s="80" t="s">
        <v>13</v>
      </c>
      <c r="H17" s="82"/>
      <c r="I17" s="78"/>
      <c r="J17" s="80" t="s">
        <v>2</v>
      </c>
      <c r="K17" s="80" t="s">
        <v>14</v>
      </c>
      <c r="L17" s="80" t="s">
        <v>15</v>
      </c>
    </row>
    <row r="18" spans="1:12" ht="15.75" x14ac:dyDescent="0.25">
      <c r="A18" s="79" t="s">
        <v>94</v>
      </c>
      <c r="B18" s="79" t="s">
        <v>95</v>
      </c>
      <c r="C18" s="79" t="s">
        <v>1457</v>
      </c>
      <c r="D18" s="79" t="s">
        <v>71</v>
      </c>
      <c r="E18" s="79" t="s">
        <v>96</v>
      </c>
      <c r="F18" s="81">
        <v>185402</v>
      </c>
      <c r="G18" s="80" t="s">
        <v>13</v>
      </c>
      <c r="H18" s="82"/>
      <c r="I18" s="78"/>
      <c r="J18" s="80" t="s">
        <v>3370</v>
      </c>
      <c r="K18" s="80" t="s">
        <v>14</v>
      </c>
      <c r="L18" s="80" t="s">
        <v>7373</v>
      </c>
    </row>
    <row r="19" spans="1:12" ht="15.75" hidden="1" x14ac:dyDescent="0.25">
      <c r="A19" s="79" t="s">
        <v>90</v>
      </c>
      <c r="B19" s="79" t="s">
        <v>91</v>
      </c>
      <c r="C19" s="79" t="s">
        <v>3395</v>
      </c>
      <c r="D19" s="79" t="s">
        <v>92</v>
      </c>
      <c r="E19" s="79" t="s">
        <v>93</v>
      </c>
      <c r="F19" s="81">
        <v>181892</v>
      </c>
      <c r="G19" s="80" t="s">
        <v>13</v>
      </c>
      <c r="H19" s="82"/>
      <c r="I19" s="78"/>
      <c r="J19" s="80" t="s">
        <v>3371</v>
      </c>
      <c r="K19" s="80" t="s">
        <v>59</v>
      </c>
      <c r="L19" s="80" t="s">
        <v>60</v>
      </c>
    </row>
    <row r="20" spans="1:12" ht="15.75" hidden="1" x14ac:dyDescent="0.25">
      <c r="A20" s="79" t="s">
        <v>3396</v>
      </c>
      <c r="B20" s="79" t="s">
        <v>263</v>
      </c>
      <c r="C20" s="79" t="s">
        <v>63</v>
      </c>
      <c r="D20" s="79" t="s">
        <v>3397</v>
      </c>
      <c r="E20" s="79" t="s">
        <v>25</v>
      </c>
      <c r="F20" s="81">
        <v>176750</v>
      </c>
      <c r="G20" s="80" t="s">
        <v>13</v>
      </c>
      <c r="H20" s="83">
        <v>10000</v>
      </c>
      <c r="I20" s="78"/>
      <c r="J20" s="80" t="s">
        <v>2</v>
      </c>
      <c r="K20" s="80" t="s">
        <v>14</v>
      </c>
      <c r="L20" s="80" t="s">
        <v>15</v>
      </c>
    </row>
    <row r="21" spans="1:12" ht="15.75" x14ac:dyDescent="0.25">
      <c r="A21" s="79" t="s">
        <v>2660</v>
      </c>
      <c r="B21" s="79" t="s">
        <v>67</v>
      </c>
      <c r="C21" s="79" t="s">
        <v>238</v>
      </c>
      <c r="D21" s="79" t="s">
        <v>71</v>
      </c>
      <c r="E21" s="79" t="s">
        <v>72</v>
      </c>
      <c r="F21" s="81">
        <v>174384</v>
      </c>
      <c r="G21" s="80" t="s">
        <v>13</v>
      </c>
      <c r="H21" s="82"/>
      <c r="I21" s="78"/>
      <c r="J21" s="80" t="s">
        <v>0</v>
      </c>
      <c r="K21" s="80" t="s">
        <v>14</v>
      </c>
      <c r="L21" s="80" t="s">
        <v>7373</v>
      </c>
    </row>
    <row r="22" spans="1:12" ht="15.75" hidden="1" x14ac:dyDescent="0.25">
      <c r="A22" s="79" t="s">
        <v>117</v>
      </c>
      <c r="B22" s="79" t="s">
        <v>118</v>
      </c>
      <c r="C22" s="79" t="s">
        <v>774</v>
      </c>
      <c r="D22" s="79" t="s">
        <v>119</v>
      </c>
      <c r="E22" s="79" t="s">
        <v>120</v>
      </c>
      <c r="F22" s="81">
        <v>170820</v>
      </c>
      <c r="G22" s="80" t="s">
        <v>13</v>
      </c>
      <c r="H22" s="82"/>
      <c r="I22" s="78"/>
      <c r="J22" s="80" t="s">
        <v>4</v>
      </c>
      <c r="K22" s="80" t="s">
        <v>14</v>
      </c>
      <c r="L22" s="80" t="s">
        <v>121</v>
      </c>
    </row>
    <row r="23" spans="1:12" ht="15.75" x14ac:dyDescent="0.25">
      <c r="A23" s="79" t="s">
        <v>3398</v>
      </c>
      <c r="B23" s="79" t="s">
        <v>1256</v>
      </c>
      <c r="C23" s="79" t="s">
        <v>51</v>
      </c>
      <c r="D23" s="79" t="s">
        <v>3399</v>
      </c>
      <c r="E23" s="79" t="s">
        <v>582</v>
      </c>
      <c r="F23" s="81">
        <v>167526</v>
      </c>
      <c r="G23" s="80" t="s">
        <v>13</v>
      </c>
      <c r="H23" s="83">
        <v>8000</v>
      </c>
      <c r="I23" s="78"/>
      <c r="J23" s="80" t="s">
        <v>0</v>
      </c>
      <c r="K23" s="80" t="s">
        <v>14</v>
      </c>
      <c r="L23" s="80" t="s">
        <v>7373</v>
      </c>
    </row>
    <row r="24" spans="1:12" ht="15.75" hidden="1" x14ac:dyDescent="0.25">
      <c r="A24" s="79" t="s">
        <v>107</v>
      </c>
      <c r="B24" s="79" t="s">
        <v>108</v>
      </c>
      <c r="C24" s="86"/>
      <c r="D24" s="79" t="s">
        <v>56</v>
      </c>
      <c r="E24" s="79" t="s">
        <v>109</v>
      </c>
      <c r="F24" s="81">
        <v>166967</v>
      </c>
      <c r="G24" s="80" t="s">
        <v>13</v>
      </c>
      <c r="H24" s="83">
        <v>23000</v>
      </c>
      <c r="I24" s="78"/>
      <c r="J24" s="80" t="s">
        <v>1</v>
      </c>
      <c r="K24" s="80" t="s">
        <v>59</v>
      </c>
      <c r="L24" s="80" t="s">
        <v>60</v>
      </c>
    </row>
    <row r="25" spans="1:12" ht="15.75" hidden="1" x14ac:dyDescent="0.25">
      <c r="A25" s="79" t="s">
        <v>122</v>
      </c>
      <c r="B25" s="79" t="s">
        <v>123</v>
      </c>
      <c r="C25" s="79" t="s">
        <v>3400</v>
      </c>
      <c r="D25" s="79" t="s">
        <v>124</v>
      </c>
      <c r="E25" s="79" t="s">
        <v>125</v>
      </c>
      <c r="F25" s="81">
        <v>165878</v>
      </c>
      <c r="G25" s="76" t="s">
        <v>13</v>
      </c>
      <c r="H25" s="77">
        <v>4000</v>
      </c>
      <c r="I25" s="78"/>
      <c r="J25" s="80" t="s">
        <v>1</v>
      </c>
      <c r="K25" s="80" t="s">
        <v>59</v>
      </c>
      <c r="L25" s="80" t="s">
        <v>60</v>
      </c>
    </row>
    <row r="26" spans="1:12" ht="15.75" x14ac:dyDescent="0.25">
      <c r="A26" s="79" t="s">
        <v>104</v>
      </c>
      <c r="B26" s="79" t="s">
        <v>50</v>
      </c>
      <c r="C26" s="79" t="s">
        <v>446</v>
      </c>
      <c r="D26" s="79" t="s">
        <v>105</v>
      </c>
      <c r="E26" s="79" t="s">
        <v>106</v>
      </c>
      <c r="F26" s="81">
        <v>165000</v>
      </c>
      <c r="G26" s="80" t="s">
        <v>13</v>
      </c>
      <c r="H26" s="82"/>
      <c r="I26" s="78"/>
      <c r="J26" s="80" t="s">
        <v>0</v>
      </c>
      <c r="K26" s="80" t="s">
        <v>14</v>
      </c>
      <c r="L26" s="80" t="s">
        <v>7373</v>
      </c>
    </row>
    <row r="27" spans="1:12" ht="15.75" x14ac:dyDescent="0.25">
      <c r="A27" s="79" t="s">
        <v>130</v>
      </c>
      <c r="B27" s="79" t="s">
        <v>131</v>
      </c>
      <c r="C27" s="79" t="s">
        <v>774</v>
      </c>
      <c r="D27" s="79" t="s">
        <v>132</v>
      </c>
      <c r="E27" s="79" t="s">
        <v>48</v>
      </c>
      <c r="F27" s="81">
        <v>164545</v>
      </c>
      <c r="G27" s="80" t="s">
        <v>13</v>
      </c>
      <c r="H27" s="83">
        <v>8000</v>
      </c>
      <c r="I27" s="78"/>
      <c r="J27" s="80" t="s">
        <v>0</v>
      </c>
      <c r="K27" s="80" t="s">
        <v>14</v>
      </c>
      <c r="L27" s="80" t="s">
        <v>7373</v>
      </c>
    </row>
    <row r="28" spans="1:12" ht="15.75" x14ac:dyDescent="0.25">
      <c r="A28" s="79" t="s">
        <v>114</v>
      </c>
      <c r="B28" s="79" t="s">
        <v>115</v>
      </c>
      <c r="C28" s="86"/>
      <c r="D28" s="79" t="s">
        <v>71</v>
      </c>
      <c r="E28" s="79" t="s">
        <v>116</v>
      </c>
      <c r="F28" s="81">
        <v>161600</v>
      </c>
      <c r="G28" s="80" t="s">
        <v>13</v>
      </c>
      <c r="H28" s="82"/>
      <c r="I28" s="78"/>
      <c r="J28" s="80" t="s">
        <v>0</v>
      </c>
      <c r="K28" s="80" t="s">
        <v>14</v>
      </c>
      <c r="L28" s="80" t="s">
        <v>7373</v>
      </c>
    </row>
    <row r="29" spans="1:12" ht="15.75" hidden="1" x14ac:dyDescent="0.25">
      <c r="A29" s="79" t="s">
        <v>73</v>
      </c>
      <c r="B29" s="79" t="s">
        <v>74</v>
      </c>
      <c r="C29" s="86"/>
      <c r="D29" s="79" t="s">
        <v>75</v>
      </c>
      <c r="E29" s="79" t="s">
        <v>76</v>
      </c>
      <c r="F29" s="81">
        <v>161500</v>
      </c>
      <c r="G29" s="80" t="s">
        <v>13</v>
      </c>
      <c r="H29" s="82"/>
      <c r="I29" s="78"/>
      <c r="J29" s="80" t="s">
        <v>2</v>
      </c>
      <c r="K29" s="80" t="s">
        <v>14</v>
      </c>
      <c r="L29" s="80" t="s">
        <v>15</v>
      </c>
    </row>
    <row r="30" spans="1:12" ht="15.75" hidden="1" x14ac:dyDescent="0.25">
      <c r="A30" s="79" t="s">
        <v>244</v>
      </c>
      <c r="B30" s="79" t="s">
        <v>151</v>
      </c>
      <c r="C30" s="79" t="s">
        <v>58</v>
      </c>
      <c r="D30" s="79" t="s">
        <v>245</v>
      </c>
      <c r="E30" s="79" t="s">
        <v>89</v>
      </c>
      <c r="F30" s="81">
        <v>157703</v>
      </c>
      <c r="G30" s="80" t="s">
        <v>13</v>
      </c>
      <c r="H30" s="82"/>
      <c r="I30" s="78"/>
      <c r="J30" s="80" t="s">
        <v>2</v>
      </c>
      <c r="K30" s="80" t="s">
        <v>14</v>
      </c>
      <c r="L30" s="80" t="s">
        <v>15</v>
      </c>
    </row>
    <row r="31" spans="1:12" ht="15.75" x14ac:dyDescent="0.25">
      <c r="A31" s="79" t="s">
        <v>150</v>
      </c>
      <c r="B31" s="79" t="s">
        <v>151</v>
      </c>
      <c r="C31" s="79" t="s">
        <v>648</v>
      </c>
      <c r="D31" s="79" t="s">
        <v>153</v>
      </c>
      <c r="E31" s="79" t="s">
        <v>45</v>
      </c>
      <c r="F31" s="81">
        <v>156000</v>
      </c>
      <c r="G31" s="80" t="s">
        <v>13</v>
      </c>
      <c r="H31" s="82"/>
      <c r="I31" s="78"/>
      <c r="J31" s="80" t="s">
        <v>0</v>
      </c>
      <c r="K31" s="80" t="s">
        <v>14</v>
      </c>
      <c r="L31" s="80" t="s">
        <v>7373</v>
      </c>
    </row>
    <row r="32" spans="1:12" ht="15.75" x14ac:dyDescent="0.25">
      <c r="A32" s="79" t="s">
        <v>154</v>
      </c>
      <c r="B32" s="79" t="s">
        <v>155</v>
      </c>
      <c r="C32" s="79" t="s">
        <v>51</v>
      </c>
      <c r="D32" s="79" t="s">
        <v>156</v>
      </c>
      <c r="E32" s="79" t="s">
        <v>45</v>
      </c>
      <c r="F32" s="81">
        <v>156000</v>
      </c>
      <c r="G32" s="80" t="s">
        <v>13</v>
      </c>
      <c r="H32" s="82"/>
      <c r="I32" s="78"/>
      <c r="J32" s="80" t="s">
        <v>0</v>
      </c>
      <c r="K32" s="80" t="s">
        <v>14</v>
      </c>
      <c r="L32" s="80" t="s">
        <v>7373</v>
      </c>
    </row>
    <row r="33" spans="1:12" ht="15.75" hidden="1" x14ac:dyDescent="0.25">
      <c r="A33" s="79" t="s">
        <v>142</v>
      </c>
      <c r="B33" s="79" t="s">
        <v>143</v>
      </c>
      <c r="C33" s="79" t="s">
        <v>2278</v>
      </c>
      <c r="D33" s="79" t="s">
        <v>145</v>
      </c>
      <c r="E33" s="79" t="s">
        <v>109</v>
      </c>
      <c r="F33" s="81">
        <v>153384</v>
      </c>
      <c r="G33" s="80" t="s">
        <v>13</v>
      </c>
      <c r="H33" s="82"/>
      <c r="I33" s="78"/>
      <c r="J33" s="80" t="s">
        <v>3371</v>
      </c>
      <c r="K33" s="80" t="s">
        <v>59</v>
      </c>
      <c r="L33" s="80" t="s">
        <v>60</v>
      </c>
    </row>
    <row r="34" spans="1:12" ht="15.75" hidden="1" x14ac:dyDescent="0.25">
      <c r="A34" s="79" t="s">
        <v>157</v>
      </c>
      <c r="B34" s="79" t="s">
        <v>158</v>
      </c>
      <c r="C34" s="79" t="s">
        <v>3401</v>
      </c>
      <c r="D34" s="79" t="s">
        <v>159</v>
      </c>
      <c r="E34" s="79" t="s">
        <v>109</v>
      </c>
      <c r="F34" s="81">
        <v>152617</v>
      </c>
      <c r="G34" s="80" t="s">
        <v>13</v>
      </c>
      <c r="H34" s="83">
        <v>6000</v>
      </c>
      <c r="I34" s="78"/>
      <c r="J34" s="80" t="s">
        <v>3371</v>
      </c>
      <c r="K34" s="80" t="s">
        <v>59</v>
      </c>
      <c r="L34" s="80" t="s">
        <v>60</v>
      </c>
    </row>
    <row r="35" spans="1:12" ht="15.75" x14ac:dyDescent="0.25">
      <c r="A35" s="79" t="s">
        <v>164</v>
      </c>
      <c r="B35" s="79" t="s">
        <v>165</v>
      </c>
      <c r="C35" s="79" t="s">
        <v>778</v>
      </c>
      <c r="D35" s="79" t="s">
        <v>166</v>
      </c>
      <c r="E35" s="79" t="s">
        <v>2661</v>
      </c>
      <c r="F35" s="81">
        <v>152081</v>
      </c>
      <c r="G35" s="80" t="s">
        <v>13</v>
      </c>
      <c r="H35" s="82"/>
      <c r="I35" s="78"/>
      <c r="J35" s="80" t="s">
        <v>3370</v>
      </c>
      <c r="K35" s="80" t="s">
        <v>14</v>
      </c>
      <c r="L35" s="80" t="s">
        <v>7373</v>
      </c>
    </row>
    <row r="36" spans="1:12" ht="15.75" hidden="1" x14ac:dyDescent="0.25">
      <c r="A36" s="79" t="s">
        <v>160</v>
      </c>
      <c r="B36" s="79" t="s">
        <v>161</v>
      </c>
      <c r="C36" s="79" t="s">
        <v>361</v>
      </c>
      <c r="D36" s="79" t="s">
        <v>162</v>
      </c>
      <c r="E36" s="79" t="s">
        <v>163</v>
      </c>
      <c r="F36" s="81">
        <v>151843</v>
      </c>
      <c r="G36" s="80" t="s">
        <v>13</v>
      </c>
      <c r="H36" s="83">
        <v>15000</v>
      </c>
      <c r="I36" s="78"/>
      <c r="J36" s="80" t="s">
        <v>3371</v>
      </c>
      <c r="K36" s="80" t="s">
        <v>59</v>
      </c>
      <c r="L36" s="80" t="s">
        <v>60</v>
      </c>
    </row>
    <row r="37" spans="1:12" ht="15.75" x14ac:dyDescent="0.25">
      <c r="A37" s="79" t="s">
        <v>133</v>
      </c>
      <c r="B37" s="79" t="s">
        <v>134</v>
      </c>
      <c r="C37" s="79" t="s">
        <v>3402</v>
      </c>
      <c r="D37" s="79" t="s">
        <v>136</v>
      </c>
      <c r="E37" s="79" t="s">
        <v>137</v>
      </c>
      <c r="F37" s="81">
        <v>150110</v>
      </c>
      <c r="G37" s="80" t="s">
        <v>13</v>
      </c>
      <c r="H37" s="83">
        <v>30680</v>
      </c>
      <c r="I37" s="78"/>
      <c r="J37" s="80" t="s">
        <v>0</v>
      </c>
      <c r="K37" s="80" t="s">
        <v>14</v>
      </c>
      <c r="L37" s="80" t="s">
        <v>7373</v>
      </c>
    </row>
    <row r="38" spans="1:12" ht="15.75" hidden="1" x14ac:dyDescent="0.25">
      <c r="A38" s="79" t="s">
        <v>3403</v>
      </c>
      <c r="B38" s="79" t="s">
        <v>1436</v>
      </c>
      <c r="C38" s="86"/>
      <c r="D38" s="79" t="s">
        <v>2662</v>
      </c>
      <c r="E38" s="79" t="s">
        <v>141</v>
      </c>
      <c r="F38" s="81">
        <v>149638</v>
      </c>
      <c r="G38" s="80" t="s">
        <v>13</v>
      </c>
      <c r="H38" s="82"/>
      <c r="I38" s="78"/>
      <c r="J38" s="80" t="s">
        <v>2</v>
      </c>
      <c r="K38" s="80" t="s">
        <v>14</v>
      </c>
      <c r="L38" s="80" t="s">
        <v>15</v>
      </c>
    </row>
    <row r="39" spans="1:12" ht="15.75" x14ac:dyDescent="0.25">
      <c r="A39" s="79" t="s">
        <v>2676</v>
      </c>
      <c r="B39" s="79" t="s">
        <v>210</v>
      </c>
      <c r="C39" s="79" t="s">
        <v>2409</v>
      </c>
      <c r="D39" s="79" t="s">
        <v>3404</v>
      </c>
      <c r="E39" s="79" t="s">
        <v>106</v>
      </c>
      <c r="F39" s="81">
        <v>148390</v>
      </c>
      <c r="G39" s="80" t="s">
        <v>13</v>
      </c>
      <c r="H39" s="83">
        <v>4139</v>
      </c>
      <c r="I39" s="78"/>
      <c r="J39" s="80" t="s">
        <v>0</v>
      </c>
      <c r="K39" s="80" t="s">
        <v>14</v>
      </c>
      <c r="L39" s="80" t="s">
        <v>7373</v>
      </c>
    </row>
    <row r="40" spans="1:12" ht="15.75" hidden="1" x14ac:dyDescent="0.25">
      <c r="A40" s="79" t="s">
        <v>986</v>
      </c>
      <c r="B40" s="79" t="s">
        <v>1232</v>
      </c>
      <c r="C40" s="79" t="s">
        <v>115</v>
      </c>
      <c r="D40" s="79" t="s">
        <v>368</v>
      </c>
      <c r="E40" s="79" t="s">
        <v>547</v>
      </c>
      <c r="F40" s="81">
        <v>147410</v>
      </c>
      <c r="G40" s="80" t="s">
        <v>13</v>
      </c>
      <c r="H40" s="82"/>
      <c r="I40" s="78"/>
      <c r="J40" s="80" t="s">
        <v>2</v>
      </c>
      <c r="K40" s="80" t="s">
        <v>14</v>
      </c>
      <c r="L40" s="80" t="s">
        <v>15</v>
      </c>
    </row>
    <row r="41" spans="1:12" ht="15.75" hidden="1" x14ac:dyDescent="0.25">
      <c r="A41" s="79" t="s">
        <v>3405</v>
      </c>
      <c r="B41" s="79" t="s">
        <v>3406</v>
      </c>
      <c r="C41" s="79" t="s">
        <v>23</v>
      </c>
      <c r="D41" s="79" t="s">
        <v>3407</v>
      </c>
      <c r="E41" s="79" t="s">
        <v>297</v>
      </c>
      <c r="F41" s="81">
        <v>147245</v>
      </c>
      <c r="G41" s="80" t="s">
        <v>13</v>
      </c>
      <c r="H41" s="82"/>
      <c r="I41" s="78"/>
      <c r="J41" s="80" t="s">
        <v>3371</v>
      </c>
      <c r="K41" s="80" t="s">
        <v>59</v>
      </c>
      <c r="L41" s="80" t="s">
        <v>60</v>
      </c>
    </row>
    <row r="42" spans="1:12" ht="15.75" hidden="1" x14ac:dyDescent="0.25">
      <c r="A42" s="79" t="s">
        <v>157</v>
      </c>
      <c r="B42" s="79" t="s">
        <v>593</v>
      </c>
      <c r="C42" s="79" t="s">
        <v>12</v>
      </c>
      <c r="D42" s="79" t="s">
        <v>3408</v>
      </c>
      <c r="E42" s="79" t="s">
        <v>89</v>
      </c>
      <c r="F42" s="81">
        <v>145687</v>
      </c>
      <c r="G42" s="80" t="s">
        <v>13</v>
      </c>
      <c r="H42" s="82"/>
      <c r="I42" s="78"/>
      <c r="J42" s="80" t="s">
        <v>2</v>
      </c>
      <c r="K42" s="80" t="s">
        <v>14</v>
      </c>
      <c r="L42" s="80" t="s">
        <v>15</v>
      </c>
    </row>
    <row r="43" spans="1:12" ht="15.75" hidden="1" x14ac:dyDescent="0.25">
      <c r="A43" s="79" t="s">
        <v>126</v>
      </c>
      <c r="B43" s="79" t="s">
        <v>127</v>
      </c>
      <c r="C43" s="79" t="s">
        <v>349</v>
      </c>
      <c r="D43" s="79" t="s">
        <v>128</v>
      </c>
      <c r="E43" s="79" t="s">
        <v>129</v>
      </c>
      <c r="F43" s="81">
        <v>145000</v>
      </c>
      <c r="G43" s="80" t="s">
        <v>13</v>
      </c>
      <c r="H43" s="82"/>
      <c r="I43" s="78"/>
      <c r="J43" s="80" t="s">
        <v>2</v>
      </c>
      <c r="K43" s="80" t="s">
        <v>14</v>
      </c>
      <c r="L43" s="80" t="s">
        <v>15</v>
      </c>
    </row>
    <row r="44" spans="1:12" ht="15.75" hidden="1" x14ac:dyDescent="0.25">
      <c r="A44" s="79" t="s">
        <v>2664</v>
      </c>
      <c r="B44" s="79" t="s">
        <v>676</v>
      </c>
      <c r="C44" s="79" t="s">
        <v>233</v>
      </c>
      <c r="D44" s="79" t="s">
        <v>2665</v>
      </c>
      <c r="E44" s="79" t="s">
        <v>169</v>
      </c>
      <c r="F44" s="81">
        <v>144738</v>
      </c>
      <c r="G44" s="80" t="s">
        <v>13</v>
      </c>
      <c r="H44" s="83">
        <v>10500</v>
      </c>
      <c r="I44" s="78"/>
      <c r="J44" s="80" t="s">
        <v>1</v>
      </c>
      <c r="K44" s="80" t="s">
        <v>59</v>
      </c>
      <c r="L44" s="80" t="s">
        <v>60</v>
      </c>
    </row>
    <row r="45" spans="1:12" ht="15.75" hidden="1" x14ac:dyDescent="0.25">
      <c r="A45" s="79" t="s">
        <v>193</v>
      </c>
      <c r="B45" s="79" t="s">
        <v>194</v>
      </c>
      <c r="C45" s="86"/>
      <c r="D45" s="79" t="s">
        <v>195</v>
      </c>
      <c r="E45" s="79" t="s">
        <v>125</v>
      </c>
      <c r="F45" s="81">
        <v>142073</v>
      </c>
      <c r="G45" s="80" t="s">
        <v>13</v>
      </c>
      <c r="H45" s="83">
        <v>3500</v>
      </c>
      <c r="I45" s="78"/>
      <c r="J45" s="80" t="s">
        <v>3371</v>
      </c>
      <c r="K45" s="80" t="s">
        <v>59</v>
      </c>
      <c r="L45" s="80" t="s">
        <v>60</v>
      </c>
    </row>
    <row r="46" spans="1:12" ht="15.75" hidden="1" x14ac:dyDescent="0.25">
      <c r="A46" s="79" t="s">
        <v>2663</v>
      </c>
      <c r="B46" s="79" t="s">
        <v>1256</v>
      </c>
      <c r="C46" s="79" t="s">
        <v>844</v>
      </c>
      <c r="D46" s="79" t="s">
        <v>56</v>
      </c>
      <c r="E46" s="79" t="s">
        <v>690</v>
      </c>
      <c r="F46" s="81">
        <v>141812</v>
      </c>
      <c r="G46" s="80" t="s">
        <v>13</v>
      </c>
      <c r="H46" s="82"/>
      <c r="I46" s="78"/>
      <c r="J46" s="80" t="s">
        <v>1</v>
      </c>
      <c r="K46" s="80" t="s">
        <v>59</v>
      </c>
      <c r="L46" s="80" t="s">
        <v>60</v>
      </c>
    </row>
    <row r="47" spans="1:12" ht="15.75" hidden="1" x14ac:dyDescent="0.25">
      <c r="A47" s="79" t="s">
        <v>3409</v>
      </c>
      <c r="B47" s="79" t="s">
        <v>559</v>
      </c>
      <c r="C47" s="79" t="s">
        <v>63</v>
      </c>
      <c r="D47" s="79" t="s">
        <v>195</v>
      </c>
      <c r="E47" s="79" t="s">
        <v>125</v>
      </c>
      <c r="F47" s="81">
        <v>141664</v>
      </c>
      <c r="G47" s="80" t="s">
        <v>13</v>
      </c>
      <c r="H47" s="82"/>
      <c r="I47" s="78"/>
      <c r="J47" s="80" t="s">
        <v>1</v>
      </c>
      <c r="K47" s="80" t="s">
        <v>59</v>
      </c>
      <c r="L47" s="80" t="s">
        <v>60</v>
      </c>
    </row>
    <row r="48" spans="1:12" ht="15.75" hidden="1" x14ac:dyDescent="0.25">
      <c r="A48" s="79" t="s">
        <v>168</v>
      </c>
      <c r="B48" s="79" t="s">
        <v>55</v>
      </c>
      <c r="C48" s="79" t="s">
        <v>58</v>
      </c>
      <c r="D48" s="79" t="s">
        <v>56</v>
      </c>
      <c r="E48" s="79" t="s">
        <v>169</v>
      </c>
      <c r="F48" s="81">
        <v>141502</v>
      </c>
      <c r="G48" s="80" t="s">
        <v>13</v>
      </c>
      <c r="H48" s="83">
        <v>6000</v>
      </c>
      <c r="I48" s="78"/>
      <c r="J48" s="80" t="s">
        <v>1</v>
      </c>
      <c r="K48" s="80" t="s">
        <v>59</v>
      </c>
      <c r="L48" s="80" t="s">
        <v>60</v>
      </c>
    </row>
    <row r="49" spans="1:12" ht="15.75" hidden="1" x14ac:dyDescent="0.25">
      <c r="A49" s="79" t="s">
        <v>2684</v>
      </c>
      <c r="B49" s="79" t="s">
        <v>1726</v>
      </c>
      <c r="C49" s="79" t="s">
        <v>144</v>
      </c>
      <c r="D49" s="79" t="s">
        <v>3410</v>
      </c>
      <c r="E49" s="79" t="s">
        <v>11</v>
      </c>
      <c r="F49" s="81">
        <v>140000</v>
      </c>
      <c r="G49" s="80" t="s">
        <v>13</v>
      </c>
      <c r="H49" s="82"/>
      <c r="I49" s="78"/>
      <c r="J49" s="80" t="s">
        <v>3369</v>
      </c>
      <c r="K49" s="80" t="s">
        <v>14</v>
      </c>
      <c r="L49" s="80" t="s">
        <v>15</v>
      </c>
    </row>
    <row r="50" spans="1:12" ht="15.75" hidden="1" x14ac:dyDescent="0.25">
      <c r="A50" s="79" t="s">
        <v>292</v>
      </c>
      <c r="B50" s="79" t="s">
        <v>293</v>
      </c>
      <c r="C50" s="79" t="s">
        <v>139</v>
      </c>
      <c r="D50" s="79" t="s">
        <v>56</v>
      </c>
      <c r="E50" s="79" t="s">
        <v>205</v>
      </c>
      <c r="F50" s="81">
        <v>139598</v>
      </c>
      <c r="G50" s="80" t="s">
        <v>13</v>
      </c>
      <c r="H50" s="82"/>
      <c r="I50" s="78"/>
      <c r="J50" s="80" t="s">
        <v>3371</v>
      </c>
      <c r="K50" s="80" t="s">
        <v>59</v>
      </c>
      <c r="L50" s="80" t="s">
        <v>60</v>
      </c>
    </row>
    <row r="51" spans="1:12" ht="15.75" x14ac:dyDescent="0.25">
      <c r="A51" s="79" t="s">
        <v>467</v>
      </c>
      <c r="B51" s="79" t="s">
        <v>8</v>
      </c>
      <c r="C51" s="79" t="s">
        <v>1256</v>
      </c>
      <c r="D51" s="79" t="s">
        <v>188</v>
      </c>
      <c r="E51" s="79" t="s">
        <v>962</v>
      </c>
      <c r="F51" s="81">
        <v>139332</v>
      </c>
      <c r="G51" s="80" t="s">
        <v>13</v>
      </c>
      <c r="H51" s="83">
        <v>5000</v>
      </c>
      <c r="I51" s="78"/>
      <c r="J51" s="80" t="s">
        <v>0</v>
      </c>
      <c r="K51" s="80" t="s">
        <v>14</v>
      </c>
      <c r="L51" s="80" t="s">
        <v>7373</v>
      </c>
    </row>
    <row r="52" spans="1:12" ht="15.75" hidden="1" x14ac:dyDescent="0.25">
      <c r="A52" s="79" t="s">
        <v>204</v>
      </c>
      <c r="B52" s="79" t="s">
        <v>139</v>
      </c>
      <c r="C52" s="79" t="s">
        <v>327</v>
      </c>
      <c r="D52" s="79" t="s">
        <v>195</v>
      </c>
      <c r="E52" s="79" t="s">
        <v>205</v>
      </c>
      <c r="F52" s="81">
        <v>138222</v>
      </c>
      <c r="G52" s="80" t="s">
        <v>13</v>
      </c>
      <c r="H52" s="82"/>
      <c r="I52" s="78"/>
      <c r="J52" s="80" t="s">
        <v>1</v>
      </c>
      <c r="K52" s="80" t="s">
        <v>59</v>
      </c>
      <c r="L52" s="80" t="s">
        <v>60</v>
      </c>
    </row>
    <row r="53" spans="1:12" ht="15.75" x14ac:dyDescent="0.25">
      <c r="A53" s="79" t="s">
        <v>196</v>
      </c>
      <c r="B53" s="79" t="s">
        <v>43</v>
      </c>
      <c r="C53" s="79" t="s">
        <v>35</v>
      </c>
      <c r="D53" s="79" t="s">
        <v>3411</v>
      </c>
      <c r="E53" s="79" t="s">
        <v>198</v>
      </c>
      <c r="F53" s="81">
        <v>137500</v>
      </c>
      <c r="G53" s="80" t="s">
        <v>13</v>
      </c>
      <c r="H53" s="83">
        <v>2500</v>
      </c>
      <c r="I53" s="78"/>
      <c r="J53" s="80" t="s">
        <v>0</v>
      </c>
      <c r="K53" s="80" t="s">
        <v>14</v>
      </c>
      <c r="L53" s="80" t="s">
        <v>7373</v>
      </c>
    </row>
    <row r="54" spans="1:12" ht="15.75" x14ac:dyDescent="0.25">
      <c r="A54" s="79" t="s">
        <v>209</v>
      </c>
      <c r="B54" s="79" t="s">
        <v>210</v>
      </c>
      <c r="C54" s="79" t="s">
        <v>3412</v>
      </c>
      <c r="D54" s="79" t="s">
        <v>159</v>
      </c>
      <c r="E54" s="79" t="s">
        <v>211</v>
      </c>
      <c r="F54" s="81">
        <v>137270</v>
      </c>
      <c r="G54" s="80" t="s">
        <v>13</v>
      </c>
      <c r="H54" s="83">
        <v>25435</v>
      </c>
      <c r="I54" s="84"/>
      <c r="J54" s="80" t="s">
        <v>0</v>
      </c>
      <c r="K54" s="80" t="s">
        <v>14</v>
      </c>
      <c r="L54" s="80" t="s">
        <v>7373</v>
      </c>
    </row>
    <row r="55" spans="1:12" ht="15.75" hidden="1" x14ac:dyDescent="0.25">
      <c r="A55" s="79" t="s">
        <v>2668</v>
      </c>
      <c r="B55" s="79" t="s">
        <v>307</v>
      </c>
      <c r="C55" s="79" t="s">
        <v>144</v>
      </c>
      <c r="D55" s="79" t="s">
        <v>2669</v>
      </c>
      <c r="E55" s="79" t="s">
        <v>2670</v>
      </c>
      <c r="F55" s="81">
        <v>137221</v>
      </c>
      <c r="G55" s="80" t="s">
        <v>13</v>
      </c>
      <c r="H55" s="82"/>
      <c r="I55" s="78"/>
      <c r="J55" s="80" t="s">
        <v>2</v>
      </c>
      <c r="K55" s="80" t="s">
        <v>14</v>
      </c>
      <c r="L55" s="80" t="s">
        <v>15</v>
      </c>
    </row>
    <row r="56" spans="1:12" ht="15.75" x14ac:dyDescent="0.25">
      <c r="A56" s="79" t="s">
        <v>206</v>
      </c>
      <c r="B56" s="79" t="s">
        <v>50</v>
      </c>
      <c r="C56" s="79" t="s">
        <v>207</v>
      </c>
      <c r="D56" s="79" t="s">
        <v>159</v>
      </c>
      <c r="E56" s="79" t="s">
        <v>208</v>
      </c>
      <c r="F56" s="81">
        <v>136579</v>
      </c>
      <c r="G56" s="80" t="s">
        <v>13</v>
      </c>
      <c r="H56" s="83">
        <v>6000</v>
      </c>
      <c r="I56" s="78"/>
      <c r="J56" s="80" t="s">
        <v>0</v>
      </c>
      <c r="K56" s="80" t="s">
        <v>14</v>
      </c>
      <c r="L56" s="80" t="s">
        <v>7373</v>
      </c>
    </row>
    <row r="57" spans="1:12" ht="15.75" hidden="1" x14ac:dyDescent="0.25">
      <c r="A57" s="79" t="s">
        <v>199</v>
      </c>
      <c r="B57" s="79" t="s">
        <v>200</v>
      </c>
      <c r="C57" s="79" t="s">
        <v>144</v>
      </c>
      <c r="D57" s="79" t="s">
        <v>201</v>
      </c>
      <c r="E57" s="79" t="s">
        <v>169</v>
      </c>
      <c r="F57" s="81">
        <v>135154</v>
      </c>
      <c r="G57" s="80" t="s">
        <v>13</v>
      </c>
      <c r="H57" s="82"/>
      <c r="I57" s="78"/>
      <c r="J57" s="80" t="s">
        <v>3371</v>
      </c>
      <c r="K57" s="80" t="s">
        <v>59</v>
      </c>
      <c r="L57" s="80" t="s">
        <v>60</v>
      </c>
    </row>
    <row r="58" spans="1:12" ht="15.75" hidden="1" x14ac:dyDescent="0.25">
      <c r="A58" s="79" t="s">
        <v>2666</v>
      </c>
      <c r="B58" s="79" t="s">
        <v>139</v>
      </c>
      <c r="C58" s="79" t="s">
        <v>8</v>
      </c>
      <c r="D58" s="79" t="s">
        <v>449</v>
      </c>
      <c r="E58" s="79" t="s">
        <v>169</v>
      </c>
      <c r="F58" s="81">
        <v>134491</v>
      </c>
      <c r="G58" s="80" t="s">
        <v>13</v>
      </c>
      <c r="H58" s="83">
        <v>36000</v>
      </c>
      <c r="I58" s="78"/>
      <c r="J58" s="80" t="s">
        <v>1</v>
      </c>
      <c r="K58" s="80" t="s">
        <v>59</v>
      </c>
      <c r="L58" s="80" t="s">
        <v>60</v>
      </c>
    </row>
    <row r="59" spans="1:12" ht="15.75" hidden="1" x14ac:dyDescent="0.25">
      <c r="A59" s="79" t="s">
        <v>212</v>
      </c>
      <c r="B59" s="79" t="s">
        <v>213</v>
      </c>
      <c r="C59" s="79" t="s">
        <v>3413</v>
      </c>
      <c r="D59" s="79" t="s">
        <v>56</v>
      </c>
      <c r="E59" s="79" t="s">
        <v>109</v>
      </c>
      <c r="F59" s="81">
        <v>133865</v>
      </c>
      <c r="G59" s="80" t="s">
        <v>13</v>
      </c>
      <c r="H59" s="82"/>
      <c r="I59" s="78"/>
      <c r="J59" s="80" t="s">
        <v>3371</v>
      </c>
      <c r="K59" s="80" t="s">
        <v>59</v>
      </c>
      <c r="L59" s="80" t="s">
        <v>60</v>
      </c>
    </row>
    <row r="60" spans="1:12" ht="15.75" hidden="1" x14ac:dyDescent="0.25">
      <c r="A60" s="79" t="s">
        <v>222</v>
      </c>
      <c r="B60" s="79" t="s">
        <v>223</v>
      </c>
      <c r="C60" s="79" t="s">
        <v>224</v>
      </c>
      <c r="D60" s="79" t="s">
        <v>56</v>
      </c>
      <c r="E60" s="79" t="s">
        <v>169</v>
      </c>
      <c r="F60" s="81">
        <v>133676</v>
      </c>
      <c r="G60" s="80" t="s">
        <v>13</v>
      </c>
      <c r="H60" s="83">
        <v>5000</v>
      </c>
      <c r="I60" s="78"/>
      <c r="J60" s="80" t="s">
        <v>3371</v>
      </c>
      <c r="K60" s="80" t="s">
        <v>59</v>
      </c>
      <c r="L60" s="80" t="s">
        <v>60</v>
      </c>
    </row>
    <row r="61" spans="1:12" ht="15.75" hidden="1" x14ac:dyDescent="0.25">
      <c r="A61" s="79" t="s">
        <v>216</v>
      </c>
      <c r="B61" s="79" t="s">
        <v>217</v>
      </c>
      <c r="C61" s="79" t="s">
        <v>12</v>
      </c>
      <c r="D61" s="79" t="s">
        <v>195</v>
      </c>
      <c r="E61" s="79" t="s">
        <v>169</v>
      </c>
      <c r="F61" s="81">
        <v>133509</v>
      </c>
      <c r="G61" s="80" t="s">
        <v>13</v>
      </c>
      <c r="H61" s="83">
        <v>13000</v>
      </c>
      <c r="I61" s="78"/>
      <c r="J61" s="80" t="s">
        <v>1</v>
      </c>
      <c r="K61" s="80" t="s">
        <v>59</v>
      </c>
      <c r="L61" s="80" t="s">
        <v>60</v>
      </c>
    </row>
    <row r="62" spans="1:12" ht="15.75" hidden="1" x14ac:dyDescent="0.25">
      <c r="A62" s="79" t="s">
        <v>183</v>
      </c>
      <c r="B62" s="79" t="s">
        <v>184</v>
      </c>
      <c r="C62" s="79" t="s">
        <v>1343</v>
      </c>
      <c r="D62" s="79" t="s">
        <v>195</v>
      </c>
      <c r="E62" s="79" t="s">
        <v>169</v>
      </c>
      <c r="F62" s="81">
        <v>132835</v>
      </c>
      <c r="G62" s="80" t="s">
        <v>13</v>
      </c>
      <c r="H62" s="83">
        <v>9000</v>
      </c>
      <c r="I62" s="78"/>
      <c r="J62" s="80" t="s">
        <v>1</v>
      </c>
      <c r="K62" s="80" t="s">
        <v>59</v>
      </c>
      <c r="L62" s="80" t="s">
        <v>60</v>
      </c>
    </row>
    <row r="63" spans="1:12" ht="15.75" hidden="1" x14ac:dyDescent="0.25">
      <c r="A63" s="79" t="s">
        <v>226</v>
      </c>
      <c r="B63" s="79" t="s">
        <v>227</v>
      </c>
      <c r="C63" s="79" t="s">
        <v>943</v>
      </c>
      <c r="D63" s="79" t="s">
        <v>228</v>
      </c>
      <c r="E63" s="79" t="s">
        <v>211</v>
      </c>
      <c r="F63" s="81">
        <v>132553</v>
      </c>
      <c r="G63" s="80" t="s">
        <v>13</v>
      </c>
      <c r="H63" s="83">
        <v>5000</v>
      </c>
      <c r="I63" s="78"/>
      <c r="J63" s="80" t="s">
        <v>3371</v>
      </c>
      <c r="K63" s="80" t="s">
        <v>59</v>
      </c>
      <c r="L63" s="80" t="s">
        <v>60</v>
      </c>
    </row>
    <row r="64" spans="1:12" ht="15.75" hidden="1" x14ac:dyDescent="0.25">
      <c r="A64" s="79" t="s">
        <v>237</v>
      </c>
      <c r="B64" s="79" t="s">
        <v>238</v>
      </c>
      <c r="C64" s="79" t="s">
        <v>23</v>
      </c>
      <c r="D64" s="79" t="s">
        <v>239</v>
      </c>
      <c r="E64" s="79" t="s">
        <v>240</v>
      </c>
      <c r="F64" s="81">
        <v>132401</v>
      </c>
      <c r="G64" s="80" t="s">
        <v>13</v>
      </c>
      <c r="H64" s="82"/>
      <c r="I64" s="85"/>
      <c r="J64" s="80" t="s">
        <v>2</v>
      </c>
      <c r="K64" s="80" t="s">
        <v>14</v>
      </c>
      <c r="L64" s="80" t="s">
        <v>15</v>
      </c>
    </row>
    <row r="65" spans="1:12" ht="15.75" hidden="1" x14ac:dyDescent="0.25">
      <c r="A65" s="79" t="s">
        <v>214</v>
      </c>
      <c r="B65" s="79" t="s">
        <v>215</v>
      </c>
      <c r="C65" s="86"/>
      <c r="D65" s="79" t="s">
        <v>201</v>
      </c>
      <c r="E65" s="79" t="s">
        <v>125</v>
      </c>
      <c r="F65" s="81">
        <v>130639</v>
      </c>
      <c r="G65" s="80" t="s">
        <v>13</v>
      </c>
      <c r="H65" s="82"/>
      <c r="I65" s="78"/>
      <c r="J65" s="80" t="s">
        <v>1</v>
      </c>
      <c r="K65" s="80" t="s">
        <v>59</v>
      </c>
      <c r="L65" s="80" t="s">
        <v>60</v>
      </c>
    </row>
    <row r="66" spans="1:12" ht="15.75" hidden="1" x14ac:dyDescent="0.25">
      <c r="A66" s="79" t="s">
        <v>229</v>
      </c>
      <c r="B66" s="79" t="s">
        <v>230</v>
      </c>
      <c r="C66" s="79" t="s">
        <v>3414</v>
      </c>
      <c r="D66" s="79" t="s">
        <v>195</v>
      </c>
      <c r="E66" s="79" t="s">
        <v>169</v>
      </c>
      <c r="F66" s="81">
        <v>130464</v>
      </c>
      <c r="G66" s="80" t="s">
        <v>13</v>
      </c>
      <c r="H66" s="82"/>
      <c r="I66" s="78"/>
      <c r="J66" s="80" t="s">
        <v>3371</v>
      </c>
      <c r="K66" s="80" t="s">
        <v>59</v>
      </c>
      <c r="L66" s="80" t="s">
        <v>60</v>
      </c>
    </row>
    <row r="67" spans="1:12" ht="15.75" hidden="1" x14ac:dyDescent="0.25">
      <c r="A67" s="79" t="s">
        <v>231</v>
      </c>
      <c r="B67" s="79" t="s">
        <v>232</v>
      </c>
      <c r="C67" s="79" t="s">
        <v>3415</v>
      </c>
      <c r="D67" s="79" t="s">
        <v>56</v>
      </c>
      <c r="E67" s="79" t="s">
        <v>234</v>
      </c>
      <c r="F67" s="81">
        <v>130125</v>
      </c>
      <c r="G67" s="80" t="s">
        <v>13</v>
      </c>
      <c r="H67" s="82"/>
      <c r="I67" s="78"/>
      <c r="J67" s="80" t="s">
        <v>1</v>
      </c>
      <c r="K67" s="80" t="s">
        <v>59</v>
      </c>
      <c r="L67" s="80" t="s">
        <v>60</v>
      </c>
    </row>
    <row r="68" spans="1:12" ht="15.75" hidden="1" x14ac:dyDescent="0.25">
      <c r="A68" s="79" t="s">
        <v>250</v>
      </c>
      <c r="B68" s="79" t="s">
        <v>251</v>
      </c>
      <c r="C68" s="79" t="s">
        <v>12</v>
      </c>
      <c r="D68" s="79" t="s">
        <v>252</v>
      </c>
      <c r="E68" s="79" t="s">
        <v>253</v>
      </c>
      <c r="F68" s="81">
        <v>130000</v>
      </c>
      <c r="G68" s="80" t="s">
        <v>13</v>
      </c>
      <c r="H68" s="82"/>
      <c r="I68" s="85"/>
      <c r="J68" s="80" t="s">
        <v>2</v>
      </c>
      <c r="K68" s="80" t="s">
        <v>14</v>
      </c>
      <c r="L68" s="80" t="s">
        <v>15</v>
      </c>
    </row>
    <row r="69" spans="1:12" ht="15.75" hidden="1" x14ac:dyDescent="0.25">
      <c r="A69" s="79" t="s">
        <v>3416</v>
      </c>
      <c r="B69" s="79" t="s">
        <v>111</v>
      </c>
      <c r="C69" s="79" t="s">
        <v>3417</v>
      </c>
      <c r="D69" s="79" t="s">
        <v>172</v>
      </c>
      <c r="E69" s="79" t="s">
        <v>173</v>
      </c>
      <c r="F69" s="81">
        <v>128653</v>
      </c>
      <c r="G69" s="80" t="s">
        <v>13</v>
      </c>
      <c r="H69" s="83">
        <v>5000</v>
      </c>
      <c r="I69" s="78"/>
      <c r="J69" s="80" t="s">
        <v>2</v>
      </c>
      <c r="K69" s="80" t="s">
        <v>14</v>
      </c>
      <c r="L69" s="80" t="s">
        <v>15</v>
      </c>
    </row>
    <row r="70" spans="1:12" ht="15.75" hidden="1" x14ac:dyDescent="0.25">
      <c r="A70" s="79" t="s">
        <v>2675</v>
      </c>
      <c r="B70" s="79" t="s">
        <v>254</v>
      </c>
      <c r="C70" s="79" t="s">
        <v>115</v>
      </c>
      <c r="D70" s="79" t="s">
        <v>255</v>
      </c>
      <c r="E70" s="79" t="s">
        <v>53</v>
      </c>
      <c r="F70" s="81">
        <v>127853</v>
      </c>
      <c r="G70" s="80" t="s">
        <v>13</v>
      </c>
      <c r="H70" s="82"/>
      <c r="I70" s="78"/>
      <c r="J70" s="80" t="s">
        <v>3369</v>
      </c>
      <c r="K70" s="80" t="s">
        <v>14</v>
      </c>
      <c r="L70" s="80" t="s">
        <v>15</v>
      </c>
    </row>
    <row r="71" spans="1:12" ht="15.75" hidden="1" x14ac:dyDescent="0.25">
      <c r="A71" s="79" t="s">
        <v>235</v>
      </c>
      <c r="B71" s="79" t="s">
        <v>236</v>
      </c>
      <c r="C71" s="86"/>
      <c r="D71" s="79" t="s">
        <v>56</v>
      </c>
      <c r="E71" s="79" t="s">
        <v>169</v>
      </c>
      <c r="F71" s="81">
        <v>127847</v>
      </c>
      <c r="G71" s="80" t="s">
        <v>13</v>
      </c>
      <c r="H71" s="82"/>
      <c r="I71" s="78"/>
      <c r="J71" s="80" t="s">
        <v>1</v>
      </c>
      <c r="K71" s="80" t="s">
        <v>59</v>
      </c>
      <c r="L71" s="80" t="s">
        <v>60</v>
      </c>
    </row>
    <row r="72" spans="1:12" ht="15.75" hidden="1" x14ac:dyDescent="0.25">
      <c r="A72" s="87" t="s">
        <v>247</v>
      </c>
      <c r="B72" s="87" t="s">
        <v>248</v>
      </c>
      <c r="C72" s="87" t="s">
        <v>1177</v>
      </c>
      <c r="D72" s="87" t="s">
        <v>56</v>
      </c>
      <c r="E72" s="87" t="s">
        <v>249</v>
      </c>
      <c r="F72" s="89">
        <v>127102</v>
      </c>
      <c r="G72" s="88" t="s">
        <v>13</v>
      </c>
      <c r="H72" s="90"/>
      <c r="I72" s="91"/>
      <c r="J72" s="88" t="s">
        <v>3371</v>
      </c>
      <c r="K72" s="88" t="s">
        <v>59</v>
      </c>
      <c r="L72" s="88" t="s">
        <v>60</v>
      </c>
    </row>
    <row r="73" spans="1:12" ht="15.75" x14ac:dyDescent="0.25">
      <c r="A73" s="79" t="s">
        <v>256</v>
      </c>
      <c r="B73" s="79" t="s">
        <v>203</v>
      </c>
      <c r="C73" s="79" t="s">
        <v>50</v>
      </c>
      <c r="D73" s="79" t="s">
        <v>2674</v>
      </c>
      <c r="E73" s="79" t="s">
        <v>258</v>
      </c>
      <c r="F73" s="81">
        <v>126808</v>
      </c>
      <c r="G73" s="80" t="s">
        <v>13</v>
      </c>
      <c r="H73" s="83">
        <v>9000</v>
      </c>
      <c r="I73" s="78"/>
      <c r="J73" s="80" t="s">
        <v>3370</v>
      </c>
      <c r="K73" s="80" t="s">
        <v>14</v>
      </c>
      <c r="L73" s="80" t="s">
        <v>7373</v>
      </c>
    </row>
    <row r="74" spans="1:12" ht="15.75" x14ac:dyDescent="0.25">
      <c r="A74" s="79" t="s">
        <v>69</v>
      </c>
      <c r="B74" s="79" t="s">
        <v>70</v>
      </c>
      <c r="C74" s="79" t="s">
        <v>115</v>
      </c>
      <c r="D74" s="79" t="s">
        <v>3418</v>
      </c>
      <c r="E74" s="79" t="s">
        <v>573</v>
      </c>
      <c r="F74" s="81">
        <v>125186</v>
      </c>
      <c r="G74" s="80" t="s">
        <v>13</v>
      </c>
      <c r="H74" s="83">
        <v>9000</v>
      </c>
      <c r="I74" s="78"/>
      <c r="J74" s="80" t="s">
        <v>0</v>
      </c>
      <c r="K74" s="80" t="s">
        <v>14</v>
      </c>
      <c r="L74" s="80" t="s">
        <v>7373</v>
      </c>
    </row>
    <row r="75" spans="1:12" ht="15.75" hidden="1" x14ac:dyDescent="0.25">
      <c r="A75" s="79" t="s">
        <v>2597</v>
      </c>
      <c r="B75" s="79" t="s">
        <v>55</v>
      </c>
      <c r="C75" s="79" t="s">
        <v>233</v>
      </c>
      <c r="D75" s="79" t="s">
        <v>56</v>
      </c>
      <c r="E75" s="79" t="s">
        <v>93</v>
      </c>
      <c r="F75" s="81">
        <v>125093</v>
      </c>
      <c r="G75" s="80" t="s">
        <v>13</v>
      </c>
      <c r="H75" s="82"/>
      <c r="I75" s="78"/>
      <c r="J75" s="80" t="s">
        <v>1</v>
      </c>
      <c r="K75" s="80" t="s">
        <v>59</v>
      </c>
      <c r="L75" s="80" t="s">
        <v>60</v>
      </c>
    </row>
    <row r="76" spans="1:12" ht="15.75" hidden="1" x14ac:dyDescent="0.25">
      <c r="A76" s="79" t="s">
        <v>265</v>
      </c>
      <c r="B76" s="79" t="s">
        <v>266</v>
      </c>
      <c r="C76" s="79" t="s">
        <v>327</v>
      </c>
      <c r="D76" s="79" t="s">
        <v>195</v>
      </c>
      <c r="E76" s="79" t="s">
        <v>205</v>
      </c>
      <c r="F76" s="81">
        <v>125080</v>
      </c>
      <c r="G76" s="80" t="s">
        <v>13</v>
      </c>
      <c r="H76" s="82"/>
      <c r="I76" s="78"/>
      <c r="J76" s="80" t="s">
        <v>1</v>
      </c>
      <c r="K76" s="80" t="s">
        <v>59</v>
      </c>
      <c r="L76" s="80" t="s">
        <v>60</v>
      </c>
    </row>
    <row r="77" spans="1:12" ht="15.75" x14ac:dyDescent="0.25">
      <c r="A77" s="79" t="s">
        <v>262</v>
      </c>
      <c r="B77" s="79" t="s">
        <v>263</v>
      </c>
      <c r="C77" s="79" t="s">
        <v>9</v>
      </c>
      <c r="D77" s="79" t="s">
        <v>3419</v>
      </c>
      <c r="E77" s="79" t="s">
        <v>234</v>
      </c>
      <c r="F77" s="81">
        <v>124830</v>
      </c>
      <c r="G77" s="80" t="s">
        <v>13</v>
      </c>
      <c r="H77" s="83">
        <v>8000</v>
      </c>
      <c r="I77" s="78"/>
      <c r="J77" s="80" t="s">
        <v>0</v>
      </c>
      <c r="K77" s="80" t="s">
        <v>14</v>
      </c>
      <c r="L77" s="80" t="s">
        <v>7373</v>
      </c>
    </row>
    <row r="78" spans="1:12" ht="15.75" x14ac:dyDescent="0.25">
      <c r="A78" s="79" t="s">
        <v>259</v>
      </c>
      <c r="B78" s="79" t="s">
        <v>260</v>
      </c>
      <c r="C78" s="79" t="s">
        <v>403</v>
      </c>
      <c r="D78" s="79" t="s">
        <v>188</v>
      </c>
      <c r="E78" s="79" t="s">
        <v>261</v>
      </c>
      <c r="F78" s="81">
        <v>124440</v>
      </c>
      <c r="G78" s="80" t="s">
        <v>13</v>
      </c>
      <c r="H78" s="83">
        <v>8000</v>
      </c>
      <c r="I78" s="78"/>
      <c r="J78" s="80" t="s">
        <v>0</v>
      </c>
      <c r="K78" s="80" t="s">
        <v>14</v>
      </c>
      <c r="L78" s="80" t="s">
        <v>7373</v>
      </c>
    </row>
    <row r="79" spans="1:12" ht="15.75" hidden="1" x14ac:dyDescent="0.25">
      <c r="A79" s="79" t="s">
        <v>281</v>
      </c>
      <c r="B79" s="79" t="s">
        <v>282</v>
      </c>
      <c r="C79" s="79" t="s">
        <v>187</v>
      </c>
      <c r="D79" s="79" t="s">
        <v>283</v>
      </c>
      <c r="E79" s="79" t="s">
        <v>284</v>
      </c>
      <c r="F79" s="81">
        <v>123745</v>
      </c>
      <c r="G79" s="80" t="s">
        <v>13</v>
      </c>
      <c r="H79" s="82"/>
      <c r="I79" s="78"/>
      <c r="J79" s="80" t="s">
        <v>2</v>
      </c>
      <c r="K79" s="80" t="s">
        <v>14</v>
      </c>
      <c r="L79" s="80" t="s">
        <v>15</v>
      </c>
    </row>
    <row r="80" spans="1:12" ht="15.75" hidden="1" x14ac:dyDescent="0.25">
      <c r="A80" s="79" t="s">
        <v>267</v>
      </c>
      <c r="B80" s="79" t="s">
        <v>268</v>
      </c>
      <c r="C80" s="79" t="s">
        <v>58</v>
      </c>
      <c r="D80" s="79" t="s">
        <v>269</v>
      </c>
      <c r="E80" s="79" t="s">
        <v>270</v>
      </c>
      <c r="F80" s="81">
        <v>123647</v>
      </c>
      <c r="G80" s="80" t="s">
        <v>13</v>
      </c>
      <c r="H80" s="82"/>
      <c r="I80" s="78"/>
      <c r="J80" s="80" t="s">
        <v>3371</v>
      </c>
      <c r="K80" s="80" t="s">
        <v>59</v>
      </c>
      <c r="L80" s="80" t="s">
        <v>60</v>
      </c>
    </row>
    <row r="81" spans="1:12" ht="15.75" hidden="1" x14ac:dyDescent="0.25">
      <c r="A81" s="79" t="s">
        <v>288</v>
      </c>
      <c r="B81" s="79" t="s">
        <v>289</v>
      </c>
      <c r="C81" s="79" t="s">
        <v>127</v>
      </c>
      <c r="D81" s="79" t="s">
        <v>290</v>
      </c>
      <c r="E81" s="79" t="s">
        <v>291</v>
      </c>
      <c r="F81" s="81">
        <v>123399</v>
      </c>
      <c r="G81" s="80" t="s">
        <v>13</v>
      </c>
      <c r="H81" s="82"/>
      <c r="I81" s="78"/>
      <c r="J81" s="80" t="s">
        <v>2</v>
      </c>
      <c r="K81" s="80" t="s">
        <v>14</v>
      </c>
      <c r="L81" s="80" t="s">
        <v>15</v>
      </c>
    </row>
    <row r="82" spans="1:12" ht="15.75" hidden="1" x14ac:dyDescent="0.25">
      <c r="A82" s="79" t="s">
        <v>271</v>
      </c>
      <c r="B82" s="79" t="s">
        <v>78</v>
      </c>
      <c r="C82" s="79" t="s">
        <v>3420</v>
      </c>
      <c r="D82" s="79" t="s">
        <v>195</v>
      </c>
      <c r="E82" s="79" t="s">
        <v>109</v>
      </c>
      <c r="F82" s="81">
        <v>122742</v>
      </c>
      <c r="G82" s="80" t="s">
        <v>13</v>
      </c>
      <c r="H82" s="82"/>
      <c r="I82" s="78"/>
      <c r="J82" s="80" t="s">
        <v>1</v>
      </c>
      <c r="K82" s="80" t="s">
        <v>59</v>
      </c>
      <c r="L82" s="80" t="s">
        <v>60</v>
      </c>
    </row>
    <row r="83" spans="1:12" ht="15.75" hidden="1" x14ac:dyDescent="0.25">
      <c r="A83" s="79" t="s">
        <v>299</v>
      </c>
      <c r="B83" s="79" t="s">
        <v>300</v>
      </c>
      <c r="C83" s="79" t="s">
        <v>233</v>
      </c>
      <c r="D83" s="79" t="s">
        <v>301</v>
      </c>
      <c r="E83" s="79" t="s">
        <v>302</v>
      </c>
      <c r="F83" s="81">
        <v>122630</v>
      </c>
      <c r="G83" s="80" t="s">
        <v>13</v>
      </c>
      <c r="H83" s="82"/>
      <c r="I83" s="78"/>
      <c r="J83" s="80" t="s">
        <v>1</v>
      </c>
      <c r="K83" s="80" t="s">
        <v>59</v>
      </c>
      <c r="L83" s="80" t="s">
        <v>60</v>
      </c>
    </row>
    <row r="84" spans="1:12" ht="15.75" hidden="1" x14ac:dyDescent="0.25">
      <c r="A84" s="79" t="s">
        <v>272</v>
      </c>
      <c r="B84" s="79" t="s">
        <v>67</v>
      </c>
      <c r="C84" s="79" t="s">
        <v>87</v>
      </c>
      <c r="D84" s="79" t="s">
        <v>201</v>
      </c>
      <c r="E84" s="79" t="s">
        <v>109</v>
      </c>
      <c r="F84" s="81">
        <v>122027</v>
      </c>
      <c r="G84" s="80" t="s">
        <v>13</v>
      </c>
      <c r="H84" s="82"/>
      <c r="I84" s="78"/>
      <c r="J84" s="80" t="s">
        <v>1</v>
      </c>
      <c r="K84" s="80" t="s">
        <v>59</v>
      </c>
      <c r="L84" s="80" t="s">
        <v>60</v>
      </c>
    </row>
    <row r="85" spans="1:12" ht="15.75" hidden="1" x14ac:dyDescent="0.25">
      <c r="A85" s="79" t="s">
        <v>306</v>
      </c>
      <c r="B85" s="79" t="s">
        <v>307</v>
      </c>
      <c r="C85" s="79" t="s">
        <v>207</v>
      </c>
      <c r="D85" s="79" t="s">
        <v>308</v>
      </c>
      <c r="E85" s="79" t="s">
        <v>309</v>
      </c>
      <c r="F85" s="81">
        <v>122000</v>
      </c>
      <c r="G85" s="80" t="s">
        <v>13</v>
      </c>
      <c r="H85" s="82"/>
      <c r="I85" s="78"/>
      <c r="J85" s="80" t="s">
        <v>2</v>
      </c>
      <c r="K85" s="80" t="s">
        <v>14</v>
      </c>
      <c r="L85" s="80" t="s">
        <v>15</v>
      </c>
    </row>
    <row r="86" spans="1:12" ht="15.75" x14ac:dyDescent="0.25">
      <c r="A86" s="86" t="s">
        <v>273</v>
      </c>
      <c r="B86" s="86" t="s">
        <v>8</v>
      </c>
      <c r="C86" s="86" t="s">
        <v>50</v>
      </c>
      <c r="D86" s="86" t="s">
        <v>274</v>
      </c>
      <c r="E86" s="86" t="s">
        <v>93</v>
      </c>
      <c r="F86" s="81">
        <v>121444</v>
      </c>
      <c r="G86" s="80" t="s">
        <v>13</v>
      </c>
      <c r="H86" s="92">
        <v>8000</v>
      </c>
      <c r="I86" s="78"/>
      <c r="J86" s="80" t="s">
        <v>0</v>
      </c>
      <c r="K86" s="80" t="s">
        <v>14</v>
      </c>
      <c r="L86" s="80" t="s">
        <v>7373</v>
      </c>
    </row>
    <row r="87" spans="1:12" ht="15.75" hidden="1" x14ac:dyDescent="0.25">
      <c r="A87" s="87" t="s">
        <v>1726</v>
      </c>
      <c r="B87" s="87" t="s">
        <v>3421</v>
      </c>
      <c r="C87" s="87" t="s">
        <v>161</v>
      </c>
      <c r="D87" s="87" t="s">
        <v>56</v>
      </c>
      <c r="E87" s="87" t="s">
        <v>249</v>
      </c>
      <c r="F87" s="89">
        <v>121327</v>
      </c>
      <c r="G87" s="88" t="s">
        <v>13</v>
      </c>
      <c r="H87" s="90"/>
      <c r="I87" s="91"/>
      <c r="J87" s="88" t="s">
        <v>1</v>
      </c>
      <c r="K87" s="88" t="s">
        <v>59</v>
      </c>
      <c r="L87" s="88" t="s">
        <v>60</v>
      </c>
    </row>
    <row r="88" spans="1:12" ht="15.75" hidden="1" x14ac:dyDescent="0.25">
      <c r="A88" s="79" t="s">
        <v>315</v>
      </c>
      <c r="B88" s="79" t="s">
        <v>316</v>
      </c>
      <c r="C88" s="79" t="s">
        <v>3422</v>
      </c>
      <c r="D88" s="79" t="s">
        <v>317</v>
      </c>
      <c r="E88" s="79" t="s">
        <v>33</v>
      </c>
      <c r="F88" s="81">
        <v>121222</v>
      </c>
      <c r="G88" s="80" t="s">
        <v>13</v>
      </c>
      <c r="H88" s="82"/>
      <c r="I88" s="78"/>
      <c r="J88" s="80" t="s">
        <v>2</v>
      </c>
      <c r="K88" s="80" t="s">
        <v>14</v>
      </c>
      <c r="L88" s="80" t="s">
        <v>15</v>
      </c>
    </row>
    <row r="89" spans="1:12" ht="15.75" hidden="1" x14ac:dyDescent="0.25">
      <c r="A89" s="79" t="s">
        <v>275</v>
      </c>
      <c r="B89" s="79" t="s">
        <v>276</v>
      </c>
      <c r="C89" s="86"/>
      <c r="D89" s="79" t="s">
        <v>159</v>
      </c>
      <c r="E89" s="79" t="s">
        <v>277</v>
      </c>
      <c r="F89" s="81">
        <v>121071</v>
      </c>
      <c r="G89" s="80" t="s">
        <v>13</v>
      </c>
      <c r="H89" s="83">
        <v>4000</v>
      </c>
      <c r="I89" s="78"/>
      <c r="J89" s="80" t="s">
        <v>1</v>
      </c>
      <c r="K89" s="80" t="s">
        <v>59</v>
      </c>
      <c r="L89" s="80" t="s">
        <v>60</v>
      </c>
    </row>
    <row r="90" spans="1:12" ht="15.75" hidden="1" x14ac:dyDescent="0.25">
      <c r="A90" s="79" t="s">
        <v>278</v>
      </c>
      <c r="B90" s="79" t="s">
        <v>279</v>
      </c>
      <c r="C90" s="86"/>
      <c r="D90" s="79" t="s">
        <v>56</v>
      </c>
      <c r="E90" s="79" t="s">
        <v>280</v>
      </c>
      <c r="F90" s="81">
        <v>120979</v>
      </c>
      <c r="G90" s="80" t="s">
        <v>13</v>
      </c>
      <c r="H90" s="82"/>
      <c r="I90" s="78"/>
      <c r="J90" s="80" t="s">
        <v>1</v>
      </c>
      <c r="K90" s="80" t="s">
        <v>59</v>
      </c>
      <c r="L90" s="80" t="s">
        <v>60</v>
      </c>
    </row>
    <row r="91" spans="1:12" ht="15.75" hidden="1" x14ac:dyDescent="0.25">
      <c r="A91" s="87" t="s">
        <v>1926</v>
      </c>
      <c r="B91" s="87" t="s">
        <v>17</v>
      </c>
      <c r="C91" s="87" t="s">
        <v>1074</v>
      </c>
      <c r="D91" s="87" t="s">
        <v>362</v>
      </c>
      <c r="E91" s="87" t="s">
        <v>249</v>
      </c>
      <c r="F91" s="89">
        <v>120262</v>
      </c>
      <c r="G91" s="88" t="s">
        <v>13</v>
      </c>
      <c r="H91" s="93">
        <v>6000</v>
      </c>
      <c r="I91" s="91"/>
      <c r="J91" s="88" t="s">
        <v>1</v>
      </c>
      <c r="K91" s="88" t="s">
        <v>59</v>
      </c>
      <c r="L91" s="88" t="s">
        <v>60</v>
      </c>
    </row>
    <row r="92" spans="1:12" ht="15.75" hidden="1" x14ac:dyDescent="0.25">
      <c r="A92" s="79" t="s">
        <v>285</v>
      </c>
      <c r="B92" s="79" t="s">
        <v>286</v>
      </c>
      <c r="C92" s="79" t="s">
        <v>1089</v>
      </c>
      <c r="D92" s="79" t="s">
        <v>195</v>
      </c>
      <c r="E92" s="79" t="s">
        <v>109</v>
      </c>
      <c r="F92" s="81">
        <v>120110</v>
      </c>
      <c r="G92" s="80" t="s">
        <v>13</v>
      </c>
      <c r="H92" s="82"/>
      <c r="I92" s="78"/>
      <c r="J92" s="80" t="s">
        <v>1</v>
      </c>
      <c r="K92" s="80" t="s">
        <v>59</v>
      </c>
      <c r="L92" s="80" t="s">
        <v>60</v>
      </c>
    </row>
    <row r="93" spans="1:12" ht="15.75" hidden="1" x14ac:dyDescent="0.25">
      <c r="A93" s="79" t="s">
        <v>329</v>
      </c>
      <c r="B93" s="79" t="s">
        <v>127</v>
      </c>
      <c r="C93" s="79" t="s">
        <v>58</v>
      </c>
      <c r="D93" s="79" t="s">
        <v>330</v>
      </c>
      <c r="E93" s="79" t="s">
        <v>37</v>
      </c>
      <c r="F93" s="81">
        <v>120000</v>
      </c>
      <c r="G93" s="80" t="s">
        <v>13</v>
      </c>
      <c r="H93" s="82"/>
      <c r="I93" s="78"/>
      <c r="J93" s="80" t="s">
        <v>3369</v>
      </c>
      <c r="K93" s="80" t="s">
        <v>14</v>
      </c>
      <c r="L93" s="80" t="s">
        <v>15</v>
      </c>
    </row>
    <row r="94" spans="1:12" ht="15.75" hidden="1" x14ac:dyDescent="0.25">
      <c r="A94" s="79" t="s">
        <v>294</v>
      </c>
      <c r="B94" s="79" t="s">
        <v>86</v>
      </c>
      <c r="C94" s="79" t="s">
        <v>35</v>
      </c>
      <c r="D94" s="79" t="s">
        <v>56</v>
      </c>
      <c r="E94" s="79" t="s">
        <v>221</v>
      </c>
      <c r="F94" s="81">
        <v>119664</v>
      </c>
      <c r="G94" s="80" t="s">
        <v>13</v>
      </c>
      <c r="H94" s="82"/>
      <c r="I94" s="78"/>
      <c r="J94" s="80" t="s">
        <v>3371</v>
      </c>
      <c r="K94" s="80" t="s">
        <v>59</v>
      </c>
      <c r="L94" s="80" t="s">
        <v>60</v>
      </c>
    </row>
    <row r="95" spans="1:12" ht="15.75" hidden="1" x14ac:dyDescent="0.25">
      <c r="A95" s="79" t="s">
        <v>310</v>
      </c>
      <c r="B95" s="79" t="s">
        <v>311</v>
      </c>
      <c r="C95" s="79" t="s">
        <v>12</v>
      </c>
      <c r="D95" s="79" t="s">
        <v>195</v>
      </c>
      <c r="E95" s="79" t="s">
        <v>205</v>
      </c>
      <c r="F95" s="81">
        <v>119401</v>
      </c>
      <c r="G95" s="80" t="s">
        <v>13</v>
      </c>
      <c r="H95" s="82"/>
      <c r="I95" s="78"/>
      <c r="J95" s="80" t="s">
        <v>3371</v>
      </c>
      <c r="K95" s="80" t="s">
        <v>59</v>
      </c>
      <c r="L95" s="80" t="s">
        <v>60</v>
      </c>
    </row>
    <row r="96" spans="1:12" ht="15.75" hidden="1" x14ac:dyDescent="0.25">
      <c r="A96" s="79" t="s">
        <v>848</v>
      </c>
      <c r="B96" s="79" t="s">
        <v>1192</v>
      </c>
      <c r="C96" s="79" t="s">
        <v>3423</v>
      </c>
      <c r="D96" s="79" t="s">
        <v>449</v>
      </c>
      <c r="E96" s="79" t="s">
        <v>205</v>
      </c>
      <c r="F96" s="81">
        <v>119130</v>
      </c>
      <c r="G96" s="80" t="s">
        <v>13</v>
      </c>
      <c r="H96" s="83">
        <v>8000</v>
      </c>
      <c r="I96" s="78"/>
      <c r="J96" s="80" t="s">
        <v>1</v>
      </c>
      <c r="K96" s="80" t="s">
        <v>59</v>
      </c>
      <c r="L96" s="80" t="s">
        <v>60</v>
      </c>
    </row>
    <row r="97" spans="1:12" ht="15.75" hidden="1" x14ac:dyDescent="0.25">
      <c r="A97" s="79" t="s">
        <v>298</v>
      </c>
      <c r="B97" s="79" t="s">
        <v>219</v>
      </c>
      <c r="C97" s="79" t="s">
        <v>12</v>
      </c>
      <c r="D97" s="79" t="s">
        <v>195</v>
      </c>
      <c r="E97" s="79" t="s">
        <v>109</v>
      </c>
      <c r="F97" s="81">
        <v>118358</v>
      </c>
      <c r="G97" s="80" t="s">
        <v>13</v>
      </c>
      <c r="H97" s="82"/>
      <c r="I97" s="78"/>
      <c r="J97" s="80" t="s">
        <v>1</v>
      </c>
      <c r="K97" s="80" t="s">
        <v>59</v>
      </c>
      <c r="L97" s="80" t="s">
        <v>60</v>
      </c>
    </row>
    <row r="98" spans="1:12" ht="15.75" hidden="1" x14ac:dyDescent="0.25">
      <c r="A98" s="79" t="s">
        <v>331</v>
      </c>
      <c r="B98" s="79" t="s">
        <v>332</v>
      </c>
      <c r="C98" s="79" t="s">
        <v>135</v>
      </c>
      <c r="D98" s="79" t="s">
        <v>56</v>
      </c>
      <c r="E98" s="79" t="s">
        <v>258</v>
      </c>
      <c r="F98" s="81">
        <v>117958</v>
      </c>
      <c r="G98" s="80" t="s">
        <v>13</v>
      </c>
      <c r="H98" s="82"/>
      <c r="I98" s="78"/>
      <c r="J98" s="80" t="s">
        <v>1</v>
      </c>
      <c r="K98" s="80" t="s">
        <v>59</v>
      </c>
      <c r="L98" s="80" t="s">
        <v>60</v>
      </c>
    </row>
    <row r="99" spans="1:12" ht="15.75" hidden="1" x14ac:dyDescent="0.25">
      <c r="A99" s="79" t="s">
        <v>3424</v>
      </c>
      <c r="B99" s="79" t="s">
        <v>3425</v>
      </c>
      <c r="C99" s="79" t="s">
        <v>87</v>
      </c>
      <c r="D99" s="79" t="s">
        <v>3426</v>
      </c>
      <c r="E99" s="79" t="s">
        <v>975</v>
      </c>
      <c r="F99" s="81">
        <v>117790</v>
      </c>
      <c r="G99" s="80" t="s">
        <v>13</v>
      </c>
      <c r="H99" s="82"/>
      <c r="I99" s="78"/>
      <c r="J99" s="80" t="s">
        <v>3</v>
      </c>
      <c r="K99" s="80" t="s">
        <v>59</v>
      </c>
      <c r="L99" s="80" t="s">
        <v>60</v>
      </c>
    </row>
    <row r="100" spans="1:12" ht="15.75" hidden="1" x14ac:dyDescent="0.25">
      <c r="A100" s="79" t="s">
        <v>312</v>
      </c>
      <c r="B100" s="79" t="s">
        <v>313</v>
      </c>
      <c r="C100" s="79" t="s">
        <v>12</v>
      </c>
      <c r="D100" s="79" t="s">
        <v>314</v>
      </c>
      <c r="E100" s="79" t="s">
        <v>270</v>
      </c>
      <c r="F100" s="81">
        <v>117771</v>
      </c>
      <c r="G100" s="80" t="s">
        <v>13</v>
      </c>
      <c r="H100" s="82"/>
      <c r="I100" s="78"/>
      <c r="J100" s="80" t="s">
        <v>1</v>
      </c>
      <c r="K100" s="80" t="s">
        <v>59</v>
      </c>
      <c r="L100" s="80" t="s">
        <v>60</v>
      </c>
    </row>
    <row r="101" spans="1:12" ht="15.75" x14ac:dyDescent="0.25">
      <c r="A101" s="79" t="s">
        <v>326</v>
      </c>
      <c r="B101" s="79" t="s">
        <v>327</v>
      </c>
      <c r="C101" s="86"/>
      <c r="D101" s="79" t="s">
        <v>2678</v>
      </c>
      <c r="E101" s="79" t="s">
        <v>137</v>
      </c>
      <c r="F101" s="81">
        <v>117179</v>
      </c>
      <c r="G101" s="76" t="s">
        <v>13</v>
      </c>
      <c r="H101" s="77">
        <v>6000</v>
      </c>
      <c r="I101" s="78"/>
      <c r="J101" s="80" t="s">
        <v>0</v>
      </c>
      <c r="K101" s="80" t="s">
        <v>14</v>
      </c>
      <c r="L101" s="80" t="s">
        <v>7373</v>
      </c>
    </row>
    <row r="102" spans="1:12" ht="15.75" hidden="1" x14ac:dyDescent="0.25">
      <c r="A102" s="86" t="s">
        <v>322</v>
      </c>
      <c r="B102" s="86" t="s">
        <v>323</v>
      </c>
      <c r="C102" s="86"/>
      <c r="D102" s="86" t="s">
        <v>195</v>
      </c>
      <c r="E102" s="86" t="s">
        <v>109</v>
      </c>
      <c r="F102" s="94">
        <v>116284</v>
      </c>
      <c r="G102" s="76" t="s">
        <v>13</v>
      </c>
      <c r="H102" s="82"/>
      <c r="I102" s="78"/>
      <c r="J102" s="76" t="s">
        <v>1</v>
      </c>
      <c r="K102" s="76" t="s">
        <v>59</v>
      </c>
      <c r="L102" s="76" t="s">
        <v>60</v>
      </c>
    </row>
    <row r="103" spans="1:12" ht="15.75" x14ac:dyDescent="0.25">
      <c r="A103" s="79" t="s">
        <v>335</v>
      </c>
      <c r="B103" s="79" t="s">
        <v>336</v>
      </c>
      <c r="C103" s="79" t="s">
        <v>31</v>
      </c>
      <c r="D103" s="79" t="s">
        <v>337</v>
      </c>
      <c r="E103" s="79" t="s">
        <v>48</v>
      </c>
      <c r="F103" s="81">
        <v>116257</v>
      </c>
      <c r="G103" s="80" t="s">
        <v>13</v>
      </c>
      <c r="H103" s="83">
        <v>8000</v>
      </c>
      <c r="I103" s="78"/>
      <c r="J103" s="80" t="s">
        <v>0</v>
      </c>
      <c r="K103" s="80" t="s">
        <v>14</v>
      </c>
      <c r="L103" s="80" t="s">
        <v>7373</v>
      </c>
    </row>
    <row r="104" spans="1:12" ht="15.75" hidden="1" x14ac:dyDescent="0.25">
      <c r="A104" s="79" t="s">
        <v>367</v>
      </c>
      <c r="B104" s="79" t="s">
        <v>35</v>
      </c>
      <c r="C104" s="79" t="s">
        <v>51</v>
      </c>
      <c r="D104" s="79" t="s">
        <v>368</v>
      </c>
      <c r="E104" s="79" t="s">
        <v>80</v>
      </c>
      <c r="F104" s="81">
        <v>115841</v>
      </c>
      <c r="G104" s="80" t="s">
        <v>13</v>
      </c>
      <c r="H104" s="82"/>
      <c r="I104" s="85"/>
      <c r="J104" s="80" t="s">
        <v>2</v>
      </c>
      <c r="K104" s="80" t="s">
        <v>14</v>
      </c>
      <c r="L104" s="80" t="s">
        <v>15</v>
      </c>
    </row>
    <row r="105" spans="1:12" ht="15.75" hidden="1" x14ac:dyDescent="0.25">
      <c r="A105" s="79" t="s">
        <v>369</v>
      </c>
      <c r="B105" s="79" t="s">
        <v>349</v>
      </c>
      <c r="C105" s="86"/>
      <c r="D105" s="79" t="s">
        <v>370</v>
      </c>
      <c r="E105" s="79" t="s">
        <v>371</v>
      </c>
      <c r="F105" s="81">
        <v>115588</v>
      </c>
      <c r="G105" s="80" t="s">
        <v>13</v>
      </c>
      <c r="H105" s="82"/>
      <c r="I105" s="78"/>
      <c r="J105" s="80" t="s">
        <v>2</v>
      </c>
      <c r="K105" s="80" t="s">
        <v>14</v>
      </c>
      <c r="L105" s="80" t="s">
        <v>15</v>
      </c>
    </row>
    <row r="106" spans="1:12" ht="15.75" hidden="1" x14ac:dyDescent="0.25">
      <c r="A106" s="79" t="s">
        <v>250</v>
      </c>
      <c r="B106" s="79" t="s">
        <v>95</v>
      </c>
      <c r="C106" s="79" t="s">
        <v>1125</v>
      </c>
      <c r="D106" s="79" t="s">
        <v>201</v>
      </c>
      <c r="E106" s="79" t="s">
        <v>205</v>
      </c>
      <c r="F106" s="81">
        <v>115533</v>
      </c>
      <c r="G106" s="80" t="s">
        <v>13</v>
      </c>
      <c r="H106" s="82"/>
      <c r="I106" s="78"/>
      <c r="J106" s="80" t="s">
        <v>1</v>
      </c>
      <c r="K106" s="80" t="s">
        <v>59</v>
      </c>
      <c r="L106" s="80" t="s">
        <v>60</v>
      </c>
    </row>
    <row r="107" spans="1:12" ht="15.75" hidden="1" x14ac:dyDescent="0.25">
      <c r="A107" s="79" t="s">
        <v>338</v>
      </c>
      <c r="B107" s="79" t="s">
        <v>55</v>
      </c>
      <c r="C107" s="79" t="s">
        <v>51</v>
      </c>
      <c r="D107" s="79" t="s">
        <v>56</v>
      </c>
      <c r="E107" s="79" t="s">
        <v>93</v>
      </c>
      <c r="F107" s="81">
        <v>115510</v>
      </c>
      <c r="G107" s="80" t="s">
        <v>13</v>
      </c>
      <c r="H107" s="82"/>
      <c r="I107" s="78"/>
      <c r="J107" s="80" t="s">
        <v>1</v>
      </c>
      <c r="K107" s="80" t="s">
        <v>59</v>
      </c>
      <c r="L107" s="80" t="s">
        <v>60</v>
      </c>
    </row>
    <row r="108" spans="1:12" ht="15.75" hidden="1" x14ac:dyDescent="0.25">
      <c r="A108" s="79" t="s">
        <v>401</v>
      </c>
      <c r="B108" s="79" t="s">
        <v>127</v>
      </c>
      <c r="C108" s="79" t="s">
        <v>3427</v>
      </c>
      <c r="D108" s="79" t="s">
        <v>195</v>
      </c>
      <c r="E108" s="79" t="s">
        <v>380</v>
      </c>
      <c r="F108" s="81">
        <v>114909</v>
      </c>
      <c r="G108" s="80" t="s">
        <v>13</v>
      </c>
      <c r="H108" s="82"/>
      <c r="I108" s="78"/>
      <c r="J108" s="80" t="s">
        <v>1</v>
      </c>
      <c r="K108" s="80" t="s">
        <v>59</v>
      </c>
      <c r="L108" s="80" t="s">
        <v>60</v>
      </c>
    </row>
    <row r="109" spans="1:12" ht="15.75" x14ac:dyDescent="0.25">
      <c r="A109" s="79" t="s">
        <v>339</v>
      </c>
      <c r="B109" s="79" t="s">
        <v>340</v>
      </c>
      <c r="C109" s="79" t="s">
        <v>139</v>
      </c>
      <c r="D109" s="79" t="s">
        <v>341</v>
      </c>
      <c r="E109" s="79" t="s">
        <v>342</v>
      </c>
      <c r="F109" s="81">
        <v>114490</v>
      </c>
      <c r="G109" s="80" t="s">
        <v>13</v>
      </c>
      <c r="H109" s="83">
        <v>23000</v>
      </c>
      <c r="I109" s="85"/>
      <c r="J109" s="80" t="s">
        <v>0</v>
      </c>
      <c r="K109" s="80" t="s">
        <v>14</v>
      </c>
      <c r="L109" s="80" t="s">
        <v>7373</v>
      </c>
    </row>
    <row r="110" spans="1:12" ht="15.75" x14ac:dyDescent="0.25">
      <c r="A110" s="79" t="s">
        <v>578</v>
      </c>
      <c r="B110" s="79" t="s">
        <v>139</v>
      </c>
      <c r="C110" s="79" t="s">
        <v>3395</v>
      </c>
      <c r="D110" s="79" t="s">
        <v>3428</v>
      </c>
      <c r="E110" s="79" t="s">
        <v>297</v>
      </c>
      <c r="F110" s="81">
        <v>114098</v>
      </c>
      <c r="G110" s="80" t="s">
        <v>13</v>
      </c>
      <c r="H110" s="83">
        <v>20000</v>
      </c>
      <c r="I110" s="85"/>
      <c r="J110" s="80" t="s">
        <v>0</v>
      </c>
      <c r="K110" s="80" t="s">
        <v>14</v>
      </c>
      <c r="L110" s="80" t="s">
        <v>7373</v>
      </c>
    </row>
    <row r="111" spans="1:12" ht="15.75" hidden="1" x14ac:dyDescent="0.25">
      <c r="A111" s="79" t="s">
        <v>348</v>
      </c>
      <c r="B111" s="79" t="s">
        <v>349</v>
      </c>
      <c r="C111" s="79" t="s">
        <v>224</v>
      </c>
      <c r="D111" s="79" t="s">
        <v>56</v>
      </c>
      <c r="E111" s="79" t="s">
        <v>297</v>
      </c>
      <c r="F111" s="81">
        <v>114071</v>
      </c>
      <c r="G111" s="76" t="s">
        <v>13</v>
      </c>
      <c r="H111" s="77"/>
      <c r="I111" s="85"/>
      <c r="J111" s="80" t="s">
        <v>1</v>
      </c>
      <c r="K111" s="80" t="s">
        <v>59</v>
      </c>
      <c r="L111" s="80" t="s">
        <v>60</v>
      </c>
    </row>
    <row r="112" spans="1:12" ht="15.75" hidden="1" x14ac:dyDescent="0.25">
      <c r="A112" s="79" t="s">
        <v>357</v>
      </c>
      <c r="B112" s="79" t="s">
        <v>358</v>
      </c>
      <c r="C112" s="79" t="s">
        <v>313</v>
      </c>
      <c r="D112" s="79" t="s">
        <v>359</v>
      </c>
      <c r="E112" s="79" t="s">
        <v>309</v>
      </c>
      <c r="F112" s="81">
        <v>114000</v>
      </c>
      <c r="G112" s="80" t="s">
        <v>13</v>
      </c>
      <c r="H112" s="82"/>
      <c r="I112" s="85"/>
      <c r="J112" s="80" t="s">
        <v>3369</v>
      </c>
      <c r="K112" s="80" t="s">
        <v>14</v>
      </c>
      <c r="L112" s="80" t="s">
        <v>15</v>
      </c>
    </row>
    <row r="113" spans="1:12" ht="15.75" hidden="1" x14ac:dyDescent="0.25">
      <c r="A113" s="79" t="s">
        <v>2682</v>
      </c>
      <c r="B113" s="79" t="s">
        <v>67</v>
      </c>
      <c r="C113" s="79" t="s">
        <v>406</v>
      </c>
      <c r="D113" s="79" t="s">
        <v>2683</v>
      </c>
      <c r="E113" s="79" t="s">
        <v>120</v>
      </c>
      <c r="F113" s="81">
        <v>113269</v>
      </c>
      <c r="G113" s="80" t="s">
        <v>13</v>
      </c>
      <c r="H113" s="82"/>
      <c r="I113" s="85"/>
      <c r="J113" s="80" t="s">
        <v>4</v>
      </c>
      <c r="K113" s="80" t="s">
        <v>14</v>
      </c>
      <c r="L113" s="80" t="s">
        <v>121</v>
      </c>
    </row>
    <row r="114" spans="1:12" ht="15.75" hidden="1" x14ac:dyDescent="0.25">
      <c r="A114" s="79" t="s">
        <v>3429</v>
      </c>
      <c r="B114" s="79" t="s">
        <v>248</v>
      </c>
      <c r="C114" s="79" t="s">
        <v>887</v>
      </c>
      <c r="D114" s="79" t="s">
        <v>195</v>
      </c>
      <c r="E114" s="79" t="s">
        <v>277</v>
      </c>
      <c r="F114" s="81">
        <v>112745</v>
      </c>
      <c r="G114" s="80" t="s">
        <v>13</v>
      </c>
      <c r="H114" s="82"/>
      <c r="I114" s="84"/>
      <c r="J114" s="80" t="s">
        <v>1</v>
      </c>
      <c r="K114" s="80" t="s">
        <v>59</v>
      </c>
      <c r="L114" s="80" t="s">
        <v>60</v>
      </c>
    </row>
    <row r="115" spans="1:12" ht="15.75" x14ac:dyDescent="0.25">
      <c r="A115" s="79" t="s">
        <v>372</v>
      </c>
      <c r="B115" s="79" t="s">
        <v>91</v>
      </c>
      <c r="C115" s="79" t="s">
        <v>127</v>
      </c>
      <c r="D115" s="79" t="s">
        <v>159</v>
      </c>
      <c r="E115" s="79" t="s">
        <v>373</v>
      </c>
      <c r="F115" s="81">
        <v>112655</v>
      </c>
      <c r="G115" s="80" t="s">
        <v>13</v>
      </c>
      <c r="H115" s="83">
        <v>8000</v>
      </c>
      <c r="I115" s="85"/>
      <c r="J115" s="80" t="s">
        <v>0</v>
      </c>
      <c r="K115" s="80" t="s">
        <v>14</v>
      </c>
      <c r="L115" s="80" t="s">
        <v>7373</v>
      </c>
    </row>
    <row r="116" spans="1:12" ht="15.75" hidden="1" x14ac:dyDescent="0.25">
      <c r="A116" s="79" t="s">
        <v>346</v>
      </c>
      <c r="B116" s="79" t="s">
        <v>347</v>
      </c>
      <c r="C116" s="79" t="s">
        <v>3430</v>
      </c>
      <c r="D116" s="79" t="s">
        <v>201</v>
      </c>
      <c r="E116" s="79" t="s">
        <v>205</v>
      </c>
      <c r="F116" s="81">
        <v>112614</v>
      </c>
      <c r="G116" s="80" t="s">
        <v>13</v>
      </c>
      <c r="H116" s="82"/>
      <c r="I116" s="85"/>
      <c r="J116" s="80" t="s">
        <v>1</v>
      </c>
      <c r="K116" s="80" t="s">
        <v>59</v>
      </c>
      <c r="L116" s="80" t="s">
        <v>60</v>
      </c>
    </row>
    <row r="117" spans="1:12" ht="15.75" hidden="1" x14ac:dyDescent="0.25">
      <c r="A117" s="79" t="s">
        <v>318</v>
      </c>
      <c r="B117" s="79" t="s">
        <v>319</v>
      </c>
      <c r="C117" s="79" t="s">
        <v>144</v>
      </c>
      <c r="D117" s="79" t="s">
        <v>320</v>
      </c>
      <c r="E117" s="79" t="s">
        <v>321</v>
      </c>
      <c r="F117" s="81">
        <v>112415</v>
      </c>
      <c r="G117" s="80" t="s">
        <v>13</v>
      </c>
      <c r="H117" s="82"/>
      <c r="I117" s="85"/>
      <c r="J117" s="80" t="s">
        <v>2</v>
      </c>
      <c r="K117" s="80" t="s">
        <v>14</v>
      </c>
      <c r="L117" s="80" t="s">
        <v>15</v>
      </c>
    </row>
    <row r="118" spans="1:12" ht="15.75" x14ac:dyDescent="0.25">
      <c r="A118" s="79" t="s">
        <v>374</v>
      </c>
      <c r="B118" s="79" t="s">
        <v>50</v>
      </c>
      <c r="C118" s="79" t="s">
        <v>187</v>
      </c>
      <c r="D118" s="79" t="s">
        <v>375</v>
      </c>
      <c r="E118" s="79" t="s">
        <v>163</v>
      </c>
      <c r="F118" s="81">
        <v>112361</v>
      </c>
      <c r="G118" s="80" t="s">
        <v>13</v>
      </c>
      <c r="H118" s="83">
        <v>6000</v>
      </c>
      <c r="I118" s="85"/>
      <c r="J118" s="80" t="s">
        <v>0</v>
      </c>
      <c r="K118" s="80" t="s">
        <v>14</v>
      </c>
      <c r="L118" s="80" t="s">
        <v>7373</v>
      </c>
    </row>
    <row r="119" spans="1:12" ht="15.75" hidden="1" x14ac:dyDescent="0.25">
      <c r="A119" s="86" t="s">
        <v>3431</v>
      </c>
      <c r="B119" s="86" t="s">
        <v>3432</v>
      </c>
      <c r="C119" s="86" t="s">
        <v>43</v>
      </c>
      <c r="D119" s="86" t="s">
        <v>195</v>
      </c>
      <c r="E119" s="86" t="s">
        <v>234</v>
      </c>
      <c r="F119" s="81">
        <v>112274</v>
      </c>
      <c r="G119" s="80" t="s">
        <v>13</v>
      </c>
      <c r="H119" s="92">
        <v>1000</v>
      </c>
      <c r="I119" s="85"/>
      <c r="J119" s="80" t="s">
        <v>1</v>
      </c>
      <c r="K119" s="80" t="s">
        <v>59</v>
      </c>
      <c r="L119" s="80" t="s">
        <v>60</v>
      </c>
    </row>
    <row r="120" spans="1:12" ht="15.75" hidden="1" x14ac:dyDescent="0.25">
      <c r="A120" s="79" t="s">
        <v>354</v>
      </c>
      <c r="B120" s="79" t="s">
        <v>355</v>
      </c>
      <c r="C120" s="86"/>
      <c r="D120" s="79" t="s">
        <v>356</v>
      </c>
      <c r="E120" s="79" t="s">
        <v>234</v>
      </c>
      <c r="F120" s="81">
        <v>112226</v>
      </c>
      <c r="G120" s="80" t="s">
        <v>13</v>
      </c>
      <c r="H120" s="82"/>
      <c r="I120" s="85"/>
      <c r="J120" s="80" t="s">
        <v>1</v>
      </c>
      <c r="K120" s="80" t="s">
        <v>59</v>
      </c>
      <c r="L120" s="80" t="s">
        <v>60</v>
      </c>
    </row>
    <row r="121" spans="1:12" ht="15.75" hidden="1" x14ac:dyDescent="0.25">
      <c r="A121" s="79" t="s">
        <v>353</v>
      </c>
      <c r="B121" s="79" t="s">
        <v>78</v>
      </c>
      <c r="C121" s="79" t="s">
        <v>394</v>
      </c>
      <c r="D121" s="79" t="s">
        <v>201</v>
      </c>
      <c r="E121" s="79" t="s">
        <v>205</v>
      </c>
      <c r="F121" s="81">
        <v>112021</v>
      </c>
      <c r="G121" s="80" t="s">
        <v>13</v>
      </c>
      <c r="H121" s="82"/>
      <c r="I121" s="85"/>
      <c r="J121" s="80" t="s">
        <v>1</v>
      </c>
      <c r="K121" s="80" t="s">
        <v>59</v>
      </c>
      <c r="L121" s="80" t="s">
        <v>60</v>
      </c>
    </row>
    <row r="122" spans="1:12" ht="15.75" hidden="1" x14ac:dyDescent="0.25">
      <c r="A122" s="87" t="s">
        <v>360</v>
      </c>
      <c r="B122" s="87" t="s">
        <v>361</v>
      </c>
      <c r="C122" s="87" t="s">
        <v>135</v>
      </c>
      <c r="D122" s="87" t="s">
        <v>56</v>
      </c>
      <c r="E122" s="87" t="s">
        <v>249</v>
      </c>
      <c r="F122" s="89">
        <v>111993</v>
      </c>
      <c r="G122" s="88" t="s">
        <v>13</v>
      </c>
      <c r="H122" s="90"/>
      <c r="I122" s="95"/>
      <c r="J122" s="88" t="s">
        <v>1</v>
      </c>
      <c r="K122" s="88" t="s">
        <v>59</v>
      </c>
      <c r="L122" s="88" t="s">
        <v>60</v>
      </c>
    </row>
    <row r="123" spans="1:12" ht="15.75" x14ac:dyDescent="0.25">
      <c r="A123" s="79" t="s">
        <v>395</v>
      </c>
      <c r="B123" s="79" t="s">
        <v>184</v>
      </c>
      <c r="C123" s="79" t="s">
        <v>704</v>
      </c>
      <c r="D123" s="79" t="s">
        <v>3433</v>
      </c>
      <c r="E123" s="79" t="s">
        <v>994</v>
      </c>
      <c r="F123" s="81">
        <v>111581</v>
      </c>
      <c r="G123" s="80" t="s">
        <v>13</v>
      </c>
      <c r="H123" s="83">
        <v>9524</v>
      </c>
      <c r="I123" s="85"/>
      <c r="J123" s="80" t="s">
        <v>0</v>
      </c>
      <c r="K123" s="80" t="s">
        <v>14</v>
      </c>
      <c r="L123" s="80" t="s">
        <v>7373</v>
      </c>
    </row>
    <row r="124" spans="1:12" ht="15.75" hidden="1" x14ac:dyDescent="0.25">
      <c r="A124" s="79" t="s">
        <v>343</v>
      </c>
      <c r="B124" s="79" t="s">
        <v>344</v>
      </c>
      <c r="C124" s="86"/>
      <c r="D124" s="79" t="s">
        <v>345</v>
      </c>
      <c r="E124" s="79" t="s">
        <v>53</v>
      </c>
      <c r="F124" s="81">
        <v>111131</v>
      </c>
      <c r="G124" s="80" t="s">
        <v>13</v>
      </c>
      <c r="H124" s="82"/>
      <c r="I124" s="85"/>
      <c r="J124" s="80" t="s">
        <v>2</v>
      </c>
      <c r="K124" s="80" t="s">
        <v>14</v>
      </c>
      <c r="L124" s="80" t="s">
        <v>15</v>
      </c>
    </row>
    <row r="125" spans="1:12" ht="15.75" hidden="1" x14ac:dyDescent="0.25">
      <c r="A125" s="79" t="s">
        <v>3434</v>
      </c>
      <c r="B125" s="79" t="s">
        <v>50</v>
      </c>
      <c r="C125" s="79" t="s">
        <v>43</v>
      </c>
      <c r="D125" s="79" t="s">
        <v>56</v>
      </c>
      <c r="E125" s="79" t="s">
        <v>477</v>
      </c>
      <c r="F125" s="81">
        <v>110671</v>
      </c>
      <c r="G125" s="80" t="s">
        <v>13</v>
      </c>
      <c r="H125" s="82"/>
      <c r="I125" s="85"/>
      <c r="J125" s="80" t="s">
        <v>1</v>
      </c>
      <c r="K125" s="80" t="s">
        <v>59</v>
      </c>
      <c r="L125" s="80" t="s">
        <v>60</v>
      </c>
    </row>
    <row r="126" spans="1:12" ht="15.75" hidden="1" x14ac:dyDescent="0.25">
      <c r="A126" s="79" t="s">
        <v>381</v>
      </c>
      <c r="B126" s="79" t="s">
        <v>175</v>
      </c>
      <c r="C126" s="79" t="s">
        <v>1484</v>
      </c>
      <c r="D126" s="79" t="s">
        <v>195</v>
      </c>
      <c r="E126" s="79" t="s">
        <v>109</v>
      </c>
      <c r="F126" s="81">
        <v>110406</v>
      </c>
      <c r="G126" s="80" t="s">
        <v>13</v>
      </c>
      <c r="H126" s="82"/>
      <c r="I126" s="84"/>
      <c r="J126" s="80" t="s">
        <v>1</v>
      </c>
      <c r="K126" s="80" t="s">
        <v>59</v>
      </c>
      <c r="L126" s="80" t="s">
        <v>60</v>
      </c>
    </row>
    <row r="127" spans="1:12" ht="15.75" hidden="1" x14ac:dyDescent="0.25">
      <c r="A127" s="79" t="s">
        <v>378</v>
      </c>
      <c r="B127" s="79" t="s">
        <v>78</v>
      </c>
      <c r="C127" s="79" t="s">
        <v>63</v>
      </c>
      <c r="D127" s="79" t="s">
        <v>379</v>
      </c>
      <c r="E127" s="79" t="s">
        <v>380</v>
      </c>
      <c r="F127" s="81">
        <v>110329</v>
      </c>
      <c r="G127" s="80" t="s">
        <v>13</v>
      </c>
      <c r="H127" s="83">
        <v>6000</v>
      </c>
      <c r="I127" s="85"/>
      <c r="J127" s="80" t="s">
        <v>1</v>
      </c>
      <c r="K127" s="80" t="s">
        <v>59</v>
      </c>
      <c r="L127" s="80" t="s">
        <v>60</v>
      </c>
    </row>
    <row r="128" spans="1:12" ht="15.75" x14ac:dyDescent="0.25">
      <c r="A128" s="79" t="s">
        <v>174</v>
      </c>
      <c r="B128" s="79" t="s">
        <v>175</v>
      </c>
      <c r="C128" s="79" t="s">
        <v>3435</v>
      </c>
      <c r="D128" s="79" t="s">
        <v>153</v>
      </c>
      <c r="E128" s="79" t="s">
        <v>178</v>
      </c>
      <c r="F128" s="81">
        <v>110229</v>
      </c>
      <c r="G128" s="80" t="s">
        <v>13</v>
      </c>
      <c r="H128" s="82"/>
      <c r="I128" s="85"/>
      <c r="J128" s="80" t="s">
        <v>0</v>
      </c>
      <c r="K128" s="80" t="s">
        <v>14</v>
      </c>
      <c r="L128" s="80" t="s">
        <v>7373</v>
      </c>
    </row>
    <row r="129" spans="1:12" ht="15.75" hidden="1" x14ac:dyDescent="0.25">
      <c r="A129" s="79" t="s">
        <v>97</v>
      </c>
      <c r="B129" s="79" t="s">
        <v>98</v>
      </c>
      <c r="C129" s="79" t="s">
        <v>774</v>
      </c>
      <c r="D129" s="79" t="s">
        <v>504</v>
      </c>
      <c r="E129" s="79" t="s">
        <v>505</v>
      </c>
      <c r="F129" s="81">
        <v>110000</v>
      </c>
      <c r="G129" s="80" t="s">
        <v>13</v>
      </c>
      <c r="H129" s="82"/>
      <c r="I129" s="85"/>
      <c r="J129" s="80" t="s">
        <v>2</v>
      </c>
      <c r="K129" s="80" t="s">
        <v>14</v>
      </c>
      <c r="L129" s="80" t="s">
        <v>15</v>
      </c>
    </row>
    <row r="130" spans="1:12" ht="15.75" hidden="1" x14ac:dyDescent="0.25">
      <c r="A130" s="79" t="s">
        <v>386</v>
      </c>
      <c r="B130" s="79" t="s">
        <v>127</v>
      </c>
      <c r="C130" s="79" t="s">
        <v>8</v>
      </c>
      <c r="D130" s="79" t="s">
        <v>195</v>
      </c>
      <c r="E130" s="79" t="s">
        <v>277</v>
      </c>
      <c r="F130" s="81">
        <v>109963</v>
      </c>
      <c r="G130" s="80" t="s">
        <v>13</v>
      </c>
      <c r="H130" s="82"/>
      <c r="I130" s="85"/>
      <c r="J130" s="80" t="s">
        <v>1</v>
      </c>
      <c r="K130" s="80" t="s">
        <v>59</v>
      </c>
      <c r="L130" s="80" t="s">
        <v>60</v>
      </c>
    </row>
    <row r="131" spans="1:12" ht="15.75" x14ac:dyDescent="0.25">
      <c r="A131" s="79" t="s">
        <v>376</v>
      </c>
      <c r="B131" s="79" t="s">
        <v>377</v>
      </c>
      <c r="C131" s="79" t="s">
        <v>8</v>
      </c>
      <c r="D131" s="79" t="s">
        <v>3436</v>
      </c>
      <c r="E131" s="79" t="s">
        <v>178</v>
      </c>
      <c r="F131" s="81">
        <v>109963</v>
      </c>
      <c r="G131" s="80" t="s">
        <v>13</v>
      </c>
      <c r="H131" s="83">
        <v>9000</v>
      </c>
      <c r="I131" s="85"/>
      <c r="J131" s="80" t="s">
        <v>0</v>
      </c>
      <c r="K131" s="80" t="s">
        <v>14</v>
      </c>
      <c r="L131" s="80" t="s">
        <v>7373</v>
      </c>
    </row>
    <row r="132" spans="1:12" ht="15.75" x14ac:dyDescent="0.25">
      <c r="A132" s="79" t="s">
        <v>366</v>
      </c>
      <c r="B132" s="79" t="s">
        <v>95</v>
      </c>
      <c r="C132" s="79" t="s">
        <v>85</v>
      </c>
      <c r="D132" s="79" t="s">
        <v>159</v>
      </c>
      <c r="E132" s="79" t="s">
        <v>270</v>
      </c>
      <c r="F132" s="81">
        <v>109836</v>
      </c>
      <c r="G132" s="80" t="s">
        <v>13</v>
      </c>
      <c r="H132" s="83">
        <v>8000</v>
      </c>
      <c r="I132" s="85"/>
      <c r="J132" s="80" t="s">
        <v>0</v>
      </c>
      <c r="K132" s="80" t="s">
        <v>14</v>
      </c>
      <c r="L132" s="80" t="s">
        <v>7373</v>
      </c>
    </row>
    <row r="133" spans="1:12" ht="15.75" x14ac:dyDescent="0.25">
      <c r="A133" s="79" t="s">
        <v>402</v>
      </c>
      <c r="B133" s="79" t="s">
        <v>403</v>
      </c>
      <c r="C133" s="79" t="s">
        <v>1484</v>
      </c>
      <c r="D133" s="79" t="s">
        <v>264</v>
      </c>
      <c r="E133" s="79" t="s">
        <v>392</v>
      </c>
      <c r="F133" s="81">
        <v>109126</v>
      </c>
      <c r="G133" s="80" t="s">
        <v>13</v>
      </c>
      <c r="H133" s="83">
        <v>6000</v>
      </c>
      <c r="I133" s="85"/>
      <c r="J133" s="80" t="s">
        <v>0</v>
      </c>
      <c r="K133" s="80" t="s">
        <v>14</v>
      </c>
      <c r="L133" s="80" t="s">
        <v>7373</v>
      </c>
    </row>
    <row r="134" spans="1:12" ht="15.75" hidden="1" x14ac:dyDescent="0.25">
      <c r="A134" s="79" t="s">
        <v>389</v>
      </c>
      <c r="B134" s="79" t="s">
        <v>390</v>
      </c>
      <c r="C134" s="79" t="s">
        <v>3437</v>
      </c>
      <c r="D134" s="79" t="s">
        <v>3438</v>
      </c>
      <c r="E134" s="79" t="s">
        <v>392</v>
      </c>
      <c r="F134" s="81">
        <v>108868</v>
      </c>
      <c r="G134" s="80" t="s">
        <v>13</v>
      </c>
      <c r="H134" s="82"/>
      <c r="I134" s="85"/>
      <c r="J134" s="80" t="s">
        <v>1</v>
      </c>
      <c r="K134" s="80" t="s">
        <v>59</v>
      </c>
      <c r="L134" s="80" t="s">
        <v>60</v>
      </c>
    </row>
    <row r="135" spans="1:12" ht="15.75" hidden="1" x14ac:dyDescent="0.25">
      <c r="A135" s="79" t="s">
        <v>387</v>
      </c>
      <c r="B135" s="79" t="s">
        <v>388</v>
      </c>
      <c r="C135" s="86"/>
      <c r="D135" s="79" t="s">
        <v>56</v>
      </c>
      <c r="E135" s="79" t="s">
        <v>93</v>
      </c>
      <c r="F135" s="81">
        <v>108803</v>
      </c>
      <c r="G135" s="80" t="s">
        <v>13</v>
      </c>
      <c r="H135" s="82"/>
      <c r="I135" s="85"/>
      <c r="J135" s="80" t="s">
        <v>1</v>
      </c>
      <c r="K135" s="80" t="s">
        <v>59</v>
      </c>
      <c r="L135" s="80" t="s">
        <v>60</v>
      </c>
    </row>
    <row r="136" spans="1:12" ht="15.75" hidden="1" x14ac:dyDescent="0.25">
      <c r="A136" s="79" t="s">
        <v>405</v>
      </c>
      <c r="B136" s="79" t="s">
        <v>406</v>
      </c>
      <c r="C136" s="79" t="s">
        <v>63</v>
      </c>
      <c r="D136" s="79" t="s">
        <v>56</v>
      </c>
      <c r="E136" s="79" t="s">
        <v>208</v>
      </c>
      <c r="F136" s="81">
        <v>108660</v>
      </c>
      <c r="G136" s="80" t="s">
        <v>13</v>
      </c>
      <c r="H136" s="82"/>
      <c r="I136" s="85"/>
      <c r="J136" s="80" t="s">
        <v>1</v>
      </c>
      <c r="K136" s="80" t="s">
        <v>59</v>
      </c>
      <c r="L136" s="80" t="s">
        <v>60</v>
      </c>
    </row>
    <row r="137" spans="1:12" ht="15.75" hidden="1" x14ac:dyDescent="0.25">
      <c r="A137" s="79" t="s">
        <v>398</v>
      </c>
      <c r="B137" s="79" t="s">
        <v>184</v>
      </c>
      <c r="C137" s="79" t="s">
        <v>147</v>
      </c>
      <c r="D137" s="79" t="s">
        <v>56</v>
      </c>
      <c r="E137" s="79" t="s">
        <v>270</v>
      </c>
      <c r="F137" s="81">
        <v>108356</v>
      </c>
      <c r="G137" s="80" t="s">
        <v>13</v>
      </c>
      <c r="H137" s="82"/>
      <c r="I137" s="85"/>
      <c r="J137" s="80" t="s">
        <v>1</v>
      </c>
      <c r="K137" s="80" t="s">
        <v>59</v>
      </c>
      <c r="L137" s="80" t="s">
        <v>60</v>
      </c>
    </row>
    <row r="138" spans="1:12" ht="15.75" hidden="1" x14ac:dyDescent="0.25">
      <c r="A138" s="79" t="s">
        <v>393</v>
      </c>
      <c r="B138" s="79" t="s">
        <v>394</v>
      </c>
      <c r="C138" s="79" t="s">
        <v>13</v>
      </c>
      <c r="D138" s="79" t="s">
        <v>56</v>
      </c>
      <c r="E138" s="79" t="s">
        <v>93</v>
      </c>
      <c r="F138" s="81">
        <v>108294</v>
      </c>
      <c r="G138" s="80" t="s">
        <v>13</v>
      </c>
      <c r="H138" s="82"/>
      <c r="I138" s="85"/>
      <c r="J138" s="80" t="s">
        <v>1</v>
      </c>
      <c r="K138" s="80" t="s">
        <v>59</v>
      </c>
      <c r="L138" s="80" t="s">
        <v>60</v>
      </c>
    </row>
    <row r="139" spans="1:12" ht="15.75" hidden="1" x14ac:dyDescent="0.25">
      <c r="A139" s="79" t="s">
        <v>399</v>
      </c>
      <c r="B139" s="79" t="s">
        <v>400</v>
      </c>
      <c r="C139" s="79" t="s">
        <v>31</v>
      </c>
      <c r="D139" s="79" t="s">
        <v>56</v>
      </c>
      <c r="E139" s="79" t="s">
        <v>270</v>
      </c>
      <c r="F139" s="81">
        <v>108095</v>
      </c>
      <c r="G139" s="80" t="s">
        <v>13</v>
      </c>
      <c r="H139" s="82"/>
      <c r="I139" s="84"/>
      <c r="J139" s="80" t="s">
        <v>1</v>
      </c>
      <c r="K139" s="80" t="s">
        <v>59</v>
      </c>
      <c r="L139" s="80" t="s">
        <v>60</v>
      </c>
    </row>
    <row r="140" spans="1:12" ht="15.75" hidden="1" x14ac:dyDescent="0.25">
      <c r="A140" s="79" t="s">
        <v>413</v>
      </c>
      <c r="B140" s="79" t="s">
        <v>414</v>
      </c>
      <c r="C140" s="86"/>
      <c r="D140" s="79" t="s">
        <v>56</v>
      </c>
      <c r="E140" s="79" t="s">
        <v>211</v>
      </c>
      <c r="F140" s="81">
        <v>107919</v>
      </c>
      <c r="G140" s="80" t="s">
        <v>13</v>
      </c>
      <c r="H140" s="82"/>
      <c r="I140" s="85"/>
      <c r="J140" s="80" t="s">
        <v>3372</v>
      </c>
      <c r="K140" s="80" t="s">
        <v>59</v>
      </c>
      <c r="L140" s="80" t="s">
        <v>60</v>
      </c>
    </row>
    <row r="141" spans="1:12" ht="15.75" hidden="1" x14ac:dyDescent="0.25">
      <c r="A141" s="79" t="s">
        <v>21</v>
      </c>
      <c r="B141" s="79" t="s">
        <v>91</v>
      </c>
      <c r="C141" s="79" t="s">
        <v>3439</v>
      </c>
      <c r="D141" s="79" t="s">
        <v>56</v>
      </c>
      <c r="E141" s="79" t="s">
        <v>270</v>
      </c>
      <c r="F141" s="81">
        <v>107723</v>
      </c>
      <c r="G141" s="80" t="s">
        <v>13</v>
      </c>
      <c r="H141" s="82"/>
      <c r="I141" s="85"/>
      <c r="J141" s="80" t="s">
        <v>1</v>
      </c>
      <c r="K141" s="80" t="s">
        <v>59</v>
      </c>
      <c r="L141" s="80" t="s">
        <v>60</v>
      </c>
    </row>
    <row r="142" spans="1:12" ht="15.75" hidden="1" x14ac:dyDescent="0.25">
      <c r="A142" s="79" t="s">
        <v>423</v>
      </c>
      <c r="B142" s="79" t="s">
        <v>424</v>
      </c>
      <c r="C142" s="79" t="s">
        <v>3440</v>
      </c>
      <c r="D142" s="79" t="s">
        <v>56</v>
      </c>
      <c r="E142" s="79" t="s">
        <v>163</v>
      </c>
      <c r="F142" s="81">
        <v>107696</v>
      </c>
      <c r="G142" s="80" t="s">
        <v>13</v>
      </c>
      <c r="H142" s="82"/>
      <c r="I142" s="85"/>
      <c r="J142" s="80" t="s">
        <v>1</v>
      </c>
      <c r="K142" s="80" t="s">
        <v>59</v>
      </c>
      <c r="L142" s="80" t="s">
        <v>60</v>
      </c>
    </row>
    <row r="143" spans="1:12" ht="15.75" hidden="1" x14ac:dyDescent="0.25">
      <c r="A143" s="79" t="s">
        <v>3441</v>
      </c>
      <c r="B143" s="79" t="s">
        <v>282</v>
      </c>
      <c r="C143" s="79" t="s">
        <v>144</v>
      </c>
      <c r="D143" s="79" t="s">
        <v>195</v>
      </c>
      <c r="E143" s="79" t="s">
        <v>205</v>
      </c>
      <c r="F143" s="81">
        <v>107397</v>
      </c>
      <c r="G143" s="80" t="s">
        <v>13</v>
      </c>
      <c r="H143" s="82"/>
      <c r="I143" s="85"/>
      <c r="J143" s="80" t="s">
        <v>1</v>
      </c>
      <c r="K143" s="80" t="s">
        <v>59</v>
      </c>
      <c r="L143" s="80" t="s">
        <v>60</v>
      </c>
    </row>
    <row r="144" spans="1:12" ht="15.75" hidden="1" x14ac:dyDescent="0.25">
      <c r="A144" s="79" t="s">
        <v>3099</v>
      </c>
      <c r="B144" s="79" t="s">
        <v>431</v>
      </c>
      <c r="C144" s="86"/>
      <c r="D144" s="79" t="s">
        <v>239</v>
      </c>
      <c r="E144" s="79" t="s">
        <v>100</v>
      </c>
      <c r="F144" s="81">
        <v>107319</v>
      </c>
      <c r="G144" s="80" t="s">
        <v>13</v>
      </c>
      <c r="H144" s="82"/>
      <c r="I144" s="85"/>
      <c r="J144" s="80" t="s">
        <v>2</v>
      </c>
      <c r="K144" s="80" t="s">
        <v>14</v>
      </c>
      <c r="L144" s="80" t="s">
        <v>15</v>
      </c>
    </row>
    <row r="145" spans="1:12" ht="15.75" hidden="1" x14ac:dyDescent="0.25">
      <c r="A145" s="79" t="s">
        <v>440</v>
      </c>
      <c r="B145" s="79" t="s">
        <v>441</v>
      </c>
      <c r="C145" s="79" t="s">
        <v>3442</v>
      </c>
      <c r="D145" s="79" t="s">
        <v>442</v>
      </c>
      <c r="E145" s="79" t="s">
        <v>443</v>
      </c>
      <c r="F145" s="81">
        <v>106996</v>
      </c>
      <c r="G145" s="80" t="s">
        <v>13</v>
      </c>
      <c r="H145" s="82"/>
      <c r="I145" s="85"/>
      <c r="J145" s="80" t="s">
        <v>2</v>
      </c>
      <c r="K145" s="80" t="s">
        <v>14</v>
      </c>
      <c r="L145" s="80" t="s">
        <v>15</v>
      </c>
    </row>
    <row r="146" spans="1:12" ht="15.75" hidden="1" x14ac:dyDescent="0.25">
      <c r="A146" s="79" t="s">
        <v>2686</v>
      </c>
      <c r="B146" s="79" t="s">
        <v>1499</v>
      </c>
      <c r="C146" s="79" t="s">
        <v>774</v>
      </c>
      <c r="D146" s="79" t="s">
        <v>2687</v>
      </c>
      <c r="E146" s="79" t="s">
        <v>53</v>
      </c>
      <c r="F146" s="81">
        <v>106934</v>
      </c>
      <c r="G146" s="80" t="s">
        <v>13</v>
      </c>
      <c r="H146" s="82"/>
      <c r="I146" s="85"/>
      <c r="J146" s="80" t="s">
        <v>2</v>
      </c>
      <c r="K146" s="80" t="s">
        <v>14</v>
      </c>
      <c r="L146" s="80" t="s">
        <v>15</v>
      </c>
    </row>
    <row r="147" spans="1:12" ht="15.75" hidden="1" x14ac:dyDescent="0.25">
      <c r="A147" s="79" t="s">
        <v>550</v>
      </c>
      <c r="B147" s="79" t="s">
        <v>1379</v>
      </c>
      <c r="C147" s="79" t="s">
        <v>3443</v>
      </c>
      <c r="D147" s="79" t="s">
        <v>2688</v>
      </c>
      <c r="E147" s="79" t="s">
        <v>65</v>
      </c>
      <c r="F147" s="81">
        <v>106587</v>
      </c>
      <c r="G147" s="80" t="s">
        <v>13</v>
      </c>
      <c r="H147" s="82"/>
      <c r="I147" s="85"/>
      <c r="J147" s="80" t="s">
        <v>2</v>
      </c>
      <c r="K147" s="80" t="s">
        <v>14</v>
      </c>
      <c r="L147" s="80" t="s">
        <v>15</v>
      </c>
    </row>
    <row r="148" spans="1:12" ht="15.75" x14ac:dyDescent="0.25">
      <c r="A148" s="79" t="s">
        <v>421</v>
      </c>
      <c r="B148" s="79" t="s">
        <v>67</v>
      </c>
      <c r="C148" s="79" t="s">
        <v>207</v>
      </c>
      <c r="D148" s="79" t="s">
        <v>159</v>
      </c>
      <c r="E148" s="79" t="s">
        <v>463</v>
      </c>
      <c r="F148" s="81">
        <v>106303</v>
      </c>
      <c r="G148" s="80" t="s">
        <v>13</v>
      </c>
      <c r="H148" s="83">
        <v>8000</v>
      </c>
      <c r="I148" s="85"/>
      <c r="J148" s="80" t="s">
        <v>0</v>
      </c>
      <c r="K148" s="80" t="s">
        <v>14</v>
      </c>
      <c r="L148" s="80" t="s">
        <v>7373</v>
      </c>
    </row>
    <row r="149" spans="1:12" ht="15.75" hidden="1" x14ac:dyDescent="0.25">
      <c r="A149" s="79" t="s">
        <v>420</v>
      </c>
      <c r="B149" s="79" t="s">
        <v>336</v>
      </c>
      <c r="C149" s="79" t="s">
        <v>43</v>
      </c>
      <c r="D149" s="79" t="s">
        <v>56</v>
      </c>
      <c r="E149" s="79" t="s">
        <v>208</v>
      </c>
      <c r="F149" s="81">
        <v>105837</v>
      </c>
      <c r="G149" s="80" t="s">
        <v>13</v>
      </c>
      <c r="H149" s="82"/>
      <c r="I149" s="85"/>
      <c r="J149" s="80" t="s">
        <v>1</v>
      </c>
      <c r="K149" s="80" t="s">
        <v>59</v>
      </c>
      <c r="L149" s="80" t="s">
        <v>60</v>
      </c>
    </row>
    <row r="150" spans="1:12" ht="15.75" hidden="1" x14ac:dyDescent="0.25">
      <c r="A150" s="79" t="s">
        <v>411</v>
      </c>
      <c r="B150" s="79" t="s">
        <v>412</v>
      </c>
      <c r="C150" s="79" t="s">
        <v>51</v>
      </c>
      <c r="D150" s="79" t="s">
        <v>56</v>
      </c>
      <c r="E150" s="79" t="s">
        <v>93</v>
      </c>
      <c r="F150" s="81">
        <v>105760</v>
      </c>
      <c r="G150" s="80" t="s">
        <v>13</v>
      </c>
      <c r="H150" s="82"/>
      <c r="I150" s="85"/>
      <c r="J150" s="80" t="s">
        <v>3372</v>
      </c>
      <c r="K150" s="80" t="s">
        <v>59</v>
      </c>
      <c r="L150" s="80" t="s">
        <v>60</v>
      </c>
    </row>
    <row r="151" spans="1:12" ht="15.75" x14ac:dyDescent="0.25">
      <c r="A151" s="79" t="s">
        <v>2685</v>
      </c>
      <c r="B151" s="79" t="s">
        <v>248</v>
      </c>
      <c r="C151" s="79" t="s">
        <v>774</v>
      </c>
      <c r="D151" s="79" t="s">
        <v>153</v>
      </c>
      <c r="E151" s="79" t="s">
        <v>1281</v>
      </c>
      <c r="F151" s="81">
        <v>105574</v>
      </c>
      <c r="G151" s="80" t="s">
        <v>13</v>
      </c>
      <c r="H151" s="83">
        <v>9000</v>
      </c>
      <c r="I151" s="85"/>
      <c r="J151" s="80" t="s">
        <v>0</v>
      </c>
      <c r="K151" s="80" t="s">
        <v>14</v>
      </c>
      <c r="L151" s="80" t="s">
        <v>7373</v>
      </c>
    </row>
    <row r="152" spans="1:12" ht="15.75" hidden="1" x14ac:dyDescent="0.25">
      <c r="A152" s="79" t="s">
        <v>418</v>
      </c>
      <c r="B152" s="79" t="s">
        <v>419</v>
      </c>
      <c r="C152" s="86"/>
      <c r="D152" s="79" t="s">
        <v>56</v>
      </c>
      <c r="E152" s="79" t="s">
        <v>211</v>
      </c>
      <c r="F152" s="81">
        <v>105407</v>
      </c>
      <c r="G152" s="80" t="s">
        <v>13</v>
      </c>
      <c r="H152" s="82"/>
      <c r="I152" s="85"/>
      <c r="J152" s="80" t="s">
        <v>3372</v>
      </c>
      <c r="K152" s="80" t="s">
        <v>59</v>
      </c>
      <c r="L152" s="80" t="s">
        <v>60</v>
      </c>
    </row>
    <row r="153" spans="1:12" ht="15.75" hidden="1" x14ac:dyDescent="0.25">
      <c r="A153" s="79" t="s">
        <v>408</v>
      </c>
      <c r="B153" s="79" t="s">
        <v>409</v>
      </c>
      <c r="C153" s="79" t="s">
        <v>187</v>
      </c>
      <c r="D153" s="79" t="s">
        <v>56</v>
      </c>
      <c r="E153" s="79" t="s">
        <v>410</v>
      </c>
      <c r="F153" s="81">
        <v>105261</v>
      </c>
      <c r="G153" s="80" t="s">
        <v>13</v>
      </c>
      <c r="H153" s="82"/>
      <c r="I153" s="85"/>
      <c r="J153" s="80" t="s">
        <v>1</v>
      </c>
      <c r="K153" s="80" t="s">
        <v>59</v>
      </c>
      <c r="L153" s="80" t="s">
        <v>60</v>
      </c>
    </row>
    <row r="154" spans="1:12" ht="15.75" hidden="1" x14ac:dyDescent="0.25">
      <c r="A154" s="79" t="s">
        <v>415</v>
      </c>
      <c r="B154" s="79" t="s">
        <v>416</v>
      </c>
      <c r="C154" s="79" t="s">
        <v>361</v>
      </c>
      <c r="D154" s="79" t="s">
        <v>417</v>
      </c>
      <c r="E154" s="79" t="s">
        <v>93</v>
      </c>
      <c r="F154" s="81">
        <v>105220</v>
      </c>
      <c r="G154" s="80" t="s">
        <v>13</v>
      </c>
      <c r="H154" s="82"/>
      <c r="I154" s="85"/>
      <c r="J154" s="80" t="s">
        <v>1</v>
      </c>
      <c r="K154" s="80" t="s">
        <v>59</v>
      </c>
      <c r="L154" s="80" t="s">
        <v>60</v>
      </c>
    </row>
    <row r="155" spans="1:12" ht="15.75" hidden="1" x14ac:dyDescent="0.25">
      <c r="A155" s="79" t="s">
        <v>2680</v>
      </c>
      <c r="B155" s="79" t="s">
        <v>445</v>
      </c>
      <c r="C155" s="79" t="s">
        <v>51</v>
      </c>
      <c r="D155" s="79" t="s">
        <v>2681</v>
      </c>
      <c r="E155" s="79" t="s">
        <v>599</v>
      </c>
      <c r="F155" s="81">
        <v>105164</v>
      </c>
      <c r="G155" s="80" t="s">
        <v>13</v>
      </c>
      <c r="H155" s="82"/>
      <c r="I155" s="85"/>
      <c r="J155" s="80" t="s">
        <v>2</v>
      </c>
      <c r="K155" s="80" t="s">
        <v>14</v>
      </c>
      <c r="L155" s="80" t="s">
        <v>15</v>
      </c>
    </row>
    <row r="156" spans="1:12" ht="15.75" hidden="1" x14ac:dyDescent="0.25">
      <c r="A156" s="79" t="s">
        <v>1948</v>
      </c>
      <c r="B156" s="79" t="s">
        <v>50</v>
      </c>
      <c r="C156" s="79" t="s">
        <v>43</v>
      </c>
      <c r="D156" s="79" t="s">
        <v>496</v>
      </c>
      <c r="E156" s="79" t="s">
        <v>463</v>
      </c>
      <c r="F156" s="81">
        <v>105139</v>
      </c>
      <c r="G156" s="80" t="s">
        <v>13</v>
      </c>
      <c r="H156" s="82"/>
      <c r="I156" s="85"/>
      <c r="J156" s="80" t="s">
        <v>1</v>
      </c>
      <c r="K156" s="80" t="s">
        <v>59</v>
      </c>
      <c r="L156" s="80" t="s">
        <v>60</v>
      </c>
    </row>
    <row r="157" spans="1:12" ht="15.75" x14ac:dyDescent="0.25">
      <c r="A157" s="79" t="s">
        <v>453</v>
      </c>
      <c r="B157" s="79" t="s">
        <v>454</v>
      </c>
      <c r="C157" s="79" t="s">
        <v>12</v>
      </c>
      <c r="D157" s="79" t="s">
        <v>455</v>
      </c>
      <c r="E157" s="79" t="s">
        <v>456</v>
      </c>
      <c r="F157" s="81">
        <v>105000</v>
      </c>
      <c r="G157" s="80" t="s">
        <v>13</v>
      </c>
      <c r="H157" s="83">
        <v>6000</v>
      </c>
      <c r="I157" s="85"/>
      <c r="J157" s="80" t="s">
        <v>0</v>
      </c>
      <c r="K157" s="80" t="s">
        <v>14</v>
      </c>
      <c r="L157" s="80" t="s">
        <v>7373</v>
      </c>
    </row>
    <row r="158" spans="1:12" ht="15.75" x14ac:dyDescent="0.25">
      <c r="A158" s="79" t="s">
        <v>447</v>
      </c>
      <c r="B158" s="79" t="s">
        <v>448</v>
      </c>
      <c r="C158" s="86"/>
      <c r="D158" s="79" t="s">
        <v>449</v>
      </c>
      <c r="E158" s="79" t="s">
        <v>450</v>
      </c>
      <c r="F158" s="81">
        <v>104975</v>
      </c>
      <c r="G158" s="80" t="s">
        <v>13</v>
      </c>
      <c r="H158" s="83">
        <v>6000</v>
      </c>
      <c r="I158" s="85"/>
      <c r="J158" s="80" t="s">
        <v>0</v>
      </c>
      <c r="K158" s="80" t="s">
        <v>14</v>
      </c>
      <c r="L158" s="80" t="s">
        <v>7373</v>
      </c>
    </row>
    <row r="159" spans="1:12" ht="15.75" hidden="1" x14ac:dyDescent="0.25">
      <c r="A159" s="79" t="s">
        <v>209</v>
      </c>
      <c r="B159" s="79" t="s">
        <v>462</v>
      </c>
      <c r="C159" s="79" t="s">
        <v>2719</v>
      </c>
      <c r="D159" s="79" t="s">
        <v>56</v>
      </c>
      <c r="E159" s="79" t="s">
        <v>463</v>
      </c>
      <c r="F159" s="81">
        <v>104378</v>
      </c>
      <c r="G159" s="80" t="s">
        <v>13</v>
      </c>
      <c r="H159" s="82"/>
      <c r="I159" s="84"/>
      <c r="J159" s="80" t="s">
        <v>1</v>
      </c>
      <c r="K159" s="80" t="s">
        <v>59</v>
      </c>
      <c r="L159" s="80" t="s">
        <v>60</v>
      </c>
    </row>
    <row r="160" spans="1:12" ht="15.75" hidden="1" x14ac:dyDescent="0.25">
      <c r="A160" s="79" t="s">
        <v>491</v>
      </c>
      <c r="B160" s="79" t="s">
        <v>203</v>
      </c>
      <c r="C160" s="86"/>
      <c r="D160" s="79" t="s">
        <v>492</v>
      </c>
      <c r="E160" s="79" t="s">
        <v>493</v>
      </c>
      <c r="F160" s="81">
        <v>104020</v>
      </c>
      <c r="G160" s="80" t="s">
        <v>13</v>
      </c>
      <c r="H160" s="82"/>
      <c r="I160" s="85"/>
      <c r="J160" s="80" t="s">
        <v>3373</v>
      </c>
      <c r="K160" s="80" t="s">
        <v>14</v>
      </c>
      <c r="L160" s="80" t="s">
        <v>15</v>
      </c>
    </row>
    <row r="161" spans="1:12" ht="15.75" hidden="1" x14ac:dyDescent="0.25">
      <c r="A161" s="79" t="s">
        <v>3444</v>
      </c>
      <c r="B161" s="79" t="s">
        <v>3445</v>
      </c>
      <c r="C161" s="79" t="s">
        <v>483</v>
      </c>
      <c r="D161" s="79" t="s">
        <v>56</v>
      </c>
      <c r="E161" s="79" t="s">
        <v>270</v>
      </c>
      <c r="F161" s="81">
        <v>103701</v>
      </c>
      <c r="G161" s="80" t="s">
        <v>13</v>
      </c>
      <c r="H161" s="82"/>
      <c r="I161" s="85"/>
      <c r="J161" s="80" t="s">
        <v>1</v>
      </c>
      <c r="K161" s="80" t="s">
        <v>59</v>
      </c>
      <c r="L161" s="80" t="s">
        <v>60</v>
      </c>
    </row>
    <row r="162" spans="1:12" ht="15.75" hidden="1" x14ac:dyDescent="0.25">
      <c r="A162" s="79" t="s">
        <v>473</v>
      </c>
      <c r="B162" s="79" t="s">
        <v>474</v>
      </c>
      <c r="C162" s="79" t="s">
        <v>3446</v>
      </c>
      <c r="D162" s="79" t="s">
        <v>56</v>
      </c>
      <c r="E162" s="79" t="s">
        <v>463</v>
      </c>
      <c r="F162" s="81">
        <v>103643</v>
      </c>
      <c r="G162" s="80" t="s">
        <v>13</v>
      </c>
      <c r="H162" s="82"/>
      <c r="I162" s="85"/>
      <c r="J162" s="80" t="s">
        <v>1</v>
      </c>
      <c r="K162" s="80" t="s">
        <v>59</v>
      </c>
      <c r="L162" s="80" t="s">
        <v>60</v>
      </c>
    </row>
    <row r="163" spans="1:12" ht="15.75" hidden="1" x14ac:dyDescent="0.25">
      <c r="A163" s="79" t="s">
        <v>478</v>
      </c>
      <c r="B163" s="79" t="s">
        <v>479</v>
      </c>
      <c r="C163" s="79" t="s">
        <v>23</v>
      </c>
      <c r="D163" s="79" t="s">
        <v>195</v>
      </c>
      <c r="E163" s="79" t="s">
        <v>477</v>
      </c>
      <c r="F163" s="81">
        <v>103032</v>
      </c>
      <c r="G163" s="80" t="s">
        <v>13</v>
      </c>
      <c r="H163" s="82"/>
      <c r="I163" s="85"/>
      <c r="J163" s="80" t="s">
        <v>3372</v>
      </c>
      <c r="K163" s="80" t="s">
        <v>59</v>
      </c>
      <c r="L163" s="80" t="s">
        <v>60</v>
      </c>
    </row>
    <row r="164" spans="1:12" ht="15.75" hidden="1" x14ac:dyDescent="0.25">
      <c r="A164" s="79" t="s">
        <v>451</v>
      </c>
      <c r="B164" s="79" t="s">
        <v>452</v>
      </c>
      <c r="C164" s="79" t="s">
        <v>224</v>
      </c>
      <c r="D164" s="79" t="s">
        <v>56</v>
      </c>
      <c r="E164" s="79" t="s">
        <v>93</v>
      </c>
      <c r="F164" s="81">
        <v>102637</v>
      </c>
      <c r="G164" s="80" t="s">
        <v>13</v>
      </c>
      <c r="H164" s="82"/>
      <c r="I164" s="85"/>
      <c r="J164" s="80" t="s">
        <v>1</v>
      </c>
      <c r="K164" s="80" t="s">
        <v>59</v>
      </c>
      <c r="L164" s="80" t="s">
        <v>60</v>
      </c>
    </row>
    <row r="165" spans="1:12" ht="15.75" hidden="1" x14ac:dyDescent="0.25">
      <c r="A165" s="79" t="s">
        <v>288</v>
      </c>
      <c r="B165" s="79" t="s">
        <v>86</v>
      </c>
      <c r="C165" s="79" t="s">
        <v>340</v>
      </c>
      <c r="D165" s="79" t="s">
        <v>472</v>
      </c>
      <c r="E165" s="79" t="s">
        <v>189</v>
      </c>
      <c r="F165" s="81">
        <v>102590</v>
      </c>
      <c r="G165" s="80" t="s">
        <v>13</v>
      </c>
      <c r="H165" s="82"/>
      <c r="I165" s="85"/>
      <c r="J165" s="80" t="s">
        <v>1</v>
      </c>
      <c r="K165" s="80" t="s">
        <v>59</v>
      </c>
      <c r="L165" s="80" t="s">
        <v>60</v>
      </c>
    </row>
    <row r="166" spans="1:12" ht="15.75" x14ac:dyDescent="0.25">
      <c r="A166" s="79" t="s">
        <v>457</v>
      </c>
      <c r="B166" s="79" t="s">
        <v>458</v>
      </c>
      <c r="C166" s="79" t="s">
        <v>3447</v>
      </c>
      <c r="D166" s="79" t="s">
        <v>159</v>
      </c>
      <c r="E166" s="79" t="s">
        <v>459</v>
      </c>
      <c r="F166" s="81">
        <v>102477</v>
      </c>
      <c r="G166" s="80" t="s">
        <v>13</v>
      </c>
      <c r="H166" s="83">
        <v>8000</v>
      </c>
      <c r="I166" s="78"/>
      <c r="J166" s="80" t="s">
        <v>0</v>
      </c>
      <c r="K166" s="80" t="s">
        <v>14</v>
      </c>
      <c r="L166" s="80" t="s">
        <v>7373</v>
      </c>
    </row>
    <row r="167" spans="1:12" ht="15.75" hidden="1" x14ac:dyDescent="0.25">
      <c r="A167" s="79" t="s">
        <v>2689</v>
      </c>
      <c r="B167" s="79" t="s">
        <v>2690</v>
      </c>
      <c r="C167" s="86"/>
      <c r="D167" s="79" t="s">
        <v>2691</v>
      </c>
      <c r="E167" s="79" t="s">
        <v>456</v>
      </c>
      <c r="F167" s="81">
        <v>102469</v>
      </c>
      <c r="G167" s="80" t="s">
        <v>13</v>
      </c>
      <c r="H167" s="82"/>
      <c r="I167" s="78"/>
      <c r="J167" s="80" t="s">
        <v>1</v>
      </c>
      <c r="K167" s="80" t="s">
        <v>59</v>
      </c>
      <c r="L167" s="80" t="s">
        <v>60</v>
      </c>
    </row>
    <row r="168" spans="1:12" ht="15.75" x14ac:dyDescent="0.25">
      <c r="A168" s="79" t="s">
        <v>485</v>
      </c>
      <c r="B168" s="79" t="s">
        <v>486</v>
      </c>
      <c r="C168" s="79" t="s">
        <v>1047</v>
      </c>
      <c r="D168" s="79" t="s">
        <v>487</v>
      </c>
      <c r="E168" s="79" t="s">
        <v>106</v>
      </c>
      <c r="F168" s="81">
        <v>102389</v>
      </c>
      <c r="G168" s="80" t="s">
        <v>13</v>
      </c>
      <c r="H168" s="83">
        <v>12000</v>
      </c>
      <c r="I168" s="78"/>
      <c r="J168" s="80" t="s">
        <v>0</v>
      </c>
      <c r="K168" s="80" t="s">
        <v>14</v>
      </c>
      <c r="L168" s="80" t="s">
        <v>7373</v>
      </c>
    </row>
    <row r="169" spans="1:12" ht="15.75" hidden="1" x14ac:dyDescent="0.25">
      <c r="A169" s="79" t="s">
        <v>407</v>
      </c>
      <c r="B169" s="79" t="s">
        <v>286</v>
      </c>
      <c r="C169" s="79" t="s">
        <v>3448</v>
      </c>
      <c r="D169" s="79" t="s">
        <v>195</v>
      </c>
      <c r="E169" s="79" t="s">
        <v>277</v>
      </c>
      <c r="F169" s="81">
        <v>102366</v>
      </c>
      <c r="G169" s="80" t="s">
        <v>13</v>
      </c>
      <c r="H169" s="82"/>
      <c r="I169" s="78"/>
      <c r="J169" s="80" t="s">
        <v>1</v>
      </c>
      <c r="K169" s="80" t="s">
        <v>59</v>
      </c>
      <c r="L169" s="80" t="s">
        <v>60</v>
      </c>
    </row>
    <row r="170" spans="1:12" ht="15.75" hidden="1" x14ac:dyDescent="0.25">
      <c r="A170" s="79" t="s">
        <v>3449</v>
      </c>
      <c r="B170" s="79" t="s">
        <v>3450</v>
      </c>
      <c r="C170" s="79" t="s">
        <v>3451</v>
      </c>
      <c r="D170" s="79" t="s">
        <v>2692</v>
      </c>
      <c r="E170" s="79" t="s">
        <v>459</v>
      </c>
      <c r="F170" s="81">
        <v>102270</v>
      </c>
      <c r="G170" s="80" t="s">
        <v>13</v>
      </c>
      <c r="H170" s="83">
        <v>3682</v>
      </c>
      <c r="I170" s="78"/>
      <c r="J170" s="80" t="s">
        <v>1</v>
      </c>
      <c r="K170" s="80" t="s">
        <v>59</v>
      </c>
      <c r="L170" s="80" t="s">
        <v>60</v>
      </c>
    </row>
    <row r="171" spans="1:12" ht="15.75" x14ac:dyDescent="0.25">
      <c r="A171" s="79" t="s">
        <v>190</v>
      </c>
      <c r="B171" s="79" t="s">
        <v>191</v>
      </c>
      <c r="C171" s="79" t="s">
        <v>3452</v>
      </c>
      <c r="D171" s="79" t="s">
        <v>3453</v>
      </c>
      <c r="E171" s="79" t="s">
        <v>25</v>
      </c>
      <c r="F171" s="81">
        <v>102261</v>
      </c>
      <c r="G171" s="80" t="s">
        <v>13</v>
      </c>
      <c r="H171" s="83">
        <v>29513</v>
      </c>
      <c r="I171" s="78"/>
      <c r="J171" s="80" t="s">
        <v>0</v>
      </c>
      <c r="K171" s="80" t="s">
        <v>14</v>
      </c>
      <c r="L171" s="80" t="s">
        <v>7373</v>
      </c>
    </row>
    <row r="172" spans="1:12" ht="15.75" hidden="1" x14ac:dyDescent="0.25">
      <c r="A172" s="79" t="s">
        <v>444</v>
      </c>
      <c r="B172" s="79" t="s">
        <v>445</v>
      </c>
      <c r="C172" s="79" t="s">
        <v>12</v>
      </c>
      <c r="D172" s="79" t="s">
        <v>56</v>
      </c>
      <c r="E172" s="79" t="s">
        <v>211</v>
      </c>
      <c r="F172" s="81">
        <v>102223</v>
      </c>
      <c r="G172" s="80" t="s">
        <v>13</v>
      </c>
      <c r="H172" s="82"/>
      <c r="I172" s="78"/>
      <c r="J172" s="80" t="s">
        <v>1</v>
      </c>
      <c r="K172" s="80" t="s">
        <v>59</v>
      </c>
      <c r="L172" s="80" t="s">
        <v>60</v>
      </c>
    </row>
    <row r="173" spans="1:12" ht="15.75" hidden="1" x14ac:dyDescent="0.25">
      <c r="A173" s="79" t="s">
        <v>2671</v>
      </c>
      <c r="B173" s="79" t="s">
        <v>2672</v>
      </c>
      <c r="C173" s="79" t="s">
        <v>35</v>
      </c>
      <c r="D173" s="79" t="s">
        <v>3454</v>
      </c>
      <c r="E173" s="79" t="s">
        <v>1665</v>
      </c>
      <c r="F173" s="81">
        <v>102010</v>
      </c>
      <c r="G173" s="80" t="s">
        <v>13</v>
      </c>
      <c r="H173" s="82"/>
      <c r="I173" s="85"/>
      <c r="J173" s="80" t="s">
        <v>2</v>
      </c>
      <c r="K173" s="80" t="s">
        <v>14</v>
      </c>
      <c r="L173" s="80" t="s">
        <v>15</v>
      </c>
    </row>
    <row r="174" spans="1:12" ht="15.75" hidden="1" x14ac:dyDescent="0.25">
      <c r="A174" s="79" t="s">
        <v>494</v>
      </c>
      <c r="B174" s="79" t="s">
        <v>495</v>
      </c>
      <c r="C174" s="86"/>
      <c r="D174" s="79" t="s">
        <v>496</v>
      </c>
      <c r="E174" s="79" t="s">
        <v>497</v>
      </c>
      <c r="F174" s="81">
        <v>101720</v>
      </c>
      <c r="G174" s="80" t="s">
        <v>13</v>
      </c>
      <c r="H174" s="82"/>
      <c r="I174" s="78"/>
      <c r="J174" s="80" t="s">
        <v>3</v>
      </c>
      <c r="K174" s="80" t="s">
        <v>59</v>
      </c>
      <c r="L174" s="80" t="s">
        <v>60</v>
      </c>
    </row>
    <row r="175" spans="1:12" ht="15.75" hidden="1" x14ac:dyDescent="0.25">
      <c r="A175" s="79" t="s">
        <v>420</v>
      </c>
      <c r="B175" s="79" t="s">
        <v>327</v>
      </c>
      <c r="C175" s="79" t="s">
        <v>8</v>
      </c>
      <c r="D175" s="79" t="s">
        <v>56</v>
      </c>
      <c r="E175" s="79" t="s">
        <v>463</v>
      </c>
      <c r="F175" s="81">
        <v>101532</v>
      </c>
      <c r="G175" s="80" t="s">
        <v>13</v>
      </c>
      <c r="H175" s="82"/>
      <c r="I175" s="78"/>
      <c r="J175" s="80" t="s">
        <v>1</v>
      </c>
      <c r="K175" s="80" t="s">
        <v>59</v>
      </c>
      <c r="L175" s="80" t="s">
        <v>60</v>
      </c>
    </row>
    <row r="176" spans="1:12" ht="15.75" hidden="1" x14ac:dyDescent="0.25">
      <c r="A176" s="79" t="s">
        <v>509</v>
      </c>
      <c r="B176" s="79" t="s">
        <v>251</v>
      </c>
      <c r="C176" s="79" t="s">
        <v>3455</v>
      </c>
      <c r="D176" s="79" t="s">
        <v>56</v>
      </c>
      <c r="E176" s="79" t="s">
        <v>510</v>
      </c>
      <c r="F176" s="81">
        <v>101232</v>
      </c>
      <c r="G176" s="80" t="s">
        <v>13</v>
      </c>
      <c r="H176" s="83">
        <v>10123</v>
      </c>
      <c r="I176" s="78"/>
      <c r="J176" s="80" t="s">
        <v>1</v>
      </c>
      <c r="K176" s="80" t="s">
        <v>59</v>
      </c>
      <c r="L176" s="80" t="s">
        <v>60</v>
      </c>
    </row>
    <row r="177" spans="1:12" ht="15.75" hidden="1" x14ac:dyDescent="0.25">
      <c r="A177" s="79" t="s">
        <v>481</v>
      </c>
      <c r="B177" s="79" t="s">
        <v>482</v>
      </c>
      <c r="C177" s="86"/>
      <c r="D177" s="79" t="s">
        <v>56</v>
      </c>
      <c r="E177" s="79" t="s">
        <v>297</v>
      </c>
      <c r="F177" s="81">
        <v>101130</v>
      </c>
      <c r="G177" s="80" t="s">
        <v>13</v>
      </c>
      <c r="H177" s="82"/>
      <c r="I177" s="78"/>
      <c r="J177" s="80" t="s">
        <v>1</v>
      </c>
      <c r="K177" s="80" t="s">
        <v>59</v>
      </c>
      <c r="L177" s="80" t="s">
        <v>60</v>
      </c>
    </row>
    <row r="178" spans="1:12" ht="15.75" hidden="1" x14ac:dyDescent="0.25">
      <c r="A178" s="79" t="s">
        <v>1277</v>
      </c>
      <c r="B178" s="79" t="s">
        <v>300</v>
      </c>
      <c r="C178" s="79" t="s">
        <v>313</v>
      </c>
      <c r="D178" s="79" t="s">
        <v>56</v>
      </c>
      <c r="E178" s="79" t="s">
        <v>189</v>
      </c>
      <c r="F178" s="81">
        <v>101044</v>
      </c>
      <c r="G178" s="80" t="s">
        <v>13</v>
      </c>
      <c r="H178" s="82"/>
      <c r="I178" s="78"/>
      <c r="J178" s="80" t="s">
        <v>1</v>
      </c>
      <c r="K178" s="80" t="s">
        <v>59</v>
      </c>
      <c r="L178" s="80" t="s">
        <v>60</v>
      </c>
    </row>
    <row r="179" spans="1:12" ht="15.75" hidden="1" x14ac:dyDescent="0.25">
      <c r="A179" s="79" t="s">
        <v>3456</v>
      </c>
      <c r="B179" s="79" t="s">
        <v>2613</v>
      </c>
      <c r="C179" s="79" t="s">
        <v>1165</v>
      </c>
      <c r="D179" s="79" t="s">
        <v>521</v>
      </c>
      <c r="E179" s="79" t="s">
        <v>37</v>
      </c>
      <c r="F179" s="81">
        <v>101000</v>
      </c>
      <c r="G179" s="80" t="s">
        <v>13</v>
      </c>
      <c r="H179" s="82"/>
      <c r="I179" s="78"/>
      <c r="J179" s="80" t="s">
        <v>2</v>
      </c>
      <c r="K179" s="80" t="s">
        <v>14</v>
      </c>
      <c r="L179" s="80" t="s">
        <v>15</v>
      </c>
    </row>
    <row r="180" spans="1:12" ht="15.75" hidden="1" x14ac:dyDescent="0.25">
      <c r="A180" s="79" t="s">
        <v>499</v>
      </c>
      <c r="B180" s="79" t="s">
        <v>500</v>
      </c>
      <c r="C180" s="79" t="s">
        <v>483</v>
      </c>
      <c r="D180" s="79" t="s">
        <v>56</v>
      </c>
      <c r="E180" s="79" t="s">
        <v>501</v>
      </c>
      <c r="F180" s="81">
        <v>100329</v>
      </c>
      <c r="G180" s="80" t="s">
        <v>13</v>
      </c>
      <c r="H180" s="82"/>
      <c r="I180" s="78"/>
      <c r="J180" s="80" t="s">
        <v>1</v>
      </c>
      <c r="K180" s="80" t="s">
        <v>59</v>
      </c>
      <c r="L180" s="80" t="s">
        <v>60</v>
      </c>
    </row>
    <row r="181" spans="1:12" ht="15.75" x14ac:dyDescent="0.25">
      <c r="A181" s="79" t="s">
        <v>1708</v>
      </c>
      <c r="B181" s="79" t="s">
        <v>1709</v>
      </c>
      <c r="C181" s="86"/>
      <c r="D181" s="79" t="s">
        <v>2692</v>
      </c>
      <c r="E181" s="79" t="s">
        <v>428</v>
      </c>
      <c r="F181" s="81">
        <v>100121</v>
      </c>
      <c r="G181" s="80" t="s">
        <v>13</v>
      </c>
      <c r="H181" s="83">
        <v>8000</v>
      </c>
      <c r="I181" s="78"/>
      <c r="J181" s="80" t="s">
        <v>0</v>
      </c>
      <c r="K181" s="80" t="s">
        <v>14</v>
      </c>
      <c r="L181" s="80" t="s">
        <v>7373</v>
      </c>
    </row>
    <row r="182" spans="1:12" ht="15.75" x14ac:dyDescent="0.25">
      <c r="A182" s="79" t="s">
        <v>506</v>
      </c>
      <c r="B182" s="79" t="s">
        <v>507</v>
      </c>
      <c r="C182" s="79" t="s">
        <v>67</v>
      </c>
      <c r="D182" s="79" t="s">
        <v>159</v>
      </c>
      <c r="E182" s="79" t="s">
        <v>508</v>
      </c>
      <c r="F182" s="81">
        <v>100110</v>
      </c>
      <c r="G182" s="80" t="s">
        <v>13</v>
      </c>
      <c r="H182" s="83">
        <v>8500</v>
      </c>
      <c r="I182" s="78"/>
      <c r="J182" s="80" t="s">
        <v>0</v>
      </c>
      <c r="K182" s="80" t="s">
        <v>14</v>
      </c>
      <c r="L182" s="80" t="s">
        <v>7373</v>
      </c>
    </row>
    <row r="183" spans="1:12" ht="15.75" hidden="1" x14ac:dyDescent="0.25">
      <c r="A183" s="79" t="s">
        <v>1936</v>
      </c>
      <c r="B183" s="79" t="s">
        <v>3457</v>
      </c>
      <c r="C183" s="79" t="s">
        <v>224</v>
      </c>
      <c r="D183" s="79" t="s">
        <v>3458</v>
      </c>
      <c r="E183" s="79" t="s">
        <v>11</v>
      </c>
      <c r="F183" s="81">
        <v>100000</v>
      </c>
      <c r="G183" s="80" t="s">
        <v>13</v>
      </c>
      <c r="H183" s="82"/>
      <c r="I183" s="78"/>
      <c r="J183" s="80" t="s">
        <v>3373</v>
      </c>
      <c r="K183" s="80" t="s">
        <v>14</v>
      </c>
      <c r="L183" s="80" t="s">
        <v>15</v>
      </c>
    </row>
    <row r="184" spans="1:12" ht="15.75" hidden="1" x14ac:dyDescent="0.25">
      <c r="A184" s="79" t="s">
        <v>522</v>
      </c>
      <c r="B184" s="79" t="s">
        <v>523</v>
      </c>
      <c r="C184" s="79" t="s">
        <v>50</v>
      </c>
      <c r="D184" s="79" t="s">
        <v>2693</v>
      </c>
      <c r="E184" s="79" t="s">
        <v>120</v>
      </c>
      <c r="F184" s="81">
        <v>99881</v>
      </c>
      <c r="G184" s="80" t="s">
        <v>13</v>
      </c>
      <c r="H184" s="82"/>
      <c r="I184" s="78"/>
      <c r="J184" s="80" t="s">
        <v>4</v>
      </c>
      <c r="K184" s="80" t="s">
        <v>14</v>
      </c>
      <c r="L184" s="80" t="s">
        <v>121</v>
      </c>
    </row>
    <row r="185" spans="1:12" ht="15.75" hidden="1" x14ac:dyDescent="0.25">
      <c r="A185" s="79" t="s">
        <v>498</v>
      </c>
      <c r="B185" s="79" t="s">
        <v>78</v>
      </c>
      <c r="C185" s="79" t="s">
        <v>51</v>
      </c>
      <c r="D185" s="79" t="s">
        <v>56</v>
      </c>
      <c r="E185" s="79" t="s">
        <v>297</v>
      </c>
      <c r="F185" s="81">
        <v>99806</v>
      </c>
      <c r="G185" s="80" t="s">
        <v>13</v>
      </c>
      <c r="H185" s="82"/>
      <c r="I185" s="78"/>
      <c r="J185" s="80" t="s">
        <v>1</v>
      </c>
      <c r="K185" s="80" t="s">
        <v>59</v>
      </c>
      <c r="L185" s="80" t="s">
        <v>60</v>
      </c>
    </row>
    <row r="186" spans="1:12" ht="15.75" hidden="1" x14ac:dyDescent="0.25">
      <c r="A186" s="87" t="s">
        <v>436</v>
      </c>
      <c r="B186" s="87" t="s">
        <v>437</v>
      </c>
      <c r="C186" s="96"/>
      <c r="D186" s="87" t="s">
        <v>201</v>
      </c>
      <c r="E186" s="87" t="s">
        <v>249</v>
      </c>
      <c r="F186" s="97">
        <v>99521</v>
      </c>
      <c r="G186" s="98" t="s">
        <v>13</v>
      </c>
      <c r="H186" s="90"/>
      <c r="I186" s="91"/>
      <c r="J186" s="98" t="s">
        <v>1</v>
      </c>
      <c r="K186" s="98" t="s">
        <v>59</v>
      </c>
      <c r="L186" s="98" t="s">
        <v>60</v>
      </c>
    </row>
    <row r="187" spans="1:12" ht="15.75" hidden="1" x14ac:dyDescent="0.25">
      <c r="A187" s="79" t="s">
        <v>528</v>
      </c>
      <c r="B187" s="79" t="s">
        <v>529</v>
      </c>
      <c r="C187" s="79" t="s">
        <v>3459</v>
      </c>
      <c r="D187" s="79" t="s">
        <v>2694</v>
      </c>
      <c r="E187" s="79" t="s">
        <v>530</v>
      </c>
      <c r="F187" s="81">
        <v>99152</v>
      </c>
      <c r="G187" s="80" t="s">
        <v>13</v>
      </c>
      <c r="H187" s="82"/>
      <c r="I187" s="78"/>
      <c r="J187" s="80" t="s">
        <v>3372</v>
      </c>
      <c r="K187" s="80" t="s">
        <v>59</v>
      </c>
      <c r="L187" s="80" t="s">
        <v>60</v>
      </c>
    </row>
    <row r="188" spans="1:12" ht="15.75" hidden="1" x14ac:dyDescent="0.25">
      <c r="A188" s="79" t="s">
        <v>475</v>
      </c>
      <c r="B188" s="79" t="s">
        <v>476</v>
      </c>
      <c r="C188" s="79" t="s">
        <v>187</v>
      </c>
      <c r="D188" s="79" t="s">
        <v>56</v>
      </c>
      <c r="E188" s="79" t="s">
        <v>477</v>
      </c>
      <c r="F188" s="81">
        <v>99025</v>
      </c>
      <c r="G188" s="80" t="s">
        <v>13</v>
      </c>
      <c r="H188" s="82"/>
      <c r="I188" s="78"/>
      <c r="J188" s="80" t="s">
        <v>1</v>
      </c>
      <c r="K188" s="80" t="s">
        <v>59</v>
      </c>
      <c r="L188" s="80" t="s">
        <v>60</v>
      </c>
    </row>
    <row r="189" spans="1:12" ht="15.75" hidden="1" x14ac:dyDescent="0.25">
      <c r="A189" s="79" t="s">
        <v>544</v>
      </c>
      <c r="B189" s="79" t="s">
        <v>3460</v>
      </c>
      <c r="C189" s="86"/>
      <c r="D189" s="79" t="s">
        <v>546</v>
      </c>
      <c r="E189" s="79" t="s">
        <v>547</v>
      </c>
      <c r="F189" s="81">
        <v>98776</v>
      </c>
      <c r="G189" s="80" t="s">
        <v>13</v>
      </c>
      <c r="H189" s="82"/>
      <c r="I189" s="78"/>
      <c r="J189" s="80" t="s">
        <v>2</v>
      </c>
      <c r="K189" s="80" t="s">
        <v>14</v>
      </c>
      <c r="L189" s="80" t="s">
        <v>15</v>
      </c>
    </row>
    <row r="190" spans="1:12" ht="15.75" hidden="1" x14ac:dyDescent="0.25">
      <c r="A190" s="79" t="s">
        <v>425</v>
      </c>
      <c r="B190" s="79" t="s">
        <v>95</v>
      </c>
      <c r="C190" s="79" t="s">
        <v>181</v>
      </c>
      <c r="D190" s="79" t="s">
        <v>729</v>
      </c>
      <c r="E190" s="79" t="s">
        <v>1354</v>
      </c>
      <c r="F190" s="81">
        <v>98543</v>
      </c>
      <c r="G190" s="80" t="s">
        <v>13</v>
      </c>
      <c r="H190" s="82"/>
      <c r="I190" s="78"/>
      <c r="J190" s="80" t="s">
        <v>2</v>
      </c>
      <c r="K190" s="80" t="s">
        <v>14</v>
      </c>
      <c r="L190" s="80" t="s">
        <v>15</v>
      </c>
    </row>
    <row r="191" spans="1:12" ht="15.75" hidden="1" x14ac:dyDescent="0.25">
      <c r="A191" s="79" t="s">
        <v>3461</v>
      </c>
      <c r="B191" s="79" t="s">
        <v>1663</v>
      </c>
      <c r="C191" s="79" t="s">
        <v>43</v>
      </c>
      <c r="D191" s="79" t="s">
        <v>3462</v>
      </c>
      <c r="E191" s="79" t="s">
        <v>2808</v>
      </c>
      <c r="F191" s="81">
        <v>98399</v>
      </c>
      <c r="G191" s="80" t="s">
        <v>13</v>
      </c>
      <c r="H191" s="82"/>
      <c r="I191" s="78"/>
      <c r="J191" s="80" t="s">
        <v>2</v>
      </c>
      <c r="K191" s="80" t="s">
        <v>14</v>
      </c>
      <c r="L191" s="80" t="s">
        <v>15</v>
      </c>
    </row>
    <row r="192" spans="1:12" ht="15.75" hidden="1" x14ac:dyDescent="0.25">
      <c r="A192" s="79" t="s">
        <v>489</v>
      </c>
      <c r="B192" s="79" t="s">
        <v>448</v>
      </c>
      <c r="C192" s="79" t="s">
        <v>13</v>
      </c>
      <c r="D192" s="79" t="s">
        <v>56</v>
      </c>
      <c r="E192" s="79" t="s">
        <v>490</v>
      </c>
      <c r="F192" s="81">
        <v>98224</v>
      </c>
      <c r="G192" s="80" t="s">
        <v>13</v>
      </c>
      <c r="H192" s="82"/>
      <c r="I192" s="78"/>
      <c r="J192" s="80" t="s">
        <v>3</v>
      </c>
      <c r="K192" s="80" t="s">
        <v>59</v>
      </c>
      <c r="L192" s="80" t="s">
        <v>60</v>
      </c>
    </row>
    <row r="193" spans="1:12" ht="15.75" hidden="1" x14ac:dyDescent="0.25">
      <c r="A193" s="79" t="s">
        <v>3463</v>
      </c>
      <c r="B193" s="79" t="s">
        <v>1074</v>
      </c>
      <c r="C193" s="79" t="s">
        <v>18</v>
      </c>
      <c r="D193" s="79" t="s">
        <v>3464</v>
      </c>
      <c r="E193" s="79" t="s">
        <v>508</v>
      </c>
      <c r="F193" s="81">
        <v>98223</v>
      </c>
      <c r="G193" s="80" t="s">
        <v>13</v>
      </c>
      <c r="H193" s="83">
        <v>3273</v>
      </c>
      <c r="I193" s="78"/>
      <c r="J193" s="80" t="s">
        <v>3</v>
      </c>
      <c r="K193" s="80" t="s">
        <v>59</v>
      </c>
      <c r="L193" s="80" t="s">
        <v>60</v>
      </c>
    </row>
    <row r="194" spans="1:12" ht="15.75" hidden="1" x14ac:dyDescent="0.25">
      <c r="A194" s="79" t="s">
        <v>512</v>
      </c>
      <c r="B194" s="79" t="s">
        <v>115</v>
      </c>
      <c r="C194" s="79" t="s">
        <v>31</v>
      </c>
      <c r="D194" s="79" t="s">
        <v>56</v>
      </c>
      <c r="E194" s="79" t="s">
        <v>93</v>
      </c>
      <c r="F194" s="81">
        <v>98122</v>
      </c>
      <c r="G194" s="80" t="s">
        <v>13</v>
      </c>
      <c r="H194" s="82"/>
      <c r="I194" s="78"/>
      <c r="J194" s="80" t="s">
        <v>3</v>
      </c>
      <c r="K194" s="80" t="s">
        <v>59</v>
      </c>
      <c r="L194" s="80" t="s">
        <v>60</v>
      </c>
    </row>
    <row r="195" spans="1:12" ht="15.75" hidden="1" x14ac:dyDescent="0.25">
      <c r="A195" s="79" t="s">
        <v>512</v>
      </c>
      <c r="B195" s="79" t="s">
        <v>50</v>
      </c>
      <c r="C195" s="86"/>
      <c r="D195" s="79" t="s">
        <v>56</v>
      </c>
      <c r="E195" s="79" t="s">
        <v>93</v>
      </c>
      <c r="F195" s="81">
        <v>97992</v>
      </c>
      <c r="G195" s="80" t="s">
        <v>13</v>
      </c>
      <c r="H195" s="82"/>
      <c r="I195" s="78"/>
      <c r="J195" s="80" t="s">
        <v>3</v>
      </c>
      <c r="K195" s="80" t="s">
        <v>59</v>
      </c>
      <c r="L195" s="80" t="s">
        <v>60</v>
      </c>
    </row>
    <row r="196" spans="1:12" ht="15.75" hidden="1" x14ac:dyDescent="0.25">
      <c r="A196" s="79" t="s">
        <v>3465</v>
      </c>
      <c r="B196" s="79" t="s">
        <v>260</v>
      </c>
      <c r="C196" s="79" t="s">
        <v>3466</v>
      </c>
      <c r="D196" s="79" t="s">
        <v>3467</v>
      </c>
      <c r="E196" s="79" t="s">
        <v>435</v>
      </c>
      <c r="F196" s="81">
        <v>97767</v>
      </c>
      <c r="G196" s="80" t="s">
        <v>13</v>
      </c>
      <c r="H196" s="82"/>
      <c r="I196" s="78"/>
      <c r="J196" s="80" t="s">
        <v>2</v>
      </c>
      <c r="K196" s="80" t="s">
        <v>14</v>
      </c>
      <c r="L196" s="80" t="s">
        <v>15</v>
      </c>
    </row>
    <row r="197" spans="1:12" ht="15.75" hidden="1" x14ac:dyDescent="0.25">
      <c r="A197" s="79" t="s">
        <v>2455</v>
      </c>
      <c r="B197" s="79" t="s">
        <v>3119</v>
      </c>
      <c r="C197" s="79" t="s">
        <v>956</v>
      </c>
      <c r="D197" s="79" t="s">
        <v>3468</v>
      </c>
      <c r="E197" s="79" t="s">
        <v>573</v>
      </c>
      <c r="F197" s="81">
        <v>97764</v>
      </c>
      <c r="G197" s="80" t="s">
        <v>13</v>
      </c>
      <c r="H197" s="83">
        <v>2000</v>
      </c>
      <c r="I197" s="78"/>
      <c r="J197" s="80" t="s">
        <v>3</v>
      </c>
      <c r="K197" s="80" t="s">
        <v>59</v>
      </c>
      <c r="L197" s="80" t="s">
        <v>60</v>
      </c>
    </row>
    <row r="198" spans="1:12" ht="15.75" hidden="1" x14ac:dyDescent="0.25">
      <c r="A198" s="79" t="s">
        <v>525</v>
      </c>
      <c r="B198" s="79" t="s">
        <v>486</v>
      </c>
      <c r="C198" s="79" t="s">
        <v>3469</v>
      </c>
      <c r="D198" s="79" t="s">
        <v>526</v>
      </c>
      <c r="E198" s="79" t="s">
        <v>527</v>
      </c>
      <c r="F198" s="81">
        <v>97749</v>
      </c>
      <c r="G198" s="80" t="s">
        <v>13</v>
      </c>
      <c r="H198" s="83">
        <v>7000</v>
      </c>
      <c r="I198" s="78"/>
      <c r="J198" s="80" t="s">
        <v>3</v>
      </c>
      <c r="K198" s="80" t="s">
        <v>59</v>
      </c>
      <c r="L198" s="80" t="s">
        <v>60</v>
      </c>
    </row>
    <row r="199" spans="1:12" ht="15.75" hidden="1" x14ac:dyDescent="0.25">
      <c r="A199" s="79" t="s">
        <v>536</v>
      </c>
      <c r="B199" s="79" t="s">
        <v>147</v>
      </c>
      <c r="C199" s="79" t="s">
        <v>3470</v>
      </c>
      <c r="D199" s="79" t="s">
        <v>56</v>
      </c>
      <c r="E199" s="79" t="s">
        <v>208</v>
      </c>
      <c r="F199" s="81">
        <v>97683</v>
      </c>
      <c r="G199" s="80" t="s">
        <v>13</v>
      </c>
      <c r="H199" s="82"/>
      <c r="I199" s="78"/>
      <c r="J199" s="80" t="s">
        <v>3</v>
      </c>
      <c r="K199" s="80" t="s">
        <v>59</v>
      </c>
      <c r="L199" s="80" t="s">
        <v>60</v>
      </c>
    </row>
    <row r="200" spans="1:12" ht="15.75" hidden="1" x14ac:dyDescent="0.25">
      <c r="A200" s="79" t="s">
        <v>537</v>
      </c>
      <c r="B200" s="79" t="s">
        <v>143</v>
      </c>
      <c r="C200" s="79" t="s">
        <v>58</v>
      </c>
      <c r="D200" s="79" t="s">
        <v>56</v>
      </c>
      <c r="E200" s="79" t="s">
        <v>189</v>
      </c>
      <c r="F200" s="81">
        <v>97415</v>
      </c>
      <c r="G200" s="76" t="s">
        <v>13</v>
      </c>
      <c r="H200" s="77"/>
      <c r="I200" s="78"/>
      <c r="J200" s="80" t="s">
        <v>3</v>
      </c>
      <c r="K200" s="80" t="s">
        <v>59</v>
      </c>
      <c r="L200" s="80" t="s">
        <v>60</v>
      </c>
    </row>
    <row r="201" spans="1:12" ht="15.75" hidden="1" x14ac:dyDescent="0.25">
      <c r="A201" s="79" t="s">
        <v>531</v>
      </c>
      <c r="B201" s="79" t="s">
        <v>260</v>
      </c>
      <c r="C201" s="86"/>
      <c r="D201" s="79" t="s">
        <v>56</v>
      </c>
      <c r="E201" s="79" t="s">
        <v>280</v>
      </c>
      <c r="F201" s="81">
        <v>97353</v>
      </c>
      <c r="G201" s="80" t="s">
        <v>13</v>
      </c>
      <c r="H201" s="82"/>
      <c r="I201" s="78"/>
      <c r="J201" s="80" t="s">
        <v>3</v>
      </c>
      <c r="K201" s="80" t="s">
        <v>59</v>
      </c>
      <c r="L201" s="80" t="s">
        <v>60</v>
      </c>
    </row>
    <row r="202" spans="1:12" ht="15.75" hidden="1" x14ac:dyDescent="0.25">
      <c r="A202" s="79" t="s">
        <v>548</v>
      </c>
      <c r="B202" s="79" t="s">
        <v>332</v>
      </c>
      <c r="C202" s="79" t="s">
        <v>144</v>
      </c>
      <c r="D202" s="79" t="s">
        <v>56</v>
      </c>
      <c r="E202" s="79" t="s">
        <v>189</v>
      </c>
      <c r="F202" s="81">
        <v>97301</v>
      </c>
      <c r="G202" s="80" t="s">
        <v>13</v>
      </c>
      <c r="H202" s="82"/>
      <c r="I202" s="78"/>
      <c r="J202" s="80" t="s">
        <v>3</v>
      </c>
      <c r="K202" s="80" t="s">
        <v>59</v>
      </c>
      <c r="L202" s="80" t="s">
        <v>60</v>
      </c>
    </row>
    <row r="203" spans="1:12" ht="15.75" hidden="1" x14ac:dyDescent="0.25">
      <c r="A203" s="79" t="s">
        <v>295</v>
      </c>
      <c r="B203" s="79" t="s">
        <v>296</v>
      </c>
      <c r="C203" s="86"/>
      <c r="D203" s="79" t="s">
        <v>56</v>
      </c>
      <c r="E203" s="79" t="s">
        <v>297</v>
      </c>
      <c r="F203" s="81">
        <v>97296</v>
      </c>
      <c r="G203" s="80" t="s">
        <v>13</v>
      </c>
      <c r="H203" s="82"/>
      <c r="I203" s="78"/>
      <c r="J203" s="80" t="s">
        <v>1</v>
      </c>
      <c r="K203" s="80" t="s">
        <v>59</v>
      </c>
      <c r="L203" s="80" t="s">
        <v>60</v>
      </c>
    </row>
    <row r="204" spans="1:12" ht="15.75" hidden="1" x14ac:dyDescent="0.25">
      <c r="A204" s="79" t="s">
        <v>303</v>
      </c>
      <c r="B204" s="79" t="s">
        <v>304</v>
      </c>
      <c r="C204" s="79" t="s">
        <v>58</v>
      </c>
      <c r="D204" s="79" t="s">
        <v>56</v>
      </c>
      <c r="E204" s="79" t="s">
        <v>477</v>
      </c>
      <c r="F204" s="81">
        <v>97268</v>
      </c>
      <c r="G204" s="80" t="s">
        <v>13</v>
      </c>
      <c r="H204" s="82"/>
      <c r="I204" s="78"/>
      <c r="J204" s="80" t="s">
        <v>3</v>
      </c>
      <c r="K204" s="80" t="s">
        <v>59</v>
      </c>
      <c r="L204" s="80" t="s">
        <v>60</v>
      </c>
    </row>
    <row r="205" spans="1:12" ht="15.75" hidden="1" x14ac:dyDescent="0.25">
      <c r="A205" s="79" t="s">
        <v>542</v>
      </c>
      <c r="B205" s="79" t="s">
        <v>543</v>
      </c>
      <c r="C205" s="79" t="s">
        <v>3251</v>
      </c>
      <c r="D205" s="79" t="s">
        <v>56</v>
      </c>
      <c r="E205" s="79" t="s">
        <v>280</v>
      </c>
      <c r="F205" s="81">
        <v>97247</v>
      </c>
      <c r="G205" s="80" t="s">
        <v>13</v>
      </c>
      <c r="H205" s="82"/>
      <c r="I205" s="78"/>
      <c r="J205" s="80" t="s">
        <v>3</v>
      </c>
      <c r="K205" s="80" t="s">
        <v>59</v>
      </c>
      <c r="L205" s="80" t="s">
        <v>60</v>
      </c>
    </row>
    <row r="206" spans="1:12" ht="15.75" hidden="1" x14ac:dyDescent="0.25">
      <c r="A206" s="79" t="s">
        <v>513</v>
      </c>
      <c r="B206" s="79" t="s">
        <v>349</v>
      </c>
      <c r="C206" s="79" t="s">
        <v>18</v>
      </c>
      <c r="D206" s="79" t="s">
        <v>56</v>
      </c>
      <c r="E206" s="79" t="s">
        <v>514</v>
      </c>
      <c r="F206" s="81">
        <v>96916</v>
      </c>
      <c r="G206" s="80" t="s">
        <v>13</v>
      </c>
      <c r="H206" s="82"/>
      <c r="I206" s="78"/>
      <c r="J206" s="80" t="s">
        <v>3</v>
      </c>
      <c r="K206" s="80" t="s">
        <v>59</v>
      </c>
      <c r="L206" s="80" t="s">
        <v>60</v>
      </c>
    </row>
    <row r="207" spans="1:12" ht="15.75" hidden="1" x14ac:dyDescent="0.25">
      <c r="A207" s="79" t="s">
        <v>532</v>
      </c>
      <c r="B207" s="79" t="s">
        <v>67</v>
      </c>
      <c r="C207" s="79" t="s">
        <v>224</v>
      </c>
      <c r="D207" s="79" t="s">
        <v>56</v>
      </c>
      <c r="E207" s="79" t="s">
        <v>93</v>
      </c>
      <c r="F207" s="81">
        <v>96437</v>
      </c>
      <c r="G207" s="80" t="s">
        <v>13</v>
      </c>
      <c r="H207" s="82"/>
      <c r="I207" s="78"/>
      <c r="J207" s="80" t="s">
        <v>3</v>
      </c>
      <c r="K207" s="80" t="s">
        <v>59</v>
      </c>
      <c r="L207" s="80" t="s">
        <v>60</v>
      </c>
    </row>
    <row r="208" spans="1:12" ht="15.75" hidden="1" x14ac:dyDescent="0.25">
      <c r="A208" s="79" t="s">
        <v>549</v>
      </c>
      <c r="B208" s="79" t="s">
        <v>483</v>
      </c>
      <c r="C208" s="79" t="s">
        <v>12</v>
      </c>
      <c r="D208" s="79" t="s">
        <v>56</v>
      </c>
      <c r="E208" s="79" t="s">
        <v>258</v>
      </c>
      <c r="F208" s="81">
        <v>96354</v>
      </c>
      <c r="G208" s="80" t="s">
        <v>13</v>
      </c>
      <c r="H208" s="82"/>
      <c r="I208" s="78"/>
      <c r="J208" s="80" t="s">
        <v>3372</v>
      </c>
      <c r="K208" s="80" t="s">
        <v>59</v>
      </c>
      <c r="L208" s="80" t="s">
        <v>60</v>
      </c>
    </row>
    <row r="209" spans="1:12" ht="15.75" hidden="1" x14ac:dyDescent="0.25">
      <c r="A209" s="79" t="s">
        <v>563</v>
      </c>
      <c r="B209" s="79" t="s">
        <v>564</v>
      </c>
      <c r="C209" s="79" t="s">
        <v>3471</v>
      </c>
      <c r="D209" s="79" t="s">
        <v>56</v>
      </c>
      <c r="E209" s="79" t="s">
        <v>189</v>
      </c>
      <c r="F209" s="81">
        <v>96222</v>
      </c>
      <c r="G209" s="80" t="s">
        <v>13</v>
      </c>
      <c r="H209" s="82"/>
      <c r="I209" s="78"/>
      <c r="J209" s="80" t="s">
        <v>3</v>
      </c>
      <c r="K209" s="80" t="s">
        <v>59</v>
      </c>
      <c r="L209" s="80" t="s">
        <v>60</v>
      </c>
    </row>
    <row r="210" spans="1:12" ht="15.75" x14ac:dyDescent="0.25">
      <c r="A210" s="79" t="s">
        <v>446</v>
      </c>
      <c r="B210" s="79" t="s">
        <v>17</v>
      </c>
      <c r="C210" s="79" t="s">
        <v>51</v>
      </c>
      <c r="D210" s="79" t="s">
        <v>2696</v>
      </c>
      <c r="E210" s="79" t="s">
        <v>3374</v>
      </c>
      <c r="F210" s="81">
        <v>96098</v>
      </c>
      <c r="G210" s="80" t="s">
        <v>13</v>
      </c>
      <c r="H210" s="83">
        <v>18000</v>
      </c>
      <c r="I210" s="78"/>
      <c r="J210" s="80" t="s">
        <v>0</v>
      </c>
      <c r="K210" s="80" t="s">
        <v>14</v>
      </c>
      <c r="L210" s="80" t="s">
        <v>7373</v>
      </c>
    </row>
    <row r="211" spans="1:12" ht="15.75" hidden="1" x14ac:dyDescent="0.25">
      <c r="A211" s="79" t="s">
        <v>538</v>
      </c>
      <c r="B211" s="79" t="s">
        <v>539</v>
      </c>
      <c r="C211" s="86"/>
      <c r="D211" s="79" t="s">
        <v>56</v>
      </c>
      <c r="E211" s="79" t="s">
        <v>93</v>
      </c>
      <c r="F211" s="81">
        <v>95905</v>
      </c>
      <c r="G211" s="80" t="s">
        <v>13</v>
      </c>
      <c r="H211" s="82"/>
      <c r="I211" s="78"/>
      <c r="J211" s="80" t="s">
        <v>3372</v>
      </c>
      <c r="K211" s="80" t="s">
        <v>59</v>
      </c>
      <c r="L211" s="80" t="s">
        <v>60</v>
      </c>
    </row>
    <row r="212" spans="1:12" ht="15.75" x14ac:dyDescent="0.25">
      <c r="A212" s="79" t="s">
        <v>554</v>
      </c>
      <c r="B212" s="79" t="s">
        <v>358</v>
      </c>
      <c r="C212" s="79" t="s">
        <v>8</v>
      </c>
      <c r="D212" s="79" t="s">
        <v>555</v>
      </c>
      <c r="E212" s="79" t="s">
        <v>3374</v>
      </c>
      <c r="F212" s="81">
        <v>95319</v>
      </c>
      <c r="G212" s="80" t="s">
        <v>13</v>
      </c>
      <c r="H212" s="83">
        <v>10000</v>
      </c>
      <c r="I212" s="78"/>
      <c r="J212" s="80" t="s">
        <v>0</v>
      </c>
      <c r="K212" s="80" t="s">
        <v>14</v>
      </c>
      <c r="L212" s="80" t="s">
        <v>7373</v>
      </c>
    </row>
    <row r="213" spans="1:12" ht="15.75" hidden="1" x14ac:dyDescent="0.25">
      <c r="A213" s="79" t="s">
        <v>550</v>
      </c>
      <c r="B213" s="79" t="s">
        <v>551</v>
      </c>
      <c r="C213" s="79" t="s">
        <v>58</v>
      </c>
      <c r="D213" s="79" t="s">
        <v>56</v>
      </c>
      <c r="E213" s="79" t="s">
        <v>297</v>
      </c>
      <c r="F213" s="81">
        <v>94954</v>
      </c>
      <c r="G213" s="80" t="s">
        <v>13</v>
      </c>
      <c r="H213" s="82"/>
      <c r="I213" s="78"/>
      <c r="J213" s="80" t="s">
        <v>3</v>
      </c>
      <c r="K213" s="80" t="s">
        <v>59</v>
      </c>
      <c r="L213" s="80" t="s">
        <v>60</v>
      </c>
    </row>
    <row r="214" spans="1:12" ht="15.75" hidden="1" x14ac:dyDescent="0.25">
      <c r="A214" s="79" t="s">
        <v>552</v>
      </c>
      <c r="B214" s="79" t="s">
        <v>553</v>
      </c>
      <c r="C214" s="86"/>
      <c r="D214" s="79" t="s">
        <v>56</v>
      </c>
      <c r="E214" s="79" t="s">
        <v>258</v>
      </c>
      <c r="F214" s="81">
        <v>94795</v>
      </c>
      <c r="G214" s="80" t="s">
        <v>13</v>
      </c>
      <c r="H214" s="83">
        <v>1500</v>
      </c>
      <c r="I214" s="78"/>
      <c r="J214" s="80" t="s">
        <v>3</v>
      </c>
      <c r="K214" s="80" t="s">
        <v>59</v>
      </c>
      <c r="L214" s="80" t="s">
        <v>60</v>
      </c>
    </row>
    <row r="215" spans="1:12" ht="15.75" hidden="1" x14ac:dyDescent="0.25">
      <c r="A215" s="79" t="s">
        <v>608</v>
      </c>
      <c r="B215" s="79" t="s">
        <v>609</v>
      </c>
      <c r="C215" s="79" t="s">
        <v>144</v>
      </c>
      <c r="D215" s="79" t="s">
        <v>610</v>
      </c>
      <c r="E215" s="79" t="s">
        <v>100</v>
      </c>
      <c r="F215" s="81">
        <v>94572</v>
      </c>
      <c r="G215" s="80" t="s">
        <v>13</v>
      </c>
      <c r="H215" s="82"/>
      <c r="I215" s="78"/>
      <c r="J215" s="80" t="s">
        <v>2</v>
      </c>
      <c r="K215" s="80" t="s">
        <v>14</v>
      </c>
      <c r="L215" s="80" t="s">
        <v>15</v>
      </c>
    </row>
    <row r="216" spans="1:12" ht="15.75" hidden="1" x14ac:dyDescent="0.25">
      <c r="A216" s="79" t="s">
        <v>611</v>
      </c>
      <c r="B216" s="79" t="s">
        <v>612</v>
      </c>
      <c r="C216" s="79" t="s">
        <v>87</v>
      </c>
      <c r="D216" s="79" t="s">
        <v>3472</v>
      </c>
      <c r="E216" s="79" t="s">
        <v>53</v>
      </c>
      <c r="F216" s="81">
        <v>94572</v>
      </c>
      <c r="G216" s="80" t="s">
        <v>13</v>
      </c>
      <c r="H216" s="82"/>
      <c r="I216" s="78"/>
      <c r="J216" s="80" t="s">
        <v>2</v>
      </c>
      <c r="K216" s="80" t="s">
        <v>14</v>
      </c>
      <c r="L216" s="80" t="s">
        <v>15</v>
      </c>
    </row>
    <row r="217" spans="1:12" ht="15.75" hidden="1" x14ac:dyDescent="0.25">
      <c r="A217" s="79" t="s">
        <v>556</v>
      </c>
      <c r="B217" s="79" t="s">
        <v>147</v>
      </c>
      <c r="C217" s="79" t="s">
        <v>3473</v>
      </c>
      <c r="D217" s="79" t="s">
        <v>557</v>
      </c>
      <c r="E217" s="79" t="s">
        <v>240</v>
      </c>
      <c r="F217" s="81">
        <v>94401</v>
      </c>
      <c r="G217" s="80" t="s">
        <v>13</v>
      </c>
      <c r="H217" s="82"/>
      <c r="I217" s="85"/>
      <c r="J217" s="80" t="s">
        <v>3373</v>
      </c>
      <c r="K217" s="80" t="s">
        <v>14</v>
      </c>
      <c r="L217" s="80" t="s">
        <v>15</v>
      </c>
    </row>
    <row r="218" spans="1:12" ht="15.75" hidden="1" x14ac:dyDescent="0.25">
      <c r="A218" s="87" t="s">
        <v>429</v>
      </c>
      <c r="B218" s="87" t="s">
        <v>87</v>
      </c>
      <c r="C218" s="87" t="s">
        <v>650</v>
      </c>
      <c r="D218" s="87" t="s">
        <v>195</v>
      </c>
      <c r="E218" s="87" t="s">
        <v>249</v>
      </c>
      <c r="F218" s="89">
        <v>94267</v>
      </c>
      <c r="G218" s="88" t="s">
        <v>13</v>
      </c>
      <c r="H218" s="90"/>
      <c r="I218" s="91"/>
      <c r="J218" s="88" t="s">
        <v>1</v>
      </c>
      <c r="K218" s="88" t="s">
        <v>59</v>
      </c>
      <c r="L218" s="88" t="s">
        <v>60</v>
      </c>
    </row>
    <row r="219" spans="1:12" ht="15.75" hidden="1" x14ac:dyDescent="0.25">
      <c r="A219" s="79" t="s">
        <v>3474</v>
      </c>
      <c r="B219" s="79" t="s">
        <v>1145</v>
      </c>
      <c r="C219" s="79" t="s">
        <v>1165</v>
      </c>
      <c r="D219" s="79" t="s">
        <v>3475</v>
      </c>
      <c r="E219" s="79" t="s">
        <v>53</v>
      </c>
      <c r="F219" s="81">
        <v>94109</v>
      </c>
      <c r="G219" s="80" t="s">
        <v>13</v>
      </c>
      <c r="H219" s="82"/>
      <c r="I219" s="78"/>
      <c r="J219" s="80" t="s">
        <v>2</v>
      </c>
      <c r="K219" s="80" t="s">
        <v>14</v>
      </c>
      <c r="L219" s="80" t="s">
        <v>15</v>
      </c>
    </row>
    <row r="220" spans="1:12" ht="15.75" hidden="1" x14ac:dyDescent="0.25">
      <c r="A220" s="79" t="s">
        <v>560</v>
      </c>
      <c r="B220" s="79" t="s">
        <v>35</v>
      </c>
      <c r="C220" s="79" t="s">
        <v>8</v>
      </c>
      <c r="D220" s="79" t="s">
        <v>56</v>
      </c>
      <c r="E220" s="79" t="s">
        <v>270</v>
      </c>
      <c r="F220" s="81">
        <v>94080</v>
      </c>
      <c r="G220" s="80" t="s">
        <v>13</v>
      </c>
      <c r="H220" s="83">
        <v>27835</v>
      </c>
      <c r="I220" s="78"/>
      <c r="J220" s="80" t="s">
        <v>3375</v>
      </c>
      <c r="K220" s="80" t="s">
        <v>59</v>
      </c>
      <c r="L220" s="80" t="s">
        <v>60</v>
      </c>
    </row>
    <row r="221" spans="1:12" ht="15.75" hidden="1" x14ac:dyDescent="0.25">
      <c r="A221" s="79" t="s">
        <v>1527</v>
      </c>
      <c r="B221" s="79" t="s">
        <v>1256</v>
      </c>
      <c r="C221" s="86"/>
      <c r="D221" s="79" t="s">
        <v>195</v>
      </c>
      <c r="E221" s="79" t="s">
        <v>527</v>
      </c>
      <c r="F221" s="81">
        <v>94034</v>
      </c>
      <c r="G221" s="80" t="s">
        <v>13</v>
      </c>
      <c r="H221" s="82"/>
      <c r="I221" s="78"/>
      <c r="J221" s="80" t="s">
        <v>1</v>
      </c>
      <c r="K221" s="80" t="s">
        <v>59</v>
      </c>
      <c r="L221" s="80" t="s">
        <v>60</v>
      </c>
    </row>
    <row r="222" spans="1:12" ht="15.75" hidden="1" x14ac:dyDescent="0.25">
      <c r="A222" s="79" t="s">
        <v>955</v>
      </c>
      <c r="B222" s="79" t="s">
        <v>1484</v>
      </c>
      <c r="C222" s="79" t="s">
        <v>1111</v>
      </c>
      <c r="D222" s="79" t="s">
        <v>2699</v>
      </c>
      <c r="E222" s="79" t="s">
        <v>120</v>
      </c>
      <c r="F222" s="81">
        <v>94006</v>
      </c>
      <c r="G222" s="80" t="s">
        <v>13</v>
      </c>
      <c r="H222" s="82"/>
      <c r="I222" s="78"/>
      <c r="J222" s="80" t="s">
        <v>4</v>
      </c>
      <c r="K222" s="80" t="s">
        <v>14</v>
      </c>
      <c r="L222" s="80" t="s">
        <v>121</v>
      </c>
    </row>
    <row r="223" spans="1:12" ht="15.75" hidden="1" x14ac:dyDescent="0.25">
      <c r="A223" s="79" t="s">
        <v>566</v>
      </c>
      <c r="B223" s="79" t="s">
        <v>377</v>
      </c>
      <c r="C223" s="79" t="s">
        <v>50</v>
      </c>
      <c r="D223" s="79" t="s">
        <v>56</v>
      </c>
      <c r="E223" s="79" t="s">
        <v>297</v>
      </c>
      <c r="F223" s="81">
        <v>93783</v>
      </c>
      <c r="G223" s="80" t="s">
        <v>13</v>
      </c>
      <c r="H223" s="82"/>
      <c r="I223" s="78"/>
      <c r="J223" s="80" t="s">
        <v>1</v>
      </c>
      <c r="K223" s="80" t="s">
        <v>59</v>
      </c>
      <c r="L223" s="80" t="s">
        <v>60</v>
      </c>
    </row>
    <row r="224" spans="1:12" ht="15.75" hidden="1" x14ac:dyDescent="0.25">
      <c r="A224" s="79" t="s">
        <v>594</v>
      </c>
      <c r="B224" s="79" t="s">
        <v>595</v>
      </c>
      <c r="C224" s="79" t="s">
        <v>3476</v>
      </c>
      <c r="D224" s="79" t="s">
        <v>517</v>
      </c>
      <c r="E224" s="79" t="s">
        <v>120</v>
      </c>
      <c r="F224" s="81">
        <v>93701</v>
      </c>
      <c r="G224" s="80" t="s">
        <v>13</v>
      </c>
      <c r="H224" s="83">
        <v>9000</v>
      </c>
      <c r="I224" s="78"/>
      <c r="J224" s="80" t="s">
        <v>4</v>
      </c>
      <c r="K224" s="80" t="s">
        <v>14</v>
      </c>
      <c r="L224" s="80" t="s">
        <v>121</v>
      </c>
    </row>
    <row r="225" spans="1:12" ht="15.75" hidden="1" x14ac:dyDescent="0.25">
      <c r="A225" s="79" t="s">
        <v>614</v>
      </c>
      <c r="B225" s="79" t="s">
        <v>615</v>
      </c>
      <c r="C225" s="86"/>
      <c r="D225" s="79" t="s">
        <v>56</v>
      </c>
      <c r="E225" s="79" t="s">
        <v>270</v>
      </c>
      <c r="F225" s="81">
        <v>93663</v>
      </c>
      <c r="G225" s="80" t="s">
        <v>13</v>
      </c>
      <c r="H225" s="82"/>
      <c r="I225" s="78"/>
      <c r="J225" s="80" t="s">
        <v>3</v>
      </c>
      <c r="K225" s="80" t="s">
        <v>59</v>
      </c>
      <c r="L225" s="80" t="s">
        <v>60</v>
      </c>
    </row>
    <row r="226" spans="1:12" ht="15.75" hidden="1" x14ac:dyDescent="0.25">
      <c r="A226" s="79" t="s">
        <v>636</v>
      </c>
      <c r="B226" s="79" t="s">
        <v>637</v>
      </c>
      <c r="C226" s="79" t="s">
        <v>3477</v>
      </c>
      <c r="D226" s="79" t="s">
        <v>1198</v>
      </c>
      <c r="E226" s="79" t="s">
        <v>639</v>
      </c>
      <c r="F226" s="81">
        <v>93636</v>
      </c>
      <c r="G226" s="80" t="s">
        <v>13</v>
      </c>
      <c r="H226" s="82"/>
      <c r="I226" s="84"/>
      <c r="J226" s="80" t="s">
        <v>2</v>
      </c>
      <c r="K226" s="80" t="s">
        <v>14</v>
      </c>
      <c r="L226" s="80" t="s">
        <v>15</v>
      </c>
    </row>
    <row r="227" spans="1:12" ht="15.75" hidden="1" x14ac:dyDescent="0.25">
      <c r="A227" s="79" t="s">
        <v>558</v>
      </c>
      <c r="B227" s="79" t="s">
        <v>559</v>
      </c>
      <c r="C227" s="86"/>
      <c r="D227" s="79" t="s">
        <v>56</v>
      </c>
      <c r="E227" s="79" t="s">
        <v>342</v>
      </c>
      <c r="F227" s="81">
        <v>93536</v>
      </c>
      <c r="G227" s="80" t="s">
        <v>13</v>
      </c>
      <c r="H227" s="82"/>
      <c r="I227" s="78"/>
      <c r="J227" s="80" t="s">
        <v>3</v>
      </c>
      <c r="K227" s="80" t="s">
        <v>59</v>
      </c>
      <c r="L227" s="80" t="s">
        <v>60</v>
      </c>
    </row>
    <row r="228" spans="1:12" ht="15.75" hidden="1" x14ac:dyDescent="0.25">
      <c r="A228" s="79" t="s">
        <v>295</v>
      </c>
      <c r="B228" s="79" t="s">
        <v>50</v>
      </c>
      <c r="C228" s="79" t="s">
        <v>3478</v>
      </c>
      <c r="D228" s="79" t="s">
        <v>56</v>
      </c>
      <c r="E228" s="79" t="s">
        <v>297</v>
      </c>
      <c r="F228" s="81">
        <v>93302</v>
      </c>
      <c r="G228" s="80" t="s">
        <v>13</v>
      </c>
      <c r="H228" s="82"/>
      <c r="I228" s="78"/>
      <c r="J228" s="80" t="s">
        <v>1</v>
      </c>
      <c r="K228" s="80" t="s">
        <v>59</v>
      </c>
      <c r="L228" s="80" t="s">
        <v>60</v>
      </c>
    </row>
    <row r="229" spans="1:12" ht="15.75" hidden="1" x14ac:dyDescent="0.25">
      <c r="A229" s="79" t="s">
        <v>540</v>
      </c>
      <c r="B229" s="79" t="s">
        <v>127</v>
      </c>
      <c r="C229" s="79" t="s">
        <v>87</v>
      </c>
      <c r="D229" s="79" t="s">
        <v>56</v>
      </c>
      <c r="E229" s="79" t="s">
        <v>541</v>
      </c>
      <c r="F229" s="81">
        <v>93215</v>
      </c>
      <c r="G229" s="80" t="s">
        <v>13</v>
      </c>
      <c r="H229" s="82"/>
      <c r="I229" s="78"/>
      <c r="J229" s="80" t="s">
        <v>3</v>
      </c>
      <c r="K229" s="80" t="s">
        <v>59</v>
      </c>
      <c r="L229" s="80" t="s">
        <v>60</v>
      </c>
    </row>
    <row r="230" spans="1:12" ht="15.75" hidden="1" x14ac:dyDescent="0.25">
      <c r="A230" s="79" t="s">
        <v>577</v>
      </c>
      <c r="B230" s="79" t="s">
        <v>46</v>
      </c>
      <c r="C230" s="79" t="s">
        <v>313</v>
      </c>
      <c r="D230" s="79" t="s">
        <v>56</v>
      </c>
      <c r="E230" s="79" t="s">
        <v>297</v>
      </c>
      <c r="F230" s="94">
        <v>93206</v>
      </c>
      <c r="G230" s="76" t="s">
        <v>13</v>
      </c>
      <c r="H230" s="82"/>
      <c r="I230" s="78"/>
      <c r="J230" s="76" t="s">
        <v>1</v>
      </c>
      <c r="K230" s="76" t="s">
        <v>59</v>
      </c>
      <c r="L230" s="76" t="s">
        <v>60</v>
      </c>
    </row>
    <row r="231" spans="1:12" ht="15.75" hidden="1" x14ac:dyDescent="0.25">
      <c r="A231" s="79" t="s">
        <v>313</v>
      </c>
      <c r="B231" s="79" t="s">
        <v>511</v>
      </c>
      <c r="C231" s="86"/>
      <c r="D231" s="79" t="s">
        <v>201</v>
      </c>
      <c r="E231" s="79" t="s">
        <v>234</v>
      </c>
      <c r="F231" s="81">
        <v>93136</v>
      </c>
      <c r="G231" s="80" t="s">
        <v>13</v>
      </c>
      <c r="H231" s="82"/>
      <c r="I231" s="78"/>
      <c r="J231" s="80" t="s">
        <v>3</v>
      </c>
      <c r="K231" s="80" t="s">
        <v>59</v>
      </c>
      <c r="L231" s="80" t="s">
        <v>60</v>
      </c>
    </row>
    <row r="232" spans="1:12" ht="15.75" hidden="1" x14ac:dyDescent="0.25">
      <c r="A232" s="79" t="s">
        <v>571</v>
      </c>
      <c r="B232" s="79" t="s">
        <v>559</v>
      </c>
      <c r="C232" s="79" t="s">
        <v>263</v>
      </c>
      <c r="D232" s="79" t="s">
        <v>572</v>
      </c>
      <c r="E232" s="79" t="s">
        <v>573</v>
      </c>
      <c r="F232" s="81">
        <v>93015</v>
      </c>
      <c r="G232" s="80" t="s">
        <v>13</v>
      </c>
      <c r="H232" s="83">
        <v>625</v>
      </c>
      <c r="I232" s="84"/>
      <c r="J232" s="80" t="s">
        <v>3</v>
      </c>
      <c r="K232" s="80" t="s">
        <v>59</v>
      </c>
      <c r="L232" s="80" t="s">
        <v>60</v>
      </c>
    </row>
    <row r="233" spans="1:12" ht="15.75" hidden="1" x14ac:dyDescent="0.25">
      <c r="A233" s="79" t="s">
        <v>574</v>
      </c>
      <c r="B233" s="79" t="s">
        <v>575</v>
      </c>
      <c r="C233" s="79" t="s">
        <v>12</v>
      </c>
      <c r="D233" s="79" t="s">
        <v>56</v>
      </c>
      <c r="E233" s="79" t="s">
        <v>576</v>
      </c>
      <c r="F233" s="81">
        <v>93013</v>
      </c>
      <c r="G233" s="80" t="s">
        <v>13</v>
      </c>
      <c r="H233" s="82"/>
      <c r="I233" s="78"/>
      <c r="J233" s="80" t="s">
        <v>3</v>
      </c>
      <c r="K233" s="80" t="s">
        <v>59</v>
      </c>
      <c r="L233" s="80" t="s">
        <v>60</v>
      </c>
    </row>
    <row r="234" spans="1:12" ht="15.75" hidden="1" x14ac:dyDescent="0.25">
      <c r="A234" s="79" t="s">
        <v>350</v>
      </c>
      <c r="B234" s="79" t="s">
        <v>351</v>
      </c>
      <c r="C234" s="79" t="s">
        <v>58</v>
      </c>
      <c r="D234" s="79" t="s">
        <v>2701</v>
      </c>
      <c r="E234" s="79" t="s">
        <v>20</v>
      </c>
      <c r="F234" s="81">
        <v>92986</v>
      </c>
      <c r="G234" s="80" t="s">
        <v>13</v>
      </c>
      <c r="H234" s="83">
        <v>10000</v>
      </c>
      <c r="I234" s="78"/>
      <c r="J234" s="80" t="s">
        <v>3373</v>
      </c>
      <c r="K234" s="80" t="s">
        <v>14</v>
      </c>
      <c r="L234" s="80" t="s">
        <v>15</v>
      </c>
    </row>
    <row r="235" spans="1:12" ht="15.75" hidden="1" x14ac:dyDescent="0.25">
      <c r="A235" s="79" t="s">
        <v>656</v>
      </c>
      <c r="B235" s="79" t="s">
        <v>127</v>
      </c>
      <c r="C235" s="79" t="s">
        <v>311</v>
      </c>
      <c r="D235" s="79" t="s">
        <v>657</v>
      </c>
      <c r="E235" s="79" t="s">
        <v>658</v>
      </c>
      <c r="F235" s="81">
        <v>92560</v>
      </c>
      <c r="G235" s="80" t="s">
        <v>13</v>
      </c>
      <c r="H235" s="82"/>
      <c r="I235" s="78"/>
      <c r="J235" s="80" t="s">
        <v>3373</v>
      </c>
      <c r="K235" s="80" t="s">
        <v>14</v>
      </c>
      <c r="L235" s="80" t="s">
        <v>15</v>
      </c>
    </row>
    <row r="236" spans="1:12" ht="15.75" hidden="1" x14ac:dyDescent="0.25">
      <c r="A236" s="79" t="s">
        <v>596</v>
      </c>
      <c r="B236" s="79" t="s">
        <v>597</v>
      </c>
      <c r="C236" s="79" t="s">
        <v>87</v>
      </c>
      <c r="D236" s="79" t="s">
        <v>56</v>
      </c>
      <c r="E236" s="79" t="s">
        <v>189</v>
      </c>
      <c r="F236" s="81">
        <v>92554</v>
      </c>
      <c r="G236" s="80" t="s">
        <v>13</v>
      </c>
      <c r="H236" s="82"/>
      <c r="I236" s="78"/>
      <c r="J236" s="80" t="s">
        <v>3</v>
      </c>
      <c r="K236" s="80" t="s">
        <v>59</v>
      </c>
      <c r="L236" s="80" t="s">
        <v>60</v>
      </c>
    </row>
    <row r="237" spans="1:12" ht="15.75" x14ac:dyDescent="0.25">
      <c r="A237" s="79" t="s">
        <v>2697</v>
      </c>
      <c r="B237" s="79" t="s">
        <v>2698</v>
      </c>
      <c r="C237" s="79" t="s">
        <v>351</v>
      </c>
      <c r="D237" s="79" t="s">
        <v>56</v>
      </c>
      <c r="E237" s="79" t="s">
        <v>508</v>
      </c>
      <c r="F237" s="81">
        <v>92479</v>
      </c>
      <c r="G237" s="80" t="s">
        <v>13</v>
      </c>
      <c r="H237" s="82"/>
      <c r="I237" s="78"/>
      <c r="J237" s="80" t="s">
        <v>0</v>
      </c>
      <c r="K237" s="80" t="s">
        <v>14</v>
      </c>
      <c r="L237" s="80" t="s">
        <v>7373</v>
      </c>
    </row>
    <row r="238" spans="1:12" ht="15.75" hidden="1" x14ac:dyDescent="0.25">
      <c r="A238" s="79" t="s">
        <v>165</v>
      </c>
      <c r="B238" s="79" t="s">
        <v>606</v>
      </c>
      <c r="C238" s="79" t="s">
        <v>287</v>
      </c>
      <c r="D238" s="79" t="s">
        <v>195</v>
      </c>
      <c r="E238" s="79" t="s">
        <v>607</v>
      </c>
      <c r="F238" s="81">
        <v>92120</v>
      </c>
      <c r="G238" s="80" t="s">
        <v>13</v>
      </c>
      <c r="H238" s="82"/>
      <c r="I238" s="78"/>
      <c r="J238" s="80" t="s">
        <v>3</v>
      </c>
      <c r="K238" s="80" t="s">
        <v>59</v>
      </c>
      <c r="L238" s="80" t="s">
        <v>60</v>
      </c>
    </row>
    <row r="239" spans="1:12" ht="15.75" hidden="1" x14ac:dyDescent="0.25">
      <c r="A239" s="79" t="s">
        <v>661</v>
      </c>
      <c r="B239" s="79" t="s">
        <v>78</v>
      </c>
      <c r="C239" s="79" t="s">
        <v>1400</v>
      </c>
      <c r="D239" s="79" t="s">
        <v>662</v>
      </c>
      <c r="E239" s="79" t="s">
        <v>53</v>
      </c>
      <c r="F239" s="81">
        <v>92000</v>
      </c>
      <c r="G239" s="80" t="s">
        <v>13</v>
      </c>
      <c r="H239" s="82"/>
      <c r="I239" s="78"/>
      <c r="J239" s="80" t="s">
        <v>2</v>
      </c>
      <c r="K239" s="80" t="s">
        <v>14</v>
      </c>
      <c r="L239" s="80" t="s">
        <v>15</v>
      </c>
    </row>
    <row r="240" spans="1:12" ht="15.75" hidden="1" x14ac:dyDescent="0.25">
      <c r="A240" s="79" t="s">
        <v>604</v>
      </c>
      <c r="B240" s="79" t="s">
        <v>605</v>
      </c>
      <c r="C240" s="79" t="s">
        <v>3479</v>
      </c>
      <c r="D240" s="79" t="s">
        <v>56</v>
      </c>
      <c r="E240" s="79" t="s">
        <v>93</v>
      </c>
      <c r="F240" s="81">
        <v>91883</v>
      </c>
      <c r="G240" s="80" t="s">
        <v>13</v>
      </c>
      <c r="H240" s="82"/>
      <c r="I240" s="78"/>
      <c r="J240" s="80" t="s">
        <v>3</v>
      </c>
      <c r="K240" s="80" t="s">
        <v>59</v>
      </c>
      <c r="L240" s="80" t="s">
        <v>60</v>
      </c>
    </row>
    <row r="241" spans="1:12" ht="15.75" hidden="1" x14ac:dyDescent="0.25">
      <c r="A241" s="79" t="s">
        <v>620</v>
      </c>
      <c r="B241" s="79" t="s">
        <v>621</v>
      </c>
      <c r="C241" s="79" t="s">
        <v>622</v>
      </c>
      <c r="D241" s="79" t="s">
        <v>159</v>
      </c>
      <c r="E241" s="79" t="s">
        <v>1322</v>
      </c>
      <c r="F241" s="81">
        <v>91864</v>
      </c>
      <c r="G241" s="80" t="s">
        <v>13</v>
      </c>
      <c r="H241" s="83">
        <v>8000</v>
      </c>
      <c r="I241" s="78"/>
      <c r="J241" s="80" t="s">
        <v>3</v>
      </c>
      <c r="K241" s="80" t="s">
        <v>59</v>
      </c>
      <c r="L241" s="80" t="s">
        <v>60</v>
      </c>
    </row>
    <row r="242" spans="1:12" ht="15.75" hidden="1" x14ac:dyDescent="0.25">
      <c r="A242" s="79" t="s">
        <v>644</v>
      </c>
      <c r="B242" s="79" t="s">
        <v>260</v>
      </c>
      <c r="C242" s="79" t="s">
        <v>774</v>
      </c>
      <c r="D242" s="79" t="s">
        <v>56</v>
      </c>
      <c r="E242" s="79" t="s">
        <v>211</v>
      </c>
      <c r="F242" s="81">
        <v>91845</v>
      </c>
      <c r="G242" s="80" t="s">
        <v>13</v>
      </c>
      <c r="H242" s="82"/>
      <c r="I242" s="78"/>
      <c r="J242" s="80" t="s">
        <v>3</v>
      </c>
      <c r="K242" s="80" t="s">
        <v>59</v>
      </c>
      <c r="L242" s="80" t="s">
        <v>60</v>
      </c>
    </row>
    <row r="243" spans="1:12" ht="15.75" hidden="1" x14ac:dyDescent="0.25">
      <c r="A243" s="79" t="s">
        <v>589</v>
      </c>
      <c r="B243" s="79" t="s">
        <v>50</v>
      </c>
      <c r="C243" s="79" t="s">
        <v>151</v>
      </c>
      <c r="D243" s="79" t="s">
        <v>56</v>
      </c>
      <c r="E243" s="79" t="s">
        <v>514</v>
      </c>
      <c r="F243" s="81">
        <v>91785</v>
      </c>
      <c r="G243" s="80" t="s">
        <v>13</v>
      </c>
      <c r="H243" s="82"/>
      <c r="I243" s="78"/>
      <c r="J243" s="80" t="s">
        <v>1</v>
      </c>
      <c r="K243" s="80" t="s">
        <v>59</v>
      </c>
      <c r="L243" s="80" t="s">
        <v>60</v>
      </c>
    </row>
    <row r="244" spans="1:12" ht="15.75" hidden="1" x14ac:dyDescent="0.25">
      <c r="A244" s="79" t="s">
        <v>643</v>
      </c>
      <c r="B244" s="79" t="s">
        <v>349</v>
      </c>
      <c r="C244" s="79" t="s">
        <v>3480</v>
      </c>
      <c r="D244" s="79" t="s">
        <v>56</v>
      </c>
      <c r="E244" s="79" t="s">
        <v>501</v>
      </c>
      <c r="F244" s="81">
        <v>91776</v>
      </c>
      <c r="G244" s="80" t="s">
        <v>13</v>
      </c>
      <c r="H244" s="82"/>
      <c r="I244" s="78"/>
      <c r="J244" s="80" t="s">
        <v>3</v>
      </c>
      <c r="K244" s="80" t="s">
        <v>59</v>
      </c>
      <c r="L244" s="80" t="s">
        <v>60</v>
      </c>
    </row>
    <row r="245" spans="1:12" ht="15.75" hidden="1" x14ac:dyDescent="0.25">
      <c r="A245" s="79" t="s">
        <v>470</v>
      </c>
      <c r="B245" s="79" t="s">
        <v>181</v>
      </c>
      <c r="C245" s="79" t="s">
        <v>3481</v>
      </c>
      <c r="D245" s="79" t="s">
        <v>3482</v>
      </c>
      <c r="E245" s="79" t="s">
        <v>141</v>
      </c>
      <c r="F245" s="81">
        <v>91666</v>
      </c>
      <c r="G245" s="80" t="s">
        <v>13</v>
      </c>
      <c r="H245" s="82"/>
      <c r="I245" s="78"/>
      <c r="J245" s="80" t="s">
        <v>2</v>
      </c>
      <c r="K245" s="80" t="s">
        <v>14</v>
      </c>
      <c r="L245" s="80" t="s">
        <v>15</v>
      </c>
    </row>
    <row r="246" spans="1:12" ht="15.75" hidden="1" x14ac:dyDescent="0.25">
      <c r="A246" s="79" t="s">
        <v>583</v>
      </c>
      <c r="B246" s="79" t="s">
        <v>184</v>
      </c>
      <c r="C246" s="79" t="s">
        <v>3483</v>
      </c>
      <c r="D246" s="79" t="s">
        <v>56</v>
      </c>
      <c r="E246" s="79" t="s">
        <v>270</v>
      </c>
      <c r="F246" s="81">
        <v>91539</v>
      </c>
      <c r="G246" s="80" t="s">
        <v>13</v>
      </c>
      <c r="H246" s="82"/>
      <c r="I246" s="78"/>
      <c r="J246" s="80" t="s">
        <v>3</v>
      </c>
      <c r="K246" s="80" t="s">
        <v>59</v>
      </c>
      <c r="L246" s="80" t="s">
        <v>60</v>
      </c>
    </row>
    <row r="247" spans="1:12" ht="15.75" hidden="1" x14ac:dyDescent="0.25">
      <c r="A247" s="79" t="s">
        <v>668</v>
      </c>
      <c r="B247" s="79" t="s">
        <v>307</v>
      </c>
      <c r="C247" s="79" t="s">
        <v>3412</v>
      </c>
      <c r="D247" s="79" t="s">
        <v>669</v>
      </c>
      <c r="E247" s="79" t="s">
        <v>2704</v>
      </c>
      <c r="F247" s="81">
        <v>91240</v>
      </c>
      <c r="G247" s="80" t="s">
        <v>13</v>
      </c>
      <c r="H247" s="82"/>
      <c r="I247" s="78"/>
      <c r="J247" s="80" t="s">
        <v>2</v>
      </c>
      <c r="K247" s="80" t="s">
        <v>14</v>
      </c>
      <c r="L247" s="80" t="s">
        <v>15</v>
      </c>
    </row>
    <row r="248" spans="1:12" ht="15.75" hidden="1" x14ac:dyDescent="0.25">
      <c r="A248" s="79" t="s">
        <v>671</v>
      </c>
      <c r="B248" s="79" t="s">
        <v>559</v>
      </c>
      <c r="C248" s="79" t="s">
        <v>176</v>
      </c>
      <c r="D248" s="79" t="s">
        <v>672</v>
      </c>
      <c r="E248" s="79" t="s">
        <v>25</v>
      </c>
      <c r="F248" s="81">
        <v>91240</v>
      </c>
      <c r="G248" s="80" t="s">
        <v>13</v>
      </c>
      <c r="H248" s="82"/>
      <c r="I248" s="78"/>
      <c r="J248" s="80" t="s">
        <v>3373</v>
      </c>
      <c r="K248" s="80" t="s">
        <v>14</v>
      </c>
      <c r="L248" s="80" t="s">
        <v>15</v>
      </c>
    </row>
    <row r="249" spans="1:12" ht="15.75" hidden="1" x14ac:dyDescent="0.25">
      <c r="A249" s="79" t="s">
        <v>592</v>
      </c>
      <c r="B249" s="79" t="s">
        <v>593</v>
      </c>
      <c r="C249" s="79" t="s">
        <v>877</v>
      </c>
      <c r="D249" s="79" t="s">
        <v>56</v>
      </c>
      <c r="E249" s="79" t="s">
        <v>270</v>
      </c>
      <c r="F249" s="81">
        <v>91056</v>
      </c>
      <c r="G249" s="80" t="s">
        <v>13</v>
      </c>
      <c r="H249" s="82"/>
      <c r="I249" s="78"/>
      <c r="J249" s="80" t="s">
        <v>3</v>
      </c>
      <c r="K249" s="80" t="s">
        <v>59</v>
      </c>
      <c r="L249" s="80" t="s">
        <v>60</v>
      </c>
    </row>
    <row r="250" spans="1:12" ht="15.75" hidden="1" x14ac:dyDescent="0.25">
      <c r="A250" s="79" t="s">
        <v>678</v>
      </c>
      <c r="B250" s="79" t="s">
        <v>35</v>
      </c>
      <c r="C250" s="79" t="s">
        <v>87</v>
      </c>
      <c r="D250" s="79" t="s">
        <v>679</v>
      </c>
      <c r="E250" s="79" t="s">
        <v>309</v>
      </c>
      <c r="F250" s="81">
        <v>91022</v>
      </c>
      <c r="G250" s="80" t="s">
        <v>13</v>
      </c>
      <c r="H250" s="82"/>
      <c r="I250" s="84"/>
      <c r="J250" s="80" t="s">
        <v>2</v>
      </c>
      <c r="K250" s="80" t="s">
        <v>14</v>
      </c>
      <c r="L250" s="80" t="s">
        <v>15</v>
      </c>
    </row>
    <row r="251" spans="1:12" ht="15.75" hidden="1" x14ac:dyDescent="0.25">
      <c r="A251" s="79" t="s">
        <v>460</v>
      </c>
      <c r="B251" s="79" t="s">
        <v>147</v>
      </c>
      <c r="C251" s="79" t="s">
        <v>43</v>
      </c>
      <c r="D251" s="79" t="s">
        <v>461</v>
      </c>
      <c r="E251" s="79" t="s">
        <v>106</v>
      </c>
      <c r="F251" s="81">
        <v>90900</v>
      </c>
      <c r="G251" s="76" t="s">
        <v>13</v>
      </c>
      <c r="H251" s="77"/>
      <c r="I251" s="78"/>
      <c r="J251" s="80" t="s">
        <v>2</v>
      </c>
      <c r="K251" s="80" t="s">
        <v>14</v>
      </c>
      <c r="L251" s="80" t="s">
        <v>15</v>
      </c>
    </row>
    <row r="252" spans="1:12" ht="15.75" x14ac:dyDescent="0.25">
      <c r="A252" s="79" t="s">
        <v>647</v>
      </c>
      <c r="B252" s="79" t="s">
        <v>648</v>
      </c>
      <c r="C252" s="79" t="s">
        <v>147</v>
      </c>
      <c r="D252" s="79" t="s">
        <v>449</v>
      </c>
      <c r="E252" s="79" t="s">
        <v>607</v>
      </c>
      <c r="F252" s="81">
        <v>90758</v>
      </c>
      <c r="G252" s="80" t="s">
        <v>13</v>
      </c>
      <c r="H252" s="83">
        <v>6000</v>
      </c>
      <c r="I252" s="78"/>
      <c r="J252" s="80" t="s">
        <v>0</v>
      </c>
      <c r="K252" s="80" t="s">
        <v>14</v>
      </c>
      <c r="L252" s="80" t="s">
        <v>7373</v>
      </c>
    </row>
    <row r="253" spans="1:12" ht="15.75" hidden="1" x14ac:dyDescent="0.25">
      <c r="A253" s="79" t="s">
        <v>684</v>
      </c>
      <c r="B253" s="79" t="s">
        <v>304</v>
      </c>
      <c r="C253" s="79" t="s">
        <v>12</v>
      </c>
      <c r="D253" s="79" t="s">
        <v>685</v>
      </c>
      <c r="E253" s="79" t="s">
        <v>53</v>
      </c>
      <c r="F253" s="81">
        <v>90658</v>
      </c>
      <c r="G253" s="80" t="s">
        <v>13</v>
      </c>
      <c r="H253" s="82"/>
      <c r="I253" s="78"/>
      <c r="J253" s="80" t="s">
        <v>3373</v>
      </c>
      <c r="K253" s="80" t="s">
        <v>14</v>
      </c>
      <c r="L253" s="80" t="s">
        <v>15</v>
      </c>
    </row>
    <row r="254" spans="1:12" ht="15.75" hidden="1" x14ac:dyDescent="0.25">
      <c r="A254" s="79" t="s">
        <v>616</v>
      </c>
      <c r="B254" s="79" t="s">
        <v>617</v>
      </c>
      <c r="C254" s="79" t="s">
        <v>3484</v>
      </c>
      <c r="D254" s="79" t="s">
        <v>2702</v>
      </c>
      <c r="E254" s="79" t="s">
        <v>373</v>
      </c>
      <c r="F254" s="81">
        <v>90607</v>
      </c>
      <c r="G254" s="80" t="s">
        <v>13</v>
      </c>
      <c r="H254" s="83">
        <v>3273</v>
      </c>
      <c r="I254" s="78"/>
      <c r="J254" s="80" t="s">
        <v>3</v>
      </c>
      <c r="K254" s="80" t="s">
        <v>59</v>
      </c>
      <c r="L254" s="80" t="s">
        <v>60</v>
      </c>
    </row>
    <row r="255" spans="1:12" ht="15.75" hidden="1" x14ac:dyDescent="0.25">
      <c r="A255" s="79" t="s">
        <v>630</v>
      </c>
      <c r="B255" s="79" t="s">
        <v>631</v>
      </c>
      <c r="C255" s="79" t="s">
        <v>400</v>
      </c>
      <c r="D255" s="79" t="s">
        <v>56</v>
      </c>
      <c r="E255" s="79" t="s">
        <v>576</v>
      </c>
      <c r="F255" s="81">
        <v>90478</v>
      </c>
      <c r="G255" s="80" t="s">
        <v>13</v>
      </c>
      <c r="H255" s="82"/>
      <c r="I255" s="78"/>
      <c r="J255" s="80" t="s">
        <v>3</v>
      </c>
      <c r="K255" s="80" t="s">
        <v>59</v>
      </c>
      <c r="L255" s="80" t="s">
        <v>60</v>
      </c>
    </row>
    <row r="256" spans="1:12" ht="15.75" x14ac:dyDescent="0.25">
      <c r="A256" s="79" t="s">
        <v>518</v>
      </c>
      <c r="B256" s="79" t="s">
        <v>8</v>
      </c>
      <c r="C256" s="79" t="s">
        <v>394</v>
      </c>
      <c r="D256" s="79" t="s">
        <v>449</v>
      </c>
      <c r="E256" s="79" t="s">
        <v>302</v>
      </c>
      <c r="F256" s="81">
        <v>90411</v>
      </c>
      <c r="G256" s="80" t="s">
        <v>13</v>
      </c>
      <c r="H256" s="83">
        <v>6000</v>
      </c>
      <c r="I256" s="78"/>
      <c r="J256" s="80" t="s">
        <v>0</v>
      </c>
      <c r="K256" s="80" t="s">
        <v>14</v>
      </c>
      <c r="L256" s="80" t="s">
        <v>7373</v>
      </c>
    </row>
    <row r="257" spans="1:12" ht="15.75" hidden="1" x14ac:dyDescent="0.25">
      <c r="A257" s="79" t="s">
        <v>692</v>
      </c>
      <c r="B257" s="79" t="s">
        <v>86</v>
      </c>
      <c r="C257" s="79" t="s">
        <v>3483</v>
      </c>
      <c r="D257" s="79" t="s">
        <v>693</v>
      </c>
      <c r="E257" s="79" t="s">
        <v>694</v>
      </c>
      <c r="F257" s="81">
        <v>90369</v>
      </c>
      <c r="G257" s="80" t="s">
        <v>13</v>
      </c>
      <c r="H257" s="82"/>
      <c r="I257" s="78"/>
      <c r="J257" s="80" t="s">
        <v>2</v>
      </c>
      <c r="K257" s="80" t="s">
        <v>14</v>
      </c>
      <c r="L257" s="80" t="s">
        <v>15</v>
      </c>
    </row>
    <row r="258" spans="1:12" ht="15.75" hidden="1" x14ac:dyDescent="0.25">
      <c r="A258" s="79" t="s">
        <v>567</v>
      </c>
      <c r="B258" s="79" t="s">
        <v>568</v>
      </c>
      <c r="C258" s="79" t="s">
        <v>1484</v>
      </c>
      <c r="D258" s="79" t="s">
        <v>569</v>
      </c>
      <c r="E258" s="79" t="s">
        <v>570</v>
      </c>
      <c r="F258" s="81">
        <v>90337</v>
      </c>
      <c r="G258" s="80" t="s">
        <v>13</v>
      </c>
      <c r="H258" s="82"/>
      <c r="I258" s="78"/>
      <c r="J258" s="80" t="s">
        <v>2</v>
      </c>
      <c r="K258" s="80" t="s">
        <v>14</v>
      </c>
      <c r="L258" s="80" t="s">
        <v>15</v>
      </c>
    </row>
    <row r="259" spans="1:12" ht="15.75" hidden="1" x14ac:dyDescent="0.25">
      <c r="A259" s="79" t="s">
        <v>138</v>
      </c>
      <c r="B259" s="79" t="s">
        <v>139</v>
      </c>
      <c r="C259" s="79" t="s">
        <v>1830</v>
      </c>
      <c r="D259" s="79" t="s">
        <v>3485</v>
      </c>
      <c r="E259" s="79" t="s">
        <v>141</v>
      </c>
      <c r="F259" s="81">
        <v>90286</v>
      </c>
      <c r="G259" s="80" t="s">
        <v>13</v>
      </c>
      <c r="H259" s="82"/>
      <c r="I259" s="78"/>
      <c r="J259" s="80" t="s">
        <v>2</v>
      </c>
      <c r="K259" s="80" t="s">
        <v>14</v>
      </c>
      <c r="L259" s="80" t="s">
        <v>15</v>
      </c>
    </row>
    <row r="260" spans="1:12" ht="15.75" hidden="1" x14ac:dyDescent="0.25">
      <c r="A260" s="79" t="s">
        <v>698</v>
      </c>
      <c r="B260" s="79" t="s">
        <v>448</v>
      </c>
      <c r="C260" s="79" t="s">
        <v>898</v>
      </c>
      <c r="D260" s="79" t="s">
        <v>699</v>
      </c>
      <c r="E260" s="79" t="s">
        <v>309</v>
      </c>
      <c r="F260" s="81">
        <v>90235</v>
      </c>
      <c r="G260" s="80" t="s">
        <v>13</v>
      </c>
      <c r="H260" s="82"/>
      <c r="I260" s="84"/>
      <c r="J260" s="80" t="s">
        <v>2</v>
      </c>
      <c r="K260" s="80" t="s">
        <v>14</v>
      </c>
      <c r="L260" s="80" t="s">
        <v>15</v>
      </c>
    </row>
    <row r="261" spans="1:12" ht="15.75" hidden="1" x14ac:dyDescent="0.25">
      <c r="A261" s="79" t="s">
        <v>3486</v>
      </c>
      <c r="B261" s="79" t="s">
        <v>3487</v>
      </c>
      <c r="C261" s="79" t="s">
        <v>263</v>
      </c>
      <c r="D261" s="79" t="s">
        <v>56</v>
      </c>
      <c r="E261" s="79" t="s">
        <v>814</v>
      </c>
      <c r="F261" s="81">
        <v>90231</v>
      </c>
      <c r="G261" s="80" t="s">
        <v>13</v>
      </c>
      <c r="H261" s="82"/>
      <c r="I261" s="78"/>
      <c r="J261" s="80" t="s">
        <v>3372</v>
      </c>
      <c r="K261" s="80" t="s">
        <v>59</v>
      </c>
      <c r="L261" s="80" t="s">
        <v>60</v>
      </c>
    </row>
    <row r="262" spans="1:12" ht="15.75" hidden="1" x14ac:dyDescent="0.25">
      <c r="A262" s="79" t="s">
        <v>702</v>
      </c>
      <c r="B262" s="79" t="s">
        <v>8</v>
      </c>
      <c r="C262" s="79" t="s">
        <v>263</v>
      </c>
      <c r="D262" s="79" t="s">
        <v>685</v>
      </c>
      <c r="E262" s="79" t="s">
        <v>53</v>
      </c>
      <c r="F262" s="81">
        <v>90159</v>
      </c>
      <c r="G262" s="80" t="s">
        <v>13</v>
      </c>
      <c r="H262" s="82"/>
      <c r="I262" s="78"/>
      <c r="J262" s="80" t="s">
        <v>2</v>
      </c>
      <c r="K262" s="80" t="s">
        <v>14</v>
      </c>
      <c r="L262" s="80" t="s">
        <v>15</v>
      </c>
    </row>
    <row r="263" spans="1:12" ht="15.75" hidden="1" x14ac:dyDescent="0.25">
      <c r="A263" s="79" t="s">
        <v>2695</v>
      </c>
      <c r="B263" s="79" t="s">
        <v>86</v>
      </c>
      <c r="C263" s="79" t="s">
        <v>51</v>
      </c>
      <c r="D263" s="79" t="s">
        <v>755</v>
      </c>
      <c r="E263" s="79" t="s">
        <v>11</v>
      </c>
      <c r="F263" s="81">
        <v>90000</v>
      </c>
      <c r="G263" s="80" t="s">
        <v>13</v>
      </c>
      <c r="H263" s="82"/>
      <c r="I263" s="78"/>
      <c r="J263" s="80" t="s">
        <v>3373</v>
      </c>
      <c r="K263" s="80" t="s">
        <v>14</v>
      </c>
      <c r="L263" s="80" t="s">
        <v>15</v>
      </c>
    </row>
    <row r="264" spans="1:12" ht="15.75" hidden="1" x14ac:dyDescent="0.25">
      <c r="A264" s="79" t="s">
        <v>3488</v>
      </c>
      <c r="B264" s="79" t="s">
        <v>1152</v>
      </c>
      <c r="C264" s="79" t="s">
        <v>135</v>
      </c>
      <c r="D264" s="79" t="s">
        <v>243</v>
      </c>
      <c r="E264" s="79" t="s">
        <v>11</v>
      </c>
      <c r="F264" s="81">
        <v>90000</v>
      </c>
      <c r="G264" s="80" t="s">
        <v>13</v>
      </c>
      <c r="H264" s="82"/>
      <c r="I264" s="78"/>
      <c r="J264" s="80" t="s">
        <v>3373</v>
      </c>
      <c r="K264" s="80" t="s">
        <v>14</v>
      </c>
      <c r="L264" s="80" t="s">
        <v>15</v>
      </c>
    </row>
    <row r="265" spans="1:12" ht="15.75" hidden="1" x14ac:dyDescent="0.25">
      <c r="A265" s="79" t="s">
        <v>611</v>
      </c>
      <c r="B265" s="79" t="s">
        <v>704</v>
      </c>
      <c r="C265" s="79" t="s">
        <v>18</v>
      </c>
      <c r="D265" s="79" t="s">
        <v>705</v>
      </c>
      <c r="E265" s="79" t="s">
        <v>706</v>
      </c>
      <c r="F265" s="81">
        <v>89891</v>
      </c>
      <c r="G265" s="80" t="s">
        <v>13</v>
      </c>
      <c r="H265" s="82"/>
      <c r="I265" s="78"/>
      <c r="J265" s="80" t="s">
        <v>2</v>
      </c>
      <c r="K265" s="80" t="s">
        <v>14</v>
      </c>
      <c r="L265" s="80" t="s">
        <v>15</v>
      </c>
    </row>
    <row r="266" spans="1:12" ht="15.75" hidden="1" x14ac:dyDescent="0.25">
      <c r="A266" s="79" t="s">
        <v>626</v>
      </c>
      <c r="B266" s="79" t="s">
        <v>35</v>
      </c>
      <c r="C266" s="86"/>
      <c r="D266" s="79" t="s">
        <v>56</v>
      </c>
      <c r="E266" s="79" t="s">
        <v>270</v>
      </c>
      <c r="F266" s="81">
        <v>89823</v>
      </c>
      <c r="G266" s="80" t="s">
        <v>13</v>
      </c>
      <c r="H266" s="82"/>
      <c r="I266" s="78"/>
      <c r="J266" s="80" t="s">
        <v>1</v>
      </c>
      <c r="K266" s="80" t="s">
        <v>59</v>
      </c>
      <c r="L266" s="80" t="s">
        <v>60</v>
      </c>
    </row>
    <row r="267" spans="1:12" ht="15.75" hidden="1" x14ac:dyDescent="0.25">
      <c r="A267" s="79" t="s">
        <v>645</v>
      </c>
      <c r="B267" s="79" t="s">
        <v>646</v>
      </c>
      <c r="C267" s="86"/>
      <c r="D267" s="79" t="s">
        <v>56</v>
      </c>
      <c r="E267" s="79" t="s">
        <v>297</v>
      </c>
      <c r="F267" s="81">
        <v>89773</v>
      </c>
      <c r="G267" s="80" t="s">
        <v>13</v>
      </c>
      <c r="H267" s="82"/>
      <c r="I267" s="78"/>
      <c r="J267" s="80" t="s">
        <v>1</v>
      </c>
      <c r="K267" s="80" t="s">
        <v>59</v>
      </c>
      <c r="L267" s="80" t="s">
        <v>60</v>
      </c>
    </row>
    <row r="268" spans="1:12" ht="15.75" hidden="1" x14ac:dyDescent="0.25">
      <c r="A268" s="79" t="s">
        <v>627</v>
      </c>
      <c r="B268" s="79" t="s">
        <v>628</v>
      </c>
      <c r="C268" s="79" t="s">
        <v>774</v>
      </c>
      <c r="D268" s="79" t="s">
        <v>629</v>
      </c>
      <c r="E268" s="79" t="s">
        <v>342</v>
      </c>
      <c r="F268" s="81">
        <v>89591</v>
      </c>
      <c r="G268" s="80" t="s">
        <v>13</v>
      </c>
      <c r="H268" s="83">
        <v>2250</v>
      </c>
      <c r="I268" s="78"/>
      <c r="J268" s="80" t="s">
        <v>3</v>
      </c>
      <c r="K268" s="80" t="s">
        <v>59</v>
      </c>
      <c r="L268" s="80" t="s">
        <v>60</v>
      </c>
    </row>
    <row r="269" spans="1:12" ht="15.75" hidden="1" x14ac:dyDescent="0.25">
      <c r="A269" s="79" t="s">
        <v>634</v>
      </c>
      <c r="B269" s="79" t="s">
        <v>635</v>
      </c>
      <c r="C269" s="79" t="s">
        <v>3489</v>
      </c>
      <c r="D269" s="79" t="s">
        <v>56</v>
      </c>
      <c r="E269" s="79" t="s">
        <v>410</v>
      </c>
      <c r="F269" s="81">
        <v>89520</v>
      </c>
      <c r="G269" s="80" t="s">
        <v>13</v>
      </c>
      <c r="H269" s="82"/>
      <c r="I269" s="78"/>
      <c r="J269" s="80" t="s">
        <v>3</v>
      </c>
      <c r="K269" s="80" t="s">
        <v>59</v>
      </c>
      <c r="L269" s="80" t="s">
        <v>60</v>
      </c>
    </row>
    <row r="270" spans="1:12" ht="15.75" hidden="1" x14ac:dyDescent="0.25">
      <c r="A270" s="79" t="s">
        <v>632</v>
      </c>
      <c r="B270" s="79" t="s">
        <v>633</v>
      </c>
      <c r="C270" s="86"/>
      <c r="D270" s="79" t="s">
        <v>56</v>
      </c>
      <c r="E270" s="79" t="s">
        <v>508</v>
      </c>
      <c r="F270" s="81">
        <v>89495</v>
      </c>
      <c r="G270" s="80" t="s">
        <v>13</v>
      </c>
      <c r="H270" s="82"/>
      <c r="I270" s="78"/>
      <c r="J270" s="80" t="s">
        <v>3372</v>
      </c>
      <c r="K270" s="80" t="s">
        <v>59</v>
      </c>
      <c r="L270" s="80" t="s">
        <v>60</v>
      </c>
    </row>
    <row r="271" spans="1:12" ht="15.75" hidden="1" x14ac:dyDescent="0.25">
      <c r="A271" s="79" t="s">
        <v>170</v>
      </c>
      <c r="B271" s="79" t="s">
        <v>171</v>
      </c>
      <c r="C271" s="79" t="s">
        <v>144</v>
      </c>
      <c r="D271" s="79" t="s">
        <v>1266</v>
      </c>
      <c r="E271" s="79" t="s">
        <v>173</v>
      </c>
      <c r="F271" s="81">
        <v>89385</v>
      </c>
      <c r="G271" s="80" t="s">
        <v>13</v>
      </c>
      <c r="H271" s="82"/>
      <c r="I271" s="78"/>
      <c r="J271" s="80" t="s">
        <v>3373</v>
      </c>
      <c r="K271" s="80" t="s">
        <v>14</v>
      </c>
      <c r="L271" s="80" t="s">
        <v>15</v>
      </c>
    </row>
    <row r="272" spans="1:12" ht="15.75" hidden="1" x14ac:dyDescent="0.25">
      <c r="A272" s="79" t="s">
        <v>3103</v>
      </c>
      <c r="B272" s="79" t="s">
        <v>619</v>
      </c>
      <c r="C272" s="79" t="s">
        <v>1436</v>
      </c>
      <c r="D272" s="79" t="s">
        <v>56</v>
      </c>
      <c r="E272" s="79" t="s">
        <v>93</v>
      </c>
      <c r="F272" s="81">
        <v>89209</v>
      </c>
      <c r="G272" s="80" t="s">
        <v>13</v>
      </c>
      <c r="H272" s="82"/>
      <c r="I272" s="78"/>
      <c r="J272" s="80" t="s">
        <v>1</v>
      </c>
      <c r="K272" s="80" t="s">
        <v>59</v>
      </c>
      <c r="L272" s="80" t="s">
        <v>60</v>
      </c>
    </row>
    <row r="273" spans="1:12" ht="15.75" x14ac:dyDescent="0.25">
      <c r="A273" s="79" t="s">
        <v>1107</v>
      </c>
      <c r="B273" s="79" t="s">
        <v>1108</v>
      </c>
      <c r="C273" s="79" t="s">
        <v>1515</v>
      </c>
      <c r="D273" s="79" t="s">
        <v>264</v>
      </c>
      <c r="E273" s="79" t="s">
        <v>497</v>
      </c>
      <c r="F273" s="81">
        <v>89159</v>
      </c>
      <c r="G273" s="80" t="s">
        <v>13</v>
      </c>
      <c r="H273" s="83">
        <v>6000</v>
      </c>
      <c r="I273" s="78"/>
      <c r="J273" s="80" t="s">
        <v>0</v>
      </c>
      <c r="K273" s="80" t="s">
        <v>14</v>
      </c>
      <c r="L273" s="80" t="s">
        <v>7373</v>
      </c>
    </row>
    <row r="274" spans="1:12" ht="15.75" hidden="1" x14ac:dyDescent="0.25">
      <c r="A274" s="79" t="s">
        <v>3490</v>
      </c>
      <c r="B274" s="79" t="s">
        <v>144</v>
      </c>
      <c r="C274" s="79" t="s">
        <v>587</v>
      </c>
      <c r="D274" s="79" t="s">
        <v>3491</v>
      </c>
      <c r="E274" s="79" t="s">
        <v>690</v>
      </c>
      <c r="F274" s="81">
        <v>89117</v>
      </c>
      <c r="G274" s="80" t="s">
        <v>13</v>
      </c>
      <c r="H274" s="83">
        <v>4500</v>
      </c>
      <c r="I274" s="78"/>
      <c r="J274" s="80" t="s">
        <v>1</v>
      </c>
      <c r="K274" s="80" t="s">
        <v>59</v>
      </c>
      <c r="L274" s="80" t="s">
        <v>60</v>
      </c>
    </row>
    <row r="275" spans="1:12" ht="15.75" hidden="1" x14ac:dyDescent="0.25">
      <c r="A275" s="79" t="s">
        <v>691</v>
      </c>
      <c r="B275" s="79" t="s">
        <v>95</v>
      </c>
      <c r="C275" s="79" t="s">
        <v>404</v>
      </c>
      <c r="D275" s="79" t="s">
        <v>56</v>
      </c>
      <c r="E275" s="79" t="s">
        <v>463</v>
      </c>
      <c r="F275" s="81">
        <v>89096</v>
      </c>
      <c r="G275" s="80" t="s">
        <v>13</v>
      </c>
      <c r="H275" s="82"/>
      <c r="I275" s="78"/>
      <c r="J275" s="80" t="s">
        <v>3</v>
      </c>
      <c r="K275" s="80" t="s">
        <v>59</v>
      </c>
      <c r="L275" s="80" t="s">
        <v>60</v>
      </c>
    </row>
    <row r="276" spans="1:12" ht="15.75" hidden="1" x14ac:dyDescent="0.25">
      <c r="A276" s="79" t="s">
        <v>165</v>
      </c>
      <c r="B276" s="79" t="s">
        <v>731</v>
      </c>
      <c r="C276" s="79" t="s">
        <v>3412</v>
      </c>
      <c r="D276" s="79" t="s">
        <v>732</v>
      </c>
      <c r="E276" s="79" t="s">
        <v>706</v>
      </c>
      <c r="F276" s="81">
        <v>88868</v>
      </c>
      <c r="G276" s="80" t="s">
        <v>13</v>
      </c>
      <c r="H276" s="82"/>
      <c r="I276" s="78"/>
      <c r="J276" s="80" t="s">
        <v>2</v>
      </c>
      <c r="K276" s="80" t="s">
        <v>14</v>
      </c>
      <c r="L276" s="80" t="s">
        <v>15</v>
      </c>
    </row>
    <row r="277" spans="1:12" ht="15.75" hidden="1" x14ac:dyDescent="0.25">
      <c r="A277" s="79" t="s">
        <v>624</v>
      </c>
      <c r="B277" s="79" t="s">
        <v>50</v>
      </c>
      <c r="C277" s="79" t="s">
        <v>13</v>
      </c>
      <c r="D277" s="79" t="s">
        <v>56</v>
      </c>
      <c r="E277" s="79" t="s">
        <v>625</v>
      </c>
      <c r="F277" s="81">
        <v>88777</v>
      </c>
      <c r="G277" s="80" t="s">
        <v>13</v>
      </c>
      <c r="H277" s="82"/>
      <c r="I277" s="78"/>
      <c r="J277" s="80" t="s">
        <v>3</v>
      </c>
      <c r="K277" s="80" t="s">
        <v>59</v>
      </c>
      <c r="L277" s="80" t="s">
        <v>60</v>
      </c>
    </row>
    <row r="278" spans="1:12" ht="15.75" hidden="1" x14ac:dyDescent="0.25">
      <c r="A278" s="79" t="s">
        <v>3492</v>
      </c>
      <c r="B278" s="79" t="s">
        <v>8</v>
      </c>
      <c r="C278" s="79" t="s">
        <v>181</v>
      </c>
      <c r="D278" s="79" t="s">
        <v>195</v>
      </c>
      <c r="E278" s="79" t="s">
        <v>57</v>
      </c>
      <c r="F278" s="81">
        <v>88666</v>
      </c>
      <c r="G278" s="80" t="s">
        <v>13</v>
      </c>
      <c r="H278" s="82"/>
      <c r="I278" s="78"/>
      <c r="J278" s="80" t="s">
        <v>3375</v>
      </c>
      <c r="K278" s="80" t="s">
        <v>59</v>
      </c>
      <c r="L278" s="80" t="s">
        <v>60</v>
      </c>
    </row>
    <row r="279" spans="1:12" ht="15.75" hidden="1" x14ac:dyDescent="0.25">
      <c r="A279" s="79" t="s">
        <v>737</v>
      </c>
      <c r="B279" s="79" t="s">
        <v>738</v>
      </c>
      <c r="C279" s="79" t="s">
        <v>144</v>
      </c>
      <c r="D279" s="79" t="s">
        <v>3493</v>
      </c>
      <c r="E279" s="79" t="s">
        <v>740</v>
      </c>
      <c r="F279" s="81">
        <v>88597</v>
      </c>
      <c r="G279" s="80" t="s">
        <v>13</v>
      </c>
      <c r="H279" s="82"/>
      <c r="I279" s="85"/>
      <c r="J279" s="80" t="s">
        <v>2</v>
      </c>
      <c r="K279" s="80" t="s">
        <v>14</v>
      </c>
      <c r="L279" s="80" t="s">
        <v>15</v>
      </c>
    </row>
    <row r="280" spans="1:12" ht="15.75" hidden="1" x14ac:dyDescent="0.25">
      <c r="A280" s="79" t="s">
        <v>720</v>
      </c>
      <c r="B280" s="79" t="s">
        <v>8</v>
      </c>
      <c r="C280" s="79" t="s">
        <v>18</v>
      </c>
      <c r="D280" s="79" t="s">
        <v>56</v>
      </c>
      <c r="E280" s="79" t="s">
        <v>380</v>
      </c>
      <c r="F280" s="81">
        <v>88537</v>
      </c>
      <c r="G280" s="80" t="s">
        <v>13</v>
      </c>
      <c r="H280" s="82"/>
      <c r="I280" s="84"/>
      <c r="J280" s="80" t="s">
        <v>3</v>
      </c>
      <c r="K280" s="80" t="s">
        <v>59</v>
      </c>
      <c r="L280" s="80" t="s">
        <v>60</v>
      </c>
    </row>
    <row r="281" spans="1:12" ht="15.75" hidden="1" x14ac:dyDescent="0.25">
      <c r="A281" s="87" t="s">
        <v>2706</v>
      </c>
      <c r="B281" s="87" t="s">
        <v>2707</v>
      </c>
      <c r="C281" s="96"/>
      <c r="D281" s="87" t="s">
        <v>201</v>
      </c>
      <c r="E281" s="87" t="s">
        <v>249</v>
      </c>
      <c r="F281" s="89">
        <v>88419</v>
      </c>
      <c r="G281" s="88" t="s">
        <v>13</v>
      </c>
      <c r="H281" s="90"/>
      <c r="I281" s="91"/>
      <c r="J281" s="88" t="s">
        <v>1</v>
      </c>
      <c r="K281" s="88" t="s">
        <v>59</v>
      </c>
      <c r="L281" s="88" t="s">
        <v>60</v>
      </c>
    </row>
    <row r="282" spans="1:12" ht="15.75" hidden="1" x14ac:dyDescent="0.25">
      <c r="A282" s="79" t="s">
        <v>688</v>
      </c>
      <c r="B282" s="79" t="s">
        <v>689</v>
      </c>
      <c r="C282" s="79" t="s">
        <v>388</v>
      </c>
      <c r="D282" s="79" t="s">
        <v>2705</v>
      </c>
      <c r="E282" s="79" t="s">
        <v>576</v>
      </c>
      <c r="F282" s="81">
        <v>88396</v>
      </c>
      <c r="G282" s="80" t="s">
        <v>13</v>
      </c>
      <c r="H282" s="83">
        <v>4000</v>
      </c>
      <c r="I282" s="85"/>
      <c r="J282" s="80" t="s">
        <v>3</v>
      </c>
      <c r="K282" s="80" t="s">
        <v>59</v>
      </c>
      <c r="L282" s="80" t="s">
        <v>60</v>
      </c>
    </row>
    <row r="283" spans="1:12" ht="15.75" hidden="1" x14ac:dyDescent="0.25">
      <c r="A283" s="79" t="s">
        <v>710</v>
      </c>
      <c r="B283" s="79" t="s">
        <v>711</v>
      </c>
      <c r="C283" s="79" t="s">
        <v>3494</v>
      </c>
      <c r="D283" s="79" t="s">
        <v>712</v>
      </c>
      <c r="E283" s="79" t="s">
        <v>603</v>
      </c>
      <c r="F283" s="81">
        <v>88348</v>
      </c>
      <c r="G283" s="80" t="s">
        <v>13</v>
      </c>
      <c r="H283" s="83">
        <v>2000</v>
      </c>
      <c r="I283" s="78"/>
      <c r="J283" s="80" t="s">
        <v>1</v>
      </c>
      <c r="K283" s="80" t="s">
        <v>59</v>
      </c>
      <c r="L283" s="80" t="s">
        <v>60</v>
      </c>
    </row>
    <row r="284" spans="1:12" ht="15.75" hidden="1" x14ac:dyDescent="0.25">
      <c r="A284" s="79" t="s">
        <v>561</v>
      </c>
      <c r="B284" s="79" t="s">
        <v>35</v>
      </c>
      <c r="C284" s="79" t="s">
        <v>3395</v>
      </c>
      <c r="D284" s="79" t="s">
        <v>562</v>
      </c>
      <c r="E284" s="79" t="s">
        <v>321</v>
      </c>
      <c r="F284" s="81">
        <v>87870</v>
      </c>
      <c r="G284" s="80" t="s">
        <v>13</v>
      </c>
      <c r="H284" s="82"/>
      <c r="I284" s="78"/>
      <c r="J284" s="80" t="s">
        <v>2</v>
      </c>
      <c r="K284" s="80" t="s">
        <v>14</v>
      </c>
      <c r="L284" s="80" t="s">
        <v>15</v>
      </c>
    </row>
    <row r="285" spans="1:12" ht="15.75" hidden="1" x14ac:dyDescent="0.25">
      <c r="A285" s="79" t="s">
        <v>2711</v>
      </c>
      <c r="B285" s="79" t="s">
        <v>17</v>
      </c>
      <c r="C285" s="79" t="s">
        <v>1484</v>
      </c>
      <c r="D285" s="79" t="s">
        <v>2712</v>
      </c>
      <c r="E285" s="79" t="s">
        <v>120</v>
      </c>
      <c r="F285" s="81">
        <v>87735</v>
      </c>
      <c r="G285" s="80" t="s">
        <v>13</v>
      </c>
      <c r="H285" s="82"/>
      <c r="I285" s="78"/>
      <c r="J285" s="80" t="s">
        <v>2</v>
      </c>
      <c r="K285" s="80" t="s">
        <v>14</v>
      </c>
      <c r="L285" s="80" t="s">
        <v>15</v>
      </c>
    </row>
    <row r="286" spans="1:12" ht="15.75" hidden="1" x14ac:dyDescent="0.25">
      <c r="A286" s="79" t="s">
        <v>675</v>
      </c>
      <c r="B286" s="79" t="s">
        <v>676</v>
      </c>
      <c r="C286" s="86"/>
      <c r="D286" s="79" t="s">
        <v>56</v>
      </c>
      <c r="E286" s="79" t="s">
        <v>576</v>
      </c>
      <c r="F286" s="81">
        <v>87639</v>
      </c>
      <c r="G286" s="80" t="s">
        <v>13</v>
      </c>
      <c r="H286" s="82"/>
      <c r="I286" s="78"/>
      <c r="J286" s="80" t="s">
        <v>3</v>
      </c>
      <c r="K286" s="80" t="s">
        <v>59</v>
      </c>
      <c r="L286" s="80" t="s">
        <v>60</v>
      </c>
    </row>
    <row r="287" spans="1:12" ht="15.75" hidden="1" x14ac:dyDescent="0.25">
      <c r="A287" s="79" t="s">
        <v>700</v>
      </c>
      <c r="B287" s="79" t="s">
        <v>701</v>
      </c>
      <c r="C287" s="86"/>
      <c r="D287" s="79" t="s">
        <v>195</v>
      </c>
      <c r="E287" s="79" t="s">
        <v>211</v>
      </c>
      <c r="F287" s="81">
        <v>87610</v>
      </c>
      <c r="G287" s="80" t="s">
        <v>13</v>
      </c>
      <c r="H287" s="82"/>
      <c r="I287" s="78"/>
      <c r="J287" s="80" t="s">
        <v>3</v>
      </c>
      <c r="K287" s="80" t="s">
        <v>59</v>
      </c>
      <c r="L287" s="80" t="s">
        <v>60</v>
      </c>
    </row>
    <row r="288" spans="1:12" ht="15.75" hidden="1" x14ac:dyDescent="0.25">
      <c r="A288" s="87" t="s">
        <v>3495</v>
      </c>
      <c r="B288" s="87" t="s">
        <v>3496</v>
      </c>
      <c r="C288" s="96"/>
      <c r="D288" s="87" t="s">
        <v>201</v>
      </c>
      <c r="E288" s="87" t="s">
        <v>249</v>
      </c>
      <c r="F288" s="89">
        <v>87482</v>
      </c>
      <c r="G288" s="88" t="s">
        <v>13</v>
      </c>
      <c r="H288" s="90"/>
      <c r="I288" s="91"/>
      <c r="J288" s="88" t="s">
        <v>3372</v>
      </c>
      <c r="K288" s="88" t="s">
        <v>59</v>
      </c>
      <c r="L288" s="88" t="s">
        <v>60</v>
      </c>
    </row>
    <row r="289" spans="1:12" ht="15.75" hidden="1" x14ac:dyDescent="0.25">
      <c r="A289" s="79" t="s">
        <v>1164</v>
      </c>
      <c r="B289" s="79" t="s">
        <v>95</v>
      </c>
      <c r="C289" s="79" t="s">
        <v>87</v>
      </c>
      <c r="D289" s="79" t="s">
        <v>195</v>
      </c>
      <c r="E289" s="79" t="s">
        <v>766</v>
      </c>
      <c r="F289" s="81">
        <v>87409</v>
      </c>
      <c r="G289" s="80" t="s">
        <v>13</v>
      </c>
      <c r="H289" s="82"/>
      <c r="I289" s="78"/>
      <c r="J289" s="80" t="s">
        <v>3375</v>
      </c>
      <c r="K289" s="80" t="s">
        <v>59</v>
      </c>
      <c r="L289" s="80" t="s">
        <v>60</v>
      </c>
    </row>
    <row r="290" spans="1:12" ht="15.75" hidden="1" x14ac:dyDescent="0.25">
      <c r="A290" s="79" t="s">
        <v>773</v>
      </c>
      <c r="B290" s="79" t="s">
        <v>774</v>
      </c>
      <c r="C290" s="79" t="s">
        <v>115</v>
      </c>
      <c r="D290" s="79" t="s">
        <v>775</v>
      </c>
      <c r="E290" s="79" t="s">
        <v>607</v>
      </c>
      <c r="F290" s="81">
        <v>87166</v>
      </c>
      <c r="G290" s="80" t="s">
        <v>13</v>
      </c>
      <c r="H290" s="82"/>
      <c r="I290" s="78"/>
      <c r="J290" s="80" t="s">
        <v>2</v>
      </c>
      <c r="K290" s="80" t="s">
        <v>14</v>
      </c>
      <c r="L290" s="80" t="s">
        <v>15</v>
      </c>
    </row>
    <row r="291" spans="1:12" ht="15.75" x14ac:dyDescent="0.25">
      <c r="A291" s="79" t="s">
        <v>146</v>
      </c>
      <c r="B291" s="79" t="s">
        <v>147</v>
      </c>
      <c r="C291" s="79" t="s">
        <v>349</v>
      </c>
      <c r="D291" s="79" t="s">
        <v>3497</v>
      </c>
      <c r="E291" s="79" t="s">
        <v>149</v>
      </c>
      <c r="F291" s="81">
        <v>87144</v>
      </c>
      <c r="G291" s="80" t="s">
        <v>13</v>
      </c>
      <c r="H291" s="83">
        <v>39106</v>
      </c>
      <c r="I291" s="78"/>
      <c r="J291" s="80" t="s">
        <v>0</v>
      </c>
      <c r="K291" s="80" t="s">
        <v>14</v>
      </c>
      <c r="L291" s="80" t="s">
        <v>7373</v>
      </c>
    </row>
    <row r="292" spans="1:12" ht="15.75" x14ac:dyDescent="0.25">
      <c r="A292" s="79" t="s">
        <v>716</v>
      </c>
      <c r="B292" s="79" t="s">
        <v>717</v>
      </c>
      <c r="C292" s="79" t="s">
        <v>3498</v>
      </c>
      <c r="D292" s="79" t="s">
        <v>718</v>
      </c>
      <c r="E292" s="79" t="s">
        <v>48</v>
      </c>
      <c r="F292" s="81">
        <v>87122</v>
      </c>
      <c r="G292" s="80" t="s">
        <v>13</v>
      </c>
      <c r="H292" s="83">
        <v>8000</v>
      </c>
      <c r="I292" s="78"/>
      <c r="J292" s="80" t="s">
        <v>0</v>
      </c>
      <c r="K292" s="80" t="s">
        <v>14</v>
      </c>
      <c r="L292" s="80" t="s">
        <v>7373</v>
      </c>
    </row>
    <row r="293" spans="1:12" ht="15.75" x14ac:dyDescent="0.25">
      <c r="A293" s="79" t="s">
        <v>725</v>
      </c>
      <c r="B293" s="79" t="s">
        <v>726</v>
      </c>
      <c r="C293" s="79" t="s">
        <v>3499</v>
      </c>
      <c r="D293" s="79" t="s">
        <v>337</v>
      </c>
      <c r="E293" s="79" t="s">
        <v>48</v>
      </c>
      <c r="F293" s="81">
        <v>87037</v>
      </c>
      <c r="G293" s="80" t="s">
        <v>13</v>
      </c>
      <c r="H293" s="83">
        <v>8000</v>
      </c>
      <c r="I293" s="78"/>
      <c r="J293" s="80" t="s">
        <v>0</v>
      </c>
      <c r="K293" s="80" t="s">
        <v>14</v>
      </c>
      <c r="L293" s="80" t="s">
        <v>7373</v>
      </c>
    </row>
    <row r="294" spans="1:12" ht="15.75" hidden="1" x14ac:dyDescent="0.25">
      <c r="A294" s="79" t="s">
        <v>735</v>
      </c>
      <c r="B294" s="79" t="s">
        <v>17</v>
      </c>
      <c r="C294" s="86"/>
      <c r="D294" s="79" t="s">
        <v>736</v>
      </c>
      <c r="E294" s="79" t="s">
        <v>497</v>
      </c>
      <c r="F294" s="81">
        <v>86867</v>
      </c>
      <c r="G294" s="80" t="s">
        <v>13</v>
      </c>
      <c r="H294" s="83">
        <v>2000</v>
      </c>
      <c r="I294" s="78"/>
      <c r="J294" s="80" t="s">
        <v>3</v>
      </c>
      <c r="K294" s="80" t="s">
        <v>59</v>
      </c>
      <c r="L294" s="80" t="s">
        <v>60</v>
      </c>
    </row>
    <row r="295" spans="1:12" ht="15.75" hidden="1" x14ac:dyDescent="0.25">
      <c r="A295" s="79" t="s">
        <v>745</v>
      </c>
      <c r="B295" s="79" t="s">
        <v>746</v>
      </c>
      <c r="C295" s="79" t="s">
        <v>51</v>
      </c>
      <c r="D295" s="79" t="s">
        <v>747</v>
      </c>
      <c r="E295" s="79" t="s">
        <v>508</v>
      </c>
      <c r="F295" s="81">
        <v>86511</v>
      </c>
      <c r="G295" s="80" t="s">
        <v>13</v>
      </c>
      <c r="H295" s="82"/>
      <c r="I295" s="78"/>
      <c r="J295" s="80" t="s">
        <v>3</v>
      </c>
      <c r="K295" s="80" t="s">
        <v>59</v>
      </c>
      <c r="L295" s="80" t="s">
        <v>60</v>
      </c>
    </row>
    <row r="296" spans="1:12" ht="15.75" hidden="1" x14ac:dyDescent="0.25">
      <c r="A296" s="79" t="s">
        <v>295</v>
      </c>
      <c r="B296" s="79" t="s">
        <v>667</v>
      </c>
      <c r="C296" s="86"/>
      <c r="D296" s="79" t="s">
        <v>56</v>
      </c>
      <c r="E296" s="79" t="s">
        <v>93</v>
      </c>
      <c r="F296" s="81">
        <v>86475</v>
      </c>
      <c r="G296" s="80" t="s">
        <v>13</v>
      </c>
      <c r="H296" s="82"/>
      <c r="I296" s="78"/>
      <c r="J296" s="80" t="s">
        <v>3</v>
      </c>
      <c r="K296" s="80" t="s">
        <v>59</v>
      </c>
      <c r="L296" s="80" t="s">
        <v>60</v>
      </c>
    </row>
    <row r="297" spans="1:12" ht="15.75" hidden="1" x14ac:dyDescent="0.25">
      <c r="A297" s="79" t="s">
        <v>686</v>
      </c>
      <c r="B297" s="79" t="s">
        <v>687</v>
      </c>
      <c r="C297" s="79" t="s">
        <v>3500</v>
      </c>
      <c r="D297" s="79" t="s">
        <v>56</v>
      </c>
      <c r="E297" s="79" t="s">
        <v>607</v>
      </c>
      <c r="F297" s="81">
        <v>86306</v>
      </c>
      <c r="G297" s="80" t="s">
        <v>13</v>
      </c>
      <c r="H297" s="82"/>
      <c r="I297" s="78"/>
      <c r="J297" s="80" t="s">
        <v>3375</v>
      </c>
      <c r="K297" s="80" t="s">
        <v>59</v>
      </c>
      <c r="L297" s="80" t="s">
        <v>60</v>
      </c>
    </row>
    <row r="298" spans="1:12" ht="15.75" hidden="1" x14ac:dyDescent="0.25">
      <c r="A298" s="79" t="s">
        <v>733</v>
      </c>
      <c r="B298" s="79" t="s">
        <v>734</v>
      </c>
      <c r="C298" s="86"/>
      <c r="D298" s="79" t="s">
        <v>195</v>
      </c>
      <c r="E298" s="79" t="s">
        <v>163</v>
      </c>
      <c r="F298" s="81">
        <v>86237</v>
      </c>
      <c r="G298" s="76" t="s">
        <v>13</v>
      </c>
      <c r="H298" s="77"/>
      <c r="I298" s="78"/>
      <c r="J298" s="80" t="s">
        <v>1</v>
      </c>
      <c r="K298" s="80" t="s">
        <v>59</v>
      </c>
      <c r="L298" s="80" t="s">
        <v>60</v>
      </c>
    </row>
    <row r="299" spans="1:12" ht="15.75" hidden="1" x14ac:dyDescent="0.25">
      <c r="A299" s="79" t="s">
        <v>759</v>
      </c>
      <c r="B299" s="79" t="s">
        <v>760</v>
      </c>
      <c r="C299" s="79" t="s">
        <v>682</v>
      </c>
      <c r="D299" s="79" t="s">
        <v>56</v>
      </c>
      <c r="E299" s="79" t="s">
        <v>463</v>
      </c>
      <c r="F299" s="81">
        <v>86228</v>
      </c>
      <c r="G299" s="80" t="s">
        <v>13</v>
      </c>
      <c r="H299" s="82"/>
      <c r="I299" s="78"/>
      <c r="J299" s="80" t="s">
        <v>3</v>
      </c>
      <c r="K299" s="80" t="s">
        <v>59</v>
      </c>
      <c r="L299" s="80" t="s">
        <v>60</v>
      </c>
    </row>
    <row r="300" spans="1:12" ht="15.75" hidden="1" x14ac:dyDescent="0.25">
      <c r="A300" s="79" t="s">
        <v>1726</v>
      </c>
      <c r="B300" s="79" t="s">
        <v>3501</v>
      </c>
      <c r="C300" s="86"/>
      <c r="D300" s="79" t="s">
        <v>195</v>
      </c>
      <c r="E300" s="79" t="s">
        <v>221</v>
      </c>
      <c r="F300" s="81">
        <v>86151</v>
      </c>
      <c r="G300" s="80" t="s">
        <v>13</v>
      </c>
      <c r="H300" s="82"/>
      <c r="I300" s="78"/>
      <c r="J300" s="80" t="s">
        <v>3</v>
      </c>
      <c r="K300" s="80" t="s">
        <v>59</v>
      </c>
      <c r="L300" s="80" t="s">
        <v>60</v>
      </c>
    </row>
    <row r="301" spans="1:12" ht="15.75" hidden="1" x14ac:dyDescent="0.25">
      <c r="A301" s="79" t="s">
        <v>3502</v>
      </c>
      <c r="B301" s="79" t="s">
        <v>495</v>
      </c>
      <c r="C301" s="79" t="s">
        <v>3503</v>
      </c>
      <c r="D301" s="79" t="s">
        <v>195</v>
      </c>
      <c r="E301" s="79" t="s">
        <v>625</v>
      </c>
      <c r="F301" s="81">
        <v>85995</v>
      </c>
      <c r="G301" s="80" t="s">
        <v>13</v>
      </c>
      <c r="H301" s="83">
        <v>3000</v>
      </c>
      <c r="I301" s="78"/>
      <c r="J301" s="80" t="s">
        <v>3</v>
      </c>
      <c r="K301" s="80" t="s">
        <v>59</v>
      </c>
      <c r="L301" s="80" t="s">
        <v>60</v>
      </c>
    </row>
    <row r="302" spans="1:12" ht="15.75" hidden="1" x14ac:dyDescent="0.25">
      <c r="A302" s="79" t="s">
        <v>799</v>
      </c>
      <c r="B302" s="79" t="s">
        <v>800</v>
      </c>
      <c r="C302" s="79" t="s">
        <v>2255</v>
      </c>
      <c r="D302" s="79" t="s">
        <v>195</v>
      </c>
      <c r="E302" s="79" t="s">
        <v>410</v>
      </c>
      <c r="F302" s="81">
        <v>85914</v>
      </c>
      <c r="G302" s="80" t="s">
        <v>13</v>
      </c>
      <c r="H302" s="83">
        <v>1500</v>
      </c>
      <c r="I302" s="78"/>
      <c r="J302" s="80" t="s">
        <v>3</v>
      </c>
      <c r="K302" s="80" t="s">
        <v>59</v>
      </c>
      <c r="L302" s="80" t="s">
        <v>60</v>
      </c>
    </row>
    <row r="303" spans="1:12" ht="15.75" hidden="1" x14ac:dyDescent="0.25">
      <c r="A303" s="79" t="s">
        <v>703</v>
      </c>
      <c r="B303" s="79" t="s">
        <v>348</v>
      </c>
      <c r="C303" s="79" t="s">
        <v>67</v>
      </c>
      <c r="D303" s="79" t="s">
        <v>56</v>
      </c>
      <c r="E303" s="79" t="s">
        <v>607</v>
      </c>
      <c r="F303" s="81">
        <v>85881</v>
      </c>
      <c r="G303" s="80" t="s">
        <v>13</v>
      </c>
      <c r="H303" s="82"/>
      <c r="I303" s="78"/>
      <c r="J303" s="80" t="s">
        <v>3</v>
      </c>
      <c r="K303" s="80" t="s">
        <v>59</v>
      </c>
      <c r="L303" s="80" t="s">
        <v>60</v>
      </c>
    </row>
    <row r="304" spans="1:12" ht="15.75" hidden="1" x14ac:dyDescent="0.25">
      <c r="A304" s="79" t="s">
        <v>808</v>
      </c>
      <c r="B304" s="79" t="s">
        <v>139</v>
      </c>
      <c r="C304" s="79" t="s">
        <v>13</v>
      </c>
      <c r="D304" s="79" t="s">
        <v>685</v>
      </c>
      <c r="E304" s="79" t="s">
        <v>53</v>
      </c>
      <c r="F304" s="81">
        <v>85880</v>
      </c>
      <c r="G304" s="80" t="s">
        <v>13</v>
      </c>
      <c r="H304" s="82"/>
      <c r="I304" s="78"/>
      <c r="J304" s="80" t="s">
        <v>2</v>
      </c>
      <c r="K304" s="80" t="s">
        <v>14</v>
      </c>
      <c r="L304" s="80" t="s">
        <v>15</v>
      </c>
    </row>
    <row r="305" spans="1:12" ht="15.75" hidden="1" x14ac:dyDescent="0.25">
      <c r="A305" s="79" t="s">
        <v>771</v>
      </c>
      <c r="B305" s="79" t="s">
        <v>772</v>
      </c>
      <c r="C305" s="79" t="s">
        <v>3504</v>
      </c>
      <c r="D305" s="79" t="s">
        <v>195</v>
      </c>
      <c r="E305" s="79" t="s">
        <v>514</v>
      </c>
      <c r="F305" s="81">
        <v>85818</v>
      </c>
      <c r="G305" s="80" t="s">
        <v>13</v>
      </c>
      <c r="H305" s="82"/>
      <c r="I305" s="78"/>
      <c r="J305" s="80" t="s">
        <v>1</v>
      </c>
      <c r="K305" s="80" t="s">
        <v>59</v>
      </c>
      <c r="L305" s="80" t="s">
        <v>60</v>
      </c>
    </row>
    <row r="306" spans="1:12" ht="15.75" hidden="1" x14ac:dyDescent="0.25">
      <c r="A306" s="79" t="s">
        <v>748</v>
      </c>
      <c r="B306" s="79" t="s">
        <v>749</v>
      </c>
      <c r="C306" s="79" t="s">
        <v>51</v>
      </c>
      <c r="D306" s="79" t="s">
        <v>195</v>
      </c>
      <c r="E306" s="79" t="s">
        <v>270</v>
      </c>
      <c r="F306" s="81">
        <v>85742</v>
      </c>
      <c r="G306" s="80" t="s">
        <v>13</v>
      </c>
      <c r="H306" s="83">
        <v>1200</v>
      </c>
      <c r="I306" s="78"/>
      <c r="J306" s="80" t="s">
        <v>3</v>
      </c>
      <c r="K306" s="80" t="s">
        <v>59</v>
      </c>
      <c r="L306" s="80" t="s">
        <v>60</v>
      </c>
    </row>
    <row r="307" spans="1:12" ht="15.75" hidden="1" x14ac:dyDescent="0.25">
      <c r="A307" s="79" t="s">
        <v>806</v>
      </c>
      <c r="B307" s="79" t="s">
        <v>349</v>
      </c>
      <c r="C307" s="79" t="s">
        <v>187</v>
      </c>
      <c r="D307" s="79" t="s">
        <v>807</v>
      </c>
      <c r="E307" s="79" t="s">
        <v>37</v>
      </c>
      <c r="F307" s="81">
        <v>85644</v>
      </c>
      <c r="G307" s="80" t="s">
        <v>13</v>
      </c>
      <c r="H307" s="82"/>
      <c r="I307" s="78"/>
      <c r="J307" s="80" t="s">
        <v>2</v>
      </c>
      <c r="K307" s="80" t="s">
        <v>14</v>
      </c>
      <c r="L307" s="80" t="s">
        <v>15</v>
      </c>
    </row>
    <row r="308" spans="1:12" ht="15.75" hidden="1" x14ac:dyDescent="0.25">
      <c r="A308" s="79" t="s">
        <v>743</v>
      </c>
      <c r="B308" s="79" t="s">
        <v>744</v>
      </c>
      <c r="C308" s="79" t="s">
        <v>63</v>
      </c>
      <c r="D308" s="79" t="s">
        <v>56</v>
      </c>
      <c r="E308" s="79" t="s">
        <v>189</v>
      </c>
      <c r="F308" s="81">
        <v>85511</v>
      </c>
      <c r="G308" s="80" t="s">
        <v>13</v>
      </c>
      <c r="H308" s="82"/>
      <c r="I308" s="78"/>
      <c r="J308" s="80" t="s">
        <v>1</v>
      </c>
      <c r="K308" s="80" t="s">
        <v>59</v>
      </c>
      <c r="L308" s="80" t="s">
        <v>60</v>
      </c>
    </row>
    <row r="309" spans="1:12" ht="15.75" hidden="1" x14ac:dyDescent="0.25">
      <c r="A309" s="79" t="s">
        <v>288</v>
      </c>
      <c r="B309" s="79" t="s">
        <v>707</v>
      </c>
      <c r="C309" s="79" t="s">
        <v>2299</v>
      </c>
      <c r="D309" s="79" t="s">
        <v>56</v>
      </c>
      <c r="E309" s="79" t="s">
        <v>508</v>
      </c>
      <c r="F309" s="81">
        <v>85450</v>
      </c>
      <c r="G309" s="80" t="s">
        <v>13</v>
      </c>
      <c r="H309" s="82"/>
      <c r="I309" s="78"/>
      <c r="J309" s="80" t="s">
        <v>3</v>
      </c>
      <c r="K309" s="80" t="s">
        <v>59</v>
      </c>
      <c r="L309" s="80" t="s">
        <v>60</v>
      </c>
    </row>
    <row r="310" spans="1:12" ht="15.75" hidden="1" x14ac:dyDescent="0.25">
      <c r="A310" s="79" t="s">
        <v>708</v>
      </c>
      <c r="B310" s="79" t="s">
        <v>709</v>
      </c>
      <c r="C310" s="79" t="s">
        <v>2561</v>
      </c>
      <c r="D310" s="79" t="s">
        <v>56</v>
      </c>
      <c r="E310" s="79" t="s">
        <v>573</v>
      </c>
      <c r="F310" s="81">
        <v>85375</v>
      </c>
      <c r="G310" s="76" t="s">
        <v>13</v>
      </c>
      <c r="H310" s="77"/>
      <c r="I310" s="78"/>
      <c r="J310" s="80" t="s">
        <v>3</v>
      </c>
      <c r="K310" s="80" t="s">
        <v>59</v>
      </c>
      <c r="L310" s="80" t="s">
        <v>60</v>
      </c>
    </row>
    <row r="311" spans="1:12" ht="15.75" hidden="1" x14ac:dyDescent="0.25">
      <c r="A311" s="79" t="s">
        <v>809</v>
      </c>
      <c r="B311" s="79" t="s">
        <v>810</v>
      </c>
      <c r="C311" s="79" t="s">
        <v>144</v>
      </c>
      <c r="D311" s="79" t="s">
        <v>811</v>
      </c>
      <c r="E311" s="79" t="s">
        <v>812</v>
      </c>
      <c r="F311" s="81">
        <v>85345</v>
      </c>
      <c r="G311" s="80" t="s">
        <v>13</v>
      </c>
      <c r="H311" s="82"/>
      <c r="I311" s="78"/>
      <c r="J311" s="80" t="s">
        <v>3373</v>
      </c>
      <c r="K311" s="80" t="s">
        <v>14</v>
      </c>
      <c r="L311" s="80" t="s">
        <v>15</v>
      </c>
    </row>
    <row r="312" spans="1:12" ht="15.75" x14ac:dyDescent="0.25">
      <c r="A312" s="79" t="s">
        <v>1928</v>
      </c>
      <c r="B312" s="79" t="s">
        <v>1929</v>
      </c>
      <c r="C312" s="79" t="s">
        <v>3505</v>
      </c>
      <c r="D312" s="79" t="s">
        <v>337</v>
      </c>
      <c r="E312" s="79" t="s">
        <v>497</v>
      </c>
      <c r="F312" s="81">
        <v>85310</v>
      </c>
      <c r="G312" s="80" t="s">
        <v>13</v>
      </c>
      <c r="H312" s="83">
        <v>4500</v>
      </c>
      <c r="I312" s="84"/>
      <c r="J312" s="80" t="s">
        <v>0</v>
      </c>
      <c r="K312" s="80" t="s">
        <v>14</v>
      </c>
      <c r="L312" s="80" t="s">
        <v>7373</v>
      </c>
    </row>
    <row r="313" spans="1:12" ht="15.75" hidden="1" x14ac:dyDescent="0.25">
      <c r="A313" s="79" t="s">
        <v>425</v>
      </c>
      <c r="B313" s="79" t="s">
        <v>426</v>
      </c>
      <c r="C313" s="79" t="s">
        <v>3506</v>
      </c>
      <c r="D313" s="79" t="s">
        <v>195</v>
      </c>
      <c r="E313" s="79" t="s">
        <v>625</v>
      </c>
      <c r="F313" s="81">
        <v>85224</v>
      </c>
      <c r="G313" s="80" t="s">
        <v>13</v>
      </c>
      <c r="H313" s="82"/>
      <c r="I313" s="78"/>
      <c r="J313" s="80" t="s">
        <v>3</v>
      </c>
      <c r="K313" s="80" t="s">
        <v>59</v>
      </c>
      <c r="L313" s="80" t="s">
        <v>60</v>
      </c>
    </row>
    <row r="314" spans="1:12" ht="15.75" hidden="1" x14ac:dyDescent="0.25">
      <c r="A314" s="79" t="s">
        <v>680</v>
      </c>
      <c r="B314" s="79" t="s">
        <v>681</v>
      </c>
      <c r="C314" s="79" t="s">
        <v>87</v>
      </c>
      <c r="D314" s="79" t="s">
        <v>56</v>
      </c>
      <c r="E314" s="79" t="s">
        <v>270</v>
      </c>
      <c r="F314" s="81">
        <v>85153</v>
      </c>
      <c r="G314" s="80" t="s">
        <v>13</v>
      </c>
      <c r="H314" s="82"/>
      <c r="I314" s="78"/>
      <c r="J314" s="80" t="s">
        <v>1</v>
      </c>
      <c r="K314" s="80" t="s">
        <v>59</v>
      </c>
      <c r="L314" s="80" t="s">
        <v>60</v>
      </c>
    </row>
    <row r="315" spans="1:12" ht="15.75" hidden="1" x14ac:dyDescent="0.25">
      <c r="A315" s="79" t="s">
        <v>250</v>
      </c>
      <c r="B315" s="79" t="s">
        <v>797</v>
      </c>
      <c r="C315" s="79" t="s">
        <v>313</v>
      </c>
      <c r="D315" s="79" t="s">
        <v>798</v>
      </c>
      <c r="E315" s="79" t="s">
        <v>53</v>
      </c>
      <c r="F315" s="81">
        <v>85121</v>
      </c>
      <c r="G315" s="80" t="s">
        <v>13</v>
      </c>
      <c r="H315" s="82"/>
      <c r="I315" s="78"/>
      <c r="J315" s="80" t="s">
        <v>2</v>
      </c>
      <c r="K315" s="80" t="s">
        <v>14</v>
      </c>
      <c r="L315" s="80" t="s">
        <v>15</v>
      </c>
    </row>
    <row r="316" spans="1:12" ht="15.75" hidden="1" x14ac:dyDescent="0.25">
      <c r="A316" s="79" t="s">
        <v>723</v>
      </c>
      <c r="B316" s="79" t="s">
        <v>724</v>
      </c>
      <c r="C316" s="79" t="s">
        <v>3507</v>
      </c>
      <c r="D316" s="79" t="s">
        <v>56</v>
      </c>
      <c r="E316" s="79" t="s">
        <v>459</v>
      </c>
      <c r="F316" s="81">
        <v>85039</v>
      </c>
      <c r="G316" s="80" t="s">
        <v>13</v>
      </c>
      <c r="H316" s="82"/>
      <c r="I316" s="78"/>
      <c r="J316" s="80" t="s">
        <v>3</v>
      </c>
      <c r="K316" s="80" t="s">
        <v>59</v>
      </c>
      <c r="L316" s="80" t="s">
        <v>60</v>
      </c>
    </row>
    <row r="317" spans="1:12" ht="15.75" hidden="1" x14ac:dyDescent="0.25">
      <c r="A317" s="79" t="s">
        <v>2714</v>
      </c>
      <c r="B317" s="79" t="s">
        <v>2715</v>
      </c>
      <c r="C317" s="79" t="s">
        <v>152</v>
      </c>
      <c r="D317" s="79" t="s">
        <v>792</v>
      </c>
      <c r="E317" s="79" t="s">
        <v>547</v>
      </c>
      <c r="F317" s="81">
        <v>85000</v>
      </c>
      <c r="G317" s="80" t="s">
        <v>13</v>
      </c>
      <c r="H317" s="82"/>
      <c r="I317" s="78"/>
      <c r="J317" s="80" t="s">
        <v>2</v>
      </c>
      <c r="K317" s="80" t="s">
        <v>14</v>
      </c>
      <c r="L317" s="80" t="s">
        <v>15</v>
      </c>
    </row>
    <row r="318" spans="1:12" ht="15.75" hidden="1" x14ac:dyDescent="0.25">
      <c r="A318" s="79" t="s">
        <v>2719</v>
      </c>
      <c r="B318" s="79" t="s">
        <v>86</v>
      </c>
      <c r="C318" s="79" t="s">
        <v>3481</v>
      </c>
      <c r="D318" s="79" t="s">
        <v>796</v>
      </c>
      <c r="E318" s="79" t="s">
        <v>11</v>
      </c>
      <c r="F318" s="81">
        <v>85000</v>
      </c>
      <c r="G318" s="80" t="s">
        <v>13</v>
      </c>
      <c r="H318" s="82"/>
      <c r="I318" s="78"/>
      <c r="J318" s="80" t="s">
        <v>2</v>
      </c>
      <c r="K318" s="80" t="s">
        <v>14</v>
      </c>
      <c r="L318" s="80" t="s">
        <v>15</v>
      </c>
    </row>
    <row r="319" spans="1:12" ht="15.75" hidden="1" x14ac:dyDescent="0.25">
      <c r="A319" s="79" t="s">
        <v>406</v>
      </c>
      <c r="B319" s="79" t="s">
        <v>62</v>
      </c>
      <c r="C319" s="79" t="s">
        <v>8</v>
      </c>
      <c r="D319" s="79" t="s">
        <v>3508</v>
      </c>
      <c r="E319" s="79" t="s">
        <v>11</v>
      </c>
      <c r="F319" s="81">
        <v>85000</v>
      </c>
      <c r="G319" s="80" t="s">
        <v>13</v>
      </c>
      <c r="H319" s="82"/>
      <c r="I319" s="78"/>
      <c r="J319" s="80" t="s">
        <v>2</v>
      </c>
      <c r="K319" s="80" t="s">
        <v>14</v>
      </c>
      <c r="L319" s="80" t="s">
        <v>15</v>
      </c>
    </row>
    <row r="320" spans="1:12" ht="15.75" hidden="1" x14ac:dyDescent="0.25">
      <c r="A320" s="79" t="s">
        <v>2709</v>
      </c>
      <c r="B320" s="79" t="s">
        <v>778</v>
      </c>
      <c r="C320" s="79" t="s">
        <v>737</v>
      </c>
      <c r="D320" s="79" t="s">
        <v>796</v>
      </c>
      <c r="E320" s="79" t="s">
        <v>11</v>
      </c>
      <c r="F320" s="81">
        <v>85000</v>
      </c>
      <c r="G320" s="80" t="s">
        <v>13</v>
      </c>
      <c r="H320" s="82"/>
      <c r="I320" s="78"/>
      <c r="J320" s="80" t="s">
        <v>2</v>
      </c>
      <c r="K320" s="80" t="s">
        <v>14</v>
      </c>
      <c r="L320" s="80" t="s">
        <v>15</v>
      </c>
    </row>
    <row r="321" spans="1:12" ht="15.75" hidden="1" x14ac:dyDescent="0.25">
      <c r="A321" s="79" t="s">
        <v>721</v>
      </c>
      <c r="B321" s="79" t="s">
        <v>722</v>
      </c>
      <c r="C321" s="86"/>
      <c r="D321" s="79" t="s">
        <v>56</v>
      </c>
      <c r="E321" s="79" t="s">
        <v>280</v>
      </c>
      <c r="F321" s="81">
        <v>84856</v>
      </c>
      <c r="G321" s="80" t="s">
        <v>13</v>
      </c>
      <c r="H321" s="82"/>
      <c r="I321" s="78"/>
      <c r="J321" s="80" t="s">
        <v>3375</v>
      </c>
      <c r="K321" s="80" t="s">
        <v>59</v>
      </c>
      <c r="L321" s="80" t="s">
        <v>60</v>
      </c>
    </row>
    <row r="322" spans="1:12" ht="15.75" hidden="1" x14ac:dyDescent="0.25">
      <c r="A322" s="79" t="s">
        <v>600</v>
      </c>
      <c r="B322" s="79" t="s">
        <v>601</v>
      </c>
      <c r="C322" s="79" t="s">
        <v>144</v>
      </c>
      <c r="D322" s="79" t="s">
        <v>2713</v>
      </c>
      <c r="E322" s="79" t="s">
        <v>603</v>
      </c>
      <c r="F322" s="81">
        <v>84711</v>
      </c>
      <c r="G322" s="80" t="s">
        <v>13</v>
      </c>
      <c r="H322" s="83">
        <v>8000</v>
      </c>
      <c r="I322" s="78"/>
      <c r="J322" s="80" t="s">
        <v>3</v>
      </c>
      <c r="K322" s="80" t="s">
        <v>59</v>
      </c>
      <c r="L322" s="80" t="s">
        <v>60</v>
      </c>
    </row>
    <row r="323" spans="1:12" ht="15.75" hidden="1" x14ac:dyDescent="0.25">
      <c r="A323" s="79" t="s">
        <v>425</v>
      </c>
      <c r="B323" s="79" t="s">
        <v>340</v>
      </c>
      <c r="C323" s="79" t="s">
        <v>704</v>
      </c>
      <c r="D323" s="79" t="s">
        <v>788</v>
      </c>
      <c r="E323" s="79" t="s">
        <v>789</v>
      </c>
      <c r="F323" s="81">
        <v>84476</v>
      </c>
      <c r="G323" s="80" t="s">
        <v>13</v>
      </c>
      <c r="H323" s="82"/>
      <c r="I323" s="85"/>
      <c r="J323" s="80" t="s">
        <v>2</v>
      </c>
      <c r="K323" s="80" t="s">
        <v>14</v>
      </c>
      <c r="L323" s="80" t="s">
        <v>15</v>
      </c>
    </row>
    <row r="324" spans="1:12" ht="15.75" hidden="1" x14ac:dyDescent="0.25">
      <c r="A324" s="79" t="s">
        <v>713</v>
      </c>
      <c r="B324" s="79" t="s">
        <v>714</v>
      </c>
      <c r="C324" s="79" t="s">
        <v>12</v>
      </c>
      <c r="D324" s="79" t="s">
        <v>715</v>
      </c>
      <c r="E324" s="79" t="s">
        <v>53</v>
      </c>
      <c r="F324" s="81">
        <v>84280</v>
      </c>
      <c r="G324" s="80" t="s">
        <v>13</v>
      </c>
      <c r="H324" s="82"/>
      <c r="I324" s="78"/>
      <c r="J324" s="80" t="s">
        <v>3373</v>
      </c>
      <c r="K324" s="80" t="s">
        <v>14</v>
      </c>
      <c r="L324" s="80" t="s">
        <v>15</v>
      </c>
    </row>
    <row r="325" spans="1:12" ht="15.75" hidden="1" x14ac:dyDescent="0.25">
      <c r="A325" s="79" t="s">
        <v>488</v>
      </c>
      <c r="B325" s="79" t="s">
        <v>260</v>
      </c>
      <c r="C325" s="86"/>
      <c r="D325" s="79" t="s">
        <v>56</v>
      </c>
      <c r="E325" s="79" t="s">
        <v>463</v>
      </c>
      <c r="F325" s="81">
        <v>84071</v>
      </c>
      <c r="G325" s="80" t="s">
        <v>13</v>
      </c>
      <c r="H325" s="82"/>
      <c r="I325" s="78"/>
      <c r="J325" s="80" t="s">
        <v>3</v>
      </c>
      <c r="K325" s="80" t="s">
        <v>59</v>
      </c>
      <c r="L325" s="80" t="s">
        <v>60</v>
      </c>
    </row>
    <row r="326" spans="1:12" ht="15.75" hidden="1" x14ac:dyDescent="0.25">
      <c r="A326" s="79" t="s">
        <v>751</v>
      </c>
      <c r="B326" s="79" t="s">
        <v>35</v>
      </c>
      <c r="C326" s="79" t="s">
        <v>1256</v>
      </c>
      <c r="D326" s="79" t="s">
        <v>201</v>
      </c>
      <c r="E326" s="79" t="s">
        <v>234</v>
      </c>
      <c r="F326" s="81">
        <v>84026</v>
      </c>
      <c r="G326" s="80" t="s">
        <v>13</v>
      </c>
      <c r="H326" s="82"/>
      <c r="I326" s="78"/>
      <c r="J326" s="80" t="s">
        <v>3375</v>
      </c>
      <c r="K326" s="80" t="s">
        <v>59</v>
      </c>
      <c r="L326" s="80" t="s">
        <v>60</v>
      </c>
    </row>
    <row r="327" spans="1:12" ht="15.75" hidden="1" x14ac:dyDescent="0.25">
      <c r="A327" s="79" t="s">
        <v>659</v>
      </c>
      <c r="B327" s="79" t="s">
        <v>8</v>
      </c>
      <c r="C327" s="79" t="s">
        <v>349</v>
      </c>
      <c r="D327" s="79" t="s">
        <v>660</v>
      </c>
      <c r="E327" s="79" t="s">
        <v>53</v>
      </c>
      <c r="F327" s="81">
        <v>84000</v>
      </c>
      <c r="G327" s="80" t="s">
        <v>13</v>
      </c>
      <c r="H327" s="82"/>
      <c r="I327" s="78"/>
      <c r="J327" s="80" t="s">
        <v>2</v>
      </c>
      <c r="K327" s="80" t="s">
        <v>14</v>
      </c>
      <c r="L327" s="80" t="s">
        <v>15</v>
      </c>
    </row>
    <row r="328" spans="1:12" ht="15.75" hidden="1" x14ac:dyDescent="0.25">
      <c r="A328" s="79" t="s">
        <v>250</v>
      </c>
      <c r="B328" s="79" t="s">
        <v>559</v>
      </c>
      <c r="C328" s="79" t="s">
        <v>238</v>
      </c>
      <c r="D328" s="79" t="s">
        <v>846</v>
      </c>
      <c r="E328" s="79" t="s">
        <v>37</v>
      </c>
      <c r="F328" s="81">
        <v>84000</v>
      </c>
      <c r="G328" s="80" t="s">
        <v>13</v>
      </c>
      <c r="H328" s="82"/>
      <c r="I328" s="78"/>
      <c r="J328" s="80" t="s">
        <v>2</v>
      </c>
      <c r="K328" s="80" t="s">
        <v>14</v>
      </c>
      <c r="L328" s="80" t="s">
        <v>15</v>
      </c>
    </row>
    <row r="329" spans="1:12" ht="15.75" hidden="1" x14ac:dyDescent="0.25">
      <c r="A329" s="79" t="s">
        <v>1316</v>
      </c>
      <c r="B329" s="79" t="s">
        <v>2716</v>
      </c>
      <c r="C329" s="79" t="s">
        <v>115</v>
      </c>
      <c r="D329" s="79" t="s">
        <v>1472</v>
      </c>
      <c r="E329" s="79" t="s">
        <v>603</v>
      </c>
      <c r="F329" s="81">
        <v>83983</v>
      </c>
      <c r="G329" s="80" t="s">
        <v>13</v>
      </c>
      <c r="H329" s="83">
        <v>2000</v>
      </c>
      <c r="I329" s="84"/>
      <c r="J329" s="80" t="s">
        <v>3</v>
      </c>
      <c r="K329" s="80" t="s">
        <v>59</v>
      </c>
      <c r="L329" s="80" t="s">
        <v>60</v>
      </c>
    </row>
    <row r="330" spans="1:12" ht="15.75" x14ac:dyDescent="0.25">
      <c r="A330" s="79" t="s">
        <v>786</v>
      </c>
      <c r="B330" s="79" t="s">
        <v>787</v>
      </c>
      <c r="C330" s="79" t="s">
        <v>3509</v>
      </c>
      <c r="D330" s="79" t="s">
        <v>2677</v>
      </c>
      <c r="E330" s="79" t="s">
        <v>380</v>
      </c>
      <c r="F330" s="81">
        <v>83730</v>
      </c>
      <c r="G330" s="80" t="s">
        <v>13</v>
      </c>
      <c r="H330" s="83">
        <v>4500</v>
      </c>
      <c r="I330" s="84"/>
      <c r="J330" s="80" t="s">
        <v>0</v>
      </c>
      <c r="K330" s="80" t="s">
        <v>14</v>
      </c>
      <c r="L330" s="80" t="s">
        <v>7373</v>
      </c>
    </row>
    <row r="331" spans="1:12" ht="15.75" hidden="1" x14ac:dyDescent="0.25">
      <c r="A331" s="79" t="s">
        <v>663</v>
      </c>
      <c r="B331" s="79" t="s">
        <v>664</v>
      </c>
      <c r="C331" s="79" t="s">
        <v>144</v>
      </c>
      <c r="D331" s="79" t="s">
        <v>665</v>
      </c>
      <c r="E331" s="79" t="s">
        <v>666</v>
      </c>
      <c r="F331" s="81">
        <v>83729</v>
      </c>
      <c r="G331" s="80" t="s">
        <v>13</v>
      </c>
      <c r="H331" s="82"/>
      <c r="I331" s="85"/>
      <c r="J331" s="80" t="s">
        <v>3373</v>
      </c>
      <c r="K331" s="80" t="s">
        <v>14</v>
      </c>
      <c r="L331" s="80" t="s">
        <v>15</v>
      </c>
    </row>
    <row r="332" spans="1:12" ht="15.75" hidden="1" x14ac:dyDescent="0.25">
      <c r="A332" s="79" t="s">
        <v>854</v>
      </c>
      <c r="B332" s="79" t="s">
        <v>210</v>
      </c>
      <c r="C332" s="79" t="s">
        <v>115</v>
      </c>
      <c r="D332" s="79" t="s">
        <v>855</v>
      </c>
      <c r="E332" s="79" t="s">
        <v>89</v>
      </c>
      <c r="F332" s="81">
        <v>83604</v>
      </c>
      <c r="G332" s="80" t="s">
        <v>13</v>
      </c>
      <c r="H332" s="82"/>
      <c r="I332" s="78"/>
      <c r="J332" s="80" t="s">
        <v>2</v>
      </c>
      <c r="K332" s="80" t="s">
        <v>14</v>
      </c>
      <c r="L332" s="80" t="s">
        <v>15</v>
      </c>
    </row>
    <row r="333" spans="1:12" ht="15.75" hidden="1" x14ac:dyDescent="0.25">
      <c r="A333" s="79" t="s">
        <v>827</v>
      </c>
      <c r="B333" s="79" t="s">
        <v>828</v>
      </c>
      <c r="C333" s="79" t="s">
        <v>3510</v>
      </c>
      <c r="D333" s="79" t="s">
        <v>829</v>
      </c>
      <c r="E333" s="79" t="s">
        <v>120</v>
      </c>
      <c r="F333" s="81">
        <v>83593</v>
      </c>
      <c r="G333" s="80" t="s">
        <v>13</v>
      </c>
      <c r="H333" s="83">
        <v>6000</v>
      </c>
      <c r="I333" s="78"/>
      <c r="J333" s="80" t="s">
        <v>4</v>
      </c>
      <c r="K333" s="80" t="s">
        <v>14</v>
      </c>
      <c r="L333" s="80" t="s">
        <v>121</v>
      </c>
    </row>
    <row r="334" spans="1:12" ht="15.75" hidden="1" x14ac:dyDescent="0.25">
      <c r="A334" s="79" t="s">
        <v>851</v>
      </c>
      <c r="B334" s="79" t="s">
        <v>852</v>
      </c>
      <c r="C334" s="79" t="s">
        <v>3483</v>
      </c>
      <c r="D334" s="79" t="s">
        <v>853</v>
      </c>
      <c r="E334" s="79" t="s">
        <v>53</v>
      </c>
      <c r="F334" s="81">
        <v>83460</v>
      </c>
      <c r="G334" s="80" t="s">
        <v>13</v>
      </c>
      <c r="H334" s="82"/>
      <c r="I334" s="78"/>
      <c r="J334" s="80" t="s">
        <v>2</v>
      </c>
      <c r="K334" s="80" t="s">
        <v>14</v>
      </c>
      <c r="L334" s="80" t="s">
        <v>15</v>
      </c>
    </row>
    <row r="335" spans="1:12" ht="15.75" hidden="1" x14ac:dyDescent="0.25">
      <c r="A335" s="79" t="s">
        <v>856</v>
      </c>
      <c r="B335" s="79" t="s">
        <v>857</v>
      </c>
      <c r="C335" s="79" t="s">
        <v>43</v>
      </c>
      <c r="D335" s="79" t="s">
        <v>858</v>
      </c>
      <c r="E335" s="79" t="s">
        <v>80</v>
      </c>
      <c r="F335" s="81">
        <v>83437</v>
      </c>
      <c r="G335" s="80" t="s">
        <v>13</v>
      </c>
      <c r="H335" s="82"/>
      <c r="I335" s="85"/>
      <c r="J335" s="80" t="s">
        <v>3373</v>
      </c>
      <c r="K335" s="80" t="s">
        <v>14</v>
      </c>
      <c r="L335" s="80" t="s">
        <v>15</v>
      </c>
    </row>
    <row r="336" spans="1:12" ht="15.75" hidden="1" x14ac:dyDescent="0.25">
      <c r="A336" s="79" t="s">
        <v>761</v>
      </c>
      <c r="B336" s="79" t="s">
        <v>762</v>
      </c>
      <c r="C336" s="79" t="s">
        <v>230</v>
      </c>
      <c r="D336" s="79" t="s">
        <v>56</v>
      </c>
      <c r="E336" s="79" t="s">
        <v>270</v>
      </c>
      <c r="F336" s="81">
        <v>83253</v>
      </c>
      <c r="G336" s="80" t="s">
        <v>13</v>
      </c>
      <c r="H336" s="82"/>
      <c r="I336" s="84"/>
      <c r="J336" s="80" t="s">
        <v>3</v>
      </c>
      <c r="K336" s="80" t="s">
        <v>59</v>
      </c>
      <c r="L336" s="80" t="s">
        <v>60</v>
      </c>
    </row>
    <row r="337" spans="1:12" ht="15.75" hidden="1" x14ac:dyDescent="0.25">
      <c r="A337" s="79" t="s">
        <v>763</v>
      </c>
      <c r="B337" s="79" t="s">
        <v>764</v>
      </c>
      <c r="C337" s="79" t="s">
        <v>51</v>
      </c>
      <c r="D337" s="79" t="s">
        <v>765</v>
      </c>
      <c r="E337" s="79" t="s">
        <v>766</v>
      </c>
      <c r="F337" s="81">
        <v>83063</v>
      </c>
      <c r="G337" s="80" t="s">
        <v>13</v>
      </c>
      <c r="H337" s="83">
        <v>2500</v>
      </c>
      <c r="I337" s="78"/>
      <c r="J337" s="80" t="s">
        <v>3375</v>
      </c>
      <c r="K337" s="80" t="s">
        <v>59</v>
      </c>
      <c r="L337" s="80" t="s">
        <v>60</v>
      </c>
    </row>
    <row r="338" spans="1:12" ht="15.75" hidden="1" x14ac:dyDescent="0.25">
      <c r="A338" s="79" t="s">
        <v>934</v>
      </c>
      <c r="B338" s="79" t="s">
        <v>50</v>
      </c>
      <c r="C338" s="79" t="s">
        <v>1164</v>
      </c>
      <c r="D338" s="79" t="s">
        <v>195</v>
      </c>
      <c r="E338" s="79" t="s">
        <v>297</v>
      </c>
      <c r="F338" s="81">
        <v>82945</v>
      </c>
      <c r="G338" s="80" t="s">
        <v>13</v>
      </c>
      <c r="H338" s="82"/>
      <c r="I338" s="78"/>
      <c r="J338" s="80" t="s">
        <v>3</v>
      </c>
      <c r="K338" s="80" t="s">
        <v>59</v>
      </c>
      <c r="L338" s="80" t="s">
        <v>60</v>
      </c>
    </row>
    <row r="339" spans="1:12" ht="15.75" hidden="1" x14ac:dyDescent="0.25">
      <c r="A339" s="79" t="s">
        <v>554</v>
      </c>
      <c r="B339" s="79" t="s">
        <v>8</v>
      </c>
      <c r="C339" s="79" t="s">
        <v>12</v>
      </c>
      <c r="D339" s="79" t="s">
        <v>783</v>
      </c>
      <c r="E339" s="79" t="s">
        <v>599</v>
      </c>
      <c r="F339" s="81">
        <v>82909</v>
      </c>
      <c r="G339" s="80" t="s">
        <v>13</v>
      </c>
      <c r="H339" s="82"/>
      <c r="I339" s="78"/>
      <c r="J339" s="80" t="s">
        <v>2</v>
      </c>
      <c r="K339" s="80" t="s">
        <v>14</v>
      </c>
      <c r="L339" s="80" t="s">
        <v>15</v>
      </c>
    </row>
    <row r="340" spans="1:12" ht="15.75" hidden="1" x14ac:dyDescent="0.25">
      <c r="A340" s="79" t="s">
        <v>349</v>
      </c>
      <c r="B340" s="79" t="s">
        <v>448</v>
      </c>
      <c r="C340" s="79" t="s">
        <v>203</v>
      </c>
      <c r="D340" s="79" t="s">
        <v>783</v>
      </c>
      <c r="E340" s="79" t="s">
        <v>599</v>
      </c>
      <c r="F340" s="81">
        <v>82909</v>
      </c>
      <c r="G340" s="80" t="s">
        <v>13</v>
      </c>
      <c r="H340" s="82"/>
      <c r="I340" s="78"/>
      <c r="J340" s="80" t="s">
        <v>2</v>
      </c>
      <c r="K340" s="80" t="s">
        <v>14</v>
      </c>
      <c r="L340" s="80" t="s">
        <v>15</v>
      </c>
    </row>
    <row r="341" spans="1:12" ht="15.75" hidden="1" x14ac:dyDescent="0.25">
      <c r="A341" s="79" t="s">
        <v>847</v>
      </c>
      <c r="B341" s="79" t="s">
        <v>50</v>
      </c>
      <c r="C341" s="79" t="s">
        <v>704</v>
      </c>
      <c r="D341" s="79" t="s">
        <v>56</v>
      </c>
      <c r="E341" s="79" t="s">
        <v>189</v>
      </c>
      <c r="F341" s="81">
        <v>82831</v>
      </c>
      <c r="G341" s="76" t="s">
        <v>13</v>
      </c>
      <c r="H341" s="77"/>
      <c r="I341" s="78"/>
      <c r="J341" s="80" t="s">
        <v>3</v>
      </c>
      <c r="K341" s="80" t="s">
        <v>59</v>
      </c>
      <c r="L341" s="80" t="s">
        <v>60</v>
      </c>
    </row>
    <row r="342" spans="1:12" ht="15.75" hidden="1" x14ac:dyDescent="0.25">
      <c r="A342" s="79" t="s">
        <v>750</v>
      </c>
      <c r="B342" s="79" t="s">
        <v>86</v>
      </c>
      <c r="C342" s="79" t="s">
        <v>3511</v>
      </c>
      <c r="D342" s="79" t="s">
        <v>56</v>
      </c>
      <c r="E342" s="79" t="s">
        <v>410</v>
      </c>
      <c r="F342" s="81">
        <v>82423</v>
      </c>
      <c r="G342" s="80" t="s">
        <v>13</v>
      </c>
      <c r="H342" s="82"/>
      <c r="I342" s="78"/>
      <c r="J342" s="80" t="s">
        <v>3375</v>
      </c>
      <c r="K342" s="80" t="s">
        <v>59</v>
      </c>
      <c r="L342" s="80" t="s">
        <v>60</v>
      </c>
    </row>
    <row r="343" spans="1:12" ht="15.75" hidden="1" x14ac:dyDescent="0.25">
      <c r="A343" s="79" t="s">
        <v>813</v>
      </c>
      <c r="B343" s="79" t="s">
        <v>282</v>
      </c>
      <c r="C343" s="79" t="s">
        <v>3395</v>
      </c>
      <c r="D343" s="79" t="s">
        <v>56</v>
      </c>
      <c r="E343" s="79" t="s">
        <v>814</v>
      </c>
      <c r="F343" s="81">
        <v>82417</v>
      </c>
      <c r="G343" s="80" t="s">
        <v>13</v>
      </c>
      <c r="H343" s="82"/>
      <c r="I343" s="78"/>
      <c r="J343" s="80" t="s">
        <v>3</v>
      </c>
      <c r="K343" s="80" t="s">
        <v>59</v>
      </c>
      <c r="L343" s="80" t="s">
        <v>60</v>
      </c>
    </row>
    <row r="344" spans="1:12" ht="15.75" hidden="1" x14ac:dyDescent="0.25">
      <c r="A344" s="79" t="s">
        <v>917</v>
      </c>
      <c r="B344" s="79" t="s">
        <v>2089</v>
      </c>
      <c r="C344" s="79" t="s">
        <v>3512</v>
      </c>
      <c r="D344" s="79" t="s">
        <v>2722</v>
      </c>
      <c r="E344" s="79" t="s">
        <v>3513</v>
      </c>
      <c r="F344" s="81">
        <v>82416</v>
      </c>
      <c r="G344" s="80" t="s">
        <v>13</v>
      </c>
      <c r="H344" s="82"/>
      <c r="I344" s="78"/>
      <c r="J344" s="80" t="s">
        <v>2</v>
      </c>
      <c r="K344" s="80" t="s">
        <v>14</v>
      </c>
      <c r="L344" s="80" t="s">
        <v>15</v>
      </c>
    </row>
    <row r="345" spans="1:12" ht="15.75" hidden="1" x14ac:dyDescent="0.25">
      <c r="A345" s="79" t="s">
        <v>2097</v>
      </c>
      <c r="B345" s="79" t="s">
        <v>151</v>
      </c>
      <c r="C345" s="79" t="s">
        <v>86</v>
      </c>
      <c r="D345" s="79" t="s">
        <v>1172</v>
      </c>
      <c r="E345" s="79" t="s">
        <v>53</v>
      </c>
      <c r="F345" s="81">
        <v>82350</v>
      </c>
      <c r="G345" s="80" t="s">
        <v>13</v>
      </c>
      <c r="H345" s="82"/>
      <c r="I345" s="78"/>
      <c r="J345" s="80" t="s">
        <v>3373</v>
      </c>
      <c r="K345" s="80" t="s">
        <v>14</v>
      </c>
      <c r="L345" s="80" t="s">
        <v>15</v>
      </c>
    </row>
    <row r="346" spans="1:12" ht="15.75" hidden="1" x14ac:dyDescent="0.25">
      <c r="A346" s="79" t="s">
        <v>802</v>
      </c>
      <c r="B346" s="79" t="s">
        <v>803</v>
      </c>
      <c r="C346" s="79" t="s">
        <v>3514</v>
      </c>
      <c r="D346" s="79" t="s">
        <v>56</v>
      </c>
      <c r="E346" s="79" t="s">
        <v>221</v>
      </c>
      <c r="F346" s="81">
        <v>82342</v>
      </c>
      <c r="G346" s="80" t="s">
        <v>13</v>
      </c>
      <c r="H346" s="83">
        <v>1500</v>
      </c>
      <c r="I346" s="85"/>
      <c r="J346" s="80" t="s">
        <v>3372</v>
      </c>
      <c r="K346" s="80" t="s">
        <v>59</v>
      </c>
      <c r="L346" s="80" t="s">
        <v>60</v>
      </c>
    </row>
    <row r="347" spans="1:12" ht="15.75" hidden="1" x14ac:dyDescent="0.25">
      <c r="A347" s="79" t="s">
        <v>780</v>
      </c>
      <c r="B347" s="79" t="s">
        <v>781</v>
      </c>
      <c r="C347" s="79" t="s">
        <v>956</v>
      </c>
      <c r="D347" s="79" t="s">
        <v>782</v>
      </c>
      <c r="E347" s="79" t="s">
        <v>392</v>
      </c>
      <c r="F347" s="81">
        <v>82293</v>
      </c>
      <c r="G347" s="80" t="s">
        <v>13</v>
      </c>
      <c r="H347" s="83">
        <v>3000</v>
      </c>
      <c r="I347" s="78"/>
      <c r="J347" s="80" t="s">
        <v>3</v>
      </c>
      <c r="K347" s="80" t="s">
        <v>59</v>
      </c>
      <c r="L347" s="80" t="s">
        <v>60</v>
      </c>
    </row>
    <row r="348" spans="1:12" ht="15.75" hidden="1" x14ac:dyDescent="0.25">
      <c r="A348" s="79" t="s">
        <v>894</v>
      </c>
      <c r="B348" s="79" t="s">
        <v>35</v>
      </c>
      <c r="C348" s="79" t="s">
        <v>67</v>
      </c>
      <c r="D348" s="79" t="s">
        <v>729</v>
      </c>
      <c r="E348" s="79" t="s">
        <v>261</v>
      </c>
      <c r="F348" s="81">
        <v>82259</v>
      </c>
      <c r="G348" s="80" t="s">
        <v>13</v>
      </c>
      <c r="H348" s="82"/>
      <c r="I348" s="84"/>
      <c r="J348" s="80" t="s">
        <v>2</v>
      </c>
      <c r="K348" s="80" t="s">
        <v>14</v>
      </c>
      <c r="L348" s="80" t="s">
        <v>15</v>
      </c>
    </row>
    <row r="349" spans="1:12" ht="15.75" hidden="1" x14ac:dyDescent="0.25">
      <c r="A349" s="79" t="s">
        <v>892</v>
      </c>
      <c r="B349" s="79" t="s">
        <v>893</v>
      </c>
      <c r="C349" s="79" t="s">
        <v>3515</v>
      </c>
      <c r="D349" s="79" t="s">
        <v>195</v>
      </c>
      <c r="E349" s="79" t="s">
        <v>211</v>
      </c>
      <c r="F349" s="81">
        <v>82200</v>
      </c>
      <c r="G349" s="80" t="s">
        <v>13</v>
      </c>
      <c r="H349" s="82"/>
      <c r="I349" s="78"/>
      <c r="J349" s="80" t="s">
        <v>3</v>
      </c>
      <c r="K349" s="80" t="s">
        <v>59</v>
      </c>
      <c r="L349" s="80" t="s">
        <v>60</v>
      </c>
    </row>
    <row r="350" spans="1:12" ht="15.75" hidden="1" x14ac:dyDescent="0.25">
      <c r="A350" s="79" t="s">
        <v>2723</v>
      </c>
      <c r="B350" s="79" t="s">
        <v>46</v>
      </c>
      <c r="C350" s="79" t="s">
        <v>349</v>
      </c>
      <c r="D350" s="79" t="s">
        <v>1955</v>
      </c>
      <c r="E350" s="79" t="s">
        <v>812</v>
      </c>
      <c r="F350" s="81">
        <v>82136</v>
      </c>
      <c r="G350" s="80" t="s">
        <v>13</v>
      </c>
      <c r="H350" s="82"/>
      <c r="I350" s="78"/>
      <c r="J350" s="80" t="s">
        <v>2</v>
      </c>
      <c r="K350" s="80" t="s">
        <v>14</v>
      </c>
      <c r="L350" s="80" t="s">
        <v>15</v>
      </c>
    </row>
    <row r="351" spans="1:12" ht="15.75" hidden="1" x14ac:dyDescent="0.25">
      <c r="A351" s="79" t="s">
        <v>3516</v>
      </c>
      <c r="B351" s="79" t="s">
        <v>127</v>
      </c>
      <c r="C351" s="86"/>
      <c r="D351" s="79" t="s">
        <v>56</v>
      </c>
      <c r="E351" s="79" t="s">
        <v>463</v>
      </c>
      <c r="F351" s="81">
        <v>82085</v>
      </c>
      <c r="G351" s="80" t="s">
        <v>13</v>
      </c>
      <c r="H351" s="82"/>
      <c r="I351" s="78"/>
      <c r="J351" s="80" t="s">
        <v>1</v>
      </c>
      <c r="K351" s="80" t="s">
        <v>59</v>
      </c>
      <c r="L351" s="80" t="s">
        <v>60</v>
      </c>
    </row>
    <row r="352" spans="1:12" ht="15.75" hidden="1" x14ac:dyDescent="0.25">
      <c r="A352" s="79" t="s">
        <v>843</v>
      </c>
      <c r="B352" s="79" t="s">
        <v>844</v>
      </c>
      <c r="C352" s="79" t="s">
        <v>31</v>
      </c>
      <c r="D352" s="79" t="s">
        <v>845</v>
      </c>
      <c r="E352" s="79" t="s">
        <v>53</v>
      </c>
      <c r="F352" s="81">
        <v>82054</v>
      </c>
      <c r="G352" s="80" t="s">
        <v>13</v>
      </c>
      <c r="H352" s="82"/>
      <c r="I352" s="78"/>
      <c r="J352" s="80" t="s">
        <v>2</v>
      </c>
      <c r="K352" s="80" t="s">
        <v>14</v>
      </c>
      <c r="L352" s="80" t="s">
        <v>15</v>
      </c>
    </row>
    <row r="353" spans="1:12" ht="15.75" hidden="1" x14ac:dyDescent="0.25">
      <c r="A353" s="79" t="s">
        <v>3517</v>
      </c>
      <c r="B353" s="79" t="s">
        <v>951</v>
      </c>
      <c r="C353" s="79" t="s">
        <v>58</v>
      </c>
      <c r="D353" s="79" t="s">
        <v>56</v>
      </c>
      <c r="E353" s="79" t="s">
        <v>450</v>
      </c>
      <c r="F353" s="81">
        <v>82022</v>
      </c>
      <c r="G353" s="80" t="s">
        <v>13</v>
      </c>
      <c r="H353" s="82"/>
      <c r="I353" s="78"/>
      <c r="J353" s="80" t="s">
        <v>3</v>
      </c>
      <c r="K353" s="80" t="s">
        <v>59</v>
      </c>
      <c r="L353" s="80" t="s">
        <v>60</v>
      </c>
    </row>
    <row r="354" spans="1:12" ht="15.75" hidden="1" x14ac:dyDescent="0.25">
      <c r="A354" s="79" t="s">
        <v>830</v>
      </c>
      <c r="B354" s="79" t="s">
        <v>601</v>
      </c>
      <c r="C354" s="79" t="s">
        <v>774</v>
      </c>
      <c r="D354" s="79" t="s">
        <v>56</v>
      </c>
      <c r="E354" s="79" t="s">
        <v>535</v>
      </c>
      <c r="F354" s="81">
        <v>81998</v>
      </c>
      <c r="G354" s="80" t="s">
        <v>13</v>
      </c>
      <c r="H354" s="82"/>
      <c r="I354" s="78"/>
      <c r="J354" s="80" t="s">
        <v>3</v>
      </c>
      <c r="K354" s="80" t="s">
        <v>59</v>
      </c>
      <c r="L354" s="80" t="s">
        <v>60</v>
      </c>
    </row>
    <row r="355" spans="1:12" ht="15.75" hidden="1" x14ac:dyDescent="0.25">
      <c r="A355" s="79" t="s">
        <v>899</v>
      </c>
      <c r="B355" s="79" t="s">
        <v>900</v>
      </c>
      <c r="C355" s="79" t="s">
        <v>483</v>
      </c>
      <c r="D355" s="79" t="s">
        <v>901</v>
      </c>
      <c r="E355" s="79" t="s">
        <v>2670</v>
      </c>
      <c r="F355" s="81">
        <v>81963</v>
      </c>
      <c r="G355" s="80" t="s">
        <v>13</v>
      </c>
      <c r="H355" s="82"/>
      <c r="I355" s="78"/>
      <c r="J355" s="80" t="s">
        <v>2</v>
      </c>
      <c r="K355" s="80" t="s">
        <v>14</v>
      </c>
      <c r="L355" s="80" t="s">
        <v>15</v>
      </c>
    </row>
    <row r="356" spans="1:12" ht="15.75" hidden="1" x14ac:dyDescent="0.25">
      <c r="A356" s="86" t="s">
        <v>878</v>
      </c>
      <c r="B356" s="86" t="s">
        <v>879</v>
      </c>
      <c r="C356" s="86"/>
      <c r="D356" s="86" t="s">
        <v>195</v>
      </c>
      <c r="E356" s="86" t="s">
        <v>766</v>
      </c>
      <c r="F356" s="94">
        <v>81959</v>
      </c>
      <c r="G356" s="76" t="s">
        <v>13</v>
      </c>
      <c r="H356" s="82"/>
      <c r="I356" s="78"/>
      <c r="J356" s="76" t="s">
        <v>3</v>
      </c>
      <c r="K356" s="76" t="s">
        <v>59</v>
      </c>
      <c r="L356" s="76" t="s">
        <v>60</v>
      </c>
    </row>
    <row r="357" spans="1:12" ht="15.75" hidden="1" x14ac:dyDescent="0.25">
      <c r="A357" s="79" t="s">
        <v>515</v>
      </c>
      <c r="B357" s="79" t="s">
        <v>516</v>
      </c>
      <c r="C357" s="86"/>
      <c r="D357" s="79" t="s">
        <v>56</v>
      </c>
      <c r="E357" s="79" t="s">
        <v>497</v>
      </c>
      <c r="F357" s="81">
        <v>81827</v>
      </c>
      <c r="G357" s="80" t="s">
        <v>13</v>
      </c>
      <c r="H357" s="82"/>
      <c r="I357" s="78"/>
      <c r="J357" s="80" t="s">
        <v>3</v>
      </c>
      <c r="K357" s="80" t="s">
        <v>59</v>
      </c>
      <c r="L357" s="80" t="s">
        <v>60</v>
      </c>
    </row>
    <row r="358" spans="1:12" ht="15.75" hidden="1" x14ac:dyDescent="0.25">
      <c r="A358" s="79" t="s">
        <v>882</v>
      </c>
      <c r="B358" s="79" t="s">
        <v>35</v>
      </c>
      <c r="C358" s="79" t="s">
        <v>91</v>
      </c>
      <c r="D358" s="79" t="s">
        <v>883</v>
      </c>
      <c r="E358" s="79" t="s">
        <v>463</v>
      </c>
      <c r="F358" s="81">
        <v>81679</v>
      </c>
      <c r="G358" s="80" t="s">
        <v>13</v>
      </c>
      <c r="H358" s="83">
        <v>1500</v>
      </c>
      <c r="I358" s="78"/>
      <c r="J358" s="80" t="s">
        <v>3</v>
      </c>
      <c r="K358" s="80" t="s">
        <v>59</v>
      </c>
      <c r="L358" s="80" t="s">
        <v>60</v>
      </c>
    </row>
    <row r="359" spans="1:12" ht="15.75" hidden="1" x14ac:dyDescent="0.25">
      <c r="A359" s="79" t="s">
        <v>870</v>
      </c>
      <c r="B359" s="79" t="s">
        <v>139</v>
      </c>
      <c r="C359" s="79" t="s">
        <v>327</v>
      </c>
      <c r="D359" s="79" t="s">
        <v>195</v>
      </c>
      <c r="E359" s="79" t="s">
        <v>477</v>
      </c>
      <c r="F359" s="81">
        <v>81631</v>
      </c>
      <c r="G359" s="80" t="s">
        <v>13</v>
      </c>
      <c r="H359" s="82"/>
      <c r="I359" s="84"/>
      <c r="J359" s="80" t="s">
        <v>3</v>
      </c>
      <c r="K359" s="80" t="s">
        <v>59</v>
      </c>
      <c r="L359" s="80" t="s">
        <v>60</v>
      </c>
    </row>
    <row r="360" spans="1:12" ht="15.75" hidden="1" x14ac:dyDescent="0.25">
      <c r="A360" s="79" t="s">
        <v>209</v>
      </c>
      <c r="B360" s="79" t="s">
        <v>95</v>
      </c>
      <c r="C360" s="79" t="s">
        <v>746</v>
      </c>
      <c r="D360" s="79" t="s">
        <v>56</v>
      </c>
      <c r="E360" s="79" t="s">
        <v>625</v>
      </c>
      <c r="F360" s="81">
        <v>81588</v>
      </c>
      <c r="G360" s="80" t="s">
        <v>13</v>
      </c>
      <c r="H360" s="82"/>
      <c r="I360" s="84"/>
      <c r="J360" s="80" t="s">
        <v>3</v>
      </c>
      <c r="K360" s="80" t="s">
        <v>59</v>
      </c>
      <c r="L360" s="80" t="s">
        <v>60</v>
      </c>
    </row>
    <row r="361" spans="1:12" ht="15.75" hidden="1" x14ac:dyDescent="0.25">
      <c r="A361" s="79" t="s">
        <v>3518</v>
      </c>
      <c r="B361" s="79" t="s">
        <v>3519</v>
      </c>
      <c r="C361" s="79" t="s">
        <v>31</v>
      </c>
      <c r="D361" s="79" t="s">
        <v>195</v>
      </c>
      <c r="E361" s="79" t="s">
        <v>527</v>
      </c>
      <c r="F361" s="81">
        <v>81485</v>
      </c>
      <c r="G361" s="80" t="s">
        <v>13</v>
      </c>
      <c r="H361" s="82"/>
      <c r="I361" s="78"/>
      <c r="J361" s="80" t="s">
        <v>3</v>
      </c>
      <c r="K361" s="80" t="s">
        <v>59</v>
      </c>
      <c r="L361" s="80" t="s">
        <v>60</v>
      </c>
    </row>
    <row r="362" spans="1:12" ht="15.75" hidden="1" x14ac:dyDescent="0.25">
      <c r="A362" s="79" t="s">
        <v>897</v>
      </c>
      <c r="B362" s="79" t="s">
        <v>898</v>
      </c>
      <c r="C362" s="79" t="s">
        <v>152</v>
      </c>
      <c r="D362" s="79" t="s">
        <v>195</v>
      </c>
      <c r="E362" s="79" t="s">
        <v>766</v>
      </c>
      <c r="F362" s="81">
        <v>81002</v>
      </c>
      <c r="G362" s="80" t="s">
        <v>13</v>
      </c>
      <c r="H362" s="82"/>
      <c r="I362" s="78"/>
      <c r="J362" s="80" t="s">
        <v>1</v>
      </c>
      <c r="K362" s="80" t="s">
        <v>59</v>
      </c>
      <c r="L362" s="80" t="s">
        <v>60</v>
      </c>
    </row>
    <row r="363" spans="1:12" ht="15.75" hidden="1" x14ac:dyDescent="0.25">
      <c r="A363" s="79" t="s">
        <v>927</v>
      </c>
      <c r="B363" s="79" t="s">
        <v>928</v>
      </c>
      <c r="C363" s="79" t="s">
        <v>13</v>
      </c>
      <c r="D363" s="79" t="s">
        <v>685</v>
      </c>
      <c r="E363" s="79" t="s">
        <v>53</v>
      </c>
      <c r="F363" s="81">
        <v>81000</v>
      </c>
      <c r="G363" s="80" t="s">
        <v>13</v>
      </c>
      <c r="H363" s="82"/>
      <c r="I363" s="78"/>
      <c r="J363" s="80" t="s">
        <v>2</v>
      </c>
      <c r="K363" s="80" t="s">
        <v>14</v>
      </c>
      <c r="L363" s="80" t="s">
        <v>15</v>
      </c>
    </row>
    <row r="364" spans="1:12" ht="15.75" hidden="1" x14ac:dyDescent="0.25">
      <c r="A364" s="79" t="s">
        <v>640</v>
      </c>
      <c r="B364" s="79" t="s">
        <v>641</v>
      </c>
      <c r="C364" s="79" t="s">
        <v>3520</v>
      </c>
      <c r="D364" s="79" t="s">
        <v>3521</v>
      </c>
      <c r="E364" s="79" t="s">
        <v>173</v>
      </c>
      <c r="F364" s="81">
        <v>80800</v>
      </c>
      <c r="G364" s="80" t="s">
        <v>13</v>
      </c>
      <c r="H364" s="82"/>
      <c r="I364" s="78"/>
      <c r="J364" s="80" t="s">
        <v>2</v>
      </c>
      <c r="K364" s="80" t="s">
        <v>14</v>
      </c>
      <c r="L364" s="80" t="s">
        <v>15</v>
      </c>
    </row>
    <row r="365" spans="1:12" ht="15.75" hidden="1" x14ac:dyDescent="0.25">
      <c r="A365" s="79" t="s">
        <v>580</v>
      </c>
      <c r="B365" s="79" t="s">
        <v>131</v>
      </c>
      <c r="C365" s="79" t="s">
        <v>774</v>
      </c>
      <c r="D365" s="79" t="s">
        <v>2726</v>
      </c>
      <c r="E365" s="79" t="s">
        <v>2014</v>
      </c>
      <c r="F365" s="81">
        <v>80800</v>
      </c>
      <c r="G365" s="80" t="s">
        <v>13</v>
      </c>
      <c r="H365" s="82"/>
      <c r="I365" s="78"/>
      <c r="J365" s="80" t="s">
        <v>2</v>
      </c>
      <c r="K365" s="80" t="s">
        <v>14</v>
      </c>
      <c r="L365" s="80" t="s">
        <v>15</v>
      </c>
    </row>
    <row r="366" spans="1:12" ht="15.75" hidden="1" x14ac:dyDescent="0.25">
      <c r="A366" s="79" t="s">
        <v>876</v>
      </c>
      <c r="B366" s="79" t="s">
        <v>877</v>
      </c>
      <c r="C366" s="79" t="s">
        <v>87</v>
      </c>
      <c r="D366" s="79" t="s">
        <v>195</v>
      </c>
      <c r="E366" s="79" t="s">
        <v>270</v>
      </c>
      <c r="F366" s="81">
        <v>80739</v>
      </c>
      <c r="G366" s="80" t="s">
        <v>13</v>
      </c>
      <c r="H366" s="82"/>
      <c r="I366" s="78"/>
      <c r="J366" s="80" t="s">
        <v>3</v>
      </c>
      <c r="K366" s="80" t="s">
        <v>59</v>
      </c>
      <c r="L366" s="80" t="s">
        <v>60</v>
      </c>
    </row>
    <row r="367" spans="1:12" ht="15.75" hidden="1" x14ac:dyDescent="0.25">
      <c r="A367" s="79" t="s">
        <v>880</v>
      </c>
      <c r="B367" s="79" t="s">
        <v>881</v>
      </c>
      <c r="C367" s="86"/>
      <c r="D367" s="79" t="s">
        <v>56</v>
      </c>
      <c r="E367" s="79" t="s">
        <v>189</v>
      </c>
      <c r="F367" s="81">
        <v>80704</v>
      </c>
      <c r="G367" s="80" t="s">
        <v>13</v>
      </c>
      <c r="H367" s="82"/>
      <c r="I367" s="78"/>
      <c r="J367" s="80" t="s">
        <v>3</v>
      </c>
      <c r="K367" s="80" t="s">
        <v>59</v>
      </c>
      <c r="L367" s="80" t="s">
        <v>60</v>
      </c>
    </row>
    <row r="368" spans="1:12" ht="15.75" hidden="1" x14ac:dyDescent="0.25">
      <c r="A368" s="79" t="s">
        <v>815</v>
      </c>
      <c r="B368" s="79" t="s">
        <v>816</v>
      </c>
      <c r="C368" s="86"/>
      <c r="D368" s="79" t="s">
        <v>56</v>
      </c>
      <c r="E368" s="79" t="s">
        <v>450</v>
      </c>
      <c r="F368" s="81">
        <v>80633</v>
      </c>
      <c r="G368" s="80" t="s">
        <v>13</v>
      </c>
      <c r="H368" s="82"/>
      <c r="I368" s="78"/>
      <c r="J368" s="80" t="s">
        <v>3</v>
      </c>
      <c r="K368" s="80" t="s">
        <v>59</v>
      </c>
      <c r="L368" s="80" t="s">
        <v>60</v>
      </c>
    </row>
    <row r="369" spans="1:12" ht="15.75" x14ac:dyDescent="0.25">
      <c r="A369" s="79" t="s">
        <v>682</v>
      </c>
      <c r="B369" s="79" t="s">
        <v>55</v>
      </c>
      <c r="C369" s="79" t="s">
        <v>844</v>
      </c>
      <c r="D369" s="79" t="s">
        <v>449</v>
      </c>
      <c r="E369" s="79" t="s">
        <v>814</v>
      </c>
      <c r="F369" s="81">
        <v>80525</v>
      </c>
      <c r="G369" s="80" t="s">
        <v>13</v>
      </c>
      <c r="H369" s="83">
        <v>6000</v>
      </c>
      <c r="I369" s="78"/>
      <c r="J369" s="80" t="s">
        <v>0</v>
      </c>
      <c r="K369" s="80" t="s">
        <v>14</v>
      </c>
      <c r="L369" s="80" t="s">
        <v>7373</v>
      </c>
    </row>
    <row r="370" spans="1:12" ht="15.75" hidden="1" x14ac:dyDescent="0.25">
      <c r="A370" s="79" t="s">
        <v>199</v>
      </c>
      <c r="B370" s="79" t="s">
        <v>826</v>
      </c>
      <c r="C370" s="79" t="s">
        <v>1721</v>
      </c>
      <c r="D370" s="79" t="s">
        <v>56</v>
      </c>
      <c r="E370" s="79" t="s">
        <v>221</v>
      </c>
      <c r="F370" s="81">
        <v>80460</v>
      </c>
      <c r="G370" s="80" t="s">
        <v>13</v>
      </c>
      <c r="H370" s="82"/>
      <c r="I370" s="78"/>
      <c r="J370" s="80" t="s">
        <v>3</v>
      </c>
      <c r="K370" s="80" t="s">
        <v>59</v>
      </c>
      <c r="L370" s="80" t="s">
        <v>60</v>
      </c>
    </row>
    <row r="371" spans="1:12" ht="15.75" hidden="1" x14ac:dyDescent="0.25">
      <c r="A371" s="79" t="s">
        <v>767</v>
      </c>
      <c r="B371" s="79" t="s">
        <v>768</v>
      </c>
      <c r="C371" s="79" t="s">
        <v>348</v>
      </c>
      <c r="D371" s="79" t="s">
        <v>201</v>
      </c>
      <c r="E371" s="79" t="s">
        <v>93</v>
      </c>
      <c r="F371" s="81">
        <v>80339</v>
      </c>
      <c r="G371" s="80" t="s">
        <v>13</v>
      </c>
      <c r="H371" s="82"/>
      <c r="I371" s="78"/>
      <c r="J371" s="80" t="s">
        <v>3372</v>
      </c>
      <c r="K371" s="80" t="s">
        <v>59</v>
      </c>
      <c r="L371" s="80" t="s">
        <v>60</v>
      </c>
    </row>
    <row r="372" spans="1:12" ht="15.75" hidden="1" x14ac:dyDescent="0.25">
      <c r="A372" s="79" t="s">
        <v>1879</v>
      </c>
      <c r="B372" s="79" t="s">
        <v>1484</v>
      </c>
      <c r="C372" s="86"/>
      <c r="D372" s="79" t="s">
        <v>195</v>
      </c>
      <c r="E372" s="79" t="s">
        <v>392</v>
      </c>
      <c r="F372" s="81">
        <v>80266</v>
      </c>
      <c r="G372" s="80" t="s">
        <v>13</v>
      </c>
      <c r="H372" s="82"/>
      <c r="I372" s="78"/>
      <c r="J372" s="80" t="s">
        <v>3</v>
      </c>
      <c r="K372" s="80" t="s">
        <v>59</v>
      </c>
      <c r="L372" s="80" t="s">
        <v>60</v>
      </c>
    </row>
    <row r="373" spans="1:12" ht="15.75" hidden="1" x14ac:dyDescent="0.25">
      <c r="A373" s="79" t="s">
        <v>822</v>
      </c>
      <c r="B373" s="79" t="s">
        <v>823</v>
      </c>
      <c r="C373" s="79" t="s">
        <v>1484</v>
      </c>
      <c r="D373" s="79" t="s">
        <v>824</v>
      </c>
      <c r="E373" s="79" t="s">
        <v>825</v>
      </c>
      <c r="F373" s="81">
        <v>80251</v>
      </c>
      <c r="G373" s="80" t="s">
        <v>13</v>
      </c>
      <c r="H373" s="82"/>
      <c r="I373" s="85"/>
      <c r="J373" s="80" t="s">
        <v>3373</v>
      </c>
      <c r="K373" s="80" t="s">
        <v>14</v>
      </c>
      <c r="L373" s="80" t="s">
        <v>15</v>
      </c>
    </row>
    <row r="374" spans="1:12" ht="15.75" hidden="1" x14ac:dyDescent="0.25">
      <c r="A374" s="79" t="s">
        <v>831</v>
      </c>
      <c r="B374" s="79" t="s">
        <v>832</v>
      </c>
      <c r="C374" s="79" t="s">
        <v>313</v>
      </c>
      <c r="D374" s="79" t="s">
        <v>3522</v>
      </c>
      <c r="E374" s="79" t="s">
        <v>2717</v>
      </c>
      <c r="F374" s="81">
        <v>80011</v>
      </c>
      <c r="G374" s="80" t="s">
        <v>13</v>
      </c>
      <c r="H374" s="82"/>
      <c r="I374" s="78"/>
      <c r="J374" s="80" t="s">
        <v>2</v>
      </c>
      <c r="K374" s="80" t="s">
        <v>14</v>
      </c>
      <c r="L374" s="80" t="s">
        <v>15</v>
      </c>
    </row>
    <row r="375" spans="1:12" ht="15.75" hidden="1" x14ac:dyDescent="0.25">
      <c r="A375" s="79" t="s">
        <v>2725</v>
      </c>
      <c r="B375" s="79" t="s">
        <v>248</v>
      </c>
      <c r="C375" s="79" t="s">
        <v>224</v>
      </c>
      <c r="D375" s="79" t="s">
        <v>195</v>
      </c>
      <c r="E375" s="79" t="s">
        <v>501</v>
      </c>
      <c r="F375" s="81">
        <v>80007</v>
      </c>
      <c r="G375" s="80" t="s">
        <v>13</v>
      </c>
      <c r="H375" s="82"/>
      <c r="I375" s="84"/>
      <c r="J375" s="80" t="s">
        <v>3</v>
      </c>
      <c r="K375" s="80" t="s">
        <v>59</v>
      </c>
      <c r="L375" s="80" t="s">
        <v>60</v>
      </c>
    </row>
    <row r="376" spans="1:12" ht="15.75" hidden="1" x14ac:dyDescent="0.25">
      <c r="A376" s="79" t="s">
        <v>3523</v>
      </c>
      <c r="B376" s="79" t="s">
        <v>139</v>
      </c>
      <c r="C376" s="86"/>
      <c r="D376" s="79" t="s">
        <v>753</v>
      </c>
      <c r="E376" s="79" t="s">
        <v>28</v>
      </c>
      <c r="F376" s="81">
        <v>80000</v>
      </c>
      <c r="G376" s="80" t="s">
        <v>13</v>
      </c>
      <c r="H376" s="82"/>
      <c r="I376" s="78"/>
      <c r="J376" s="80" t="s">
        <v>2</v>
      </c>
      <c r="K376" s="80" t="s">
        <v>14</v>
      </c>
      <c r="L376" s="80" t="s">
        <v>15</v>
      </c>
    </row>
    <row r="377" spans="1:12" ht="15.75" hidden="1" x14ac:dyDescent="0.25">
      <c r="A377" s="79" t="s">
        <v>817</v>
      </c>
      <c r="B377" s="79" t="s">
        <v>35</v>
      </c>
      <c r="C377" s="79" t="s">
        <v>18</v>
      </c>
      <c r="D377" s="79" t="s">
        <v>201</v>
      </c>
      <c r="E377" s="79" t="s">
        <v>234</v>
      </c>
      <c r="F377" s="81">
        <v>80000</v>
      </c>
      <c r="G377" s="80" t="s">
        <v>13</v>
      </c>
      <c r="H377" s="82"/>
      <c r="I377" s="78"/>
      <c r="J377" s="80" t="s">
        <v>3</v>
      </c>
      <c r="K377" s="80" t="s">
        <v>59</v>
      </c>
      <c r="L377" s="80" t="s">
        <v>60</v>
      </c>
    </row>
    <row r="378" spans="1:12" ht="15.75" hidden="1" x14ac:dyDescent="0.25">
      <c r="A378" s="79" t="s">
        <v>1607</v>
      </c>
      <c r="B378" s="79" t="s">
        <v>8</v>
      </c>
      <c r="C378" s="79" t="s">
        <v>87</v>
      </c>
      <c r="D378" s="79" t="s">
        <v>796</v>
      </c>
      <c r="E378" s="79" t="s">
        <v>11</v>
      </c>
      <c r="F378" s="81">
        <v>80000</v>
      </c>
      <c r="G378" s="80" t="s">
        <v>13</v>
      </c>
      <c r="H378" s="82"/>
      <c r="I378" s="78"/>
      <c r="J378" s="80" t="s">
        <v>3373</v>
      </c>
      <c r="K378" s="80" t="s">
        <v>14</v>
      </c>
      <c r="L378" s="80" t="s">
        <v>15</v>
      </c>
    </row>
    <row r="379" spans="1:12" ht="15.75" hidden="1" x14ac:dyDescent="0.25">
      <c r="A379" s="79" t="s">
        <v>2728</v>
      </c>
      <c r="B379" s="79" t="s">
        <v>62</v>
      </c>
      <c r="C379" s="79" t="s">
        <v>1148</v>
      </c>
      <c r="D379" s="79" t="s">
        <v>2729</v>
      </c>
      <c r="E379" s="79" t="s">
        <v>37</v>
      </c>
      <c r="F379" s="81">
        <v>80000</v>
      </c>
      <c r="G379" s="80" t="s">
        <v>13</v>
      </c>
      <c r="H379" s="82"/>
      <c r="I379" s="78"/>
      <c r="J379" s="80" t="s">
        <v>2</v>
      </c>
      <c r="K379" s="80" t="s">
        <v>14</v>
      </c>
      <c r="L379" s="80" t="s">
        <v>15</v>
      </c>
    </row>
    <row r="380" spans="1:12" ht="15.75" hidden="1" x14ac:dyDescent="0.25">
      <c r="A380" s="79" t="s">
        <v>2724</v>
      </c>
      <c r="B380" s="79" t="s">
        <v>1663</v>
      </c>
      <c r="C380" s="79" t="s">
        <v>207</v>
      </c>
      <c r="D380" s="79" t="s">
        <v>56</v>
      </c>
      <c r="E380" s="79" t="s">
        <v>463</v>
      </c>
      <c r="F380" s="81">
        <v>79910</v>
      </c>
      <c r="G380" s="80" t="s">
        <v>13</v>
      </c>
      <c r="H380" s="82"/>
      <c r="I380" s="78"/>
      <c r="J380" s="80" t="s">
        <v>3</v>
      </c>
      <c r="K380" s="80" t="s">
        <v>59</v>
      </c>
      <c r="L380" s="80" t="s">
        <v>60</v>
      </c>
    </row>
    <row r="381" spans="1:12" ht="15.75" hidden="1" x14ac:dyDescent="0.25">
      <c r="A381" s="79" t="s">
        <v>3524</v>
      </c>
      <c r="B381" s="79" t="s">
        <v>928</v>
      </c>
      <c r="C381" s="79" t="s">
        <v>51</v>
      </c>
      <c r="D381" s="79" t="s">
        <v>201</v>
      </c>
      <c r="E381" s="79" t="s">
        <v>302</v>
      </c>
      <c r="F381" s="81">
        <v>79895</v>
      </c>
      <c r="G381" s="80" t="s">
        <v>13</v>
      </c>
      <c r="H381" s="82"/>
      <c r="I381" s="78"/>
      <c r="J381" s="80" t="s">
        <v>3</v>
      </c>
      <c r="K381" s="80" t="s">
        <v>59</v>
      </c>
      <c r="L381" s="80" t="s">
        <v>60</v>
      </c>
    </row>
    <row r="382" spans="1:12" ht="15.75" hidden="1" x14ac:dyDescent="0.25">
      <c r="A382" s="79" t="s">
        <v>372</v>
      </c>
      <c r="B382" s="79" t="s">
        <v>2730</v>
      </c>
      <c r="C382" s="79" t="s">
        <v>774</v>
      </c>
      <c r="D382" s="79" t="s">
        <v>195</v>
      </c>
      <c r="E382" s="79" t="s">
        <v>477</v>
      </c>
      <c r="F382" s="81">
        <v>79692</v>
      </c>
      <c r="G382" s="80" t="s">
        <v>13</v>
      </c>
      <c r="H382" s="82"/>
      <c r="I382" s="78"/>
      <c r="J382" s="80" t="s">
        <v>3372</v>
      </c>
      <c r="K382" s="80" t="s">
        <v>59</v>
      </c>
      <c r="L382" s="80" t="s">
        <v>60</v>
      </c>
    </row>
    <row r="383" spans="1:12" ht="15.75" hidden="1" x14ac:dyDescent="0.25">
      <c r="A383" s="79" t="s">
        <v>888</v>
      </c>
      <c r="B383" s="79" t="s">
        <v>889</v>
      </c>
      <c r="C383" s="79" t="s">
        <v>361</v>
      </c>
      <c r="D383" s="79" t="s">
        <v>195</v>
      </c>
      <c r="E383" s="79" t="s">
        <v>258</v>
      </c>
      <c r="F383" s="81">
        <v>79677</v>
      </c>
      <c r="G383" s="80" t="s">
        <v>13</v>
      </c>
      <c r="H383" s="82"/>
      <c r="I383" s="78"/>
      <c r="J383" s="80" t="s">
        <v>3</v>
      </c>
      <c r="K383" s="80" t="s">
        <v>59</v>
      </c>
      <c r="L383" s="80" t="s">
        <v>60</v>
      </c>
    </row>
    <row r="384" spans="1:12" ht="15.75" hidden="1" x14ac:dyDescent="0.25">
      <c r="A384" s="79" t="s">
        <v>921</v>
      </c>
      <c r="B384" s="79" t="s">
        <v>922</v>
      </c>
      <c r="C384" s="79" t="s">
        <v>404</v>
      </c>
      <c r="D384" s="79" t="s">
        <v>923</v>
      </c>
      <c r="E384" s="79" t="s">
        <v>93</v>
      </c>
      <c r="F384" s="81">
        <v>79528</v>
      </c>
      <c r="G384" s="80" t="s">
        <v>13</v>
      </c>
      <c r="H384" s="83">
        <v>2000</v>
      </c>
      <c r="I384" s="85"/>
      <c r="J384" s="80" t="s">
        <v>3</v>
      </c>
      <c r="K384" s="80" t="s">
        <v>59</v>
      </c>
      <c r="L384" s="80" t="s">
        <v>60</v>
      </c>
    </row>
    <row r="385" spans="1:12" ht="15.75" hidden="1" x14ac:dyDescent="0.25">
      <c r="A385" s="79" t="s">
        <v>859</v>
      </c>
      <c r="B385" s="79" t="s">
        <v>860</v>
      </c>
      <c r="C385" s="79" t="s">
        <v>1256</v>
      </c>
      <c r="D385" s="79" t="s">
        <v>861</v>
      </c>
      <c r="E385" s="79" t="s">
        <v>189</v>
      </c>
      <c r="F385" s="81">
        <v>79524</v>
      </c>
      <c r="G385" s="80" t="s">
        <v>13</v>
      </c>
      <c r="H385" s="83">
        <v>1000</v>
      </c>
      <c r="I385" s="78"/>
      <c r="J385" s="80" t="s">
        <v>3375</v>
      </c>
      <c r="K385" s="80" t="s">
        <v>59</v>
      </c>
      <c r="L385" s="80" t="s">
        <v>60</v>
      </c>
    </row>
    <row r="386" spans="1:12" ht="15.75" hidden="1" x14ac:dyDescent="0.25">
      <c r="A386" s="79" t="s">
        <v>904</v>
      </c>
      <c r="B386" s="79" t="s">
        <v>42</v>
      </c>
      <c r="C386" s="79" t="s">
        <v>1108</v>
      </c>
      <c r="D386" s="79" t="s">
        <v>195</v>
      </c>
      <c r="E386" s="79" t="s">
        <v>258</v>
      </c>
      <c r="F386" s="81">
        <v>79515</v>
      </c>
      <c r="G386" s="80" t="s">
        <v>13</v>
      </c>
      <c r="H386" s="83">
        <v>2500</v>
      </c>
      <c r="I386" s="78"/>
      <c r="J386" s="80" t="s">
        <v>3</v>
      </c>
      <c r="K386" s="80" t="s">
        <v>59</v>
      </c>
      <c r="L386" s="80" t="s">
        <v>60</v>
      </c>
    </row>
    <row r="387" spans="1:12" ht="15.75" hidden="1" x14ac:dyDescent="0.25">
      <c r="A387" s="79" t="s">
        <v>908</v>
      </c>
      <c r="B387" s="79" t="s">
        <v>909</v>
      </c>
      <c r="C387" s="86"/>
      <c r="D387" s="79" t="s">
        <v>195</v>
      </c>
      <c r="E387" s="79" t="s">
        <v>163</v>
      </c>
      <c r="F387" s="81">
        <v>79462</v>
      </c>
      <c r="G387" s="80" t="s">
        <v>13</v>
      </c>
      <c r="H387" s="82"/>
      <c r="I387" s="78"/>
      <c r="J387" s="80" t="s">
        <v>3375</v>
      </c>
      <c r="K387" s="80" t="s">
        <v>59</v>
      </c>
      <c r="L387" s="80" t="s">
        <v>60</v>
      </c>
    </row>
    <row r="388" spans="1:12" ht="15.75" hidden="1" x14ac:dyDescent="0.25">
      <c r="A388" s="79" t="s">
        <v>890</v>
      </c>
      <c r="B388" s="79" t="s">
        <v>891</v>
      </c>
      <c r="C388" s="79" t="s">
        <v>184</v>
      </c>
      <c r="D388" s="79" t="s">
        <v>56</v>
      </c>
      <c r="E388" s="79" t="s">
        <v>497</v>
      </c>
      <c r="F388" s="81">
        <v>79440</v>
      </c>
      <c r="G388" s="80" t="s">
        <v>13</v>
      </c>
      <c r="H388" s="82"/>
      <c r="I388" s="78"/>
      <c r="J388" s="80" t="s">
        <v>1</v>
      </c>
      <c r="K388" s="80" t="s">
        <v>59</v>
      </c>
      <c r="L388" s="80" t="s">
        <v>60</v>
      </c>
    </row>
    <row r="389" spans="1:12" ht="15.75" hidden="1" x14ac:dyDescent="0.25">
      <c r="A389" s="79" t="s">
        <v>912</v>
      </c>
      <c r="B389" s="79" t="s">
        <v>615</v>
      </c>
      <c r="C389" s="79" t="s">
        <v>774</v>
      </c>
      <c r="D389" s="79" t="s">
        <v>913</v>
      </c>
      <c r="E389" s="79" t="s">
        <v>120</v>
      </c>
      <c r="F389" s="81">
        <v>79412</v>
      </c>
      <c r="G389" s="80" t="s">
        <v>13</v>
      </c>
      <c r="H389" s="82"/>
      <c r="I389" s="78"/>
      <c r="J389" s="80" t="s">
        <v>4</v>
      </c>
      <c r="K389" s="80" t="s">
        <v>14</v>
      </c>
      <c r="L389" s="80" t="s">
        <v>121</v>
      </c>
    </row>
    <row r="390" spans="1:12" ht="15.75" hidden="1" x14ac:dyDescent="0.25">
      <c r="A390" s="79" t="s">
        <v>942</v>
      </c>
      <c r="B390" s="79" t="s">
        <v>943</v>
      </c>
      <c r="C390" s="79" t="s">
        <v>23</v>
      </c>
      <c r="D390" s="79" t="s">
        <v>195</v>
      </c>
      <c r="E390" s="79" t="s">
        <v>221</v>
      </c>
      <c r="F390" s="81">
        <v>79301</v>
      </c>
      <c r="G390" s="80" t="s">
        <v>13</v>
      </c>
      <c r="H390" s="82"/>
      <c r="I390" s="78"/>
      <c r="J390" s="80" t="s">
        <v>3</v>
      </c>
      <c r="K390" s="80" t="s">
        <v>59</v>
      </c>
      <c r="L390" s="80" t="s">
        <v>60</v>
      </c>
    </row>
    <row r="391" spans="1:12" ht="15.75" hidden="1" x14ac:dyDescent="0.25">
      <c r="A391" s="79" t="s">
        <v>698</v>
      </c>
      <c r="B391" s="79" t="s">
        <v>67</v>
      </c>
      <c r="C391" s="79" t="s">
        <v>8</v>
      </c>
      <c r="D391" s="79" t="s">
        <v>359</v>
      </c>
      <c r="E391" s="79" t="s">
        <v>962</v>
      </c>
      <c r="F391" s="81">
        <v>79273</v>
      </c>
      <c r="G391" s="80" t="s">
        <v>13</v>
      </c>
      <c r="H391" s="82"/>
      <c r="I391" s="78"/>
      <c r="J391" s="80" t="s">
        <v>2</v>
      </c>
      <c r="K391" s="80" t="s">
        <v>14</v>
      </c>
      <c r="L391" s="80" t="s">
        <v>15</v>
      </c>
    </row>
    <row r="392" spans="1:12" ht="15.75" hidden="1" x14ac:dyDescent="0.25">
      <c r="A392" s="79" t="s">
        <v>533</v>
      </c>
      <c r="B392" s="79" t="s">
        <v>534</v>
      </c>
      <c r="C392" s="79" t="s">
        <v>3525</v>
      </c>
      <c r="D392" s="79" t="s">
        <v>56</v>
      </c>
      <c r="E392" s="79" t="s">
        <v>535</v>
      </c>
      <c r="F392" s="81">
        <v>79219</v>
      </c>
      <c r="G392" s="80" t="s">
        <v>13</v>
      </c>
      <c r="H392" s="82"/>
      <c r="I392" s="78"/>
      <c r="J392" s="80" t="s">
        <v>3</v>
      </c>
      <c r="K392" s="80" t="s">
        <v>59</v>
      </c>
      <c r="L392" s="80" t="s">
        <v>60</v>
      </c>
    </row>
    <row r="393" spans="1:12" ht="15.75" hidden="1" x14ac:dyDescent="0.25">
      <c r="A393" s="79" t="s">
        <v>697</v>
      </c>
      <c r="B393" s="79" t="s">
        <v>175</v>
      </c>
      <c r="C393" s="79" t="s">
        <v>17</v>
      </c>
      <c r="D393" s="79" t="s">
        <v>195</v>
      </c>
      <c r="E393" s="79" t="s">
        <v>514</v>
      </c>
      <c r="F393" s="81">
        <v>79097</v>
      </c>
      <c r="G393" s="80" t="s">
        <v>13</v>
      </c>
      <c r="H393" s="82"/>
      <c r="I393" s="78"/>
      <c r="J393" s="80" t="s">
        <v>3</v>
      </c>
      <c r="K393" s="80" t="s">
        <v>59</v>
      </c>
      <c r="L393" s="80" t="s">
        <v>60</v>
      </c>
    </row>
    <row r="394" spans="1:12" ht="15.75" hidden="1" x14ac:dyDescent="0.25">
      <c r="A394" s="79" t="s">
        <v>741</v>
      </c>
      <c r="B394" s="79" t="s">
        <v>95</v>
      </c>
      <c r="C394" s="79" t="s">
        <v>78</v>
      </c>
      <c r="D394" s="79" t="s">
        <v>742</v>
      </c>
      <c r="E394" s="79" t="s">
        <v>141</v>
      </c>
      <c r="F394" s="81">
        <v>79006</v>
      </c>
      <c r="G394" s="76" t="s">
        <v>13</v>
      </c>
      <c r="H394" s="77"/>
      <c r="I394" s="78"/>
      <c r="J394" s="80" t="s">
        <v>2</v>
      </c>
      <c r="K394" s="80" t="s">
        <v>14</v>
      </c>
      <c r="L394" s="80" t="s">
        <v>15</v>
      </c>
    </row>
    <row r="395" spans="1:12" ht="15.75" hidden="1" x14ac:dyDescent="0.25">
      <c r="A395" s="79" t="s">
        <v>848</v>
      </c>
      <c r="B395" s="79" t="s">
        <v>849</v>
      </c>
      <c r="C395" s="86"/>
      <c r="D395" s="79" t="s">
        <v>201</v>
      </c>
      <c r="E395" s="79" t="s">
        <v>234</v>
      </c>
      <c r="F395" s="81">
        <v>79000</v>
      </c>
      <c r="G395" s="80" t="s">
        <v>13</v>
      </c>
      <c r="H395" s="82"/>
      <c r="I395" s="78"/>
      <c r="J395" s="80" t="s">
        <v>3</v>
      </c>
      <c r="K395" s="80" t="s">
        <v>59</v>
      </c>
      <c r="L395" s="80" t="s">
        <v>60</v>
      </c>
    </row>
    <row r="396" spans="1:12" ht="15.75" hidden="1" x14ac:dyDescent="0.25">
      <c r="A396" s="79" t="s">
        <v>932</v>
      </c>
      <c r="B396" s="79" t="s">
        <v>933</v>
      </c>
      <c r="C396" s="86"/>
      <c r="D396" s="79" t="s">
        <v>195</v>
      </c>
      <c r="E396" s="79" t="s">
        <v>508</v>
      </c>
      <c r="F396" s="81">
        <v>78961</v>
      </c>
      <c r="G396" s="80" t="s">
        <v>13</v>
      </c>
      <c r="H396" s="82"/>
      <c r="I396" s="78"/>
      <c r="J396" s="80" t="s">
        <v>3</v>
      </c>
      <c r="K396" s="80" t="s">
        <v>59</v>
      </c>
      <c r="L396" s="80" t="s">
        <v>60</v>
      </c>
    </row>
    <row r="397" spans="1:12" ht="15.75" hidden="1" x14ac:dyDescent="0.25">
      <c r="A397" s="79" t="s">
        <v>1002</v>
      </c>
      <c r="B397" s="79" t="s">
        <v>452</v>
      </c>
      <c r="C397" s="86"/>
      <c r="D397" s="79" t="s">
        <v>195</v>
      </c>
      <c r="E397" s="79" t="s">
        <v>501</v>
      </c>
      <c r="F397" s="81">
        <v>78932</v>
      </c>
      <c r="G397" s="80" t="s">
        <v>13</v>
      </c>
      <c r="H397" s="82"/>
      <c r="I397" s="78"/>
      <c r="J397" s="80" t="s">
        <v>3</v>
      </c>
      <c r="K397" s="80" t="s">
        <v>59</v>
      </c>
      <c r="L397" s="80" t="s">
        <v>60</v>
      </c>
    </row>
    <row r="398" spans="1:12" ht="15.75" hidden="1" x14ac:dyDescent="0.25">
      <c r="A398" s="79" t="s">
        <v>978</v>
      </c>
      <c r="B398" s="79" t="s">
        <v>8</v>
      </c>
      <c r="C398" s="86"/>
      <c r="D398" s="79" t="s">
        <v>979</v>
      </c>
      <c r="E398" s="79" t="s">
        <v>309</v>
      </c>
      <c r="F398" s="81">
        <v>78780</v>
      </c>
      <c r="G398" s="80" t="s">
        <v>13</v>
      </c>
      <c r="H398" s="82"/>
      <c r="I398" s="78"/>
      <c r="J398" s="80" t="s">
        <v>2</v>
      </c>
      <c r="K398" s="80" t="s">
        <v>14</v>
      </c>
      <c r="L398" s="80" t="s">
        <v>15</v>
      </c>
    </row>
    <row r="399" spans="1:12" ht="15.75" hidden="1" x14ac:dyDescent="0.25">
      <c r="A399" s="79" t="s">
        <v>905</v>
      </c>
      <c r="B399" s="79" t="s">
        <v>605</v>
      </c>
      <c r="C399" s="79" t="s">
        <v>3526</v>
      </c>
      <c r="D399" s="79" t="s">
        <v>906</v>
      </c>
      <c r="E399" s="79" t="s">
        <v>120</v>
      </c>
      <c r="F399" s="81">
        <v>78766</v>
      </c>
      <c r="G399" s="80" t="s">
        <v>13</v>
      </c>
      <c r="H399" s="82"/>
      <c r="I399" s="78"/>
      <c r="J399" s="80" t="s">
        <v>4</v>
      </c>
      <c r="K399" s="80" t="s">
        <v>14</v>
      </c>
      <c r="L399" s="80" t="s">
        <v>121</v>
      </c>
    </row>
    <row r="400" spans="1:12" ht="15.75" hidden="1" x14ac:dyDescent="0.25">
      <c r="A400" s="79" t="s">
        <v>209</v>
      </c>
      <c r="B400" s="79" t="s">
        <v>944</v>
      </c>
      <c r="C400" s="79" t="s">
        <v>1165</v>
      </c>
      <c r="D400" s="79" t="s">
        <v>945</v>
      </c>
      <c r="E400" s="79" t="s">
        <v>120</v>
      </c>
      <c r="F400" s="81">
        <v>78738</v>
      </c>
      <c r="G400" s="80" t="s">
        <v>13</v>
      </c>
      <c r="H400" s="82"/>
      <c r="I400" s="84"/>
      <c r="J400" s="80" t="s">
        <v>4</v>
      </c>
      <c r="K400" s="80" t="s">
        <v>14</v>
      </c>
      <c r="L400" s="80" t="s">
        <v>121</v>
      </c>
    </row>
    <row r="401" spans="1:12" ht="15.75" hidden="1" x14ac:dyDescent="0.25">
      <c r="A401" s="79" t="s">
        <v>929</v>
      </c>
      <c r="B401" s="79" t="s">
        <v>930</v>
      </c>
      <c r="C401" s="79" t="s">
        <v>774</v>
      </c>
      <c r="D401" s="79" t="s">
        <v>931</v>
      </c>
      <c r="E401" s="79" t="s">
        <v>120</v>
      </c>
      <c r="F401" s="81">
        <v>78618</v>
      </c>
      <c r="G401" s="80" t="s">
        <v>13</v>
      </c>
      <c r="H401" s="82"/>
      <c r="I401" s="78"/>
      <c r="J401" s="80" t="s">
        <v>4</v>
      </c>
      <c r="K401" s="80" t="s">
        <v>14</v>
      </c>
      <c r="L401" s="80" t="s">
        <v>121</v>
      </c>
    </row>
    <row r="402" spans="1:12" ht="15.75" hidden="1" x14ac:dyDescent="0.25">
      <c r="A402" s="79" t="s">
        <v>917</v>
      </c>
      <c r="B402" s="79" t="s">
        <v>918</v>
      </c>
      <c r="C402" s="79" t="s">
        <v>313</v>
      </c>
      <c r="D402" s="79" t="s">
        <v>56</v>
      </c>
      <c r="E402" s="79" t="s">
        <v>535</v>
      </c>
      <c r="F402" s="81">
        <v>78552</v>
      </c>
      <c r="G402" s="80" t="s">
        <v>13</v>
      </c>
      <c r="H402" s="82"/>
      <c r="I402" s="78"/>
      <c r="J402" s="80" t="s">
        <v>3</v>
      </c>
      <c r="K402" s="80" t="s">
        <v>59</v>
      </c>
      <c r="L402" s="80" t="s">
        <v>60</v>
      </c>
    </row>
    <row r="403" spans="1:12" ht="15.75" hidden="1" x14ac:dyDescent="0.25">
      <c r="A403" s="79" t="s">
        <v>2731</v>
      </c>
      <c r="B403" s="79" t="s">
        <v>111</v>
      </c>
      <c r="C403" s="79" t="s">
        <v>210</v>
      </c>
      <c r="D403" s="79" t="s">
        <v>195</v>
      </c>
      <c r="E403" s="79" t="s">
        <v>221</v>
      </c>
      <c r="F403" s="81">
        <v>78445</v>
      </c>
      <c r="G403" s="80" t="s">
        <v>13</v>
      </c>
      <c r="H403" s="83">
        <v>1500</v>
      </c>
      <c r="I403" s="78"/>
      <c r="J403" s="80" t="s">
        <v>3375</v>
      </c>
      <c r="K403" s="80" t="s">
        <v>59</v>
      </c>
      <c r="L403" s="80" t="s">
        <v>60</v>
      </c>
    </row>
    <row r="404" spans="1:12" ht="15.75" hidden="1" x14ac:dyDescent="0.25">
      <c r="A404" s="79" t="s">
        <v>991</v>
      </c>
      <c r="B404" s="79" t="s">
        <v>992</v>
      </c>
      <c r="C404" s="79" t="s">
        <v>115</v>
      </c>
      <c r="D404" s="79" t="s">
        <v>729</v>
      </c>
      <c r="E404" s="79" t="s">
        <v>994</v>
      </c>
      <c r="F404" s="81">
        <v>78344</v>
      </c>
      <c r="G404" s="80" t="s">
        <v>13</v>
      </c>
      <c r="H404" s="82"/>
      <c r="I404" s="78"/>
      <c r="J404" s="80" t="s">
        <v>2</v>
      </c>
      <c r="K404" s="80" t="s">
        <v>14</v>
      </c>
      <c r="L404" s="80" t="s">
        <v>15</v>
      </c>
    </row>
    <row r="405" spans="1:12" ht="15.75" hidden="1" x14ac:dyDescent="0.25">
      <c r="A405" s="79" t="s">
        <v>997</v>
      </c>
      <c r="B405" s="79" t="s">
        <v>778</v>
      </c>
      <c r="C405" s="79" t="s">
        <v>349</v>
      </c>
      <c r="D405" s="79" t="s">
        <v>2734</v>
      </c>
      <c r="E405" s="79" t="s">
        <v>999</v>
      </c>
      <c r="F405" s="81">
        <v>78282</v>
      </c>
      <c r="G405" s="80" t="s">
        <v>13</v>
      </c>
      <c r="H405" s="82"/>
      <c r="I405" s="78"/>
      <c r="J405" s="80" t="s">
        <v>2</v>
      </c>
      <c r="K405" s="80" t="s">
        <v>14</v>
      </c>
      <c r="L405" s="80" t="s">
        <v>15</v>
      </c>
    </row>
    <row r="406" spans="1:12" ht="15.75" hidden="1" x14ac:dyDescent="0.25">
      <c r="A406" s="79" t="s">
        <v>695</v>
      </c>
      <c r="B406" s="79" t="s">
        <v>696</v>
      </c>
      <c r="C406" s="79" t="s">
        <v>483</v>
      </c>
      <c r="D406" s="79" t="s">
        <v>195</v>
      </c>
      <c r="E406" s="79" t="s">
        <v>189</v>
      </c>
      <c r="F406" s="81">
        <v>78257</v>
      </c>
      <c r="G406" s="80" t="s">
        <v>13</v>
      </c>
      <c r="H406" s="82"/>
      <c r="I406" s="78"/>
      <c r="J406" s="80" t="s">
        <v>3</v>
      </c>
      <c r="K406" s="80" t="s">
        <v>59</v>
      </c>
      <c r="L406" s="80" t="s">
        <v>60</v>
      </c>
    </row>
    <row r="407" spans="1:12" ht="15.75" hidden="1" x14ac:dyDescent="0.25">
      <c r="A407" s="79" t="s">
        <v>917</v>
      </c>
      <c r="B407" s="79" t="s">
        <v>448</v>
      </c>
      <c r="C407" s="79" t="s">
        <v>18</v>
      </c>
      <c r="D407" s="79" t="s">
        <v>1000</v>
      </c>
      <c r="E407" s="79" t="s">
        <v>1001</v>
      </c>
      <c r="F407" s="81">
        <v>78251</v>
      </c>
      <c r="G407" s="80" t="s">
        <v>13</v>
      </c>
      <c r="H407" s="82"/>
      <c r="I407" s="78"/>
      <c r="J407" s="80" t="s">
        <v>2</v>
      </c>
      <c r="K407" s="80" t="s">
        <v>14</v>
      </c>
      <c r="L407" s="80" t="s">
        <v>15</v>
      </c>
    </row>
    <row r="408" spans="1:12" ht="15.75" hidden="1" x14ac:dyDescent="0.25">
      <c r="A408" s="79" t="s">
        <v>758</v>
      </c>
      <c r="B408" s="79" t="s">
        <v>650</v>
      </c>
      <c r="C408" s="79" t="s">
        <v>67</v>
      </c>
      <c r="D408" s="79" t="s">
        <v>195</v>
      </c>
      <c r="E408" s="79" t="s">
        <v>463</v>
      </c>
      <c r="F408" s="81">
        <v>78246</v>
      </c>
      <c r="G408" s="80" t="s">
        <v>13</v>
      </c>
      <c r="H408" s="82"/>
      <c r="I408" s="78"/>
      <c r="J408" s="80" t="s">
        <v>3</v>
      </c>
      <c r="K408" s="80" t="s">
        <v>59</v>
      </c>
      <c r="L408" s="80" t="s">
        <v>60</v>
      </c>
    </row>
    <row r="409" spans="1:12" ht="15.75" hidden="1" x14ac:dyDescent="0.25">
      <c r="A409" s="79" t="s">
        <v>654</v>
      </c>
      <c r="B409" s="79" t="s">
        <v>523</v>
      </c>
      <c r="C409" s="86"/>
      <c r="D409" s="79" t="s">
        <v>685</v>
      </c>
      <c r="E409" s="79" t="s">
        <v>53</v>
      </c>
      <c r="F409" s="81">
        <v>78233</v>
      </c>
      <c r="G409" s="80" t="s">
        <v>13</v>
      </c>
      <c r="H409" s="82"/>
      <c r="I409" s="78"/>
      <c r="J409" s="80" t="s">
        <v>2</v>
      </c>
      <c r="K409" s="80" t="s">
        <v>14</v>
      </c>
      <c r="L409" s="80" t="s">
        <v>15</v>
      </c>
    </row>
    <row r="410" spans="1:12" ht="15.75" hidden="1" x14ac:dyDescent="0.25">
      <c r="A410" s="79" t="s">
        <v>719</v>
      </c>
      <c r="B410" s="79" t="s">
        <v>42</v>
      </c>
      <c r="C410" s="79" t="s">
        <v>187</v>
      </c>
      <c r="D410" s="79" t="s">
        <v>195</v>
      </c>
      <c r="E410" s="79" t="s">
        <v>211</v>
      </c>
      <c r="F410" s="81">
        <v>78112</v>
      </c>
      <c r="G410" s="80" t="s">
        <v>13</v>
      </c>
      <c r="H410" s="82"/>
      <c r="I410" s="78"/>
      <c r="J410" s="80" t="s">
        <v>3</v>
      </c>
      <c r="K410" s="80" t="s">
        <v>59</v>
      </c>
      <c r="L410" s="80" t="s">
        <v>60</v>
      </c>
    </row>
    <row r="411" spans="1:12" ht="15.75" hidden="1" x14ac:dyDescent="0.25">
      <c r="A411" s="79" t="s">
        <v>1038</v>
      </c>
      <c r="B411" s="79" t="s">
        <v>1039</v>
      </c>
      <c r="C411" s="86"/>
      <c r="D411" s="79" t="s">
        <v>195</v>
      </c>
      <c r="E411" s="79" t="s">
        <v>456</v>
      </c>
      <c r="F411" s="81">
        <v>78046</v>
      </c>
      <c r="G411" s="80" t="s">
        <v>13</v>
      </c>
      <c r="H411" s="82"/>
      <c r="I411" s="78"/>
      <c r="J411" s="80" t="s">
        <v>3375</v>
      </c>
      <c r="K411" s="80" t="s">
        <v>59</v>
      </c>
      <c r="L411" s="80" t="s">
        <v>60</v>
      </c>
    </row>
    <row r="412" spans="1:12" ht="15.75" hidden="1" x14ac:dyDescent="0.25">
      <c r="A412" s="79" t="s">
        <v>907</v>
      </c>
      <c r="B412" s="79" t="s">
        <v>609</v>
      </c>
      <c r="C412" s="79" t="s">
        <v>3527</v>
      </c>
      <c r="D412" s="79" t="s">
        <v>195</v>
      </c>
      <c r="E412" s="79" t="s">
        <v>603</v>
      </c>
      <c r="F412" s="81">
        <v>78013</v>
      </c>
      <c r="G412" s="80" t="s">
        <v>13</v>
      </c>
      <c r="H412" s="83">
        <v>1000</v>
      </c>
      <c r="I412" s="84"/>
      <c r="J412" s="80" t="s">
        <v>3</v>
      </c>
      <c r="K412" s="80" t="s">
        <v>59</v>
      </c>
      <c r="L412" s="80" t="s">
        <v>60</v>
      </c>
    </row>
    <row r="413" spans="1:12" ht="15.75" hidden="1" x14ac:dyDescent="0.25">
      <c r="A413" s="79" t="s">
        <v>955</v>
      </c>
      <c r="B413" s="79" t="s">
        <v>956</v>
      </c>
      <c r="C413" s="79" t="s">
        <v>3528</v>
      </c>
      <c r="D413" s="79" t="s">
        <v>195</v>
      </c>
      <c r="E413" s="79" t="s">
        <v>508</v>
      </c>
      <c r="F413" s="81">
        <v>77890</v>
      </c>
      <c r="G413" s="80" t="s">
        <v>13</v>
      </c>
      <c r="H413" s="82"/>
      <c r="I413" s="85"/>
      <c r="J413" s="80" t="s">
        <v>3</v>
      </c>
      <c r="K413" s="80" t="s">
        <v>59</v>
      </c>
      <c r="L413" s="80" t="s">
        <v>60</v>
      </c>
    </row>
    <row r="414" spans="1:12" ht="15.75" hidden="1" x14ac:dyDescent="0.25">
      <c r="A414" s="79" t="s">
        <v>425</v>
      </c>
      <c r="B414" s="79" t="s">
        <v>282</v>
      </c>
      <c r="C414" s="79" t="s">
        <v>181</v>
      </c>
      <c r="D414" s="79" t="s">
        <v>910</v>
      </c>
      <c r="E414" s="79" t="s">
        <v>911</v>
      </c>
      <c r="F414" s="81">
        <v>77814</v>
      </c>
      <c r="G414" s="80" t="s">
        <v>13</v>
      </c>
      <c r="H414" s="82"/>
      <c r="I414" s="78"/>
      <c r="J414" s="80" t="s">
        <v>2</v>
      </c>
      <c r="K414" s="80" t="s">
        <v>14</v>
      </c>
      <c r="L414" s="80" t="s">
        <v>15</v>
      </c>
    </row>
    <row r="415" spans="1:12" ht="15.75" hidden="1" x14ac:dyDescent="0.25">
      <c r="A415" s="79" t="s">
        <v>952</v>
      </c>
      <c r="B415" s="79" t="s">
        <v>151</v>
      </c>
      <c r="C415" s="79" t="s">
        <v>207</v>
      </c>
      <c r="D415" s="79" t="s">
        <v>195</v>
      </c>
      <c r="E415" s="79" t="s">
        <v>93</v>
      </c>
      <c r="F415" s="81">
        <v>77761</v>
      </c>
      <c r="G415" s="76" t="s">
        <v>13</v>
      </c>
      <c r="H415" s="77"/>
      <c r="I415" s="78"/>
      <c r="J415" s="80" t="s">
        <v>3</v>
      </c>
      <c r="K415" s="80" t="s">
        <v>59</v>
      </c>
      <c r="L415" s="80" t="s">
        <v>60</v>
      </c>
    </row>
    <row r="416" spans="1:12" ht="15.75" hidden="1" x14ac:dyDescent="0.25">
      <c r="A416" s="79" t="s">
        <v>1033</v>
      </c>
      <c r="B416" s="79" t="s">
        <v>400</v>
      </c>
      <c r="C416" s="79" t="s">
        <v>1830</v>
      </c>
      <c r="D416" s="79" t="s">
        <v>1034</v>
      </c>
      <c r="E416" s="79" t="s">
        <v>53</v>
      </c>
      <c r="F416" s="81">
        <v>77583</v>
      </c>
      <c r="G416" s="80" t="s">
        <v>13</v>
      </c>
      <c r="H416" s="82"/>
      <c r="I416" s="78"/>
      <c r="J416" s="80" t="s">
        <v>2</v>
      </c>
      <c r="K416" s="80" t="s">
        <v>14</v>
      </c>
      <c r="L416" s="80" t="s">
        <v>15</v>
      </c>
    </row>
    <row r="417" spans="1:12" ht="15.75" hidden="1" x14ac:dyDescent="0.25">
      <c r="A417" s="79" t="s">
        <v>723</v>
      </c>
      <c r="B417" s="79" t="s">
        <v>960</v>
      </c>
      <c r="C417" s="79" t="s">
        <v>3529</v>
      </c>
      <c r="D417" s="79" t="s">
        <v>195</v>
      </c>
      <c r="E417" s="79" t="s">
        <v>508</v>
      </c>
      <c r="F417" s="81">
        <v>77565</v>
      </c>
      <c r="G417" s="80" t="s">
        <v>13</v>
      </c>
      <c r="H417" s="82"/>
      <c r="I417" s="78"/>
      <c r="J417" s="80" t="s">
        <v>3</v>
      </c>
      <c r="K417" s="80" t="s">
        <v>59</v>
      </c>
      <c r="L417" s="80" t="s">
        <v>60</v>
      </c>
    </row>
    <row r="418" spans="1:12" ht="15.75" hidden="1" x14ac:dyDescent="0.25">
      <c r="A418" s="79" t="s">
        <v>940</v>
      </c>
      <c r="B418" s="79" t="s">
        <v>941</v>
      </c>
      <c r="C418" s="86"/>
      <c r="D418" s="79" t="s">
        <v>195</v>
      </c>
      <c r="E418" s="79" t="s">
        <v>208</v>
      </c>
      <c r="F418" s="81">
        <v>77561</v>
      </c>
      <c r="G418" s="80" t="s">
        <v>13</v>
      </c>
      <c r="H418" s="82"/>
      <c r="I418" s="78"/>
      <c r="J418" s="80" t="s">
        <v>1</v>
      </c>
      <c r="K418" s="80" t="s">
        <v>59</v>
      </c>
      <c r="L418" s="80" t="s">
        <v>60</v>
      </c>
    </row>
    <row r="419" spans="1:12" ht="15.75" hidden="1" x14ac:dyDescent="0.25">
      <c r="A419" s="79" t="s">
        <v>952</v>
      </c>
      <c r="B419" s="79" t="s">
        <v>70</v>
      </c>
      <c r="C419" s="79" t="s">
        <v>3530</v>
      </c>
      <c r="D419" s="79" t="s">
        <v>195</v>
      </c>
      <c r="E419" s="79" t="s">
        <v>221</v>
      </c>
      <c r="F419" s="81">
        <v>77533</v>
      </c>
      <c r="G419" s="76" t="s">
        <v>13</v>
      </c>
      <c r="H419" s="77">
        <v>1500</v>
      </c>
      <c r="I419" s="78"/>
      <c r="J419" s="80" t="s">
        <v>3</v>
      </c>
      <c r="K419" s="80" t="s">
        <v>59</v>
      </c>
      <c r="L419" s="80" t="s">
        <v>60</v>
      </c>
    </row>
    <row r="420" spans="1:12" ht="15.75" hidden="1" x14ac:dyDescent="0.25">
      <c r="A420" s="79" t="s">
        <v>966</v>
      </c>
      <c r="B420" s="79" t="s">
        <v>347</v>
      </c>
      <c r="C420" s="79" t="s">
        <v>349</v>
      </c>
      <c r="D420" s="79" t="s">
        <v>195</v>
      </c>
      <c r="E420" s="79" t="s">
        <v>373</v>
      </c>
      <c r="F420" s="81">
        <v>77530</v>
      </c>
      <c r="G420" s="80" t="s">
        <v>13</v>
      </c>
      <c r="H420" s="82"/>
      <c r="I420" s="78"/>
      <c r="J420" s="80" t="s">
        <v>3</v>
      </c>
      <c r="K420" s="80" t="s">
        <v>59</v>
      </c>
      <c r="L420" s="80" t="s">
        <v>60</v>
      </c>
    </row>
    <row r="421" spans="1:12" ht="15.75" hidden="1" x14ac:dyDescent="0.25">
      <c r="A421" s="79" t="s">
        <v>983</v>
      </c>
      <c r="B421" s="79" t="s">
        <v>984</v>
      </c>
      <c r="C421" s="79" t="s">
        <v>3531</v>
      </c>
      <c r="D421" s="79" t="s">
        <v>985</v>
      </c>
      <c r="E421" s="79" t="s">
        <v>603</v>
      </c>
      <c r="F421" s="81">
        <v>77476</v>
      </c>
      <c r="G421" s="80" t="s">
        <v>13</v>
      </c>
      <c r="H421" s="83">
        <v>2000</v>
      </c>
      <c r="I421" s="78"/>
      <c r="J421" s="80" t="s">
        <v>3</v>
      </c>
      <c r="K421" s="80" t="s">
        <v>59</v>
      </c>
      <c r="L421" s="80" t="s">
        <v>60</v>
      </c>
    </row>
    <row r="422" spans="1:12" ht="15.75" hidden="1" x14ac:dyDescent="0.25">
      <c r="A422" s="79" t="s">
        <v>953</v>
      </c>
      <c r="B422" s="79" t="s">
        <v>954</v>
      </c>
      <c r="C422" s="79" t="s">
        <v>144</v>
      </c>
      <c r="D422" s="79" t="s">
        <v>195</v>
      </c>
      <c r="E422" s="79" t="s">
        <v>297</v>
      </c>
      <c r="F422" s="81">
        <v>77462</v>
      </c>
      <c r="G422" s="80" t="s">
        <v>13</v>
      </c>
      <c r="H422" s="82"/>
      <c r="I422" s="78"/>
      <c r="J422" s="80" t="s">
        <v>3</v>
      </c>
      <c r="K422" s="80" t="s">
        <v>59</v>
      </c>
      <c r="L422" s="80" t="s">
        <v>60</v>
      </c>
    </row>
    <row r="423" spans="1:12" ht="15.75" hidden="1" x14ac:dyDescent="0.25">
      <c r="A423" s="79" t="s">
        <v>885</v>
      </c>
      <c r="B423" s="79" t="s">
        <v>886</v>
      </c>
      <c r="C423" s="79" t="s">
        <v>3532</v>
      </c>
      <c r="D423" s="79" t="s">
        <v>56</v>
      </c>
      <c r="E423" s="79" t="s">
        <v>535</v>
      </c>
      <c r="F423" s="81">
        <v>77328</v>
      </c>
      <c r="G423" s="80" t="s">
        <v>13</v>
      </c>
      <c r="H423" s="82"/>
      <c r="I423" s="78"/>
      <c r="J423" s="80" t="s">
        <v>1</v>
      </c>
      <c r="K423" s="80" t="s">
        <v>59</v>
      </c>
      <c r="L423" s="80" t="s">
        <v>60</v>
      </c>
    </row>
    <row r="424" spans="1:12" ht="15.75" hidden="1" x14ac:dyDescent="0.25">
      <c r="A424" s="79" t="s">
        <v>919</v>
      </c>
      <c r="B424" s="79" t="s">
        <v>778</v>
      </c>
      <c r="C424" s="79" t="s">
        <v>91</v>
      </c>
      <c r="D424" s="79" t="s">
        <v>1027</v>
      </c>
      <c r="E424" s="79" t="s">
        <v>53</v>
      </c>
      <c r="F424" s="81">
        <v>77285</v>
      </c>
      <c r="G424" s="80" t="s">
        <v>13</v>
      </c>
      <c r="H424" s="82"/>
      <c r="I424" s="78"/>
      <c r="J424" s="80" t="s">
        <v>2</v>
      </c>
      <c r="K424" s="80" t="s">
        <v>14</v>
      </c>
      <c r="L424" s="80" t="s">
        <v>15</v>
      </c>
    </row>
    <row r="425" spans="1:12" ht="15.75" hidden="1" x14ac:dyDescent="0.25">
      <c r="A425" s="79" t="s">
        <v>382</v>
      </c>
      <c r="B425" s="79" t="s">
        <v>383</v>
      </c>
      <c r="C425" s="79" t="s">
        <v>1074</v>
      </c>
      <c r="D425" s="79" t="s">
        <v>195</v>
      </c>
      <c r="E425" s="79" t="s">
        <v>385</v>
      </c>
      <c r="F425" s="81">
        <v>77278</v>
      </c>
      <c r="G425" s="80" t="s">
        <v>13</v>
      </c>
      <c r="H425" s="82"/>
      <c r="I425" s="78"/>
      <c r="J425" s="80" t="s">
        <v>3</v>
      </c>
      <c r="K425" s="80" t="s">
        <v>59</v>
      </c>
      <c r="L425" s="80" t="s">
        <v>60</v>
      </c>
    </row>
    <row r="426" spans="1:12" ht="15.75" hidden="1" x14ac:dyDescent="0.25">
      <c r="A426" s="79" t="s">
        <v>1018</v>
      </c>
      <c r="B426" s="79" t="s">
        <v>67</v>
      </c>
      <c r="C426" s="79" t="s">
        <v>13</v>
      </c>
      <c r="D426" s="79" t="s">
        <v>1017</v>
      </c>
      <c r="E426" s="79" t="s">
        <v>80</v>
      </c>
      <c r="F426" s="81">
        <v>77265</v>
      </c>
      <c r="G426" s="80" t="s">
        <v>13</v>
      </c>
      <c r="H426" s="82"/>
      <c r="I426" s="85"/>
      <c r="J426" s="80" t="s">
        <v>2</v>
      </c>
      <c r="K426" s="80" t="s">
        <v>14</v>
      </c>
      <c r="L426" s="80" t="s">
        <v>15</v>
      </c>
    </row>
    <row r="427" spans="1:12" ht="15.75" hidden="1" x14ac:dyDescent="0.25">
      <c r="A427" s="79" t="s">
        <v>1662</v>
      </c>
      <c r="B427" s="79" t="s">
        <v>1738</v>
      </c>
      <c r="C427" s="79" t="s">
        <v>3533</v>
      </c>
      <c r="D427" s="79" t="s">
        <v>2736</v>
      </c>
      <c r="E427" s="79" t="s">
        <v>505</v>
      </c>
      <c r="F427" s="81">
        <v>77252</v>
      </c>
      <c r="G427" s="80" t="s">
        <v>13</v>
      </c>
      <c r="H427" s="82"/>
      <c r="I427" s="78"/>
      <c r="J427" s="80" t="s">
        <v>3373</v>
      </c>
      <c r="K427" s="80" t="s">
        <v>14</v>
      </c>
      <c r="L427" s="80" t="s">
        <v>15</v>
      </c>
    </row>
    <row r="428" spans="1:12" ht="15.75" hidden="1" x14ac:dyDescent="0.25">
      <c r="A428" s="79" t="s">
        <v>1004</v>
      </c>
      <c r="B428" s="79" t="s">
        <v>1005</v>
      </c>
      <c r="C428" s="86"/>
      <c r="D428" s="79" t="s">
        <v>195</v>
      </c>
      <c r="E428" s="79" t="s">
        <v>211</v>
      </c>
      <c r="F428" s="81">
        <v>77171</v>
      </c>
      <c r="G428" s="80" t="s">
        <v>13</v>
      </c>
      <c r="H428" s="82"/>
      <c r="I428" s="78"/>
      <c r="J428" s="80" t="s">
        <v>1</v>
      </c>
      <c r="K428" s="80" t="s">
        <v>59</v>
      </c>
      <c r="L428" s="80" t="s">
        <v>60</v>
      </c>
    </row>
    <row r="429" spans="1:12" ht="15.75" hidden="1" x14ac:dyDescent="0.25">
      <c r="A429" s="79" t="s">
        <v>2268</v>
      </c>
      <c r="B429" s="79" t="s">
        <v>203</v>
      </c>
      <c r="C429" s="79" t="s">
        <v>3534</v>
      </c>
      <c r="D429" s="79" t="s">
        <v>1338</v>
      </c>
      <c r="E429" s="79" t="s">
        <v>120</v>
      </c>
      <c r="F429" s="81">
        <v>77150</v>
      </c>
      <c r="G429" s="80" t="s">
        <v>13</v>
      </c>
      <c r="H429" s="82"/>
      <c r="I429" s="78"/>
      <c r="J429" s="80" t="s">
        <v>4</v>
      </c>
      <c r="K429" s="80" t="s">
        <v>14</v>
      </c>
      <c r="L429" s="80" t="s">
        <v>121</v>
      </c>
    </row>
    <row r="430" spans="1:12" ht="15.75" hidden="1" x14ac:dyDescent="0.25">
      <c r="A430" s="79" t="s">
        <v>580</v>
      </c>
      <c r="B430" s="79" t="s">
        <v>95</v>
      </c>
      <c r="C430" s="79" t="s">
        <v>746</v>
      </c>
      <c r="D430" s="79" t="s">
        <v>195</v>
      </c>
      <c r="E430" s="79" t="s">
        <v>514</v>
      </c>
      <c r="F430" s="81">
        <v>77060</v>
      </c>
      <c r="G430" s="80" t="s">
        <v>13</v>
      </c>
      <c r="H430" s="82"/>
      <c r="I430" s="78"/>
      <c r="J430" s="80" t="s">
        <v>1</v>
      </c>
      <c r="K430" s="80" t="s">
        <v>59</v>
      </c>
      <c r="L430" s="80" t="s">
        <v>60</v>
      </c>
    </row>
    <row r="431" spans="1:12" ht="15.75" hidden="1" x14ac:dyDescent="0.25">
      <c r="A431" s="79" t="s">
        <v>871</v>
      </c>
      <c r="B431" s="79" t="s">
        <v>872</v>
      </c>
      <c r="C431" s="79" t="s">
        <v>349</v>
      </c>
      <c r="D431" s="79" t="s">
        <v>873</v>
      </c>
      <c r="E431" s="79" t="s">
        <v>129</v>
      </c>
      <c r="F431" s="81">
        <v>77004</v>
      </c>
      <c r="G431" s="80" t="s">
        <v>13</v>
      </c>
      <c r="H431" s="82"/>
      <c r="I431" s="78"/>
      <c r="J431" s="80" t="s">
        <v>2</v>
      </c>
      <c r="K431" s="80" t="s">
        <v>14</v>
      </c>
      <c r="L431" s="80" t="s">
        <v>15</v>
      </c>
    </row>
    <row r="432" spans="1:12" ht="15.75" hidden="1" x14ac:dyDescent="0.25">
      <c r="A432" s="79" t="s">
        <v>1026</v>
      </c>
      <c r="B432" s="79" t="s">
        <v>50</v>
      </c>
      <c r="C432" s="79" t="s">
        <v>43</v>
      </c>
      <c r="D432" s="79" t="s">
        <v>1027</v>
      </c>
      <c r="E432" s="79" t="s">
        <v>53</v>
      </c>
      <c r="F432" s="81">
        <v>76998</v>
      </c>
      <c r="G432" s="80" t="s">
        <v>13</v>
      </c>
      <c r="H432" s="82"/>
      <c r="I432" s="78"/>
      <c r="J432" s="80" t="s">
        <v>2</v>
      </c>
      <c r="K432" s="80" t="s">
        <v>14</v>
      </c>
      <c r="L432" s="80" t="s">
        <v>15</v>
      </c>
    </row>
    <row r="433" spans="1:12" ht="15.75" hidden="1" x14ac:dyDescent="0.25">
      <c r="A433" s="79" t="s">
        <v>1003</v>
      </c>
      <c r="B433" s="79" t="s">
        <v>118</v>
      </c>
      <c r="C433" s="86"/>
      <c r="D433" s="79" t="s">
        <v>195</v>
      </c>
      <c r="E433" s="79" t="s">
        <v>302</v>
      </c>
      <c r="F433" s="81">
        <v>76803</v>
      </c>
      <c r="G433" s="80" t="s">
        <v>13</v>
      </c>
      <c r="H433" s="82"/>
      <c r="I433" s="78"/>
      <c r="J433" s="80" t="s">
        <v>3</v>
      </c>
      <c r="K433" s="80" t="s">
        <v>59</v>
      </c>
      <c r="L433" s="80" t="s">
        <v>60</v>
      </c>
    </row>
    <row r="434" spans="1:12" ht="15.75" x14ac:dyDescent="0.25">
      <c r="A434" s="79" t="s">
        <v>1513</v>
      </c>
      <c r="B434" s="79" t="s">
        <v>78</v>
      </c>
      <c r="C434" s="79" t="s">
        <v>18</v>
      </c>
      <c r="D434" s="79" t="s">
        <v>2735</v>
      </c>
      <c r="E434" s="79" t="s">
        <v>535</v>
      </c>
      <c r="F434" s="81">
        <v>76719</v>
      </c>
      <c r="G434" s="80" t="s">
        <v>13</v>
      </c>
      <c r="H434" s="83">
        <v>8000</v>
      </c>
      <c r="I434" s="78"/>
      <c r="J434" s="80" t="s">
        <v>0</v>
      </c>
      <c r="K434" s="80" t="s">
        <v>14</v>
      </c>
      <c r="L434" s="80" t="s">
        <v>7373</v>
      </c>
    </row>
    <row r="435" spans="1:12" ht="15.75" hidden="1" x14ac:dyDescent="0.25">
      <c r="A435" s="79" t="s">
        <v>964</v>
      </c>
      <c r="B435" s="79" t="s">
        <v>965</v>
      </c>
      <c r="C435" s="86"/>
      <c r="D435" s="79" t="s">
        <v>195</v>
      </c>
      <c r="E435" s="79" t="s">
        <v>297</v>
      </c>
      <c r="F435" s="81">
        <v>76696</v>
      </c>
      <c r="G435" s="80" t="s">
        <v>13</v>
      </c>
      <c r="H435" s="82"/>
      <c r="I435" s="78"/>
      <c r="J435" s="80" t="s">
        <v>1</v>
      </c>
      <c r="K435" s="80" t="s">
        <v>59</v>
      </c>
      <c r="L435" s="80" t="s">
        <v>60</v>
      </c>
    </row>
    <row r="436" spans="1:12" ht="15.75" hidden="1" x14ac:dyDescent="0.25">
      <c r="A436" s="79" t="s">
        <v>1035</v>
      </c>
      <c r="B436" s="79" t="s">
        <v>1036</v>
      </c>
      <c r="C436" s="86"/>
      <c r="D436" s="79" t="s">
        <v>3535</v>
      </c>
      <c r="E436" s="79" t="s">
        <v>435</v>
      </c>
      <c r="F436" s="81">
        <v>76626</v>
      </c>
      <c r="G436" s="76" t="s">
        <v>13</v>
      </c>
      <c r="H436" s="77"/>
      <c r="I436" s="78"/>
      <c r="J436" s="80" t="s">
        <v>2</v>
      </c>
      <c r="K436" s="80" t="s">
        <v>14</v>
      </c>
      <c r="L436" s="80" t="s">
        <v>15</v>
      </c>
    </row>
    <row r="437" spans="1:12" ht="15.75" hidden="1" x14ac:dyDescent="0.25">
      <c r="A437" s="79" t="s">
        <v>967</v>
      </c>
      <c r="B437" s="79" t="s">
        <v>559</v>
      </c>
      <c r="C437" s="79" t="s">
        <v>181</v>
      </c>
      <c r="D437" s="79" t="s">
        <v>195</v>
      </c>
      <c r="E437" s="79" t="s">
        <v>270</v>
      </c>
      <c r="F437" s="81">
        <v>76555</v>
      </c>
      <c r="G437" s="80" t="s">
        <v>13</v>
      </c>
      <c r="H437" s="82"/>
      <c r="I437" s="78"/>
      <c r="J437" s="80" t="s">
        <v>3</v>
      </c>
      <c r="K437" s="80" t="s">
        <v>59</v>
      </c>
      <c r="L437" s="80" t="s">
        <v>60</v>
      </c>
    </row>
    <row r="438" spans="1:12" ht="15.75" hidden="1" x14ac:dyDescent="0.25">
      <c r="A438" s="79" t="s">
        <v>976</v>
      </c>
      <c r="B438" s="79" t="s">
        <v>977</v>
      </c>
      <c r="C438" s="86"/>
      <c r="D438" s="79" t="s">
        <v>195</v>
      </c>
      <c r="E438" s="79" t="s">
        <v>297</v>
      </c>
      <c r="F438" s="81">
        <v>76545</v>
      </c>
      <c r="G438" s="80" t="s">
        <v>13</v>
      </c>
      <c r="H438" s="82"/>
      <c r="I438" s="78"/>
      <c r="J438" s="80" t="s">
        <v>1</v>
      </c>
      <c r="K438" s="80" t="s">
        <v>59</v>
      </c>
      <c r="L438" s="80" t="s">
        <v>60</v>
      </c>
    </row>
    <row r="439" spans="1:12" ht="15.75" hidden="1" x14ac:dyDescent="0.25">
      <c r="A439" s="79" t="s">
        <v>987</v>
      </c>
      <c r="B439" s="79" t="s">
        <v>988</v>
      </c>
      <c r="C439" s="79" t="s">
        <v>31</v>
      </c>
      <c r="D439" s="79" t="s">
        <v>195</v>
      </c>
      <c r="E439" s="79" t="s">
        <v>514</v>
      </c>
      <c r="F439" s="81">
        <v>76466</v>
      </c>
      <c r="G439" s="80" t="s">
        <v>13</v>
      </c>
      <c r="H439" s="82"/>
      <c r="I439" s="78"/>
      <c r="J439" s="80" t="s">
        <v>3375</v>
      </c>
      <c r="K439" s="80" t="s">
        <v>59</v>
      </c>
      <c r="L439" s="80" t="s">
        <v>60</v>
      </c>
    </row>
    <row r="440" spans="1:12" ht="15.75" hidden="1" x14ac:dyDescent="0.25">
      <c r="A440" s="79" t="s">
        <v>1021</v>
      </c>
      <c r="B440" s="79" t="s">
        <v>1022</v>
      </c>
      <c r="C440" s="79" t="s">
        <v>87</v>
      </c>
      <c r="D440" s="79" t="s">
        <v>195</v>
      </c>
      <c r="E440" s="79" t="s">
        <v>814</v>
      </c>
      <c r="F440" s="81">
        <v>76401</v>
      </c>
      <c r="G440" s="80" t="s">
        <v>13</v>
      </c>
      <c r="H440" s="82"/>
      <c r="I440" s="78"/>
      <c r="J440" s="80" t="s">
        <v>3</v>
      </c>
      <c r="K440" s="80" t="s">
        <v>59</v>
      </c>
      <c r="L440" s="80" t="s">
        <v>60</v>
      </c>
    </row>
    <row r="441" spans="1:12" ht="15.75" hidden="1" x14ac:dyDescent="0.25">
      <c r="A441" s="79" t="s">
        <v>950</v>
      </c>
      <c r="B441" s="79" t="s">
        <v>951</v>
      </c>
      <c r="C441" s="79" t="s">
        <v>147</v>
      </c>
      <c r="D441" s="79" t="s">
        <v>195</v>
      </c>
      <c r="E441" s="79" t="s">
        <v>258</v>
      </c>
      <c r="F441" s="81">
        <v>76400</v>
      </c>
      <c r="G441" s="80" t="s">
        <v>13</v>
      </c>
      <c r="H441" s="82"/>
      <c r="I441" s="78"/>
      <c r="J441" s="80" t="s">
        <v>3375</v>
      </c>
      <c r="K441" s="80" t="s">
        <v>59</v>
      </c>
      <c r="L441" s="80" t="s">
        <v>60</v>
      </c>
    </row>
    <row r="442" spans="1:12" ht="15.75" hidden="1" x14ac:dyDescent="0.25">
      <c r="A442" s="79" t="s">
        <v>968</v>
      </c>
      <c r="B442" s="79" t="s">
        <v>969</v>
      </c>
      <c r="C442" s="79" t="s">
        <v>3510</v>
      </c>
      <c r="D442" s="79" t="s">
        <v>195</v>
      </c>
      <c r="E442" s="79" t="s">
        <v>342</v>
      </c>
      <c r="F442" s="81">
        <v>76310</v>
      </c>
      <c r="G442" s="80" t="s">
        <v>13</v>
      </c>
      <c r="H442" s="82"/>
      <c r="I442" s="78"/>
      <c r="J442" s="80" t="s">
        <v>3</v>
      </c>
      <c r="K442" s="80" t="s">
        <v>59</v>
      </c>
      <c r="L442" s="80" t="s">
        <v>60</v>
      </c>
    </row>
    <row r="443" spans="1:12" ht="15.75" hidden="1" x14ac:dyDescent="0.25">
      <c r="A443" s="79" t="s">
        <v>1054</v>
      </c>
      <c r="B443" s="79" t="s">
        <v>127</v>
      </c>
      <c r="C443" s="79" t="s">
        <v>668</v>
      </c>
      <c r="D443" s="79" t="s">
        <v>1055</v>
      </c>
      <c r="E443" s="79" t="s">
        <v>2740</v>
      </c>
      <c r="F443" s="81">
        <v>76235</v>
      </c>
      <c r="G443" s="80" t="s">
        <v>13</v>
      </c>
      <c r="H443" s="82"/>
      <c r="I443" s="84"/>
      <c r="J443" s="80" t="s">
        <v>2</v>
      </c>
      <c r="K443" s="80" t="s">
        <v>14</v>
      </c>
      <c r="L443" s="80" t="s">
        <v>15</v>
      </c>
    </row>
    <row r="444" spans="1:12" ht="15.75" hidden="1" x14ac:dyDescent="0.25">
      <c r="A444" s="79" t="s">
        <v>982</v>
      </c>
      <c r="B444" s="79" t="s">
        <v>8</v>
      </c>
      <c r="C444" s="79" t="s">
        <v>394</v>
      </c>
      <c r="D444" s="79" t="s">
        <v>195</v>
      </c>
      <c r="E444" s="79" t="s">
        <v>270</v>
      </c>
      <c r="F444" s="81">
        <v>76179</v>
      </c>
      <c r="G444" s="80" t="s">
        <v>13</v>
      </c>
      <c r="H444" s="82"/>
      <c r="I444" s="78"/>
      <c r="J444" s="80" t="s">
        <v>3372</v>
      </c>
      <c r="K444" s="80" t="s">
        <v>59</v>
      </c>
      <c r="L444" s="80" t="s">
        <v>60</v>
      </c>
    </row>
    <row r="445" spans="1:12" ht="15.75" hidden="1" x14ac:dyDescent="0.25">
      <c r="A445" s="79" t="s">
        <v>3536</v>
      </c>
      <c r="B445" s="79" t="s">
        <v>3537</v>
      </c>
      <c r="C445" s="79" t="s">
        <v>404</v>
      </c>
      <c r="D445" s="79" t="s">
        <v>863</v>
      </c>
      <c r="E445" s="79" t="s">
        <v>28</v>
      </c>
      <c r="F445" s="81">
        <v>76000</v>
      </c>
      <c r="G445" s="80" t="s">
        <v>13</v>
      </c>
      <c r="H445" s="82"/>
      <c r="I445" s="78"/>
      <c r="J445" s="80" t="s">
        <v>2</v>
      </c>
      <c r="K445" s="80" t="s">
        <v>14</v>
      </c>
      <c r="L445" s="80" t="s">
        <v>15</v>
      </c>
    </row>
    <row r="446" spans="1:12" ht="15.75" hidden="1" x14ac:dyDescent="0.25">
      <c r="A446" s="79" t="s">
        <v>1042</v>
      </c>
      <c r="B446" s="79" t="s">
        <v>1043</v>
      </c>
      <c r="C446" s="86"/>
      <c r="D446" s="79" t="s">
        <v>1044</v>
      </c>
      <c r="E446" s="79" t="s">
        <v>3376</v>
      </c>
      <c r="F446" s="81">
        <v>76000</v>
      </c>
      <c r="G446" s="80" t="s">
        <v>13</v>
      </c>
      <c r="H446" s="82"/>
      <c r="I446" s="78"/>
      <c r="J446" s="80" t="s">
        <v>2</v>
      </c>
      <c r="K446" s="80" t="s">
        <v>14</v>
      </c>
      <c r="L446" s="80" t="s">
        <v>15</v>
      </c>
    </row>
    <row r="447" spans="1:12" ht="15.75" hidden="1" x14ac:dyDescent="0.25">
      <c r="A447" s="79" t="s">
        <v>924</v>
      </c>
      <c r="B447" s="79" t="s">
        <v>925</v>
      </c>
      <c r="C447" s="79" t="s">
        <v>3504</v>
      </c>
      <c r="D447" s="79" t="s">
        <v>3538</v>
      </c>
      <c r="E447" s="79" t="s">
        <v>163</v>
      </c>
      <c r="F447" s="81">
        <v>75889</v>
      </c>
      <c r="G447" s="80" t="s">
        <v>13</v>
      </c>
      <c r="H447" s="82"/>
      <c r="I447" s="78"/>
      <c r="J447" s="80" t="s">
        <v>3</v>
      </c>
      <c r="K447" s="80" t="s">
        <v>59</v>
      </c>
      <c r="L447" s="80" t="s">
        <v>60</v>
      </c>
    </row>
    <row r="448" spans="1:12" ht="15.75" hidden="1" x14ac:dyDescent="0.25">
      <c r="A448" s="79" t="s">
        <v>1009</v>
      </c>
      <c r="B448" s="79" t="s">
        <v>1010</v>
      </c>
      <c r="C448" s="79" t="s">
        <v>2351</v>
      </c>
      <c r="D448" s="79" t="s">
        <v>195</v>
      </c>
      <c r="E448" s="79" t="s">
        <v>459</v>
      </c>
      <c r="F448" s="81">
        <v>75821</v>
      </c>
      <c r="G448" s="80" t="s">
        <v>13</v>
      </c>
      <c r="H448" s="82"/>
      <c r="I448" s="78"/>
      <c r="J448" s="80" t="s">
        <v>3</v>
      </c>
      <c r="K448" s="80" t="s">
        <v>59</v>
      </c>
      <c r="L448" s="80" t="s">
        <v>60</v>
      </c>
    </row>
    <row r="449" spans="1:12" ht="15.75" hidden="1" x14ac:dyDescent="0.25">
      <c r="A449" s="79" t="s">
        <v>1056</v>
      </c>
      <c r="B449" s="79" t="s">
        <v>1057</v>
      </c>
      <c r="C449" s="86"/>
      <c r="D449" s="79" t="s">
        <v>1058</v>
      </c>
      <c r="E449" s="79" t="s">
        <v>53</v>
      </c>
      <c r="F449" s="81">
        <v>75750</v>
      </c>
      <c r="G449" s="76" t="s">
        <v>13</v>
      </c>
      <c r="H449" s="77"/>
      <c r="I449" s="78"/>
      <c r="J449" s="80" t="s">
        <v>2</v>
      </c>
      <c r="K449" s="80" t="s">
        <v>14</v>
      </c>
      <c r="L449" s="80" t="s">
        <v>15</v>
      </c>
    </row>
    <row r="450" spans="1:12" ht="15.75" hidden="1" x14ac:dyDescent="0.25">
      <c r="A450" s="79" t="s">
        <v>986</v>
      </c>
      <c r="B450" s="79" t="s">
        <v>248</v>
      </c>
      <c r="C450" s="79" t="s">
        <v>1484</v>
      </c>
      <c r="D450" s="79" t="s">
        <v>195</v>
      </c>
      <c r="E450" s="79" t="s">
        <v>258</v>
      </c>
      <c r="F450" s="81">
        <v>75683</v>
      </c>
      <c r="G450" s="80" t="s">
        <v>13</v>
      </c>
      <c r="H450" s="82"/>
      <c r="I450" s="78"/>
      <c r="J450" s="80" t="s">
        <v>3</v>
      </c>
      <c r="K450" s="80" t="s">
        <v>59</v>
      </c>
      <c r="L450" s="80" t="s">
        <v>60</v>
      </c>
    </row>
    <row r="451" spans="1:12" ht="15.75" hidden="1" x14ac:dyDescent="0.25">
      <c r="A451" s="79" t="s">
        <v>265</v>
      </c>
      <c r="B451" s="79" t="s">
        <v>944</v>
      </c>
      <c r="C451" s="79" t="s">
        <v>774</v>
      </c>
      <c r="D451" s="79" t="s">
        <v>2739</v>
      </c>
      <c r="E451" s="79" t="s">
        <v>120</v>
      </c>
      <c r="F451" s="81">
        <v>75623</v>
      </c>
      <c r="G451" s="80" t="s">
        <v>13</v>
      </c>
      <c r="H451" s="83">
        <v>6000</v>
      </c>
      <c r="I451" s="78"/>
      <c r="J451" s="80" t="s">
        <v>4</v>
      </c>
      <c r="K451" s="80" t="s">
        <v>14</v>
      </c>
      <c r="L451" s="80" t="s">
        <v>121</v>
      </c>
    </row>
    <row r="452" spans="1:12" ht="15.75" hidden="1" x14ac:dyDescent="0.25">
      <c r="A452" s="79" t="s">
        <v>1023</v>
      </c>
      <c r="B452" s="79" t="s">
        <v>893</v>
      </c>
      <c r="C452" s="79" t="s">
        <v>51</v>
      </c>
      <c r="D452" s="79" t="s">
        <v>195</v>
      </c>
      <c r="E452" s="79" t="s">
        <v>508</v>
      </c>
      <c r="F452" s="81">
        <v>75618</v>
      </c>
      <c r="G452" s="80" t="s">
        <v>13</v>
      </c>
      <c r="H452" s="82"/>
      <c r="I452" s="78"/>
      <c r="J452" s="80" t="s">
        <v>3</v>
      </c>
      <c r="K452" s="80" t="s">
        <v>59</v>
      </c>
      <c r="L452" s="80" t="s">
        <v>60</v>
      </c>
    </row>
    <row r="453" spans="1:12" ht="15.75" hidden="1" x14ac:dyDescent="0.25">
      <c r="A453" s="79" t="s">
        <v>1051</v>
      </c>
      <c r="B453" s="79" t="s">
        <v>1052</v>
      </c>
      <c r="C453" s="79" t="s">
        <v>181</v>
      </c>
      <c r="D453" s="79" t="s">
        <v>195</v>
      </c>
      <c r="E453" s="79" t="s">
        <v>766</v>
      </c>
      <c r="F453" s="81">
        <v>75618</v>
      </c>
      <c r="G453" s="80" t="s">
        <v>13</v>
      </c>
      <c r="H453" s="82"/>
      <c r="I453" s="78"/>
      <c r="J453" s="80" t="s">
        <v>3375</v>
      </c>
      <c r="K453" s="80" t="s">
        <v>59</v>
      </c>
      <c r="L453" s="80" t="s">
        <v>60</v>
      </c>
    </row>
    <row r="454" spans="1:12" ht="15.75" hidden="1" x14ac:dyDescent="0.25">
      <c r="A454" s="79" t="s">
        <v>1070</v>
      </c>
      <c r="B454" s="79" t="s">
        <v>559</v>
      </c>
      <c r="C454" s="79" t="s">
        <v>87</v>
      </c>
      <c r="D454" s="79" t="s">
        <v>1071</v>
      </c>
      <c r="E454" s="79" t="s">
        <v>3377</v>
      </c>
      <c r="F454" s="81">
        <v>75596</v>
      </c>
      <c r="G454" s="80" t="s">
        <v>13</v>
      </c>
      <c r="H454" s="82"/>
      <c r="I454" s="78"/>
      <c r="J454" s="80" t="s">
        <v>2</v>
      </c>
      <c r="K454" s="80" t="s">
        <v>14</v>
      </c>
      <c r="L454" s="80" t="s">
        <v>15</v>
      </c>
    </row>
    <row r="455" spans="1:12" ht="15.75" hidden="1" x14ac:dyDescent="0.25">
      <c r="A455" s="79" t="s">
        <v>1019</v>
      </c>
      <c r="B455" s="79" t="s">
        <v>749</v>
      </c>
      <c r="C455" s="79" t="s">
        <v>3539</v>
      </c>
      <c r="D455" s="79" t="s">
        <v>2737</v>
      </c>
      <c r="E455" s="79" t="s">
        <v>120</v>
      </c>
      <c r="F455" s="81">
        <v>75531</v>
      </c>
      <c r="G455" s="80" t="s">
        <v>13</v>
      </c>
      <c r="H455" s="82"/>
      <c r="I455" s="84"/>
      <c r="J455" s="80" t="s">
        <v>4</v>
      </c>
      <c r="K455" s="80" t="s">
        <v>14</v>
      </c>
      <c r="L455" s="80" t="s">
        <v>121</v>
      </c>
    </row>
    <row r="456" spans="1:12" ht="15.75" hidden="1" x14ac:dyDescent="0.25">
      <c r="A456" s="79" t="s">
        <v>1032</v>
      </c>
      <c r="B456" s="79" t="s">
        <v>111</v>
      </c>
      <c r="C456" s="79" t="s">
        <v>144</v>
      </c>
      <c r="D456" s="79" t="s">
        <v>195</v>
      </c>
      <c r="E456" s="79" t="s">
        <v>189</v>
      </c>
      <c r="F456" s="81">
        <v>75464</v>
      </c>
      <c r="G456" s="80" t="s">
        <v>13</v>
      </c>
      <c r="H456" s="82"/>
      <c r="I456" s="78"/>
      <c r="J456" s="80" t="s">
        <v>3</v>
      </c>
      <c r="K456" s="80" t="s">
        <v>59</v>
      </c>
      <c r="L456" s="80" t="s">
        <v>60</v>
      </c>
    </row>
    <row r="457" spans="1:12" ht="15.75" hidden="1" x14ac:dyDescent="0.25">
      <c r="A457" s="79" t="s">
        <v>1296</v>
      </c>
      <c r="B457" s="79" t="s">
        <v>2147</v>
      </c>
      <c r="C457" s="86"/>
      <c r="D457" s="79" t="s">
        <v>798</v>
      </c>
      <c r="E457" s="79" t="s">
        <v>53</v>
      </c>
      <c r="F457" s="81">
        <v>75431</v>
      </c>
      <c r="G457" s="80" t="s">
        <v>13</v>
      </c>
      <c r="H457" s="82"/>
      <c r="I457" s="78"/>
      <c r="J457" s="80" t="s">
        <v>2</v>
      </c>
      <c r="K457" s="80" t="s">
        <v>14</v>
      </c>
      <c r="L457" s="80" t="s">
        <v>15</v>
      </c>
    </row>
    <row r="458" spans="1:12" ht="15.75" hidden="1" x14ac:dyDescent="0.25">
      <c r="A458" s="79" t="s">
        <v>1535</v>
      </c>
      <c r="B458" s="79" t="s">
        <v>151</v>
      </c>
      <c r="C458" s="79" t="s">
        <v>12</v>
      </c>
      <c r="D458" s="79" t="s">
        <v>1536</v>
      </c>
      <c r="E458" s="79" t="s">
        <v>53</v>
      </c>
      <c r="F458" s="81">
        <v>75255</v>
      </c>
      <c r="G458" s="80" t="s">
        <v>13</v>
      </c>
      <c r="H458" s="82"/>
      <c r="I458" s="78"/>
      <c r="J458" s="80" t="s">
        <v>2</v>
      </c>
      <c r="K458" s="80" t="s">
        <v>14</v>
      </c>
      <c r="L458" s="80" t="s">
        <v>15</v>
      </c>
    </row>
    <row r="459" spans="1:12" ht="15.75" hidden="1" x14ac:dyDescent="0.25">
      <c r="A459" s="79" t="s">
        <v>2479</v>
      </c>
      <c r="B459" s="79" t="s">
        <v>1959</v>
      </c>
      <c r="C459" s="79" t="s">
        <v>43</v>
      </c>
      <c r="D459" s="79" t="s">
        <v>195</v>
      </c>
      <c r="E459" s="79" t="s">
        <v>373</v>
      </c>
      <c r="F459" s="81">
        <v>75236</v>
      </c>
      <c r="G459" s="80" t="s">
        <v>13</v>
      </c>
      <c r="H459" s="82"/>
      <c r="I459" s="78"/>
      <c r="J459" s="80" t="s">
        <v>3</v>
      </c>
      <c r="K459" s="80" t="s">
        <v>59</v>
      </c>
      <c r="L459" s="80" t="s">
        <v>60</v>
      </c>
    </row>
    <row r="460" spans="1:12" ht="15.75" hidden="1" x14ac:dyDescent="0.25">
      <c r="A460" s="79" t="s">
        <v>1088</v>
      </c>
      <c r="B460" s="79" t="s">
        <v>1089</v>
      </c>
      <c r="C460" s="79" t="s">
        <v>286</v>
      </c>
      <c r="D460" s="79" t="s">
        <v>1090</v>
      </c>
      <c r="E460" s="79" t="s">
        <v>2741</v>
      </c>
      <c r="F460" s="81">
        <v>75133</v>
      </c>
      <c r="G460" s="80" t="s">
        <v>13</v>
      </c>
      <c r="H460" s="82"/>
      <c r="I460" s="78"/>
      <c r="J460" s="80" t="s">
        <v>2</v>
      </c>
      <c r="K460" s="80" t="s">
        <v>14</v>
      </c>
      <c r="L460" s="80" t="s">
        <v>15</v>
      </c>
    </row>
    <row r="461" spans="1:12" ht="15.75" hidden="1" x14ac:dyDescent="0.25">
      <c r="A461" s="79" t="s">
        <v>1094</v>
      </c>
      <c r="B461" s="79" t="s">
        <v>419</v>
      </c>
      <c r="C461" s="86"/>
      <c r="D461" s="79" t="s">
        <v>1095</v>
      </c>
      <c r="E461" s="79" t="s">
        <v>37</v>
      </c>
      <c r="F461" s="81">
        <v>75000</v>
      </c>
      <c r="G461" s="80" t="s">
        <v>13</v>
      </c>
      <c r="H461" s="82"/>
      <c r="I461" s="78"/>
      <c r="J461" s="80" t="s">
        <v>2</v>
      </c>
      <c r="K461" s="80" t="s">
        <v>14</v>
      </c>
      <c r="L461" s="80" t="s">
        <v>15</v>
      </c>
    </row>
    <row r="462" spans="1:12" ht="15.75" hidden="1" x14ac:dyDescent="0.25">
      <c r="A462" s="79" t="s">
        <v>1024</v>
      </c>
      <c r="B462" s="79" t="s">
        <v>1025</v>
      </c>
      <c r="C462" s="79" t="s">
        <v>3540</v>
      </c>
      <c r="D462" s="79" t="s">
        <v>195</v>
      </c>
      <c r="E462" s="79" t="s">
        <v>573</v>
      </c>
      <c r="F462" s="81">
        <v>74929</v>
      </c>
      <c r="G462" s="80" t="s">
        <v>13</v>
      </c>
      <c r="H462" s="83">
        <v>625</v>
      </c>
      <c r="I462" s="78"/>
      <c r="J462" s="80" t="s">
        <v>3</v>
      </c>
      <c r="K462" s="80" t="s">
        <v>59</v>
      </c>
      <c r="L462" s="80" t="s">
        <v>60</v>
      </c>
    </row>
    <row r="463" spans="1:12" ht="15.75" hidden="1" x14ac:dyDescent="0.25">
      <c r="A463" s="79" t="s">
        <v>464</v>
      </c>
      <c r="B463" s="79" t="s">
        <v>465</v>
      </c>
      <c r="C463" s="79" t="s">
        <v>144</v>
      </c>
      <c r="D463" s="79" t="s">
        <v>195</v>
      </c>
      <c r="E463" s="79" t="s">
        <v>258</v>
      </c>
      <c r="F463" s="81">
        <v>74849</v>
      </c>
      <c r="G463" s="80" t="s">
        <v>13</v>
      </c>
      <c r="H463" s="83">
        <v>10000</v>
      </c>
      <c r="I463" s="78"/>
      <c r="J463" s="80" t="s">
        <v>3</v>
      </c>
      <c r="K463" s="80" t="s">
        <v>59</v>
      </c>
      <c r="L463" s="80" t="s">
        <v>60</v>
      </c>
    </row>
    <row r="464" spans="1:12" ht="15.75" hidden="1" x14ac:dyDescent="0.25">
      <c r="A464" s="79" t="s">
        <v>1024</v>
      </c>
      <c r="B464" s="79" t="s">
        <v>1029</v>
      </c>
      <c r="C464" s="86"/>
      <c r="D464" s="79" t="s">
        <v>1030</v>
      </c>
      <c r="E464" s="79" t="s">
        <v>573</v>
      </c>
      <c r="F464" s="81">
        <v>74647</v>
      </c>
      <c r="G464" s="80" t="s">
        <v>13</v>
      </c>
      <c r="H464" s="82"/>
      <c r="I464" s="78"/>
      <c r="J464" s="80" t="s">
        <v>3</v>
      </c>
      <c r="K464" s="80" t="s">
        <v>59</v>
      </c>
      <c r="L464" s="80" t="s">
        <v>60</v>
      </c>
    </row>
    <row r="465" spans="1:12" ht="15.75" hidden="1" x14ac:dyDescent="0.25">
      <c r="A465" s="79" t="s">
        <v>776</v>
      </c>
      <c r="B465" s="79" t="s">
        <v>762</v>
      </c>
      <c r="C465" s="79" t="s">
        <v>63</v>
      </c>
      <c r="D465" s="79" t="s">
        <v>195</v>
      </c>
      <c r="E465" s="79" t="s">
        <v>297</v>
      </c>
      <c r="F465" s="81">
        <v>74639</v>
      </c>
      <c r="G465" s="80" t="s">
        <v>13</v>
      </c>
      <c r="H465" s="82"/>
      <c r="I465" s="78"/>
      <c r="J465" s="80" t="s">
        <v>3</v>
      </c>
      <c r="K465" s="80" t="s">
        <v>59</v>
      </c>
      <c r="L465" s="80" t="s">
        <v>60</v>
      </c>
    </row>
    <row r="466" spans="1:12" ht="15.75" hidden="1" x14ac:dyDescent="0.25">
      <c r="A466" s="79" t="s">
        <v>756</v>
      </c>
      <c r="B466" s="79" t="s">
        <v>757</v>
      </c>
      <c r="C466" s="79" t="s">
        <v>3541</v>
      </c>
      <c r="D466" s="79" t="s">
        <v>195</v>
      </c>
      <c r="E466" s="79" t="s">
        <v>57</v>
      </c>
      <c r="F466" s="81">
        <v>74475</v>
      </c>
      <c r="G466" s="80" t="s">
        <v>13</v>
      </c>
      <c r="H466" s="83">
        <v>1500</v>
      </c>
      <c r="I466" s="78"/>
      <c r="J466" s="80" t="s">
        <v>1</v>
      </c>
      <c r="K466" s="80" t="s">
        <v>59</v>
      </c>
      <c r="L466" s="80" t="s">
        <v>60</v>
      </c>
    </row>
    <row r="467" spans="1:12" ht="15.75" hidden="1" x14ac:dyDescent="0.25">
      <c r="A467" s="79" t="s">
        <v>1046</v>
      </c>
      <c r="B467" s="79" t="s">
        <v>1047</v>
      </c>
      <c r="C467" s="79" t="s">
        <v>774</v>
      </c>
      <c r="D467" s="79" t="s">
        <v>1048</v>
      </c>
      <c r="E467" s="79" t="s">
        <v>173</v>
      </c>
      <c r="F467" s="81">
        <v>74473</v>
      </c>
      <c r="G467" s="80" t="s">
        <v>13</v>
      </c>
      <c r="H467" s="82"/>
      <c r="I467" s="78"/>
      <c r="J467" s="80" t="s">
        <v>2</v>
      </c>
      <c r="K467" s="80" t="s">
        <v>14</v>
      </c>
      <c r="L467" s="80" t="s">
        <v>15</v>
      </c>
    </row>
    <row r="468" spans="1:12" ht="15.75" hidden="1" x14ac:dyDescent="0.25">
      <c r="A468" s="79" t="s">
        <v>1068</v>
      </c>
      <c r="B468" s="79" t="s">
        <v>131</v>
      </c>
      <c r="C468" s="79" t="s">
        <v>483</v>
      </c>
      <c r="D468" s="79" t="s">
        <v>1069</v>
      </c>
      <c r="E468" s="79" t="s">
        <v>120</v>
      </c>
      <c r="F468" s="81">
        <v>74398</v>
      </c>
      <c r="G468" s="80" t="s">
        <v>13</v>
      </c>
      <c r="H468" s="83">
        <v>6000</v>
      </c>
      <c r="I468" s="78"/>
      <c r="J468" s="80" t="s">
        <v>4</v>
      </c>
      <c r="K468" s="80" t="s">
        <v>14</v>
      </c>
      <c r="L468" s="80" t="s">
        <v>121</v>
      </c>
    </row>
    <row r="469" spans="1:12" ht="15.75" hidden="1" x14ac:dyDescent="0.25">
      <c r="A469" s="79" t="s">
        <v>2718</v>
      </c>
      <c r="B469" s="79" t="s">
        <v>686</v>
      </c>
      <c r="C469" s="79" t="s">
        <v>1397</v>
      </c>
      <c r="D469" s="79" t="s">
        <v>791</v>
      </c>
      <c r="E469" s="79" t="s">
        <v>3378</v>
      </c>
      <c r="F469" s="81">
        <v>74220</v>
      </c>
      <c r="G469" s="80" t="s">
        <v>13</v>
      </c>
      <c r="H469" s="82"/>
      <c r="I469" s="78"/>
      <c r="J469" s="80" t="s">
        <v>2</v>
      </c>
      <c r="K469" s="80" t="s">
        <v>14</v>
      </c>
      <c r="L469" s="80" t="s">
        <v>15</v>
      </c>
    </row>
    <row r="470" spans="1:12" ht="15.75" hidden="1" x14ac:dyDescent="0.25">
      <c r="A470" s="79" t="s">
        <v>1049</v>
      </c>
      <c r="B470" s="79" t="s">
        <v>559</v>
      </c>
      <c r="C470" s="79" t="s">
        <v>139</v>
      </c>
      <c r="D470" s="79" t="s">
        <v>56</v>
      </c>
      <c r="E470" s="79" t="s">
        <v>1050</v>
      </c>
      <c r="F470" s="81">
        <v>74147</v>
      </c>
      <c r="G470" s="80" t="s">
        <v>13</v>
      </c>
      <c r="H470" s="82"/>
      <c r="I470" s="78"/>
      <c r="J470" s="80" t="s">
        <v>3</v>
      </c>
      <c r="K470" s="80" t="s">
        <v>59</v>
      </c>
      <c r="L470" s="80" t="s">
        <v>60</v>
      </c>
    </row>
    <row r="471" spans="1:12" ht="15.75" hidden="1" x14ac:dyDescent="0.25">
      <c r="A471" s="79" t="s">
        <v>1124</v>
      </c>
      <c r="B471" s="79" t="s">
        <v>1125</v>
      </c>
      <c r="C471" s="79" t="s">
        <v>181</v>
      </c>
      <c r="D471" s="79" t="s">
        <v>1126</v>
      </c>
      <c r="E471" s="79" t="s">
        <v>1127</v>
      </c>
      <c r="F471" s="81">
        <v>74102</v>
      </c>
      <c r="G471" s="80" t="s">
        <v>13</v>
      </c>
      <c r="H471" s="82"/>
      <c r="I471" s="78"/>
      <c r="J471" s="80" t="s">
        <v>2</v>
      </c>
      <c r="K471" s="80" t="s">
        <v>14</v>
      </c>
      <c r="L471" s="80" t="s">
        <v>15</v>
      </c>
    </row>
    <row r="472" spans="1:12" ht="15.75" hidden="1" x14ac:dyDescent="0.25">
      <c r="A472" s="79" t="s">
        <v>3542</v>
      </c>
      <c r="B472" s="79" t="s">
        <v>282</v>
      </c>
      <c r="C472" s="79" t="s">
        <v>18</v>
      </c>
      <c r="D472" s="79" t="s">
        <v>753</v>
      </c>
      <c r="E472" s="79" t="s">
        <v>28</v>
      </c>
      <c r="F472" s="81">
        <v>74000</v>
      </c>
      <c r="G472" s="80" t="s">
        <v>13</v>
      </c>
      <c r="H472" s="82"/>
      <c r="I472" s="78"/>
      <c r="J472" s="80" t="s">
        <v>2</v>
      </c>
      <c r="K472" s="80" t="s">
        <v>14</v>
      </c>
      <c r="L472" s="80" t="s">
        <v>15</v>
      </c>
    </row>
    <row r="473" spans="1:12" ht="15.75" hidden="1" x14ac:dyDescent="0.25">
      <c r="A473" s="79" t="s">
        <v>2744</v>
      </c>
      <c r="B473" s="79" t="s">
        <v>2745</v>
      </c>
      <c r="C473" s="79" t="s">
        <v>3543</v>
      </c>
      <c r="D473" s="79" t="s">
        <v>195</v>
      </c>
      <c r="E473" s="79" t="s">
        <v>221</v>
      </c>
      <c r="F473" s="81">
        <v>73922</v>
      </c>
      <c r="G473" s="80" t="s">
        <v>13</v>
      </c>
      <c r="H473" s="82"/>
      <c r="I473" s="78"/>
      <c r="J473" s="80" t="s">
        <v>3375</v>
      </c>
      <c r="K473" s="80" t="s">
        <v>59</v>
      </c>
      <c r="L473" s="80" t="s">
        <v>60</v>
      </c>
    </row>
    <row r="474" spans="1:12" ht="15.75" hidden="1" x14ac:dyDescent="0.25">
      <c r="A474" s="79" t="s">
        <v>1212</v>
      </c>
      <c r="B474" s="79" t="s">
        <v>248</v>
      </c>
      <c r="C474" s="79" t="s">
        <v>1274</v>
      </c>
      <c r="D474" s="79" t="s">
        <v>195</v>
      </c>
      <c r="E474" s="79" t="s">
        <v>573</v>
      </c>
      <c r="F474" s="81">
        <v>73886</v>
      </c>
      <c r="G474" s="80" t="s">
        <v>13</v>
      </c>
      <c r="H474" s="83">
        <v>2000</v>
      </c>
      <c r="I474" s="78"/>
      <c r="J474" s="80" t="s">
        <v>3</v>
      </c>
      <c r="K474" s="80" t="s">
        <v>59</v>
      </c>
      <c r="L474" s="80" t="s">
        <v>60</v>
      </c>
    </row>
    <row r="475" spans="1:12" ht="15.75" hidden="1" x14ac:dyDescent="0.25">
      <c r="A475" s="79" t="s">
        <v>1159</v>
      </c>
      <c r="B475" s="79" t="s">
        <v>210</v>
      </c>
      <c r="C475" s="79" t="s">
        <v>23</v>
      </c>
      <c r="D475" s="79" t="s">
        <v>195</v>
      </c>
      <c r="E475" s="79" t="s">
        <v>385</v>
      </c>
      <c r="F475" s="81">
        <v>73803</v>
      </c>
      <c r="G475" s="80" t="s">
        <v>13</v>
      </c>
      <c r="H475" s="82"/>
      <c r="I475" s="78"/>
      <c r="J475" s="80" t="s">
        <v>3</v>
      </c>
      <c r="K475" s="80" t="s">
        <v>59</v>
      </c>
      <c r="L475" s="80" t="s">
        <v>60</v>
      </c>
    </row>
    <row r="476" spans="1:12" ht="15.75" hidden="1" x14ac:dyDescent="0.25">
      <c r="A476" s="79" t="s">
        <v>935</v>
      </c>
      <c r="B476" s="79" t="s">
        <v>936</v>
      </c>
      <c r="C476" s="79" t="s">
        <v>51</v>
      </c>
      <c r="D476" s="79" t="s">
        <v>195</v>
      </c>
      <c r="E476" s="79" t="s">
        <v>297</v>
      </c>
      <c r="F476" s="81">
        <v>73796</v>
      </c>
      <c r="G476" s="80" t="s">
        <v>13</v>
      </c>
      <c r="H476" s="82"/>
      <c r="I476" s="78"/>
      <c r="J476" s="80" t="s">
        <v>1</v>
      </c>
      <c r="K476" s="80" t="s">
        <v>59</v>
      </c>
      <c r="L476" s="80" t="s">
        <v>60</v>
      </c>
    </row>
    <row r="477" spans="1:12" ht="15.75" hidden="1" x14ac:dyDescent="0.25">
      <c r="A477" s="79" t="s">
        <v>3544</v>
      </c>
      <c r="B477" s="79" t="s">
        <v>3545</v>
      </c>
      <c r="C477" s="79" t="s">
        <v>144</v>
      </c>
      <c r="D477" s="79" t="s">
        <v>195</v>
      </c>
      <c r="E477" s="79" t="s">
        <v>385</v>
      </c>
      <c r="F477" s="81">
        <v>73796</v>
      </c>
      <c r="G477" s="80" t="s">
        <v>13</v>
      </c>
      <c r="H477" s="82"/>
      <c r="I477" s="78"/>
      <c r="J477" s="80" t="s">
        <v>3</v>
      </c>
      <c r="K477" s="80" t="s">
        <v>59</v>
      </c>
      <c r="L477" s="80" t="s">
        <v>60</v>
      </c>
    </row>
    <row r="478" spans="1:12" ht="15.75" hidden="1" x14ac:dyDescent="0.25">
      <c r="A478" s="79" t="s">
        <v>1053</v>
      </c>
      <c r="B478" s="79" t="s">
        <v>1052</v>
      </c>
      <c r="C478" s="79" t="s">
        <v>287</v>
      </c>
      <c r="D478" s="79" t="s">
        <v>195</v>
      </c>
      <c r="E478" s="79" t="s">
        <v>270</v>
      </c>
      <c r="F478" s="81">
        <v>73792</v>
      </c>
      <c r="G478" s="80" t="s">
        <v>13</v>
      </c>
      <c r="H478" s="82"/>
      <c r="I478" s="85"/>
      <c r="J478" s="80" t="s">
        <v>1</v>
      </c>
      <c r="K478" s="80" t="s">
        <v>59</v>
      </c>
      <c r="L478" s="80" t="s">
        <v>60</v>
      </c>
    </row>
    <row r="479" spans="1:12" ht="15.75" hidden="1" x14ac:dyDescent="0.25">
      <c r="A479" s="79" t="s">
        <v>1096</v>
      </c>
      <c r="B479" s="79" t="s">
        <v>390</v>
      </c>
      <c r="C479" s="79" t="s">
        <v>18</v>
      </c>
      <c r="D479" s="79" t="s">
        <v>712</v>
      </c>
      <c r="E479" s="79" t="s">
        <v>234</v>
      </c>
      <c r="F479" s="81">
        <v>73730</v>
      </c>
      <c r="G479" s="80" t="s">
        <v>13</v>
      </c>
      <c r="H479" s="82"/>
      <c r="I479" s="78"/>
      <c r="J479" s="80" t="s">
        <v>1</v>
      </c>
      <c r="K479" s="80" t="s">
        <v>59</v>
      </c>
      <c r="L479" s="80" t="s">
        <v>60</v>
      </c>
    </row>
    <row r="480" spans="1:12" ht="15.75" hidden="1" x14ac:dyDescent="0.25">
      <c r="A480" s="79" t="s">
        <v>1013</v>
      </c>
      <c r="B480" s="79" t="s">
        <v>55</v>
      </c>
      <c r="C480" s="79" t="s">
        <v>347</v>
      </c>
      <c r="D480" s="79" t="s">
        <v>2746</v>
      </c>
      <c r="E480" s="79" t="s">
        <v>547</v>
      </c>
      <c r="F480" s="81">
        <v>73730</v>
      </c>
      <c r="G480" s="80" t="s">
        <v>13</v>
      </c>
      <c r="H480" s="82"/>
      <c r="I480" s="78"/>
      <c r="J480" s="80" t="s">
        <v>3373</v>
      </c>
      <c r="K480" s="80" t="s">
        <v>14</v>
      </c>
      <c r="L480" s="80" t="s">
        <v>15</v>
      </c>
    </row>
    <row r="481" spans="1:12" ht="15.75" hidden="1" x14ac:dyDescent="0.25">
      <c r="A481" s="79" t="s">
        <v>818</v>
      </c>
      <c r="B481" s="79" t="s">
        <v>819</v>
      </c>
      <c r="C481" s="86"/>
      <c r="D481" s="79" t="s">
        <v>195</v>
      </c>
      <c r="E481" s="79" t="s">
        <v>459</v>
      </c>
      <c r="F481" s="81">
        <v>73718</v>
      </c>
      <c r="G481" s="80" t="s">
        <v>13</v>
      </c>
      <c r="H481" s="82"/>
      <c r="I481" s="78"/>
      <c r="J481" s="80" t="s">
        <v>1</v>
      </c>
      <c r="K481" s="80" t="s">
        <v>59</v>
      </c>
      <c r="L481" s="80" t="s">
        <v>60</v>
      </c>
    </row>
    <row r="482" spans="1:12" ht="15.75" hidden="1" x14ac:dyDescent="0.25">
      <c r="A482" s="79" t="s">
        <v>2747</v>
      </c>
      <c r="B482" s="79" t="s">
        <v>2748</v>
      </c>
      <c r="C482" s="79" t="s">
        <v>313</v>
      </c>
      <c r="D482" s="79" t="s">
        <v>2749</v>
      </c>
      <c r="E482" s="79" t="s">
        <v>666</v>
      </c>
      <c r="F482" s="81">
        <v>73688</v>
      </c>
      <c r="G482" s="80" t="s">
        <v>13</v>
      </c>
      <c r="H482" s="82"/>
      <c r="I482" s="85"/>
      <c r="J482" s="80" t="s">
        <v>2</v>
      </c>
      <c r="K482" s="80" t="s">
        <v>14</v>
      </c>
      <c r="L482" s="80" t="s">
        <v>15</v>
      </c>
    </row>
    <row r="483" spans="1:12" ht="15.75" hidden="1" x14ac:dyDescent="0.25">
      <c r="A483" s="79" t="s">
        <v>1133</v>
      </c>
      <c r="B483" s="79" t="s">
        <v>139</v>
      </c>
      <c r="C483" s="79" t="s">
        <v>18</v>
      </c>
      <c r="D483" s="79" t="s">
        <v>1134</v>
      </c>
      <c r="E483" s="79" t="s">
        <v>3379</v>
      </c>
      <c r="F483" s="81">
        <v>73681</v>
      </c>
      <c r="G483" s="80" t="s">
        <v>13</v>
      </c>
      <c r="H483" s="82"/>
      <c r="I483" s="78"/>
      <c r="J483" s="80" t="s">
        <v>2</v>
      </c>
      <c r="K483" s="80" t="s">
        <v>14</v>
      </c>
      <c r="L483" s="80" t="s">
        <v>15</v>
      </c>
    </row>
    <row r="484" spans="1:12" ht="15.75" hidden="1" x14ac:dyDescent="0.25">
      <c r="A484" s="79" t="s">
        <v>1138</v>
      </c>
      <c r="B484" s="79" t="s">
        <v>486</v>
      </c>
      <c r="C484" s="79" t="s">
        <v>87</v>
      </c>
      <c r="D484" s="79" t="s">
        <v>1139</v>
      </c>
      <c r="E484" s="79" t="s">
        <v>392</v>
      </c>
      <c r="F484" s="81">
        <v>73610</v>
      </c>
      <c r="G484" s="80" t="s">
        <v>13</v>
      </c>
      <c r="H484" s="82"/>
      <c r="I484" s="78"/>
      <c r="J484" s="80" t="s">
        <v>2</v>
      </c>
      <c r="K484" s="80" t="s">
        <v>14</v>
      </c>
      <c r="L484" s="80" t="s">
        <v>15</v>
      </c>
    </row>
    <row r="485" spans="1:12" ht="15.75" hidden="1" x14ac:dyDescent="0.25">
      <c r="A485" s="79" t="s">
        <v>1138</v>
      </c>
      <c r="B485" s="79" t="s">
        <v>1663</v>
      </c>
      <c r="C485" s="79" t="s">
        <v>181</v>
      </c>
      <c r="D485" s="79" t="s">
        <v>195</v>
      </c>
      <c r="E485" s="79" t="s">
        <v>392</v>
      </c>
      <c r="F485" s="81">
        <v>73433</v>
      </c>
      <c r="G485" s="80" t="s">
        <v>13</v>
      </c>
      <c r="H485" s="82"/>
      <c r="I485" s="78"/>
      <c r="J485" s="80" t="s">
        <v>3</v>
      </c>
      <c r="K485" s="80" t="s">
        <v>59</v>
      </c>
      <c r="L485" s="80" t="s">
        <v>60</v>
      </c>
    </row>
    <row r="486" spans="1:12" ht="15.75" hidden="1" x14ac:dyDescent="0.25">
      <c r="A486" s="79" t="s">
        <v>837</v>
      </c>
      <c r="B486" s="79" t="s">
        <v>838</v>
      </c>
      <c r="C486" s="79" t="s">
        <v>1484</v>
      </c>
      <c r="D486" s="79" t="s">
        <v>2743</v>
      </c>
      <c r="E486" s="79" t="s">
        <v>57</v>
      </c>
      <c r="F486" s="81">
        <v>73367</v>
      </c>
      <c r="G486" s="80" t="s">
        <v>13</v>
      </c>
      <c r="H486" s="83">
        <v>8000</v>
      </c>
      <c r="I486" s="78"/>
      <c r="J486" s="80" t="s">
        <v>1</v>
      </c>
      <c r="K486" s="80" t="s">
        <v>59</v>
      </c>
      <c r="L486" s="80" t="s">
        <v>60</v>
      </c>
    </row>
    <row r="487" spans="1:12" ht="15.75" hidden="1" x14ac:dyDescent="0.25">
      <c r="A487" s="79" t="s">
        <v>1098</v>
      </c>
      <c r="B487" s="79" t="s">
        <v>260</v>
      </c>
      <c r="C487" s="79" t="s">
        <v>1165</v>
      </c>
      <c r="D487" s="79" t="s">
        <v>195</v>
      </c>
      <c r="E487" s="79" t="s">
        <v>221</v>
      </c>
      <c r="F487" s="81">
        <v>73319</v>
      </c>
      <c r="G487" s="80" t="s">
        <v>13</v>
      </c>
      <c r="H487" s="82"/>
      <c r="I487" s="78"/>
      <c r="J487" s="80" t="s">
        <v>3</v>
      </c>
      <c r="K487" s="80" t="s">
        <v>59</v>
      </c>
      <c r="L487" s="80" t="s">
        <v>60</v>
      </c>
    </row>
    <row r="488" spans="1:12" ht="15.75" hidden="1" x14ac:dyDescent="0.25">
      <c r="A488" s="79" t="s">
        <v>820</v>
      </c>
      <c r="B488" s="79" t="s">
        <v>67</v>
      </c>
      <c r="C488" s="79" t="s">
        <v>13</v>
      </c>
      <c r="D488" s="79" t="s">
        <v>195</v>
      </c>
      <c r="E488" s="79" t="s">
        <v>385</v>
      </c>
      <c r="F488" s="81">
        <v>73298</v>
      </c>
      <c r="G488" s="80" t="s">
        <v>13</v>
      </c>
      <c r="H488" s="82"/>
      <c r="I488" s="78"/>
      <c r="J488" s="80" t="s">
        <v>1</v>
      </c>
      <c r="K488" s="80" t="s">
        <v>59</v>
      </c>
      <c r="L488" s="80" t="s">
        <v>60</v>
      </c>
    </row>
    <row r="489" spans="1:12" ht="15.75" hidden="1" x14ac:dyDescent="0.25">
      <c r="A489" s="79" t="s">
        <v>1028</v>
      </c>
      <c r="B489" s="79" t="s">
        <v>483</v>
      </c>
      <c r="C489" s="79" t="s">
        <v>224</v>
      </c>
      <c r="D489" s="79" t="s">
        <v>195</v>
      </c>
      <c r="E489" s="79" t="s">
        <v>189</v>
      </c>
      <c r="F489" s="81">
        <v>73237</v>
      </c>
      <c r="G489" s="80" t="s">
        <v>13</v>
      </c>
      <c r="H489" s="82"/>
      <c r="I489" s="78"/>
      <c r="J489" s="80" t="s">
        <v>3</v>
      </c>
      <c r="K489" s="80" t="s">
        <v>59</v>
      </c>
      <c r="L489" s="80" t="s">
        <v>60</v>
      </c>
    </row>
    <row r="490" spans="1:12" ht="15.75" hidden="1" x14ac:dyDescent="0.25">
      <c r="A490" s="79" t="s">
        <v>3546</v>
      </c>
      <c r="B490" s="79" t="s">
        <v>3547</v>
      </c>
      <c r="C490" s="79" t="s">
        <v>144</v>
      </c>
      <c r="D490" s="79" t="s">
        <v>1084</v>
      </c>
      <c r="E490" s="79" t="s">
        <v>53</v>
      </c>
      <c r="F490" s="81">
        <v>73225</v>
      </c>
      <c r="G490" s="80" t="s">
        <v>13</v>
      </c>
      <c r="H490" s="82"/>
      <c r="I490" s="78"/>
      <c r="J490" s="80" t="s">
        <v>2</v>
      </c>
      <c r="K490" s="80" t="s">
        <v>14</v>
      </c>
      <c r="L490" s="80" t="s">
        <v>15</v>
      </c>
    </row>
    <row r="491" spans="1:12" ht="15.75" hidden="1" x14ac:dyDescent="0.25">
      <c r="A491" s="79" t="s">
        <v>1171</v>
      </c>
      <c r="B491" s="79" t="s">
        <v>956</v>
      </c>
      <c r="C491" s="79" t="s">
        <v>774</v>
      </c>
      <c r="D491" s="79" t="s">
        <v>1172</v>
      </c>
      <c r="E491" s="79" t="s">
        <v>53</v>
      </c>
      <c r="F491" s="81">
        <v>73198</v>
      </c>
      <c r="G491" s="80" t="s">
        <v>13</v>
      </c>
      <c r="H491" s="82"/>
      <c r="I491" s="78"/>
      <c r="J491" s="80" t="s">
        <v>2</v>
      </c>
      <c r="K491" s="80" t="s">
        <v>14</v>
      </c>
      <c r="L491" s="80" t="s">
        <v>15</v>
      </c>
    </row>
    <row r="492" spans="1:12" ht="15.75" hidden="1" x14ac:dyDescent="0.25">
      <c r="A492" s="79" t="s">
        <v>1079</v>
      </c>
      <c r="B492" s="79" t="s">
        <v>1080</v>
      </c>
      <c r="C492" s="86"/>
      <c r="D492" s="79" t="s">
        <v>1081</v>
      </c>
      <c r="E492" s="79" t="s">
        <v>1082</v>
      </c>
      <c r="F492" s="81">
        <v>73174</v>
      </c>
      <c r="G492" s="80" t="s">
        <v>13</v>
      </c>
      <c r="H492" s="82"/>
      <c r="I492" s="78"/>
      <c r="J492" s="80" t="s">
        <v>3375</v>
      </c>
      <c r="K492" s="80" t="s">
        <v>59</v>
      </c>
      <c r="L492" s="80" t="s">
        <v>60</v>
      </c>
    </row>
    <row r="493" spans="1:12" ht="15.75" hidden="1" x14ac:dyDescent="0.25">
      <c r="A493" s="79" t="s">
        <v>1009</v>
      </c>
      <c r="B493" s="79" t="s">
        <v>1100</v>
      </c>
      <c r="C493" s="79" t="s">
        <v>3548</v>
      </c>
      <c r="D493" s="79" t="s">
        <v>195</v>
      </c>
      <c r="E493" s="79" t="s">
        <v>450</v>
      </c>
      <c r="F493" s="81">
        <v>73137</v>
      </c>
      <c r="G493" s="80" t="s">
        <v>13</v>
      </c>
      <c r="H493" s="83">
        <v>3300</v>
      </c>
      <c r="I493" s="78"/>
      <c r="J493" s="80" t="s">
        <v>3</v>
      </c>
      <c r="K493" s="80" t="s">
        <v>59</v>
      </c>
      <c r="L493" s="80" t="s">
        <v>60</v>
      </c>
    </row>
    <row r="494" spans="1:12" ht="15.75" hidden="1" x14ac:dyDescent="0.25">
      <c r="A494" s="79" t="s">
        <v>2753</v>
      </c>
      <c r="B494" s="79" t="s">
        <v>35</v>
      </c>
      <c r="C494" s="79" t="s">
        <v>43</v>
      </c>
      <c r="D494" s="79" t="s">
        <v>2754</v>
      </c>
      <c r="E494" s="79" t="s">
        <v>120</v>
      </c>
      <c r="F494" s="81">
        <v>73101</v>
      </c>
      <c r="G494" s="80" t="s">
        <v>13</v>
      </c>
      <c r="H494" s="82"/>
      <c r="I494" s="78"/>
      <c r="J494" s="80" t="s">
        <v>3373</v>
      </c>
      <c r="K494" s="80" t="s">
        <v>14</v>
      </c>
      <c r="L494" s="80" t="s">
        <v>15</v>
      </c>
    </row>
    <row r="495" spans="1:12" ht="15.75" hidden="1" x14ac:dyDescent="0.25">
      <c r="A495" s="79" t="s">
        <v>1122</v>
      </c>
      <c r="B495" s="79" t="s">
        <v>1123</v>
      </c>
      <c r="C495" s="79" t="s">
        <v>87</v>
      </c>
      <c r="D495" s="79" t="s">
        <v>712</v>
      </c>
      <c r="E495" s="79" t="s">
        <v>234</v>
      </c>
      <c r="F495" s="81">
        <v>73016</v>
      </c>
      <c r="G495" s="80" t="s">
        <v>13</v>
      </c>
      <c r="H495" s="82"/>
      <c r="I495" s="78"/>
      <c r="J495" s="80" t="s">
        <v>3</v>
      </c>
      <c r="K495" s="80" t="s">
        <v>59</v>
      </c>
      <c r="L495" s="80" t="s">
        <v>60</v>
      </c>
    </row>
    <row r="496" spans="1:12" ht="15.75" hidden="1" x14ac:dyDescent="0.25">
      <c r="A496" s="79" t="s">
        <v>2720</v>
      </c>
      <c r="B496" s="79" t="s">
        <v>704</v>
      </c>
      <c r="C496" s="79" t="s">
        <v>9</v>
      </c>
      <c r="D496" s="79" t="s">
        <v>1198</v>
      </c>
      <c r="E496" s="79" t="s">
        <v>40</v>
      </c>
      <c r="F496" s="81">
        <v>73000</v>
      </c>
      <c r="G496" s="80" t="s">
        <v>13</v>
      </c>
      <c r="H496" s="82"/>
      <c r="I496" s="78"/>
      <c r="J496" s="80" t="s">
        <v>2</v>
      </c>
      <c r="K496" s="80" t="s">
        <v>14</v>
      </c>
      <c r="L496" s="80" t="s">
        <v>15</v>
      </c>
    </row>
    <row r="497" spans="1:12" ht="15.75" hidden="1" x14ac:dyDescent="0.25">
      <c r="A497" s="79" t="s">
        <v>1099</v>
      </c>
      <c r="B497" s="79" t="s">
        <v>1052</v>
      </c>
      <c r="C497" s="79" t="s">
        <v>3549</v>
      </c>
      <c r="D497" s="79" t="s">
        <v>712</v>
      </c>
      <c r="E497" s="79" t="s">
        <v>109</v>
      </c>
      <c r="F497" s="81">
        <v>72884</v>
      </c>
      <c r="G497" s="80" t="s">
        <v>13</v>
      </c>
      <c r="H497" s="82"/>
      <c r="I497" s="78"/>
      <c r="J497" s="80" t="s">
        <v>3</v>
      </c>
      <c r="K497" s="80" t="s">
        <v>59</v>
      </c>
      <c r="L497" s="80" t="s">
        <v>60</v>
      </c>
    </row>
    <row r="498" spans="1:12" ht="15.75" hidden="1" x14ac:dyDescent="0.25">
      <c r="A498" s="79" t="s">
        <v>1110</v>
      </c>
      <c r="B498" s="79" t="s">
        <v>1111</v>
      </c>
      <c r="C498" s="79" t="s">
        <v>115</v>
      </c>
      <c r="D498" s="79" t="s">
        <v>195</v>
      </c>
      <c r="E498" s="79" t="s">
        <v>221</v>
      </c>
      <c r="F498" s="81">
        <v>72836</v>
      </c>
      <c r="G498" s="80" t="s">
        <v>13</v>
      </c>
      <c r="H498" s="83">
        <v>1500</v>
      </c>
      <c r="I498" s="78"/>
      <c r="J498" s="80" t="s">
        <v>3375</v>
      </c>
      <c r="K498" s="80" t="s">
        <v>59</v>
      </c>
      <c r="L498" s="80" t="s">
        <v>60</v>
      </c>
    </row>
    <row r="499" spans="1:12" ht="15.75" hidden="1" x14ac:dyDescent="0.25">
      <c r="A499" s="79" t="s">
        <v>1073</v>
      </c>
      <c r="B499" s="79" t="s">
        <v>1074</v>
      </c>
      <c r="C499" s="79" t="s">
        <v>787</v>
      </c>
      <c r="D499" s="79" t="s">
        <v>195</v>
      </c>
      <c r="E499" s="79" t="s">
        <v>57</v>
      </c>
      <c r="F499" s="81">
        <v>72826</v>
      </c>
      <c r="G499" s="80" t="s">
        <v>13</v>
      </c>
      <c r="H499" s="82"/>
      <c r="I499" s="84"/>
      <c r="J499" s="80" t="s">
        <v>3</v>
      </c>
      <c r="K499" s="80" t="s">
        <v>59</v>
      </c>
      <c r="L499" s="80" t="s">
        <v>60</v>
      </c>
    </row>
    <row r="500" spans="1:12" ht="15.75" hidden="1" x14ac:dyDescent="0.25">
      <c r="A500" s="79" t="s">
        <v>3550</v>
      </c>
      <c r="B500" s="79" t="s">
        <v>1047</v>
      </c>
      <c r="C500" s="79" t="s">
        <v>774</v>
      </c>
      <c r="D500" s="79" t="s">
        <v>195</v>
      </c>
      <c r="E500" s="79" t="s">
        <v>373</v>
      </c>
      <c r="F500" s="81">
        <v>72803</v>
      </c>
      <c r="G500" s="80" t="s">
        <v>13</v>
      </c>
      <c r="H500" s="82"/>
      <c r="I500" s="78"/>
      <c r="J500" s="80" t="s">
        <v>3</v>
      </c>
      <c r="K500" s="80" t="s">
        <v>59</v>
      </c>
      <c r="L500" s="80" t="s">
        <v>60</v>
      </c>
    </row>
    <row r="501" spans="1:12" ht="15.75" hidden="1" x14ac:dyDescent="0.25">
      <c r="A501" s="79" t="s">
        <v>1092</v>
      </c>
      <c r="B501" s="79" t="s">
        <v>1093</v>
      </c>
      <c r="C501" s="79" t="s">
        <v>3551</v>
      </c>
      <c r="D501" s="79" t="s">
        <v>195</v>
      </c>
      <c r="E501" s="79" t="s">
        <v>297</v>
      </c>
      <c r="F501" s="81">
        <v>72785</v>
      </c>
      <c r="G501" s="80" t="s">
        <v>13</v>
      </c>
      <c r="H501" s="82"/>
      <c r="I501" s="78"/>
      <c r="J501" s="80" t="s">
        <v>3</v>
      </c>
      <c r="K501" s="80" t="s">
        <v>59</v>
      </c>
      <c r="L501" s="80" t="s">
        <v>60</v>
      </c>
    </row>
    <row r="502" spans="1:12" ht="15.75" hidden="1" x14ac:dyDescent="0.25">
      <c r="A502" s="79" t="s">
        <v>1169</v>
      </c>
      <c r="B502" s="79" t="s">
        <v>17</v>
      </c>
      <c r="C502" s="79" t="s">
        <v>3412</v>
      </c>
      <c r="D502" s="79" t="s">
        <v>195</v>
      </c>
      <c r="E502" s="79" t="s">
        <v>93</v>
      </c>
      <c r="F502" s="81">
        <v>72706</v>
      </c>
      <c r="G502" s="80" t="s">
        <v>13</v>
      </c>
      <c r="H502" s="82"/>
      <c r="I502" s="78"/>
      <c r="J502" s="80" t="s">
        <v>1</v>
      </c>
      <c r="K502" s="80" t="s">
        <v>59</v>
      </c>
      <c r="L502" s="80" t="s">
        <v>60</v>
      </c>
    </row>
    <row r="503" spans="1:12" ht="15.75" hidden="1" x14ac:dyDescent="0.25">
      <c r="A503" s="79" t="s">
        <v>1011</v>
      </c>
      <c r="B503" s="79" t="s">
        <v>1012</v>
      </c>
      <c r="C503" s="86"/>
      <c r="D503" s="79" t="s">
        <v>195</v>
      </c>
      <c r="E503" s="79" t="s">
        <v>490</v>
      </c>
      <c r="F503" s="81">
        <v>72653</v>
      </c>
      <c r="G503" s="80" t="s">
        <v>13</v>
      </c>
      <c r="H503" s="82"/>
      <c r="I503" s="78"/>
      <c r="J503" s="80" t="s">
        <v>3</v>
      </c>
      <c r="K503" s="80" t="s">
        <v>59</v>
      </c>
      <c r="L503" s="80" t="s">
        <v>60</v>
      </c>
    </row>
    <row r="504" spans="1:12" ht="15.75" hidden="1" x14ac:dyDescent="0.25">
      <c r="A504" s="79" t="s">
        <v>804</v>
      </c>
      <c r="B504" s="79" t="s">
        <v>805</v>
      </c>
      <c r="C504" s="86"/>
      <c r="D504" s="79" t="s">
        <v>195</v>
      </c>
      <c r="E504" s="79" t="s">
        <v>211</v>
      </c>
      <c r="F504" s="81">
        <v>72612</v>
      </c>
      <c r="G504" s="80" t="s">
        <v>13</v>
      </c>
      <c r="H504" s="82"/>
      <c r="I504" s="78"/>
      <c r="J504" s="80" t="s">
        <v>3</v>
      </c>
      <c r="K504" s="80" t="s">
        <v>59</v>
      </c>
      <c r="L504" s="80" t="s">
        <v>60</v>
      </c>
    </row>
    <row r="505" spans="1:12" ht="15.75" hidden="1" x14ac:dyDescent="0.25">
      <c r="A505" s="79" t="s">
        <v>1075</v>
      </c>
      <c r="B505" s="79" t="s">
        <v>1076</v>
      </c>
      <c r="C505" s="79" t="s">
        <v>737</v>
      </c>
      <c r="D505" s="79" t="s">
        <v>195</v>
      </c>
      <c r="E505" s="79" t="s">
        <v>342</v>
      </c>
      <c r="F505" s="81">
        <v>72491</v>
      </c>
      <c r="G505" s="80" t="s">
        <v>13</v>
      </c>
      <c r="H505" s="83">
        <v>1500</v>
      </c>
      <c r="I505" s="78"/>
      <c r="J505" s="80" t="s">
        <v>3375</v>
      </c>
      <c r="K505" s="80" t="s">
        <v>59</v>
      </c>
      <c r="L505" s="80" t="s">
        <v>60</v>
      </c>
    </row>
    <row r="506" spans="1:12" ht="15.75" hidden="1" x14ac:dyDescent="0.25">
      <c r="A506" s="79" t="s">
        <v>2755</v>
      </c>
      <c r="B506" s="79" t="s">
        <v>2756</v>
      </c>
      <c r="C506" s="79" t="s">
        <v>87</v>
      </c>
      <c r="D506" s="79" t="s">
        <v>2757</v>
      </c>
      <c r="E506" s="79" t="s">
        <v>113</v>
      </c>
      <c r="F506" s="81">
        <v>72482</v>
      </c>
      <c r="G506" s="80" t="s">
        <v>13</v>
      </c>
      <c r="H506" s="82"/>
      <c r="I506" s="78"/>
      <c r="J506" s="80" t="s">
        <v>2</v>
      </c>
      <c r="K506" s="80" t="s">
        <v>14</v>
      </c>
      <c r="L506" s="80" t="s">
        <v>15</v>
      </c>
    </row>
    <row r="507" spans="1:12" ht="15.75" hidden="1" x14ac:dyDescent="0.25">
      <c r="A507" s="79" t="s">
        <v>1078</v>
      </c>
      <c r="B507" s="79" t="s">
        <v>448</v>
      </c>
      <c r="C507" s="79" t="s">
        <v>184</v>
      </c>
      <c r="D507" s="79" t="s">
        <v>195</v>
      </c>
      <c r="E507" s="79" t="s">
        <v>392</v>
      </c>
      <c r="F507" s="81">
        <v>72422</v>
      </c>
      <c r="G507" s="80" t="s">
        <v>13</v>
      </c>
      <c r="H507" s="82"/>
      <c r="I507" s="84"/>
      <c r="J507" s="80" t="s">
        <v>3</v>
      </c>
      <c r="K507" s="80" t="s">
        <v>59</v>
      </c>
      <c r="L507" s="80" t="s">
        <v>60</v>
      </c>
    </row>
    <row r="508" spans="1:12" ht="15.75" hidden="1" x14ac:dyDescent="0.25">
      <c r="A508" s="79" t="s">
        <v>1120</v>
      </c>
      <c r="B508" s="79" t="s">
        <v>1121</v>
      </c>
      <c r="C508" s="79" t="s">
        <v>3447</v>
      </c>
      <c r="D508" s="79" t="s">
        <v>195</v>
      </c>
      <c r="E508" s="79" t="s">
        <v>373</v>
      </c>
      <c r="F508" s="81">
        <v>72401</v>
      </c>
      <c r="G508" s="80" t="s">
        <v>13</v>
      </c>
      <c r="H508" s="82"/>
      <c r="I508" s="78"/>
      <c r="J508" s="80" t="s">
        <v>3</v>
      </c>
      <c r="K508" s="80" t="s">
        <v>59</v>
      </c>
      <c r="L508" s="80" t="s">
        <v>60</v>
      </c>
    </row>
    <row r="509" spans="1:12" ht="15.75" hidden="1" x14ac:dyDescent="0.25">
      <c r="A509" s="79" t="s">
        <v>2798</v>
      </c>
      <c r="B509" s="79" t="s">
        <v>282</v>
      </c>
      <c r="C509" s="79" t="s">
        <v>12</v>
      </c>
      <c r="D509" s="79" t="s">
        <v>195</v>
      </c>
      <c r="E509" s="79" t="s">
        <v>342</v>
      </c>
      <c r="F509" s="81">
        <v>72372</v>
      </c>
      <c r="G509" s="80" t="s">
        <v>13</v>
      </c>
      <c r="H509" s="82"/>
      <c r="I509" s="78"/>
      <c r="J509" s="80" t="s">
        <v>3</v>
      </c>
      <c r="K509" s="80" t="s">
        <v>59</v>
      </c>
      <c r="L509" s="80" t="s">
        <v>60</v>
      </c>
    </row>
    <row r="510" spans="1:12" ht="15.75" hidden="1" x14ac:dyDescent="0.25">
      <c r="A510" s="79" t="s">
        <v>1188</v>
      </c>
      <c r="B510" s="79" t="s">
        <v>1189</v>
      </c>
      <c r="C510" s="79" t="s">
        <v>51</v>
      </c>
      <c r="D510" s="79" t="s">
        <v>1190</v>
      </c>
      <c r="E510" s="79" t="s">
        <v>1191</v>
      </c>
      <c r="F510" s="81">
        <v>72296</v>
      </c>
      <c r="G510" s="80" t="s">
        <v>13</v>
      </c>
      <c r="H510" s="82"/>
      <c r="I510" s="78"/>
      <c r="J510" s="80" t="s">
        <v>2</v>
      </c>
      <c r="K510" s="80" t="s">
        <v>14</v>
      </c>
      <c r="L510" s="80" t="s">
        <v>15</v>
      </c>
    </row>
    <row r="511" spans="1:12" ht="15.75" hidden="1" x14ac:dyDescent="0.25">
      <c r="A511" s="79" t="s">
        <v>1014</v>
      </c>
      <c r="B511" s="79" t="s">
        <v>1015</v>
      </c>
      <c r="C511" s="79" t="s">
        <v>12</v>
      </c>
      <c r="D511" s="79" t="s">
        <v>195</v>
      </c>
      <c r="E511" s="79" t="s">
        <v>477</v>
      </c>
      <c r="F511" s="81">
        <v>72289</v>
      </c>
      <c r="G511" s="80" t="s">
        <v>13</v>
      </c>
      <c r="H511" s="82"/>
      <c r="I511" s="78"/>
      <c r="J511" s="80" t="s">
        <v>3375</v>
      </c>
      <c r="K511" s="80" t="s">
        <v>59</v>
      </c>
      <c r="L511" s="80" t="s">
        <v>60</v>
      </c>
    </row>
    <row r="512" spans="1:12" ht="15.75" hidden="1" x14ac:dyDescent="0.25">
      <c r="A512" s="79" t="s">
        <v>1193</v>
      </c>
      <c r="B512" s="79" t="s">
        <v>1194</v>
      </c>
      <c r="C512" s="79" t="s">
        <v>3504</v>
      </c>
      <c r="D512" s="79" t="s">
        <v>1195</v>
      </c>
      <c r="E512" s="79" t="s">
        <v>1196</v>
      </c>
      <c r="F512" s="81">
        <v>72235</v>
      </c>
      <c r="G512" s="80" t="s">
        <v>13</v>
      </c>
      <c r="H512" s="82"/>
      <c r="I512" s="78"/>
      <c r="J512" s="80" t="s">
        <v>3373</v>
      </c>
      <c r="K512" s="80" t="s">
        <v>14</v>
      </c>
      <c r="L512" s="80" t="s">
        <v>15</v>
      </c>
    </row>
    <row r="513" spans="1:12" ht="15.75" hidden="1" x14ac:dyDescent="0.25">
      <c r="A513" s="79" t="s">
        <v>1136</v>
      </c>
      <c r="B513" s="79" t="s">
        <v>1137</v>
      </c>
      <c r="C513" s="79" t="s">
        <v>3552</v>
      </c>
      <c r="D513" s="79" t="s">
        <v>195</v>
      </c>
      <c r="E513" s="79" t="s">
        <v>189</v>
      </c>
      <c r="F513" s="81">
        <v>72229</v>
      </c>
      <c r="G513" s="80" t="s">
        <v>13</v>
      </c>
      <c r="H513" s="82"/>
      <c r="I513" s="78"/>
      <c r="J513" s="80" t="s">
        <v>3</v>
      </c>
      <c r="K513" s="80" t="s">
        <v>59</v>
      </c>
      <c r="L513" s="80" t="s">
        <v>60</v>
      </c>
    </row>
    <row r="514" spans="1:12" ht="15.75" hidden="1" x14ac:dyDescent="0.25">
      <c r="A514" s="79" t="s">
        <v>1064</v>
      </c>
      <c r="B514" s="79" t="s">
        <v>139</v>
      </c>
      <c r="C514" s="79" t="s">
        <v>1830</v>
      </c>
      <c r="D514" s="79" t="s">
        <v>195</v>
      </c>
      <c r="E514" s="79" t="s">
        <v>258</v>
      </c>
      <c r="F514" s="81">
        <v>72227</v>
      </c>
      <c r="G514" s="80" t="s">
        <v>13</v>
      </c>
      <c r="H514" s="82"/>
      <c r="I514" s="78"/>
      <c r="J514" s="80" t="s">
        <v>3</v>
      </c>
      <c r="K514" s="80" t="s">
        <v>59</v>
      </c>
      <c r="L514" s="80" t="s">
        <v>60</v>
      </c>
    </row>
    <row r="515" spans="1:12" ht="15.75" hidden="1" x14ac:dyDescent="0.25">
      <c r="A515" s="86" t="s">
        <v>1197</v>
      </c>
      <c r="B515" s="86" t="s">
        <v>118</v>
      </c>
      <c r="C515" s="86" t="s">
        <v>3504</v>
      </c>
      <c r="D515" s="86" t="s">
        <v>1198</v>
      </c>
      <c r="E515" s="86" t="s">
        <v>639</v>
      </c>
      <c r="F515" s="81">
        <v>72215</v>
      </c>
      <c r="G515" s="80" t="s">
        <v>13</v>
      </c>
      <c r="H515" s="82"/>
      <c r="I515" s="85"/>
      <c r="J515" s="80" t="s">
        <v>2</v>
      </c>
      <c r="K515" s="80" t="s">
        <v>14</v>
      </c>
      <c r="L515" s="80" t="s">
        <v>15</v>
      </c>
    </row>
    <row r="516" spans="1:12" ht="15.75" hidden="1" x14ac:dyDescent="0.25">
      <c r="A516" s="79" t="s">
        <v>3553</v>
      </c>
      <c r="B516" s="79" t="s">
        <v>1782</v>
      </c>
      <c r="C516" s="79" t="s">
        <v>18</v>
      </c>
      <c r="D516" s="79" t="s">
        <v>1198</v>
      </c>
      <c r="E516" s="79" t="s">
        <v>547</v>
      </c>
      <c r="F516" s="81">
        <v>72215</v>
      </c>
      <c r="G516" s="80" t="s">
        <v>13</v>
      </c>
      <c r="H516" s="82"/>
      <c r="I516" s="78"/>
      <c r="J516" s="80" t="s">
        <v>3373</v>
      </c>
      <c r="K516" s="80" t="s">
        <v>14</v>
      </c>
      <c r="L516" s="80" t="s">
        <v>15</v>
      </c>
    </row>
    <row r="517" spans="1:12" ht="15.75" hidden="1" x14ac:dyDescent="0.25">
      <c r="A517" s="79" t="s">
        <v>3554</v>
      </c>
      <c r="B517" s="79" t="s">
        <v>778</v>
      </c>
      <c r="C517" s="79" t="s">
        <v>12</v>
      </c>
      <c r="D517" s="79" t="s">
        <v>1198</v>
      </c>
      <c r="E517" s="79" t="s">
        <v>547</v>
      </c>
      <c r="F517" s="81">
        <v>72215</v>
      </c>
      <c r="G517" s="80" t="s">
        <v>13</v>
      </c>
      <c r="H517" s="82"/>
      <c r="I517" s="78"/>
      <c r="J517" s="80" t="s">
        <v>2</v>
      </c>
      <c r="K517" s="80" t="s">
        <v>14</v>
      </c>
      <c r="L517" s="80" t="s">
        <v>15</v>
      </c>
    </row>
    <row r="518" spans="1:12" ht="15.75" hidden="1" x14ac:dyDescent="0.25">
      <c r="A518" s="79" t="s">
        <v>1109</v>
      </c>
      <c r="B518" s="79" t="s">
        <v>42</v>
      </c>
      <c r="C518" s="79" t="s">
        <v>704</v>
      </c>
      <c r="D518" s="79" t="s">
        <v>195</v>
      </c>
      <c r="E518" s="79" t="s">
        <v>270</v>
      </c>
      <c r="F518" s="81">
        <v>72124</v>
      </c>
      <c r="G518" s="80" t="s">
        <v>13</v>
      </c>
      <c r="H518" s="82"/>
      <c r="I518" s="85"/>
      <c r="J518" s="80" t="s">
        <v>1</v>
      </c>
      <c r="K518" s="80" t="s">
        <v>59</v>
      </c>
      <c r="L518" s="80" t="s">
        <v>60</v>
      </c>
    </row>
    <row r="519" spans="1:12" ht="15.75" hidden="1" x14ac:dyDescent="0.25">
      <c r="A519" s="79" t="s">
        <v>1201</v>
      </c>
      <c r="B519" s="79" t="s">
        <v>441</v>
      </c>
      <c r="C519" s="79" t="s">
        <v>1834</v>
      </c>
      <c r="D519" s="79" t="s">
        <v>1202</v>
      </c>
      <c r="E519" s="79" t="s">
        <v>2661</v>
      </c>
      <c r="F519" s="81">
        <v>72114</v>
      </c>
      <c r="G519" s="80" t="s">
        <v>13</v>
      </c>
      <c r="H519" s="83">
        <v>4000</v>
      </c>
      <c r="I519" s="78"/>
      <c r="J519" s="80" t="s">
        <v>3373</v>
      </c>
      <c r="K519" s="80" t="s">
        <v>14</v>
      </c>
      <c r="L519" s="80" t="s">
        <v>15</v>
      </c>
    </row>
    <row r="520" spans="1:12" ht="15.75" hidden="1" x14ac:dyDescent="0.25">
      <c r="A520" s="79" t="s">
        <v>1105</v>
      </c>
      <c r="B520" s="79" t="s">
        <v>1106</v>
      </c>
      <c r="C520" s="79" t="s">
        <v>1452</v>
      </c>
      <c r="D520" s="79" t="s">
        <v>195</v>
      </c>
      <c r="E520" s="79" t="s">
        <v>93</v>
      </c>
      <c r="F520" s="81">
        <v>72111</v>
      </c>
      <c r="G520" s="80" t="s">
        <v>13</v>
      </c>
      <c r="H520" s="82"/>
      <c r="I520" s="78"/>
      <c r="J520" s="80" t="s">
        <v>1</v>
      </c>
      <c r="K520" s="80" t="s">
        <v>59</v>
      </c>
      <c r="L520" s="80" t="s">
        <v>60</v>
      </c>
    </row>
    <row r="521" spans="1:12" ht="15.75" hidden="1" x14ac:dyDescent="0.25">
      <c r="A521" s="79" t="s">
        <v>142</v>
      </c>
      <c r="B521" s="79" t="s">
        <v>752</v>
      </c>
      <c r="C521" s="79" t="s">
        <v>1891</v>
      </c>
      <c r="D521" s="79" t="s">
        <v>3555</v>
      </c>
      <c r="E521" s="79" t="s">
        <v>149</v>
      </c>
      <c r="F521" s="81">
        <v>72000</v>
      </c>
      <c r="G521" s="80" t="s">
        <v>13</v>
      </c>
      <c r="H521" s="82"/>
      <c r="I521" s="78"/>
      <c r="J521" s="80" t="s">
        <v>2</v>
      </c>
      <c r="K521" s="80" t="s">
        <v>14</v>
      </c>
      <c r="L521" s="80" t="s">
        <v>15</v>
      </c>
    </row>
    <row r="522" spans="1:12" ht="15.75" hidden="1" x14ac:dyDescent="0.25">
      <c r="A522" s="79" t="s">
        <v>864</v>
      </c>
      <c r="B522" s="79" t="s">
        <v>865</v>
      </c>
      <c r="C522" s="79" t="s">
        <v>18</v>
      </c>
      <c r="D522" s="79" t="s">
        <v>2758</v>
      </c>
      <c r="E522" s="79" t="s">
        <v>178</v>
      </c>
      <c r="F522" s="81">
        <v>72000</v>
      </c>
      <c r="G522" s="80" t="s">
        <v>13</v>
      </c>
      <c r="H522" s="82"/>
      <c r="I522" s="78"/>
      <c r="J522" s="80" t="s">
        <v>2</v>
      </c>
      <c r="K522" s="80" t="s">
        <v>14</v>
      </c>
      <c r="L522" s="80" t="s">
        <v>15</v>
      </c>
    </row>
    <row r="523" spans="1:12" ht="15.75" hidden="1" x14ac:dyDescent="0.25">
      <c r="A523" s="79" t="s">
        <v>1208</v>
      </c>
      <c r="B523" s="79" t="s">
        <v>483</v>
      </c>
      <c r="C523" s="79" t="s">
        <v>8</v>
      </c>
      <c r="D523" s="79" t="s">
        <v>853</v>
      </c>
      <c r="E523" s="79" t="s">
        <v>53</v>
      </c>
      <c r="F523" s="81">
        <v>71945</v>
      </c>
      <c r="G523" s="80" t="s">
        <v>13</v>
      </c>
      <c r="H523" s="82"/>
      <c r="I523" s="78"/>
      <c r="J523" s="80" t="s">
        <v>2</v>
      </c>
      <c r="K523" s="80" t="s">
        <v>14</v>
      </c>
      <c r="L523" s="80" t="s">
        <v>15</v>
      </c>
    </row>
    <row r="524" spans="1:12" ht="15.75" hidden="1" x14ac:dyDescent="0.25">
      <c r="A524" s="79" t="s">
        <v>1312</v>
      </c>
      <c r="B524" s="79" t="s">
        <v>8</v>
      </c>
      <c r="C524" s="79" t="s">
        <v>31</v>
      </c>
      <c r="D524" s="79" t="s">
        <v>2759</v>
      </c>
      <c r="E524" s="79" t="s">
        <v>53</v>
      </c>
      <c r="F524" s="81">
        <v>71857</v>
      </c>
      <c r="G524" s="80" t="s">
        <v>13</v>
      </c>
      <c r="H524" s="82"/>
      <c r="I524" s="78"/>
      <c r="J524" s="80" t="s">
        <v>3373</v>
      </c>
      <c r="K524" s="80" t="s">
        <v>14</v>
      </c>
      <c r="L524" s="80" t="s">
        <v>15</v>
      </c>
    </row>
    <row r="525" spans="1:12" ht="15.75" hidden="1" x14ac:dyDescent="0.25">
      <c r="A525" s="79" t="s">
        <v>1209</v>
      </c>
      <c r="B525" s="79" t="s">
        <v>1210</v>
      </c>
      <c r="C525" s="79" t="s">
        <v>3556</v>
      </c>
      <c r="D525" s="79" t="s">
        <v>1211</v>
      </c>
      <c r="E525" s="79" t="s">
        <v>493</v>
      </c>
      <c r="F525" s="81">
        <v>71836</v>
      </c>
      <c r="G525" s="80" t="s">
        <v>13</v>
      </c>
      <c r="H525" s="82"/>
      <c r="I525" s="78"/>
      <c r="J525" s="80" t="s">
        <v>2</v>
      </c>
      <c r="K525" s="80" t="s">
        <v>14</v>
      </c>
      <c r="L525" s="80" t="s">
        <v>15</v>
      </c>
    </row>
    <row r="526" spans="1:12" ht="15.75" hidden="1" x14ac:dyDescent="0.25">
      <c r="A526" s="79" t="s">
        <v>1166</v>
      </c>
      <c r="B526" s="79" t="s">
        <v>175</v>
      </c>
      <c r="C526" s="79" t="s">
        <v>774</v>
      </c>
      <c r="D526" s="79" t="s">
        <v>195</v>
      </c>
      <c r="E526" s="79" t="s">
        <v>535</v>
      </c>
      <c r="F526" s="81">
        <v>71800</v>
      </c>
      <c r="G526" s="80" t="s">
        <v>13</v>
      </c>
      <c r="H526" s="82"/>
      <c r="I526" s="78"/>
      <c r="J526" s="80" t="s">
        <v>3375</v>
      </c>
      <c r="K526" s="80" t="s">
        <v>59</v>
      </c>
      <c r="L526" s="80" t="s">
        <v>60</v>
      </c>
    </row>
    <row r="527" spans="1:12" ht="15.75" hidden="1" x14ac:dyDescent="0.25">
      <c r="A527" s="79" t="s">
        <v>1007</v>
      </c>
      <c r="B527" s="79" t="s">
        <v>1008</v>
      </c>
      <c r="C527" s="79" t="s">
        <v>12</v>
      </c>
      <c r="D527" s="79" t="s">
        <v>195</v>
      </c>
      <c r="E527" s="79" t="s">
        <v>208</v>
      </c>
      <c r="F527" s="81">
        <v>71719</v>
      </c>
      <c r="G527" s="80" t="s">
        <v>13</v>
      </c>
      <c r="H527" s="82"/>
      <c r="I527" s="78"/>
      <c r="J527" s="80" t="s">
        <v>1</v>
      </c>
      <c r="K527" s="80" t="s">
        <v>59</v>
      </c>
      <c r="L527" s="80" t="s">
        <v>60</v>
      </c>
    </row>
    <row r="528" spans="1:12" ht="15.75" hidden="1" x14ac:dyDescent="0.25">
      <c r="A528" s="79" t="s">
        <v>1131</v>
      </c>
      <c r="B528" s="79" t="s">
        <v>1132</v>
      </c>
      <c r="C528" s="79" t="s">
        <v>797</v>
      </c>
      <c r="D528" s="79" t="s">
        <v>195</v>
      </c>
      <c r="E528" s="79" t="s">
        <v>93</v>
      </c>
      <c r="F528" s="81">
        <v>71705</v>
      </c>
      <c r="G528" s="80" t="s">
        <v>13</v>
      </c>
      <c r="H528" s="82"/>
      <c r="I528" s="78"/>
      <c r="J528" s="80" t="s">
        <v>3372</v>
      </c>
      <c r="K528" s="80" t="s">
        <v>59</v>
      </c>
      <c r="L528" s="80" t="s">
        <v>60</v>
      </c>
    </row>
    <row r="529" spans="1:12" ht="15.75" hidden="1" x14ac:dyDescent="0.25">
      <c r="A529" s="79" t="s">
        <v>1067</v>
      </c>
      <c r="B529" s="79" t="s">
        <v>377</v>
      </c>
      <c r="C529" s="79" t="s">
        <v>152</v>
      </c>
      <c r="D529" s="79" t="s">
        <v>195</v>
      </c>
      <c r="E529" s="79" t="s">
        <v>163</v>
      </c>
      <c r="F529" s="81">
        <v>71616</v>
      </c>
      <c r="G529" s="80" t="s">
        <v>13</v>
      </c>
      <c r="H529" s="82"/>
      <c r="I529" s="78"/>
      <c r="J529" s="80" t="s">
        <v>3</v>
      </c>
      <c r="K529" s="80" t="s">
        <v>59</v>
      </c>
      <c r="L529" s="80" t="s">
        <v>60</v>
      </c>
    </row>
    <row r="530" spans="1:12" ht="15.75" hidden="1" x14ac:dyDescent="0.25">
      <c r="A530" s="79" t="s">
        <v>3557</v>
      </c>
      <c r="B530" s="79" t="s">
        <v>431</v>
      </c>
      <c r="C530" s="79" t="s">
        <v>12</v>
      </c>
      <c r="D530" s="79" t="s">
        <v>3558</v>
      </c>
      <c r="E530" s="79" t="s">
        <v>573</v>
      </c>
      <c r="F530" s="81">
        <v>71595</v>
      </c>
      <c r="G530" s="80" t="s">
        <v>13</v>
      </c>
      <c r="H530" s="82"/>
      <c r="I530" s="78"/>
      <c r="J530" s="80" t="s">
        <v>3</v>
      </c>
      <c r="K530" s="80" t="s">
        <v>59</v>
      </c>
      <c r="L530" s="80" t="s">
        <v>60</v>
      </c>
    </row>
    <row r="531" spans="1:12" ht="15.75" hidden="1" x14ac:dyDescent="0.25">
      <c r="A531" s="79" t="s">
        <v>1233</v>
      </c>
      <c r="B531" s="79" t="s">
        <v>191</v>
      </c>
      <c r="C531" s="79" t="s">
        <v>3559</v>
      </c>
      <c r="D531" s="79" t="s">
        <v>1234</v>
      </c>
      <c r="E531" s="79" t="s">
        <v>141</v>
      </c>
      <c r="F531" s="81">
        <v>71551</v>
      </c>
      <c r="G531" s="80" t="s">
        <v>13</v>
      </c>
      <c r="H531" s="82"/>
      <c r="I531" s="78"/>
      <c r="J531" s="80" t="s">
        <v>2</v>
      </c>
      <c r="K531" s="80" t="s">
        <v>14</v>
      </c>
      <c r="L531" s="80" t="s">
        <v>15</v>
      </c>
    </row>
    <row r="532" spans="1:12" ht="15.75" hidden="1" x14ac:dyDescent="0.25">
      <c r="A532" s="79" t="s">
        <v>1274</v>
      </c>
      <c r="B532" s="79" t="s">
        <v>559</v>
      </c>
      <c r="C532" s="79" t="s">
        <v>394</v>
      </c>
      <c r="D532" s="79" t="s">
        <v>195</v>
      </c>
      <c r="E532" s="79" t="s">
        <v>535</v>
      </c>
      <c r="F532" s="81">
        <v>71522</v>
      </c>
      <c r="G532" s="80" t="s">
        <v>13</v>
      </c>
      <c r="H532" s="82"/>
      <c r="I532" s="78"/>
      <c r="J532" s="80" t="s">
        <v>3</v>
      </c>
      <c r="K532" s="80" t="s">
        <v>59</v>
      </c>
      <c r="L532" s="80" t="s">
        <v>60</v>
      </c>
    </row>
    <row r="533" spans="1:12" ht="15.75" hidden="1" x14ac:dyDescent="0.25">
      <c r="A533" s="79" t="s">
        <v>1170</v>
      </c>
      <c r="B533" s="79" t="s">
        <v>127</v>
      </c>
      <c r="C533" s="79" t="s">
        <v>406</v>
      </c>
      <c r="D533" s="79" t="s">
        <v>195</v>
      </c>
      <c r="E533" s="79" t="s">
        <v>463</v>
      </c>
      <c r="F533" s="81">
        <v>71511</v>
      </c>
      <c r="G533" s="80" t="s">
        <v>13</v>
      </c>
      <c r="H533" s="82"/>
      <c r="I533" s="78"/>
      <c r="J533" s="80" t="s">
        <v>3</v>
      </c>
      <c r="K533" s="80" t="s">
        <v>59</v>
      </c>
      <c r="L533" s="80" t="s">
        <v>60</v>
      </c>
    </row>
    <row r="534" spans="1:12" ht="15.75" hidden="1" x14ac:dyDescent="0.25">
      <c r="A534" s="79" t="s">
        <v>737</v>
      </c>
      <c r="B534" s="79" t="s">
        <v>139</v>
      </c>
      <c r="C534" s="79" t="s">
        <v>349</v>
      </c>
      <c r="D534" s="79" t="s">
        <v>195</v>
      </c>
      <c r="E534" s="79" t="s">
        <v>607</v>
      </c>
      <c r="F534" s="81">
        <v>71451</v>
      </c>
      <c r="G534" s="80" t="s">
        <v>13</v>
      </c>
      <c r="H534" s="82"/>
      <c r="I534" s="78"/>
      <c r="J534" s="80" t="s">
        <v>3</v>
      </c>
      <c r="K534" s="80" t="s">
        <v>59</v>
      </c>
      <c r="L534" s="80" t="s">
        <v>60</v>
      </c>
    </row>
    <row r="535" spans="1:12" ht="15.75" hidden="1" x14ac:dyDescent="0.25">
      <c r="A535" s="79" t="s">
        <v>1176</v>
      </c>
      <c r="B535" s="79" t="s">
        <v>1177</v>
      </c>
      <c r="C535" s="79" t="s">
        <v>774</v>
      </c>
      <c r="D535" s="79" t="s">
        <v>195</v>
      </c>
      <c r="E535" s="79" t="s">
        <v>501</v>
      </c>
      <c r="F535" s="81">
        <v>71443</v>
      </c>
      <c r="G535" s="80" t="s">
        <v>13</v>
      </c>
      <c r="H535" s="82"/>
      <c r="I535" s="84"/>
      <c r="J535" s="80" t="s">
        <v>3</v>
      </c>
      <c r="K535" s="80" t="s">
        <v>59</v>
      </c>
      <c r="L535" s="80" t="s">
        <v>60</v>
      </c>
    </row>
    <row r="536" spans="1:12" ht="15.75" hidden="1" x14ac:dyDescent="0.25">
      <c r="A536" s="79" t="s">
        <v>2458</v>
      </c>
      <c r="B536" s="79" t="s">
        <v>615</v>
      </c>
      <c r="C536" s="79" t="s">
        <v>1022</v>
      </c>
      <c r="D536" s="79" t="s">
        <v>1027</v>
      </c>
      <c r="E536" s="79" t="s">
        <v>53</v>
      </c>
      <c r="F536" s="81">
        <v>71420</v>
      </c>
      <c r="G536" s="80" t="s">
        <v>13</v>
      </c>
      <c r="H536" s="82"/>
      <c r="I536" s="78"/>
      <c r="J536" s="80" t="s">
        <v>2</v>
      </c>
      <c r="K536" s="80" t="s">
        <v>14</v>
      </c>
      <c r="L536" s="80" t="s">
        <v>15</v>
      </c>
    </row>
    <row r="537" spans="1:12" ht="15.75" hidden="1" x14ac:dyDescent="0.25">
      <c r="A537" s="79" t="s">
        <v>1244</v>
      </c>
      <c r="B537" s="79" t="s">
        <v>131</v>
      </c>
      <c r="C537" s="79" t="s">
        <v>774</v>
      </c>
      <c r="D537" s="79" t="s">
        <v>1245</v>
      </c>
      <c r="E537" s="79" t="s">
        <v>1246</v>
      </c>
      <c r="F537" s="81">
        <v>71390</v>
      </c>
      <c r="G537" s="80" t="s">
        <v>13</v>
      </c>
      <c r="H537" s="82"/>
      <c r="I537" s="78"/>
      <c r="J537" s="80" t="s">
        <v>2</v>
      </c>
      <c r="K537" s="80" t="s">
        <v>14</v>
      </c>
      <c r="L537" s="80" t="s">
        <v>15</v>
      </c>
    </row>
    <row r="538" spans="1:12" ht="15.75" hidden="1" x14ac:dyDescent="0.25">
      <c r="A538" s="79" t="s">
        <v>1186</v>
      </c>
      <c r="B538" s="79" t="s">
        <v>1187</v>
      </c>
      <c r="C538" s="86"/>
      <c r="D538" s="79" t="s">
        <v>195</v>
      </c>
      <c r="E538" s="79" t="s">
        <v>459</v>
      </c>
      <c r="F538" s="81">
        <v>71309</v>
      </c>
      <c r="G538" s="80" t="s">
        <v>13</v>
      </c>
      <c r="H538" s="92">
        <v>1500</v>
      </c>
      <c r="I538" s="78"/>
      <c r="J538" s="80" t="s">
        <v>3</v>
      </c>
      <c r="K538" s="80" t="s">
        <v>59</v>
      </c>
      <c r="L538" s="80" t="s">
        <v>60</v>
      </c>
    </row>
    <row r="539" spans="1:12" ht="15.75" hidden="1" x14ac:dyDescent="0.25">
      <c r="A539" s="79" t="s">
        <v>1181</v>
      </c>
      <c r="B539" s="79" t="s">
        <v>1182</v>
      </c>
      <c r="C539" s="79" t="s">
        <v>135</v>
      </c>
      <c r="D539" s="79" t="s">
        <v>195</v>
      </c>
      <c r="E539" s="79" t="s">
        <v>450</v>
      </c>
      <c r="F539" s="81">
        <v>71304</v>
      </c>
      <c r="G539" s="80" t="s">
        <v>13</v>
      </c>
      <c r="H539" s="82"/>
      <c r="I539" s="78"/>
      <c r="J539" s="80" t="s">
        <v>3</v>
      </c>
      <c r="K539" s="80" t="s">
        <v>59</v>
      </c>
      <c r="L539" s="80" t="s">
        <v>60</v>
      </c>
    </row>
    <row r="540" spans="1:12" ht="15.75" hidden="1" x14ac:dyDescent="0.25">
      <c r="A540" s="79" t="s">
        <v>1155</v>
      </c>
      <c r="B540" s="79" t="s">
        <v>587</v>
      </c>
      <c r="C540" s="79" t="s">
        <v>934</v>
      </c>
      <c r="D540" s="79" t="s">
        <v>195</v>
      </c>
      <c r="E540" s="79" t="s">
        <v>258</v>
      </c>
      <c r="F540" s="81">
        <v>71234</v>
      </c>
      <c r="G540" s="80" t="s">
        <v>13</v>
      </c>
      <c r="H540" s="82"/>
      <c r="I540" s="78"/>
      <c r="J540" s="80" t="s">
        <v>1</v>
      </c>
      <c r="K540" s="80" t="s">
        <v>59</v>
      </c>
      <c r="L540" s="80" t="s">
        <v>60</v>
      </c>
    </row>
    <row r="541" spans="1:12" ht="15.75" hidden="1" x14ac:dyDescent="0.25">
      <c r="A541" s="79" t="s">
        <v>1156</v>
      </c>
      <c r="B541" s="79" t="s">
        <v>1157</v>
      </c>
      <c r="C541" s="79" t="s">
        <v>304</v>
      </c>
      <c r="D541" s="79" t="s">
        <v>195</v>
      </c>
      <c r="E541" s="79" t="s">
        <v>573</v>
      </c>
      <c r="F541" s="81">
        <v>71221</v>
      </c>
      <c r="G541" s="80" t="s">
        <v>13</v>
      </c>
      <c r="H541" s="82"/>
      <c r="I541" s="78"/>
      <c r="J541" s="80" t="s">
        <v>3375</v>
      </c>
      <c r="K541" s="80" t="s">
        <v>59</v>
      </c>
      <c r="L541" s="80" t="s">
        <v>60</v>
      </c>
    </row>
    <row r="542" spans="1:12" ht="15.75" hidden="1" x14ac:dyDescent="0.25">
      <c r="A542" s="79" t="s">
        <v>1097</v>
      </c>
      <c r="B542" s="79" t="s">
        <v>203</v>
      </c>
      <c r="C542" s="79" t="s">
        <v>3560</v>
      </c>
      <c r="D542" s="79" t="s">
        <v>195</v>
      </c>
      <c r="E542" s="79" t="s">
        <v>211</v>
      </c>
      <c r="F542" s="81">
        <v>71192</v>
      </c>
      <c r="G542" s="80" t="s">
        <v>13</v>
      </c>
      <c r="H542" s="83">
        <v>4000</v>
      </c>
      <c r="I542" s="78"/>
      <c r="J542" s="80" t="s">
        <v>3372</v>
      </c>
      <c r="K542" s="80" t="s">
        <v>59</v>
      </c>
      <c r="L542" s="80" t="s">
        <v>60</v>
      </c>
    </row>
    <row r="543" spans="1:12" ht="15.75" hidden="1" x14ac:dyDescent="0.25">
      <c r="A543" s="79" t="s">
        <v>1164</v>
      </c>
      <c r="B543" s="79" t="s">
        <v>1165</v>
      </c>
      <c r="C543" s="79" t="s">
        <v>3519</v>
      </c>
      <c r="D543" s="79" t="s">
        <v>195</v>
      </c>
      <c r="E543" s="79" t="s">
        <v>93</v>
      </c>
      <c r="F543" s="81">
        <v>71141</v>
      </c>
      <c r="G543" s="80" t="s">
        <v>13</v>
      </c>
      <c r="H543" s="82"/>
      <c r="I543" s="78"/>
      <c r="J543" s="80" t="s">
        <v>3375</v>
      </c>
      <c r="K543" s="80" t="s">
        <v>59</v>
      </c>
      <c r="L543" s="80" t="s">
        <v>60</v>
      </c>
    </row>
    <row r="544" spans="1:12" ht="15.75" hidden="1" x14ac:dyDescent="0.25">
      <c r="A544" s="79" t="s">
        <v>919</v>
      </c>
      <c r="B544" s="79" t="s">
        <v>286</v>
      </c>
      <c r="C544" s="79" t="s">
        <v>3561</v>
      </c>
      <c r="D544" s="79" t="s">
        <v>195</v>
      </c>
      <c r="E544" s="79" t="s">
        <v>463</v>
      </c>
      <c r="F544" s="81">
        <v>71082</v>
      </c>
      <c r="G544" s="80" t="s">
        <v>13</v>
      </c>
      <c r="H544" s="82"/>
      <c r="I544" s="78"/>
      <c r="J544" s="80" t="s">
        <v>1</v>
      </c>
      <c r="K544" s="80" t="s">
        <v>59</v>
      </c>
      <c r="L544" s="80" t="s">
        <v>60</v>
      </c>
    </row>
    <row r="545" spans="1:12" ht="15.75" hidden="1" x14ac:dyDescent="0.25">
      <c r="A545" s="79" t="s">
        <v>1315</v>
      </c>
      <c r="B545" s="79" t="s">
        <v>448</v>
      </c>
      <c r="C545" s="79" t="s">
        <v>181</v>
      </c>
      <c r="D545" s="79" t="s">
        <v>1037</v>
      </c>
      <c r="E545" s="79" t="s">
        <v>570</v>
      </c>
      <c r="F545" s="81">
        <v>71055</v>
      </c>
      <c r="G545" s="80" t="s">
        <v>13</v>
      </c>
      <c r="H545" s="82"/>
      <c r="I545" s="78"/>
      <c r="J545" s="80" t="s">
        <v>2</v>
      </c>
      <c r="K545" s="80" t="s">
        <v>14</v>
      </c>
      <c r="L545" s="80" t="s">
        <v>15</v>
      </c>
    </row>
    <row r="546" spans="1:12" ht="15.75" hidden="1" x14ac:dyDescent="0.25">
      <c r="A546" s="79" t="s">
        <v>1260</v>
      </c>
      <c r="B546" s="79" t="s">
        <v>462</v>
      </c>
      <c r="C546" s="79" t="s">
        <v>12</v>
      </c>
      <c r="D546" s="79" t="s">
        <v>729</v>
      </c>
      <c r="E546" s="79" t="s">
        <v>1261</v>
      </c>
      <c r="F546" s="81">
        <v>71023</v>
      </c>
      <c r="G546" s="80" t="s">
        <v>13</v>
      </c>
      <c r="H546" s="82"/>
      <c r="I546" s="78"/>
      <c r="J546" s="80" t="s">
        <v>2</v>
      </c>
      <c r="K546" s="80" t="s">
        <v>14</v>
      </c>
      <c r="L546" s="80" t="s">
        <v>15</v>
      </c>
    </row>
    <row r="547" spans="1:12" ht="15.75" hidden="1" x14ac:dyDescent="0.25">
      <c r="A547" s="79" t="s">
        <v>1264</v>
      </c>
      <c r="B547" s="79" t="s">
        <v>1265</v>
      </c>
      <c r="C547" s="79" t="s">
        <v>35</v>
      </c>
      <c r="D547" s="79" t="s">
        <v>1266</v>
      </c>
      <c r="E547" s="79" t="s">
        <v>570</v>
      </c>
      <c r="F547" s="81">
        <v>70929</v>
      </c>
      <c r="G547" s="80" t="s">
        <v>13</v>
      </c>
      <c r="H547" s="82"/>
      <c r="I547" s="78"/>
      <c r="J547" s="80" t="s">
        <v>3373</v>
      </c>
      <c r="K547" s="80" t="s">
        <v>14</v>
      </c>
      <c r="L547" s="80" t="s">
        <v>15</v>
      </c>
    </row>
    <row r="548" spans="1:12" ht="15.75" hidden="1" x14ac:dyDescent="0.25">
      <c r="A548" s="79" t="s">
        <v>303</v>
      </c>
      <c r="B548" s="79" t="s">
        <v>260</v>
      </c>
      <c r="C548" s="79" t="s">
        <v>144</v>
      </c>
      <c r="D548" s="79" t="s">
        <v>1267</v>
      </c>
      <c r="E548" s="79" t="s">
        <v>658</v>
      </c>
      <c r="F548" s="81">
        <v>70870</v>
      </c>
      <c r="G548" s="80" t="s">
        <v>13</v>
      </c>
      <c r="H548" s="82"/>
      <c r="I548" s="78"/>
      <c r="J548" s="80" t="s">
        <v>2</v>
      </c>
      <c r="K548" s="80" t="s">
        <v>14</v>
      </c>
      <c r="L548" s="80" t="s">
        <v>15</v>
      </c>
    </row>
    <row r="549" spans="1:12" ht="15.75" hidden="1" x14ac:dyDescent="0.25">
      <c r="A549" s="79" t="s">
        <v>1016</v>
      </c>
      <c r="B549" s="79" t="s">
        <v>403</v>
      </c>
      <c r="C549" s="79" t="s">
        <v>51</v>
      </c>
      <c r="D549" s="79" t="s">
        <v>1017</v>
      </c>
      <c r="E549" s="79" t="s">
        <v>80</v>
      </c>
      <c r="F549" s="81">
        <v>70700</v>
      </c>
      <c r="G549" s="80" t="s">
        <v>13</v>
      </c>
      <c r="H549" s="82"/>
      <c r="I549" s="85"/>
      <c r="J549" s="80" t="s">
        <v>3373</v>
      </c>
      <c r="K549" s="80" t="s">
        <v>14</v>
      </c>
      <c r="L549" s="80" t="s">
        <v>15</v>
      </c>
    </row>
    <row r="550" spans="1:12" ht="15.75" hidden="1" x14ac:dyDescent="0.25">
      <c r="A550" s="79" t="s">
        <v>1275</v>
      </c>
      <c r="B550" s="79" t="s">
        <v>1265</v>
      </c>
      <c r="C550" s="86"/>
      <c r="D550" s="79" t="s">
        <v>1276</v>
      </c>
      <c r="E550" s="79" t="s">
        <v>321</v>
      </c>
      <c r="F550" s="81">
        <v>70700</v>
      </c>
      <c r="G550" s="80" t="s">
        <v>13</v>
      </c>
      <c r="H550" s="82"/>
      <c r="I550" s="78"/>
      <c r="J550" s="80" t="s">
        <v>2</v>
      </c>
      <c r="K550" s="80" t="s">
        <v>14</v>
      </c>
      <c r="L550" s="80" t="s">
        <v>15</v>
      </c>
    </row>
    <row r="551" spans="1:12" ht="15.75" hidden="1" x14ac:dyDescent="0.25">
      <c r="A551" s="79" t="s">
        <v>1277</v>
      </c>
      <c r="B551" s="79" t="s">
        <v>17</v>
      </c>
      <c r="C551" s="79" t="s">
        <v>175</v>
      </c>
      <c r="D551" s="79" t="s">
        <v>1278</v>
      </c>
      <c r="E551" s="79" t="s">
        <v>1279</v>
      </c>
      <c r="F551" s="81">
        <v>70691</v>
      </c>
      <c r="G551" s="80" t="s">
        <v>13</v>
      </c>
      <c r="H551" s="82"/>
      <c r="I551" s="78"/>
      <c r="J551" s="80" t="s">
        <v>2</v>
      </c>
      <c r="K551" s="80" t="s">
        <v>14</v>
      </c>
      <c r="L551" s="80" t="s">
        <v>15</v>
      </c>
    </row>
    <row r="552" spans="1:12" ht="15.75" hidden="1" x14ac:dyDescent="0.25">
      <c r="A552" s="79" t="s">
        <v>1185</v>
      </c>
      <c r="B552" s="79" t="s">
        <v>361</v>
      </c>
      <c r="C552" s="79" t="s">
        <v>287</v>
      </c>
      <c r="D552" s="79" t="s">
        <v>195</v>
      </c>
      <c r="E552" s="79" t="s">
        <v>582</v>
      </c>
      <c r="F552" s="81">
        <v>70617</v>
      </c>
      <c r="G552" s="80" t="s">
        <v>13</v>
      </c>
      <c r="H552" s="82"/>
      <c r="I552" s="78"/>
      <c r="J552" s="80" t="s">
        <v>3375</v>
      </c>
      <c r="K552" s="80" t="s">
        <v>59</v>
      </c>
      <c r="L552" s="80" t="s">
        <v>60</v>
      </c>
    </row>
    <row r="553" spans="1:12" ht="15.75" hidden="1" x14ac:dyDescent="0.25">
      <c r="A553" s="79" t="s">
        <v>1129</v>
      </c>
      <c r="B553" s="79" t="s">
        <v>248</v>
      </c>
      <c r="C553" s="86"/>
      <c r="D553" s="79" t="s">
        <v>1130</v>
      </c>
      <c r="E553" s="79" t="s">
        <v>120</v>
      </c>
      <c r="F553" s="81">
        <v>70533</v>
      </c>
      <c r="G553" s="80" t="s">
        <v>13</v>
      </c>
      <c r="H553" s="82"/>
      <c r="I553" s="78"/>
      <c r="J553" s="80" t="s">
        <v>4</v>
      </c>
      <c r="K553" s="80" t="s">
        <v>14</v>
      </c>
      <c r="L553" s="80" t="s">
        <v>121</v>
      </c>
    </row>
    <row r="554" spans="1:12" ht="15.75" hidden="1" x14ac:dyDescent="0.25">
      <c r="A554" s="79" t="s">
        <v>1158</v>
      </c>
      <c r="B554" s="79" t="s">
        <v>251</v>
      </c>
      <c r="C554" s="79" t="s">
        <v>12</v>
      </c>
      <c r="D554" s="79" t="s">
        <v>195</v>
      </c>
      <c r="E554" s="79" t="s">
        <v>342</v>
      </c>
      <c r="F554" s="81">
        <v>70521</v>
      </c>
      <c r="G554" s="80" t="s">
        <v>13</v>
      </c>
      <c r="H554" s="82"/>
      <c r="I554" s="78"/>
      <c r="J554" s="80" t="s">
        <v>3</v>
      </c>
      <c r="K554" s="80" t="s">
        <v>59</v>
      </c>
      <c r="L554" s="80" t="s">
        <v>60</v>
      </c>
    </row>
    <row r="555" spans="1:12" ht="15.75" hidden="1" x14ac:dyDescent="0.25">
      <c r="A555" s="79" t="s">
        <v>3562</v>
      </c>
      <c r="B555" s="79" t="s">
        <v>3563</v>
      </c>
      <c r="C555" s="79" t="s">
        <v>3564</v>
      </c>
      <c r="D555" s="79" t="s">
        <v>201</v>
      </c>
      <c r="E555" s="79" t="s">
        <v>690</v>
      </c>
      <c r="F555" s="81">
        <v>70421</v>
      </c>
      <c r="G555" s="80" t="s">
        <v>13</v>
      </c>
      <c r="H555" s="82"/>
      <c r="I555" s="78"/>
      <c r="J555" s="80" t="s">
        <v>3375</v>
      </c>
      <c r="K555" s="80" t="s">
        <v>59</v>
      </c>
      <c r="L555" s="80" t="s">
        <v>60</v>
      </c>
    </row>
    <row r="556" spans="1:12" ht="15.75" hidden="1" x14ac:dyDescent="0.25">
      <c r="A556" s="79" t="s">
        <v>1167</v>
      </c>
      <c r="B556" s="79" t="s">
        <v>1168</v>
      </c>
      <c r="C556" s="86"/>
      <c r="D556" s="79" t="s">
        <v>195</v>
      </c>
      <c r="E556" s="79" t="s">
        <v>258</v>
      </c>
      <c r="F556" s="81">
        <v>70392</v>
      </c>
      <c r="G556" s="80" t="s">
        <v>13</v>
      </c>
      <c r="H556" s="82"/>
      <c r="I556" s="78"/>
      <c r="J556" s="80" t="s">
        <v>3375</v>
      </c>
      <c r="K556" s="80" t="s">
        <v>59</v>
      </c>
      <c r="L556" s="80" t="s">
        <v>60</v>
      </c>
    </row>
    <row r="557" spans="1:12" ht="15.75" hidden="1" x14ac:dyDescent="0.25">
      <c r="A557" s="79" t="s">
        <v>1237</v>
      </c>
      <c r="B557" s="79" t="s">
        <v>1238</v>
      </c>
      <c r="C557" s="79" t="s">
        <v>23</v>
      </c>
      <c r="D557" s="79" t="s">
        <v>1239</v>
      </c>
      <c r="E557" s="79" t="s">
        <v>450</v>
      </c>
      <c r="F557" s="81">
        <v>70346</v>
      </c>
      <c r="G557" s="80" t="s">
        <v>13</v>
      </c>
      <c r="H557" s="83">
        <v>3273</v>
      </c>
      <c r="I557" s="78"/>
      <c r="J557" s="80" t="s">
        <v>3372</v>
      </c>
      <c r="K557" s="80" t="s">
        <v>59</v>
      </c>
      <c r="L557" s="80" t="s">
        <v>60</v>
      </c>
    </row>
    <row r="558" spans="1:12" ht="15.75" hidden="1" x14ac:dyDescent="0.25">
      <c r="A558" s="79" t="s">
        <v>1144</v>
      </c>
      <c r="B558" s="79" t="s">
        <v>1145</v>
      </c>
      <c r="C558" s="79" t="s">
        <v>774</v>
      </c>
      <c r="D558" s="79" t="s">
        <v>195</v>
      </c>
      <c r="E558" s="79" t="s">
        <v>385</v>
      </c>
      <c r="F558" s="81">
        <v>70333</v>
      </c>
      <c r="G558" s="80" t="s">
        <v>13</v>
      </c>
      <c r="H558" s="82"/>
      <c r="I558" s="78"/>
      <c r="J558" s="80" t="s">
        <v>3</v>
      </c>
      <c r="K558" s="80" t="s">
        <v>59</v>
      </c>
      <c r="L558" s="80" t="s">
        <v>60</v>
      </c>
    </row>
    <row r="559" spans="1:12" ht="15.75" hidden="1" x14ac:dyDescent="0.25">
      <c r="A559" s="79" t="s">
        <v>673</v>
      </c>
      <c r="B559" s="79" t="s">
        <v>448</v>
      </c>
      <c r="C559" s="79" t="s">
        <v>349</v>
      </c>
      <c r="D559" s="79" t="s">
        <v>195</v>
      </c>
      <c r="E559" s="79" t="s">
        <v>573</v>
      </c>
      <c r="F559" s="81">
        <v>70230</v>
      </c>
      <c r="G559" s="80" t="s">
        <v>13</v>
      </c>
      <c r="H559" s="83">
        <v>625</v>
      </c>
      <c r="I559" s="78"/>
      <c r="J559" s="80" t="s">
        <v>3</v>
      </c>
      <c r="K559" s="80" t="s">
        <v>59</v>
      </c>
      <c r="L559" s="80" t="s">
        <v>60</v>
      </c>
    </row>
    <row r="560" spans="1:12" ht="15.75" hidden="1" x14ac:dyDescent="0.25">
      <c r="A560" s="79" t="s">
        <v>895</v>
      </c>
      <c r="B560" s="79" t="s">
        <v>896</v>
      </c>
      <c r="C560" s="79" t="s">
        <v>319</v>
      </c>
      <c r="D560" s="79" t="s">
        <v>195</v>
      </c>
      <c r="E560" s="79" t="s">
        <v>573</v>
      </c>
      <c r="F560" s="81">
        <v>70150</v>
      </c>
      <c r="G560" s="80" t="s">
        <v>13</v>
      </c>
      <c r="H560" s="82"/>
      <c r="I560" s="78"/>
      <c r="J560" s="80" t="s">
        <v>3</v>
      </c>
      <c r="K560" s="80" t="s">
        <v>59</v>
      </c>
      <c r="L560" s="80" t="s">
        <v>60</v>
      </c>
    </row>
    <row r="561" spans="1:12" ht="15.75" hidden="1" x14ac:dyDescent="0.25">
      <c r="A561" s="79" t="s">
        <v>1161</v>
      </c>
      <c r="B561" s="79" t="s">
        <v>315</v>
      </c>
      <c r="C561" s="79" t="s">
        <v>144</v>
      </c>
      <c r="D561" s="79" t="s">
        <v>195</v>
      </c>
      <c r="E561" s="79" t="s">
        <v>573</v>
      </c>
      <c r="F561" s="81">
        <v>70142</v>
      </c>
      <c r="G561" s="80" t="s">
        <v>13</v>
      </c>
      <c r="H561" s="82"/>
      <c r="I561" s="78"/>
      <c r="J561" s="80" t="s">
        <v>3</v>
      </c>
      <c r="K561" s="80" t="s">
        <v>59</v>
      </c>
      <c r="L561" s="80" t="s">
        <v>60</v>
      </c>
    </row>
    <row r="562" spans="1:12" ht="15.75" hidden="1" x14ac:dyDescent="0.25">
      <c r="A562" s="79" t="s">
        <v>1128</v>
      </c>
      <c r="B562" s="79" t="s">
        <v>344</v>
      </c>
      <c r="C562" s="79" t="s">
        <v>35</v>
      </c>
      <c r="D562" s="79" t="s">
        <v>195</v>
      </c>
      <c r="E562" s="79" t="s">
        <v>258</v>
      </c>
      <c r="F562" s="81">
        <v>70135</v>
      </c>
      <c r="G562" s="80" t="s">
        <v>13</v>
      </c>
      <c r="H562" s="82"/>
      <c r="I562" s="78"/>
      <c r="J562" s="80" t="s">
        <v>3</v>
      </c>
      <c r="K562" s="80" t="s">
        <v>59</v>
      </c>
      <c r="L562" s="80" t="s">
        <v>60</v>
      </c>
    </row>
    <row r="563" spans="1:12" ht="15.75" hidden="1" x14ac:dyDescent="0.25">
      <c r="A563" s="79" t="s">
        <v>1262</v>
      </c>
      <c r="B563" s="79" t="s">
        <v>448</v>
      </c>
      <c r="C563" s="79" t="s">
        <v>50</v>
      </c>
      <c r="D563" s="79" t="s">
        <v>195</v>
      </c>
      <c r="E563" s="79" t="s">
        <v>1263</v>
      </c>
      <c r="F563" s="81">
        <v>70070</v>
      </c>
      <c r="G563" s="80" t="s">
        <v>13</v>
      </c>
      <c r="H563" s="82"/>
      <c r="I563" s="78"/>
      <c r="J563" s="80" t="s">
        <v>3375</v>
      </c>
      <c r="K563" s="80" t="s">
        <v>59</v>
      </c>
      <c r="L563" s="80" t="s">
        <v>60</v>
      </c>
    </row>
    <row r="564" spans="1:12" ht="15.75" hidden="1" x14ac:dyDescent="0.25">
      <c r="A564" s="79" t="s">
        <v>989</v>
      </c>
      <c r="B564" s="79" t="s">
        <v>990</v>
      </c>
      <c r="C564" s="79" t="s">
        <v>349</v>
      </c>
      <c r="D564" s="79" t="s">
        <v>1828</v>
      </c>
      <c r="E564" s="79" t="s">
        <v>309</v>
      </c>
      <c r="F564" s="81">
        <v>70004</v>
      </c>
      <c r="G564" s="80" t="s">
        <v>13</v>
      </c>
      <c r="H564" s="82"/>
      <c r="I564" s="78"/>
      <c r="J564" s="80" t="s">
        <v>2</v>
      </c>
      <c r="K564" s="80" t="s">
        <v>14</v>
      </c>
      <c r="L564" s="80" t="s">
        <v>15</v>
      </c>
    </row>
    <row r="565" spans="1:12" ht="15.75" hidden="1" x14ac:dyDescent="0.25">
      <c r="A565" s="79" t="s">
        <v>2764</v>
      </c>
      <c r="B565" s="79" t="s">
        <v>590</v>
      </c>
      <c r="C565" s="79" t="s">
        <v>12</v>
      </c>
      <c r="D565" s="79" t="s">
        <v>1430</v>
      </c>
      <c r="E565" s="79" t="s">
        <v>11</v>
      </c>
      <c r="F565" s="81">
        <v>70000</v>
      </c>
      <c r="G565" s="80" t="s">
        <v>13</v>
      </c>
      <c r="H565" s="82"/>
      <c r="I565" s="78"/>
      <c r="J565" s="80" t="s">
        <v>2</v>
      </c>
      <c r="K565" s="80" t="s">
        <v>14</v>
      </c>
      <c r="L565" s="80" t="s">
        <v>15</v>
      </c>
    </row>
    <row r="566" spans="1:12" ht="15.75" hidden="1" x14ac:dyDescent="0.25">
      <c r="A566" s="79" t="s">
        <v>1301</v>
      </c>
      <c r="B566" s="79" t="s">
        <v>1302</v>
      </c>
      <c r="C566" s="79" t="s">
        <v>8</v>
      </c>
      <c r="D566" s="79" t="s">
        <v>1303</v>
      </c>
      <c r="E566" s="79" t="s">
        <v>1304</v>
      </c>
      <c r="F566" s="81">
        <v>70000</v>
      </c>
      <c r="G566" s="80" t="s">
        <v>13</v>
      </c>
      <c r="H566" s="82"/>
      <c r="I566" s="78"/>
      <c r="J566" s="80" t="s">
        <v>3373</v>
      </c>
      <c r="K566" s="80" t="s">
        <v>14</v>
      </c>
      <c r="L566" s="80" t="s">
        <v>15</v>
      </c>
    </row>
    <row r="567" spans="1:12" ht="15.75" hidden="1" x14ac:dyDescent="0.25">
      <c r="A567" s="79" t="s">
        <v>1242</v>
      </c>
      <c r="B567" s="79" t="s">
        <v>1243</v>
      </c>
      <c r="C567" s="79" t="s">
        <v>3412</v>
      </c>
      <c r="D567" s="79" t="s">
        <v>201</v>
      </c>
      <c r="E567" s="79" t="s">
        <v>93</v>
      </c>
      <c r="F567" s="81">
        <v>70000</v>
      </c>
      <c r="G567" s="80" t="s">
        <v>13</v>
      </c>
      <c r="H567" s="82"/>
      <c r="I567" s="78"/>
      <c r="J567" s="80" t="s">
        <v>3</v>
      </c>
      <c r="K567" s="80" t="s">
        <v>59</v>
      </c>
      <c r="L567" s="80" t="s">
        <v>60</v>
      </c>
    </row>
    <row r="568" spans="1:12" ht="15.75" hidden="1" x14ac:dyDescent="0.25">
      <c r="A568" s="79" t="s">
        <v>1251</v>
      </c>
      <c r="B568" s="79" t="s">
        <v>774</v>
      </c>
      <c r="C568" s="79" t="s">
        <v>3565</v>
      </c>
      <c r="D568" s="79" t="s">
        <v>1234</v>
      </c>
      <c r="E568" s="79" t="s">
        <v>141</v>
      </c>
      <c r="F568" s="81">
        <v>69917</v>
      </c>
      <c r="G568" s="80" t="s">
        <v>13</v>
      </c>
      <c r="H568" s="82"/>
      <c r="I568" s="78"/>
      <c r="J568" s="80" t="s">
        <v>2</v>
      </c>
      <c r="K568" s="80" t="s">
        <v>14</v>
      </c>
      <c r="L568" s="80" t="s">
        <v>15</v>
      </c>
    </row>
    <row r="569" spans="1:12" ht="15.75" hidden="1" x14ac:dyDescent="0.25">
      <c r="A569" s="79" t="s">
        <v>3566</v>
      </c>
      <c r="B569" s="79" t="s">
        <v>2756</v>
      </c>
      <c r="C569" s="79" t="s">
        <v>774</v>
      </c>
      <c r="D569" s="79" t="s">
        <v>195</v>
      </c>
      <c r="E569" s="79" t="s">
        <v>258</v>
      </c>
      <c r="F569" s="81">
        <v>69841</v>
      </c>
      <c r="G569" s="80" t="s">
        <v>13</v>
      </c>
      <c r="H569" s="83">
        <v>4000</v>
      </c>
      <c r="I569" s="78"/>
      <c r="J569" s="80" t="s">
        <v>3</v>
      </c>
      <c r="K569" s="80" t="s">
        <v>59</v>
      </c>
      <c r="L569" s="80" t="s">
        <v>60</v>
      </c>
    </row>
    <row r="570" spans="1:12" ht="15.75" hidden="1" x14ac:dyDescent="0.25">
      <c r="A570" s="79" t="s">
        <v>949</v>
      </c>
      <c r="B570" s="79" t="s">
        <v>8</v>
      </c>
      <c r="C570" s="79" t="s">
        <v>304</v>
      </c>
      <c r="D570" s="79" t="s">
        <v>195</v>
      </c>
      <c r="E570" s="79" t="s">
        <v>189</v>
      </c>
      <c r="F570" s="81">
        <v>69833</v>
      </c>
      <c r="G570" s="76" t="s">
        <v>13</v>
      </c>
      <c r="H570" s="77"/>
      <c r="I570" s="78"/>
      <c r="J570" s="80" t="s">
        <v>3</v>
      </c>
      <c r="K570" s="80" t="s">
        <v>59</v>
      </c>
      <c r="L570" s="80" t="s">
        <v>60</v>
      </c>
    </row>
    <row r="571" spans="1:12" ht="15.75" hidden="1" x14ac:dyDescent="0.25">
      <c r="A571" s="79" t="s">
        <v>1310</v>
      </c>
      <c r="B571" s="79" t="s">
        <v>203</v>
      </c>
      <c r="C571" s="79" t="s">
        <v>648</v>
      </c>
      <c r="D571" s="79" t="s">
        <v>1311</v>
      </c>
      <c r="E571" s="79" t="s">
        <v>706</v>
      </c>
      <c r="F571" s="81">
        <v>69802</v>
      </c>
      <c r="G571" s="80" t="s">
        <v>13</v>
      </c>
      <c r="H571" s="82"/>
      <c r="I571" s="78"/>
      <c r="J571" s="80" t="s">
        <v>3373</v>
      </c>
      <c r="K571" s="80" t="s">
        <v>14</v>
      </c>
      <c r="L571" s="80" t="s">
        <v>15</v>
      </c>
    </row>
    <row r="572" spans="1:12" ht="15.75" hidden="1" x14ac:dyDescent="0.25">
      <c r="A572" s="79" t="s">
        <v>1257</v>
      </c>
      <c r="B572" s="79" t="s">
        <v>1256</v>
      </c>
      <c r="C572" s="79" t="s">
        <v>3567</v>
      </c>
      <c r="D572" s="79" t="s">
        <v>195</v>
      </c>
      <c r="E572" s="79" t="s">
        <v>463</v>
      </c>
      <c r="F572" s="81">
        <v>69787</v>
      </c>
      <c r="G572" s="80" t="s">
        <v>13</v>
      </c>
      <c r="H572" s="82"/>
      <c r="I572" s="78"/>
      <c r="J572" s="80" t="s">
        <v>3</v>
      </c>
      <c r="K572" s="80" t="s">
        <v>59</v>
      </c>
      <c r="L572" s="80" t="s">
        <v>60</v>
      </c>
    </row>
    <row r="573" spans="1:12" ht="15.75" hidden="1" x14ac:dyDescent="0.25">
      <c r="A573" s="79" t="s">
        <v>1240</v>
      </c>
      <c r="B573" s="79" t="s">
        <v>1241</v>
      </c>
      <c r="C573" s="79" t="s">
        <v>3568</v>
      </c>
      <c r="D573" s="79" t="s">
        <v>195</v>
      </c>
      <c r="E573" s="79" t="s">
        <v>508</v>
      </c>
      <c r="F573" s="81">
        <v>69728</v>
      </c>
      <c r="G573" s="80" t="s">
        <v>13</v>
      </c>
      <c r="H573" s="82"/>
      <c r="I573" s="78"/>
      <c r="J573" s="80" t="s">
        <v>3</v>
      </c>
      <c r="K573" s="80" t="s">
        <v>59</v>
      </c>
      <c r="L573" s="80" t="s">
        <v>60</v>
      </c>
    </row>
    <row r="574" spans="1:12" ht="15.75" hidden="1" x14ac:dyDescent="0.25">
      <c r="A574" s="79" t="s">
        <v>1173</v>
      </c>
      <c r="B574" s="79" t="s">
        <v>601</v>
      </c>
      <c r="C574" s="79" t="s">
        <v>943</v>
      </c>
      <c r="D574" s="79" t="s">
        <v>195</v>
      </c>
      <c r="E574" s="79" t="s">
        <v>573</v>
      </c>
      <c r="F574" s="81">
        <v>69727</v>
      </c>
      <c r="G574" s="80" t="s">
        <v>13</v>
      </c>
      <c r="H574" s="82"/>
      <c r="I574" s="78"/>
      <c r="J574" s="80" t="s">
        <v>3</v>
      </c>
      <c r="K574" s="80" t="s">
        <v>59</v>
      </c>
      <c r="L574" s="80" t="s">
        <v>60</v>
      </c>
    </row>
    <row r="575" spans="1:12" ht="15.75" hidden="1" x14ac:dyDescent="0.25">
      <c r="A575" s="79" t="s">
        <v>1378</v>
      </c>
      <c r="B575" s="79" t="s">
        <v>8</v>
      </c>
      <c r="C575" s="79" t="s">
        <v>3442</v>
      </c>
      <c r="D575" s="79" t="s">
        <v>201</v>
      </c>
      <c r="E575" s="79" t="s">
        <v>477</v>
      </c>
      <c r="F575" s="81">
        <v>69704</v>
      </c>
      <c r="G575" s="80" t="s">
        <v>13</v>
      </c>
      <c r="H575" s="82"/>
      <c r="I575" s="78"/>
      <c r="J575" s="80" t="s">
        <v>3375</v>
      </c>
      <c r="K575" s="80" t="s">
        <v>59</v>
      </c>
      <c r="L575" s="80" t="s">
        <v>60</v>
      </c>
    </row>
    <row r="576" spans="1:12" ht="15.75" hidden="1" x14ac:dyDescent="0.25">
      <c r="A576" s="79" t="s">
        <v>1178</v>
      </c>
      <c r="B576" s="79" t="s">
        <v>836</v>
      </c>
      <c r="C576" s="79" t="s">
        <v>237</v>
      </c>
      <c r="D576" s="79" t="s">
        <v>195</v>
      </c>
      <c r="E576" s="79" t="s">
        <v>258</v>
      </c>
      <c r="F576" s="81">
        <v>69429</v>
      </c>
      <c r="G576" s="80" t="s">
        <v>13</v>
      </c>
      <c r="H576" s="82"/>
      <c r="I576" s="78"/>
      <c r="J576" s="80" t="s">
        <v>3</v>
      </c>
      <c r="K576" s="80" t="s">
        <v>59</v>
      </c>
      <c r="L576" s="80" t="s">
        <v>60</v>
      </c>
    </row>
    <row r="577" spans="1:12" ht="15.75" hidden="1" x14ac:dyDescent="0.25">
      <c r="A577" s="79" t="s">
        <v>1231</v>
      </c>
      <c r="B577" s="79" t="s">
        <v>1232</v>
      </c>
      <c r="C577" s="79" t="s">
        <v>3519</v>
      </c>
      <c r="D577" s="79" t="s">
        <v>195</v>
      </c>
      <c r="E577" s="79" t="s">
        <v>607</v>
      </c>
      <c r="F577" s="81">
        <v>69425</v>
      </c>
      <c r="G577" s="80" t="s">
        <v>13</v>
      </c>
      <c r="H577" s="82"/>
      <c r="I577" s="78"/>
      <c r="J577" s="80" t="s">
        <v>3375</v>
      </c>
      <c r="K577" s="80" t="s">
        <v>59</v>
      </c>
      <c r="L577" s="80" t="s">
        <v>60</v>
      </c>
    </row>
    <row r="578" spans="1:12" ht="15.75" hidden="1" x14ac:dyDescent="0.25">
      <c r="A578" s="79" t="s">
        <v>3569</v>
      </c>
      <c r="B578" s="79" t="s">
        <v>3570</v>
      </c>
      <c r="C578" s="79" t="s">
        <v>8</v>
      </c>
      <c r="D578" s="79" t="s">
        <v>3571</v>
      </c>
      <c r="E578" s="79" t="s">
        <v>37</v>
      </c>
      <c r="F578" s="81">
        <v>69360</v>
      </c>
      <c r="G578" s="80" t="s">
        <v>13</v>
      </c>
      <c r="H578" s="82"/>
      <c r="I578" s="78"/>
      <c r="J578" s="80" t="s">
        <v>2</v>
      </c>
      <c r="K578" s="80" t="s">
        <v>14</v>
      </c>
      <c r="L578" s="80" t="s">
        <v>15</v>
      </c>
    </row>
    <row r="579" spans="1:12" ht="15.75" hidden="1" x14ac:dyDescent="0.25">
      <c r="A579" s="79" t="s">
        <v>2251</v>
      </c>
      <c r="B579" s="79" t="s">
        <v>74</v>
      </c>
      <c r="C579" s="79" t="s">
        <v>31</v>
      </c>
      <c r="D579" s="79" t="s">
        <v>2760</v>
      </c>
      <c r="E579" s="79" t="s">
        <v>120</v>
      </c>
      <c r="F579" s="81">
        <v>69360</v>
      </c>
      <c r="G579" s="80" t="s">
        <v>13</v>
      </c>
      <c r="H579" s="82"/>
      <c r="I579" s="78"/>
      <c r="J579" s="80" t="s">
        <v>4</v>
      </c>
      <c r="K579" s="80" t="s">
        <v>14</v>
      </c>
      <c r="L579" s="80" t="s">
        <v>121</v>
      </c>
    </row>
    <row r="580" spans="1:12" ht="15.75" hidden="1" x14ac:dyDescent="0.25">
      <c r="A580" s="79" t="s">
        <v>884</v>
      </c>
      <c r="B580" s="79" t="s">
        <v>147</v>
      </c>
      <c r="C580" s="79" t="s">
        <v>8</v>
      </c>
      <c r="D580" s="79" t="s">
        <v>195</v>
      </c>
      <c r="E580" s="79" t="s">
        <v>373</v>
      </c>
      <c r="F580" s="81">
        <v>69352</v>
      </c>
      <c r="G580" s="80" t="s">
        <v>13</v>
      </c>
      <c r="H580" s="83">
        <v>3000</v>
      </c>
      <c r="I580" s="78"/>
      <c r="J580" s="80" t="s">
        <v>1</v>
      </c>
      <c r="K580" s="80" t="s">
        <v>59</v>
      </c>
      <c r="L580" s="80" t="s">
        <v>60</v>
      </c>
    </row>
    <row r="581" spans="1:12" ht="15.75" hidden="1" x14ac:dyDescent="0.25">
      <c r="A581" s="79" t="s">
        <v>3572</v>
      </c>
      <c r="B581" s="79" t="s">
        <v>147</v>
      </c>
      <c r="C581" s="79" t="s">
        <v>67</v>
      </c>
      <c r="D581" s="79" t="s">
        <v>3573</v>
      </c>
      <c r="E581" s="79" t="s">
        <v>93</v>
      </c>
      <c r="F581" s="81">
        <v>69334</v>
      </c>
      <c r="G581" s="80" t="s">
        <v>13</v>
      </c>
      <c r="H581" s="82"/>
      <c r="I581" s="78"/>
      <c r="J581" s="80" t="s">
        <v>2</v>
      </c>
      <c r="K581" s="80" t="s">
        <v>14</v>
      </c>
      <c r="L581" s="80" t="s">
        <v>15</v>
      </c>
    </row>
    <row r="582" spans="1:12" ht="15.75" hidden="1" x14ac:dyDescent="0.25">
      <c r="A582" s="79" t="s">
        <v>937</v>
      </c>
      <c r="B582" s="79" t="s">
        <v>938</v>
      </c>
      <c r="C582" s="79" t="s">
        <v>139</v>
      </c>
      <c r="D582" s="79" t="s">
        <v>939</v>
      </c>
      <c r="E582" s="79" t="s">
        <v>129</v>
      </c>
      <c r="F582" s="81">
        <v>69297</v>
      </c>
      <c r="G582" s="80" t="s">
        <v>13</v>
      </c>
      <c r="H582" s="82"/>
      <c r="I582" s="78"/>
      <c r="J582" s="80" t="s">
        <v>2</v>
      </c>
      <c r="K582" s="80" t="s">
        <v>14</v>
      </c>
      <c r="L582" s="80" t="s">
        <v>15</v>
      </c>
    </row>
    <row r="583" spans="1:12" ht="15.75" hidden="1" x14ac:dyDescent="0.25">
      <c r="A583" s="79" t="s">
        <v>1224</v>
      </c>
      <c r="B583" s="79" t="s">
        <v>1052</v>
      </c>
      <c r="C583" s="79" t="s">
        <v>821</v>
      </c>
      <c r="D583" s="79" t="s">
        <v>195</v>
      </c>
      <c r="E583" s="79" t="s">
        <v>211</v>
      </c>
      <c r="F583" s="81">
        <v>69294</v>
      </c>
      <c r="G583" s="80" t="s">
        <v>13</v>
      </c>
      <c r="H583" s="82"/>
      <c r="I583" s="78"/>
      <c r="J583" s="80" t="s">
        <v>3</v>
      </c>
      <c r="K583" s="80" t="s">
        <v>59</v>
      </c>
      <c r="L583" s="80" t="s">
        <v>60</v>
      </c>
    </row>
    <row r="584" spans="1:12" ht="15.75" hidden="1" x14ac:dyDescent="0.25">
      <c r="A584" s="79" t="s">
        <v>874</v>
      </c>
      <c r="B584" s="79" t="s">
        <v>875</v>
      </c>
      <c r="C584" s="79" t="s">
        <v>844</v>
      </c>
      <c r="D584" s="79" t="s">
        <v>195</v>
      </c>
      <c r="E584" s="79" t="s">
        <v>625</v>
      </c>
      <c r="F584" s="81">
        <v>69263</v>
      </c>
      <c r="G584" s="80" t="s">
        <v>13</v>
      </c>
      <c r="H584" s="82"/>
      <c r="I584" s="78"/>
      <c r="J584" s="80" t="s">
        <v>1</v>
      </c>
      <c r="K584" s="80" t="s">
        <v>59</v>
      </c>
      <c r="L584" s="80" t="s">
        <v>60</v>
      </c>
    </row>
    <row r="585" spans="1:12" ht="15.75" hidden="1" x14ac:dyDescent="0.25">
      <c r="A585" s="79" t="s">
        <v>1220</v>
      </c>
      <c r="B585" s="79" t="s">
        <v>50</v>
      </c>
      <c r="C585" s="79" t="s">
        <v>554</v>
      </c>
      <c r="D585" s="79" t="s">
        <v>195</v>
      </c>
      <c r="E585" s="79" t="s">
        <v>380</v>
      </c>
      <c r="F585" s="81">
        <v>69166</v>
      </c>
      <c r="G585" s="80" t="s">
        <v>13</v>
      </c>
      <c r="H585" s="82"/>
      <c r="I585" s="78"/>
      <c r="J585" s="80" t="s">
        <v>3</v>
      </c>
      <c r="K585" s="80" t="s">
        <v>59</v>
      </c>
      <c r="L585" s="80" t="s">
        <v>60</v>
      </c>
    </row>
    <row r="586" spans="1:12" ht="15.75" hidden="1" x14ac:dyDescent="0.25">
      <c r="A586" s="79" t="s">
        <v>467</v>
      </c>
      <c r="B586" s="79" t="s">
        <v>468</v>
      </c>
      <c r="C586" s="79" t="s">
        <v>115</v>
      </c>
      <c r="D586" s="79" t="s">
        <v>1234</v>
      </c>
      <c r="E586" s="79" t="s">
        <v>141</v>
      </c>
      <c r="F586" s="81">
        <v>69147</v>
      </c>
      <c r="G586" s="80" t="s">
        <v>13</v>
      </c>
      <c r="H586" s="83">
        <v>21538</v>
      </c>
      <c r="I586" s="78"/>
      <c r="J586" s="80" t="s">
        <v>2</v>
      </c>
      <c r="K586" s="80" t="s">
        <v>14</v>
      </c>
      <c r="L586" s="80" t="s">
        <v>15</v>
      </c>
    </row>
    <row r="587" spans="1:12" ht="15.75" hidden="1" x14ac:dyDescent="0.25">
      <c r="A587" s="79" t="s">
        <v>1323</v>
      </c>
      <c r="B587" s="79" t="s">
        <v>1324</v>
      </c>
      <c r="C587" s="86"/>
      <c r="D587" s="79" t="s">
        <v>1325</v>
      </c>
      <c r="E587" s="79" t="s">
        <v>1326</v>
      </c>
      <c r="F587" s="81">
        <v>69124</v>
      </c>
      <c r="G587" s="80" t="s">
        <v>13</v>
      </c>
      <c r="H587" s="82"/>
      <c r="I587" s="78"/>
      <c r="J587" s="80" t="s">
        <v>2</v>
      </c>
      <c r="K587" s="80" t="s">
        <v>14</v>
      </c>
      <c r="L587" s="80" t="s">
        <v>15</v>
      </c>
    </row>
    <row r="588" spans="1:12" ht="15.75" hidden="1" x14ac:dyDescent="0.25">
      <c r="A588" s="79" t="s">
        <v>995</v>
      </c>
      <c r="B588" s="79" t="s">
        <v>282</v>
      </c>
      <c r="C588" s="79" t="s">
        <v>327</v>
      </c>
      <c r="D588" s="79" t="s">
        <v>996</v>
      </c>
      <c r="E588" s="79" t="s">
        <v>53</v>
      </c>
      <c r="F588" s="81">
        <v>69117</v>
      </c>
      <c r="G588" s="80" t="s">
        <v>13</v>
      </c>
      <c r="H588" s="82"/>
      <c r="I588" s="78"/>
      <c r="J588" s="80" t="s">
        <v>2</v>
      </c>
      <c r="K588" s="80" t="s">
        <v>14</v>
      </c>
      <c r="L588" s="80" t="s">
        <v>15</v>
      </c>
    </row>
    <row r="589" spans="1:12" ht="15.75" hidden="1" x14ac:dyDescent="0.25">
      <c r="A589" s="79" t="s">
        <v>3574</v>
      </c>
      <c r="B589" s="79" t="s">
        <v>1074</v>
      </c>
      <c r="C589" s="79" t="s">
        <v>12</v>
      </c>
      <c r="D589" s="79" t="s">
        <v>2732</v>
      </c>
      <c r="E589" s="79" t="s">
        <v>321</v>
      </c>
      <c r="F589" s="81">
        <v>69111</v>
      </c>
      <c r="G589" s="80" t="s">
        <v>13</v>
      </c>
      <c r="H589" s="82"/>
      <c r="I589" s="78"/>
      <c r="J589" s="80" t="s">
        <v>2</v>
      </c>
      <c r="K589" s="80" t="s">
        <v>14</v>
      </c>
      <c r="L589" s="80" t="s">
        <v>15</v>
      </c>
    </row>
    <row r="590" spans="1:12" ht="15.75" hidden="1" x14ac:dyDescent="0.25">
      <c r="A590" s="79" t="s">
        <v>440</v>
      </c>
      <c r="B590" s="79" t="s">
        <v>344</v>
      </c>
      <c r="C590" s="79" t="s">
        <v>885</v>
      </c>
      <c r="D590" s="79" t="s">
        <v>1216</v>
      </c>
      <c r="E590" s="79" t="s">
        <v>1217</v>
      </c>
      <c r="F590" s="81">
        <v>69106</v>
      </c>
      <c r="G590" s="80" t="s">
        <v>13</v>
      </c>
      <c r="H590" s="82"/>
      <c r="I590" s="78"/>
      <c r="J590" s="80" t="s">
        <v>2</v>
      </c>
      <c r="K590" s="80" t="s">
        <v>14</v>
      </c>
      <c r="L590" s="80" t="s">
        <v>15</v>
      </c>
    </row>
    <row r="591" spans="1:12" ht="15.75" hidden="1" x14ac:dyDescent="0.25">
      <c r="A591" s="79" t="s">
        <v>1203</v>
      </c>
      <c r="B591" s="79" t="s">
        <v>1204</v>
      </c>
      <c r="C591" s="79" t="s">
        <v>3575</v>
      </c>
      <c r="D591" s="79" t="s">
        <v>195</v>
      </c>
      <c r="E591" s="79" t="s">
        <v>211</v>
      </c>
      <c r="F591" s="81">
        <v>69095</v>
      </c>
      <c r="G591" s="80" t="s">
        <v>13</v>
      </c>
      <c r="H591" s="82"/>
      <c r="I591" s="78"/>
      <c r="J591" s="80" t="s">
        <v>3</v>
      </c>
      <c r="K591" s="80" t="s">
        <v>59</v>
      </c>
      <c r="L591" s="80" t="s">
        <v>60</v>
      </c>
    </row>
    <row r="592" spans="1:12" ht="15.75" hidden="1" x14ac:dyDescent="0.25">
      <c r="A592" s="79" t="s">
        <v>3576</v>
      </c>
      <c r="B592" s="79" t="s">
        <v>465</v>
      </c>
      <c r="C592" s="79" t="s">
        <v>87</v>
      </c>
      <c r="D592" s="79" t="s">
        <v>1961</v>
      </c>
      <c r="E592" s="79" t="s">
        <v>321</v>
      </c>
      <c r="F592" s="81">
        <v>69023</v>
      </c>
      <c r="G592" s="80" t="s">
        <v>13</v>
      </c>
      <c r="H592" s="83">
        <v>3200</v>
      </c>
      <c r="I592" s="78"/>
      <c r="J592" s="80" t="s">
        <v>3373</v>
      </c>
      <c r="K592" s="80" t="s">
        <v>14</v>
      </c>
      <c r="L592" s="80" t="s">
        <v>15</v>
      </c>
    </row>
    <row r="593" spans="1:12" ht="15.75" hidden="1" x14ac:dyDescent="0.25">
      <c r="A593" s="79" t="s">
        <v>432</v>
      </c>
      <c r="B593" s="79" t="s">
        <v>184</v>
      </c>
      <c r="C593" s="79" t="s">
        <v>147</v>
      </c>
      <c r="D593" s="79" t="s">
        <v>195</v>
      </c>
      <c r="E593" s="79" t="s">
        <v>342</v>
      </c>
      <c r="F593" s="81">
        <v>69013</v>
      </c>
      <c r="G593" s="80" t="s">
        <v>13</v>
      </c>
      <c r="H593" s="83">
        <v>1500</v>
      </c>
      <c r="I593" s="78"/>
      <c r="J593" s="80" t="s">
        <v>3375</v>
      </c>
      <c r="K593" s="80" t="s">
        <v>59</v>
      </c>
      <c r="L593" s="80" t="s">
        <v>60</v>
      </c>
    </row>
    <row r="594" spans="1:12" ht="15.75" hidden="1" x14ac:dyDescent="0.25">
      <c r="A594" s="79" t="s">
        <v>1214</v>
      </c>
      <c r="B594" s="79" t="s">
        <v>1215</v>
      </c>
      <c r="C594" s="79" t="s">
        <v>12</v>
      </c>
      <c r="D594" s="79" t="s">
        <v>201</v>
      </c>
      <c r="E594" s="79" t="s">
        <v>208</v>
      </c>
      <c r="F594" s="81">
        <v>69010</v>
      </c>
      <c r="G594" s="80" t="s">
        <v>13</v>
      </c>
      <c r="H594" s="82"/>
      <c r="I594" s="78"/>
      <c r="J594" s="80" t="s">
        <v>1</v>
      </c>
      <c r="K594" s="80" t="s">
        <v>59</v>
      </c>
      <c r="L594" s="80" t="s">
        <v>60</v>
      </c>
    </row>
    <row r="595" spans="1:12" ht="15.75" hidden="1" x14ac:dyDescent="0.25">
      <c r="A595" s="79" t="s">
        <v>1061</v>
      </c>
      <c r="B595" s="79" t="s">
        <v>1062</v>
      </c>
      <c r="C595" s="79" t="s">
        <v>609</v>
      </c>
      <c r="D595" s="79" t="s">
        <v>1597</v>
      </c>
      <c r="E595" s="79" t="s">
        <v>740</v>
      </c>
      <c r="F595" s="81">
        <v>69003</v>
      </c>
      <c r="G595" s="80" t="s">
        <v>13</v>
      </c>
      <c r="H595" s="82"/>
      <c r="I595" s="85"/>
      <c r="J595" s="80" t="s">
        <v>2</v>
      </c>
      <c r="K595" s="80" t="s">
        <v>14</v>
      </c>
      <c r="L595" s="80" t="s">
        <v>15</v>
      </c>
    </row>
    <row r="596" spans="1:12" ht="15.75" hidden="1" x14ac:dyDescent="0.25">
      <c r="A596" s="79" t="s">
        <v>902</v>
      </c>
      <c r="B596" s="79" t="s">
        <v>86</v>
      </c>
      <c r="C596" s="79" t="s">
        <v>67</v>
      </c>
      <c r="D596" s="79" t="s">
        <v>2766</v>
      </c>
      <c r="E596" s="79" t="s">
        <v>116</v>
      </c>
      <c r="F596" s="81">
        <v>69003</v>
      </c>
      <c r="G596" s="80" t="s">
        <v>13</v>
      </c>
      <c r="H596" s="82"/>
      <c r="I596" s="78"/>
      <c r="J596" s="80" t="s">
        <v>3373</v>
      </c>
      <c r="K596" s="80" t="s">
        <v>14</v>
      </c>
      <c r="L596" s="80" t="s">
        <v>15</v>
      </c>
    </row>
    <row r="597" spans="1:12" ht="15.75" hidden="1" x14ac:dyDescent="0.25">
      <c r="A597" s="79" t="s">
        <v>597</v>
      </c>
      <c r="B597" s="79" t="s">
        <v>1328</v>
      </c>
      <c r="C597" s="79" t="s">
        <v>3466</v>
      </c>
      <c r="D597" s="79" t="s">
        <v>2767</v>
      </c>
      <c r="E597" s="79" t="s">
        <v>2535</v>
      </c>
      <c r="F597" s="81">
        <v>69003</v>
      </c>
      <c r="G597" s="80" t="s">
        <v>13</v>
      </c>
      <c r="H597" s="82"/>
      <c r="I597" s="78"/>
      <c r="J597" s="80" t="s">
        <v>3373</v>
      </c>
      <c r="K597" s="80" t="s">
        <v>14</v>
      </c>
      <c r="L597" s="80" t="s">
        <v>15</v>
      </c>
    </row>
    <row r="598" spans="1:12" ht="15.75" hidden="1" x14ac:dyDescent="0.25">
      <c r="A598" s="79" t="s">
        <v>1659</v>
      </c>
      <c r="B598" s="79" t="s">
        <v>394</v>
      </c>
      <c r="C598" s="79" t="s">
        <v>187</v>
      </c>
      <c r="D598" s="79" t="s">
        <v>2768</v>
      </c>
      <c r="E598" s="79" t="s">
        <v>435</v>
      </c>
      <c r="F598" s="81">
        <v>69003</v>
      </c>
      <c r="G598" s="80" t="s">
        <v>13</v>
      </c>
      <c r="H598" s="82"/>
      <c r="I598" s="84"/>
      <c r="J598" s="80" t="s">
        <v>2</v>
      </c>
      <c r="K598" s="80" t="s">
        <v>14</v>
      </c>
      <c r="L598" s="80" t="s">
        <v>15</v>
      </c>
    </row>
    <row r="599" spans="1:12" ht="15.75" hidden="1" x14ac:dyDescent="0.25">
      <c r="A599" s="79" t="s">
        <v>1225</v>
      </c>
      <c r="B599" s="79" t="s">
        <v>1226</v>
      </c>
      <c r="C599" s="79" t="s">
        <v>1121</v>
      </c>
      <c r="D599" s="79" t="s">
        <v>195</v>
      </c>
      <c r="E599" s="79" t="s">
        <v>410</v>
      </c>
      <c r="F599" s="81">
        <v>69002</v>
      </c>
      <c r="G599" s="80" t="s">
        <v>13</v>
      </c>
      <c r="H599" s="82"/>
      <c r="I599" s="78"/>
      <c r="J599" s="80" t="s">
        <v>3</v>
      </c>
      <c r="K599" s="80" t="s">
        <v>59</v>
      </c>
      <c r="L599" s="80" t="s">
        <v>60</v>
      </c>
    </row>
    <row r="600" spans="1:12" ht="15.75" hidden="1" x14ac:dyDescent="0.25">
      <c r="A600" s="79" t="s">
        <v>458</v>
      </c>
      <c r="B600" s="79" t="s">
        <v>1331</v>
      </c>
      <c r="C600" s="79" t="s">
        <v>3577</v>
      </c>
      <c r="D600" s="79" t="s">
        <v>1332</v>
      </c>
      <c r="E600" s="79" t="s">
        <v>189</v>
      </c>
      <c r="F600" s="81">
        <v>68973</v>
      </c>
      <c r="G600" s="80" t="s">
        <v>13</v>
      </c>
      <c r="H600" s="82"/>
      <c r="I600" s="78"/>
      <c r="J600" s="80" t="s">
        <v>2</v>
      </c>
      <c r="K600" s="80" t="s">
        <v>14</v>
      </c>
      <c r="L600" s="80" t="s">
        <v>15</v>
      </c>
    </row>
    <row r="601" spans="1:12" ht="15.75" hidden="1" x14ac:dyDescent="0.25">
      <c r="A601" s="79" t="s">
        <v>970</v>
      </c>
      <c r="B601" s="79" t="s">
        <v>147</v>
      </c>
      <c r="C601" s="79" t="s">
        <v>3395</v>
      </c>
      <c r="D601" s="79" t="s">
        <v>195</v>
      </c>
      <c r="E601" s="79" t="s">
        <v>189</v>
      </c>
      <c r="F601" s="81">
        <v>68913</v>
      </c>
      <c r="G601" s="80" t="s">
        <v>13</v>
      </c>
      <c r="H601" s="82"/>
      <c r="I601" s="78"/>
      <c r="J601" s="80" t="s">
        <v>3</v>
      </c>
      <c r="K601" s="80" t="s">
        <v>59</v>
      </c>
      <c r="L601" s="80" t="s">
        <v>60</v>
      </c>
    </row>
    <row r="602" spans="1:12" ht="15.75" hidden="1" x14ac:dyDescent="0.25">
      <c r="A602" s="79" t="s">
        <v>942</v>
      </c>
      <c r="B602" s="79" t="s">
        <v>127</v>
      </c>
      <c r="C602" s="79" t="s">
        <v>87</v>
      </c>
      <c r="D602" s="79" t="s">
        <v>195</v>
      </c>
      <c r="E602" s="79" t="s">
        <v>342</v>
      </c>
      <c r="F602" s="81">
        <v>68887</v>
      </c>
      <c r="G602" s="80" t="s">
        <v>13</v>
      </c>
      <c r="H602" s="82"/>
      <c r="I602" s="78"/>
      <c r="J602" s="80" t="s">
        <v>3</v>
      </c>
      <c r="K602" s="80" t="s">
        <v>59</v>
      </c>
      <c r="L602" s="80" t="s">
        <v>60</v>
      </c>
    </row>
    <row r="603" spans="1:12" ht="15.75" hidden="1" x14ac:dyDescent="0.25">
      <c r="A603" s="79" t="s">
        <v>1351</v>
      </c>
      <c r="B603" s="79" t="s">
        <v>1352</v>
      </c>
      <c r="C603" s="79" t="s">
        <v>12</v>
      </c>
      <c r="D603" s="79" t="s">
        <v>195</v>
      </c>
      <c r="E603" s="79" t="s">
        <v>450</v>
      </c>
      <c r="F603" s="81">
        <v>68809</v>
      </c>
      <c r="G603" s="80" t="s">
        <v>13</v>
      </c>
      <c r="H603" s="82"/>
      <c r="I603" s="78"/>
      <c r="J603" s="80" t="s">
        <v>3</v>
      </c>
      <c r="K603" s="80" t="s">
        <v>59</v>
      </c>
      <c r="L603" s="80" t="s">
        <v>60</v>
      </c>
    </row>
    <row r="604" spans="1:12" ht="15.75" hidden="1" x14ac:dyDescent="0.25">
      <c r="A604" s="79" t="s">
        <v>1248</v>
      </c>
      <c r="B604" s="79" t="s">
        <v>8</v>
      </c>
      <c r="C604" s="79" t="s">
        <v>251</v>
      </c>
      <c r="D604" s="79" t="s">
        <v>195</v>
      </c>
      <c r="E604" s="79" t="s">
        <v>535</v>
      </c>
      <c r="F604" s="81">
        <v>68805</v>
      </c>
      <c r="G604" s="80" t="s">
        <v>13</v>
      </c>
      <c r="H604" s="82"/>
      <c r="I604" s="78"/>
      <c r="J604" s="80" t="s">
        <v>3</v>
      </c>
      <c r="K604" s="80" t="s">
        <v>59</v>
      </c>
      <c r="L604" s="80" t="s">
        <v>60</v>
      </c>
    </row>
    <row r="605" spans="1:12" ht="15.75" hidden="1" x14ac:dyDescent="0.25">
      <c r="A605" s="79" t="s">
        <v>1390</v>
      </c>
      <c r="B605" s="79" t="s">
        <v>1391</v>
      </c>
      <c r="C605" s="79" t="s">
        <v>31</v>
      </c>
      <c r="D605" s="79" t="s">
        <v>195</v>
      </c>
      <c r="E605" s="79" t="s">
        <v>221</v>
      </c>
      <c r="F605" s="81">
        <v>68783</v>
      </c>
      <c r="G605" s="80" t="s">
        <v>13</v>
      </c>
      <c r="H605" s="82"/>
      <c r="I605" s="78"/>
      <c r="J605" s="80" t="s">
        <v>3</v>
      </c>
      <c r="K605" s="80" t="s">
        <v>59</v>
      </c>
      <c r="L605" s="80" t="s">
        <v>60</v>
      </c>
    </row>
    <row r="606" spans="1:12" ht="15.75" hidden="1" x14ac:dyDescent="0.25">
      <c r="A606" s="79" t="s">
        <v>1268</v>
      </c>
      <c r="B606" s="79" t="s">
        <v>1269</v>
      </c>
      <c r="C606" s="79" t="s">
        <v>8</v>
      </c>
      <c r="D606" s="79" t="s">
        <v>195</v>
      </c>
      <c r="E606" s="79" t="s">
        <v>380</v>
      </c>
      <c r="F606" s="81">
        <v>68776</v>
      </c>
      <c r="G606" s="80" t="s">
        <v>13</v>
      </c>
      <c r="H606" s="82"/>
      <c r="I606" s="78"/>
      <c r="J606" s="80" t="s">
        <v>3</v>
      </c>
      <c r="K606" s="80" t="s">
        <v>59</v>
      </c>
      <c r="L606" s="80" t="s">
        <v>60</v>
      </c>
    </row>
    <row r="607" spans="1:12" ht="15.75" hidden="1" x14ac:dyDescent="0.25">
      <c r="A607" s="79" t="s">
        <v>1077</v>
      </c>
      <c r="B607" s="79" t="s">
        <v>334</v>
      </c>
      <c r="C607" s="86"/>
      <c r="D607" s="79" t="s">
        <v>201</v>
      </c>
      <c r="E607" s="79" t="s">
        <v>527</v>
      </c>
      <c r="F607" s="81">
        <v>68767</v>
      </c>
      <c r="G607" s="80" t="s">
        <v>13</v>
      </c>
      <c r="H607" s="82"/>
      <c r="I607" s="78"/>
      <c r="J607" s="80" t="s">
        <v>3372</v>
      </c>
      <c r="K607" s="80" t="s">
        <v>59</v>
      </c>
      <c r="L607" s="80" t="s">
        <v>60</v>
      </c>
    </row>
    <row r="608" spans="1:12" ht="15.75" hidden="1" x14ac:dyDescent="0.25">
      <c r="A608" s="79" t="s">
        <v>727</v>
      </c>
      <c r="B608" s="79" t="s">
        <v>728</v>
      </c>
      <c r="C608" s="79" t="s">
        <v>483</v>
      </c>
      <c r="D608" s="79" t="s">
        <v>2788</v>
      </c>
      <c r="E608" s="79" t="s">
        <v>2789</v>
      </c>
      <c r="F608" s="81">
        <v>68753</v>
      </c>
      <c r="G608" s="80" t="s">
        <v>13</v>
      </c>
      <c r="H608" s="82"/>
      <c r="I608" s="78"/>
      <c r="J608" s="80" t="s">
        <v>2</v>
      </c>
      <c r="K608" s="80" t="s">
        <v>14</v>
      </c>
      <c r="L608" s="80" t="s">
        <v>15</v>
      </c>
    </row>
    <row r="609" spans="1:12" ht="15.75" hidden="1" x14ac:dyDescent="0.25">
      <c r="A609" s="79" t="s">
        <v>1199</v>
      </c>
      <c r="B609" s="79" t="s">
        <v>1200</v>
      </c>
      <c r="C609" s="86"/>
      <c r="D609" s="79" t="s">
        <v>195</v>
      </c>
      <c r="E609" s="79" t="s">
        <v>625</v>
      </c>
      <c r="F609" s="81">
        <v>68688</v>
      </c>
      <c r="G609" s="80" t="s">
        <v>13</v>
      </c>
      <c r="H609" s="82"/>
      <c r="I609" s="78"/>
      <c r="J609" s="80" t="s">
        <v>3375</v>
      </c>
      <c r="K609" s="80" t="s">
        <v>59</v>
      </c>
      <c r="L609" s="80" t="s">
        <v>60</v>
      </c>
    </row>
    <row r="610" spans="1:12" ht="15.75" hidden="1" x14ac:dyDescent="0.25">
      <c r="A610" s="79" t="s">
        <v>1344</v>
      </c>
      <c r="B610" s="79" t="s">
        <v>86</v>
      </c>
      <c r="C610" s="79" t="s">
        <v>3578</v>
      </c>
      <c r="D610" s="79" t="s">
        <v>1345</v>
      </c>
      <c r="E610" s="79" t="s">
        <v>45</v>
      </c>
      <c r="F610" s="81">
        <v>68680</v>
      </c>
      <c r="G610" s="80" t="s">
        <v>13</v>
      </c>
      <c r="H610" s="82"/>
      <c r="I610" s="78"/>
      <c r="J610" s="80" t="s">
        <v>2</v>
      </c>
      <c r="K610" s="80" t="s">
        <v>14</v>
      </c>
      <c r="L610" s="80" t="s">
        <v>15</v>
      </c>
    </row>
    <row r="611" spans="1:12" ht="15.75" hidden="1" x14ac:dyDescent="0.25">
      <c r="A611" s="79" t="s">
        <v>1355</v>
      </c>
      <c r="B611" s="79" t="s">
        <v>351</v>
      </c>
      <c r="C611" s="79" t="s">
        <v>51</v>
      </c>
      <c r="D611" s="79" t="s">
        <v>195</v>
      </c>
      <c r="E611" s="79" t="s">
        <v>385</v>
      </c>
      <c r="F611" s="81">
        <v>68654</v>
      </c>
      <c r="G611" s="80" t="s">
        <v>13</v>
      </c>
      <c r="H611" s="82"/>
      <c r="I611" s="78"/>
      <c r="J611" s="80" t="s">
        <v>3</v>
      </c>
      <c r="K611" s="80" t="s">
        <v>59</v>
      </c>
      <c r="L611" s="80" t="s">
        <v>60</v>
      </c>
    </row>
    <row r="612" spans="1:12" ht="15.75" hidden="1" x14ac:dyDescent="0.25">
      <c r="A612" s="79" t="s">
        <v>1218</v>
      </c>
      <c r="B612" s="79" t="s">
        <v>1219</v>
      </c>
      <c r="C612" s="86"/>
      <c r="D612" s="79" t="s">
        <v>195</v>
      </c>
      <c r="E612" s="79" t="s">
        <v>270</v>
      </c>
      <c r="F612" s="81">
        <v>68653</v>
      </c>
      <c r="G612" s="80" t="s">
        <v>13</v>
      </c>
      <c r="H612" s="82"/>
      <c r="I612" s="85"/>
      <c r="J612" s="80" t="s">
        <v>3</v>
      </c>
      <c r="K612" s="80" t="s">
        <v>59</v>
      </c>
      <c r="L612" s="80" t="s">
        <v>60</v>
      </c>
    </row>
    <row r="613" spans="1:12" ht="15.75" hidden="1" x14ac:dyDescent="0.25">
      <c r="A613" s="79" t="s">
        <v>1140</v>
      </c>
      <c r="B613" s="79" t="s">
        <v>1141</v>
      </c>
      <c r="C613" s="86"/>
      <c r="D613" s="79" t="s">
        <v>195</v>
      </c>
      <c r="E613" s="79" t="s">
        <v>490</v>
      </c>
      <c r="F613" s="81">
        <v>68640</v>
      </c>
      <c r="G613" s="80" t="s">
        <v>13</v>
      </c>
      <c r="H613" s="83">
        <v>1500</v>
      </c>
      <c r="I613" s="78"/>
      <c r="J613" s="80" t="s">
        <v>3</v>
      </c>
      <c r="K613" s="80" t="s">
        <v>59</v>
      </c>
      <c r="L613" s="80" t="s">
        <v>60</v>
      </c>
    </row>
    <row r="614" spans="1:12" ht="15.75" hidden="1" x14ac:dyDescent="0.25">
      <c r="A614" s="79" t="s">
        <v>1349</v>
      </c>
      <c r="B614" s="79" t="s">
        <v>147</v>
      </c>
      <c r="C614" s="79" t="s">
        <v>87</v>
      </c>
      <c r="D614" s="79" t="s">
        <v>1862</v>
      </c>
      <c r="E614" s="79" t="s">
        <v>53</v>
      </c>
      <c r="F614" s="81">
        <v>68590</v>
      </c>
      <c r="G614" s="80" t="s">
        <v>13</v>
      </c>
      <c r="H614" s="82"/>
      <c r="I614" s="78"/>
      <c r="J614" s="80" t="s">
        <v>3373</v>
      </c>
      <c r="K614" s="80" t="s">
        <v>14</v>
      </c>
      <c r="L614" s="80" t="s">
        <v>15</v>
      </c>
    </row>
    <row r="615" spans="1:12" ht="15.75" hidden="1" x14ac:dyDescent="0.25">
      <c r="A615" s="79" t="s">
        <v>313</v>
      </c>
      <c r="B615" s="79" t="s">
        <v>1192</v>
      </c>
      <c r="C615" s="79" t="s">
        <v>3579</v>
      </c>
      <c r="D615" s="79" t="s">
        <v>195</v>
      </c>
      <c r="E615" s="79" t="s">
        <v>258</v>
      </c>
      <c r="F615" s="81">
        <v>68566</v>
      </c>
      <c r="G615" s="80" t="s">
        <v>13</v>
      </c>
      <c r="H615" s="83">
        <v>2000</v>
      </c>
      <c r="I615" s="78"/>
      <c r="J615" s="80" t="s">
        <v>3</v>
      </c>
      <c r="K615" s="80" t="s">
        <v>59</v>
      </c>
      <c r="L615" s="80" t="s">
        <v>60</v>
      </c>
    </row>
    <row r="616" spans="1:12" ht="15.75" hidden="1" x14ac:dyDescent="0.25">
      <c r="A616" s="79" t="s">
        <v>1353</v>
      </c>
      <c r="B616" s="79" t="s">
        <v>465</v>
      </c>
      <c r="C616" s="79" t="s">
        <v>144</v>
      </c>
      <c r="D616" s="79" t="s">
        <v>359</v>
      </c>
      <c r="E616" s="79" t="s">
        <v>1354</v>
      </c>
      <c r="F616" s="81">
        <v>68558</v>
      </c>
      <c r="G616" s="80" t="s">
        <v>13</v>
      </c>
      <c r="H616" s="82"/>
      <c r="I616" s="78"/>
      <c r="J616" s="80" t="s">
        <v>2</v>
      </c>
      <c r="K616" s="80" t="s">
        <v>14</v>
      </c>
      <c r="L616" s="80" t="s">
        <v>15</v>
      </c>
    </row>
    <row r="617" spans="1:12" ht="15.75" hidden="1" x14ac:dyDescent="0.25">
      <c r="A617" s="79" t="s">
        <v>1247</v>
      </c>
      <c r="B617" s="79" t="s">
        <v>394</v>
      </c>
      <c r="C617" s="79" t="s">
        <v>12</v>
      </c>
      <c r="D617" s="79" t="s">
        <v>195</v>
      </c>
      <c r="E617" s="79" t="s">
        <v>573</v>
      </c>
      <c r="F617" s="81">
        <v>68332</v>
      </c>
      <c r="G617" s="80" t="s">
        <v>13</v>
      </c>
      <c r="H617" s="82"/>
      <c r="I617" s="78"/>
      <c r="J617" s="80" t="s">
        <v>3</v>
      </c>
      <c r="K617" s="80" t="s">
        <v>59</v>
      </c>
      <c r="L617" s="80" t="s">
        <v>60</v>
      </c>
    </row>
    <row r="618" spans="1:12" ht="15.75" hidden="1" x14ac:dyDescent="0.25">
      <c r="A618" s="79" t="s">
        <v>971</v>
      </c>
      <c r="B618" s="79" t="s">
        <v>311</v>
      </c>
      <c r="C618" s="79" t="s">
        <v>139</v>
      </c>
      <c r="D618" s="79" t="s">
        <v>195</v>
      </c>
      <c r="E618" s="79" t="s">
        <v>603</v>
      </c>
      <c r="F618" s="81">
        <v>68226</v>
      </c>
      <c r="G618" s="80" t="s">
        <v>13</v>
      </c>
      <c r="H618" s="83">
        <v>2000</v>
      </c>
      <c r="I618" s="78"/>
      <c r="J618" s="80" t="s">
        <v>3</v>
      </c>
      <c r="K618" s="80" t="s">
        <v>59</v>
      </c>
      <c r="L618" s="80" t="s">
        <v>60</v>
      </c>
    </row>
    <row r="619" spans="1:12" ht="15.75" hidden="1" x14ac:dyDescent="0.25">
      <c r="A619" s="79" t="s">
        <v>1358</v>
      </c>
      <c r="B619" s="79" t="s">
        <v>1359</v>
      </c>
      <c r="C619" s="79" t="s">
        <v>877</v>
      </c>
      <c r="D619" s="79" t="s">
        <v>1360</v>
      </c>
      <c r="E619" s="79" t="s">
        <v>53</v>
      </c>
      <c r="F619" s="81">
        <v>68176</v>
      </c>
      <c r="G619" s="80" t="s">
        <v>13</v>
      </c>
      <c r="H619" s="82"/>
      <c r="I619" s="78"/>
      <c r="J619" s="80" t="s">
        <v>2</v>
      </c>
      <c r="K619" s="80" t="s">
        <v>14</v>
      </c>
      <c r="L619" s="80" t="s">
        <v>15</v>
      </c>
    </row>
    <row r="620" spans="1:12" ht="15.75" hidden="1" x14ac:dyDescent="0.25">
      <c r="A620" s="79" t="s">
        <v>989</v>
      </c>
      <c r="B620" s="79" t="s">
        <v>787</v>
      </c>
      <c r="C620" s="79" t="s">
        <v>3580</v>
      </c>
      <c r="D620" s="79" t="s">
        <v>195</v>
      </c>
      <c r="E620" s="79" t="s">
        <v>607</v>
      </c>
      <c r="F620" s="81">
        <v>68172</v>
      </c>
      <c r="G620" s="80" t="s">
        <v>13</v>
      </c>
      <c r="H620" s="82"/>
      <c r="I620" s="78"/>
      <c r="J620" s="80" t="s">
        <v>3</v>
      </c>
      <c r="K620" s="80" t="s">
        <v>59</v>
      </c>
      <c r="L620" s="80" t="s">
        <v>60</v>
      </c>
    </row>
    <row r="621" spans="1:12" ht="15.75" hidden="1" x14ac:dyDescent="0.25">
      <c r="A621" s="79" t="s">
        <v>2762</v>
      </c>
      <c r="B621" s="79" t="s">
        <v>2763</v>
      </c>
      <c r="C621" s="86"/>
      <c r="D621" s="79" t="s">
        <v>195</v>
      </c>
      <c r="E621" s="79" t="s">
        <v>410</v>
      </c>
      <c r="F621" s="81">
        <v>68162</v>
      </c>
      <c r="G621" s="80" t="s">
        <v>13</v>
      </c>
      <c r="H621" s="83">
        <v>288</v>
      </c>
      <c r="I621" s="78"/>
      <c r="J621" s="80" t="s">
        <v>1</v>
      </c>
      <c r="K621" s="80" t="s">
        <v>59</v>
      </c>
      <c r="L621" s="80" t="s">
        <v>60</v>
      </c>
    </row>
    <row r="622" spans="1:12" ht="15.75" hidden="1" x14ac:dyDescent="0.25">
      <c r="A622" s="79" t="s">
        <v>1375</v>
      </c>
      <c r="B622" s="79" t="s">
        <v>50</v>
      </c>
      <c r="C622" s="79" t="s">
        <v>9</v>
      </c>
      <c r="D622" s="79" t="s">
        <v>1422</v>
      </c>
      <c r="E622" s="79" t="s">
        <v>120</v>
      </c>
      <c r="F622" s="81">
        <v>68143</v>
      </c>
      <c r="G622" s="80" t="s">
        <v>13</v>
      </c>
      <c r="H622" s="82"/>
      <c r="I622" s="78"/>
      <c r="J622" s="80" t="s">
        <v>2</v>
      </c>
      <c r="K622" s="80" t="s">
        <v>14</v>
      </c>
      <c r="L622" s="80" t="s">
        <v>15</v>
      </c>
    </row>
    <row r="623" spans="1:12" ht="15.75" hidden="1" x14ac:dyDescent="0.25">
      <c r="A623" s="79" t="s">
        <v>1249</v>
      </c>
      <c r="B623" s="79" t="s">
        <v>1250</v>
      </c>
      <c r="C623" s="79" t="s">
        <v>3581</v>
      </c>
      <c r="D623" s="79" t="s">
        <v>195</v>
      </c>
      <c r="E623" s="79" t="s">
        <v>211</v>
      </c>
      <c r="F623" s="81">
        <v>68127</v>
      </c>
      <c r="G623" s="80" t="s">
        <v>13</v>
      </c>
      <c r="H623" s="82"/>
      <c r="I623" s="78"/>
      <c r="J623" s="80" t="s">
        <v>3</v>
      </c>
      <c r="K623" s="80" t="s">
        <v>59</v>
      </c>
      <c r="L623" s="80" t="s">
        <v>60</v>
      </c>
    </row>
    <row r="624" spans="1:12" ht="15.75" hidden="1" x14ac:dyDescent="0.25">
      <c r="A624" s="79" t="s">
        <v>2689</v>
      </c>
      <c r="B624" s="79" t="s">
        <v>111</v>
      </c>
      <c r="C624" s="79" t="s">
        <v>774</v>
      </c>
      <c r="D624" s="79" t="s">
        <v>201</v>
      </c>
      <c r="E624" s="79" t="s">
        <v>975</v>
      </c>
      <c r="F624" s="81">
        <v>68103</v>
      </c>
      <c r="G624" s="80" t="s">
        <v>13</v>
      </c>
      <c r="H624" s="82"/>
      <c r="I624" s="78"/>
      <c r="J624" s="80" t="s">
        <v>3</v>
      </c>
      <c r="K624" s="80" t="s">
        <v>59</v>
      </c>
      <c r="L624" s="80" t="s">
        <v>60</v>
      </c>
    </row>
    <row r="625" spans="1:12" ht="15.75" hidden="1" x14ac:dyDescent="0.25">
      <c r="A625" s="79" t="s">
        <v>420</v>
      </c>
      <c r="B625" s="79" t="s">
        <v>1379</v>
      </c>
      <c r="C625" s="79" t="s">
        <v>1256</v>
      </c>
      <c r="D625" s="79" t="s">
        <v>1380</v>
      </c>
      <c r="E625" s="79" t="s">
        <v>48</v>
      </c>
      <c r="F625" s="81">
        <v>68050</v>
      </c>
      <c r="G625" s="80" t="s">
        <v>13</v>
      </c>
      <c r="H625" s="82"/>
      <c r="I625" s="78"/>
      <c r="J625" s="80" t="s">
        <v>2</v>
      </c>
      <c r="K625" s="80" t="s">
        <v>14</v>
      </c>
      <c r="L625" s="80" t="s">
        <v>15</v>
      </c>
    </row>
    <row r="626" spans="1:12" ht="15.75" hidden="1" x14ac:dyDescent="0.25">
      <c r="A626" s="79" t="s">
        <v>1320</v>
      </c>
      <c r="B626" s="79" t="s">
        <v>1321</v>
      </c>
      <c r="C626" s="79" t="s">
        <v>12</v>
      </c>
      <c r="D626" s="79" t="s">
        <v>195</v>
      </c>
      <c r="E626" s="79" t="s">
        <v>1992</v>
      </c>
      <c r="F626" s="81">
        <v>67915</v>
      </c>
      <c r="G626" s="80" t="s">
        <v>13</v>
      </c>
      <c r="H626" s="82"/>
      <c r="I626" s="78"/>
      <c r="J626" s="80" t="s">
        <v>3375</v>
      </c>
      <c r="K626" s="80" t="s">
        <v>59</v>
      </c>
      <c r="L626" s="80" t="s">
        <v>60</v>
      </c>
    </row>
    <row r="627" spans="1:12" ht="15.75" hidden="1" x14ac:dyDescent="0.25">
      <c r="A627" s="79" t="s">
        <v>3582</v>
      </c>
      <c r="B627" s="79" t="s">
        <v>1894</v>
      </c>
      <c r="C627" s="86"/>
      <c r="D627" s="79" t="s">
        <v>3583</v>
      </c>
      <c r="E627" s="79" t="s">
        <v>1490</v>
      </c>
      <c r="F627" s="81">
        <v>67839</v>
      </c>
      <c r="G627" s="80" t="s">
        <v>13</v>
      </c>
      <c r="H627" s="82"/>
      <c r="I627" s="78"/>
      <c r="J627" s="80" t="s">
        <v>2</v>
      </c>
      <c r="K627" s="80" t="s">
        <v>14</v>
      </c>
      <c r="L627" s="80" t="s">
        <v>15</v>
      </c>
    </row>
    <row r="628" spans="1:12" ht="15.75" hidden="1" x14ac:dyDescent="0.25">
      <c r="A628" s="79" t="s">
        <v>1393</v>
      </c>
      <c r="B628" s="79" t="s">
        <v>344</v>
      </c>
      <c r="C628" s="79" t="s">
        <v>87</v>
      </c>
      <c r="D628" s="79" t="s">
        <v>1394</v>
      </c>
      <c r="E628" s="79" t="s">
        <v>1395</v>
      </c>
      <c r="F628" s="81">
        <v>67670</v>
      </c>
      <c r="G628" s="80" t="s">
        <v>13</v>
      </c>
      <c r="H628" s="82"/>
      <c r="I628" s="78"/>
      <c r="J628" s="80" t="s">
        <v>3373</v>
      </c>
      <c r="K628" s="80" t="s">
        <v>14</v>
      </c>
      <c r="L628" s="80" t="s">
        <v>15</v>
      </c>
    </row>
    <row r="629" spans="1:12" ht="15.75" hidden="1" x14ac:dyDescent="0.25">
      <c r="A629" s="79" t="s">
        <v>1112</v>
      </c>
      <c r="B629" s="79" t="s">
        <v>147</v>
      </c>
      <c r="C629" s="79" t="s">
        <v>181</v>
      </c>
      <c r="D629" s="79" t="s">
        <v>798</v>
      </c>
      <c r="E629" s="79" t="s">
        <v>53</v>
      </c>
      <c r="F629" s="81">
        <v>67628</v>
      </c>
      <c r="G629" s="80" t="s">
        <v>13</v>
      </c>
      <c r="H629" s="82"/>
      <c r="I629" s="78"/>
      <c r="J629" s="80" t="s">
        <v>2</v>
      </c>
      <c r="K629" s="80" t="s">
        <v>14</v>
      </c>
      <c r="L629" s="80" t="s">
        <v>15</v>
      </c>
    </row>
    <row r="630" spans="1:12" ht="15.75" hidden="1" x14ac:dyDescent="0.25">
      <c r="A630" s="79" t="s">
        <v>193</v>
      </c>
      <c r="B630" s="79" t="s">
        <v>1295</v>
      </c>
      <c r="C630" s="86"/>
      <c r="D630" s="79" t="s">
        <v>195</v>
      </c>
      <c r="E630" s="79" t="s">
        <v>573</v>
      </c>
      <c r="F630" s="81">
        <v>67517</v>
      </c>
      <c r="G630" s="80" t="s">
        <v>13</v>
      </c>
      <c r="H630" s="82"/>
      <c r="I630" s="78"/>
      <c r="J630" s="80" t="s">
        <v>3</v>
      </c>
      <c r="K630" s="80" t="s">
        <v>59</v>
      </c>
      <c r="L630" s="80" t="s">
        <v>60</v>
      </c>
    </row>
    <row r="631" spans="1:12" ht="15.75" hidden="1" x14ac:dyDescent="0.25">
      <c r="A631" s="79" t="s">
        <v>989</v>
      </c>
      <c r="B631" s="79" t="s">
        <v>1440</v>
      </c>
      <c r="C631" s="79" t="s">
        <v>3584</v>
      </c>
      <c r="D631" s="79" t="s">
        <v>195</v>
      </c>
      <c r="E631" s="79" t="s">
        <v>625</v>
      </c>
      <c r="F631" s="81">
        <v>67428</v>
      </c>
      <c r="G631" s="80" t="s">
        <v>13</v>
      </c>
      <c r="H631" s="82"/>
      <c r="I631" s="78"/>
      <c r="J631" s="80" t="s">
        <v>1</v>
      </c>
      <c r="K631" s="80" t="s">
        <v>59</v>
      </c>
      <c r="L631" s="80" t="s">
        <v>60</v>
      </c>
    </row>
    <row r="632" spans="1:12" ht="15.75" hidden="1" x14ac:dyDescent="0.25">
      <c r="A632" s="79" t="s">
        <v>3585</v>
      </c>
      <c r="B632" s="79" t="s">
        <v>1252</v>
      </c>
      <c r="C632" s="86"/>
      <c r="D632" s="79" t="s">
        <v>782</v>
      </c>
      <c r="E632" s="79" t="s">
        <v>205</v>
      </c>
      <c r="F632" s="81">
        <v>67382</v>
      </c>
      <c r="G632" s="80" t="s">
        <v>13</v>
      </c>
      <c r="H632" s="82"/>
      <c r="I632" s="84"/>
      <c r="J632" s="80" t="s">
        <v>3</v>
      </c>
      <c r="K632" s="80" t="s">
        <v>59</v>
      </c>
      <c r="L632" s="80" t="s">
        <v>60</v>
      </c>
    </row>
    <row r="633" spans="1:12" ht="15.75" hidden="1" x14ac:dyDescent="0.25">
      <c r="A633" s="79" t="s">
        <v>1381</v>
      </c>
      <c r="B633" s="79" t="s">
        <v>1183</v>
      </c>
      <c r="C633" s="79" t="s">
        <v>1036</v>
      </c>
      <c r="D633" s="79" t="s">
        <v>1027</v>
      </c>
      <c r="E633" s="79" t="s">
        <v>53</v>
      </c>
      <c r="F633" s="81">
        <v>67380</v>
      </c>
      <c r="G633" s="80" t="s">
        <v>13</v>
      </c>
      <c r="H633" s="82"/>
      <c r="I633" s="78"/>
      <c r="J633" s="80" t="s">
        <v>2</v>
      </c>
      <c r="K633" s="80" t="s">
        <v>14</v>
      </c>
      <c r="L633" s="80" t="s">
        <v>15</v>
      </c>
    </row>
    <row r="634" spans="1:12" ht="15.75" hidden="1" x14ac:dyDescent="0.25">
      <c r="A634" s="79" t="s">
        <v>1292</v>
      </c>
      <c r="B634" s="79" t="s">
        <v>1052</v>
      </c>
      <c r="C634" s="79" t="s">
        <v>144</v>
      </c>
      <c r="D634" s="79" t="s">
        <v>195</v>
      </c>
      <c r="E634" s="79" t="s">
        <v>270</v>
      </c>
      <c r="F634" s="81">
        <v>67351</v>
      </c>
      <c r="G634" s="80" t="s">
        <v>13</v>
      </c>
      <c r="H634" s="82"/>
      <c r="I634" s="85"/>
      <c r="J634" s="80" t="s">
        <v>3</v>
      </c>
      <c r="K634" s="80" t="s">
        <v>59</v>
      </c>
      <c r="L634" s="80" t="s">
        <v>60</v>
      </c>
    </row>
    <row r="635" spans="1:12" ht="15.75" hidden="1" x14ac:dyDescent="0.25">
      <c r="A635" s="79" t="s">
        <v>1273</v>
      </c>
      <c r="B635" s="79" t="s">
        <v>358</v>
      </c>
      <c r="C635" s="79" t="s">
        <v>347</v>
      </c>
      <c r="D635" s="79" t="s">
        <v>782</v>
      </c>
      <c r="E635" s="79" t="s">
        <v>169</v>
      </c>
      <c r="F635" s="81">
        <v>67285</v>
      </c>
      <c r="G635" s="80" t="s">
        <v>13</v>
      </c>
      <c r="H635" s="82"/>
      <c r="I635" s="78"/>
      <c r="J635" s="80" t="s">
        <v>1</v>
      </c>
      <c r="K635" s="80" t="s">
        <v>59</v>
      </c>
      <c r="L635" s="80" t="s">
        <v>60</v>
      </c>
    </row>
    <row r="636" spans="1:12" ht="15.75" hidden="1" x14ac:dyDescent="0.25">
      <c r="A636" s="79" t="s">
        <v>1059</v>
      </c>
      <c r="B636" s="79" t="s">
        <v>1060</v>
      </c>
      <c r="C636" s="79" t="s">
        <v>86</v>
      </c>
      <c r="D636" s="79" t="s">
        <v>201</v>
      </c>
      <c r="E636" s="79" t="s">
        <v>603</v>
      </c>
      <c r="F636" s="81">
        <v>67129</v>
      </c>
      <c r="G636" s="80" t="s">
        <v>13</v>
      </c>
      <c r="H636" s="82"/>
      <c r="I636" s="78"/>
      <c r="J636" s="80" t="s">
        <v>3</v>
      </c>
      <c r="K636" s="80" t="s">
        <v>59</v>
      </c>
      <c r="L636" s="80" t="s">
        <v>60</v>
      </c>
    </row>
    <row r="637" spans="1:12" ht="15.75" hidden="1" x14ac:dyDescent="0.25">
      <c r="A637" s="79" t="s">
        <v>1291</v>
      </c>
      <c r="B637" s="79" t="s">
        <v>349</v>
      </c>
      <c r="C637" s="79" t="s">
        <v>905</v>
      </c>
      <c r="D637" s="79" t="s">
        <v>782</v>
      </c>
      <c r="E637" s="79" t="s">
        <v>169</v>
      </c>
      <c r="F637" s="81">
        <v>67108</v>
      </c>
      <c r="G637" s="80" t="s">
        <v>13</v>
      </c>
      <c r="H637" s="82"/>
      <c r="I637" s="78"/>
      <c r="J637" s="80" t="s">
        <v>1</v>
      </c>
      <c r="K637" s="80" t="s">
        <v>59</v>
      </c>
      <c r="L637" s="80" t="s">
        <v>60</v>
      </c>
    </row>
    <row r="638" spans="1:12" ht="15.75" hidden="1" x14ac:dyDescent="0.25">
      <c r="A638" s="79" t="s">
        <v>1339</v>
      </c>
      <c r="B638" s="79" t="s">
        <v>601</v>
      </c>
      <c r="C638" s="79" t="s">
        <v>51</v>
      </c>
      <c r="D638" s="79" t="s">
        <v>195</v>
      </c>
      <c r="E638" s="79" t="s">
        <v>459</v>
      </c>
      <c r="F638" s="81">
        <v>67044</v>
      </c>
      <c r="G638" s="80" t="s">
        <v>13</v>
      </c>
      <c r="H638" s="82"/>
      <c r="I638" s="78"/>
      <c r="J638" s="80" t="s">
        <v>3</v>
      </c>
      <c r="K638" s="80" t="s">
        <v>59</v>
      </c>
      <c r="L638" s="80" t="s">
        <v>60</v>
      </c>
    </row>
    <row r="639" spans="1:12" ht="15.75" hidden="1" x14ac:dyDescent="0.25">
      <c r="A639" s="79" t="s">
        <v>2772</v>
      </c>
      <c r="B639" s="79" t="s">
        <v>823</v>
      </c>
      <c r="C639" s="79" t="s">
        <v>609</v>
      </c>
      <c r="D639" s="79" t="s">
        <v>2773</v>
      </c>
      <c r="E639" s="79" t="s">
        <v>1661</v>
      </c>
      <c r="F639" s="81">
        <v>66963</v>
      </c>
      <c r="G639" s="80" t="s">
        <v>13</v>
      </c>
      <c r="H639" s="82"/>
      <c r="I639" s="78"/>
      <c r="J639" s="80" t="s">
        <v>2</v>
      </c>
      <c r="K639" s="80" t="s">
        <v>14</v>
      </c>
      <c r="L639" s="80" t="s">
        <v>15</v>
      </c>
    </row>
    <row r="640" spans="1:12" ht="15.75" hidden="1" x14ac:dyDescent="0.25">
      <c r="A640" s="79" t="s">
        <v>3141</v>
      </c>
      <c r="B640" s="79" t="s">
        <v>1384</v>
      </c>
      <c r="C640" s="79" t="s">
        <v>774</v>
      </c>
      <c r="D640" s="79" t="s">
        <v>195</v>
      </c>
      <c r="E640" s="79" t="s">
        <v>497</v>
      </c>
      <c r="F640" s="81">
        <v>66920</v>
      </c>
      <c r="G640" s="80" t="s">
        <v>13</v>
      </c>
      <c r="H640" s="82"/>
      <c r="I640" s="78"/>
      <c r="J640" s="80" t="s">
        <v>3</v>
      </c>
      <c r="K640" s="80" t="s">
        <v>59</v>
      </c>
      <c r="L640" s="80" t="s">
        <v>60</v>
      </c>
    </row>
    <row r="641" spans="1:12" ht="15.75" hidden="1" x14ac:dyDescent="0.25">
      <c r="A641" s="79" t="s">
        <v>1416</v>
      </c>
      <c r="B641" s="79" t="s">
        <v>1309</v>
      </c>
      <c r="C641" s="79" t="s">
        <v>181</v>
      </c>
      <c r="D641" s="79" t="s">
        <v>1417</v>
      </c>
      <c r="E641" s="79" t="s">
        <v>570</v>
      </c>
      <c r="F641" s="81">
        <v>66903</v>
      </c>
      <c r="G641" s="80" t="s">
        <v>13</v>
      </c>
      <c r="H641" s="82"/>
      <c r="I641" s="78"/>
      <c r="J641" s="80" t="s">
        <v>2</v>
      </c>
      <c r="K641" s="80" t="s">
        <v>14</v>
      </c>
      <c r="L641" s="80" t="s">
        <v>15</v>
      </c>
    </row>
    <row r="642" spans="1:12" ht="15.75" hidden="1" x14ac:dyDescent="0.25">
      <c r="A642" s="79" t="s">
        <v>1371</v>
      </c>
      <c r="B642" s="79" t="s">
        <v>1372</v>
      </c>
      <c r="C642" s="79" t="s">
        <v>3586</v>
      </c>
      <c r="D642" s="79" t="s">
        <v>3587</v>
      </c>
      <c r="E642" s="79" t="s">
        <v>541</v>
      </c>
      <c r="F642" s="81">
        <v>66876</v>
      </c>
      <c r="G642" s="80" t="s">
        <v>13</v>
      </c>
      <c r="H642" s="82"/>
      <c r="I642" s="78"/>
      <c r="J642" s="80" t="s">
        <v>3375</v>
      </c>
      <c r="K642" s="80" t="s">
        <v>59</v>
      </c>
      <c r="L642" s="80" t="s">
        <v>60</v>
      </c>
    </row>
    <row r="643" spans="1:12" ht="15.75" hidden="1" x14ac:dyDescent="0.25">
      <c r="A643" s="79" t="s">
        <v>1418</v>
      </c>
      <c r="B643" s="79" t="s">
        <v>1419</v>
      </c>
      <c r="C643" s="79" t="s">
        <v>286</v>
      </c>
      <c r="D643" s="79" t="s">
        <v>1027</v>
      </c>
      <c r="E643" s="79" t="s">
        <v>53</v>
      </c>
      <c r="F643" s="81">
        <v>66858</v>
      </c>
      <c r="G643" s="80" t="s">
        <v>13</v>
      </c>
      <c r="H643" s="82"/>
      <c r="I643" s="78"/>
      <c r="J643" s="80" t="s">
        <v>2</v>
      </c>
      <c r="K643" s="80" t="s">
        <v>14</v>
      </c>
      <c r="L643" s="80" t="s">
        <v>15</v>
      </c>
    </row>
    <row r="644" spans="1:12" ht="15.75" hidden="1" x14ac:dyDescent="0.25">
      <c r="A644" s="79" t="s">
        <v>1363</v>
      </c>
      <c r="B644" s="79" t="s">
        <v>520</v>
      </c>
      <c r="C644" s="79" t="s">
        <v>18</v>
      </c>
      <c r="D644" s="79" t="s">
        <v>1027</v>
      </c>
      <c r="E644" s="79" t="s">
        <v>53</v>
      </c>
      <c r="F644" s="81">
        <v>66846</v>
      </c>
      <c r="G644" s="80" t="s">
        <v>13</v>
      </c>
      <c r="H644" s="82"/>
      <c r="I644" s="78"/>
      <c r="J644" s="80" t="s">
        <v>2</v>
      </c>
      <c r="K644" s="80" t="s">
        <v>14</v>
      </c>
      <c r="L644" s="80" t="s">
        <v>15</v>
      </c>
    </row>
    <row r="645" spans="1:12" ht="15.75" hidden="1" x14ac:dyDescent="0.25">
      <c r="A645" s="79" t="s">
        <v>1253</v>
      </c>
      <c r="B645" s="79" t="s">
        <v>1254</v>
      </c>
      <c r="C645" s="86"/>
      <c r="D645" s="79" t="s">
        <v>195</v>
      </c>
      <c r="E645" s="79" t="s">
        <v>270</v>
      </c>
      <c r="F645" s="81">
        <v>66765</v>
      </c>
      <c r="G645" s="80" t="s">
        <v>13</v>
      </c>
      <c r="H645" s="82"/>
      <c r="I645" s="85"/>
      <c r="J645" s="80" t="s">
        <v>3375</v>
      </c>
      <c r="K645" s="80" t="s">
        <v>59</v>
      </c>
      <c r="L645" s="80" t="s">
        <v>60</v>
      </c>
    </row>
    <row r="646" spans="1:12" ht="15.75" hidden="1" x14ac:dyDescent="0.25">
      <c r="A646" s="79" t="s">
        <v>1296</v>
      </c>
      <c r="B646" s="79" t="s">
        <v>988</v>
      </c>
      <c r="C646" s="79" t="s">
        <v>3588</v>
      </c>
      <c r="D646" s="79" t="s">
        <v>798</v>
      </c>
      <c r="E646" s="79" t="s">
        <v>53</v>
      </c>
      <c r="F646" s="81">
        <v>66729</v>
      </c>
      <c r="G646" s="80" t="s">
        <v>13</v>
      </c>
      <c r="H646" s="82"/>
      <c r="I646" s="85"/>
      <c r="J646" s="80" t="s">
        <v>2</v>
      </c>
      <c r="K646" s="80" t="s">
        <v>14</v>
      </c>
      <c r="L646" s="80" t="s">
        <v>15</v>
      </c>
    </row>
    <row r="647" spans="1:12" ht="15.75" hidden="1" x14ac:dyDescent="0.25">
      <c r="A647" s="79" t="s">
        <v>958</v>
      </c>
      <c r="B647" s="79" t="s">
        <v>959</v>
      </c>
      <c r="C647" s="79" t="s">
        <v>3589</v>
      </c>
      <c r="D647" s="79" t="s">
        <v>195</v>
      </c>
      <c r="E647" s="79" t="s">
        <v>508</v>
      </c>
      <c r="F647" s="81">
        <v>66550</v>
      </c>
      <c r="G647" s="80" t="s">
        <v>13</v>
      </c>
      <c r="H647" s="82"/>
      <c r="I647" s="78"/>
      <c r="J647" s="80" t="s">
        <v>3</v>
      </c>
      <c r="K647" s="80" t="s">
        <v>59</v>
      </c>
      <c r="L647" s="80" t="s">
        <v>60</v>
      </c>
    </row>
    <row r="648" spans="1:12" ht="15.75" hidden="1" x14ac:dyDescent="0.25">
      <c r="A648" s="79" t="s">
        <v>1333</v>
      </c>
      <c r="B648" s="79" t="s">
        <v>954</v>
      </c>
      <c r="C648" s="79" t="s">
        <v>3590</v>
      </c>
      <c r="D648" s="79" t="s">
        <v>195</v>
      </c>
      <c r="E648" s="79" t="s">
        <v>270</v>
      </c>
      <c r="F648" s="81">
        <v>66457</v>
      </c>
      <c r="G648" s="80" t="s">
        <v>13</v>
      </c>
      <c r="H648" s="82"/>
      <c r="I648" s="85"/>
      <c r="J648" s="80" t="s">
        <v>3</v>
      </c>
      <c r="K648" s="80" t="s">
        <v>59</v>
      </c>
      <c r="L648" s="80" t="s">
        <v>60</v>
      </c>
    </row>
    <row r="649" spans="1:12" ht="15.75" hidden="1" x14ac:dyDescent="0.25">
      <c r="A649" s="79" t="s">
        <v>1435</v>
      </c>
      <c r="B649" s="79" t="s">
        <v>1436</v>
      </c>
      <c r="C649" s="79" t="s">
        <v>144</v>
      </c>
      <c r="D649" s="79" t="s">
        <v>359</v>
      </c>
      <c r="E649" s="79" t="s">
        <v>694</v>
      </c>
      <c r="F649" s="81">
        <v>66440</v>
      </c>
      <c r="G649" s="80" t="s">
        <v>13</v>
      </c>
      <c r="H649" s="82"/>
      <c r="I649" s="78"/>
      <c r="J649" s="80" t="s">
        <v>2</v>
      </c>
      <c r="K649" s="80" t="s">
        <v>14</v>
      </c>
      <c r="L649" s="80" t="s">
        <v>15</v>
      </c>
    </row>
    <row r="650" spans="1:12" ht="15.75" hidden="1" x14ac:dyDescent="0.25">
      <c r="A650" s="79" t="s">
        <v>1438</v>
      </c>
      <c r="B650" s="79" t="s">
        <v>266</v>
      </c>
      <c r="C650" s="79" t="s">
        <v>13</v>
      </c>
      <c r="D650" s="79" t="s">
        <v>1027</v>
      </c>
      <c r="E650" s="79" t="s">
        <v>53</v>
      </c>
      <c r="F650" s="81">
        <v>66392</v>
      </c>
      <c r="G650" s="80" t="s">
        <v>13</v>
      </c>
      <c r="H650" s="82"/>
      <c r="I650" s="78"/>
      <c r="J650" s="80" t="s">
        <v>3373</v>
      </c>
      <c r="K650" s="80" t="s">
        <v>14</v>
      </c>
      <c r="L650" s="80" t="s">
        <v>15</v>
      </c>
    </row>
    <row r="651" spans="1:12" ht="15.75" hidden="1" x14ac:dyDescent="0.25">
      <c r="A651" s="79" t="s">
        <v>1399</v>
      </c>
      <c r="B651" s="79" t="s">
        <v>1400</v>
      </c>
      <c r="C651" s="79" t="s">
        <v>3591</v>
      </c>
      <c r="D651" s="79" t="s">
        <v>201</v>
      </c>
      <c r="E651" s="79" t="s">
        <v>527</v>
      </c>
      <c r="F651" s="81">
        <v>66303</v>
      </c>
      <c r="G651" s="80" t="s">
        <v>13</v>
      </c>
      <c r="H651" s="82"/>
      <c r="I651" s="78"/>
      <c r="J651" s="80" t="s">
        <v>3</v>
      </c>
      <c r="K651" s="80" t="s">
        <v>59</v>
      </c>
      <c r="L651" s="80" t="s">
        <v>60</v>
      </c>
    </row>
    <row r="652" spans="1:12" ht="15.75" hidden="1" x14ac:dyDescent="0.25">
      <c r="A652" s="79" t="s">
        <v>3592</v>
      </c>
      <c r="B652" s="79" t="s">
        <v>327</v>
      </c>
      <c r="C652" s="79" t="s">
        <v>207</v>
      </c>
      <c r="D652" s="79" t="s">
        <v>1027</v>
      </c>
      <c r="E652" s="79" t="s">
        <v>53</v>
      </c>
      <c r="F652" s="81">
        <v>66259</v>
      </c>
      <c r="G652" s="80" t="s">
        <v>13</v>
      </c>
      <c r="H652" s="82"/>
      <c r="I652" s="78"/>
      <c r="J652" s="80" t="s">
        <v>2</v>
      </c>
      <c r="K652" s="80" t="s">
        <v>14</v>
      </c>
      <c r="L652" s="80" t="s">
        <v>15</v>
      </c>
    </row>
    <row r="653" spans="1:12" ht="15.75" hidden="1" x14ac:dyDescent="0.25">
      <c r="A653" s="79" t="s">
        <v>295</v>
      </c>
      <c r="B653" s="79" t="s">
        <v>1443</v>
      </c>
      <c r="C653" s="86"/>
      <c r="D653" s="79" t="s">
        <v>1444</v>
      </c>
      <c r="E653" s="79" t="s">
        <v>163</v>
      </c>
      <c r="F653" s="81">
        <v>66258</v>
      </c>
      <c r="G653" s="80" t="s">
        <v>13</v>
      </c>
      <c r="H653" s="82"/>
      <c r="I653" s="78"/>
      <c r="J653" s="80" t="s">
        <v>2152</v>
      </c>
      <c r="K653" s="80" t="s">
        <v>2153</v>
      </c>
      <c r="L653" s="80" t="s">
        <v>15</v>
      </c>
    </row>
    <row r="654" spans="1:12" ht="15.75" hidden="1" x14ac:dyDescent="0.25">
      <c r="A654" s="79" t="s">
        <v>1160</v>
      </c>
      <c r="B654" s="79" t="s">
        <v>381</v>
      </c>
      <c r="C654" s="79" t="s">
        <v>187</v>
      </c>
      <c r="D654" s="79" t="s">
        <v>201</v>
      </c>
      <c r="E654" s="79" t="s">
        <v>385</v>
      </c>
      <c r="F654" s="81">
        <v>66161</v>
      </c>
      <c r="G654" s="80" t="s">
        <v>13</v>
      </c>
      <c r="H654" s="82"/>
      <c r="I654" s="78"/>
      <c r="J654" s="80" t="s">
        <v>3</v>
      </c>
      <c r="K654" s="80" t="s">
        <v>59</v>
      </c>
      <c r="L654" s="80" t="s">
        <v>60</v>
      </c>
    </row>
    <row r="655" spans="1:12" ht="15.75" hidden="1" x14ac:dyDescent="0.25">
      <c r="A655" s="79" t="s">
        <v>1451</v>
      </c>
      <c r="B655" s="79" t="s">
        <v>1452</v>
      </c>
      <c r="C655" s="79" t="s">
        <v>12</v>
      </c>
      <c r="D655" s="79" t="s">
        <v>1453</v>
      </c>
      <c r="E655" s="79" t="s">
        <v>1454</v>
      </c>
      <c r="F655" s="81">
        <v>66106</v>
      </c>
      <c r="G655" s="80" t="s">
        <v>13</v>
      </c>
      <c r="H655" s="82"/>
      <c r="I655" s="84"/>
      <c r="J655" s="80" t="s">
        <v>2</v>
      </c>
      <c r="K655" s="80" t="s">
        <v>14</v>
      </c>
      <c r="L655" s="80" t="s">
        <v>15</v>
      </c>
    </row>
    <row r="656" spans="1:12" ht="15.75" hidden="1" x14ac:dyDescent="0.25">
      <c r="A656" s="79" t="s">
        <v>1409</v>
      </c>
      <c r="B656" s="79" t="s">
        <v>139</v>
      </c>
      <c r="C656" s="79" t="s">
        <v>13</v>
      </c>
      <c r="D656" s="79" t="s">
        <v>195</v>
      </c>
      <c r="E656" s="79" t="s">
        <v>463</v>
      </c>
      <c r="F656" s="81">
        <v>65991</v>
      </c>
      <c r="G656" s="80" t="s">
        <v>13</v>
      </c>
      <c r="H656" s="82"/>
      <c r="I656" s="78"/>
      <c r="J656" s="80" t="s">
        <v>3</v>
      </c>
      <c r="K656" s="80" t="s">
        <v>59</v>
      </c>
      <c r="L656" s="80" t="s">
        <v>60</v>
      </c>
    </row>
    <row r="657" spans="1:12" ht="15.75" hidden="1" x14ac:dyDescent="0.25">
      <c r="A657" s="79" t="s">
        <v>2750</v>
      </c>
      <c r="B657" s="79" t="s">
        <v>2751</v>
      </c>
      <c r="C657" s="79" t="s">
        <v>12</v>
      </c>
      <c r="D657" s="79" t="s">
        <v>3593</v>
      </c>
      <c r="E657" s="79" t="s">
        <v>342</v>
      </c>
      <c r="F657" s="81">
        <v>65973</v>
      </c>
      <c r="G657" s="80" t="s">
        <v>13</v>
      </c>
      <c r="H657" s="83">
        <v>2250</v>
      </c>
      <c r="I657" s="78"/>
      <c r="J657" s="80" t="s">
        <v>1</v>
      </c>
      <c r="K657" s="80" t="s">
        <v>59</v>
      </c>
      <c r="L657" s="80" t="s">
        <v>60</v>
      </c>
    </row>
    <row r="658" spans="1:12" ht="15.75" hidden="1" x14ac:dyDescent="0.25">
      <c r="A658" s="79" t="s">
        <v>1404</v>
      </c>
      <c r="B658" s="79" t="s">
        <v>1269</v>
      </c>
      <c r="C658" s="79" t="s">
        <v>51</v>
      </c>
      <c r="D658" s="79" t="s">
        <v>201</v>
      </c>
      <c r="E658" s="79" t="s">
        <v>258</v>
      </c>
      <c r="F658" s="81">
        <v>65869</v>
      </c>
      <c r="G658" s="80" t="s">
        <v>13</v>
      </c>
      <c r="H658" s="82"/>
      <c r="I658" s="78"/>
      <c r="J658" s="80" t="s">
        <v>3375</v>
      </c>
      <c r="K658" s="80" t="s">
        <v>59</v>
      </c>
      <c r="L658" s="80" t="s">
        <v>60</v>
      </c>
    </row>
    <row r="659" spans="1:12" ht="15.75" hidden="1" x14ac:dyDescent="0.25">
      <c r="A659" s="79" t="s">
        <v>1313</v>
      </c>
      <c r="B659" s="79" t="s">
        <v>1314</v>
      </c>
      <c r="C659" s="79" t="s">
        <v>304</v>
      </c>
      <c r="D659" s="79" t="s">
        <v>195</v>
      </c>
      <c r="E659" s="79" t="s">
        <v>189</v>
      </c>
      <c r="F659" s="81">
        <v>65850</v>
      </c>
      <c r="G659" s="80" t="s">
        <v>13</v>
      </c>
      <c r="H659" s="82"/>
      <c r="I659" s="78"/>
      <c r="J659" s="80" t="s">
        <v>3</v>
      </c>
      <c r="K659" s="80" t="s">
        <v>59</v>
      </c>
      <c r="L659" s="80" t="s">
        <v>60</v>
      </c>
    </row>
    <row r="660" spans="1:12" ht="15.75" hidden="1" x14ac:dyDescent="0.25">
      <c r="A660" s="79" t="s">
        <v>3594</v>
      </c>
      <c r="B660" s="79" t="s">
        <v>778</v>
      </c>
      <c r="C660" s="79" t="s">
        <v>147</v>
      </c>
      <c r="D660" s="79" t="s">
        <v>201</v>
      </c>
      <c r="E660" s="79" t="s">
        <v>57</v>
      </c>
      <c r="F660" s="81">
        <v>65691</v>
      </c>
      <c r="G660" s="80" t="s">
        <v>13</v>
      </c>
      <c r="H660" s="82"/>
      <c r="I660" s="84"/>
      <c r="J660" s="80" t="s">
        <v>3</v>
      </c>
      <c r="K660" s="80" t="s">
        <v>59</v>
      </c>
      <c r="L660" s="80" t="s">
        <v>60</v>
      </c>
    </row>
    <row r="661" spans="1:12" ht="15.75" hidden="1" x14ac:dyDescent="0.25">
      <c r="A661" s="79" t="s">
        <v>1465</v>
      </c>
      <c r="B661" s="79" t="s">
        <v>139</v>
      </c>
      <c r="C661" s="79" t="s">
        <v>144</v>
      </c>
      <c r="D661" s="79" t="s">
        <v>1286</v>
      </c>
      <c r="E661" s="79" t="s">
        <v>321</v>
      </c>
      <c r="F661" s="81">
        <v>65650</v>
      </c>
      <c r="G661" s="80" t="s">
        <v>13</v>
      </c>
      <c r="H661" s="82"/>
      <c r="I661" s="78"/>
      <c r="J661" s="80" t="s">
        <v>2</v>
      </c>
      <c r="K661" s="80" t="s">
        <v>14</v>
      </c>
      <c r="L661" s="80" t="s">
        <v>15</v>
      </c>
    </row>
    <row r="662" spans="1:12" ht="15.75" hidden="1" x14ac:dyDescent="0.25">
      <c r="A662" s="79" t="s">
        <v>1346</v>
      </c>
      <c r="B662" s="79" t="s">
        <v>1347</v>
      </c>
      <c r="C662" s="79" t="s">
        <v>3595</v>
      </c>
      <c r="D662" s="79" t="s">
        <v>201</v>
      </c>
      <c r="E662" s="79" t="s">
        <v>297</v>
      </c>
      <c r="F662" s="81">
        <v>65576</v>
      </c>
      <c r="G662" s="80" t="s">
        <v>13</v>
      </c>
      <c r="H662" s="82"/>
      <c r="I662" s="78"/>
      <c r="J662" s="80" t="s">
        <v>3</v>
      </c>
      <c r="K662" s="80" t="s">
        <v>59</v>
      </c>
      <c r="L662" s="80" t="s">
        <v>60</v>
      </c>
    </row>
    <row r="663" spans="1:12" ht="15.75" hidden="1" x14ac:dyDescent="0.25">
      <c r="A663" s="79" t="s">
        <v>3185</v>
      </c>
      <c r="B663" s="79" t="s">
        <v>615</v>
      </c>
      <c r="C663" s="79" t="s">
        <v>51</v>
      </c>
      <c r="D663" s="79" t="s">
        <v>195</v>
      </c>
      <c r="E663" s="79" t="s">
        <v>510</v>
      </c>
      <c r="F663" s="81">
        <v>65524</v>
      </c>
      <c r="G663" s="80" t="s">
        <v>13</v>
      </c>
      <c r="H663" s="82"/>
      <c r="I663" s="78"/>
      <c r="J663" s="80" t="s">
        <v>3</v>
      </c>
      <c r="K663" s="80" t="s">
        <v>59</v>
      </c>
      <c r="L663" s="80" t="s">
        <v>60</v>
      </c>
    </row>
    <row r="664" spans="1:12" ht="15.75" hidden="1" x14ac:dyDescent="0.25">
      <c r="A664" s="79" t="s">
        <v>1414</v>
      </c>
      <c r="B664" s="79" t="s">
        <v>254</v>
      </c>
      <c r="C664" s="79" t="s">
        <v>1047</v>
      </c>
      <c r="D664" s="79" t="s">
        <v>195</v>
      </c>
      <c r="E664" s="79" t="s">
        <v>508</v>
      </c>
      <c r="F664" s="81">
        <v>65434</v>
      </c>
      <c r="G664" s="80" t="s">
        <v>13</v>
      </c>
      <c r="H664" s="82"/>
      <c r="I664" s="85"/>
      <c r="J664" s="80" t="s">
        <v>3</v>
      </c>
      <c r="K664" s="80" t="s">
        <v>59</v>
      </c>
      <c r="L664" s="80" t="s">
        <v>60</v>
      </c>
    </row>
    <row r="665" spans="1:12" ht="15.75" hidden="1" x14ac:dyDescent="0.25">
      <c r="A665" s="79" t="s">
        <v>2778</v>
      </c>
      <c r="B665" s="79" t="s">
        <v>641</v>
      </c>
      <c r="C665" s="79" t="s">
        <v>3504</v>
      </c>
      <c r="D665" s="79" t="s">
        <v>1475</v>
      </c>
      <c r="E665" s="79" t="s">
        <v>1476</v>
      </c>
      <c r="F665" s="81">
        <v>65330</v>
      </c>
      <c r="G665" s="80" t="s">
        <v>13</v>
      </c>
      <c r="H665" s="82"/>
      <c r="I665" s="78"/>
      <c r="J665" s="80" t="s">
        <v>2</v>
      </c>
      <c r="K665" s="80" t="s">
        <v>14</v>
      </c>
      <c r="L665" s="80" t="s">
        <v>15</v>
      </c>
    </row>
    <row r="666" spans="1:12" ht="15.75" hidden="1" x14ac:dyDescent="0.25">
      <c r="A666" s="79" t="s">
        <v>3596</v>
      </c>
      <c r="B666" s="79" t="s">
        <v>35</v>
      </c>
      <c r="C666" s="79" t="s">
        <v>87</v>
      </c>
      <c r="D666" s="79" t="s">
        <v>195</v>
      </c>
      <c r="E666" s="79" t="s">
        <v>459</v>
      </c>
      <c r="F666" s="81">
        <v>65293</v>
      </c>
      <c r="G666" s="80" t="s">
        <v>13</v>
      </c>
      <c r="H666" s="82"/>
      <c r="I666" s="78"/>
      <c r="J666" s="80" t="s">
        <v>3</v>
      </c>
      <c r="K666" s="80" t="s">
        <v>59</v>
      </c>
      <c r="L666" s="80" t="s">
        <v>60</v>
      </c>
    </row>
    <row r="667" spans="1:12" ht="15.75" hidden="1" x14ac:dyDescent="0.25">
      <c r="A667" s="79" t="s">
        <v>2777</v>
      </c>
      <c r="B667" s="79" t="s">
        <v>641</v>
      </c>
      <c r="C667" s="86"/>
      <c r="D667" s="79" t="s">
        <v>195</v>
      </c>
      <c r="E667" s="79" t="s">
        <v>814</v>
      </c>
      <c r="F667" s="81">
        <v>65256</v>
      </c>
      <c r="G667" s="80" t="s">
        <v>13</v>
      </c>
      <c r="H667" s="82"/>
      <c r="I667" s="78"/>
      <c r="J667" s="80" t="s">
        <v>1</v>
      </c>
      <c r="K667" s="80" t="s">
        <v>59</v>
      </c>
      <c r="L667" s="80" t="s">
        <v>60</v>
      </c>
    </row>
    <row r="668" spans="1:12" ht="15.75" hidden="1" x14ac:dyDescent="0.25">
      <c r="A668" s="79" t="s">
        <v>1377</v>
      </c>
      <c r="B668" s="79" t="s">
        <v>1232</v>
      </c>
      <c r="C668" s="79" t="s">
        <v>483</v>
      </c>
      <c r="D668" s="79" t="s">
        <v>201</v>
      </c>
      <c r="E668" s="79" t="s">
        <v>270</v>
      </c>
      <c r="F668" s="81">
        <v>65141</v>
      </c>
      <c r="G668" s="80" t="s">
        <v>13</v>
      </c>
      <c r="H668" s="82"/>
      <c r="I668" s="85"/>
      <c r="J668" s="80" t="s">
        <v>3372</v>
      </c>
      <c r="K668" s="80" t="s">
        <v>59</v>
      </c>
      <c r="L668" s="80" t="s">
        <v>60</v>
      </c>
    </row>
    <row r="669" spans="1:12" ht="15.75" hidden="1" x14ac:dyDescent="0.25">
      <c r="A669" s="79" t="s">
        <v>3597</v>
      </c>
      <c r="B669" s="79" t="s">
        <v>95</v>
      </c>
      <c r="C669" s="79" t="s">
        <v>1132</v>
      </c>
      <c r="D669" s="79" t="s">
        <v>588</v>
      </c>
      <c r="E669" s="79" t="s">
        <v>205</v>
      </c>
      <c r="F669" s="81">
        <v>65050</v>
      </c>
      <c r="G669" s="80" t="s">
        <v>13</v>
      </c>
      <c r="H669" s="82"/>
      <c r="I669" s="84"/>
      <c r="J669" s="80" t="s">
        <v>3</v>
      </c>
      <c r="K669" s="80" t="s">
        <v>59</v>
      </c>
      <c r="L669" s="80" t="s">
        <v>60</v>
      </c>
    </row>
    <row r="670" spans="1:12" ht="15.75" hidden="1" x14ac:dyDescent="0.25">
      <c r="A670" s="79" t="s">
        <v>1891</v>
      </c>
      <c r="B670" s="79" t="s">
        <v>286</v>
      </c>
      <c r="C670" s="79" t="s">
        <v>3598</v>
      </c>
      <c r="D670" s="79" t="s">
        <v>2780</v>
      </c>
      <c r="E670" s="79" t="s">
        <v>37</v>
      </c>
      <c r="F670" s="81">
        <v>65000</v>
      </c>
      <c r="G670" s="80" t="s">
        <v>13</v>
      </c>
      <c r="H670" s="82"/>
      <c r="I670" s="78"/>
      <c r="J670" s="80" t="s">
        <v>2</v>
      </c>
      <c r="K670" s="80" t="s">
        <v>14</v>
      </c>
      <c r="L670" s="80" t="s">
        <v>15</v>
      </c>
    </row>
    <row r="671" spans="1:12" ht="15.75" hidden="1" x14ac:dyDescent="0.25">
      <c r="A671" s="79" t="s">
        <v>1396</v>
      </c>
      <c r="B671" s="79" t="s">
        <v>1397</v>
      </c>
      <c r="C671" s="79" t="s">
        <v>13</v>
      </c>
      <c r="D671" s="79" t="s">
        <v>195</v>
      </c>
      <c r="E671" s="79" t="s">
        <v>410</v>
      </c>
      <c r="F671" s="81">
        <v>64957</v>
      </c>
      <c r="G671" s="80" t="s">
        <v>13</v>
      </c>
      <c r="H671" s="82"/>
      <c r="I671" s="78"/>
      <c r="J671" s="80" t="s">
        <v>3</v>
      </c>
      <c r="K671" s="80" t="s">
        <v>59</v>
      </c>
      <c r="L671" s="80" t="s">
        <v>60</v>
      </c>
    </row>
    <row r="672" spans="1:12" ht="15.75" hidden="1" x14ac:dyDescent="0.25">
      <c r="A672" s="79" t="s">
        <v>1496</v>
      </c>
      <c r="B672" s="79" t="s">
        <v>1052</v>
      </c>
      <c r="C672" s="79" t="s">
        <v>956</v>
      </c>
      <c r="D672" s="79" t="s">
        <v>1497</v>
      </c>
      <c r="E672" s="79" t="s">
        <v>658</v>
      </c>
      <c r="F672" s="81">
        <v>64954</v>
      </c>
      <c r="G672" s="80" t="s">
        <v>13</v>
      </c>
      <c r="H672" s="82"/>
      <c r="I672" s="78"/>
      <c r="J672" s="80" t="s">
        <v>2</v>
      </c>
      <c r="K672" s="80" t="s">
        <v>14</v>
      </c>
      <c r="L672" s="80" t="s">
        <v>15</v>
      </c>
    </row>
    <row r="673" spans="1:12" ht="15.75" hidden="1" x14ac:dyDescent="0.25">
      <c r="A673" s="79" t="s">
        <v>914</v>
      </c>
      <c r="B673" s="79" t="s">
        <v>313</v>
      </c>
      <c r="C673" s="79" t="s">
        <v>12</v>
      </c>
      <c r="D673" s="79" t="s">
        <v>195</v>
      </c>
      <c r="E673" s="79" t="s">
        <v>508</v>
      </c>
      <c r="F673" s="81">
        <v>64923</v>
      </c>
      <c r="G673" s="80" t="s">
        <v>13</v>
      </c>
      <c r="H673" s="82"/>
      <c r="I673" s="78"/>
      <c r="J673" s="80" t="s">
        <v>3</v>
      </c>
      <c r="K673" s="80" t="s">
        <v>59</v>
      </c>
      <c r="L673" s="80" t="s">
        <v>60</v>
      </c>
    </row>
    <row r="674" spans="1:12" ht="15.75" hidden="1" x14ac:dyDescent="0.25">
      <c r="A674" s="79" t="s">
        <v>457</v>
      </c>
      <c r="B674" s="79" t="s">
        <v>1265</v>
      </c>
      <c r="C674" s="79" t="s">
        <v>18</v>
      </c>
      <c r="D674" s="79" t="s">
        <v>1184</v>
      </c>
      <c r="E674" s="79" t="s">
        <v>53</v>
      </c>
      <c r="F674" s="81">
        <v>64903</v>
      </c>
      <c r="G674" s="80" t="s">
        <v>13</v>
      </c>
      <c r="H674" s="82"/>
      <c r="I674" s="78"/>
      <c r="J674" s="80" t="s">
        <v>2</v>
      </c>
      <c r="K674" s="80" t="s">
        <v>14</v>
      </c>
      <c r="L674" s="80" t="s">
        <v>15</v>
      </c>
    </row>
    <row r="675" spans="1:12" ht="15.75" hidden="1" x14ac:dyDescent="0.25">
      <c r="A675" s="79" t="s">
        <v>850</v>
      </c>
      <c r="B675" s="79" t="s">
        <v>1163</v>
      </c>
      <c r="C675" s="86"/>
      <c r="D675" s="79" t="s">
        <v>201</v>
      </c>
      <c r="E675" s="79" t="s">
        <v>297</v>
      </c>
      <c r="F675" s="81">
        <v>64872</v>
      </c>
      <c r="G675" s="80" t="s">
        <v>13</v>
      </c>
      <c r="H675" s="82"/>
      <c r="I675" s="78"/>
      <c r="J675" s="80" t="s">
        <v>1</v>
      </c>
      <c r="K675" s="80" t="s">
        <v>59</v>
      </c>
      <c r="L675" s="80" t="s">
        <v>60</v>
      </c>
    </row>
    <row r="676" spans="1:12" ht="15.75" hidden="1" x14ac:dyDescent="0.25">
      <c r="A676" s="79" t="s">
        <v>1398</v>
      </c>
      <c r="B676" s="79" t="s">
        <v>147</v>
      </c>
      <c r="C676" s="79" t="s">
        <v>50</v>
      </c>
      <c r="D676" s="79" t="s">
        <v>195</v>
      </c>
      <c r="E676" s="79" t="s">
        <v>463</v>
      </c>
      <c r="F676" s="81">
        <v>64801</v>
      </c>
      <c r="G676" s="80" t="s">
        <v>13</v>
      </c>
      <c r="H676" s="82"/>
      <c r="I676" s="78"/>
      <c r="J676" s="80" t="s">
        <v>3375</v>
      </c>
      <c r="K676" s="80" t="s">
        <v>59</v>
      </c>
      <c r="L676" s="80" t="s">
        <v>60</v>
      </c>
    </row>
    <row r="677" spans="1:12" ht="15.75" hidden="1" x14ac:dyDescent="0.25">
      <c r="A677" s="79" t="s">
        <v>1401</v>
      </c>
      <c r="B677" s="79" t="s">
        <v>650</v>
      </c>
      <c r="C677" s="79" t="s">
        <v>18</v>
      </c>
      <c r="D677" s="79" t="s">
        <v>201</v>
      </c>
      <c r="E677" s="79" t="s">
        <v>270</v>
      </c>
      <c r="F677" s="81">
        <v>64796</v>
      </c>
      <c r="G677" s="80" t="s">
        <v>13</v>
      </c>
      <c r="H677" s="82"/>
      <c r="I677" s="85"/>
      <c r="J677" s="80" t="s">
        <v>3372</v>
      </c>
      <c r="K677" s="80" t="s">
        <v>59</v>
      </c>
      <c r="L677" s="80" t="s">
        <v>60</v>
      </c>
    </row>
    <row r="678" spans="1:12" ht="15.75" hidden="1" x14ac:dyDescent="0.25">
      <c r="A678" s="79" t="s">
        <v>1410</v>
      </c>
      <c r="B678" s="79" t="s">
        <v>875</v>
      </c>
      <c r="C678" s="79" t="s">
        <v>865</v>
      </c>
      <c r="D678" s="79" t="s">
        <v>201</v>
      </c>
      <c r="E678" s="79" t="s">
        <v>163</v>
      </c>
      <c r="F678" s="81">
        <v>64783</v>
      </c>
      <c r="G678" s="80" t="s">
        <v>13</v>
      </c>
      <c r="H678" s="82"/>
      <c r="I678" s="78"/>
      <c r="J678" s="80" t="s">
        <v>3</v>
      </c>
      <c r="K678" s="80" t="s">
        <v>59</v>
      </c>
      <c r="L678" s="80" t="s">
        <v>60</v>
      </c>
    </row>
    <row r="679" spans="1:12" ht="15.75" hidden="1" x14ac:dyDescent="0.25">
      <c r="A679" s="79" t="s">
        <v>1446</v>
      </c>
      <c r="B679" s="79" t="s">
        <v>1447</v>
      </c>
      <c r="C679" s="79" t="s">
        <v>313</v>
      </c>
      <c r="D679" s="79" t="s">
        <v>195</v>
      </c>
      <c r="E679" s="79" t="s">
        <v>189</v>
      </c>
      <c r="F679" s="81">
        <v>64747</v>
      </c>
      <c r="G679" s="80" t="s">
        <v>13</v>
      </c>
      <c r="H679" s="82"/>
      <c r="I679" s="78"/>
      <c r="J679" s="80" t="s">
        <v>3</v>
      </c>
      <c r="K679" s="80" t="s">
        <v>59</v>
      </c>
      <c r="L679" s="80" t="s">
        <v>60</v>
      </c>
    </row>
    <row r="680" spans="1:12" ht="15.75" hidden="1" x14ac:dyDescent="0.25">
      <c r="A680" s="79" t="s">
        <v>1455</v>
      </c>
      <c r="B680" s="79" t="s">
        <v>1076</v>
      </c>
      <c r="C680" s="79" t="s">
        <v>187</v>
      </c>
      <c r="D680" s="79" t="s">
        <v>195</v>
      </c>
      <c r="E680" s="79" t="s">
        <v>508</v>
      </c>
      <c r="F680" s="81">
        <v>64728</v>
      </c>
      <c r="G680" s="80" t="s">
        <v>13</v>
      </c>
      <c r="H680" s="82"/>
      <c r="I680" s="78"/>
      <c r="J680" s="80" t="s">
        <v>3</v>
      </c>
      <c r="K680" s="80" t="s">
        <v>59</v>
      </c>
      <c r="L680" s="80" t="s">
        <v>60</v>
      </c>
    </row>
    <row r="681" spans="1:12" ht="15.75" hidden="1" x14ac:dyDescent="0.25">
      <c r="A681" s="79" t="s">
        <v>1083</v>
      </c>
      <c r="B681" s="79" t="s">
        <v>468</v>
      </c>
      <c r="C681" s="79" t="s">
        <v>12</v>
      </c>
      <c r="D681" s="79" t="s">
        <v>3599</v>
      </c>
      <c r="E681" s="79" t="s">
        <v>53</v>
      </c>
      <c r="F681" s="81">
        <v>64705</v>
      </c>
      <c r="G681" s="80" t="s">
        <v>13</v>
      </c>
      <c r="H681" s="82"/>
      <c r="I681" s="78"/>
      <c r="J681" s="80" t="s">
        <v>2</v>
      </c>
      <c r="K681" s="80" t="s">
        <v>14</v>
      </c>
      <c r="L681" s="80" t="s">
        <v>15</v>
      </c>
    </row>
    <row r="682" spans="1:12" ht="15.75" hidden="1" x14ac:dyDescent="0.25">
      <c r="A682" s="79" t="s">
        <v>3600</v>
      </c>
      <c r="B682" s="79" t="s">
        <v>351</v>
      </c>
      <c r="C682" s="79" t="s">
        <v>3601</v>
      </c>
      <c r="D682" s="79" t="s">
        <v>3602</v>
      </c>
      <c r="E682" s="79" t="s">
        <v>178</v>
      </c>
      <c r="F682" s="81">
        <v>64696</v>
      </c>
      <c r="G682" s="80" t="s">
        <v>13</v>
      </c>
      <c r="H682" s="82"/>
      <c r="I682" s="78"/>
      <c r="J682" s="80" t="s">
        <v>2</v>
      </c>
      <c r="K682" s="80" t="s">
        <v>14</v>
      </c>
      <c r="L682" s="80" t="s">
        <v>15</v>
      </c>
    </row>
    <row r="683" spans="1:12" ht="15.75" hidden="1" x14ac:dyDescent="0.25">
      <c r="A683" s="79" t="s">
        <v>1280</v>
      </c>
      <c r="B683" s="79" t="s">
        <v>227</v>
      </c>
      <c r="C683" s="79" t="s">
        <v>3520</v>
      </c>
      <c r="D683" s="79" t="s">
        <v>195</v>
      </c>
      <c r="E683" s="79" t="s">
        <v>1281</v>
      </c>
      <c r="F683" s="81">
        <v>64613</v>
      </c>
      <c r="G683" s="80" t="s">
        <v>13</v>
      </c>
      <c r="H683" s="82"/>
      <c r="I683" s="78"/>
      <c r="J683" s="80" t="s">
        <v>3</v>
      </c>
      <c r="K683" s="80" t="s">
        <v>59</v>
      </c>
      <c r="L683" s="80" t="s">
        <v>60</v>
      </c>
    </row>
    <row r="684" spans="1:12" ht="15.75" hidden="1" x14ac:dyDescent="0.25">
      <c r="A684" s="79" t="s">
        <v>1356</v>
      </c>
      <c r="B684" s="79" t="s">
        <v>465</v>
      </c>
      <c r="C684" s="79" t="s">
        <v>483</v>
      </c>
      <c r="D684" s="79" t="s">
        <v>1357</v>
      </c>
      <c r="E684" s="79" t="s">
        <v>120</v>
      </c>
      <c r="F684" s="81">
        <v>64529</v>
      </c>
      <c r="G684" s="80" t="s">
        <v>13</v>
      </c>
      <c r="H684" s="82"/>
      <c r="I684" s="78"/>
      <c r="J684" s="80" t="s">
        <v>4</v>
      </c>
      <c r="K684" s="80" t="s">
        <v>14</v>
      </c>
      <c r="L684" s="80" t="s">
        <v>121</v>
      </c>
    </row>
    <row r="685" spans="1:12" ht="15.75" hidden="1" x14ac:dyDescent="0.25">
      <c r="A685" s="79" t="s">
        <v>1385</v>
      </c>
      <c r="B685" s="79" t="s">
        <v>1386</v>
      </c>
      <c r="C685" s="79" t="s">
        <v>3603</v>
      </c>
      <c r="D685" s="79" t="s">
        <v>201</v>
      </c>
      <c r="E685" s="79" t="s">
        <v>270</v>
      </c>
      <c r="F685" s="81">
        <v>64475</v>
      </c>
      <c r="G685" s="80" t="s">
        <v>13</v>
      </c>
      <c r="H685" s="82"/>
      <c r="I685" s="85"/>
      <c r="J685" s="80" t="s">
        <v>3</v>
      </c>
      <c r="K685" s="80" t="s">
        <v>59</v>
      </c>
      <c r="L685" s="80" t="s">
        <v>60</v>
      </c>
    </row>
    <row r="686" spans="1:12" ht="15.75" hidden="1" x14ac:dyDescent="0.25">
      <c r="A686" s="79" t="s">
        <v>645</v>
      </c>
      <c r="B686" s="79" t="s">
        <v>1334</v>
      </c>
      <c r="C686" s="86"/>
      <c r="D686" s="79" t="s">
        <v>201</v>
      </c>
      <c r="E686" s="79" t="s">
        <v>208</v>
      </c>
      <c r="F686" s="81">
        <v>64435</v>
      </c>
      <c r="G686" s="80" t="s">
        <v>13</v>
      </c>
      <c r="H686" s="82"/>
      <c r="I686" s="78"/>
      <c r="J686" s="80" t="s">
        <v>1</v>
      </c>
      <c r="K686" s="80" t="s">
        <v>59</v>
      </c>
      <c r="L686" s="80" t="s">
        <v>60</v>
      </c>
    </row>
    <row r="687" spans="1:12" ht="15.75" hidden="1" x14ac:dyDescent="0.25">
      <c r="A687" s="79" t="s">
        <v>1230</v>
      </c>
      <c r="B687" s="79" t="s">
        <v>1226</v>
      </c>
      <c r="C687" s="79" t="s">
        <v>43</v>
      </c>
      <c r="D687" s="79" t="s">
        <v>201</v>
      </c>
      <c r="E687" s="79" t="s">
        <v>573</v>
      </c>
      <c r="F687" s="81">
        <v>64380</v>
      </c>
      <c r="G687" s="80" t="s">
        <v>13</v>
      </c>
      <c r="H687" s="82"/>
      <c r="I687" s="78"/>
      <c r="J687" s="80" t="s">
        <v>3372</v>
      </c>
      <c r="K687" s="80" t="s">
        <v>59</v>
      </c>
      <c r="L687" s="80" t="s">
        <v>60</v>
      </c>
    </row>
    <row r="688" spans="1:12" ht="15.75" hidden="1" x14ac:dyDescent="0.25">
      <c r="A688" s="79" t="s">
        <v>1467</v>
      </c>
      <c r="B688" s="79" t="s">
        <v>86</v>
      </c>
      <c r="C688" s="79" t="s">
        <v>224</v>
      </c>
      <c r="D688" s="79" t="s">
        <v>195</v>
      </c>
      <c r="E688" s="79" t="s">
        <v>463</v>
      </c>
      <c r="F688" s="81">
        <v>64363</v>
      </c>
      <c r="G688" s="80" t="s">
        <v>13</v>
      </c>
      <c r="H688" s="82"/>
      <c r="I688" s="78"/>
      <c r="J688" s="80" t="s">
        <v>1</v>
      </c>
      <c r="K688" s="80" t="s">
        <v>59</v>
      </c>
      <c r="L688" s="80" t="s">
        <v>60</v>
      </c>
    </row>
    <row r="689" spans="1:12" ht="15.75" hidden="1" x14ac:dyDescent="0.25">
      <c r="A689" s="79" t="s">
        <v>1294</v>
      </c>
      <c r="B689" s="79" t="s">
        <v>1256</v>
      </c>
      <c r="C689" s="79" t="s">
        <v>1148</v>
      </c>
      <c r="D689" s="79" t="s">
        <v>195</v>
      </c>
      <c r="E689" s="79" t="s">
        <v>1281</v>
      </c>
      <c r="F689" s="81">
        <v>64352</v>
      </c>
      <c r="G689" s="80" t="s">
        <v>13</v>
      </c>
      <c r="H689" s="82"/>
      <c r="I689" s="78"/>
      <c r="J689" s="80" t="s">
        <v>3</v>
      </c>
      <c r="K689" s="80" t="s">
        <v>59</v>
      </c>
      <c r="L689" s="80" t="s">
        <v>60</v>
      </c>
    </row>
    <row r="690" spans="1:12" ht="15.75" hidden="1" x14ac:dyDescent="0.25">
      <c r="A690" s="79" t="s">
        <v>1423</v>
      </c>
      <c r="B690" s="79" t="s">
        <v>1424</v>
      </c>
      <c r="C690" s="79" t="s">
        <v>3251</v>
      </c>
      <c r="D690" s="79" t="s">
        <v>201</v>
      </c>
      <c r="E690" s="79" t="s">
        <v>163</v>
      </c>
      <c r="F690" s="81">
        <v>64350</v>
      </c>
      <c r="G690" s="80" t="s">
        <v>13</v>
      </c>
      <c r="H690" s="82"/>
      <c r="I690" s="78"/>
      <c r="J690" s="80" t="s">
        <v>3372</v>
      </c>
      <c r="K690" s="80" t="s">
        <v>59</v>
      </c>
      <c r="L690" s="80" t="s">
        <v>60</v>
      </c>
    </row>
    <row r="691" spans="1:12" ht="15.75" hidden="1" x14ac:dyDescent="0.25">
      <c r="A691" s="79" t="s">
        <v>2781</v>
      </c>
      <c r="B691" s="79" t="s">
        <v>2782</v>
      </c>
      <c r="C691" s="86"/>
      <c r="D691" s="79" t="s">
        <v>2783</v>
      </c>
      <c r="E691" s="79" t="s">
        <v>89</v>
      </c>
      <c r="F691" s="81">
        <v>64348</v>
      </c>
      <c r="G691" s="80" t="s">
        <v>13</v>
      </c>
      <c r="H691" s="82"/>
      <c r="I691" s="78"/>
      <c r="J691" s="80" t="s">
        <v>2</v>
      </c>
      <c r="K691" s="80" t="s">
        <v>14</v>
      </c>
      <c r="L691" s="80" t="s">
        <v>15</v>
      </c>
    </row>
    <row r="692" spans="1:12" ht="15.75" hidden="1" x14ac:dyDescent="0.25">
      <c r="A692" s="79" t="s">
        <v>884</v>
      </c>
      <c r="B692" s="79" t="s">
        <v>219</v>
      </c>
      <c r="C692" s="79" t="s">
        <v>3604</v>
      </c>
      <c r="D692" s="79" t="s">
        <v>195</v>
      </c>
      <c r="E692" s="79" t="s">
        <v>459</v>
      </c>
      <c r="F692" s="81">
        <v>64337</v>
      </c>
      <c r="G692" s="80" t="s">
        <v>13</v>
      </c>
      <c r="H692" s="82"/>
      <c r="I692" s="78"/>
      <c r="J692" s="80" t="s">
        <v>1</v>
      </c>
      <c r="K692" s="80" t="s">
        <v>59</v>
      </c>
      <c r="L692" s="80" t="s">
        <v>60</v>
      </c>
    </row>
    <row r="693" spans="1:12" ht="15.75" hidden="1" x14ac:dyDescent="0.25">
      <c r="A693" s="79" t="s">
        <v>21</v>
      </c>
      <c r="B693" s="79" t="s">
        <v>781</v>
      </c>
      <c r="C693" s="79" t="s">
        <v>3605</v>
      </c>
      <c r="D693" s="79" t="s">
        <v>201</v>
      </c>
      <c r="E693" s="79" t="s">
        <v>297</v>
      </c>
      <c r="F693" s="81">
        <v>64331</v>
      </c>
      <c r="G693" s="80" t="s">
        <v>13</v>
      </c>
      <c r="H693" s="82"/>
      <c r="I693" s="78"/>
      <c r="J693" s="80" t="s">
        <v>3</v>
      </c>
      <c r="K693" s="80" t="s">
        <v>59</v>
      </c>
      <c r="L693" s="80" t="s">
        <v>60</v>
      </c>
    </row>
    <row r="694" spans="1:12" ht="15.75" hidden="1" x14ac:dyDescent="0.25">
      <c r="A694" s="79" t="s">
        <v>1407</v>
      </c>
      <c r="B694" s="79" t="s">
        <v>1408</v>
      </c>
      <c r="C694" s="86"/>
      <c r="D694" s="79" t="s">
        <v>201</v>
      </c>
      <c r="E694" s="79" t="s">
        <v>582</v>
      </c>
      <c r="F694" s="81">
        <v>64287</v>
      </c>
      <c r="G694" s="80" t="s">
        <v>13</v>
      </c>
      <c r="H694" s="82"/>
      <c r="I694" s="78"/>
      <c r="J694" s="80" t="s">
        <v>1</v>
      </c>
      <c r="K694" s="80" t="s">
        <v>59</v>
      </c>
      <c r="L694" s="80" t="s">
        <v>60</v>
      </c>
    </row>
    <row r="695" spans="1:12" ht="15.75" hidden="1" x14ac:dyDescent="0.25">
      <c r="A695" s="79" t="s">
        <v>1439</v>
      </c>
      <c r="B695" s="79" t="s">
        <v>147</v>
      </c>
      <c r="C695" s="79" t="s">
        <v>1599</v>
      </c>
      <c r="D695" s="79" t="s">
        <v>201</v>
      </c>
      <c r="E695" s="79" t="s">
        <v>163</v>
      </c>
      <c r="F695" s="81">
        <v>64266</v>
      </c>
      <c r="G695" s="80" t="s">
        <v>13</v>
      </c>
      <c r="H695" s="82"/>
      <c r="I695" s="78"/>
      <c r="J695" s="80" t="s">
        <v>3</v>
      </c>
      <c r="K695" s="80" t="s">
        <v>59</v>
      </c>
      <c r="L695" s="80" t="s">
        <v>60</v>
      </c>
    </row>
    <row r="696" spans="1:12" ht="15.75" hidden="1" x14ac:dyDescent="0.25">
      <c r="A696" s="79" t="s">
        <v>1255</v>
      </c>
      <c r="B696" s="79" t="s">
        <v>1256</v>
      </c>
      <c r="C696" s="79" t="s">
        <v>344</v>
      </c>
      <c r="D696" s="79" t="s">
        <v>201</v>
      </c>
      <c r="E696" s="79" t="s">
        <v>258</v>
      </c>
      <c r="F696" s="81">
        <v>64247</v>
      </c>
      <c r="G696" s="80" t="s">
        <v>13</v>
      </c>
      <c r="H696" s="83">
        <v>2000</v>
      </c>
      <c r="I696" s="78"/>
      <c r="J696" s="80" t="s">
        <v>3</v>
      </c>
      <c r="K696" s="80" t="s">
        <v>59</v>
      </c>
      <c r="L696" s="80" t="s">
        <v>60</v>
      </c>
    </row>
    <row r="697" spans="1:12" ht="15.75" hidden="1" x14ac:dyDescent="0.25">
      <c r="A697" s="79" t="s">
        <v>1411</v>
      </c>
      <c r="B697" s="79" t="s">
        <v>46</v>
      </c>
      <c r="C697" s="79" t="s">
        <v>87</v>
      </c>
      <c r="D697" s="79" t="s">
        <v>1412</v>
      </c>
      <c r="E697" s="79" t="s">
        <v>141</v>
      </c>
      <c r="F697" s="81">
        <v>64130</v>
      </c>
      <c r="G697" s="80" t="s">
        <v>13</v>
      </c>
      <c r="H697" s="82"/>
      <c r="I697" s="78"/>
      <c r="J697" s="80" t="s">
        <v>2</v>
      </c>
      <c r="K697" s="80" t="s">
        <v>14</v>
      </c>
      <c r="L697" s="80" t="s">
        <v>15</v>
      </c>
    </row>
    <row r="698" spans="1:12" ht="15.75" hidden="1" x14ac:dyDescent="0.25">
      <c r="A698" s="79" t="s">
        <v>1441</v>
      </c>
      <c r="B698" s="79" t="s">
        <v>1089</v>
      </c>
      <c r="C698" s="79" t="s">
        <v>313</v>
      </c>
      <c r="D698" s="79" t="s">
        <v>201</v>
      </c>
      <c r="E698" s="79" t="s">
        <v>392</v>
      </c>
      <c r="F698" s="81">
        <v>64106</v>
      </c>
      <c r="G698" s="80" t="s">
        <v>13</v>
      </c>
      <c r="H698" s="82"/>
      <c r="I698" s="78"/>
      <c r="J698" s="80" t="s">
        <v>3</v>
      </c>
      <c r="K698" s="80" t="s">
        <v>59</v>
      </c>
      <c r="L698" s="80" t="s">
        <v>60</v>
      </c>
    </row>
    <row r="699" spans="1:12" ht="15.75" hidden="1" x14ac:dyDescent="0.25">
      <c r="A699" s="79" t="s">
        <v>2784</v>
      </c>
      <c r="B699" s="79" t="s">
        <v>70</v>
      </c>
      <c r="C699" s="79" t="s">
        <v>115</v>
      </c>
      <c r="D699" s="79" t="s">
        <v>2785</v>
      </c>
      <c r="E699" s="79" t="s">
        <v>53</v>
      </c>
      <c r="F699" s="81">
        <v>64028</v>
      </c>
      <c r="G699" s="80" t="s">
        <v>13</v>
      </c>
      <c r="H699" s="82"/>
      <c r="I699" s="78"/>
      <c r="J699" s="80" t="s">
        <v>2</v>
      </c>
      <c r="K699" s="80" t="s">
        <v>14</v>
      </c>
      <c r="L699" s="80" t="s">
        <v>15</v>
      </c>
    </row>
    <row r="700" spans="1:12" ht="15.75" hidden="1" x14ac:dyDescent="0.25">
      <c r="A700" s="79" t="s">
        <v>1406</v>
      </c>
      <c r="B700" s="79" t="s">
        <v>483</v>
      </c>
      <c r="C700" s="79" t="s">
        <v>1074</v>
      </c>
      <c r="D700" s="79" t="s">
        <v>195</v>
      </c>
      <c r="E700" s="79" t="s">
        <v>459</v>
      </c>
      <c r="F700" s="81">
        <v>63995</v>
      </c>
      <c r="G700" s="80" t="s">
        <v>13</v>
      </c>
      <c r="H700" s="82"/>
      <c r="I700" s="78"/>
      <c r="J700" s="80" t="s">
        <v>3375</v>
      </c>
      <c r="K700" s="80" t="s">
        <v>59</v>
      </c>
      <c r="L700" s="80" t="s">
        <v>60</v>
      </c>
    </row>
    <row r="701" spans="1:12" ht="15.75" hidden="1" x14ac:dyDescent="0.25">
      <c r="A701" s="79" t="s">
        <v>1532</v>
      </c>
      <c r="B701" s="79" t="s">
        <v>465</v>
      </c>
      <c r="C701" s="79" t="s">
        <v>3606</v>
      </c>
      <c r="D701" s="79" t="s">
        <v>3607</v>
      </c>
      <c r="E701" s="79" t="s">
        <v>1534</v>
      </c>
      <c r="F701" s="81">
        <v>63994</v>
      </c>
      <c r="G701" s="80" t="s">
        <v>13</v>
      </c>
      <c r="H701" s="82"/>
      <c r="I701" s="78"/>
      <c r="J701" s="80" t="s">
        <v>3373</v>
      </c>
      <c r="K701" s="80" t="s">
        <v>14</v>
      </c>
      <c r="L701" s="80" t="s">
        <v>15</v>
      </c>
    </row>
    <row r="702" spans="1:12" ht="15.75" hidden="1" x14ac:dyDescent="0.25">
      <c r="A702" s="79" t="s">
        <v>1891</v>
      </c>
      <c r="B702" s="79" t="s">
        <v>1482</v>
      </c>
      <c r="C702" s="79" t="s">
        <v>87</v>
      </c>
      <c r="D702" s="79" t="s">
        <v>712</v>
      </c>
      <c r="E702" s="79" t="s">
        <v>1082</v>
      </c>
      <c r="F702" s="81">
        <v>63978</v>
      </c>
      <c r="G702" s="80" t="s">
        <v>13</v>
      </c>
      <c r="H702" s="82"/>
      <c r="I702" s="78"/>
      <c r="J702" s="80" t="s">
        <v>3</v>
      </c>
      <c r="K702" s="80" t="s">
        <v>59</v>
      </c>
      <c r="L702" s="80" t="s">
        <v>60</v>
      </c>
    </row>
    <row r="703" spans="1:12" ht="15.75" hidden="1" x14ac:dyDescent="0.25">
      <c r="A703" s="79" t="s">
        <v>1342</v>
      </c>
      <c r="B703" s="79" t="s">
        <v>1343</v>
      </c>
      <c r="C703" s="79" t="s">
        <v>144</v>
      </c>
      <c r="D703" s="79" t="s">
        <v>195</v>
      </c>
      <c r="E703" s="79" t="s">
        <v>302</v>
      </c>
      <c r="F703" s="81">
        <v>63964</v>
      </c>
      <c r="G703" s="80" t="s">
        <v>13</v>
      </c>
      <c r="H703" s="82"/>
      <c r="I703" s="78"/>
      <c r="J703" s="80" t="s">
        <v>3375</v>
      </c>
      <c r="K703" s="80" t="s">
        <v>59</v>
      </c>
      <c r="L703" s="80" t="s">
        <v>60</v>
      </c>
    </row>
    <row r="704" spans="1:12" ht="15.75" hidden="1" x14ac:dyDescent="0.25">
      <c r="A704" s="79" t="s">
        <v>1452</v>
      </c>
      <c r="B704" s="79" t="s">
        <v>2099</v>
      </c>
      <c r="C704" s="79" t="s">
        <v>483</v>
      </c>
      <c r="D704" s="79" t="s">
        <v>3608</v>
      </c>
      <c r="E704" s="79" t="s">
        <v>706</v>
      </c>
      <c r="F704" s="81">
        <v>63954</v>
      </c>
      <c r="G704" s="80" t="s">
        <v>13</v>
      </c>
      <c r="H704" s="82"/>
      <c r="I704" s="78"/>
      <c r="J704" s="80" t="s">
        <v>3373</v>
      </c>
      <c r="K704" s="80" t="s">
        <v>14</v>
      </c>
      <c r="L704" s="80" t="s">
        <v>15</v>
      </c>
    </row>
    <row r="705" spans="1:12" ht="15.75" hidden="1" x14ac:dyDescent="0.25">
      <c r="A705" s="79" t="s">
        <v>3609</v>
      </c>
      <c r="B705" s="79" t="s">
        <v>2776</v>
      </c>
      <c r="C705" s="86"/>
      <c r="D705" s="79" t="s">
        <v>195</v>
      </c>
      <c r="E705" s="79" t="s">
        <v>410</v>
      </c>
      <c r="F705" s="81">
        <v>63952</v>
      </c>
      <c r="G705" s="80" t="s">
        <v>13</v>
      </c>
      <c r="H705" s="82"/>
      <c r="I705" s="78"/>
      <c r="J705" s="80" t="s">
        <v>3372</v>
      </c>
      <c r="K705" s="80" t="s">
        <v>59</v>
      </c>
      <c r="L705" s="80" t="s">
        <v>60</v>
      </c>
    </row>
    <row r="706" spans="1:12" ht="15.75" hidden="1" x14ac:dyDescent="0.25">
      <c r="A706" s="79" t="s">
        <v>1179</v>
      </c>
      <c r="B706" s="79" t="s">
        <v>1180</v>
      </c>
      <c r="C706" s="86"/>
      <c r="D706" s="79" t="s">
        <v>201</v>
      </c>
      <c r="E706" s="79" t="s">
        <v>258</v>
      </c>
      <c r="F706" s="81">
        <v>63929</v>
      </c>
      <c r="G706" s="80" t="s">
        <v>13</v>
      </c>
      <c r="H706" s="82"/>
      <c r="I706" s="78"/>
      <c r="J706" s="80" t="s">
        <v>1</v>
      </c>
      <c r="K706" s="80" t="s">
        <v>59</v>
      </c>
      <c r="L706" s="80" t="s">
        <v>60</v>
      </c>
    </row>
    <row r="707" spans="1:12" ht="15.75" hidden="1" x14ac:dyDescent="0.25">
      <c r="A707" s="79" t="s">
        <v>580</v>
      </c>
      <c r="B707" s="79" t="s">
        <v>35</v>
      </c>
      <c r="C707" s="79" t="s">
        <v>87</v>
      </c>
      <c r="D707" s="79" t="s">
        <v>1437</v>
      </c>
      <c r="E707" s="79" t="s">
        <v>120</v>
      </c>
      <c r="F707" s="81">
        <v>63911</v>
      </c>
      <c r="G707" s="80" t="s">
        <v>13</v>
      </c>
      <c r="H707" s="82"/>
      <c r="I707" s="78"/>
      <c r="J707" s="80" t="s">
        <v>4</v>
      </c>
      <c r="K707" s="80" t="s">
        <v>14</v>
      </c>
      <c r="L707" s="80" t="s">
        <v>121</v>
      </c>
    </row>
    <row r="708" spans="1:12" ht="15.75" hidden="1" x14ac:dyDescent="0.25">
      <c r="A708" s="79" t="s">
        <v>1473</v>
      </c>
      <c r="B708" s="79" t="s">
        <v>139</v>
      </c>
      <c r="C708" s="79" t="s">
        <v>1125</v>
      </c>
      <c r="D708" s="79" t="s">
        <v>201</v>
      </c>
      <c r="E708" s="79" t="s">
        <v>385</v>
      </c>
      <c r="F708" s="81">
        <v>63886</v>
      </c>
      <c r="G708" s="80" t="s">
        <v>13</v>
      </c>
      <c r="H708" s="82"/>
      <c r="I708" s="78"/>
      <c r="J708" s="80" t="s">
        <v>3</v>
      </c>
      <c r="K708" s="80" t="s">
        <v>59</v>
      </c>
      <c r="L708" s="80" t="s">
        <v>60</v>
      </c>
    </row>
    <row r="709" spans="1:12" ht="15.75" hidden="1" x14ac:dyDescent="0.25">
      <c r="A709" s="79" t="s">
        <v>1462</v>
      </c>
      <c r="B709" s="79" t="s">
        <v>111</v>
      </c>
      <c r="C709" s="79" t="s">
        <v>593</v>
      </c>
      <c r="D709" s="79" t="s">
        <v>195</v>
      </c>
      <c r="E709" s="79" t="s">
        <v>373</v>
      </c>
      <c r="F709" s="81">
        <v>63878</v>
      </c>
      <c r="G709" s="80" t="s">
        <v>13</v>
      </c>
      <c r="H709" s="82"/>
      <c r="I709" s="78"/>
      <c r="J709" s="80" t="s">
        <v>3375</v>
      </c>
      <c r="K709" s="80" t="s">
        <v>59</v>
      </c>
      <c r="L709" s="80" t="s">
        <v>60</v>
      </c>
    </row>
    <row r="710" spans="1:12" ht="15.75" hidden="1" x14ac:dyDescent="0.25">
      <c r="A710" s="79" t="s">
        <v>214</v>
      </c>
      <c r="B710" s="79" t="s">
        <v>1495</v>
      </c>
      <c r="C710" s="79" t="s">
        <v>3610</v>
      </c>
      <c r="D710" s="79" t="s">
        <v>195</v>
      </c>
      <c r="E710" s="79" t="s">
        <v>463</v>
      </c>
      <c r="F710" s="81">
        <v>63818</v>
      </c>
      <c r="G710" s="80" t="s">
        <v>13</v>
      </c>
      <c r="H710" s="82"/>
      <c r="I710" s="78"/>
      <c r="J710" s="80" t="s">
        <v>3</v>
      </c>
      <c r="K710" s="80" t="s">
        <v>59</v>
      </c>
      <c r="L710" s="80" t="s">
        <v>60</v>
      </c>
    </row>
    <row r="711" spans="1:12" ht="15.75" hidden="1" x14ac:dyDescent="0.25">
      <c r="A711" s="79" t="s">
        <v>1101</v>
      </c>
      <c r="B711" s="79" t="s">
        <v>1102</v>
      </c>
      <c r="C711" s="79" t="s">
        <v>774</v>
      </c>
      <c r="D711" s="79" t="s">
        <v>2790</v>
      </c>
      <c r="E711" s="79" t="s">
        <v>1104</v>
      </c>
      <c r="F711" s="81">
        <v>63805</v>
      </c>
      <c r="G711" s="80" t="s">
        <v>13</v>
      </c>
      <c r="H711" s="82"/>
      <c r="I711" s="78"/>
      <c r="J711" s="80" t="s">
        <v>2</v>
      </c>
      <c r="K711" s="80" t="s">
        <v>14</v>
      </c>
      <c r="L711" s="80" t="s">
        <v>15</v>
      </c>
    </row>
    <row r="712" spans="1:12" ht="15.75" hidden="1" x14ac:dyDescent="0.25">
      <c r="A712" s="79" t="s">
        <v>2791</v>
      </c>
      <c r="B712" s="79" t="s">
        <v>1540</v>
      </c>
      <c r="C712" s="79" t="s">
        <v>774</v>
      </c>
      <c r="D712" s="79" t="s">
        <v>1541</v>
      </c>
      <c r="E712" s="79" t="s">
        <v>493</v>
      </c>
      <c r="F712" s="81">
        <v>63774</v>
      </c>
      <c r="G712" s="80" t="s">
        <v>13</v>
      </c>
      <c r="H712" s="82"/>
      <c r="I712" s="78"/>
      <c r="J712" s="80" t="s">
        <v>2</v>
      </c>
      <c r="K712" s="80" t="s">
        <v>14</v>
      </c>
      <c r="L712" s="80" t="s">
        <v>15</v>
      </c>
    </row>
    <row r="713" spans="1:12" ht="15.75" hidden="1" x14ac:dyDescent="0.25">
      <c r="A713" s="79" t="s">
        <v>2541</v>
      </c>
      <c r="B713" s="79" t="s">
        <v>1052</v>
      </c>
      <c r="C713" s="79" t="s">
        <v>3611</v>
      </c>
      <c r="D713" s="79" t="s">
        <v>359</v>
      </c>
      <c r="E713" s="79" t="s">
        <v>994</v>
      </c>
      <c r="F713" s="81">
        <v>63763</v>
      </c>
      <c r="G713" s="80" t="s">
        <v>13</v>
      </c>
      <c r="H713" s="82"/>
      <c r="I713" s="78"/>
      <c r="J713" s="80" t="s">
        <v>2</v>
      </c>
      <c r="K713" s="80" t="s">
        <v>14</v>
      </c>
      <c r="L713" s="80" t="s">
        <v>15</v>
      </c>
    </row>
    <row r="714" spans="1:12" ht="15.75" hidden="1" x14ac:dyDescent="0.25">
      <c r="A714" s="79" t="s">
        <v>1340</v>
      </c>
      <c r="B714" s="79" t="s">
        <v>1341</v>
      </c>
      <c r="C714" s="86"/>
      <c r="D714" s="79" t="s">
        <v>195</v>
      </c>
      <c r="E714" s="79" t="s">
        <v>459</v>
      </c>
      <c r="F714" s="81">
        <v>63726</v>
      </c>
      <c r="G714" s="80" t="s">
        <v>13</v>
      </c>
      <c r="H714" s="82"/>
      <c r="I714" s="78"/>
      <c r="J714" s="80" t="s">
        <v>3</v>
      </c>
      <c r="K714" s="80" t="s">
        <v>59</v>
      </c>
      <c r="L714" s="80" t="s">
        <v>60</v>
      </c>
    </row>
    <row r="715" spans="1:12" ht="15.75" hidden="1" x14ac:dyDescent="0.25">
      <c r="A715" s="79" t="s">
        <v>3612</v>
      </c>
      <c r="B715" s="79" t="s">
        <v>2514</v>
      </c>
      <c r="C715" s="79" t="s">
        <v>87</v>
      </c>
      <c r="D715" s="79" t="s">
        <v>782</v>
      </c>
      <c r="E715" s="79" t="s">
        <v>169</v>
      </c>
      <c r="F715" s="81">
        <v>63721</v>
      </c>
      <c r="G715" s="80" t="s">
        <v>13</v>
      </c>
      <c r="H715" s="82"/>
      <c r="I715" s="78"/>
      <c r="J715" s="80" t="s">
        <v>3</v>
      </c>
      <c r="K715" s="80" t="s">
        <v>59</v>
      </c>
      <c r="L715" s="80" t="s">
        <v>60</v>
      </c>
    </row>
    <row r="716" spans="1:12" ht="15.75" hidden="1" x14ac:dyDescent="0.25">
      <c r="A716" s="79" t="s">
        <v>1449</v>
      </c>
      <c r="B716" s="79" t="s">
        <v>1450</v>
      </c>
      <c r="C716" s="86"/>
      <c r="D716" s="79" t="s">
        <v>201</v>
      </c>
      <c r="E716" s="79" t="s">
        <v>258</v>
      </c>
      <c r="F716" s="81">
        <v>63662</v>
      </c>
      <c r="G716" s="80" t="s">
        <v>13</v>
      </c>
      <c r="H716" s="82"/>
      <c r="I716" s="78"/>
      <c r="J716" s="80" t="s">
        <v>1</v>
      </c>
      <c r="K716" s="80" t="s">
        <v>59</v>
      </c>
      <c r="L716" s="80" t="s">
        <v>60</v>
      </c>
    </row>
    <row r="717" spans="1:12" ht="15.75" hidden="1" x14ac:dyDescent="0.25">
      <c r="A717" s="79" t="s">
        <v>3613</v>
      </c>
      <c r="B717" s="79" t="s">
        <v>744</v>
      </c>
      <c r="C717" s="79" t="s">
        <v>9</v>
      </c>
      <c r="D717" s="79" t="s">
        <v>1027</v>
      </c>
      <c r="E717" s="79" t="s">
        <v>53</v>
      </c>
      <c r="F717" s="81">
        <v>63630</v>
      </c>
      <c r="G717" s="80" t="s">
        <v>13</v>
      </c>
      <c r="H717" s="82"/>
      <c r="I717" s="78"/>
      <c r="J717" s="80" t="s">
        <v>2</v>
      </c>
      <c r="K717" s="80" t="s">
        <v>14</v>
      </c>
      <c r="L717" s="80" t="s">
        <v>15</v>
      </c>
    </row>
    <row r="718" spans="1:12" ht="15.75" hidden="1" x14ac:dyDescent="0.25">
      <c r="A718" s="79" t="s">
        <v>1369</v>
      </c>
      <c r="B718" s="79" t="s">
        <v>266</v>
      </c>
      <c r="C718" s="79" t="s">
        <v>12</v>
      </c>
      <c r="D718" s="79" t="s">
        <v>1640</v>
      </c>
      <c r="E718" s="79" t="s">
        <v>371</v>
      </c>
      <c r="F718" s="81">
        <v>63630</v>
      </c>
      <c r="G718" s="80" t="s">
        <v>13</v>
      </c>
      <c r="H718" s="82"/>
      <c r="I718" s="78"/>
      <c r="J718" s="80" t="s">
        <v>2</v>
      </c>
      <c r="K718" s="80" t="s">
        <v>14</v>
      </c>
      <c r="L718" s="80" t="s">
        <v>15</v>
      </c>
    </row>
    <row r="719" spans="1:12" ht="15.75" hidden="1" x14ac:dyDescent="0.25">
      <c r="A719" s="79" t="s">
        <v>1420</v>
      </c>
      <c r="B719" s="79" t="s">
        <v>1309</v>
      </c>
      <c r="C719" s="79" t="s">
        <v>181</v>
      </c>
      <c r="D719" s="79" t="s">
        <v>195</v>
      </c>
      <c r="E719" s="79" t="s">
        <v>280</v>
      </c>
      <c r="F719" s="81">
        <v>63605</v>
      </c>
      <c r="G719" s="76" t="s">
        <v>13</v>
      </c>
      <c r="H719" s="77"/>
      <c r="I719" s="78"/>
      <c r="J719" s="80" t="s">
        <v>3</v>
      </c>
      <c r="K719" s="80" t="s">
        <v>59</v>
      </c>
      <c r="L719" s="80" t="s">
        <v>60</v>
      </c>
    </row>
    <row r="720" spans="1:12" ht="15.75" hidden="1" x14ac:dyDescent="0.25">
      <c r="A720" s="79" t="s">
        <v>1185</v>
      </c>
      <c r="B720" s="79" t="s">
        <v>1074</v>
      </c>
      <c r="C720" s="79" t="s">
        <v>43</v>
      </c>
      <c r="D720" s="79" t="s">
        <v>195</v>
      </c>
      <c r="E720" s="79" t="s">
        <v>280</v>
      </c>
      <c r="F720" s="81">
        <v>63605</v>
      </c>
      <c r="G720" s="80" t="s">
        <v>13</v>
      </c>
      <c r="H720" s="82"/>
      <c r="I720" s="78"/>
      <c r="J720" s="80" t="s">
        <v>3375</v>
      </c>
      <c r="K720" s="80" t="s">
        <v>59</v>
      </c>
      <c r="L720" s="80" t="s">
        <v>60</v>
      </c>
    </row>
    <row r="721" spans="1:12" ht="15.75" hidden="1" x14ac:dyDescent="0.25">
      <c r="A721" s="79" t="s">
        <v>1506</v>
      </c>
      <c r="B721" s="79" t="s">
        <v>1436</v>
      </c>
      <c r="C721" s="79" t="s">
        <v>1959</v>
      </c>
      <c r="D721" s="79" t="s">
        <v>588</v>
      </c>
      <c r="E721" s="79" t="s">
        <v>603</v>
      </c>
      <c r="F721" s="81">
        <v>63596</v>
      </c>
      <c r="G721" s="80" t="s">
        <v>13</v>
      </c>
      <c r="H721" s="83">
        <v>1000</v>
      </c>
      <c r="I721" s="78"/>
      <c r="J721" s="80" t="s">
        <v>3375</v>
      </c>
      <c r="K721" s="80" t="s">
        <v>59</v>
      </c>
      <c r="L721" s="80" t="s">
        <v>60</v>
      </c>
    </row>
    <row r="722" spans="1:12" ht="15.75" hidden="1" x14ac:dyDescent="0.25">
      <c r="A722" s="79" t="s">
        <v>3614</v>
      </c>
      <c r="B722" s="79" t="s">
        <v>8</v>
      </c>
      <c r="C722" s="79" t="s">
        <v>87</v>
      </c>
      <c r="D722" s="79" t="s">
        <v>201</v>
      </c>
      <c r="E722" s="79" t="s">
        <v>211</v>
      </c>
      <c r="F722" s="81">
        <v>63543</v>
      </c>
      <c r="G722" s="80" t="s">
        <v>13</v>
      </c>
      <c r="H722" s="82"/>
      <c r="I722" s="78"/>
      <c r="J722" s="80" t="s">
        <v>1</v>
      </c>
      <c r="K722" s="80" t="s">
        <v>59</v>
      </c>
      <c r="L722" s="80" t="s">
        <v>60</v>
      </c>
    </row>
    <row r="723" spans="1:12" ht="15.75" hidden="1" x14ac:dyDescent="0.25">
      <c r="A723" s="79" t="s">
        <v>1500</v>
      </c>
      <c r="B723" s="79" t="s">
        <v>127</v>
      </c>
      <c r="C723" s="79" t="s">
        <v>3511</v>
      </c>
      <c r="D723" s="79" t="s">
        <v>712</v>
      </c>
      <c r="E723" s="79" t="s">
        <v>258</v>
      </c>
      <c r="F723" s="81">
        <v>63484</v>
      </c>
      <c r="G723" s="80" t="s">
        <v>13</v>
      </c>
      <c r="H723" s="83">
        <v>1500</v>
      </c>
      <c r="I723" s="78"/>
      <c r="J723" s="80" t="s">
        <v>3</v>
      </c>
      <c r="K723" s="80" t="s">
        <v>59</v>
      </c>
      <c r="L723" s="80" t="s">
        <v>60</v>
      </c>
    </row>
    <row r="724" spans="1:12" ht="15.75" hidden="1" x14ac:dyDescent="0.25">
      <c r="A724" s="79" t="s">
        <v>1432</v>
      </c>
      <c r="B724" s="79" t="s">
        <v>210</v>
      </c>
      <c r="C724" s="79" t="s">
        <v>3615</v>
      </c>
      <c r="D724" s="79" t="s">
        <v>712</v>
      </c>
      <c r="E724" s="79" t="s">
        <v>221</v>
      </c>
      <c r="F724" s="81">
        <v>63372</v>
      </c>
      <c r="G724" s="80" t="s">
        <v>13</v>
      </c>
      <c r="H724" s="83">
        <v>2000</v>
      </c>
      <c r="I724" s="78"/>
      <c r="J724" s="80" t="s">
        <v>3375</v>
      </c>
      <c r="K724" s="80" t="s">
        <v>59</v>
      </c>
      <c r="L724" s="80" t="s">
        <v>60</v>
      </c>
    </row>
    <row r="725" spans="1:12" ht="15.75" hidden="1" x14ac:dyDescent="0.25">
      <c r="A725" s="79" t="s">
        <v>3616</v>
      </c>
      <c r="B725" s="79" t="s">
        <v>3617</v>
      </c>
      <c r="C725" s="86"/>
      <c r="D725" s="79" t="s">
        <v>3618</v>
      </c>
      <c r="E725" s="79" t="s">
        <v>1550</v>
      </c>
      <c r="F725" s="81">
        <v>63364</v>
      </c>
      <c r="G725" s="76" t="s">
        <v>13</v>
      </c>
      <c r="H725" s="77">
        <v>3000</v>
      </c>
      <c r="I725" s="78"/>
      <c r="J725" s="80" t="s">
        <v>4</v>
      </c>
      <c r="K725" s="80" t="s">
        <v>14</v>
      </c>
      <c r="L725" s="80" t="s">
        <v>121</v>
      </c>
    </row>
    <row r="726" spans="1:12" ht="15.75" hidden="1" x14ac:dyDescent="0.25">
      <c r="A726" s="79" t="s">
        <v>1428</v>
      </c>
      <c r="B726" s="79" t="s">
        <v>17</v>
      </c>
      <c r="C726" s="79" t="s">
        <v>102</v>
      </c>
      <c r="D726" s="79" t="s">
        <v>201</v>
      </c>
      <c r="E726" s="79" t="s">
        <v>221</v>
      </c>
      <c r="F726" s="81">
        <v>63313</v>
      </c>
      <c r="G726" s="80" t="s">
        <v>13</v>
      </c>
      <c r="H726" s="82"/>
      <c r="I726" s="78"/>
      <c r="J726" s="80" t="s">
        <v>3</v>
      </c>
      <c r="K726" s="80" t="s">
        <v>59</v>
      </c>
      <c r="L726" s="80" t="s">
        <v>60</v>
      </c>
    </row>
    <row r="727" spans="1:12" ht="15.75" hidden="1" x14ac:dyDescent="0.25">
      <c r="A727" s="79" t="s">
        <v>1367</v>
      </c>
      <c r="B727" s="79" t="s">
        <v>1368</v>
      </c>
      <c r="C727" s="86"/>
      <c r="D727" s="79" t="s">
        <v>201</v>
      </c>
      <c r="E727" s="79" t="s">
        <v>1082</v>
      </c>
      <c r="F727" s="81">
        <v>63298</v>
      </c>
      <c r="G727" s="80" t="s">
        <v>13</v>
      </c>
      <c r="H727" s="82"/>
      <c r="I727" s="78"/>
      <c r="J727" s="80" t="s">
        <v>3</v>
      </c>
      <c r="K727" s="80" t="s">
        <v>59</v>
      </c>
      <c r="L727" s="80" t="s">
        <v>60</v>
      </c>
    </row>
    <row r="728" spans="1:12" ht="15.75" hidden="1" x14ac:dyDescent="0.25">
      <c r="A728" s="79" t="s">
        <v>1562</v>
      </c>
      <c r="B728" s="79" t="s">
        <v>726</v>
      </c>
      <c r="C728" s="79" t="s">
        <v>13</v>
      </c>
      <c r="D728" s="79" t="s">
        <v>1563</v>
      </c>
      <c r="E728" s="79" t="s">
        <v>53</v>
      </c>
      <c r="F728" s="81">
        <v>63296</v>
      </c>
      <c r="G728" s="80" t="s">
        <v>13</v>
      </c>
      <c r="H728" s="82"/>
      <c r="I728" s="78"/>
      <c r="J728" s="80" t="s">
        <v>2</v>
      </c>
      <c r="K728" s="80" t="s">
        <v>14</v>
      </c>
      <c r="L728" s="80" t="s">
        <v>15</v>
      </c>
    </row>
    <row r="729" spans="1:12" ht="15.75" hidden="1" x14ac:dyDescent="0.25">
      <c r="A729" s="79" t="s">
        <v>1258</v>
      </c>
      <c r="B729" s="79" t="s">
        <v>559</v>
      </c>
      <c r="C729" s="79" t="s">
        <v>43</v>
      </c>
      <c r="D729" s="79" t="s">
        <v>2793</v>
      </c>
      <c r="E729" s="79" t="s">
        <v>309</v>
      </c>
      <c r="F729" s="81">
        <v>63284</v>
      </c>
      <c r="G729" s="80" t="s">
        <v>13</v>
      </c>
      <c r="H729" s="82"/>
      <c r="I729" s="78"/>
      <c r="J729" s="80" t="s">
        <v>2</v>
      </c>
      <c r="K729" s="80" t="s">
        <v>14</v>
      </c>
      <c r="L729" s="80" t="s">
        <v>15</v>
      </c>
    </row>
    <row r="730" spans="1:12" ht="15.75" hidden="1" x14ac:dyDescent="0.25">
      <c r="A730" s="79" t="s">
        <v>1568</v>
      </c>
      <c r="B730" s="79" t="s">
        <v>131</v>
      </c>
      <c r="C730" s="79" t="s">
        <v>23</v>
      </c>
      <c r="D730" s="79" t="s">
        <v>1569</v>
      </c>
      <c r="E730" s="79" t="s">
        <v>53</v>
      </c>
      <c r="F730" s="81">
        <v>63200</v>
      </c>
      <c r="G730" s="76" t="s">
        <v>13</v>
      </c>
      <c r="H730" s="77"/>
      <c r="I730" s="78"/>
      <c r="J730" s="80" t="s">
        <v>2</v>
      </c>
      <c r="K730" s="80" t="s">
        <v>14</v>
      </c>
      <c r="L730" s="80" t="s">
        <v>15</v>
      </c>
    </row>
    <row r="731" spans="1:12" ht="15.75" hidden="1" x14ac:dyDescent="0.25">
      <c r="A731" s="79" t="s">
        <v>1373</v>
      </c>
      <c r="B731" s="79" t="s">
        <v>1374</v>
      </c>
      <c r="C731" s="86"/>
      <c r="D731" s="79" t="s">
        <v>201</v>
      </c>
      <c r="E731" s="79" t="s">
        <v>208</v>
      </c>
      <c r="F731" s="81">
        <v>63193</v>
      </c>
      <c r="G731" s="80" t="s">
        <v>13</v>
      </c>
      <c r="H731" s="82"/>
      <c r="I731" s="78"/>
      <c r="J731" s="80" t="s">
        <v>3</v>
      </c>
      <c r="K731" s="80" t="s">
        <v>59</v>
      </c>
      <c r="L731" s="80" t="s">
        <v>60</v>
      </c>
    </row>
    <row r="732" spans="1:12" ht="15.75" hidden="1" x14ac:dyDescent="0.25">
      <c r="A732" s="79" t="s">
        <v>1522</v>
      </c>
      <c r="B732" s="79" t="s">
        <v>1523</v>
      </c>
      <c r="C732" s="86"/>
      <c r="D732" s="79" t="s">
        <v>782</v>
      </c>
      <c r="E732" s="79" t="s">
        <v>603</v>
      </c>
      <c r="F732" s="81">
        <v>63169</v>
      </c>
      <c r="G732" s="80" t="s">
        <v>13</v>
      </c>
      <c r="H732" s="82"/>
      <c r="I732" s="78"/>
      <c r="J732" s="80" t="s">
        <v>3375</v>
      </c>
      <c r="K732" s="80" t="s">
        <v>59</v>
      </c>
      <c r="L732" s="80" t="s">
        <v>60</v>
      </c>
    </row>
    <row r="733" spans="1:12" ht="15.75" hidden="1" x14ac:dyDescent="0.25">
      <c r="A733" s="79" t="s">
        <v>3619</v>
      </c>
      <c r="B733" s="79" t="s">
        <v>1194</v>
      </c>
      <c r="C733" s="79" t="s">
        <v>1165</v>
      </c>
      <c r="D733" s="79" t="s">
        <v>201</v>
      </c>
      <c r="E733" s="79" t="s">
        <v>385</v>
      </c>
      <c r="F733" s="81">
        <v>63155</v>
      </c>
      <c r="G733" s="80" t="s">
        <v>13</v>
      </c>
      <c r="H733" s="82"/>
      <c r="I733" s="78"/>
      <c r="J733" s="80" t="s">
        <v>3</v>
      </c>
      <c r="K733" s="80" t="s">
        <v>59</v>
      </c>
      <c r="L733" s="80" t="s">
        <v>60</v>
      </c>
    </row>
    <row r="734" spans="1:12" ht="15.75" hidden="1" x14ac:dyDescent="0.25">
      <c r="A734" s="79" t="s">
        <v>1282</v>
      </c>
      <c r="B734" s="79" t="s">
        <v>1283</v>
      </c>
      <c r="C734" s="86"/>
      <c r="D734" s="79" t="s">
        <v>201</v>
      </c>
      <c r="E734" s="79" t="s">
        <v>342</v>
      </c>
      <c r="F734" s="81">
        <v>63147</v>
      </c>
      <c r="G734" s="76" t="s">
        <v>13</v>
      </c>
      <c r="H734" s="77"/>
      <c r="I734" s="78"/>
      <c r="J734" s="80" t="s">
        <v>3</v>
      </c>
      <c r="K734" s="80" t="s">
        <v>59</v>
      </c>
      <c r="L734" s="80" t="s">
        <v>60</v>
      </c>
    </row>
    <row r="735" spans="1:12" ht="15.75" hidden="1" x14ac:dyDescent="0.25">
      <c r="A735" s="79" t="s">
        <v>1431</v>
      </c>
      <c r="B735" s="79" t="s">
        <v>465</v>
      </c>
      <c r="C735" s="86"/>
      <c r="D735" s="79" t="s">
        <v>195</v>
      </c>
      <c r="E735" s="79" t="s">
        <v>459</v>
      </c>
      <c r="F735" s="81">
        <v>63126</v>
      </c>
      <c r="G735" s="80" t="s">
        <v>13</v>
      </c>
      <c r="H735" s="82"/>
      <c r="I735" s="78"/>
      <c r="J735" s="80" t="s">
        <v>3</v>
      </c>
      <c r="K735" s="80" t="s">
        <v>59</v>
      </c>
      <c r="L735" s="80" t="s">
        <v>60</v>
      </c>
    </row>
    <row r="736" spans="1:12" ht="15.75" hidden="1" x14ac:dyDescent="0.25">
      <c r="A736" s="79" t="s">
        <v>1643</v>
      </c>
      <c r="B736" s="79" t="s">
        <v>749</v>
      </c>
      <c r="C736" s="79" t="s">
        <v>3620</v>
      </c>
      <c r="D736" s="79" t="s">
        <v>195</v>
      </c>
      <c r="E736" s="79" t="s">
        <v>535</v>
      </c>
      <c r="F736" s="81">
        <v>63110</v>
      </c>
      <c r="G736" s="80" t="s">
        <v>13</v>
      </c>
      <c r="H736" s="82"/>
      <c r="I736" s="78"/>
      <c r="J736" s="80" t="s">
        <v>3</v>
      </c>
      <c r="K736" s="80" t="s">
        <v>59</v>
      </c>
      <c r="L736" s="80" t="s">
        <v>60</v>
      </c>
    </row>
    <row r="737" spans="1:12" ht="15.75" hidden="1" x14ac:dyDescent="0.25">
      <c r="A737" s="79" t="s">
        <v>957</v>
      </c>
      <c r="B737" s="79" t="s">
        <v>641</v>
      </c>
      <c r="C737" s="79" t="s">
        <v>144</v>
      </c>
      <c r="D737" s="79" t="s">
        <v>195</v>
      </c>
      <c r="E737" s="79" t="s">
        <v>280</v>
      </c>
      <c r="F737" s="81">
        <v>63102</v>
      </c>
      <c r="G737" s="80" t="s">
        <v>13</v>
      </c>
      <c r="H737" s="82"/>
      <c r="I737" s="78"/>
      <c r="J737" s="80" t="s">
        <v>3</v>
      </c>
      <c r="K737" s="80" t="s">
        <v>59</v>
      </c>
      <c r="L737" s="80" t="s">
        <v>60</v>
      </c>
    </row>
    <row r="738" spans="1:12" ht="15.75" hidden="1" x14ac:dyDescent="0.25">
      <c r="A738" s="79" t="s">
        <v>454</v>
      </c>
      <c r="B738" s="79" t="s">
        <v>836</v>
      </c>
      <c r="C738" s="79" t="s">
        <v>87</v>
      </c>
      <c r="D738" s="79" t="s">
        <v>201</v>
      </c>
      <c r="E738" s="79" t="s">
        <v>221</v>
      </c>
      <c r="F738" s="81">
        <v>63099</v>
      </c>
      <c r="G738" s="80" t="s">
        <v>13</v>
      </c>
      <c r="H738" s="82"/>
      <c r="I738" s="78"/>
      <c r="J738" s="80" t="s">
        <v>3</v>
      </c>
      <c r="K738" s="80" t="s">
        <v>59</v>
      </c>
      <c r="L738" s="80" t="s">
        <v>60</v>
      </c>
    </row>
    <row r="739" spans="1:12" ht="15.75" hidden="1" x14ac:dyDescent="0.25">
      <c r="A739" s="79" t="s">
        <v>3621</v>
      </c>
      <c r="B739" s="79" t="s">
        <v>944</v>
      </c>
      <c r="C739" s="79" t="s">
        <v>63</v>
      </c>
      <c r="D739" s="79" t="s">
        <v>195</v>
      </c>
      <c r="E739" s="79" t="s">
        <v>3622</v>
      </c>
      <c r="F739" s="81">
        <v>63076</v>
      </c>
      <c r="G739" s="80" t="s">
        <v>13</v>
      </c>
      <c r="H739" s="82"/>
      <c r="I739" s="78"/>
      <c r="J739" s="80" t="s">
        <v>3375</v>
      </c>
      <c r="K739" s="80" t="s">
        <v>59</v>
      </c>
      <c r="L739" s="80" t="s">
        <v>60</v>
      </c>
    </row>
    <row r="740" spans="1:12" ht="15.75" hidden="1" x14ac:dyDescent="0.25">
      <c r="A740" s="79" t="s">
        <v>1504</v>
      </c>
      <c r="B740" s="79" t="s">
        <v>1505</v>
      </c>
      <c r="C740" s="79" t="s">
        <v>12</v>
      </c>
      <c r="D740" s="79" t="s">
        <v>195</v>
      </c>
      <c r="E740" s="79" t="s">
        <v>508</v>
      </c>
      <c r="F740" s="81">
        <v>63058</v>
      </c>
      <c r="G740" s="80" t="s">
        <v>13</v>
      </c>
      <c r="H740" s="82"/>
      <c r="I740" s="78"/>
      <c r="J740" s="80" t="s">
        <v>3</v>
      </c>
      <c r="K740" s="80" t="s">
        <v>59</v>
      </c>
      <c r="L740" s="80" t="s">
        <v>60</v>
      </c>
    </row>
    <row r="741" spans="1:12" ht="15.75" hidden="1" x14ac:dyDescent="0.25">
      <c r="A741" s="79" t="s">
        <v>1565</v>
      </c>
      <c r="B741" s="79" t="s">
        <v>62</v>
      </c>
      <c r="C741" s="79" t="s">
        <v>8</v>
      </c>
      <c r="D741" s="79" t="s">
        <v>1453</v>
      </c>
      <c r="E741" s="79" t="s">
        <v>1454</v>
      </c>
      <c r="F741" s="81">
        <v>63048</v>
      </c>
      <c r="G741" s="80" t="s">
        <v>13</v>
      </c>
      <c r="H741" s="83">
        <v>10000</v>
      </c>
      <c r="I741" s="84"/>
      <c r="J741" s="80" t="s">
        <v>2</v>
      </c>
      <c r="K741" s="80" t="s">
        <v>14</v>
      </c>
      <c r="L741" s="80" t="s">
        <v>15</v>
      </c>
    </row>
    <row r="742" spans="1:12" ht="15.75" hidden="1" x14ac:dyDescent="0.25">
      <c r="A742" s="79" t="s">
        <v>1433</v>
      </c>
      <c r="B742" s="79" t="s">
        <v>311</v>
      </c>
      <c r="C742" s="79" t="s">
        <v>31</v>
      </c>
      <c r="D742" s="79" t="s">
        <v>195</v>
      </c>
      <c r="E742" s="79" t="s">
        <v>459</v>
      </c>
      <c r="F742" s="81">
        <v>63038</v>
      </c>
      <c r="G742" s="80" t="s">
        <v>13</v>
      </c>
      <c r="H742" s="82"/>
      <c r="I742" s="78"/>
      <c r="J742" s="80" t="s">
        <v>3375</v>
      </c>
      <c r="K742" s="80" t="s">
        <v>59</v>
      </c>
      <c r="L742" s="80" t="s">
        <v>60</v>
      </c>
    </row>
    <row r="743" spans="1:12" ht="15.75" hidden="1" x14ac:dyDescent="0.25">
      <c r="A743" s="79" t="s">
        <v>1580</v>
      </c>
      <c r="B743" s="79" t="s">
        <v>1581</v>
      </c>
      <c r="C743" s="79" t="s">
        <v>483</v>
      </c>
      <c r="D743" s="79" t="s">
        <v>996</v>
      </c>
      <c r="E743" s="79" t="s">
        <v>53</v>
      </c>
      <c r="F743" s="81">
        <v>63008</v>
      </c>
      <c r="G743" s="80" t="s">
        <v>13</v>
      </c>
      <c r="H743" s="82"/>
      <c r="I743" s="78"/>
      <c r="J743" s="80" t="s">
        <v>2</v>
      </c>
      <c r="K743" s="80" t="s">
        <v>14</v>
      </c>
      <c r="L743" s="80" t="s">
        <v>15</v>
      </c>
    </row>
    <row r="744" spans="1:12" ht="15.75" hidden="1" x14ac:dyDescent="0.25">
      <c r="A744" s="79" t="s">
        <v>1318</v>
      </c>
      <c r="B744" s="79" t="s">
        <v>344</v>
      </c>
      <c r="C744" s="79" t="s">
        <v>203</v>
      </c>
      <c r="D744" s="79" t="s">
        <v>201</v>
      </c>
      <c r="E744" s="79" t="s">
        <v>463</v>
      </c>
      <c r="F744" s="81">
        <v>62967</v>
      </c>
      <c r="G744" s="80" t="s">
        <v>13</v>
      </c>
      <c r="H744" s="82"/>
      <c r="I744" s="78"/>
      <c r="J744" s="80" t="s">
        <v>3372</v>
      </c>
      <c r="K744" s="80" t="s">
        <v>59</v>
      </c>
      <c r="L744" s="80" t="s">
        <v>60</v>
      </c>
    </row>
    <row r="745" spans="1:12" ht="15.75" hidden="1" x14ac:dyDescent="0.25">
      <c r="A745" s="79" t="s">
        <v>3623</v>
      </c>
      <c r="B745" s="79" t="s">
        <v>1232</v>
      </c>
      <c r="C745" s="79" t="s">
        <v>237</v>
      </c>
      <c r="D745" s="79" t="s">
        <v>1551</v>
      </c>
      <c r="E745" s="79" t="s">
        <v>3380</v>
      </c>
      <c r="F745" s="81">
        <v>62941</v>
      </c>
      <c r="G745" s="80" t="s">
        <v>13</v>
      </c>
      <c r="H745" s="82"/>
      <c r="I745" s="78"/>
      <c r="J745" s="80" t="s">
        <v>2</v>
      </c>
      <c r="K745" s="80" t="s">
        <v>14</v>
      </c>
      <c r="L745" s="80" t="s">
        <v>15</v>
      </c>
    </row>
    <row r="746" spans="1:12" ht="15.75" hidden="1" x14ac:dyDescent="0.25">
      <c r="A746" s="79" t="s">
        <v>1501</v>
      </c>
      <c r="B746" s="79" t="s">
        <v>1502</v>
      </c>
      <c r="C746" s="79" t="s">
        <v>18</v>
      </c>
      <c r="D746" s="79" t="s">
        <v>195</v>
      </c>
      <c r="E746" s="79" t="s">
        <v>373</v>
      </c>
      <c r="F746" s="81">
        <v>62907</v>
      </c>
      <c r="G746" s="80" t="s">
        <v>13</v>
      </c>
      <c r="H746" s="82"/>
      <c r="I746" s="78"/>
      <c r="J746" s="80" t="s">
        <v>3</v>
      </c>
      <c r="K746" s="80" t="s">
        <v>59</v>
      </c>
      <c r="L746" s="80" t="s">
        <v>60</v>
      </c>
    </row>
    <row r="747" spans="1:12" ht="15.75" hidden="1" x14ac:dyDescent="0.25">
      <c r="A747" s="79" t="s">
        <v>513</v>
      </c>
      <c r="B747" s="79" t="s">
        <v>1183</v>
      </c>
      <c r="C747" s="79" t="s">
        <v>181</v>
      </c>
      <c r="D747" s="79" t="s">
        <v>1184</v>
      </c>
      <c r="E747" s="79" t="s">
        <v>53</v>
      </c>
      <c r="F747" s="81">
        <v>62907</v>
      </c>
      <c r="G747" s="80" t="s">
        <v>13</v>
      </c>
      <c r="H747" s="82"/>
      <c r="I747" s="78"/>
      <c r="J747" s="80" t="s">
        <v>2</v>
      </c>
      <c r="K747" s="80" t="s">
        <v>14</v>
      </c>
      <c r="L747" s="80" t="s">
        <v>15</v>
      </c>
    </row>
    <row r="748" spans="1:12" ht="15.75" hidden="1" x14ac:dyDescent="0.25">
      <c r="A748" s="79" t="s">
        <v>1514</v>
      </c>
      <c r="B748" s="79" t="s">
        <v>1515</v>
      </c>
      <c r="C748" s="79" t="s">
        <v>1022</v>
      </c>
      <c r="D748" s="79" t="s">
        <v>201</v>
      </c>
      <c r="E748" s="79" t="s">
        <v>385</v>
      </c>
      <c r="F748" s="81">
        <v>62907</v>
      </c>
      <c r="G748" s="80" t="s">
        <v>13</v>
      </c>
      <c r="H748" s="82"/>
      <c r="I748" s="78"/>
      <c r="J748" s="80" t="s">
        <v>3375</v>
      </c>
      <c r="K748" s="80" t="s">
        <v>59</v>
      </c>
      <c r="L748" s="80" t="s">
        <v>60</v>
      </c>
    </row>
    <row r="749" spans="1:12" ht="15.75" hidden="1" x14ac:dyDescent="0.25">
      <c r="A749" s="79" t="s">
        <v>2794</v>
      </c>
      <c r="B749" s="79" t="s">
        <v>344</v>
      </c>
      <c r="C749" s="79" t="s">
        <v>3500</v>
      </c>
      <c r="D749" s="79" t="s">
        <v>201</v>
      </c>
      <c r="E749" s="79" t="s">
        <v>211</v>
      </c>
      <c r="F749" s="81">
        <v>62901</v>
      </c>
      <c r="G749" s="80" t="s">
        <v>13</v>
      </c>
      <c r="H749" s="82"/>
      <c r="I749" s="78"/>
      <c r="J749" s="80" t="s">
        <v>1</v>
      </c>
      <c r="K749" s="80" t="s">
        <v>59</v>
      </c>
      <c r="L749" s="80" t="s">
        <v>60</v>
      </c>
    </row>
    <row r="750" spans="1:12" ht="15.75" hidden="1" x14ac:dyDescent="0.25">
      <c r="A750" s="79" t="s">
        <v>506</v>
      </c>
      <c r="B750" s="79" t="s">
        <v>781</v>
      </c>
      <c r="C750" s="86"/>
      <c r="D750" s="79" t="s">
        <v>195</v>
      </c>
      <c r="E750" s="79" t="s">
        <v>508</v>
      </c>
      <c r="F750" s="81">
        <v>62794</v>
      </c>
      <c r="G750" s="80" t="s">
        <v>13</v>
      </c>
      <c r="H750" s="82"/>
      <c r="I750" s="78"/>
      <c r="J750" s="80" t="s">
        <v>3</v>
      </c>
      <c r="K750" s="80" t="s">
        <v>59</v>
      </c>
      <c r="L750" s="80" t="s">
        <v>60</v>
      </c>
    </row>
    <row r="751" spans="1:12" ht="15.75" hidden="1" x14ac:dyDescent="0.25">
      <c r="A751" s="79" t="s">
        <v>1509</v>
      </c>
      <c r="B751" s="79" t="s">
        <v>1510</v>
      </c>
      <c r="C751" s="79" t="s">
        <v>31</v>
      </c>
      <c r="D751" s="79" t="s">
        <v>195</v>
      </c>
      <c r="E751" s="79" t="s">
        <v>508</v>
      </c>
      <c r="F751" s="81">
        <v>62794</v>
      </c>
      <c r="G751" s="80" t="s">
        <v>13</v>
      </c>
      <c r="H751" s="82"/>
      <c r="I751" s="78"/>
      <c r="J751" s="80" t="s">
        <v>3375</v>
      </c>
      <c r="K751" s="80" t="s">
        <v>59</v>
      </c>
      <c r="L751" s="80" t="s">
        <v>60</v>
      </c>
    </row>
    <row r="752" spans="1:12" ht="15.75" hidden="1" x14ac:dyDescent="0.25">
      <c r="A752" s="79" t="s">
        <v>1576</v>
      </c>
      <c r="B752" s="79" t="s">
        <v>332</v>
      </c>
      <c r="C752" s="79" t="s">
        <v>3504</v>
      </c>
      <c r="D752" s="79" t="s">
        <v>1234</v>
      </c>
      <c r="E752" s="79" t="s">
        <v>141</v>
      </c>
      <c r="F752" s="81">
        <v>62743</v>
      </c>
      <c r="G752" s="80" t="s">
        <v>13</v>
      </c>
      <c r="H752" s="82"/>
      <c r="I752" s="78"/>
      <c r="J752" s="80" t="s">
        <v>2</v>
      </c>
      <c r="K752" s="80" t="s">
        <v>14</v>
      </c>
      <c r="L752" s="80" t="s">
        <v>15</v>
      </c>
    </row>
    <row r="753" spans="1:12" ht="15.75" hidden="1" x14ac:dyDescent="0.25">
      <c r="A753" s="79" t="s">
        <v>1392</v>
      </c>
      <c r="B753" s="79" t="s">
        <v>361</v>
      </c>
      <c r="C753" s="79" t="s">
        <v>3624</v>
      </c>
      <c r="D753" s="79" t="s">
        <v>1234</v>
      </c>
      <c r="E753" s="79" t="s">
        <v>141</v>
      </c>
      <c r="F753" s="81">
        <v>62743</v>
      </c>
      <c r="G753" s="80" t="s">
        <v>13</v>
      </c>
      <c r="H753" s="82"/>
      <c r="I753" s="78"/>
      <c r="J753" s="80" t="s">
        <v>2</v>
      </c>
      <c r="K753" s="80" t="s">
        <v>14</v>
      </c>
      <c r="L753" s="80" t="s">
        <v>15</v>
      </c>
    </row>
    <row r="754" spans="1:12" ht="15.75" hidden="1" x14ac:dyDescent="0.25">
      <c r="A754" s="79" t="s">
        <v>1442</v>
      </c>
      <c r="B754" s="79" t="s">
        <v>465</v>
      </c>
      <c r="C754" s="79" t="s">
        <v>51</v>
      </c>
      <c r="D754" s="79" t="s">
        <v>1234</v>
      </c>
      <c r="E754" s="79" t="s">
        <v>141</v>
      </c>
      <c r="F754" s="81">
        <v>62743</v>
      </c>
      <c r="G754" s="80" t="s">
        <v>13</v>
      </c>
      <c r="H754" s="82"/>
      <c r="I754" s="78"/>
      <c r="J754" s="80" t="s">
        <v>2</v>
      </c>
      <c r="K754" s="80" t="s">
        <v>14</v>
      </c>
      <c r="L754" s="80" t="s">
        <v>15</v>
      </c>
    </row>
    <row r="755" spans="1:12" ht="15.75" hidden="1" x14ac:dyDescent="0.25">
      <c r="A755" s="79" t="s">
        <v>1470</v>
      </c>
      <c r="B755" s="79" t="s">
        <v>3625</v>
      </c>
      <c r="C755" s="79" t="s">
        <v>1471</v>
      </c>
      <c r="D755" s="79" t="s">
        <v>195</v>
      </c>
      <c r="E755" s="79" t="s">
        <v>459</v>
      </c>
      <c r="F755" s="81">
        <v>62688</v>
      </c>
      <c r="G755" s="80" t="s">
        <v>13</v>
      </c>
      <c r="H755" s="82"/>
      <c r="I755" s="78"/>
      <c r="J755" s="80" t="s">
        <v>3375</v>
      </c>
      <c r="K755" s="80" t="s">
        <v>59</v>
      </c>
      <c r="L755" s="80" t="s">
        <v>60</v>
      </c>
    </row>
    <row r="756" spans="1:12" ht="15.75" hidden="1" x14ac:dyDescent="0.25">
      <c r="A756" s="79" t="s">
        <v>1537</v>
      </c>
      <c r="B756" s="79" t="s">
        <v>74</v>
      </c>
      <c r="C756" s="86"/>
      <c r="D756" s="79" t="s">
        <v>201</v>
      </c>
      <c r="E756" s="79" t="s">
        <v>189</v>
      </c>
      <c r="F756" s="81">
        <v>62627</v>
      </c>
      <c r="G756" s="80" t="s">
        <v>13</v>
      </c>
      <c r="H756" s="82"/>
      <c r="I756" s="78"/>
      <c r="J756" s="80" t="s">
        <v>3</v>
      </c>
      <c r="K756" s="80" t="s">
        <v>59</v>
      </c>
      <c r="L756" s="80" t="s">
        <v>60</v>
      </c>
    </row>
    <row r="757" spans="1:12" ht="15.75" hidden="1" x14ac:dyDescent="0.25">
      <c r="A757" s="79" t="s">
        <v>1293</v>
      </c>
      <c r="B757" s="79" t="s">
        <v>311</v>
      </c>
      <c r="C757" s="79" t="s">
        <v>344</v>
      </c>
      <c r="D757" s="79" t="s">
        <v>201</v>
      </c>
      <c r="E757" s="79" t="s">
        <v>380</v>
      </c>
      <c r="F757" s="81">
        <v>62616</v>
      </c>
      <c r="G757" s="80" t="s">
        <v>13</v>
      </c>
      <c r="H757" s="82"/>
      <c r="I757" s="78"/>
      <c r="J757" s="80" t="s">
        <v>3</v>
      </c>
      <c r="K757" s="80" t="s">
        <v>59</v>
      </c>
      <c r="L757" s="80" t="s">
        <v>60</v>
      </c>
    </row>
    <row r="758" spans="1:12" ht="15.75" hidden="1" x14ac:dyDescent="0.25">
      <c r="A758" s="79" t="s">
        <v>1517</v>
      </c>
      <c r="B758" s="79" t="s">
        <v>1518</v>
      </c>
      <c r="C758" s="79" t="s">
        <v>3626</v>
      </c>
      <c r="D758" s="79" t="s">
        <v>782</v>
      </c>
      <c r="E758" s="79" t="s">
        <v>234</v>
      </c>
      <c r="F758" s="81">
        <v>62600</v>
      </c>
      <c r="G758" s="80" t="s">
        <v>13</v>
      </c>
      <c r="H758" s="82"/>
      <c r="I758" s="78"/>
      <c r="J758" s="80" t="s">
        <v>1</v>
      </c>
      <c r="K758" s="80" t="s">
        <v>59</v>
      </c>
      <c r="L758" s="80" t="s">
        <v>60</v>
      </c>
    </row>
    <row r="759" spans="1:12" ht="15.75" hidden="1" x14ac:dyDescent="0.25">
      <c r="A759" s="79" t="s">
        <v>1503</v>
      </c>
      <c r="B759" s="79" t="s">
        <v>67</v>
      </c>
      <c r="C759" s="79" t="s">
        <v>404</v>
      </c>
      <c r="D759" s="79" t="s">
        <v>195</v>
      </c>
      <c r="E759" s="79" t="s">
        <v>508</v>
      </c>
      <c r="F759" s="81">
        <v>62583</v>
      </c>
      <c r="G759" s="76" t="s">
        <v>13</v>
      </c>
      <c r="H759" s="77"/>
      <c r="I759" s="78"/>
      <c r="J759" s="80" t="s">
        <v>3</v>
      </c>
      <c r="K759" s="80" t="s">
        <v>59</v>
      </c>
      <c r="L759" s="80" t="s">
        <v>60</v>
      </c>
    </row>
    <row r="760" spans="1:12" ht="15.75" hidden="1" x14ac:dyDescent="0.25">
      <c r="A760" s="79" t="s">
        <v>1521</v>
      </c>
      <c r="B760" s="79" t="s">
        <v>1100</v>
      </c>
      <c r="C760" s="79" t="s">
        <v>3627</v>
      </c>
      <c r="D760" s="79" t="s">
        <v>201</v>
      </c>
      <c r="E760" s="79" t="s">
        <v>57</v>
      </c>
      <c r="F760" s="81">
        <v>62341</v>
      </c>
      <c r="G760" s="80" t="s">
        <v>13</v>
      </c>
      <c r="H760" s="82"/>
      <c r="I760" s="78"/>
      <c r="J760" s="80" t="s">
        <v>3</v>
      </c>
      <c r="K760" s="80" t="s">
        <v>59</v>
      </c>
      <c r="L760" s="80" t="s">
        <v>60</v>
      </c>
    </row>
    <row r="761" spans="1:12" ht="15.75" hidden="1" x14ac:dyDescent="0.25">
      <c r="A761" s="79" t="s">
        <v>1589</v>
      </c>
      <c r="B761" s="79" t="s">
        <v>1285</v>
      </c>
      <c r="C761" s="79" t="s">
        <v>18</v>
      </c>
      <c r="D761" s="79" t="s">
        <v>1590</v>
      </c>
      <c r="E761" s="79" t="s">
        <v>666</v>
      </c>
      <c r="F761" s="81">
        <v>62325</v>
      </c>
      <c r="G761" s="80" t="s">
        <v>13</v>
      </c>
      <c r="H761" s="82"/>
      <c r="I761" s="85"/>
      <c r="J761" s="80" t="s">
        <v>2</v>
      </c>
      <c r="K761" s="80" t="s">
        <v>14</v>
      </c>
      <c r="L761" s="80" t="s">
        <v>15</v>
      </c>
    </row>
    <row r="762" spans="1:12" ht="15.75" hidden="1" x14ac:dyDescent="0.25">
      <c r="A762" s="79" t="s">
        <v>3628</v>
      </c>
      <c r="B762" s="79" t="s">
        <v>1102</v>
      </c>
      <c r="C762" s="86"/>
      <c r="D762" s="79" t="s">
        <v>1427</v>
      </c>
      <c r="E762" s="79" t="s">
        <v>321</v>
      </c>
      <c r="F762" s="81">
        <v>62325</v>
      </c>
      <c r="G762" s="80" t="s">
        <v>13</v>
      </c>
      <c r="H762" s="82"/>
      <c r="I762" s="78"/>
      <c r="J762" s="80" t="s">
        <v>2</v>
      </c>
      <c r="K762" s="80" t="s">
        <v>14</v>
      </c>
      <c r="L762" s="80" t="s">
        <v>15</v>
      </c>
    </row>
    <row r="763" spans="1:12" ht="15.75" hidden="1" x14ac:dyDescent="0.25">
      <c r="A763" s="79" t="s">
        <v>1287</v>
      </c>
      <c r="B763" s="79" t="s">
        <v>731</v>
      </c>
      <c r="C763" s="79" t="s">
        <v>51</v>
      </c>
      <c r="D763" s="79" t="s">
        <v>1288</v>
      </c>
      <c r="E763" s="79" t="s">
        <v>435</v>
      </c>
      <c r="F763" s="81">
        <v>62325</v>
      </c>
      <c r="G763" s="80" t="s">
        <v>13</v>
      </c>
      <c r="H763" s="82"/>
      <c r="I763" s="78"/>
      <c r="J763" s="80" t="s">
        <v>3373</v>
      </c>
      <c r="K763" s="80" t="s">
        <v>14</v>
      </c>
      <c r="L763" s="80" t="s">
        <v>15</v>
      </c>
    </row>
    <row r="764" spans="1:12" ht="15.75" hidden="1" x14ac:dyDescent="0.25">
      <c r="A764" s="79" t="s">
        <v>1591</v>
      </c>
      <c r="B764" s="79" t="s">
        <v>628</v>
      </c>
      <c r="C764" s="79" t="s">
        <v>1165</v>
      </c>
      <c r="D764" s="79" t="s">
        <v>1592</v>
      </c>
      <c r="E764" s="79" t="s">
        <v>658</v>
      </c>
      <c r="F764" s="81">
        <v>62325</v>
      </c>
      <c r="G764" s="80" t="s">
        <v>13</v>
      </c>
      <c r="H764" s="82"/>
      <c r="I764" s="78"/>
      <c r="J764" s="80" t="s">
        <v>2</v>
      </c>
      <c r="K764" s="80" t="s">
        <v>14</v>
      </c>
      <c r="L764" s="80" t="s">
        <v>15</v>
      </c>
    </row>
    <row r="765" spans="1:12" ht="15.75" hidden="1" x14ac:dyDescent="0.25">
      <c r="A765" s="79" t="s">
        <v>1316</v>
      </c>
      <c r="B765" s="79" t="s">
        <v>1317</v>
      </c>
      <c r="C765" s="79" t="s">
        <v>681</v>
      </c>
      <c r="D765" s="79" t="s">
        <v>201</v>
      </c>
      <c r="E765" s="79" t="s">
        <v>573</v>
      </c>
      <c r="F765" s="81">
        <v>62313</v>
      </c>
      <c r="G765" s="80" t="s">
        <v>13</v>
      </c>
      <c r="H765" s="83">
        <v>1000</v>
      </c>
      <c r="I765" s="84"/>
      <c r="J765" s="80" t="s">
        <v>3</v>
      </c>
      <c r="K765" s="80" t="s">
        <v>59</v>
      </c>
      <c r="L765" s="80" t="s">
        <v>60</v>
      </c>
    </row>
    <row r="766" spans="1:12" ht="15.75" hidden="1" x14ac:dyDescent="0.25">
      <c r="A766" s="79" t="s">
        <v>1413</v>
      </c>
      <c r="B766" s="79" t="s">
        <v>1252</v>
      </c>
      <c r="C766" s="79" t="s">
        <v>181</v>
      </c>
      <c r="D766" s="79" t="s">
        <v>195</v>
      </c>
      <c r="E766" s="79" t="s">
        <v>625</v>
      </c>
      <c r="F766" s="81">
        <v>62273</v>
      </c>
      <c r="G766" s="80" t="s">
        <v>13</v>
      </c>
      <c r="H766" s="82"/>
      <c r="I766" s="78"/>
      <c r="J766" s="80" t="s">
        <v>1</v>
      </c>
      <c r="K766" s="80" t="s">
        <v>59</v>
      </c>
      <c r="L766" s="80" t="s">
        <v>60</v>
      </c>
    </row>
    <row r="767" spans="1:12" ht="15.75" hidden="1" x14ac:dyDescent="0.25">
      <c r="A767" s="79" t="s">
        <v>1572</v>
      </c>
      <c r="B767" s="79" t="s">
        <v>1573</v>
      </c>
      <c r="C767" s="86"/>
      <c r="D767" s="79" t="s">
        <v>201</v>
      </c>
      <c r="E767" s="79" t="s">
        <v>530</v>
      </c>
      <c r="F767" s="81">
        <v>62245</v>
      </c>
      <c r="G767" s="80" t="s">
        <v>13</v>
      </c>
      <c r="H767" s="82"/>
      <c r="I767" s="78"/>
      <c r="J767" s="80" t="s">
        <v>3375</v>
      </c>
      <c r="K767" s="80" t="s">
        <v>59</v>
      </c>
      <c r="L767" s="80" t="s">
        <v>60</v>
      </c>
    </row>
    <row r="768" spans="1:12" ht="15.75" hidden="1" x14ac:dyDescent="0.25">
      <c r="A768" s="79" t="s">
        <v>1366</v>
      </c>
      <c r="B768" s="79" t="s">
        <v>238</v>
      </c>
      <c r="C768" s="79" t="s">
        <v>58</v>
      </c>
      <c r="D768" s="79" t="s">
        <v>1563</v>
      </c>
      <c r="E768" s="79" t="s">
        <v>53</v>
      </c>
      <c r="F768" s="81">
        <v>62202</v>
      </c>
      <c r="G768" s="80" t="s">
        <v>13</v>
      </c>
      <c r="H768" s="82"/>
      <c r="I768" s="78"/>
      <c r="J768" s="80" t="s">
        <v>2</v>
      </c>
      <c r="K768" s="80" t="s">
        <v>14</v>
      </c>
      <c r="L768" s="80" t="s">
        <v>15</v>
      </c>
    </row>
    <row r="769" spans="1:12" ht="15.75" hidden="1" x14ac:dyDescent="0.25">
      <c r="A769" s="79" t="s">
        <v>1593</v>
      </c>
      <c r="B769" s="79" t="s">
        <v>787</v>
      </c>
      <c r="C769" s="79" t="s">
        <v>12</v>
      </c>
      <c r="D769" s="79" t="s">
        <v>1594</v>
      </c>
      <c r="E769" s="79" t="s">
        <v>3374</v>
      </c>
      <c r="F769" s="81">
        <v>62197</v>
      </c>
      <c r="G769" s="80" t="s">
        <v>13</v>
      </c>
      <c r="H769" s="83">
        <v>5834</v>
      </c>
      <c r="I769" s="78"/>
      <c r="J769" s="80" t="s">
        <v>2</v>
      </c>
      <c r="K769" s="80" t="s">
        <v>14</v>
      </c>
      <c r="L769" s="80" t="s">
        <v>15</v>
      </c>
    </row>
    <row r="770" spans="1:12" ht="15.75" hidden="1" x14ac:dyDescent="0.25">
      <c r="A770" s="79" t="s">
        <v>1194</v>
      </c>
      <c r="B770" s="79" t="s">
        <v>340</v>
      </c>
      <c r="C770" s="79" t="s">
        <v>1125</v>
      </c>
      <c r="D770" s="79" t="s">
        <v>1595</v>
      </c>
      <c r="E770" s="79" t="s">
        <v>173</v>
      </c>
      <c r="F770" s="81">
        <v>62173</v>
      </c>
      <c r="G770" s="80" t="s">
        <v>13</v>
      </c>
      <c r="H770" s="82"/>
      <c r="I770" s="78"/>
      <c r="J770" s="80" t="s">
        <v>3373</v>
      </c>
      <c r="K770" s="80" t="s">
        <v>14</v>
      </c>
      <c r="L770" s="80" t="s">
        <v>15</v>
      </c>
    </row>
    <row r="771" spans="1:12" ht="15.75" hidden="1" x14ac:dyDescent="0.25">
      <c r="A771" s="79" t="s">
        <v>1605</v>
      </c>
      <c r="B771" s="79" t="s">
        <v>50</v>
      </c>
      <c r="C771" s="79" t="s">
        <v>58</v>
      </c>
      <c r="D771" s="79" t="s">
        <v>1606</v>
      </c>
      <c r="E771" s="79" t="s">
        <v>547</v>
      </c>
      <c r="F771" s="81">
        <v>62123</v>
      </c>
      <c r="G771" s="80" t="s">
        <v>13</v>
      </c>
      <c r="H771" s="82"/>
      <c r="I771" s="78"/>
      <c r="J771" s="80" t="s">
        <v>2</v>
      </c>
      <c r="K771" s="80" t="s">
        <v>14</v>
      </c>
      <c r="L771" s="80" t="s">
        <v>15</v>
      </c>
    </row>
    <row r="772" spans="1:12" ht="15.75" hidden="1" x14ac:dyDescent="0.25">
      <c r="A772" s="79" t="s">
        <v>1507</v>
      </c>
      <c r="B772" s="79" t="s">
        <v>1508</v>
      </c>
      <c r="C772" s="86"/>
      <c r="D772" s="79" t="s">
        <v>195</v>
      </c>
      <c r="E772" s="79" t="s">
        <v>497</v>
      </c>
      <c r="F772" s="81">
        <v>62067</v>
      </c>
      <c r="G772" s="80" t="s">
        <v>13</v>
      </c>
      <c r="H772" s="82"/>
      <c r="I772" s="78"/>
      <c r="J772" s="80" t="s">
        <v>3375</v>
      </c>
      <c r="K772" s="80" t="s">
        <v>59</v>
      </c>
      <c r="L772" s="80" t="s">
        <v>60</v>
      </c>
    </row>
    <row r="773" spans="1:12" ht="15.75" hidden="1" x14ac:dyDescent="0.25">
      <c r="A773" s="79" t="s">
        <v>266</v>
      </c>
      <c r="B773" s="79" t="s">
        <v>147</v>
      </c>
      <c r="C773" s="79" t="s">
        <v>87</v>
      </c>
      <c r="D773" s="79" t="s">
        <v>201</v>
      </c>
      <c r="E773" s="79" t="s">
        <v>582</v>
      </c>
      <c r="F773" s="81">
        <v>62061</v>
      </c>
      <c r="G773" s="80" t="s">
        <v>13</v>
      </c>
      <c r="H773" s="82"/>
      <c r="I773" s="78"/>
      <c r="J773" s="80" t="s">
        <v>3</v>
      </c>
      <c r="K773" s="80" t="s">
        <v>59</v>
      </c>
      <c r="L773" s="80" t="s">
        <v>60</v>
      </c>
    </row>
    <row r="774" spans="1:12" ht="15.75" hidden="1" x14ac:dyDescent="0.25">
      <c r="A774" s="79" t="s">
        <v>2800</v>
      </c>
      <c r="B774" s="79" t="s">
        <v>1062</v>
      </c>
      <c r="C774" s="79" t="s">
        <v>12</v>
      </c>
      <c r="D774" s="79" t="s">
        <v>2801</v>
      </c>
      <c r="E774" s="79" t="s">
        <v>547</v>
      </c>
      <c r="F774" s="81">
        <v>62000</v>
      </c>
      <c r="G774" s="80" t="s">
        <v>13</v>
      </c>
      <c r="H774" s="82"/>
      <c r="I774" s="84"/>
      <c r="J774" s="80" t="s">
        <v>2</v>
      </c>
      <c r="K774" s="80" t="s">
        <v>14</v>
      </c>
      <c r="L774" s="80" t="s">
        <v>15</v>
      </c>
    </row>
    <row r="775" spans="1:12" ht="15.75" hidden="1" x14ac:dyDescent="0.25">
      <c r="A775" s="79" t="s">
        <v>1614</v>
      </c>
      <c r="B775" s="79" t="s">
        <v>1615</v>
      </c>
      <c r="C775" s="79" t="s">
        <v>8</v>
      </c>
      <c r="D775" s="79" t="s">
        <v>1606</v>
      </c>
      <c r="E775" s="79" t="s">
        <v>547</v>
      </c>
      <c r="F775" s="81">
        <v>61998</v>
      </c>
      <c r="G775" s="80" t="s">
        <v>13</v>
      </c>
      <c r="H775" s="82"/>
      <c r="I775" s="78"/>
      <c r="J775" s="80" t="s">
        <v>2</v>
      </c>
      <c r="K775" s="80" t="s">
        <v>14</v>
      </c>
      <c r="L775" s="80" t="s">
        <v>15</v>
      </c>
    </row>
    <row r="776" spans="1:12" ht="15.75" hidden="1" x14ac:dyDescent="0.25">
      <c r="A776" s="79" t="s">
        <v>1327</v>
      </c>
      <c r="B776" s="79" t="s">
        <v>918</v>
      </c>
      <c r="C776" s="79" t="s">
        <v>181</v>
      </c>
      <c r="D776" s="79" t="s">
        <v>201</v>
      </c>
      <c r="E776" s="79" t="s">
        <v>573</v>
      </c>
      <c r="F776" s="81">
        <v>61983</v>
      </c>
      <c r="G776" s="80" t="s">
        <v>13</v>
      </c>
      <c r="H776" s="82"/>
      <c r="I776" s="84"/>
      <c r="J776" s="80" t="s">
        <v>3</v>
      </c>
      <c r="K776" s="80" t="s">
        <v>59</v>
      </c>
      <c r="L776" s="80" t="s">
        <v>60</v>
      </c>
    </row>
    <row r="777" spans="1:12" ht="15.75" hidden="1" x14ac:dyDescent="0.25">
      <c r="A777" s="79" t="s">
        <v>1466</v>
      </c>
      <c r="B777" s="79" t="s">
        <v>605</v>
      </c>
      <c r="C777" s="79" t="s">
        <v>483</v>
      </c>
      <c r="D777" s="79" t="s">
        <v>782</v>
      </c>
      <c r="E777" s="79" t="s">
        <v>205</v>
      </c>
      <c r="F777" s="81">
        <v>61872</v>
      </c>
      <c r="G777" s="80" t="s">
        <v>13</v>
      </c>
      <c r="H777" s="82"/>
      <c r="I777" s="78"/>
      <c r="J777" s="80" t="s">
        <v>1</v>
      </c>
      <c r="K777" s="80" t="s">
        <v>59</v>
      </c>
      <c r="L777" s="80" t="s">
        <v>60</v>
      </c>
    </row>
    <row r="778" spans="1:12" ht="15.75" hidden="1" x14ac:dyDescent="0.25">
      <c r="A778" s="79" t="s">
        <v>1519</v>
      </c>
      <c r="B778" s="79" t="s">
        <v>1520</v>
      </c>
      <c r="C778" s="86"/>
      <c r="D778" s="79" t="s">
        <v>201</v>
      </c>
      <c r="E778" s="79" t="s">
        <v>385</v>
      </c>
      <c r="F778" s="81">
        <v>61847</v>
      </c>
      <c r="G778" s="80" t="s">
        <v>13</v>
      </c>
      <c r="H778" s="82"/>
      <c r="I778" s="78"/>
      <c r="J778" s="80" t="s">
        <v>3</v>
      </c>
      <c r="K778" s="80" t="s">
        <v>59</v>
      </c>
      <c r="L778" s="80" t="s">
        <v>60</v>
      </c>
    </row>
    <row r="779" spans="1:12" ht="15.75" hidden="1" x14ac:dyDescent="0.25">
      <c r="A779" s="79" t="s">
        <v>1026</v>
      </c>
      <c r="B779" s="79" t="s">
        <v>1402</v>
      </c>
      <c r="C779" s="79" t="s">
        <v>3629</v>
      </c>
      <c r="D779" s="79" t="s">
        <v>2803</v>
      </c>
      <c r="E779" s="79" t="s">
        <v>253</v>
      </c>
      <c r="F779" s="81">
        <v>61812</v>
      </c>
      <c r="G779" s="80" t="s">
        <v>13</v>
      </c>
      <c r="H779" s="82"/>
      <c r="I779" s="85"/>
      <c r="J779" s="80" t="s">
        <v>2</v>
      </c>
      <c r="K779" s="80" t="s">
        <v>14</v>
      </c>
      <c r="L779" s="80" t="s">
        <v>15</v>
      </c>
    </row>
    <row r="780" spans="1:12" ht="15.75" hidden="1" x14ac:dyDescent="0.25">
      <c r="A780" s="79" t="s">
        <v>1538</v>
      </c>
      <c r="B780" s="79" t="s">
        <v>184</v>
      </c>
      <c r="C780" s="79" t="s">
        <v>1343</v>
      </c>
      <c r="D780" s="79" t="s">
        <v>201</v>
      </c>
      <c r="E780" s="79" t="s">
        <v>342</v>
      </c>
      <c r="F780" s="81">
        <v>61796</v>
      </c>
      <c r="G780" s="80" t="s">
        <v>13</v>
      </c>
      <c r="H780" s="82"/>
      <c r="I780" s="78"/>
      <c r="J780" s="80" t="s">
        <v>3</v>
      </c>
      <c r="K780" s="80" t="s">
        <v>59</v>
      </c>
      <c r="L780" s="80" t="s">
        <v>60</v>
      </c>
    </row>
    <row r="781" spans="1:12" ht="15.75" hidden="1" x14ac:dyDescent="0.25">
      <c r="A781" s="79" t="s">
        <v>2804</v>
      </c>
      <c r="B781" s="79" t="s">
        <v>95</v>
      </c>
      <c r="C781" s="79" t="s">
        <v>1256</v>
      </c>
      <c r="D781" s="79" t="s">
        <v>1184</v>
      </c>
      <c r="E781" s="79" t="s">
        <v>53</v>
      </c>
      <c r="F781" s="81">
        <v>61682</v>
      </c>
      <c r="G781" s="80" t="s">
        <v>13</v>
      </c>
      <c r="H781" s="82"/>
      <c r="I781" s="78"/>
      <c r="J781" s="80" t="s">
        <v>2</v>
      </c>
      <c r="K781" s="80" t="s">
        <v>14</v>
      </c>
      <c r="L781" s="80" t="s">
        <v>15</v>
      </c>
    </row>
    <row r="782" spans="1:12" ht="15.75" hidden="1" x14ac:dyDescent="0.25">
      <c r="A782" s="79" t="s">
        <v>2190</v>
      </c>
      <c r="B782" s="79" t="s">
        <v>2545</v>
      </c>
      <c r="C782" s="79" t="s">
        <v>187</v>
      </c>
      <c r="D782" s="79" t="s">
        <v>3630</v>
      </c>
      <c r="E782" s="79" t="s">
        <v>48</v>
      </c>
      <c r="F782" s="81">
        <v>61647</v>
      </c>
      <c r="G782" s="80" t="s">
        <v>13</v>
      </c>
      <c r="H782" s="82"/>
      <c r="I782" s="78"/>
      <c r="J782" s="80" t="s">
        <v>2</v>
      </c>
      <c r="K782" s="80" t="s">
        <v>14</v>
      </c>
      <c r="L782" s="80" t="s">
        <v>15</v>
      </c>
    </row>
    <row r="783" spans="1:12" ht="15.75" hidden="1" x14ac:dyDescent="0.25">
      <c r="A783" s="79" t="s">
        <v>1623</v>
      </c>
      <c r="B783" s="79" t="s">
        <v>774</v>
      </c>
      <c r="C783" s="79" t="s">
        <v>51</v>
      </c>
      <c r="D783" s="79" t="s">
        <v>1624</v>
      </c>
      <c r="E783" s="79" t="s">
        <v>253</v>
      </c>
      <c r="F783" s="81">
        <v>61610</v>
      </c>
      <c r="G783" s="80" t="s">
        <v>13</v>
      </c>
      <c r="H783" s="82"/>
      <c r="I783" s="85"/>
      <c r="J783" s="80" t="s">
        <v>2</v>
      </c>
      <c r="K783" s="80" t="s">
        <v>14</v>
      </c>
      <c r="L783" s="80" t="s">
        <v>15</v>
      </c>
    </row>
    <row r="784" spans="1:12" ht="15.75" hidden="1" x14ac:dyDescent="0.25">
      <c r="A784" s="79" t="s">
        <v>1637</v>
      </c>
      <c r="B784" s="79" t="s">
        <v>139</v>
      </c>
      <c r="C784" s="79" t="s">
        <v>87</v>
      </c>
      <c r="D784" s="79" t="s">
        <v>1638</v>
      </c>
      <c r="E784" s="79" t="s">
        <v>53</v>
      </c>
      <c r="F784" s="81">
        <v>61593</v>
      </c>
      <c r="G784" s="80" t="s">
        <v>13</v>
      </c>
      <c r="H784" s="82"/>
      <c r="I784" s="78"/>
      <c r="J784" s="80" t="s">
        <v>2</v>
      </c>
      <c r="K784" s="80" t="s">
        <v>14</v>
      </c>
      <c r="L784" s="80" t="s">
        <v>15</v>
      </c>
    </row>
    <row r="785" spans="1:12" ht="15.75" hidden="1" x14ac:dyDescent="0.25">
      <c r="A785" s="79" t="s">
        <v>2520</v>
      </c>
      <c r="B785" s="79" t="s">
        <v>1076</v>
      </c>
      <c r="C785" s="79" t="s">
        <v>3631</v>
      </c>
      <c r="D785" s="79" t="s">
        <v>3632</v>
      </c>
      <c r="E785" s="79" t="s">
        <v>2808</v>
      </c>
      <c r="F785" s="81">
        <v>61579</v>
      </c>
      <c r="G785" s="80" t="s">
        <v>13</v>
      </c>
      <c r="H785" s="82"/>
      <c r="I785" s="78"/>
      <c r="J785" s="80" t="s">
        <v>2</v>
      </c>
      <c r="K785" s="80" t="s">
        <v>14</v>
      </c>
      <c r="L785" s="80" t="s">
        <v>15</v>
      </c>
    </row>
    <row r="786" spans="1:12" ht="15.75" hidden="1" x14ac:dyDescent="0.25">
      <c r="A786" s="79" t="s">
        <v>313</v>
      </c>
      <c r="B786" s="79" t="s">
        <v>1460</v>
      </c>
      <c r="C786" s="86"/>
      <c r="D786" s="79" t="s">
        <v>201</v>
      </c>
      <c r="E786" s="79" t="s">
        <v>530</v>
      </c>
      <c r="F786" s="81">
        <v>61541</v>
      </c>
      <c r="G786" s="80" t="s">
        <v>13</v>
      </c>
      <c r="H786" s="82"/>
      <c r="I786" s="78"/>
      <c r="J786" s="80" t="s">
        <v>3</v>
      </c>
      <c r="K786" s="80" t="s">
        <v>59</v>
      </c>
      <c r="L786" s="80" t="s">
        <v>60</v>
      </c>
    </row>
    <row r="787" spans="1:12" ht="15.75" hidden="1" x14ac:dyDescent="0.25">
      <c r="A787" s="79" t="s">
        <v>1629</v>
      </c>
      <c r="B787" s="79" t="s">
        <v>17</v>
      </c>
      <c r="C787" s="79" t="s">
        <v>3633</v>
      </c>
      <c r="D787" s="79" t="s">
        <v>359</v>
      </c>
      <c r="E787" s="79" t="s">
        <v>1191</v>
      </c>
      <c r="F787" s="81">
        <v>61468</v>
      </c>
      <c r="G787" s="80" t="s">
        <v>13</v>
      </c>
      <c r="H787" s="82"/>
      <c r="I787" s="78"/>
      <c r="J787" s="80" t="s">
        <v>2</v>
      </c>
      <c r="K787" s="80" t="s">
        <v>14</v>
      </c>
      <c r="L787" s="80" t="s">
        <v>15</v>
      </c>
    </row>
    <row r="788" spans="1:12" ht="15.75" hidden="1" x14ac:dyDescent="0.25">
      <c r="A788" s="87" t="s">
        <v>904</v>
      </c>
      <c r="B788" s="87" t="s">
        <v>823</v>
      </c>
      <c r="C788" s="87" t="s">
        <v>403</v>
      </c>
      <c r="D788" s="87" t="s">
        <v>588</v>
      </c>
      <c r="E788" s="87" t="s">
        <v>249</v>
      </c>
      <c r="F788" s="89">
        <v>61417</v>
      </c>
      <c r="G788" s="88" t="s">
        <v>13</v>
      </c>
      <c r="H788" s="90"/>
      <c r="I788" s="91"/>
      <c r="J788" s="88" t="s">
        <v>3</v>
      </c>
      <c r="K788" s="88" t="s">
        <v>59</v>
      </c>
      <c r="L788" s="88" t="s">
        <v>60</v>
      </c>
    </row>
    <row r="789" spans="1:12" ht="15.75" hidden="1" x14ac:dyDescent="0.25">
      <c r="A789" s="79" t="s">
        <v>3634</v>
      </c>
      <c r="B789" s="79" t="s">
        <v>1321</v>
      </c>
      <c r="C789" s="79" t="s">
        <v>51</v>
      </c>
      <c r="D789" s="79" t="s">
        <v>201</v>
      </c>
      <c r="E789" s="79" t="s">
        <v>380</v>
      </c>
      <c r="F789" s="81">
        <v>61412</v>
      </c>
      <c r="G789" s="80" t="s">
        <v>13</v>
      </c>
      <c r="H789" s="82"/>
      <c r="I789" s="78"/>
      <c r="J789" s="80" t="s">
        <v>3</v>
      </c>
      <c r="K789" s="80" t="s">
        <v>59</v>
      </c>
      <c r="L789" s="80" t="s">
        <v>60</v>
      </c>
    </row>
    <row r="790" spans="1:12" ht="15.75" hidden="1" x14ac:dyDescent="0.25">
      <c r="A790" s="79" t="s">
        <v>1498</v>
      </c>
      <c r="B790" s="79" t="s">
        <v>1499</v>
      </c>
      <c r="C790" s="79" t="s">
        <v>3635</v>
      </c>
      <c r="D790" s="79" t="s">
        <v>712</v>
      </c>
      <c r="E790" s="79" t="s">
        <v>221</v>
      </c>
      <c r="F790" s="81">
        <v>61390</v>
      </c>
      <c r="G790" s="80" t="s">
        <v>13</v>
      </c>
      <c r="H790" s="82"/>
      <c r="I790" s="78"/>
      <c r="J790" s="80" t="s">
        <v>3</v>
      </c>
      <c r="K790" s="80" t="s">
        <v>59</v>
      </c>
      <c r="L790" s="80" t="s">
        <v>60</v>
      </c>
    </row>
    <row r="791" spans="1:12" ht="15.75" hidden="1" x14ac:dyDescent="0.25">
      <c r="A791" s="79" t="s">
        <v>1468</v>
      </c>
      <c r="B791" s="79" t="s">
        <v>1469</v>
      </c>
      <c r="C791" s="79" t="s">
        <v>18</v>
      </c>
      <c r="D791" s="79" t="s">
        <v>782</v>
      </c>
      <c r="E791" s="79" t="s">
        <v>205</v>
      </c>
      <c r="F791" s="81">
        <v>61343</v>
      </c>
      <c r="G791" s="80" t="s">
        <v>13</v>
      </c>
      <c r="H791" s="82"/>
      <c r="I791" s="78"/>
      <c r="J791" s="80" t="s">
        <v>3</v>
      </c>
      <c r="K791" s="80" t="s">
        <v>59</v>
      </c>
      <c r="L791" s="80" t="s">
        <v>60</v>
      </c>
    </row>
    <row r="792" spans="1:12" ht="15.75" hidden="1" x14ac:dyDescent="0.25">
      <c r="A792" s="79" t="s">
        <v>1636</v>
      </c>
      <c r="B792" s="79" t="s">
        <v>918</v>
      </c>
      <c r="C792" s="79" t="s">
        <v>12</v>
      </c>
      <c r="D792" s="79" t="s">
        <v>359</v>
      </c>
      <c r="E792" s="79" t="s">
        <v>694</v>
      </c>
      <c r="F792" s="81">
        <v>61320</v>
      </c>
      <c r="G792" s="80" t="s">
        <v>13</v>
      </c>
      <c r="H792" s="82"/>
      <c r="I792" s="78"/>
      <c r="J792" s="80" t="s">
        <v>2</v>
      </c>
      <c r="K792" s="80" t="s">
        <v>14</v>
      </c>
      <c r="L792" s="80" t="s">
        <v>15</v>
      </c>
    </row>
    <row r="793" spans="1:12" ht="15.75" hidden="1" x14ac:dyDescent="0.25">
      <c r="A793" s="79" t="s">
        <v>1477</v>
      </c>
      <c r="B793" s="79" t="s">
        <v>1321</v>
      </c>
      <c r="C793" s="79" t="s">
        <v>12</v>
      </c>
      <c r="D793" s="79" t="s">
        <v>1478</v>
      </c>
      <c r="E793" s="79" t="s">
        <v>205</v>
      </c>
      <c r="F793" s="81">
        <v>61289</v>
      </c>
      <c r="G793" s="80" t="s">
        <v>13</v>
      </c>
      <c r="H793" s="82"/>
      <c r="I793" s="78"/>
      <c r="J793" s="80" t="s">
        <v>1</v>
      </c>
      <c r="K793" s="80" t="s">
        <v>59</v>
      </c>
      <c r="L793" s="80" t="s">
        <v>60</v>
      </c>
    </row>
    <row r="794" spans="1:12" ht="15.75" hidden="1" x14ac:dyDescent="0.25">
      <c r="A794" s="79" t="s">
        <v>847</v>
      </c>
      <c r="B794" s="79" t="s">
        <v>1194</v>
      </c>
      <c r="C794" s="79" t="s">
        <v>3636</v>
      </c>
      <c r="D794" s="79" t="s">
        <v>201</v>
      </c>
      <c r="E794" s="79" t="s">
        <v>211</v>
      </c>
      <c r="F794" s="81">
        <v>61288</v>
      </c>
      <c r="G794" s="76" t="s">
        <v>13</v>
      </c>
      <c r="H794" s="77"/>
      <c r="I794" s="78"/>
      <c r="J794" s="80" t="s">
        <v>3</v>
      </c>
      <c r="K794" s="80" t="s">
        <v>59</v>
      </c>
      <c r="L794" s="80" t="s">
        <v>60</v>
      </c>
    </row>
    <row r="795" spans="1:12" ht="15.75" hidden="1" x14ac:dyDescent="0.25">
      <c r="A795" s="79" t="s">
        <v>1653</v>
      </c>
      <c r="B795" s="79" t="s">
        <v>394</v>
      </c>
      <c r="C795" s="79" t="s">
        <v>50</v>
      </c>
      <c r="D795" s="79" t="s">
        <v>1654</v>
      </c>
      <c r="E795" s="79" t="s">
        <v>53</v>
      </c>
      <c r="F795" s="81">
        <v>61212</v>
      </c>
      <c r="G795" s="80" t="s">
        <v>13</v>
      </c>
      <c r="H795" s="82"/>
      <c r="I795" s="78"/>
      <c r="J795" s="80" t="s">
        <v>3373</v>
      </c>
      <c r="K795" s="80" t="s">
        <v>14</v>
      </c>
      <c r="L795" s="80" t="s">
        <v>15</v>
      </c>
    </row>
    <row r="796" spans="1:12" ht="15.75" hidden="1" x14ac:dyDescent="0.25">
      <c r="A796" s="79" t="s">
        <v>1619</v>
      </c>
      <c r="B796" s="79" t="s">
        <v>1620</v>
      </c>
      <c r="C796" s="86"/>
      <c r="D796" s="79" t="s">
        <v>201</v>
      </c>
      <c r="E796" s="79" t="s">
        <v>527</v>
      </c>
      <c r="F796" s="81">
        <v>61189</v>
      </c>
      <c r="G796" s="80" t="s">
        <v>13</v>
      </c>
      <c r="H796" s="82"/>
      <c r="I796" s="78"/>
      <c r="J796" s="80" t="s">
        <v>1</v>
      </c>
      <c r="K796" s="80" t="s">
        <v>59</v>
      </c>
      <c r="L796" s="80" t="s">
        <v>60</v>
      </c>
    </row>
    <row r="797" spans="1:12" ht="15.75" hidden="1" x14ac:dyDescent="0.25">
      <c r="A797" s="79" t="s">
        <v>1542</v>
      </c>
      <c r="B797" s="79" t="s">
        <v>1543</v>
      </c>
      <c r="C797" s="79" t="s">
        <v>3637</v>
      </c>
      <c r="D797" s="79" t="s">
        <v>1544</v>
      </c>
      <c r="E797" s="79" t="s">
        <v>270</v>
      </c>
      <c r="F797" s="81">
        <v>61164</v>
      </c>
      <c r="G797" s="80" t="s">
        <v>13</v>
      </c>
      <c r="H797" s="82"/>
      <c r="I797" s="85"/>
      <c r="J797" s="80" t="s">
        <v>3375</v>
      </c>
      <c r="K797" s="80" t="s">
        <v>59</v>
      </c>
      <c r="L797" s="80" t="s">
        <v>60</v>
      </c>
    </row>
    <row r="798" spans="1:12" ht="15.75" hidden="1" x14ac:dyDescent="0.25">
      <c r="A798" s="79" t="s">
        <v>1461</v>
      </c>
      <c r="B798" s="79" t="s">
        <v>1108</v>
      </c>
      <c r="C798" s="79" t="s">
        <v>67</v>
      </c>
      <c r="D798" s="79" t="s">
        <v>782</v>
      </c>
      <c r="E798" s="79" t="s">
        <v>205</v>
      </c>
      <c r="F798" s="81">
        <v>61114</v>
      </c>
      <c r="G798" s="80" t="s">
        <v>13</v>
      </c>
      <c r="H798" s="83">
        <v>20000</v>
      </c>
      <c r="I798" s="78"/>
      <c r="J798" s="80" t="s">
        <v>3375</v>
      </c>
      <c r="K798" s="80" t="s">
        <v>59</v>
      </c>
      <c r="L798" s="80" t="s">
        <v>60</v>
      </c>
    </row>
    <row r="799" spans="1:12" ht="15.75" hidden="1" x14ac:dyDescent="0.25">
      <c r="A799" s="79" t="s">
        <v>793</v>
      </c>
      <c r="B799" s="79" t="s">
        <v>74</v>
      </c>
      <c r="C799" s="79" t="s">
        <v>12</v>
      </c>
      <c r="D799" s="79" t="s">
        <v>3638</v>
      </c>
      <c r="E799" s="79" t="s">
        <v>639</v>
      </c>
      <c r="F799" s="81">
        <v>61000</v>
      </c>
      <c r="G799" s="80" t="s">
        <v>13</v>
      </c>
      <c r="H799" s="82"/>
      <c r="I799" s="85"/>
      <c r="J799" s="80" t="s">
        <v>2</v>
      </c>
      <c r="K799" s="80" t="s">
        <v>14</v>
      </c>
      <c r="L799" s="80" t="s">
        <v>15</v>
      </c>
    </row>
    <row r="800" spans="1:12" ht="15.75" hidden="1" x14ac:dyDescent="0.25">
      <c r="A800" s="79" t="s">
        <v>1649</v>
      </c>
      <c r="B800" s="79" t="s">
        <v>1650</v>
      </c>
      <c r="C800" s="79" t="s">
        <v>181</v>
      </c>
      <c r="D800" s="79" t="s">
        <v>1651</v>
      </c>
      <c r="E800" s="79" t="s">
        <v>33</v>
      </c>
      <c r="F800" s="81">
        <v>61000</v>
      </c>
      <c r="G800" s="80" t="s">
        <v>13</v>
      </c>
      <c r="H800" s="82"/>
      <c r="I800" s="78"/>
      <c r="J800" s="80" t="s">
        <v>2</v>
      </c>
      <c r="K800" s="80" t="s">
        <v>14</v>
      </c>
      <c r="L800" s="80" t="s">
        <v>15</v>
      </c>
    </row>
    <row r="801" spans="1:12" ht="15.75" hidden="1" x14ac:dyDescent="0.25">
      <c r="A801" s="79" t="s">
        <v>1655</v>
      </c>
      <c r="B801" s="79" t="s">
        <v>1656</v>
      </c>
      <c r="C801" s="79" t="s">
        <v>12</v>
      </c>
      <c r="D801" s="79" t="s">
        <v>1657</v>
      </c>
      <c r="E801" s="79" t="s">
        <v>173</v>
      </c>
      <c r="F801" s="81">
        <v>60910</v>
      </c>
      <c r="G801" s="80" t="s">
        <v>13</v>
      </c>
      <c r="H801" s="82"/>
      <c r="I801" s="78"/>
      <c r="J801" s="80" t="s">
        <v>2</v>
      </c>
      <c r="K801" s="80" t="s">
        <v>14</v>
      </c>
      <c r="L801" s="80" t="s">
        <v>15</v>
      </c>
    </row>
    <row r="802" spans="1:12" ht="15.75" hidden="1" x14ac:dyDescent="0.25">
      <c r="A802" s="79" t="s">
        <v>86</v>
      </c>
      <c r="B802" s="79" t="s">
        <v>426</v>
      </c>
      <c r="C802" s="79" t="s">
        <v>3639</v>
      </c>
      <c r="D802" s="79" t="s">
        <v>201</v>
      </c>
      <c r="E802" s="79" t="s">
        <v>573</v>
      </c>
      <c r="F802" s="81">
        <v>60864</v>
      </c>
      <c r="G802" s="80" t="s">
        <v>13</v>
      </c>
      <c r="H802" s="82"/>
      <c r="I802" s="78"/>
      <c r="J802" s="80" t="s">
        <v>1</v>
      </c>
      <c r="K802" s="80" t="s">
        <v>59</v>
      </c>
      <c r="L802" s="80" t="s">
        <v>60</v>
      </c>
    </row>
    <row r="803" spans="1:12" ht="15.75" hidden="1" x14ac:dyDescent="0.25">
      <c r="A803" s="79" t="s">
        <v>1604</v>
      </c>
      <c r="B803" s="79" t="s">
        <v>311</v>
      </c>
      <c r="C803" s="79" t="s">
        <v>50</v>
      </c>
      <c r="D803" s="79" t="s">
        <v>201</v>
      </c>
      <c r="E803" s="79" t="s">
        <v>456</v>
      </c>
      <c r="F803" s="81">
        <v>60791</v>
      </c>
      <c r="G803" s="80" t="s">
        <v>13</v>
      </c>
      <c r="H803" s="82"/>
      <c r="I803" s="78"/>
      <c r="J803" s="80" t="s">
        <v>3</v>
      </c>
      <c r="K803" s="80" t="s">
        <v>59</v>
      </c>
      <c r="L803" s="80" t="s">
        <v>60</v>
      </c>
    </row>
    <row r="804" spans="1:12" ht="15.75" hidden="1" x14ac:dyDescent="0.25">
      <c r="A804" s="79" t="s">
        <v>3640</v>
      </c>
      <c r="B804" s="79" t="s">
        <v>151</v>
      </c>
      <c r="C804" s="79" t="s">
        <v>336</v>
      </c>
      <c r="D804" s="79" t="s">
        <v>3641</v>
      </c>
      <c r="E804" s="79" t="s">
        <v>106</v>
      </c>
      <c r="F804" s="81">
        <v>60782</v>
      </c>
      <c r="G804" s="80" t="s">
        <v>13</v>
      </c>
      <c r="H804" s="82"/>
      <c r="I804" s="78"/>
      <c r="J804" s="80" t="s">
        <v>2</v>
      </c>
      <c r="K804" s="80" t="s">
        <v>14</v>
      </c>
      <c r="L804" s="80" t="s">
        <v>15</v>
      </c>
    </row>
    <row r="805" spans="1:12" ht="15.75" hidden="1" x14ac:dyDescent="0.25">
      <c r="A805" s="79" t="s">
        <v>1667</v>
      </c>
      <c r="B805" s="79" t="s">
        <v>1668</v>
      </c>
      <c r="C805" s="79" t="s">
        <v>43</v>
      </c>
      <c r="D805" s="79" t="s">
        <v>1669</v>
      </c>
      <c r="E805" s="79" t="s">
        <v>825</v>
      </c>
      <c r="F805" s="81">
        <v>60600</v>
      </c>
      <c r="G805" s="80" t="s">
        <v>13</v>
      </c>
      <c r="H805" s="82"/>
      <c r="I805" s="85"/>
      <c r="J805" s="80" t="s">
        <v>2</v>
      </c>
      <c r="K805" s="80" t="s">
        <v>14</v>
      </c>
      <c r="L805" s="80" t="s">
        <v>15</v>
      </c>
    </row>
    <row r="806" spans="1:12" ht="15.75" hidden="1" x14ac:dyDescent="0.25">
      <c r="A806" s="79" t="s">
        <v>1670</v>
      </c>
      <c r="B806" s="79" t="s">
        <v>86</v>
      </c>
      <c r="C806" s="86"/>
      <c r="D806" s="79" t="s">
        <v>1671</v>
      </c>
      <c r="E806" s="79" t="s">
        <v>3379</v>
      </c>
      <c r="F806" s="81">
        <v>60600</v>
      </c>
      <c r="G806" s="80" t="s">
        <v>13</v>
      </c>
      <c r="H806" s="82"/>
      <c r="I806" s="78"/>
      <c r="J806" s="80" t="s">
        <v>3373</v>
      </c>
      <c r="K806" s="80" t="s">
        <v>14</v>
      </c>
      <c r="L806" s="80" t="s">
        <v>15</v>
      </c>
    </row>
    <row r="807" spans="1:12" ht="15.75" hidden="1" x14ac:dyDescent="0.25">
      <c r="A807" s="79" t="s">
        <v>1570</v>
      </c>
      <c r="B807" s="79" t="s">
        <v>1571</v>
      </c>
      <c r="C807" s="79" t="s">
        <v>184</v>
      </c>
      <c r="D807" s="79" t="s">
        <v>712</v>
      </c>
      <c r="E807" s="79" t="s">
        <v>208</v>
      </c>
      <c r="F807" s="81">
        <v>60592</v>
      </c>
      <c r="G807" s="80" t="s">
        <v>13</v>
      </c>
      <c r="H807" s="82"/>
      <c r="I807" s="78"/>
      <c r="J807" s="80" t="s">
        <v>1</v>
      </c>
      <c r="K807" s="80" t="s">
        <v>59</v>
      </c>
      <c r="L807" s="80" t="s">
        <v>60</v>
      </c>
    </row>
    <row r="808" spans="1:12" ht="15.75" hidden="1" x14ac:dyDescent="0.25">
      <c r="A808" s="79" t="s">
        <v>1382</v>
      </c>
      <c r="B808" s="79" t="s">
        <v>650</v>
      </c>
      <c r="C808" s="79" t="s">
        <v>347</v>
      </c>
      <c r="D808" s="79" t="s">
        <v>201</v>
      </c>
      <c r="E808" s="79" t="s">
        <v>302</v>
      </c>
      <c r="F808" s="81">
        <v>60554</v>
      </c>
      <c r="G808" s="80" t="s">
        <v>13</v>
      </c>
      <c r="H808" s="82"/>
      <c r="I808" s="78"/>
      <c r="J808" s="80" t="s">
        <v>3</v>
      </c>
      <c r="K808" s="80" t="s">
        <v>59</v>
      </c>
      <c r="L808" s="80" t="s">
        <v>60</v>
      </c>
    </row>
    <row r="809" spans="1:12" ht="15.75" hidden="1" x14ac:dyDescent="0.25">
      <c r="A809" s="79" t="s">
        <v>1672</v>
      </c>
      <c r="B809" s="79" t="s">
        <v>1673</v>
      </c>
      <c r="C809" s="79" t="s">
        <v>51</v>
      </c>
      <c r="D809" s="79" t="s">
        <v>359</v>
      </c>
      <c r="E809" s="79" t="s">
        <v>493</v>
      </c>
      <c r="F809" s="81">
        <v>60507</v>
      </c>
      <c r="G809" s="80" t="s">
        <v>13</v>
      </c>
      <c r="H809" s="82"/>
      <c r="I809" s="78"/>
      <c r="J809" s="80" t="s">
        <v>2</v>
      </c>
      <c r="K809" s="80" t="s">
        <v>14</v>
      </c>
      <c r="L809" s="80" t="s">
        <v>15</v>
      </c>
    </row>
    <row r="810" spans="1:12" ht="15.75" hidden="1" x14ac:dyDescent="0.25">
      <c r="A810" s="79" t="s">
        <v>1680</v>
      </c>
      <c r="B810" s="79" t="s">
        <v>1047</v>
      </c>
      <c r="C810" s="79" t="s">
        <v>774</v>
      </c>
      <c r="D810" s="79" t="s">
        <v>1681</v>
      </c>
      <c r="E810" s="79" t="s">
        <v>240</v>
      </c>
      <c r="F810" s="81">
        <v>60309</v>
      </c>
      <c r="G810" s="80" t="s">
        <v>13</v>
      </c>
      <c r="H810" s="82"/>
      <c r="I810" s="85"/>
      <c r="J810" s="80" t="s">
        <v>2</v>
      </c>
      <c r="K810" s="80" t="s">
        <v>14</v>
      </c>
      <c r="L810" s="80" t="s">
        <v>15</v>
      </c>
    </row>
    <row r="811" spans="1:12" ht="15.75" hidden="1" x14ac:dyDescent="0.25">
      <c r="A811" s="79" t="s">
        <v>1085</v>
      </c>
      <c r="B811" s="79" t="s">
        <v>1086</v>
      </c>
      <c r="C811" s="79" t="s">
        <v>23</v>
      </c>
      <c r="D811" s="79" t="s">
        <v>449</v>
      </c>
      <c r="E811" s="79" t="s">
        <v>1050</v>
      </c>
      <c r="F811" s="81">
        <v>60234</v>
      </c>
      <c r="G811" s="80" t="s">
        <v>13</v>
      </c>
      <c r="H811" s="83">
        <v>7000</v>
      </c>
      <c r="I811" s="78"/>
      <c r="J811" s="80" t="s">
        <v>3375</v>
      </c>
      <c r="K811" s="80" t="s">
        <v>59</v>
      </c>
      <c r="L811" s="80" t="s">
        <v>60</v>
      </c>
    </row>
    <row r="812" spans="1:12" ht="15.75" hidden="1" x14ac:dyDescent="0.25">
      <c r="A812" s="79" t="s">
        <v>3642</v>
      </c>
      <c r="B812" s="79" t="s">
        <v>3643</v>
      </c>
      <c r="C812" s="79" t="s">
        <v>58</v>
      </c>
      <c r="D812" s="79" t="s">
        <v>201</v>
      </c>
      <c r="E812" s="79" t="s">
        <v>607</v>
      </c>
      <c r="F812" s="81">
        <v>60162</v>
      </c>
      <c r="G812" s="80" t="s">
        <v>13</v>
      </c>
      <c r="H812" s="82"/>
      <c r="I812" s="78"/>
      <c r="J812" s="80" t="s">
        <v>3372</v>
      </c>
      <c r="K812" s="80" t="s">
        <v>59</v>
      </c>
      <c r="L812" s="80" t="s">
        <v>60</v>
      </c>
    </row>
    <row r="813" spans="1:12" ht="15.75" hidden="1" x14ac:dyDescent="0.25">
      <c r="A813" s="79" t="s">
        <v>1144</v>
      </c>
      <c r="B813" s="79" t="s">
        <v>219</v>
      </c>
      <c r="C813" s="79" t="s">
        <v>1165</v>
      </c>
      <c r="D813" s="79" t="s">
        <v>1888</v>
      </c>
      <c r="E813" s="79" t="s">
        <v>1889</v>
      </c>
      <c r="F813" s="81">
        <v>60150</v>
      </c>
      <c r="G813" s="80" t="s">
        <v>13</v>
      </c>
      <c r="H813" s="82"/>
      <c r="I813" s="78"/>
      <c r="J813" s="80" t="s">
        <v>2</v>
      </c>
      <c r="K813" s="80" t="s">
        <v>14</v>
      </c>
      <c r="L813" s="80" t="s">
        <v>15</v>
      </c>
    </row>
    <row r="814" spans="1:12" ht="15.75" hidden="1" x14ac:dyDescent="0.25">
      <c r="A814" s="79" t="s">
        <v>952</v>
      </c>
      <c r="B814" s="79" t="s">
        <v>372</v>
      </c>
      <c r="C814" s="79" t="s">
        <v>31</v>
      </c>
      <c r="D814" s="79" t="s">
        <v>2805</v>
      </c>
      <c r="E814" s="79" t="s">
        <v>603</v>
      </c>
      <c r="F814" s="81">
        <v>60124</v>
      </c>
      <c r="G814" s="76" t="s">
        <v>13</v>
      </c>
      <c r="H814" s="77">
        <v>2000</v>
      </c>
      <c r="I814" s="78"/>
      <c r="J814" s="80" t="s">
        <v>3</v>
      </c>
      <c r="K814" s="80" t="s">
        <v>59</v>
      </c>
      <c r="L814" s="80" t="s">
        <v>60</v>
      </c>
    </row>
    <row r="815" spans="1:12" ht="15.75" hidden="1" x14ac:dyDescent="0.25">
      <c r="A815" s="79" t="s">
        <v>1524</v>
      </c>
      <c r="B815" s="79" t="s">
        <v>1525</v>
      </c>
      <c r="C815" s="86"/>
      <c r="D815" s="79" t="s">
        <v>1027</v>
      </c>
      <c r="E815" s="79" t="s">
        <v>547</v>
      </c>
      <c r="F815" s="81">
        <v>60000</v>
      </c>
      <c r="G815" s="80" t="s">
        <v>13</v>
      </c>
      <c r="H815" s="82"/>
      <c r="I815" s="78"/>
      <c r="J815" s="80" t="s">
        <v>3373</v>
      </c>
      <c r="K815" s="80" t="s">
        <v>14</v>
      </c>
      <c r="L815" s="80" t="s">
        <v>15</v>
      </c>
    </row>
    <row r="816" spans="1:12" ht="15.75" hidden="1" x14ac:dyDescent="0.25">
      <c r="A816" s="79" t="s">
        <v>1153</v>
      </c>
      <c r="B816" s="79" t="s">
        <v>8</v>
      </c>
      <c r="C816" s="79" t="s">
        <v>58</v>
      </c>
      <c r="D816" s="79" t="s">
        <v>1154</v>
      </c>
      <c r="E816" s="79" t="s">
        <v>11</v>
      </c>
      <c r="F816" s="81">
        <v>60000</v>
      </c>
      <c r="G816" s="80" t="s">
        <v>13</v>
      </c>
      <c r="H816" s="82"/>
      <c r="I816" s="78"/>
      <c r="J816" s="80" t="s">
        <v>2</v>
      </c>
      <c r="K816" s="80" t="s">
        <v>14</v>
      </c>
      <c r="L816" s="80" t="s">
        <v>15</v>
      </c>
    </row>
    <row r="817" spans="1:12" ht="15.75" hidden="1" x14ac:dyDescent="0.25">
      <c r="A817" s="79" t="s">
        <v>372</v>
      </c>
      <c r="B817" s="79" t="s">
        <v>3644</v>
      </c>
      <c r="C817" s="86"/>
      <c r="D817" s="79" t="s">
        <v>1754</v>
      </c>
      <c r="E817" s="79" t="s">
        <v>3381</v>
      </c>
      <c r="F817" s="81">
        <v>60000</v>
      </c>
      <c r="G817" s="80" t="s">
        <v>13</v>
      </c>
      <c r="H817" s="82"/>
      <c r="I817" s="78"/>
      <c r="J817" s="80" t="s">
        <v>3373</v>
      </c>
      <c r="K817" s="80" t="s">
        <v>14</v>
      </c>
      <c r="L817" s="80" t="s">
        <v>15</v>
      </c>
    </row>
    <row r="818" spans="1:12" ht="15.75" hidden="1" x14ac:dyDescent="0.25">
      <c r="A818" s="79" t="s">
        <v>3645</v>
      </c>
      <c r="B818" s="79" t="s">
        <v>465</v>
      </c>
      <c r="C818" s="79" t="s">
        <v>943</v>
      </c>
      <c r="D818" s="79" t="s">
        <v>359</v>
      </c>
      <c r="E818" s="79" t="s">
        <v>1490</v>
      </c>
      <c r="F818" s="81">
        <v>59996</v>
      </c>
      <c r="G818" s="80" t="s">
        <v>13</v>
      </c>
      <c r="H818" s="82"/>
      <c r="I818" s="78"/>
      <c r="J818" s="80" t="s">
        <v>2</v>
      </c>
      <c r="K818" s="80" t="s">
        <v>14</v>
      </c>
      <c r="L818" s="80" t="s">
        <v>15</v>
      </c>
    </row>
    <row r="819" spans="1:12" ht="15.75" hidden="1" x14ac:dyDescent="0.25">
      <c r="A819" s="79" t="s">
        <v>1635</v>
      </c>
      <c r="B819" s="79" t="s">
        <v>559</v>
      </c>
      <c r="C819" s="79" t="s">
        <v>282</v>
      </c>
      <c r="D819" s="79" t="s">
        <v>782</v>
      </c>
      <c r="E819" s="79" t="s">
        <v>270</v>
      </c>
      <c r="F819" s="81">
        <v>59927</v>
      </c>
      <c r="G819" s="80" t="s">
        <v>13</v>
      </c>
      <c r="H819" s="82"/>
      <c r="I819" s="85"/>
      <c r="J819" s="80" t="s">
        <v>3375</v>
      </c>
      <c r="K819" s="80" t="s">
        <v>59</v>
      </c>
      <c r="L819" s="80" t="s">
        <v>60</v>
      </c>
    </row>
    <row r="820" spans="1:12" ht="15.75" hidden="1" x14ac:dyDescent="0.25">
      <c r="A820" s="79" t="s">
        <v>1557</v>
      </c>
      <c r="B820" s="79" t="s">
        <v>147</v>
      </c>
      <c r="C820" s="79" t="s">
        <v>35</v>
      </c>
      <c r="D820" s="79" t="s">
        <v>201</v>
      </c>
      <c r="E820" s="79" t="s">
        <v>607</v>
      </c>
      <c r="F820" s="81">
        <v>59906</v>
      </c>
      <c r="G820" s="80" t="s">
        <v>13</v>
      </c>
      <c r="H820" s="82"/>
      <c r="I820" s="78"/>
      <c r="J820" s="80" t="s">
        <v>3375</v>
      </c>
      <c r="K820" s="80" t="s">
        <v>59</v>
      </c>
      <c r="L820" s="80" t="s">
        <v>60</v>
      </c>
    </row>
    <row r="821" spans="1:12" ht="15.75" hidden="1" x14ac:dyDescent="0.25">
      <c r="A821" s="79" t="s">
        <v>1457</v>
      </c>
      <c r="B821" s="79" t="s">
        <v>175</v>
      </c>
      <c r="C821" s="79" t="s">
        <v>3646</v>
      </c>
      <c r="D821" s="79" t="s">
        <v>2802</v>
      </c>
      <c r="E821" s="79" t="s">
        <v>530</v>
      </c>
      <c r="F821" s="81">
        <v>59893</v>
      </c>
      <c r="G821" s="76" t="s">
        <v>13</v>
      </c>
      <c r="H821" s="77"/>
      <c r="I821" s="78"/>
      <c r="J821" s="80" t="s">
        <v>3</v>
      </c>
      <c r="K821" s="80" t="s">
        <v>59</v>
      </c>
      <c r="L821" s="80" t="s">
        <v>60</v>
      </c>
    </row>
    <row r="822" spans="1:12" ht="15.75" hidden="1" x14ac:dyDescent="0.25">
      <c r="A822" s="79" t="s">
        <v>1690</v>
      </c>
      <c r="B822" s="79" t="s">
        <v>1691</v>
      </c>
      <c r="C822" s="79" t="s">
        <v>3647</v>
      </c>
      <c r="D822" s="79" t="s">
        <v>1692</v>
      </c>
      <c r="E822" s="79" t="s">
        <v>435</v>
      </c>
      <c r="F822" s="81">
        <v>59752</v>
      </c>
      <c r="G822" s="80" t="s">
        <v>13</v>
      </c>
      <c r="H822" s="82"/>
      <c r="I822" s="78"/>
      <c r="J822" s="80" t="s">
        <v>3373</v>
      </c>
      <c r="K822" s="80" t="s">
        <v>14</v>
      </c>
      <c r="L822" s="80" t="s">
        <v>15</v>
      </c>
    </row>
    <row r="823" spans="1:12" ht="15.75" hidden="1" x14ac:dyDescent="0.25">
      <c r="A823" s="79" t="s">
        <v>1577</v>
      </c>
      <c r="B823" s="79" t="s">
        <v>70</v>
      </c>
      <c r="C823" s="79" t="s">
        <v>287</v>
      </c>
      <c r="D823" s="79" t="s">
        <v>1578</v>
      </c>
      <c r="E823" s="79" t="s">
        <v>1579</v>
      </c>
      <c r="F823" s="81">
        <v>59752</v>
      </c>
      <c r="G823" s="80" t="s">
        <v>13</v>
      </c>
      <c r="H823" s="82"/>
      <c r="I823" s="78"/>
      <c r="J823" s="80" t="s">
        <v>2</v>
      </c>
      <c r="K823" s="80" t="s">
        <v>14</v>
      </c>
      <c r="L823" s="80" t="s">
        <v>15</v>
      </c>
    </row>
    <row r="824" spans="1:12" ht="15.75" hidden="1" x14ac:dyDescent="0.25">
      <c r="A824" s="79" t="s">
        <v>1297</v>
      </c>
      <c r="B824" s="79" t="s">
        <v>8</v>
      </c>
      <c r="C824" s="79" t="s">
        <v>704</v>
      </c>
      <c r="D824" s="79" t="s">
        <v>195</v>
      </c>
      <c r="E824" s="79" t="s">
        <v>1298</v>
      </c>
      <c r="F824" s="81">
        <v>59722</v>
      </c>
      <c r="G824" s="80" t="s">
        <v>13</v>
      </c>
      <c r="H824" s="82"/>
      <c r="I824" s="78"/>
      <c r="J824" s="80" t="s">
        <v>3</v>
      </c>
      <c r="K824" s="80" t="s">
        <v>59</v>
      </c>
      <c r="L824" s="80" t="s">
        <v>60</v>
      </c>
    </row>
    <row r="825" spans="1:12" ht="15.75" hidden="1" x14ac:dyDescent="0.25">
      <c r="A825" s="79" t="s">
        <v>989</v>
      </c>
      <c r="B825" s="79" t="s">
        <v>548</v>
      </c>
      <c r="C825" s="79" t="s">
        <v>313</v>
      </c>
      <c r="D825" s="79" t="s">
        <v>1696</v>
      </c>
      <c r="E825" s="79" t="s">
        <v>3374</v>
      </c>
      <c r="F825" s="81">
        <v>59681</v>
      </c>
      <c r="G825" s="80" t="s">
        <v>13</v>
      </c>
      <c r="H825" s="82"/>
      <c r="I825" s="78"/>
      <c r="J825" s="80" t="s">
        <v>2</v>
      </c>
      <c r="K825" s="80" t="s">
        <v>14</v>
      </c>
      <c r="L825" s="80" t="s">
        <v>15</v>
      </c>
    </row>
    <row r="826" spans="1:12" ht="15.75" hidden="1" x14ac:dyDescent="0.25">
      <c r="A826" s="79" t="s">
        <v>1479</v>
      </c>
      <c r="B826" s="79" t="s">
        <v>1480</v>
      </c>
      <c r="C826" s="79" t="s">
        <v>3648</v>
      </c>
      <c r="D826" s="79" t="s">
        <v>782</v>
      </c>
      <c r="E826" s="79" t="s">
        <v>603</v>
      </c>
      <c r="F826" s="81">
        <v>59677</v>
      </c>
      <c r="G826" s="80" t="s">
        <v>13</v>
      </c>
      <c r="H826" s="82"/>
      <c r="I826" s="78"/>
      <c r="J826" s="80" t="s">
        <v>3</v>
      </c>
      <c r="K826" s="80" t="s">
        <v>59</v>
      </c>
      <c r="L826" s="80" t="s">
        <v>60</v>
      </c>
    </row>
    <row r="827" spans="1:12" ht="15.75" hidden="1" x14ac:dyDescent="0.25">
      <c r="A827" s="79" t="s">
        <v>1662</v>
      </c>
      <c r="B827" s="79" t="s">
        <v>67</v>
      </c>
      <c r="C827" s="79" t="s">
        <v>3649</v>
      </c>
      <c r="D827" s="79" t="s">
        <v>782</v>
      </c>
      <c r="E827" s="79" t="s">
        <v>2661</v>
      </c>
      <c r="F827" s="81">
        <v>59619</v>
      </c>
      <c r="G827" s="80" t="s">
        <v>13</v>
      </c>
      <c r="H827" s="82"/>
      <c r="I827" s="85"/>
      <c r="J827" s="80" t="s">
        <v>3</v>
      </c>
      <c r="K827" s="80" t="s">
        <v>59</v>
      </c>
      <c r="L827" s="80" t="s">
        <v>60</v>
      </c>
    </row>
    <row r="828" spans="1:12" ht="15.75" hidden="1" x14ac:dyDescent="0.25">
      <c r="A828" s="79" t="s">
        <v>1561</v>
      </c>
      <c r="B828" s="79" t="s">
        <v>486</v>
      </c>
      <c r="C828" s="79" t="s">
        <v>483</v>
      </c>
      <c r="D828" s="79" t="s">
        <v>782</v>
      </c>
      <c r="E828" s="79" t="s">
        <v>205</v>
      </c>
      <c r="F828" s="81">
        <v>59604</v>
      </c>
      <c r="G828" s="80" t="s">
        <v>13</v>
      </c>
      <c r="H828" s="82"/>
      <c r="I828" s="78"/>
      <c r="J828" s="80" t="s">
        <v>3</v>
      </c>
      <c r="K828" s="80" t="s">
        <v>59</v>
      </c>
      <c r="L828" s="80" t="s">
        <v>60</v>
      </c>
    </row>
    <row r="829" spans="1:12" ht="15.75" hidden="1" x14ac:dyDescent="0.25">
      <c r="A829" s="79" t="s">
        <v>1684</v>
      </c>
      <c r="B829" s="79" t="s">
        <v>1685</v>
      </c>
      <c r="C829" s="79" t="s">
        <v>3650</v>
      </c>
      <c r="D829" s="79" t="s">
        <v>1027</v>
      </c>
      <c r="E829" s="79" t="s">
        <v>53</v>
      </c>
      <c r="F829" s="81">
        <v>59585</v>
      </c>
      <c r="G829" s="80" t="s">
        <v>13</v>
      </c>
      <c r="H829" s="82"/>
      <c r="I829" s="78"/>
      <c r="J829" s="80" t="s">
        <v>2</v>
      </c>
      <c r="K829" s="80" t="s">
        <v>14</v>
      </c>
      <c r="L829" s="80" t="s">
        <v>15</v>
      </c>
    </row>
    <row r="830" spans="1:12" ht="15.75" hidden="1" x14ac:dyDescent="0.25">
      <c r="A830" s="79" t="s">
        <v>1448</v>
      </c>
      <c r="B830" s="79" t="s">
        <v>351</v>
      </c>
      <c r="C830" s="79" t="s">
        <v>115</v>
      </c>
      <c r="D830" s="79" t="s">
        <v>201</v>
      </c>
      <c r="E830" s="79" t="s">
        <v>814</v>
      </c>
      <c r="F830" s="81">
        <v>59583</v>
      </c>
      <c r="G830" s="80" t="s">
        <v>13</v>
      </c>
      <c r="H830" s="82"/>
      <c r="I830" s="78"/>
      <c r="J830" s="80" t="s">
        <v>3</v>
      </c>
      <c r="K830" s="80" t="s">
        <v>59</v>
      </c>
      <c r="L830" s="80" t="s">
        <v>60</v>
      </c>
    </row>
    <row r="831" spans="1:12" ht="15.75" hidden="1" x14ac:dyDescent="0.25">
      <c r="A831" s="79" t="s">
        <v>3651</v>
      </c>
      <c r="B831" s="79" t="s">
        <v>210</v>
      </c>
      <c r="C831" s="79" t="s">
        <v>3526</v>
      </c>
      <c r="D831" s="79" t="s">
        <v>3652</v>
      </c>
      <c r="E831" s="79" t="s">
        <v>96</v>
      </c>
      <c r="F831" s="81">
        <v>59570</v>
      </c>
      <c r="G831" s="80" t="s">
        <v>13</v>
      </c>
      <c r="H831" s="82"/>
      <c r="I831" s="78"/>
      <c r="J831" s="80" t="s">
        <v>2</v>
      </c>
      <c r="K831" s="80" t="s">
        <v>14</v>
      </c>
      <c r="L831" s="80" t="s">
        <v>15</v>
      </c>
    </row>
    <row r="832" spans="1:12" ht="15.75" hidden="1" x14ac:dyDescent="0.25">
      <c r="A832" s="79" t="s">
        <v>1566</v>
      </c>
      <c r="B832" s="79" t="s">
        <v>1567</v>
      </c>
      <c r="C832" s="79" t="s">
        <v>224</v>
      </c>
      <c r="D832" s="79" t="s">
        <v>201</v>
      </c>
      <c r="E832" s="79" t="s">
        <v>607</v>
      </c>
      <c r="F832" s="81">
        <v>59489</v>
      </c>
      <c r="G832" s="80" t="s">
        <v>13</v>
      </c>
      <c r="H832" s="82"/>
      <c r="I832" s="78"/>
      <c r="J832" s="80" t="s">
        <v>3</v>
      </c>
      <c r="K832" s="80" t="s">
        <v>59</v>
      </c>
      <c r="L832" s="80" t="s">
        <v>60</v>
      </c>
    </row>
    <row r="833" spans="1:12" ht="15.75" hidden="1" x14ac:dyDescent="0.25">
      <c r="A833" s="79" t="s">
        <v>1201</v>
      </c>
      <c r="B833" s="79" t="s">
        <v>237</v>
      </c>
      <c r="C833" s="86"/>
      <c r="D833" s="79" t="s">
        <v>588</v>
      </c>
      <c r="E833" s="79" t="s">
        <v>277</v>
      </c>
      <c r="F833" s="81">
        <v>59424</v>
      </c>
      <c r="G833" s="80" t="s">
        <v>13</v>
      </c>
      <c r="H833" s="82"/>
      <c r="I833" s="78"/>
      <c r="J833" s="80" t="s">
        <v>3372</v>
      </c>
      <c r="K833" s="80" t="s">
        <v>59</v>
      </c>
      <c r="L833" s="80" t="s">
        <v>60</v>
      </c>
    </row>
    <row r="834" spans="1:12" ht="15.75" hidden="1" x14ac:dyDescent="0.25">
      <c r="A834" s="79" t="s">
        <v>1710</v>
      </c>
      <c r="B834" s="79" t="s">
        <v>1711</v>
      </c>
      <c r="C834" s="79" t="s">
        <v>1022</v>
      </c>
      <c r="D834" s="79" t="s">
        <v>1712</v>
      </c>
      <c r="E834" s="79" t="s">
        <v>20</v>
      </c>
      <c r="F834" s="81">
        <v>59394</v>
      </c>
      <c r="G834" s="80" t="s">
        <v>13</v>
      </c>
      <c r="H834" s="82"/>
      <c r="I834" s="78"/>
      <c r="J834" s="80" t="s">
        <v>2</v>
      </c>
      <c r="K834" s="80" t="s">
        <v>14</v>
      </c>
      <c r="L834" s="80" t="s">
        <v>15</v>
      </c>
    </row>
    <row r="835" spans="1:12" ht="15.75" hidden="1" x14ac:dyDescent="0.25">
      <c r="A835" s="79" t="s">
        <v>1713</v>
      </c>
      <c r="B835" s="79" t="s">
        <v>210</v>
      </c>
      <c r="C835" s="79" t="s">
        <v>1484</v>
      </c>
      <c r="D835" s="79" t="s">
        <v>1714</v>
      </c>
      <c r="E835" s="79" t="s">
        <v>1490</v>
      </c>
      <c r="F835" s="81">
        <v>59391</v>
      </c>
      <c r="G835" s="80" t="s">
        <v>13</v>
      </c>
      <c r="H835" s="82"/>
      <c r="I835" s="78"/>
      <c r="J835" s="80" t="s">
        <v>2</v>
      </c>
      <c r="K835" s="80" t="s">
        <v>14</v>
      </c>
      <c r="L835" s="80" t="s">
        <v>15</v>
      </c>
    </row>
    <row r="836" spans="1:12" ht="15.75" hidden="1" x14ac:dyDescent="0.25">
      <c r="A836" s="79" t="s">
        <v>848</v>
      </c>
      <c r="B836" s="79" t="s">
        <v>1715</v>
      </c>
      <c r="C836" s="86"/>
      <c r="D836" s="79" t="s">
        <v>1716</v>
      </c>
      <c r="E836" s="79" t="s">
        <v>1454</v>
      </c>
      <c r="F836" s="81">
        <v>59378</v>
      </c>
      <c r="G836" s="80" t="s">
        <v>13</v>
      </c>
      <c r="H836" s="82"/>
      <c r="I836" s="78"/>
      <c r="J836" s="80" t="s">
        <v>2</v>
      </c>
      <c r="K836" s="80" t="s">
        <v>14</v>
      </c>
      <c r="L836" s="80" t="s">
        <v>15</v>
      </c>
    </row>
    <row r="837" spans="1:12" ht="15.75" hidden="1" x14ac:dyDescent="0.25">
      <c r="A837" s="79" t="s">
        <v>1319</v>
      </c>
      <c r="B837" s="79" t="s">
        <v>768</v>
      </c>
      <c r="C837" s="79" t="s">
        <v>67</v>
      </c>
      <c r="D837" s="79" t="s">
        <v>201</v>
      </c>
      <c r="E837" s="79" t="s">
        <v>607</v>
      </c>
      <c r="F837" s="81">
        <v>59314</v>
      </c>
      <c r="G837" s="80" t="s">
        <v>13</v>
      </c>
      <c r="H837" s="82"/>
      <c r="I837" s="78"/>
      <c r="J837" s="80" t="s">
        <v>3</v>
      </c>
      <c r="K837" s="80" t="s">
        <v>59</v>
      </c>
      <c r="L837" s="80" t="s">
        <v>60</v>
      </c>
    </row>
    <row r="838" spans="1:12" ht="15.75" hidden="1" x14ac:dyDescent="0.25">
      <c r="A838" s="79" t="s">
        <v>1574</v>
      </c>
      <c r="B838" s="79" t="s">
        <v>1575</v>
      </c>
      <c r="C838" s="79" t="s">
        <v>3653</v>
      </c>
      <c r="D838" s="79" t="s">
        <v>201</v>
      </c>
      <c r="E838" s="79" t="s">
        <v>607</v>
      </c>
      <c r="F838" s="81">
        <v>59308</v>
      </c>
      <c r="G838" s="80" t="s">
        <v>13</v>
      </c>
      <c r="H838" s="82"/>
      <c r="I838" s="78"/>
      <c r="J838" s="80" t="s">
        <v>3375</v>
      </c>
      <c r="K838" s="80" t="s">
        <v>59</v>
      </c>
      <c r="L838" s="80" t="s">
        <v>60</v>
      </c>
    </row>
    <row r="839" spans="1:12" ht="15.75" hidden="1" x14ac:dyDescent="0.25">
      <c r="A839" s="79" t="s">
        <v>1728</v>
      </c>
      <c r="B839" s="79" t="s">
        <v>704</v>
      </c>
      <c r="C839" s="79" t="s">
        <v>185</v>
      </c>
      <c r="D839" s="79" t="s">
        <v>1729</v>
      </c>
      <c r="E839" s="79" t="s">
        <v>789</v>
      </c>
      <c r="F839" s="81">
        <v>59237</v>
      </c>
      <c r="G839" s="80" t="s">
        <v>13</v>
      </c>
      <c r="H839" s="82"/>
      <c r="I839" s="85"/>
      <c r="J839" s="80" t="s">
        <v>2</v>
      </c>
      <c r="K839" s="80" t="s">
        <v>14</v>
      </c>
      <c r="L839" s="80" t="s">
        <v>15</v>
      </c>
    </row>
    <row r="840" spans="1:12" ht="15.75" hidden="1" x14ac:dyDescent="0.25">
      <c r="A840" s="79" t="s">
        <v>1463</v>
      </c>
      <c r="B840" s="79" t="s">
        <v>1464</v>
      </c>
      <c r="C840" s="86"/>
      <c r="D840" s="79" t="s">
        <v>201</v>
      </c>
      <c r="E840" s="79" t="s">
        <v>497</v>
      </c>
      <c r="F840" s="81">
        <v>59155</v>
      </c>
      <c r="G840" s="80" t="s">
        <v>13</v>
      </c>
      <c r="H840" s="82"/>
      <c r="I840" s="78"/>
      <c r="J840" s="80" t="s">
        <v>3</v>
      </c>
      <c r="K840" s="80" t="s">
        <v>59</v>
      </c>
      <c r="L840" s="80" t="s">
        <v>60</v>
      </c>
    </row>
    <row r="841" spans="1:12" ht="15.75" hidden="1" x14ac:dyDescent="0.25">
      <c r="A841" s="79" t="s">
        <v>1732</v>
      </c>
      <c r="B841" s="79" t="s">
        <v>351</v>
      </c>
      <c r="C841" s="79" t="s">
        <v>3520</v>
      </c>
      <c r="D841" s="79" t="s">
        <v>1733</v>
      </c>
      <c r="E841" s="79" t="s">
        <v>234</v>
      </c>
      <c r="F841" s="81">
        <v>59138</v>
      </c>
      <c r="G841" s="80" t="s">
        <v>13</v>
      </c>
      <c r="H841" s="82"/>
      <c r="I841" s="78"/>
      <c r="J841" s="80" t="s">
        <v>2</v>
      </c>
      <c r="K841" s="80" t="s">
        <v>14</v>
      </c>
      <c r="L841" s="80" t="s">
        <v>15</v>
      </c>
    </row>
    <row r="842" spans="1:12" ht="15.75" hidden="1" x14ac:dyDescent="0.25">
      <c r="A842" s="79" t="s">
        <v>1658</v>
      </c>
      <c r="B842" s="79" t="s">
        <v>1331</v>
      </c>
      <c r="C842" s="79" t="s">
        <v>12</v>
      </c>
      <c r="D842" s="79" t="s">
        <v>195</v>
      </c>
      <c r="E842" s="79" t="s">
        <v>1050</v>
      </c>
      <c r="F842" s="81">
        <v>59115</v>
      </c>
      <c r="G842" s="80" t="s">
        <v>13</v>
      </c>
      <c r="H842" s="82"/>
      <c r="I842" s="78"/>
      <c r="J842" s="80" t="s">
        <v>3375</v>
      </c>
      <c r="K842" s="80" t="s">
        <v>59</v>
      </c>
      <c r="L842" s="80" t="s">
        <v>60</v>
      </c>
    </row>
    <row r="843" spans="1:12" ht="15.75" hidden="1" x14ac:dyDescent="0.25">
      <c r="A843" s="79" t="s">
        <v>3654</v>
      </c>
      <c r="B843" s="79" t="s">
        <v>495</v>
      </c>
      <c r="C843" s="79" t="s">
        <v>233</v>
      </c>
      <c r="D843" s="79" t="s">
        <v>3655</v>
      </c>
      <c r="E843" s="79" t="s">
        <v>120</v>
      </c>
      <c r="F843" s="81">
        <v>59080</v>
      </c>
      <c r="G843" s="80" t="s">
        <v>13</v>
      </c>
      <c r="H843" s="82"/>
      <c r="I843" s="78"/>
      <c r="J843" s="80" t="s">
        <v>2</v>
      </c>
      <c r="K843" s="80" t="s">
        <v>14</v>
      </c>
      <c r="L843" s="80" t="s">
        <v>15</v>
      </c>
    </row>
    <row r="844" spans="1:12" ht="15.75" hidden="1" x14ac:dyDescent="0.25">
      <c r="A844" s="79" t="s">
        <v>1364</v>
      </c>
      <c r="B844" s="79" t="s">
        <v>349</v>
      </c>
      <c r="C844" s="79" t="s">
        <v>223</v>
      </c>
      <c r="D844" s="79" t="s">
        <v>1563</v>
      </c>
      <c r="E844" s="79" t="s">
        <v>53</v>
      </c>
      <c r="F844" s="81">
        <v>59041</v>
      </c>
      <c r="G844" s="80" t="s">
        <v>13</v>
      </c>
      <c r="H844" s="82"/>
      <c r="I844" s="78"/>
      <c r="J844" s="80" t="s">
        <v>2</v>
      </c>
      <c r="K844" s="80" t="s">
        <v>14</v>
      </c>
      <c r="L844" s="80" t="s">
        <v>15</v>
      </c>
    </row>
    <row r="845" spans="1:12" ht="15.75" hidden="1" x14ac:dyDescent="0.25">
      <c r="A845" s="79" t="s">
        <v>278</v>
      </c>
      <c r="B845" s="79" t="s">
        <v>1738</v>
      </c>
      <c r="C845" s="79" t="s">
        <v>144</v>
      </c>
      <c r="D845" s="79" t="s">
        <v>1739</v>
      </c>
      <c r="E845" s="79" t="s">
        <v>607</v>
      </c>
      <c r="F845" s="81">
        <v>59039</v>
      </c>
      <c r="G845" s="80" t="s">
        <v>13</v>
      </c>
      <c r="H845" s="82"/>
      <c r="I845" s="78"/>
      <c r="J845" s="80" t="s">
        <v>3382</v>
      </c>
      <c r="K845" s="80" t="s">
        <v>14</v>
      </c>
      <c r="L845" s="80" t="s">
        <v>15</v>
      </c>
    </row>
    <row r="846" spans="1:12" ht="15.75" hidden="1" x14ac:dyDescent="0.25">
      <c r="A846" s="79" t="s">
        <v>1741</v>
      </c>
      <c r="B846" s="79" t="s">
        <v>1742</v>
      </c>
      <c r="C846" s="86"/>
      <c r="D846" s="79" t="s">
        <v>1743</v>
      </c>
      <c r="E846" s="79" t="s">
        <v>106</v>
      </c>
      <c r="F846" s="81">
        <v>59007</v>
      </c>
      <c r="G846" s="80" t="s">
        <v>13</v>
      </c>
      <c r="H846" s="82"/>
      <c r="I846" s="78"/>
      <c r="J846" s="80" t="s">
        <v>246</v>
      </c>
      <c r="K846" s="80" t="s">
        <v>14</v>
      </c>
      <c r="L846" s="80" t="s">
        <v>15</v>
      </c>
    </row>
    <row r="847" spans="1:12" ht="15.75" hidden="1" x14ac:dyDescent="0.25">
      <c r="A847" s="79" t="s">
        <v>1584</v>
      </c>
      <c r="B847" s="79" t="s">
        <v>781</v>
      </c>
      <c r="C847" s="79" t="s">
        <v>3656</v>
      </c>
      <c r="D847" s="79" t="s">
        <v>359</v>
      </c>
      <c r="E847" s="79" t="s">
        <v>113</v>
      </c>
      <c r="F847" s="81">
        <v>59000</v>
      </c>
      <c r="G847" s="80" t="s">
        <v>13</v>
      </c>
      <c r="H847" s="82"/>
      <c r="I847" s="78"/>
      <c r="J847" s="80" t="s">
        <v>2</v>
      </c>
      <c r="K847" s="80" t="s">
        <v>14</v>
      </c>
      <c r="L847" s="80" t="s">
        <v>15</v>
      </c>
    </row>
    <row r="848" spans="1:12" ht="15.75" hidden="1" x14ac:dyDescent="0.25">
      <c r="A848" s="79" t="s">
        <v>381</v>
      </c>
      <c r="B848" s="79" t="s">
        <v>790</v>
      </c>
      <c r="C848" s="79" t="s">
        <v>144</v>
      </c>
      <c r="D848" s="79" t="s">
        <v>791</v>
      </c>
      <c r="E848" s="79" t="s">
        <v>76</v>
      </c>
      <c r="F848" s="81">
        <v>59000</v>
      </c>
      <c r="G848" s="80" t="s">
        <v>13</v>
      </c>
      <c r="H848" s="82"/>
      <c r="I848" s="84"/>
      <c r="J848" s="80" t="s">
        <v>2</v>
      </c>
      <c r="K848" s="80" t="s">
        <v>14</v>
      </c>
      <c r="L848" s="80" t="s">
        <v>15</v>
      </c>
    </row>
    <row r="849" spans="1:12" ht="15.75" hidden="1" x14ac:dyDescent="0.25">
      <c r="A849" s="79" t="s">
        <v>2811</v>
      </c>
      <c r="B849" s="79" t="s">
        <v>1436</v>
      </c>
      <c r="C849" s="79" t="s">
        <v>51</v>
      </c>
      <c r="D849" s="79" t="s">
        <v>201</v>
      </c>
      <c r="E849" s="79" t="s">
        <v>456</v>
      </c>
      <c r="F849" s="81">
        <v>59000</v>
      </c>
      <c r="G849" s="80" t="s">
        <v>13</v>
      </c>
      <c r="H849" s="82"/>
      <c r="I849" s="78"/>
      <c r="J849" s="80" t="s">
        <v>3</v>
      </c>
      <c r="K849" s="80" t="s">
        <v>59</v>
      </c>
      <c r="L849" s="80" t="s">
        <v>60</v>
      </c>
    </row>
    <row r="850" spans="1:12" ht="15.75" hidden="1" x14ac:dyDescent="0.25">
      <c r="A850" s="79" t="s">
        <v>1683</v>
      </c>
      <c r="B850" s="79" t="s">
        <v>127</v>
      </c>
      <c r="C850" s="79" t="s">
        <v>349</v>
      </c>
      <c r="D850" s="79" t="s">
        <v>201</v>
      </c>
      <c r="E850" s="79" t="s">
        <v>497</v>
      </c>
      <c r="F850" s="81">
        <v>58998</v>
      </c>
      <c r="G850" s="80" t="s">
        <v>13</v>
      </c>
      <c r="H850" s="82"/>
      <c r="I850" s="78"/>
      <c r="J850" s="80" t="s">
        <v>3</v>
      </c>
      <c r="K850" s="80" t="s">
        <v>59</v>
      </c>
      <c r="L850" s="80" t="s">
        <v>60</v>
      </c>
    </row>
    <row r="851" spans="1:12" ht="15.75" hidden="1" x14ac:dyDescent="0.25">
      <c r="A851" s="79" t="s">
        <v>425</v>
      </c>
      <c r="B851" s="79" t="s">
        <v>1459</v>
      </c>
      <c r="C851" s="79" t="s">
        <v>35</v>
      </c>
      <c r="D851" s="79" t="s">
        <v>201</v>
      </c>
      <c r="E851" s="79" t="s">
        <v>463</v>
      </c>
      <c r="F851" s="81">
        <v>58979</v>
      </c>
      <c r="G851" s="80" t="s">
        <v>13</v>
      </c>
      <c r="H851" s="82"/>
      <c r="I851" s="78"/>
      <c r="J851" s="80" t="s">
        <v>3</v>
      </c>
      <c r="K851" s="80" t="s">
        <v>59</v>
      </c>
      <c r="L851" s="80" t="s">
        <v>60</v>
      </c>
    </row>
    <row r="852" spans="1:12" ht="15.75" hidden="1" x14ac:dyDescent="0.25">
      <c r="A852" s="79" t="s">
        <v>3409</v>
      </c>
      <c r="B852" s="79" t="s">
        <v>3657</v>
      </c>
      <c r="C852" s="79" t="s">
        <v>13</v>
      </c>
      <c r="D852" s="79" t="s">
        <v>712</v>
      </c>
      <c r="E852" s="79" t="s">
        <v>508</v>
      </c>
      <c r="F852" s="81">
        <v>58938</v>
      </c>
      <c r="G852" s="80" t="s">
        <v>13</v>
      </c>
      <c r="H852" s="82"/>
      <c r="I852" s="78"/>
      <c r="J852" s="80" t="s">
        <v>3</v>
      </c>
      <c r="K852" s="80" t="s">
        <v>59</v>
      </c>
      <c r="L852" s="80" t="s">
        <v>60</v>
      </c>
    </row>
    <row r="853" spans="1:12" ht="15.75" hidden="1" x14ac:dyDescent="0.25">
      <c r="A853" s="79" t="s">
        <v>1564</v>
      </c>
      <c r="B853" s="79" t="s">
        <v>139</v>
      </c>
      <c r="C853" s="86"/>
      <c r="D853" s="79" t="s">
        <v>1184</v>
      </c>
      <c r="E853" s="79" t="s">
        <v>53</v>
      </c>
      <c r="F853" s="81">
        <v>58928</v>
      </c>
      <c r="G853" s="80" t="s">
        <v>13</v>
      </c>
      <c r="H853" s="82"/>
      <c r="I853" s="78"/>
      <c r="J853" s="80" t="s">
        <v>2</v>
      </c>
      <c r="K853" s="80" t="s">
        <v>14</v>
      </c>
      <c r="L853" s="80" t="s">
        <v>15</v>
      </c>
    </row>
    <row r="854" spans="1:12" ht="15.75" hidden="1" x14ac:dyDescent="0.25">
      <c r="A854" s="79" t="s">
        <v>1758</v>
      </c>
      <c r="B854" s="79" t="s">
        <v>210</v>
      </c>
      <c r="C854" s="79" t="s">
        <v>87</v>
      </c>
      <c r="D854" s="79" t="s">
        <v>1027</v>
      </c>
      <c r="E854" s="79" t="s">
        <v>53</v>
      </c>
      <c r="F854" s="81">
        <v>58721</v>
      </c>
      <c r="G854" s="80" t="s">
        <v>13</v>
      </c>
      <c r="H854" s="82"/>
      <c r="I854" s="78"/>
      <c r="J854" s="80" t="s">
        <v>2</v>
      </c>
      <c r="K854" s="80" t="s">
        <v>14</v>
      </c>
      <c r="L854" s="80" t="s">
        <v>15</v>
      </c>
    </row>
    <row r="855" spans="1:12" ht="15.75" hidden="1" x14ac:dyDescent="0.25">
      <c r="A855" s="79" t="s">
        <v>1483</v>
      </c>
      <c r="B855" s="79" t="s">
        <v>1484</v>
      </c>
      <c r="C855" s="79" t="s">
        <v>774</v>
      </c>
      <c r="D855" s="79" t="s">
        <v>201</v>
      </c>
      <c r="E855" s="79" t="s">
        <v>814</v>
      </c>
      <c r="F855" s="81">
        <v>58713</v>
      </c>
      <c r="G855" s="80" t="s">
        <v>13</v>
      </c>
      <c r="H855" s="82"/>
      <c r="I855" s="78"/>
      <c r="J855" s="80" t="s">
        <v>3</v>
      </c>
      <c r="K855" s="80" t="s">
        <v>59</v>
      </c>
      <c r="L855" s="80" t="s">
        <v>60</v>
      </c>
    </row>
    <row r="856" spans="1:12" ht="15.75" hidden="1" x14ac:dyDescent="0.25">
      <c r="A856" s="79" t="s">
        <v>3658</v>
      </c>
      <c r="B856" s="79" t="s">
        <v>1815</v>
      </c>
      <c r="C856" s="79" t="s">
        <v>1165</v>
      </c>
      <c r="D856" s="79" t="s">
        <v>201</v>
      </c>
      <c r="E856" s="79" t="s">
        <v>603</v>
      </c>
      <c r="F856" s="81">
        <v>58691</v>
      </c>
      <c r="G856" s="80" t="s">
        <v>13</v>
      </c>
      <c r="H856" s="82"/>
      <c r="I856" s="78"/>
      <c r="J856" s="80" t="s">
        <v>3375</v>
      </c>
      <c r="K856" s="80" t="s">
        <v>59</v>
      </c>
      <c r="L856" s="80" t="s">
        <v>60</v>
      </c>
    </row>
    <row r="857" spans="1:12" ht="15.75" hidden="1" x14ac:dyDescent="0.25">
      <c r="A857" s="79" t="s">
        <v>1796</v>
      </c>
      <c r="B857" s="79" t="s">
        <v>448</v>
      </c>
      <c r="C857" s="79" t="s">
        <v>87</v>
      </c>
      <c r="D857" s="79" t="s">
        <v>201</v>
      </c>
      <c r="E857" s="79" t="s">
        <v>463</v>
      </c>
      <c r="F857" s="81">
        <v>58524</v>
      </c>
      <c r="G857" s="80" t="s">
        <v>13</v>
      </c>
      <c r="H857" s="82"/>
      <c r="I857" s="78"/>
      <c r="J857" s="80" t="s">
        <v>3</v>
      </c>
      <c r="K857" s="80" t="s">
        <v>59</v>
      </c>
      <c r="L857" s="80" t="s">
        <v>60</v>
      </c>
    </row>
    <row r="858" spans="1:12" ht="15.75" hidden="1" x14ac:dyDescent="0.25">
      <c r="A858" s="79" t="s">
        <v>2787</v>
      </c>
      <c r="B858" s="79" t="s">
        <v>1111</v>
      </c>
      <c r="C858" s="79" t="s">
        <v>774</v>
      </c>
      <c r="D858" s="79" t="s">
        <v>2839</v>
      </c>
      <c r="E858" s="79" t="s">
        <v>1725</v>
      </c>
      <c r="F858" s="81">
        <v>58436</v>
      </c>
      <c r="G858" s="80" t="s">
        <v>13</v>
      </c>
      <c r="H858" s="82"/>
      <c r="I858" s="78"/>
      <c r="J858" s="80" t="s">
        <v>2</v>
      </c>
      <c r="K858" s="80" t="s">
        <v>14</v>
      </c>
      <c r="L858" s="80" t="s">
        <v>15</v>
      </c>
    </row>
    <row r="859" spans="1:12" ht="15.75" hidden="1" x14ac:dyDescent="0.25">
      <c r="A859" s="79" t="s">
        <v>2464</v>
      </c>
      <c r="B859" s="79" t="s">
        <v>62</v>
      </c>
      <c r="C859" s="79" t="s">
        <v>139</v>
      </c>
      <c r="D859" s="79" t="s">
        <v>201</v>
      </c>
      <c r="E859" s="79" t="s">
        <v>463</v>
      </c>
      <c r="F859" s="81">
        <v>58406</v>
      </c>
      <c r="G859" s="80" t="s">
        <v>13</v>
      </c>
      <c r="H859" s="82"/>
      <c r="I859" s="78"/>
      <c r="J859" s="80" t="s">
        <v>3375</v>
      </c>
      <c r="K859" s="80" t="s">
        <v>59</v>
      </c>
      <c r="L859" s="80" t="s">
        <v>60</v>
      </c>
    </row>
    <row r="860" spans="1:12" ht="15.75" hidden="1" x14ac:dyDescent="0.25">
      <c r="A860" s="79" t="s">
        <v>209</v>
      </c>
      <c r="B860" s="79" t="s">
        <v>772</v>
      </c>
      <c r="C860" s="79" t="s">
        <v>315</v>
      </c>
      <c r="D860" s="79" t="s">
        <v>1266</v>
      </c>
      <c r="E860" s="79" t="s">
        <v>1261</v>
      </c>
      <c r="F860" s="81">
        <v>58400</v>
      </c>
      <c r="G860" s="80" t="s">
        <v>13</v>
      </c>
      <c r="H860" s="82"/>
      <c r="I860" s="84"/>
      <c r="J860" s="80" t="s">
        <v>2</v>
      </c>
      <c r="K860" s="80" t="s">
        <v>14</v>
      </c>
      <c r="L860" s="80" t="s">
        <v>15</v>
      </c>
    </row>
    <row r="861" spans="1:12" ht="15.75" hidden="1" x14ac:dyDescent="0.25">
      <c r="A861" s="79" t="s">
        <v>1609</v>
      </c>
      <c r="B861" s="79" t="s">
        <v>50</v>
      </c>
      <c r="C861" s="79" t="s">
        <v>13</v>
      </c>
      <c r="D861" s="79" t="s">
        <v>588</v>
      </c>
      <c r="E861" s="79" t="s">
        <v>125</v>
      </c>
      <c r="F861" s="81">
        <v>58393</v>
      </c>
      <c r="G861" s="80" t="s">
        <v>13</v>
      </c>
      <c r="H861" s="82"/>
      <c r="I861" s="78"/>
      <c r="J861" s="80" t="s">
        <v>3</v>
      </c>
      <c r="K861" s="80" t="s">
        <v>59</v>
      </c>
      <c r="L861" s="80" t="s">
        <v>60</v>
      </c>
    </row>
    <row r="862" spans="1:12" ht="15.75" hidden="1" x14ac:dyDescent="0.25">
      <c r="A862" s="79" t="s">
        <v>3659</v>
      </c>
      <c r="B862" s="79" t="s">
        <v>95</v>
      </c>
      <c r="C862" s="79" t="s">
        <v>313</v>
      </c>
      <c r="D862" s="79" t="s">
        <v>1888</v>
      </c>
      <c r="E862" s="79" t="s">
        <v>1889</v>
      </c>
      <c r="F862" s="81">
        <v>58374</v>
      </c>
      <c r="G862" s="80" t="s">
        <v>13</v>
      </c>
      <c r="H862" s="82"/>
      <c r="I862" s="78"/>
      <c r="J862" s="80" t="s">
        <v>3373</v>
      </c>
      <c r="K862" s="80" t="s">
        <v>14</v>
      </c>
      <c r="L862" s="80" t="s">
        <v>15</v>
      </c>
    </row>
    <row r="863" spans="1:12" ht="15.75" hidden="1" x14ac:dyDescent="0.25">
      <c r="A863" s="79" t="s">
        <v>3660</v>
      </c>
      <c r="B863" s="79" t="s">
        <v>944</v>
      </c>
      <c r="C863" s="79" t="s">
        <v>87</v>
      </c>
      <c r="D863" s="79" t="s">
        <v>712</v>
      </c>
      <c r="E863" s="79" t="s">
        <v>2346</v>
      </c>
      <c r="F863" s="81">
        <v>58305</v>
      </c>
      <c r="G863" s="80" t="s">
        <v>13</v>
      </c>
      <c r="H863" s="83">
        <v>2000</v>
      </c>
      <c r="I863" s="78"/>
      <c r="J863" s="80" t="s">
        <v>3</v>
      </c>
      <c r="K863" s="80" t="s">
        <v>59</v>
      </c>
      <c r="L863" s="80" t="s">
        <v>60</v>
      </c>
    </row>
    <row r="864" spans="1:12" ht="15.75" hidden="1" x14ac:dyDescent="0.25">
      <c r="A864" s="79" t="s">
        <v>1745</v>
      </c>
      <c r="B864" s="79" t="s">
        <v>838</v>
      </c>
      <c r="C864" s="79" t="s">
        <v>3661</v>
      </c>
      <c r="D864" s="79" t="s">
        <v>1746</v>
      </c>
      <c r="E864" s="79" t="s">
        <v>240</v>
      </c>
      <c r="F864" s="81">
        <v>58287</v>
      </c>
      <c r="G864" s="80" t="s">
        <v>13</v>
      </c>
      <c r="H864" s="82"/>
      <c r="I864" s="85"/>
      <c r="J864" s="80" t="s">
        <v>2</v>
      </c>
      <c r="K864" s="80" t="s">
        <v>14</v>
      </c>
      <c r="L864" s="80" t="s">
        <v>15</v>
      </c>
    </row>
    <row r="865" spans="1:12" ht="15.75" hidden="1" x14ac:dyDescent="0.25">
      <c r="A865" s="79" t="s">
        <v>1706</v>
      </c>
      <c r="B865" s="79" t="s">
        <v>131</v>
      </c>
      <c r="C865" s="79" t="s">
        <v>12</v>
      </c>
      <c r="D865" s="79" t="s">
        <v>712</v>
      </c>
      <c r="E865" s="79" t="s">
        <v>508</v>
      </c>
      <c r="F865" s="81">
        <v>58264</v>
      </c>
      <c r="G865" s="80" t="s">
        <v>13</v>
      </c>
      <c r="H865" s="82"/>
      <c r="I865" s="78"/>
      <c r="J865" s="80" t="s">
        <v>3</v>
      </c>
      <c r="K865" s="80" t="s">
        <v>59</v>
      </c>
      <c r="L865" s="80" t="s">
        <v>60</v>
      </c>
    </row>
    <row r="866" spans="1:12" ht="15.75" hidden="1" x14ac:dyDescent="0.25">
      <c r="A866" s="79" t="s">
        <v>420</v>
      </c>
      <c r="B866" s="79" t="s">
        <v>86</v>
      </c>
      <c r="C866" s="79" t="s">
        <v>1830</v>
      </c>
      <c r="D866" s="79" t="s">
        <v>588</v>
      </c>
      <c r="E866" s="79" t="s">
        <v>277</v>
      </c>
      <c r="F866" s="81">
        <v>58260</v>
      </c>
      <c r="G866" s="80" t="s">
        <v>13</v>
      </c>
      <c r="H866" s="82"/>
      <c r="I866" s="78"/>
      <c r="J866" s="80" t="s">
        <v>1</v>
      </c>
      <c r="K866" s="80" t="s">
        <v>59</v>
      </c>
      <c r="L866" s="80" t="s">
        <v>60</v>
      </c>
    </row>
    <row r="867" spans="1:12" ht="15.75" hidden="1" x14ac:dyDescent="0.25">
      <c r="A867" s="79" t="s">
        <v>1686</v>
      </c>
      <c r="B867" s="79" t="s">
        <v>781</v>
      </c>
      <c r="C867" s="79" t="s">
        <v>774</v>
      </c>
      <c r="D867" s="79" t="s">
        <v>712</v>
      </c>
      <c r="E867" s="79" t="s">
        <v>385</v>
      </c>
      <c r="F867" s="81">
        <v>58214</v>
      </c>
      <c r="G867" s="80" t="s">
        <v>13</v>
      </c>
      <c r="H867" s="83">
        <v>3750</v>
      </c>
      <c r="I867" s="78"/>
      <c r="J867" s="80" t="s">
        <v>3</v>
      </c>
      <c r="K867" s="80" t="s">
        <v>59</v>
      </c>
      <c r="L867" s="80" t="s">
        <v>60</v>
      </c>
    </row>
    <row r="868" spans="1:12" ht="15.75" hidden="1" x14ac:dyDescent="0.25">
      <c r="A868" s="79" t="s">
        <v>2405</v>
      </c>
      <c r="B868" s="79" t="s">
        <v>1499</v>
      </c>
      <c r="C868" s="79" t="s">
        <v>3520</v>
      </c>
      <c r="D868" s="79" t="s">
        <v>3662</v>
      </c>
      <c r="E868" s="79" t="s">
        <v>270</v>
      </c>
      <c r="F868" s="81">
        <v>58204</v>
      </c>
      <c r="G868" s="80" t="s">
        <v>13</v>
      </c>
      <c r="H868" s="82"/>
      <c r="I868" s="85"/>
      <c r="J868" s="80" t="s">
        <v>3373</v>
      </c>
      <c r="K868" s="80" t="s">
        <v>14</v>
      </c>
      <c r="L868" s="80" t="s">
        <v>15</v>
      </c>
    </row>
    <row r="869" spans="1:12" ht="15.75" hidden="1" x14ac:dyDescent="0.25">
      <c r="A869" s="79" t="s">
        <v>2666</v>
      </c>
      <c r="B869" s="79" t="s">
        <v>2810</v>
      </c>
      <c r="C869" s="79" t="s">
        <v>12</v>
      </c>
      <c r="D869" s="79" t="s">
        <v>588</v>
      </c>
      <c r="E869" s="79" t="s">
        <v>169</v>
      </c>
      <c r="F869" s="81">
        <v>58189</v>
      </c>
      <c r="G869" s="80" t="s">
        <v>13</v>
      </c>
      <c r="H869" s="82"/>
      <c r="I869" s="78"/>
      <c r="J869" s="80" t="s">
        <v>3</v>
      </c>
      <c r="K869" s="80" t="s">
        <v>59</v>
      </c>
      <c r="L869" s="80" t="s">
        <v>60</v>
      </c>
    </row>
    <row r="870" spans="1:12" ht="15.75" hidden="1" x14ac:dyDescent="0.25">
      <c r="A870" s="79" t="s">
        <v>3663</v>
      </c>
      <c r="B870" s="79" t="s">
        <v>175</v>
      </c>
      <c r="C870" s="79" t="s">
        <v>2561</v>
      </c>
      <c r="D870" s="79" t="s">
        <v>3664</v>
      </c>
      <c r="E870" s="79" t="s">
        <v>658</v>
      </c>
      <c r="F870" s="81">
        <v>58100</v>
      </c>
      <c r="G870" s="80" t="s">
        <v>13</v>
      </c>
      <c r="H870" s="82"/>
      <c r="I870" s="78"/>
      <c r="J870" s="80" t="s">
        <v>3373</v>
      </c>
      <c r="K870" s="80" t="s">
        <v>14</v>
      </c>
      <c r="L870" s="80" t="s">
        <v>15</v>
      </c>
    </row>
    <row r="871" spans="1:12" ht="15.75" hidden="1" x14ac:dyDescent="0.25">
      <c r="A871" s="79" t="s">
        <v>1717</v>
      </c>
      <c r="B871" s="79" t="s">
        <v>1718</v>
      </c>
      <c r="C871" s="79" t="s">
        <v>1709</v>
      </c>
      <c r="D871" s="79" t="s">
        <v>201</v>
      </c>
      <c r="E871" s="79" t="s">
        <v>463</v>
      </c>
      <c r="F871" s="81">
        <v>58096</v>
      </c>
      <c r="G871" s="80" t="s">
        <v>13</v>
      </c>
      <c r="H871" s="82"/>
      <c r="I871" s="78"/>
      <c r="J871" s="80" t="s">
        <v>3</v>
      </c>
      <c r="K871" s="80" t="s">
        <v>59</v>
      </c>
      <c r="L871" s="80" t="s">
        <v>60</v>
      </c>
    </row>
    <row r="872" spans="1:12" ht="15.75" hidden="1" x14ac:dyDescent="0.25">
      <c r="A872" s="79" t="s">
        <v>256</v>
      </c>
      <c r="B872" s="79" t="s">
        <v>1145</v>
      </c>
      <c r="C872" s="79" t="s">
        <v>51</v>
      </c>
      <c r="D872" s="79" t="s">
        <v>3665</v>
      </c>
      <c r="E872" s="79" t="s">
        <v>120</v>
      </c>
      <c r="F872" s="81">
        <v>58013</v>
      </c>
      <c r="G872" s="80" t="s">
        <v>13</v>
      </c>
      <c r="H872" s="82"/>
      <c r="I872" s="78"/>
      <c r="J872" s="80" t="s">
        <v>2</v>
      </c>
      <c r="K872" s="80" t="s">
        <v>14</v>
      </c>
      <c r="L872" s="80" t="s">
        <v>15</v>
      </c>
    </row>
    <row r="873" spans="1:12" ht="15.75" hidden="1" x14ac:dyDescent="0.25">
      <c r="A873" s="79" t="s">
        <v>554</v>
      </c>
      <c r="B873" s="79" t="s">
        <v>483</v>
      </c>
      <c r="C873" s="79" t="s">
        <v>1803</v>
      </c>
      <c r="D873" s="79" t="s">
        <v>712</v>
      </c>
      <c r="E873" s="79" t="s">
        <v>508</v>
      </c>
      <c r="F873" s="81">
        <v>58011</v>
      </c>
      <c r="G873" s="80" t="s">
        <v>13</v>
      </c>
      <c r="H873" s="82"/>
      <c r="I873" s="78"/>
      <c r="J873" s="80" t="s">
        <v>3</v>
      </c>
      <c r="K873" s="80" t="s">
        <v>59</v>
      </c>
      <c r="L873" s="80" t="s">
        <v>60</v>
      </c>
    </row>
    <row r="874" spans="1:12" ht="15.75" hidden="1" x14ac:dyDescent="0.25">
      <c r="A874" s="79" t="s">
        <v>1676</v>
      </c>
      <c r="B874" s="79" t="s">
        <v>595</v>
      </c>
      <c r="C874" s="79" t="s">
        <v>18</v>
      </c>
      <c r="D874" s="79" t="s">
        <v>201</v>
      </c>
      <c r="E874" s="79" t="s">
        <v>392</v>
      </c>
      <c r="F874" s="81">
        <v>58000</v>
      </c>
      <c r="G874" s="80" t="s">
        <v>13</v>
      </c>
      <c r="H874" s="82"/>
      <c r="I874" s="78"/>
      <c r="J874" s="80" t="s">
        <v>3</v>
      </c>
      <c r="K874" s="80" t="s">
        <v>59</v>
      </c>
      <c r="L874" s="80" t="s">
        <v>60</v>
      </c>
    </row>
    <row r="875" spans="1:12" ht="15.75" hidden="1" x14ac:dyDescent="0.25">
      <c r="A875" s="79" t="s">
        <v>1516</v>
      </c>
      <c r="B875" s="79" t="s">
        <v>1177</v>
      </c>
      <c r="C875" s="79" t="s">
        <v>483</v>
      </c>
      <c r="D875" s="79" t="s">
        <v>201</v>
      </c>
      <c r="E875" s="79" t="s">
        <v>497</v>
      </c>
      <c r="F875" s="81">
        <v>57956</v>
      </c>
      <c r="G875" s="80" t="s">
        <v>13</v>
      </c>
      <c r="H875" s="82"/>
      <c r="I875" s="78"/>
      <c r="J875" s="80" t="s">
        <v>3</v>
      </c>
      <c r="K875" s="80" t="s">
        <v>59</v>
      </c>
      <c r="L875" s="80" t="s">
        <v>60</v>
      </c>
    </row>
    <row r="876" spans="1:12" ht="15.75" hidden="1" x14ac:dyDescent="0.25">
      <c r="A876" s="79" t="s">
        <v>1790</v>
      </c>
      <c r="B876" s="79" t="s">
        <v>495</v>
      </c>
      <c r="C876" s="79" t="s">
        <v>3412</v>
      </c>
      <c r="D876" s="79" t="s">
        <v>1791</v>
      </c>
      <c r="E876" s="79" t="s">
        <v>270</v>
      </c>
      <c r="F876" s="81">
        <v>57859</v>
      </c>
      <c r="G876" s="80" t="s">
        <v>13</v>
      </c>
      <c r="H876" s="82"/>
      <c r="I876" s="85"/>
      <c r="J876" s="80" t="s">
        <v>2</v>
      </c>
      <c r="K876" s="80" t="s">
        <v>14</v>
      </c>
      <c r="L876" s="80" t="s">
        <v>15</v>
      </c>
    </row>
    <row r="877" spans="1:12" ht="15.75" hidden="1" x14ac:dyDescent="0.25">
      <c r="A877" s="79" t="s">
        <v>1792</v>
      </c>
      <c r="B877" s="79" t="s">
        <v>587</v>
      </c>
      <c r="C877" s="79" t="s">
        <v>207</v>
      </c>
      <c r="D877" s="79" t="s">
        <v>1793</v>
      </c>
      <c r="E877" s="79" t="s">
        <v>48</v>
      </c>
      <c r="F877" s="81">
        <v>57794</v>
      </c>
      <c r="G877" s="80" t="s">
        <v>13</v>
      </c>
      <c r="H877" s="82"/>
      <c r="I877" s="78"/>
      <c r="J877" s="80" t="s">
        <v>2</v>
      </c>
      <c r="K877" s="80" t="s">
        <v>14</v>
      </c>
      <c r="L877" s="80" t="s">
        <v>15</v>
      </c>
    </row>
    <row r="878" spans="1:12" ht="15.75" hidden="1" x14ac:dyDescent="0.25">
      <c r="A878" s="79" t="s">
        <v>1046</v>
      </c>
      <c r="B878" s="79" t="s">
        <v>609</v>
      </c>
      <c r="C878" s="79" t="s">
        <v>3510</v>
      </c>
      <c r="D878" s="79" t="s">
        <v>1714</v>
      </c>
      <c r="E878" s="79" t="s">
        <v>1490</v>
      </c>
      <c r="F878" s="81">
        <v>57794</v>
      </c>
      <c r="G878" s="80" t="s">
        <v>13</v>
      </c>
      <c r="H878" s="82"/>
      <c r="I878" s="78"/>
      <c r="J878" s="80" t="s">
        <v>2</v>
      </c>
      <c r="K878" s="80" t="s">
        <v>14</v>
      </c>
      <c r="L878" s="80" t="s">
        <v>15</v>
      </c>
    </row>
    <row r="879" spans="1:12" ht="15.75" hidden="1" x14ac:dyDescent="0.25">
      <c r="A879" s="79" t="s">
        <v>556</v>
      </c>
      <c r="B879" s="79" t="s">
        <v>1663</v>
      </c>
      <c r="C879" s="79" t="s">
        <v>144</v>
      </c>
      <c r="D879" s="79" t="s">
        <v>359</v>
      </c>
      <c r="E879" s="79" t="s">
        <v>1665</v>
      </c>
      <c r="F879" s="81">
        <v>57794</v>
      </c>
      <c r="G879" s="80" t="s">
        <v>13</v>
      </c>
      <c r="H879" s="82"/>
      <c r="I879" s="78"/>
      <c r="J879" s="80" t="s">
        <v>3373</v>
      </c>
      <c r="K879" s="80" t="s">
        <v>14</v>
      </c>
      <c r="L879" s="80" t="s">
        <v>15</v>
      </c>
    </row>
    <row r="880" spans="1:12" ht="15.75" hidden="1" x14ac:dyDescent="0.25">
      <c r="A880" s="79" t="s">
        <v>1794</v>
      </c>
      <c r="B880" s="79" t="s">
        <v>86</v>
      </c>
      <c r="C880" s="79" t="s">
        <v>340</v>
      </c>
      <c r="D880" s="79" t="s">
        <v>1795</v>
      </c>
      <c r="E880" s="79" t="s">
        <v>706</v>
      </c>
      <c r="F880" s="81">
        <v>57794</v>
      </c>
      <c r="G880" s="80" t="s">
        <v>13</v>
      </c>
      <c r="H880" s="82"/>
      <c r="I880" s="78"/>
      <c r="J880" s="80" t="s">
        <v>3373</v>
      </c>
      <c r="K880" s="80" t="s">
        <v>14</v>
      </c>
      <c r="L880" s="80" t="s">
        <v>15</v>
      </c>
    </row>
    <row r="881" spans="1:12" ht="15.75" hidden="1" x14ac:dyDescent="0.25">
      <c r="A881" s="79" t="s">
        <v>1737</v>
      </c>
      <c r="B881" s="79" t="s">
        <v>928</v>
      </c>
      <c r="C881" s="79" t="s">
        <v>3666</v>
      </c>
      <c r="D881" s="79" t="s">
        <v>712</v>
      </c>
      <c r="E881" s="79" t="s">
        <v>576</v>
      </c>
      <c r="F881" s="81">
        <v>57775</v>
      </c>
      <c r="G881" s="80" t="s">
        <v>13</v>
      </c>
      <c r="H881" s="82"/>
      <c r="I881" s="78"/>
      <c r="J881" s="80" t="s">
        <v>3375</v>
      </c>
      <c r="K881" s="80" t="s">
        <v>59</v>
      </c>
      <c r="L881" s="80" t="s">
        <v>60</v>
      </c>
    </row>
    <row r="882" spans="1:12" ht="15.75" hidden="1" x14ac:dyDescent="0.25">
      <c r="A882" s="79" t="s">
        <v>3667</v>
      </c>
      <c r="B882" s="79" t="s">
        <v>358</v>
      </c>
      <c r="C882" s="79" t="s">
        <v>3668</v>
      </c>
      <c r="D882" s="79" t="s">
        <v>712</v>
      </c>
      <c r="E882" s="79" t="s">
        <v>576</v>
      </c>
      <c r="F882" s="81">
        <v>57750</v>
      </c>
      <c r="G882" s="76" t="s">
        <v>13</v>
      </c>
      <c r="H882" s="77"/>
      <c r="I882" s="78"/>
      <c r="J882" s="80" t="s">
        <v>3</v>
      </c>
      <c r="K882" s="80" t="s">
        <v>59</v>
      </c>
      <c r="L882" s="80" t="s">
        <v>60</v>
      </c>
    </row>
    <row r="883" spans="1:12" ht="15.75" hidden="1" x14ac:dyDescent="0.25">
      <c r="A883" s="79" t="s">
        <v>3669</v>
      </c>
      <c r="B883" s="79" t="s">
        <v>717</v>
      </c>
      <c r="C883" s="86"/>
      <c r="D883" s="79" t="s">
        <v>201</v>
      </c>
      <c r="E883" s="79" t="s">
        <v>497</v>
      </c>
      <c r="F883" s="81">
        <v>57745</v>
      </c>
      <c r="G883" s="80" t="s">
        <v>13</v>
      </c>
      <c r="H883" s="82"/>
      <c r="I883" s="78"/>
      <c r="J883" s="80" t="s">
        <v>3</v>
      </c>
      <c r="K883" s="80" t="s">
        <v>59</v>
      </c>
      <c r="L883" s="80" t="s">
        <v>60</v>
      </c>
    </row>
    <row r="884" spans="1:12" ht="15.75" hidden="1" x14ac:dyDescent="0.25">
      <c r="A884" s="79" t="s">
        <v>1274</v>
      </c>
      <c r="B884" s="79" t="s">
        <v>468</v>
      </c>
      <c r="C884" s="79" t="s">
        <v>3670</v>
      </c>
      <c r="D884" s="79" t="s">
        <v>712</v>
      </c>
      <c r="E884" s="79" t="s">
        <v>508</v>
      </c>
      <c r="F884" s="81">
        <v>57729</v>
      </c>
      <c r="G884" s="80" t="s">
        <v>13</v>
      </c>
      <c r="H884" s="82"/>
      <c r="I884" s="78"/>
      <c r="J884" s="80" t="s">
        <v>3</v>
      </c>
      <c r="K884" s="80" t="s">
        <v>59</v>
      </c>
      <c r="L884" s="80" t="s">
        <v>60</v>
      </c>
    </row>
    <row r="885" spans="1:12" ht="15.75" hidden="1" x14ac:dyDescent="0.25">
      <c r="A885" s="79" t="s">
        <v>1593</v>
      </c>
      <c r="B885" s="79" t="s">
        <v>1652</v>
      </c>
      <c r="C885" s="79" t="s">
        <v>3671</v>
      </c>
      <c r="D885" s="79" t="s">
        <v>712</v>
      </c>
      <c r="E885" s="79" t="s">
        <v>410</v>
      </c>
      <c r="F885" s="81">
        <v>57700</v>
      </c>
      <c r="G885" s="80" t="s">
        <v>13</v>
      </c>
      <c r="H885" s="82"/>
      <c r="I885" s="78"/>
      <c r="J885" s="80" t="s">
        <v>3</v>
      </c>
      <c r="K885" s="80" t="s">
        <v>59</v>
      </c>
      <c r="L885" s="80" t="s">
        <v>60</v>
      </c>
    </row>
    <row r="886" spans="1:12" ht="15.75" hidden="1" x14ac:dyDescent="0.25">
      <c r="A886" s="79" t="s">
        <v>1456</v>
      </c>
      <c r="B886" s="79" t="s">
        <v>1269</v>
      </c>
      <c r="C886" s="79" t="s">
        <v>344</v>
      </c>
      <c r="D886" s="79" t="s">
        <v>3672</v>
      </c>
      <c r="E886" s="79" t="s">
        <v>435</v>
      </c>
      <c r="F886" s="81">
        <v>57570</v>
      </c>
      <c r="G886" s="80" t="s">
        <v>13</v>
      </c>
      <c r="H886" s="82"/>
      <c r="I886" s="78"/>
      <c r="J886" s="80" t="s">
        <v>3373</v>
      </c>
      <c r="K886" s="80" t="s">
        <v>14</v>
      </c>
      <c r="L886" s="80" t="s">
        <v>15</v>
      </c>
    </row>
    <row r="887" spans="1:12" ht="15.75" hidden="1" x14ac:dyDescent="0.25">
      <c r="A887" s="79" t="s">
        <v>821</v>
      </c>
      <c r="B887" s="79" t="s">
        <v>893</v>
      </c>
      <c r="C887" s="79" t="s">
        <v>372</v>
      </c>
      <c r="D887" s="79" t="s">
        <v>782</v>
      </c>
      <c r="E887" s="79" t="s">
        <v>527</v>
      </c>
      <c r="F887" s="81">
        <v>57480</v>
      </c>
      <c r="G887" s="80" t="s">
        <v>13</v>
      </c>
      <c r="H887" s="82"/>
      <c r="I887" s="78"/>
      <c r="J887" s="80" t="s">
        <v>3</v>
      </c>
      <c r="K887" s="80" t="s">
        <v>59</v>
      </c>
      <c r="L887" s="80" t="s">
        <v>60</v>
      </c>
    </row>
    <row r="888" spans="1:12" ht="15.75" hidden="1" x14ac:dyDescent="0.25">
      <c r="A888" s="87" t="s">
        <v>1642</v>
      </c>
      <c r="B888" s="87" t="s">
        <v>1086</v>
      </c>
      <c r="C888" s="87" t="s">
        <v>43</v>
      </c>
      <c r="D888" s="87" t="s">
        <v>782</v>
      </c>
      <c r="E888" s="87" t="s">
        <v>249</v>
      </c>
      <c r="F888" s="89">
        <v>57479</v>
      </c>
      <c r="G888" s="88" t="s">
        <v>13</v>
      </c>
      <c r="H888" s="90"/>
      <c r="I888" s="91"/>
      <c r="J888" s="88" t="s">
        <v>3</v>
      </c>
      <c r="K888" s="88" t="s">
        <v>59</v>
      </c>
      <c r="L888" s="88" t="s">
        <v>60</v>
      </c>
    </row>
    <row r="889" spans="1:12" ht="15.75" hidden="1" x14ac:dyDescent="0.25">
      <c r="A889" s="79" t="s">
        <v>3673</v>
      </c>
      <c r="B889" s="79" t="s">
        <v>650</v>
      </c>
      <c r="C889" s="79" t="s">
        <v>313</v>
      </c>
      <c r="D889" s="79" t="s">
        <v>3674</v>
      </c>
      <c r="E889" s="79" t="s">
        <v>505</v>
      </c>
      <c r="F889" s="81">
        <v>57474</v>
      </c>
      <c r="G889" s="80" t="s">
        <v>13</v>
      </c>
      <c r="H889" s="82"/>
      <c r="I889" s="78"/>
      <c r="J889" s="80" t="s">
        <v>2</v>
      </c>
      <c r="K889" s="80" t="s">
        <v>14</v>
      </c>
      <c r="L889" s="80" t="s">
        <v>15</v>
      </c>
    </row>
    <row r="890" spans="1:12" ht="15.75" hidden="1" x14ac:dyDescent="0.25">
      <c r="A890" s="79" t="s">
        <v>1585</v>
      </c>
      <c r="B890" s="79" t="s">
        <v>568</v>
      </c>
      <c r="C890" s="79" t="s">
        <v>1165</v>
      </c>
      <c r="D890" s="79" t="s">
        <v>201</v>
      </c>
      <c r="E890" s="79" t="s">
        <v>428</v>
      </c>
      <c r="F890" s="81">
        <v>57443</v>
      </c>
      <c r="G890" s="80" t="s">
        <v>13</v>
      </c>
      <c r="H890" s="82"/>
      <c r="I890" s="78"/>
      <c r="J890" s="80" t="s">
        <v>1</v>
      </c>
      <c r="K890" s="80" t="s">
        <v>59</v>
      </c>
      <c r="L890" s="80" t="s">
        <v>60</v>
      </c>
    </row>
    <row r="891" spans="1:12" ht="15.75" hidden="1" x14ac:dyDescent="0.25">
      <c r="A891" s="79" t="s">
        <v>1487</v>
      </c>
      <c r="B891" s="79" t="s">
        <v>1488</v>
      </c>
      <c r="C891" s="79" t="s">
        <v>12</v>
      </c>
      <c r="D891" s="79" t="s">
        <v>1714</v>
      </c>
      <c r="E891" s="79" t="s">
        <v>1490</v>
      </c>
      <c r="F891" s="81">
        <v>57400</v>
      </c>
      <c r="G891" s="76" t="s">
        <v>13</v>
      </c>
      <c r="H891" s="77"/>
      <c r="I891" s="78"/>
      <c r="J891" s="80" t="s">
        <v>2</v>
      </c>
      <c r="K891" s="80" t="s">
        <v>14</v>
      </c>
      <c r="L891" s="80" t="s">
        <v>15</v>
      </c>
    </row>
    <row r="892" spans="1:12" ht="15.75" hidden="1" x14ac:dyDescent="0.25">
      <c r="A892" s="79" t="s">
        <v>1810</v>
      </c>
      <c r="B892" s="79" t="s">
        <v>282</v>
      </c>
      <c r="C892" s="79" t="s">
        <v>35</v>
      </c>
      <c r="D892" s="79" t="s">
        <v>1811</v>
      </c>
      <c r="E892" s="79" t="s">
        <v>96</v>
      </c>
      <c r="F892" s="81">
        <v>57393</v>
      </c>
      <c r="G892" s="80" t="s">
        <v>13</v>
      </c>
      <c r="H892" s="82"/>
      <c r="I892" s="84"/>
      <c r="J892" s="80" t="s">
        <v>2</v>
      </c>
      <c r="K892" s="80" t="s">
        <v>14</v>
      </c>
      <c r="L892" s="80" t="s">
        <v>15</v>
      </c>
    </row>
    <row r="893" spans="1:12" ht="15.75" hidden="1" x14ac:dyDescent="0.25">
      <c r="A893" s="79" t="s">
        <v>1769</v>
      </c>
      <c r="B893" s="79" t="s">
        <v>349</v>
      </c>
      <c r="C893" s="79" t="s">
        <v>3675</v>
      </c>
      <c r="D893" s="79" t="s">
        <v>782</v>
      </c>
      <c r="E893" s="79" t="s">
        <v>459</v>
      </c>
      <c r="F893" s="81">
        <v>57363</v>
      </c>
      <c r="G893" s="80" t="s">
        <v>13</v>
      </c>
      <c r="H893" s="82"/>
      <c r="I893" s="78"/>
      <c r="J893" s="80" t="s">
        <v>3375</v>
      </c>
      <c r="K893" s="80" t="s">
        <v>59</v>
      </c>
      <c r="L893" s="80" t="s">
        <v>60</v>
      </c>
    </row>
    <row r="894" spans="1:12" ht="15.75" hidden="1" x14ac:dyDescent="0.25">
      <c r="A894" s="79" t="s">
        <v>1775</v>
      </c>
      <c r="B894" s="79" t="s">
        <v>311</v>
      </c>
      <c r="C894" s="79" t="s">
        <v>147</v>
      </c>
      <c r="D894" s="79" t="s">
        <v>712</v>
      </c>
      <c r="E894" s="79" t="s">
        <v>508</v>
      </c>
      <c r="F894" s="81">
        <v>57272</v>
      </c>
      <c r="G894" s="80" t="s">
        <v>13</v>
      </c>
      <c r="H894" s="82"/>
      <c r="I894" s="78"/>
      <c r="J894" s="80" t="s">
        <v>3375</v>
      </c>
      <c r="K894" s="80" t="s">
        <v>59</v>
      </c>
      <c r="L894" s="80" t="s">
        <v>60</v>
      </c>
    </row>
    <row r="895" spans="1:12" ht="15.75" hidden="1" x14ac:dyDescent="0.25">
      <c r="A895" s="79" t="s">
        <v>1693</v>
      </c>
      <c r="B895" s="79" t="s">
        <v>1694</v>
      </c>
      <c r="C895" s="79" t="s">
        <v>115</v>
      </c>
      <c r="D895" s="79" t="s">
        <v>1695</v>
      </c>
      <c r="E895" s="79" t="s">
        <v>120</v>
      </c>
      <c r="F895" s="81">
        <v>57248</v>
      </c>
      <c r="G895" s="80" t="s">
        <v>13</v>
      </c>
      <c r="H895" s="82"/>
      <c r="I895" s="78"/>
      <c r="J895" s="80" t="s">
        <v>3373</v>
      </c>
      <c r="K895" s="80" t="s">
        <v>14</v>
      </c>
      <c r="L895" s="80" t="s">
        <v>15</v>
      </c>
    </row>
    <row r="896" spans="1:12" ht="15.75" x14ac:dyDescent="0.25">
      <c r="A896" s="79" t="s">
        <v>2301</v>
      </c>
      <c r="B896" s="79" t="s">
        <v>2099</v>
      </c>
      <c r="C896" s="79" t="s">
        <v>774</v>
      </c>
      <c r="D896" s="79" t="s">
        <v>2815</v>
      </c>
      <c r="E896" s="79" t="s">
        <v>916</v>
      </c>
      <c r="F896" s="81">
        <v>57191</v>
      </c>
      <c r="G896" s="80" t="s">
        <v>13</v>
      </c>
      <c r="H896" s="83">
        <v>8000</v>
      </c>
      <c r="I896" s="78"/>
      <c r="J896" s="80" t="s">
        <v>0</v>
      </c>
      <c r="K896" s="80" t="s">
        <v>14</v>
      </c>
      <c r="L896" s="80" t="s">
        <v>7373</v>
      </c>
    </row>
    <row r="897" spans="1:12" ht="15.75" hidden="1" x14ac:dyDescent="0.25">
      <c r="A897" s="79" t="s">
        <v>1730</v>
      </c>
      <c r="B897" s="79" t="s">
        <v>821</v>
      </c>
      <c r="C897" s="79" t="s">
        <v>340</v>
      </c>
      <c r="D897" s="79" t="s">
        <v>201</v>
      </c>
      <c r="E897" s="79" t="s">
        <v>373</v>
      </c>
      <c r="F897" s="81">
        <v>57099</v>
      </c>
      <c r="G897" s="80" t="s">
        <v>13</v>
      </c>
      <c r="H897" s="82"/>
      <c r="I897" s="78"/>
      <c r="J897" s="80" t="s">
        <v>3</v>
      </c>
      <c r="K897" s="80" t="s">
        <v>59</v>
      </c>
      <c r="L897" s="80" t="s">
        <v>60</v>
      </c>
    </row>
    <row r="898" spans="1:12" ht="15.75" hidden="1" x14ac:dyDescent="0.25">
      <c r="A898" s="79" t="s">
        <v>1634</v>
      </c>
      <c r="B898" s="79" t="s">
        <v>3446</v>
      </c>
      <c r="C898" s="79" t="s">
        <v>774</v>
      </c>
      <c r="D898" s="79" t="s">
        <v>782</v>
      </c>
      <c r="E898" s="79" t="s">
        <v>573</v>
      </c>
      <c r="F898" s="81">
        <v>57085</v>
      </c>
      <c r="G898" s="80" t="s">
        <v>13</v>
      </c>
      <c r="H898" s="82"/>
      <c r="I898" s="78"/>
      <c r="J898" s="80" t="s">
        <v>3375</v>
      </c>
      <c r="K898" s="80" t="s">
        <v>59</v>
      </c>
      <c r="L898" s="80" t="s">
        <v>60</v>
      </c>
    </row>
    <row r="899" spans="1:12" ht="15.75" hidden="1" x14ac:dyDescent="0.25">
      <c r="A899" s="79" t="s">
        <v>2818</v>
      </c>
      <c r="B899" s="79" t="s">
        <v>1827</v>
      </c>
      <c r="C899" s="79" t="s">
        <v>1931</v>
      </c>
      <c r="D899" s="79" t="s">
        <v>1828</v>
      </c>
      <c r="E899" s="79" t="s">
        <v>309</v>
      </c>
      <c r="F899" s="81">
        <v>57065</v>
      </c>
      <c r="G899" s="80" t="s">
        <v>13</v>
      </c>
      <c r="H899" s="82"/>
      <c r="I899" s="78"/>
      <c r="J899" s="80" t="s">
        <v>2</v>
      </c>
      <c r="K899" s="80" t="s">
        <v>14</v>
      </c>
      <c r="L899" s="80" t="s">
        <v>15</v>
      </c>
    </row>
    <row r="900" spans="1:12" ht="15.75" hidden="1" x14ac:dyDescent="0.25">
      <c r="A900" s="79" t="s">
        <v>1786</v>
      </c>
      <c r="B900" s="79" t="s">
        <v>266</v>
      </c>
      <c r="C900" s="79" t="s">
        <v>50</v>
      </c>
      <c r="D900" s="79" t="s">
        <v>201</v>
      </c>
      <c r="E900" s="79" t="s">
        <v>497</v>
      </c>
      <c r="F900" s="81">
        <v>57051</v>
      </c>
      <c r="G900" s="80" t="s">
        <v>13</v>
      </c>
      <c r="H900" s="82"/>
      <c r="I900" s="78"/>
      <c r="J900" s="80" t="s">
        <v>3375</v>
      </c>
      <c r="K900" s="80" t="s">
        <v>59</v>
      </c>
      <c r="L900" s="80" t="s">
        <v>60</v>
      </c>
    </row>
    <row r="901" spans="1:12" ht="15.75" hidden="1" x14ac:dyDescent="0.25">
      <c r="A901" s="79" t="s">
        <v>1831</v>
      </c>
      <c r="B901" s="79" t="s">
        <v>744</v>
      </c>
      <c r="C901" s="79" t="s">
        <v>2514</v>
      </c>
      <c r="D901" s="79" t="s">
        <v>1832</v>
      </c>
      <c r="E901" s="79" t="s">
        <v>53</v>
      </c>
      <c r="F901" s="81">
        <v>57004</v>
      </c>
      <c r="G901" s="80" t="s">
        <v>13</v>
      </c>
      <c r="H901" s="82"/>
      <c r="I901" s="78"/>
      <c r="J901" s="80" t="s">
        <v>3373</v>
      </c>
      <c r="K901" s="80" t="s">
        <v>14</v>
      </c>
      <c r="L901" s="80" t="s">
        <v>15</v>
      </c>
    </row>
    <row r="902" spans="1:12" ht="15.75" hidden="1" x14ac:dyDescent="0.25">
      <c r="A902" s="79" t="s">
        <v>1833</v>
      </c>
      <c r="B902" s="79" t="s">
        <v>127</v>
      </c>
      <c r="C902" s="86"/>
      <c r="D902" s="79" t="s">
        <v>1832</v>
      </c>
      <c r="E902" s="79" t="s">
        <v>53</v>
      </c>
      <c r="F902" s="81">
        <v>57004</v>
      </c>
      <c r="G902" s="80" t="s">
        <v>13</v>
      </c>
      <c r="H902" s="82"/>
      <c r="I902" s="78"/>
      <c r="J902" s="80" t="s">
        <v>2</v>
      </c>
      <c r="K902" s="80" t="s">
        <v>14</v>
      </c>
      <c r="L902" s="80" t="s">
        <v>15</v>
      </c>
    </row>
    <row r="903" spans="1:12" ht="15.75" hidden="1" x14ac:dyDescent="0.25">
      <c r="A903" s="79" t="s">
        <v>2819</v>
      </c>
      <c r="B903" s="79" t="s">
        <v>774</v>
      </c>
      <c r="C903" s="79" t="s">
        <v>18</v>
      </c>
      <c r="D903" s="79" t="s">
        <v>1835</v>
      </c>
      <c r="E903" s="79" t="s">
        <v>666</v>
      </c>
      <c r="F903" s="81">
        <v>57000</v>
      </c>
      <c r="G903" s="80" t="s">
        <v>13</v>
      </c>
      <c r="H903" s="82"/>
      <c r="I903" s="85"/>
      <c r="J903" s="80" t="s">
        <v>3373</v>
      </c>
      <c r="K903" s="80" t="s">
        <v>14</v>
      </c>
      <c r="L903" s="80" t="s">
        <v>15</v>
      </c>
    </row>
    <row r="904" spans="1:12" ht="15.75" hidden="1" x14ac:dyDescent="0.25">
      <c r="A904" s="79" t="s">
        <v>372</v>
      </c>
      <c r="B904" s="79" t="s">
        <v>821</v>
      </c>
      <c r="C904" s="86"/>
      <c r="D904" s="79" t="s">
        <v>1836</v>
      </c>
      <c r="E904" s="79" t="s">
        <v>1837</v>
      </c>
      <c r="F904" s="81">
        <v>57000</v>
      </c>
      <c r="G904" s="80" t="s">
        <v>13</v>
      </c>
      <c r="H904" s="82"/>
      <c r="I904" s="78"/>
      <c r="J904" s="80" t="s">
        <v>3373</v>
      </c>
      <c r="K904" s="80" t="s">
        <v>14</v>
      </c>
      <c r="L904" s="80" t="s">
        <v>15</v>
      </c>
    </row>
    <row r="905" spans="1:12" ht="15.75" hidden="1" x14ac:dyDescent="0.25">
      <c r="A905" s="79" t="s">
        <v>837</v>
      </c>
      <c r="B905" s="79" t="s">
        <v>187</v>
      </c>
      <c r="C905" s="79" t="s">
        <v>2938</v>
      </c>
      <c r="D905" s="79" t="s">
        <v>3676</v>
      </c>
      <c r="E905" s="79" t="s">
        <v>163</v>
      </c>
      <c r="F905" s="81">
        <v>56993</v>
      </c>
      <c r="G905" s="80" t="s">
        <v>13</v>
      </c>
      <c r="H905" s="83">
        <v>12000</v>
      </c>
      <c r="I905" s="78"/>
      <c r="J905" s="80" t="s">
        <v>3</v>
      </c>
      <c r="K905" s="80" t="s">
        <v>59</v>
      </c>
      <c r="L905" s="80" t="s">
        <v>60</v>
      </c>
    </row>
    <row r="906" spans="1:12" ht="15.75" hidden="1" x14ac:dyDescent="0.25">
      <c r="A906" s="79" t="s">
        <v>542</v>
      </c>
      <c r="B906" s="79" t="s">
        <v>1782</v>
      </c>
      <c r="C906" s="79" t="s">
        <v>3677</v>
      </c>
      <c r="D906" s="79" t="s">
        <v>588</v>
      </c>
      <c r="E906" s="79" t="s">
        <v>603</v>
      </c>
      <c r="F906" s="81">
        <v>56966</v>
      </c>
      <c r="G906" s="80" t="s">
        <v>13</v>
      </c>
      <c r="H906" s="82"/>
      <c r="I906" s="78"/>
      <c r="J906" s="80" t="s">
        <v>3</v>
      </c>
      <c r="K906" s="80" t="s">
        <v>59</v>
      </c>
      <c r="L906" s="80" t="s">
        <v>60</v>
      </c>
    </row>
    <row r="907" spans="1:12" ht="15.75" hidden="1" x14ac:dyDescent="0.25">
      <c r="A907" s="79" t="s">
        <v>1666</v>
      </c>
      <c r="B907" s="79" t="s">
        <v>51</v>
      </c>
      <c r="C907" s="79" t="s">
        <v>648</v>
      </c>
      <c r="D907" s="79" t="s">
        <v>712</v>
      </c>
      <c r="E907" s="79" t="s">
        <v>2661</v>
      </c>
      <c r="F907" s="81">
        <v>56941</v>
      </c>
      <c r="G907" s="80" t="s">
        <v>13</v>
      </c>
      <c r="H907" s="83">
        <v>15000</v>
      </c>
      <c r="I907" s="84"/>
      <c r="J907" s="80" t="s">
        <v>1</v>
      </c>
      <c r="K907" s="80" t="s">
        <v>59</v>
      </c>
      <c r="L907" s="80" t="s">
        <v>60</v>
      </c>
    </row>
    <row r="908" spans="1:12" ht="15.75" hidden="1" x14ac:dyDescent="0.25">
      <c r="A908" s="79" t="s">
        <v>1528</v>
      </c>
      <c r="B908" s="79" t="s">
        <v>1529</v>
      </c>
      <c r="C908" s="79" t="s">
        <v>3678</v>
      </c>
      <c r="D908" s="79" t="s">
        <v>201</v>
      </c>
      <c r="E908" s="79" t="s">
        <v>459</v>
      </c>
      <c r="F908" s="81">
        <v>56927</v>
      </c>
      <c r="G908" s="80" t="s">
        <v>13</v>
      </c>
      <c r="H908" s="82"/>
      <c r="I908" s="78"/>
      <c r="J908" s="80" t="s">
        <v>3375</v>
      </c>
      <c r="K908" s="80" t="s">
        <v>59</v>
      </c>
      <c r="L908" s="80" t="s">
        <v>60</v>
      </c>
    </row>
    <row r="909" spans="1:12" ht="15.75" hidden="1" x14ac:dyDescent="0.25">
      <c r="A909" s="79" t="s">
        <v>1780</v>
      </c>
      <c r="B909" s="79" t="s">
        <v>601</v>
      </c>
      <c r="C909" s="79" t="s">
        <v>3679</v>
      </c>
      <c r="D909" s="79" t="s">
        <v>782</v>
      </c>
      <c r="E909" s="79" t="s">
        <v>459</v>
      </c>
      <c r="F909" s="81">
        <v>56903</v>
      </c>
      <c r="G909" s="80" t="s">
        <v>13</v>
      </c>
      <c r="H909" s="82"/>
      <c r="I909" s="78"/>
      <c r="J909" s="80" t="s">
        <v>3</v>
      </c>
      <c r="K909" s="80" t="s">
        <v>59</v>
      </c>
      <c r="L909" s="80" t="s">
        <v>60</v>
      </c>
    </row>
    <row r="910" spans="1:12" ht="15.75" hidden="1" x14ac:dyDescent="0.25">
      <c r="A910" s="79" t="s">
        <v>1562</v>
      </c>
      <c r="B910" s="79" t="s">
        <v>8</v>
      </c>
      <c r="C910" s="79" t="s">
        <v>668</v>
      </c>
      <c r="D910" s="79" t="s">
        <v>1839</v>
      </c>
      <c r="E910" s="79" t="s">
        <v>96</v>
      </c>
      <c r="F910" s="81">
        <v>56873</v>
      </c>
      <c r="G910" s="80" t="s">
        <v>13</v>
      </c>
      <c r="H910" s="82"/>
      <c r="I910" s="78"/>
      <c r="J910" s="80" t="s">
        <v>2</v>
      </c>
      <c r="K910" s="80" t="s">
        <v>14</v>
      </c>
      <c r="L910" s="80" t="s">
        <v>15</v>
      </c>
    </row>
    <row r="911" spans="1:12" ht="15.75" hidden="1" x14ac:dyDescent="0.25">
      <c r="A911" s="79" t="s">
        <v>1553</v>
      </c>
      <c r="B911" s="79" t="s">
        <v>260</v>
      </c>
      <c r="C911" s="79" t="s">
        <v>313</v>
      </c>
      <c r="D911" s="79" t="s">
        <v>588</v>
      </c>
      <c r="E911" s="79" t="s">
        <v>392</v>
      </c>
      <c r="F911" s="81">
        <v>56864</v>
      </c>
      <c r="G911" s="80" t="s">
        <v>13</v>
      </c>
      <c r="H911" s="82"/>
      <c r="I911" s="78"/>
      <c r="J911" s="80" t="s">
        <v>1</v>
      </c>
      <c r="K911" s="80" t="s">
        <v>59</v>
      </c>
      <c r="L911" s="80" t="s">
        <v>60</v>
      </c>
    </row>
    <row r="912" spans="1:12" ht="15.75" hidden="1" x14ac:dyDescent="0.25">
      <c r="A912" s="79" t="s">
        <v>1841</v>
      </c>
      <c r="B912" s="79" t="s">
        <v>1842</v>
      </c>
      <c r="C912" s="86"/>
      <c r="D912" s="79" t="s">
        <v>1843</v>
      </c>
      <c r="E912" s="79" t="s">
        <v>163</v>
      </c>
      <c r="F912" s="81">
        <v>56795</v>
      </c>
      <c r="G912" s="80" t="s">
        <v>13</v>
      </c>
      <c r="H912" s="82"/>
      <c r="I912" s="78"/>
      <c r="J912" s="80" t="s">
        <v>2</v>
      </c>
      <c r="K912" s="80" t="s">
        <v>14</v>
      </c>
      <c r="L912" s="80" t="s">
        <v>15</v>
      </c>
    </row>
    <row r="913" spans="1:12" ht="15.75" hidden="1" x14ac:dyDescent="0.25">
      <c r="A913" s="79" t="s">
        <v>1844</v>
      </c>
      <c r="B913" s="79" t="s">
        <v>151</v>
      </c>
      <c r="C913" s="86"/>
      <c r="D913" s="79" t="s">
        <v>1845</v>
      </c>
      <c r="E913" s="79" t="s">
        <v>3377</v>
      </c>
      <c r="F913" s="81">
        <v>56768</v>
      </c>
      <c r="G913" s="80" t="s">
        <v>13</v>
      </c>
      <c r="H913" s="82"/>
      <c r="I913" s="78"/>
      <c r="J913" s="80" t="s">
        <v>2</v>
      </c>
      <c r="K913" s="80" t="s">
        <v>14</v>
      </c>
      <c r="L913" s="80" t="s">
        <v>15</v>
      </c>
    </row>
    <row r="914" spans="1:12" ht="15.75" hidden="1" x14ac:dyDescent="0.25">
      <c r="A914" s="79" t="s">
        <v>3680</v>
      </c>
      <c r="B914" s="79" t="s">
        <v>3681</v>
      </c>
      <c r="C914" s="79" t="s">
        <v>63</v>
      </c>
      <c r="D914" s="79" t="s">
        <v>782</v>
      </c>
      <c r="E914" s="79" t="s">
        <v>527</v>
      </c>
      <c r="F914" s="81">
        <v>56669</v>
      </c>
      <c r="G914" s="80" t="s">
        <v>13</v>
      </c>
      <c r="H914" s="82"/>
      <c r="I914" s="78"/>
      <c r="J914" s="80" t="s">
        <v>3</v>
      </c>
      <c r="K914" s="80" t="s">
        <v>59</v>
      </c>
      <c r="L914" s="80" t="s">
        <v>60</v>
      </c>
    </row>
    <row r="915" spans="1:12" ht="15.75" hidden="1" x14ac:dyDescent="0.25">
      <c r="A915" s="79" t="s">
        <v>1136</v>
      </c>
      <c r="B915" s="79" t="s">
        <v>210</v>
      </c>
      <c r="C915" s="79" t="s">
        <v>286</v>
      </c>
      <c r="D915" s="79" t="s">
        <v>359</v>
      </c>
      <c r="E915" s="79" t="s">
        <v>2041</v>
      </c>
      <c r="F915" s="81">
        <v>56631</v>
      </c>
      <c r="G915" s="80" t="s">
        <v>13</v>
      </c>
      <c r="H915" s="82"/>
      <c r="I915" s="78"/>
      <c r="J915" s="80" t="s">
        <v>2</v>
      </c>
      <c r="K915" s="80" t="s">
        <v>14</v>
      </c>
      <c r="L915" s="80" t="s">
        <v>15</v>
      </c>
    </row>
    <row r="916" spans="1:12" ht="15.75" hidden="1" x14ac:dyDescent="0.25">
      <c r="A916" s="79" t="s">
        <v>1852</v>
      </c>
      <c r="B916" s="79" t="s">
        <v>1853</v>
      </c>
      <c r="C916" s="79" t="s">
        <v>3682</v>
      </c>
      <c r="D916" s="79" t="s">
        <v>3683</v>
      </c>
      <c r="E916" s="79" t="s">
        <v>100</v>
      </c>
      <c r="F916" s="81">
        <v>56613</v>
      </c>
      <c r="G916" s="80" t="s">
        <v>13</v>
      </c>
      <c r="H916" s="82"/>
      <c r="I916" s="78"/>
      <c r="J916" s="80" t="s">
        <v>246</v>
      </c>
      <c r="K916" s="80" t="s">
        <v>14</v>
      </c>
      <c r="L916" s="80" t="s">
        <v>15</v>
      </c>
    </row>
    <row r="917" spans="1:12" ht="15.75" hidden="1" x14ac:dyDescent="0.25">
      <c r="A917" s="79" t="s">
        <v>420</v>
      </c>
      <c r="B917" s="79" t="s">
        <v>3684</v>
      </c>
      <c r="C917" s="86"/>
      <c r="D917" s="79" t="s">
        <v>3685</v>
      </c>
      <c r="E917" s="79" t="s">
        <v>53</v>
      </c>
      <c r="F917" s="81">
        <v>56560</v>
      </c>
      <c r="G917" s="80" t="s">
        <v>13</v>
      </c>
      <c r="H917" s="82"/>
      <c r="I917" s="78"/>
      <c r="J917" s="80" t="s">
        <v>2</v>
      </c>
      <c r="K917" s="80" t="s">
        <v>14</v>
      </c>
      <c r="L917" s="80" t="s">
        <v>15</v>
      </c>
    </row>
    <row r="918" spans="1:12" ht="15.75" hidden="1" x14ac:dyDescent="0.25">
      <c r="A918" s="79" t="s">
        <v>1858</v>
      </c>
      <c r="B918" s="79" t="s">
        <v>95</v>
      </c>
      <c r="C918" s="79" t="s">
        <v>43</v>
      </c>
      <c r="D918" s="79" t="s">
        <v>1859</v>
      </c>
      <c r="E918" s="79" t="s">
        <v>658</v>
      </c>
      <c r="F918" s="81">
        <v>56496</v>
      </c>
      <c r="G918" s="80" t="s">
        <v>13</v>
      </c>
      <c r="H918" s="82"/>
      <c r="I918" s="78"/>
      <c r="J918" s="80" t="s">
        <v>3373</v>
      </c>
      <c r="K918" s="80" t="s">
        <v>14</v>
      </c>
      <c r="L918" s="80" t="s">
        <v>15</v>
      </c>
    </row>
    <row r="919" spans="1:12" ht="15.75" hidden="1" x14ac:dyDescent="0.25">
      <c r="A919" s="79" t="s">
        <v>1860</v>
      </c>
      <c r="B919" s="79" t="s">
        <v>1861</v>
      </c>
      <c r="C919" s="79" t="s">
        <v>282</v>
      </c>
      <c r="D919" s="79" t="s">
        <v>1862</v>
      </c>
      <c r="E919" s="79" t="s">
        <v>1863</v>
      </c>
      <c r="F919" s="81">
        <v>56465</v>
      </c>
      <c r="G919" s="80" t="s">
        <v>13</v>
      </c>
      <c r="H919" s="82"/>
      <c r="I919" s="78"/>
      <c r="J919" s="80" t="s">
        <v>3373</v>
      </c>
      <c r="K919" s="80" t="s">
        <v>14</v>
      </c>
      <c r="L919" s="80" t="s">
        <v>15</v>
      </c>
    </row>
    <row r="920" spans="1:12" ht="15.75" hidden="1" x14ac:dyDescent="0.25">
      <c r="A920" s="79" t="s">
        <v>1235</v>
      </c>
      <c r="B920" s="79" t="s">
        <v>1047</v>
      </c>
      <c r="C920" s="79" t="s">
        <v>115</v>
      </c>
      <c r="D920" s="79" t="s">
        <v>2792</v>
      </c>
      <c r="E920" s="79" t="s">
        <v>141</v>
      </c>
      <c r="F920" s="81">
        <v>56465</v>
      </c>
      <c r="G920" s="80" t="s">
        <v>13</v>
      </c>
      <c r="H920" s="82"/>
      <c r="I920" s="78"/>
      <c r="J920" s="80" t="s">
        <v>3373</v>
      </c>
      <c r="K920" s="80" t="s">
        <v>14</v>
      </c>
      <c r="L920" s="80" t="s">
        <v>15</v>
      </c>
    </row>
    <row r="921" spans="1:12" ht="15.75" hidden="1" x14ac:dyDescent="0.25">
      <c r="A921" s="79" t="s">
        <v>580</v>
      </c>
      <c r="B921" s="79" t="s">
        <v>1864</v>
      </c>
      <c r="C921" s="79" t="s">
        <v>464</v>
      </c>
      <c r="D921" s="79" t="s">
        <v>1865</v>
      </c>
      <c r="E921" s="79" t="s">
        <v>1866</v>
      </c>
      <c r="F921" s="81">
        <v>56465</v>
      </c>
      <c r="G921" s="80" t="s">
        <v>13</v>
      </c>
      <c r="H921" s="82"/>
      <c r="I921" s="78"/>
      <c r="J921" s="80" t="s">
        <v>2</v>
      </c>
      <c r="K921" s="80" t="s">
        <v>14</v>
      </c>
      <c r="L921" s="80" t="s">
        <v>15</v>
      </c>
    </row>
    <row r="922" spans="1:12" ht="15.75" hidden="1" x14ac:dyDescent="0.25">
      <c r="A922" s="79" t="s">
        <v>1870</v>
      </c>
      <c r="B922" s="79" t="s">
        <v>1871</v>
      </c>
      <c r="C922" s="86"/>
      <c r="D922" s="79" t="s">
        <v>1872</v>
      </c>
      <c r="E922" s="79" t="s">
        <v>730</v>
      </c>
      <c r="F922" s="81">
        <v>56402</v>
      </c>
      <c r="G922" s="80" t="s">
        <v>13</v>
      </c>
      <c r="H922" s="82"/>
      <c r="I922" s="78"/>
      <c r="J922" s="80" t="s">
        <v>2</v>
      </c>
      <c r="K922" s="80" t="s">
        <v>14</v>
      </c>
      <c r="L922" s="80" t="s">
        <v>15</v>
      </c>
    </row>
    <row r="923" spans="1:12" ht="15.75" hidden="1" x14ac:dyDescent="0.25">
      <c r="A923" s="79" t="s">
        <v>1819</v>
      </c>
      <c r="B923" s="79" t="s">
        <v>70</v>
      </c>
      <c r="C923" s="79" t="s">
        <v>1914</v>
      </c>
      <c r="D923" s="79" t="s">
        <v>712</v>
      </c>
      <c r="E923" s="79" t="s">
        <v>916</v>
      </c>
      <c r="F923" s="81">
        <v>56398</v>
      </c>
      <c r="G923" s="80" t="s">
        <v>13</v>
      </c>
      <c r="H923" s="82"/>
      <c r="I923" s="78"/>
      <c r="J923" s="80" t="s">
        <v>3</v>
      </c>
      <c r="K923" s="80" t="s">
        <v>59</v>
      </c>
      <c r="L923" s="80" t="s">
        <v>60</v>
      </c>
    </row>
    <row r="924" spans="1:12" ht="15.75" hidden="1" x14ac:dyDescent="0.25">
      <c r="A924" s="79" t="s">
        <v>1757</v>
      </c>
      <c r="B924" s="79" t="s">
        <v>823</v>
      </c>
      <c r="C924" s="79" t="s">
        <v>115</v>
      </c>
      <c r="D924" s="79" t="s">
        <v>201</v>
      </c>
      <c r="E924" s="79" t="s">
        <v>508</v>
      </c>
      <c r="F924" s="81">
        <v>56390</v>
      </c>
      <c r="G924" s="80" t="s">
        <v>13</v>
      </c>
      <c r="H924" s="82"/>
      <c r="I924" s="78"/>
      <c r="J924" s="80" t="s">
        <v>3</v>
      </c>
      <c r="K924" s="80" t="s">
        <v>59</v>
      </c>
      <c r="L924" s="80" t="s">
        <v>60</v>
      </c>
    </row>
    <row r="925" spans="1:12" ht="15.75" hidden="1" x14ac:dyDescent="0.25">
      <c r="A925" s="79" t="s">
        <v>1734</v>
      </c>
      <c r="B925" s="79" t="s">
        <v>1735</v>
      </c>
      <c r="C925" s="79" t="s">
        <v>191</v>
      </c>
      <c r="D925" s="79" t="s">
        <v>2817</v>
      </c>
      <c r="E925" s="79" t="s">
        <v>120</v>
      </c>
      <c r="F925" s="81">
        <v>56331</v>
      </c>
      <c r="G925" s="80" t="s">
        <v>13</v>
      </c>
      <c r="H925" s="82"/>
      <c r="I925" s="78"/>
      <c r="J925" s="80" t="s">
        <v>4</v>
      </c>
      <c r="K925" s="80" t="s">
        <v>14</v>
      </c>
      <c r="L925" s="80" t="s">
        <v>121</v>
      </c>
    </row>
    <row r="926" spans="1:12" ht="15.75" hidden="1" x14ac:dyDescent="0.25">
      <c r="A926" s="79" t="s">
        <v>1237</v>
      </c>
      <c r="B926" s="79" t="s">
        <v>1603</v>
      </c>
      <c r="C926" s="79" t="s">
        <v>704</v>
      </c>
      <c r="D926" s="79" t="s">
        <v>201</v>
      </c>
      <c r="E926" s="79" t="s">
        <v>490</v>
      </c>
      <c r="F926" s="81">
        <v>56270</v>
      </c>
      <c r="G926" s="80" t="s">
        <v>13</v>
      </c>
      <c r="H926" s="82"/>
      <c r="I926" s="78"/>
      <c r="J926" s="80" t="s">
        <v>3375</v>
      </c>
      <c r="K926" s="80" t="s">
        <v>59</v>
      </c>
      <c r="L926" s="80" t="s">
        <v>60</v>
      </c>
    </row>
    <row r="927" spans="1:12" ht="15.75" hidden="1" x14ac:dyDescent="0.25">
      <c r="A927" s="79" t="s">
        <v>1800</v>
      </c>
      <c r="B927" s="79" t="s">
        <v>50</v>
      </c>
      <c r="C927" s="79" t="s">
        <v>1343</v>
      </c>
      <c r="D927" s="79" t="s">
        <v>782</v>
      </c>
      <c r="E927" s="79" t="s">
        <v>573</v>
      </c>
      <c r="F927" s="81">
        <v>56127</v>
      </c>
      <c r="G927" s="80" t="s">
        <v>13</v>
      </c>
      <c r="H927" s="83">
        <v>4500</v>
      </c>
      <c r="I927" s="78"/>
      <c r="J927" s="80" t="s">
        <v>3</v>
      </c>
      <c r="K927" s="80" t="s">
        <v>59</v>
      </c>
      <c r="L927" s="80" t="s">
        <v>60</v>
      </c>
    </row>
    <row r="928" spans="1:12" ht="15.75" hidden="1" x14ac:dyDescent="0.25">
      <c r="A928" s="79" t="s">
        <v>1771</v>
      </c>
      <c r="B928" s="79" t="s">
        <v>1194</v>
      </c>
      <c r="C928" s="79" t="s">
        <v>1165</v>
      </c>
      <c r="D928" s="79" t="s">
        <v>782</v>
      </c>
      <c r="E928" s="79" t="s">
        <v>501</v>
      </c>
      <c r="F928" s="81">
        <v>56119</v>
      </c>
      <c r="G928" s="80" t="s">
        <v>13</v>
      </c>
      <c r="H928" s="82"/>
      <c r="I928" s="78"/>
      <c r="J928" s="80" t="s">
        <v>1</v>
      </c>
      <c r="K928" s="80" t="s">
        <v>59</v>
      </c>
      <c r="L928" s="80" t="s">
        <v>60</v>
      </c>
    </row>
    <row r="929" spans="1:12" ht="15.75" hidden="1" x14ac:dyDescent="0.25">
      <c r="A929" s="79" t="s">
        <v>1840</v>
      </c>
      <c r="B929" s="79" t="s">
        <v>3686</v>
      </c>
      <c r="C929" s="86"/>
      <c r="D929" s="79" t="s">
        <v>3687</v>
      </c>
      <c r="E929" s="79" t="s">
        <v>975</v>
      </c>
      <c r="F929" s="81">
        <v>56098</v>
      </c>
      <c r="G929" s="80" t="s">
        <v>13</v>
      </c>
      <c r="H929" s="82"/>
      <c r="I929" s="78"/>
      <c r="J929" s="80" t="s">
        <v>3373</v>
      </c>
      <c r="K929" s="80" t="s">
        <v>14</v>
      </c>
      <c r="L929" s="80" t="s">
        <v>15</v>
      </c>
    </row>
    <row r="930" spans="1:12" ht="15.75" hidden="1" x14ac:dyDescent="0.25">
      <c r="A930" s="79" t="s">
        <v>1607</v>
      </c>
      <c r="B930" s="79" t="s">
        <v>147</v>
      </c>
      <c r="C930" s="79" t="s">
        <v>9</v>
      </c>
      <c r="D930" s="79" t="s">
        <v>1654</v>
      </c>
      <c r="E930" s="79" t="s">
        <v>53</v>
      </c>
      <c r="F930" s="81">
        <v>56095</v>
      </c>
      <c r="G930" s="80" t="s">
        <v>13</v>
      </c>
      <c r="H930" s="82"/>
      <c r="I930" s="78"/>
      <c r="J930" s="80" t="s">
        <v>3373</v>
      </c>
      <c r="K930" s="80" t="s">
        <v>14</v>
      </c>
      <c r="L930" s="80" t="s">
        <v>15</v>
      </c>
    </row>
    <row r="931" spans="1:12" ht="15.75" hidden="1" x14ac:dyDescent="0.25">
      <c r="A931" s="79" t="s">
        <v>1881</v>
      </c>
      <c r="B931" s="79" t="s">
        <v>184</v>
      </c>
      <c r="C931" s="79" t="s">
        <v>12</v>
      </c>
      <c r="D931" s="79" t="s">
        <v>1882</v>
      </c>
      <c r="E931" s="79" t="s">
        <v>2741</v>
      </c>
      <c r="F931" s="81">
        <v>56055</v>
      </c>
      <c r="G931" s="80" t="s">
        <v>13</v>
      </c>
      <c r="H931" s="82"/>
      <c r="I931" s="78"/>
      <c r="J931" s="80" t="s">
        <v>2</v>
      </c>
      <c r="K931" s="80" t="s">
        <v>14</v>
      </c>
      <c r="L931" s="80" t="s">
        <v>15</v>
      </c>
    </row>
    <row r="932" spans="1:12" ht="15.75" hidden="1" x14ac:dyDescent="0.25">
      <c r="A932" s="79" t="s">
        <v>2826</v>
      </c>
      <c r="B932" s="79" t="s">
        <v>2016</v>
      </c>
      <c r="C932" s="79" t="s">
        <v>115</v>
      </c>
      <c r="D932" s="79" t="s">
        <v>2827</v>
      </c>
      <c r="E932" s="79" t="s">
        <v>3383</v>
      </c>
      <c r="F932" s="81">
        <v>56055</v>
      </c>
      <c r="G932" s="80" t="s">
        <v>13</v>
      </c>
      <c r="H932" s="82"/>
      <c r="I932" s="78"/>
      <c r="J932" s="80" t="s">
        <v>2</v>
      </c>
      <c r="K932" s="80" t="s">
        <v>14</v>
      </c>
      <c r="L932" s="80" t="s">
        <v>15</v>
      </c>
    </row>
    <row r="933" spans="1:12" ht="15.75" hidden="1" x14ac:dyDescent="0.25">
      <c r="A933" s="79" t="s">
        <v>1883</v>
      </c>
      <c r="B933" s="79" t="s">
        <v>1265</v>
      </c>
      <c r="C933" s="79" t="s">
        <v>8</v>
      </c>
      <c r="D933" s="79" t="s">
        <v>1884</v>
      </c>
      <c r="E933" s="79" t="s">
        <v>37</v>
      </c>
      <c r="F933" s="81">
        <v>56032</v>
      </c>
      <c r="G933" s="80" t="s">
        <v>13</v>
      </c>
      <c r="H933" s="82"/>
      <c r="I933" s="78"/>
      <c r="J933" s="80" t="s">
        <v>2</v>
      </c>
      <c r="K933" s="80" t="s">
        <v>14</v>
      </c>
      <c r="L933" s="80" t="s">
        <v>15</v>
      </c>
    </row>
    <row r="934" spans="1:12" ht="15.75" hidden="1" x14ac:dyDescent="0.25">
      <c r="A934" s="79" t="s">
        <v>425</v>
      </c>
      <c r="B934" s="79" t="s">
        <v>210</v>
      </c>
      <c r="C934" s="79" t="s">
        <v>1111</v>
      </c>
      <c r="D934" s="79" t="s">
        <v>201</v>
      </c>
      <c r="E934" s="79" t="s">
        <v>463</v>
      </c>
      <c r="F934" s="81">
        <v>55985</v>
      </c>
      <c r="G934" s="80" t="s">
        <v>13</v>
      </c>
      <c r="H934" s="82"/>
      <c r="I934" s="78"/>
      <c r="J934" s="80" t="s">
        <v>3</v>
      </c>
      <c r="K934" s="80" t="s">
        <v>59</v>
      </c>
      <c r="L934" s="80" t="s">
        <v>60</v>
      </c>
    </row>
    <row r="935" spans="1:12" ht="15.75" hidden="1" x14ac:dyDescent="0.25">
      <c r="A935" s="79" t="s">
        <v>2821</v>
      </c>
      <c r="B935" s="79" t="s">
        <v>2822</v>
      </c>
      <c r="C935" s="86"/>
      <c r="D935" s="79" t="s">
        <v>201</v>
      </c>
      <c r="E935" s="79" t="s">
        <v>450</v>
      </c>
      <c r="F935" s="81">
        <v>55976</v>
      </c>
      <c r="G935" s="80" t="s">
        <v>13</v>
      </c>
      <c r="H935" s="82"/>
      <c r="I935" s="78"/>
      <c r="J935" s="80" t="s">
        <v>3</v>
      </c>
      <c r="K935" s="80" t="s">
        <v>59</v>
      </c>
      <c r="L935" s="80" t="s">
        <v>60</v>
      </c>
    </row>
    <row r="936" spans="1:12" ht="15.75" hidden="1" x14ac:dyDescent="0.25">
      <c r="A936" s="79" t="s">
        <v>1829</v>
      </c>
      <c r="B936" s="79" t="s">
        <v>1830</v>
      </c>
      <c r="C936" s="79" t="s">
        <v>207</v>
      </c>
      <c r="D936" s="79" t="s">
        <v>782</v>
      </c>
      <c r="E936" s="79" t="s">
        <v>208</v>
      </c>
      <c r="F936" s="81">
        <v>55921</v>
      </c>
      <c r="G936" s="80" t="s">
        <v>13</v>
      </c>
      <c r="H936" s="82"/>
      <c r="I936" s="78"/>
      <c r="J936" s="80" t="s">
        <v>1</v>
      </c>
      <c r="K936" s="80" t="s">
        <v>59</v>
      </c>
      <c r="L936" s="80" t="s">
        <v>60</v>
      </c>
    </row>
    <row r="937" spans="1:12" ht="15.75" hidden="1" x14ac:dyDescent="0.25">
      <c r="A937" s="79" t="s">
        <v>1612</v>
      </c>
      <c r="B937" s="79" t="s">
        <v>875</v>
      </c>
      <c r="C937" s="79" t="s">
        <v>544</v>
      </c>
      <c r="D937" s="79" t="s">
        <v>996</v>
      </c>
      <c r="E937" s="79" t="s">
        <v>53</v>
      </c>
      <c r="F937" s="81">
        <v>55912</v>
      </c>
      <c r="G937" s="80" t="s">
        <v>13</v>
      </c>
      <c r="H937" s="82"/>
      <c r="I937" s="78"/>
      <c r="J937" s="80" t="s">
        <v>2</v>
      </c>
      <c r="K937" s="80" t="s">
        <v>14</v>
      </c>
      <c r="L937" s="80" t="s">
        <v>15</v>
      </c>
    </row>
    <row r="938" spans="1:12" ht="15.75" hidden="1" x14ac:dyDescent="0.25">
      <c r="A938" s="79" t="s">
        <v>1855</v>
      </c>
      <c r="B938" s="79" t="s">
        <v>50</v>
      </c>
      <c r="C938" s="79" t="s">
        <v>1256</v>
      </c>
      <c r="D938" s="79" t="s">
        <v>712</v>
      </c>
      <c r="E938" s="79" t="s">
        <v>1050</v>
      </c>
      <c r="F938" s="81">
        <v>55854</v>
      </c>
      <c r="G938" s="80" t="s">
        <v>13</v>
      </c>
      <c r="H938" s="82"/>
      <c r="I938" s="78"/>
      <c r="J938" s="80" t="s">
        <v>3</v>
      </c>
      <c r="K938" s="80" t="s">
        <v>59</v>
      </c>
      <c r="L938" s="80" t="s">
        <v>60</v>
      </c>
    </row>
    <row r="939" spans="1:12" ht="15.75" hidden="1" x14ac:dyDescent="0.25">
      <c r="A939" s="79" t="s">
        <v>1621</v>
      </c>
      <c r="B939" s="79" t="s">
        <v>704</v>
      </c>
      <c r="C939" s="79" t="s">
        <v>58</v>
      </c>
      <c r="D939" s="79" t="s">
        <v>1955</v>
      </c>
      <c r="E939" s="79" t="s">
        <v>812</v>
      </c>
      <c r="F939" s="81">
        <v>55851</v>
      </c>
      <c r="G939" s="80" t="s">
        <v>13</v>
      </c>
      <c r="H939" s="82"/>
      <c r="I939" s="78"/>
      <c r="J939" s="80" t="s">
        <v>2</v>
      </c>
      <c r="K939" s="80" t="s">
        <v>14</v>
      </c>
      <c r="L939" s="80" t="s">
        <v>15</v>
      </c>
    </row>
    <row r="940" spans="1:12" ht="15.75" hidden="1" x14ac:dyDescent="0.25">
      <c r="A940" s="79" t="s">
        <v>1891</v>
      </c>
      <c r="B940" s="79" t="s">
        <v>8</v>
      </c>
      <c r="C940" s="86"/>
      <c r="D940" s="79" t="s">
        <v>1892</v>
      </c>
      <c r="E940" s="79" t="s">
        <v>1246</v>
      </c>
      <c r="F940" s="81">
        <v>55841</v>
      </c>
      <c r="G940" s="80" t="s">
        <v>13</v>
      </c>
      <c r="H940" s="82"/>
      <c r="I940" s="78"/>
      <c r="J940" s="80" t="s">
        <v>2</v>
      </c>
      <c r="K940" s="80" t="s">
        <v>14</v>
      </c>
      <c r="L940" s="80" t="s">
        <v>15</v>
      </c>
    </row>
    <row r="941" spans="1:12" ht="15.75" hidden="1" x14ac:dyDescent="0.25">
      <c r="A941" s="79" t="s">
        <v>835</v>
      </c>
      <c r="B941" s="79" t="s">
        <v>1820</v>
      </c>
      <c r="C941" s="79" t="s">
        <v>3688</v>
      </c>
      <c r="D941" s="79" t="s">
        <v>1821</v>
      </c>
      <c r="E941" s="79" t="s">
        <v>1665</v>
      </c>
      <c r="F941" s="81">
        <v>55732</v>
      </c>
      <c r="G941" s="80" t="s">
        <v>13</v>
      </c>
      <c r="H941" s="82"/>
      <c r="I941" s="78"/>
      <c r="J941" s="80" t="s">
        <v>2</v>
      </c>
      <c r="K941" s="80" t="s">
        <v>14</v>
      </c>
      <c r="L941" s="80" t="s">
        <v>15</v>
      </c>
    </row>
    <row r="942" spans="1:12" ht="15.75" hidden="1" x14ac:dyDescent="0.25">
      <c r="A942" s="79" t="s">
        <v>1779</v>
      </c>
      <c r="B942" s="79" t="s">
        <v>752</v>
      </c>
      <c r="C942" s="79" t="s">
        <v>12</v>
      </c>
      <c r="D942" s="79" t="s">
        <v>712</v>
      </c>
      <c r="E942" s="79" t="s">
        <v>573</v>
      </c>
      <c r="F942" s="81">
        <v>55695</v>
      </c>
      <c r="G942" s="80" t="s">
        <v>13</v>
      </c>
      <c r="H942" s="83">
        <v>1250</v>
      </c>
      <c r="I942" s="78"/>
      <c r="J942" s="80" t="s">
        <v>3</v>
      </c>
      <c r="K942" s="80" t="s">
        <v>59</v>
      </c>
      <c r="L942" s="80" t="s">
        <v>60</v>
      </c>
    </row>
    <row r="943" spans="1:12" ht="15.75" hidden="1" x14ac:dyDescent="0.25">
      <c r="A943" s="79" t="s">
        <v>1823</v>
      </c>
      <c r="B943" s="79" t="s">
        <v>553</v>
      </c>
      <c r="C943" s="79" t="s">
        <v>1914</v>
      </c>
      <c r="D943" s="79" t="s">
        <v>1824</v>
      </c>
      <c r="E943" s="79" t="s">
        <v>1665</v>
      </c>
      <c r="F943" s="81">
        <v>55631</v>
      </c>
      <c r="G943" s="76" t="s">
        <v>13</v>
      </c>
      <c r="H943" s="77"/>
      <c r="I943" s="78"/>
      <c r="J943" s="80" t="s">
        <v>2</v>
      </c>
      <c r="K943" s="80" t="s">
        <v>14</v>
      </c>
      <c r="L943" s="80" t="s">
        <v>15</v>
      </c>
    </row>
    <row r="944" spans="1:12" ht="15.75" hidden="1" x14ac:dyDescent="0.25">
      <c r="A944" s="79" t="s">
        <v>3689</v>
      </c>
      <c r="B944" s="79" t="s">
        <v>3690</v>
      </c>
      <c r="C944" s="86"/>
      <c r="D944" s="79" t="s">
        <v>201</v>
      </c>
      <c r="E944" s="79" t="s">
        <v>450</v>
      </c>
      <c r="F944" s="81">
        <v>55581</v>
      </c>
      <c r="G944" s="80" t="s">
        <v>13</v>
      </c>
      <c r="H944" s="82"/>
      <c r="I944" s="78"/>
      <c r="J944" s="80" t="s">
        <v>3</v>
      </c>
      <c r="K944" s="80" t="s">
        <v>59</v>
      </c>
      <c r="L944" s="80" t="s">
        <v>60</v>
      </c>
    </row>
    <row r="945" spans="1:12" ht="15.75" hidden="1" x14ac:dyDescent="0.25">
      <c r="A945" s="79" t="s">
        <v>1897</v>
      </c>
      <c r="B945" s="79" t="s">
        <v>609</v>
      </c>
      <c r="C945" s="79" t="s">
        <v>774</v>
      </c>
      <c r="D945" s="79" t="s">
        <v>1898</v>
      </c>
      <c r="E945" s="79" t="s">
        <v>321</v>
      </c>
      <c r="F945" s="81">
        <v>55570</v>
      </c>
      <c r="G945" s="80" t="s">
        <v>13</v>
      </c>
      <c r="H945" s="82"/>
      <c r="I945" s="78"/>
      <c r="J945" s="80" t="s">
        <v>2</v>
      </c>
      <c r="K945" s="80" t="s">
        <v>14</v>
      </c>
      <c r="L945" s="80" t="s">
        <v>15</v>
      </c>
    </row>
    <row r="946" spans="1:12" ht="15.75" hidden="1" x14ac:dyDescent="0.25">
      <c r="A946" s="79" t="s">
        <v>420</v>
      </c>
      <c r="B946" s="79" t="s">
        <v>452</v>
      </c>
      <c r="C946" s="79" t="s">
        <v>1484</v>
      </c>
      <c r="D946" s="79" t="s">
        <v>782</v>
      </c>
      <c r="E946" s="79" t="s">
        <v>1616</v>
      </c>
      <c r="F946" s="81">
        <v>55568</v>
      </c>
      <c r="G946" s="80" t="s">
        <v>13</v>
      </c>
      <c r="H946" s="82"/>
      <c r="I946" s="78"/>
      <c r="J946" s="80" t="s">
        <v>3</v>
      </c>
      <c r="K946" s="80" t="s">
        <v>59</v>
      </c>
      <c r="L946" s="80" t="s">
        <v>60</v>
      </c>
    </row>
    <row r="947" spans="1:12" ht="15.75" hidden="1" x14ac:dyDescent="0.25">
      <c r="A947" s="79" t="s">
        <v>401</v>
      </c>
      <c r="B947" s="79" t="s">
        <v>1265</v>
      </c>
      <c r="C947" s="79" t="s">
        <v>51</v>
      </c>
      <c r="D947" s="79" t="s">
        <v>1752</v>
      </c>
      <c r="E947" s="79" t="s">
        <v>173</v>
      </c>
      <c r="F947" s="81">
        <v>55550</v>
      </c>
      <c r="G947" s="80" t="s">
        <v>13</v>
      </c>
      <c r="H947" s="82"/>
      <c r="I947" s="78"/>
      <c r="J947" s="80" t="s">
        <v>2</v>
      </c>
      <c r="K947" s="80" t="s">
        <v>14</v>
      </c>
      <c r="L947" s="80" t="s">
        <v>15</v>
      </c>
    </row>
    <row r="948" spans="1:12" ht="15.75" hidden="1" x14ac:dyDescent="0.25">
      <c r="A948" s="79" t="s">
        <v>1582</v>
      </c>
      <c r="B948" s="79" t="s">
        <v>1484</v>
      </c>
      <c r="C948" s="79" t="s">
        <v>2473</v>
      </c>
      <c r="D948" s="79" t="s">
        <v>2823</v>
      </c>
      <c r="E948" s="79" t="s">
        <v>120</v>
      </c>
      <c r="F948" s="81">
        <v>55485</v>
      </c>
      <c r="G948" s="80" t="s">
        <v>13</v>
      </c>
      <c r="H948" s="82"/>
      <c r="I948" s="78"/>
      <c r="J948" s="80" t="s">
        <v>4</v>
      </c>
      <c r="K948" s="80" t="s">
        <v>14</v>
      </c>
      <c r="L948" s="80" t="s">
        <v>121</v>
      </c>
    </row>
    <row r="949" spans="1:12" ht="15.75" hidden="1" x14ac:dyDescent="0.25">
      <c r="A949" s="79" t="s">
        <v>1809</v>
      </c>
      <c r="B949" s="79" t="s">
        <v>263</v>
      </c>
      <c r="C949" s="79" t="s">
        <v>152</v>
      </c>
      <c r="D949" s="79" t="s">
        <v>782</v>
      </c>
      <c r="E949" s="79" t="s">
        <v>690</v>
      </c>
      <c r="F949" s="81">
        <v>55451</v>
      </c>
      <c r="G949" s="80" t="s">
        <v>13</v>
      </c>
      <c r="H949" s="83">
        <v>10000</v>
      </c>
      <c r="I949" s="78"/>
      <c r="J949" s="80" t="s">
        <v>3</v>
      </c>
      <c r="K949" s="80" t="s">
        <v>59</v>
      </c>
      <c r="L949" s="80" t="s">
        <v>60</v>
      </c>
    </row>
    <row r="950" spans="1:12" ht="15.75" hidden="1" x14ac:dyDescent="0.25">
      <c r="A950" s="79" t="s">
        <v>1645</v>
      </c>
      <c r="B950" s="79" t="s">
        <v>1062</v>
      </c>
      <c r="C950" s="79" t="s">
        <v>774</v>
      </c>
      <c r="D950" s="79" t="s">
        <v>3691</v>
      </c>
      <c r="E950" s="79" t="s">
        <v>198</v>
      </c>
      <c r="F950" s="81">
        <v>55373</v>
      </c>
      <c r="G950" s="80" t="s">
        <v>13</v>
      </c>
      <c r="H950" s="82"/>
      <c r="I950" s="78"/>
      <c r="J950" s="80" t="s">
        <v>2</v>
      </c>
      <c r="K950" s="80" t="s">
        <v>14</v>
      </c>
      <c r="L950" s="80" t="s">
        <v>15</v>
      </c>
    </row>
    <row r="951" spans="1:12" ht="15.75" hidden="1" x14ac:dyDescent="0.25">
      <c r="A951" s="79" t="s">
        <v>544</v>
      </c>
      <c r="B951" s="79" t="s">
        <v>601</v>
      </c>
      <c r="C951" s="79" t="s">
        <v>774</v>
      </c>
      <c r="D951" s="79" t="s">
        <v>712</v>
      </c>
      <c r="E951" s="79" t="s">
        <v>573</v>
      </c>
      <c r="F951" s="81">
        <v>55347</v>
      </c>
      <c r="G951" s="80" t="s">
        <v>13</v>
      </c>
      <c r="H951" s="82"/>
      <c r="I951" s="78"/>
      <c r="J951" s="80" t="s">
        <v>3</v>
      </c>
      <c r="K951" s="80" t="s">
        <v>59</v>
      </c>
      <c r="L951" s="80" t="s">
        <v>60</v>
      </c>
    </row>
    <row r="952" spans="1:12" ht="15.75" hidden="1" x14ac:dyDescent="0.25">
      <c r="A952" s="79" t="s">
        <v>1856</v>
      </c>
      <c r="B952" s="79" t="s">
        <v>1857</v>
      </c>
      <c r="C952" s="79" t="s">
        <v>181</v>
      </c>
      <c r="D952" s="79" t="s">
        <v>588</v>
      </c>
      <c r="E952" s="79" t="s">
        <v>93</v>
      </c>
      <c r="F952" s="81">
        <v>55330</v>
      </c>
      <c r="G952" s="80" t="s">
        <v>13</v>
      </c>
      <c r="H952" s="82"/>
      <c r="I952" s="78"/>
      <c r="J952" s="80" t="s">
        <v>3375</v>
      </c>
      <c r="K952" s="80" t="s">
        <v>59</v>
      </c>
      <c r="L952" s="80" t="s">
        <v>60</v>
      </c>
    </row>
    <row r="953" spans="1:12" ht="15.75" hidden="1" x14ac:dyDescent="0.25">
      <c r="A953" s="79" t="s">
        <v>1905</v>
      </c>
      <c r="B953" s="79" t="s">
        <v>1906</v>
      </c>
      <c r="C953" s="79" t="s">
        <v>8</v>
      </c>
      <c r="D953" s="79" t="s">
        <v>359</v>
      </c>
      <c r="E953" s="79" t="s">
        <v>2786</v>
      </c>
      <c r="F953" s="81">
        <v>55304</v>
      </c>
      <c r="G953" s="76" t="s">
        <v>13</v>
      </c>
      <c r="H953" s="77"/>
      <c r="I953" s="78"/>
      <c r="J953" s="80" t="s">
        <v>2</v>
      </c>
      <c r="K953" s="80" t="s">
        <v>14</v>
      </c>
      <c r="L953" s="80" t="s">
        <v>15</v>
      </c>
    </row>
    <row r="954" spans="1:12" ht="15.75" hidden="1" x14ac:dyDescent="0.25">
      <c r="A954" s="79" t="s">
        <v>3160</v>
      </c>
      <c r="B954" s="79" t="s">
        <v>1763</v>
      </c>
      <c r="C954" s="79" t="s">
        <v>3692</v>
      </c>
      <c r="D954" s="79" t="s">
        <v>201</v>
      </c>
      <c r="E954" s="79" t="s">
        <v>280</v>
      </c>
      <c r="F954" s="81">
        <v>55284</v>
      </c>
      <c r="G954" s="80" t="s">
        <v>13</v>
      </c>
      <c r="H954" s="82"/>
      <c r="I954" s="78"/>
      <c r="J954" s="80" t="s">
        <v>3372</v>
      </c>
      <c r="K954" s="80" t="s">
        <v>59</v>
      </c>
      <c r="L954" s="80" t="s">
        <v>60</v>
      </c>
    </row>
    <row r="955" spans="1:12" ht="15.75" hidden="1" x14ac:dyDescent="0.25">
      <c r="A955" s="79" t="s">
        <v>1907</v>
      </c>
      <c r="B955" s="79" t="s">
        <v>1226</v>
      </c>
      <c r="C955" s="79" t="s">
        <v>458</v>
      </c>
      <c r="D955" s="79" t="s">
        <v>1908</v>
      </c>
      <c r="E955" s="79" t="s">
        <v>120</v>
      </c>
      <c r="F955" s="81">
        <v>55198</v>
      </c>
      <c r="G955" s="80" t="s">
        <v>13</v>
      </c>
      <c r="H955" s="82"/>
      <c r="I955" s="78"/>
      <c r="J955" s="80" t="s">
        <v>2</v>
      </c>
      <c r="K955" s="80" t="s">
        <v>14</v>
      </c>
      <c r="L955" s="80" t="s">
        <v>15</v>
      </c>
    </row>
    <row r="956" spans="1:12" ht="15.75" hidden="1" x14ac:dyDescent="0.25">
      <c r="A956" s="79" t="s">
        <v>1879</v>
      </c>
      <c r="B956" s="79" t="s">
        <v>1880</v>
      </c>
      <c r="C956" s="79" t="s">
        <v>3693</v>
      </c>
      <c r="D956" s="79" t="s">
        <v>712</v>
      </c>
      <c r="E956" s="79" t="s">
        <v>916</v>
      </c>
      <c r="F956" s="81">
        <v>55136</v>
      </c>
      <c r="G956" s="80" t="s">
        <v>13</v>
      </c>
      <c r="H956" s="82"/>
      <c r="I956" s="78"/>
      <c r="J956" s="80" t="s">
        <v>3</v>
      </c>
      <c r="K956" s="80" t="s">
        <v>59</v>
      </c>
      <c r="L956" s="80" t="s">
        <v>60</v>
      </c>
    </row>
    <row r="957" spans="1:12" ht="15.75" hidden="1" x14ac:dyDescent="0.25">
      <c r="A957" s="79" t="s">
        <v>888</v>
      </c>
      <c r="B957" s="79" t="s">
        <v>1910</v>
      </c>
      <c r="C957" s="79" t="s">
        <v>222</v>
      </c>
      <c r="D957" s="79" t="s">
        <v>1911</v>
      </c>
      <c r="E957" s="79" t="s">
        <v>3384</v>
      </c>
      <c r="F957" s="81">
        <v>55080</v>
      </c>
      <c r="G957" s="80" t="s">
        <v>13</v>
      </c>
      <c r="H957" s="82"/>
      <c r="I957" s="78"/>
      <c r="J957" s="80" t="s">
        <v>2</v>
      </c>
      <c r="K957" s="80" t="s">
        <v>14</v>
      </c>
      <c r="L957" s="80" t="s">
        <v>15</v>
      </c>
    </row>
    <row r="958" spans="1:12" ht="15.75" hidden="1" x14ac:dyDescent="0.25">
      <c r="A958" s="79" t="s">
        <v>1545</v>
      </c>
      <c r="B958" s="79" t="s">
        <v>465</v>
      </c>
      <c r="C958" s="79" t="s">
        <v>3694</v>
      </c>
      <c r="D958" s="79" t="s">
        <v>3695</v>
      </c>
      <c r="E958" s="79" t="s">
        <v>321</v>
      </c>
      <c r="F958" s="81">
        <v>55036</v>
      </c>
      <c r="G958" s="80" t="s">
        <v>13</v>
      </c>
      <c r="H958" s="83">
        <v>2250</v>
      </c>
      <c r="I958" s="78"/>
      <c r="J958" s="80" t="s">
        <v>2</v>
      </c>
      <c r="K958" s="80" t="s">
        <v>14</v>
      </c>
      <c r="L958" s="80" t="s">
        <v>15</v>
      </c>
    </row>
    <row r="959" spans="1:12" ht="15.75" hidden="1" x14ac:dyDescent="0.25">
      <c r="A959" s="79" t="s">
        <v>1846</v>
      </c>
      <c r="B959" s="79" t="s">
        <v>1847</v>
      </c>
      <c r="C959" s="86"/>
      <c r="D959" s="79" t="s">
        <v>201</v>
      </c>
      <c r="E959" s="79" t="s">
        <v>189</v>
      </c>
      <c r="F959" s="81">
        <v>54964</v>
      </c>
      <c r="G959" s="80" t="s">
        <v>13</v>
      </c>
      <c r="H959" s="82"/>
      <c r="I959" s="78"/>
      <c r="J959" s="80" t="s">
        <v>3375</v>
      </c>
      <c r="K959" s="80" t="s">
        <v>59</v>
      </c>
      <c r="L959" s="80" t="s">
        <v>60</v>
      </c>
    </row>
    <row r="960" spans="1:12" ht="15.75" hidden="1" x14ac:dyDescent="0.25">
      <c r="A960" s="79" t="s">
        <v>1770</v>
      </c>
      <c r="B960" s="79" t="s">
        <v>351</v>
      </c>
      <c r="C960" s="79" t="s">
        <v>3696</v>
      </c>
      <c r="D960" s="79" t="s">
        <v>201</v>
      </c>
      <c r="E960" s="79" t="s">
        <v>280</v>
      </c>
      <c r="F960" s="81">
        <v>54958</v>
      </c>
      <c r="G960" s="80" t="s">
        <v>13</v>
      </c>
      <c r="H960" s="82"/>
      <c r="I960" s="78"/>
      <c r="J960" s="80" t="s">
        <v>1</v>
      </c>
      <c r="K960" s="80" t="s">
        <v>59</v>
      </c>
      <c r="L960" s="80" t="s">
        <v>60</v>
      </c>
    </row>
    <row r="961" spans="1:12" ht="15.75" hidden="1" x14ac:dyDescent="0.25">
      <c r="A961" s="79" t="s">
        <v>3053</v>
      </c>
      <c r="B961" s="79" t="s">
        <v>3054</v>
      </c>
      <c r="C961" s="86"/>
      <c r="D961" s="79" t="s">
        <v>201</v>
      </c>
      <c r="E961" s="79" t="s">
        <v>501</v>
      </c>
      <c r="F961" s="81">
        <v>54864</v>
      </c>
      <c r="G961" s="80" t="s">
        <v>13</v>
      </c>
      <c r="H961" s="82"/>
      <c r="I961" s="78"/>
      <c r="J961" s="80" t="s">
        <v>3375</v>
      </c>
      <c r="K961" s="80" t="s">
        <v>59</v>
      </c>
      <c r="L961" s="80" t="s">
        <v>60</v>
      </c>
    </row>
    <row r="962" spans="1:12" ht="15.75" hidden="1" x14ac:dyDescent="0.25">
      <c r="A962" s="79" t="s">
        <v>1875</v>
      </c>
      <c r="B962" s="79" t="s">
        <v>1773</v>
      </c>
      <c r="C962" s="79" t="s">
        <v>286</v>
      </c>
      <c r="D962" s="79" t="s">
        <v>782</v>
      </c>
      <c r="E962" s="79" t="s">
        <v>211</v>
      </c>
      <c r="F962" s="81">
        <v>54846</v>
      </c>
      <c r="G962" s="80" t="s">
        <v>13</v>
      </c>
      <c r="H962" s="82"/>
      <c r="I962" s="78"/>
      <c r="J962" s="80" t="s">
        <v>3375</v>
      </c>
      <c r="K962" s="80" t="s">
        <v>59</v>
      </c>
      <c r="L962" s="80" t="s">
        <v>60</v>
      </c>
    </row>
    <row r="963" spans="1:12" ht="15.75" hidden="1" x14ac:dyDescent="0.25">
      <c r="A963" s="79" t="s">
        <v>737</v>
      </c>
      <c r="B963" s="79" t="s">
        <v>1575</v>
      </c>
      <c r="C963" s="79" t="s">
        <v>3697</v>
      </c>
      <c r="D963" s="79" t="s">
        <v>201</v>
      </c>
      <c r="E963" s="79" t="s">
        <v>373</v>
      </c>
      <c r="F963" s="81">
        <v>54768</v>
      </c>
      <c r="G963" s="80" t="s">
        <v>13</v>
      </c>
      <c r="H963" s="82"/>
      <c r="I963" s="78"/>
      <c r="J963" s="80" t="s">
        <v>3</v>
      </c>
      <c r="K963" s="80" t="s">
        <v>59</v>
      </c>
      <c r="L963" s="80" t="s">
        <v>60</v>
      </c>
    </row>
    <row r="964" spans="1:12" ht="15.75" hidden="1" x14ac:dyDescent="0.25">
      <c r="A964" s="79" t="s">
        <v>1873</v>
      </c>
      <c r="B964" s="79" t="s">
        <v>1874</v>
      </c>
      <c r="C964" s="79" t="s">
        <v>210</v>
      </c>
      <c r="D964" s="79" t="s">
        <v>782</v>
      </c>
      <c r="E964" s="79" t="s">
        <v>270</v>
      </c>
      <c r="F964" s="81">
        <v>54761</v>
      </c>
      <c r="G964" s="80" t="s">
        <v>13</v>
      </c>
      <c r="H964" s="82"/>
      <c r="I964" s="85"/>
      <c r="J964" s="80" t="s">
        <v>3</v>
      </c>
      <c r="K964" s="80" t="s">
        <v>59</v>
      </c>
      <c r="L964" s="80" t="s">
        <v>60</v>
      </c>
    </row>
    <row r="965" spans="1:12" ht="15.75" hidden="1" x14ac:dyDescent="0.25">
      <c r="A965" s="79" t="s">
        <v>1305</v>
      </c>
      <c r="B965" s="79" t="s">
        <v>394</v>
      </c>
      <c r="C965" s="79" t="s">
        <v>43</v>
      </c>
      <c r="D965" s="79" t="s">
        <v>1306</v>
      </c>
      <c r="E965" s="79" t="s">
        <v>3385</v>
      </c>
      <c r="F965" s="81">
        <v>54708</v>
      </c>
      <c r="G965" s="80" t="s">
        <v>13</v>
      </c>
      <c r="H965" s="82"/>
      <c r="I965" s="78"/>
      <c r="J965" s="80" t="s">
        <v>2</v>
      </c>
      <c r="K965" s="80" t="s">
        <v>14</v>
      </c>
      <c r="L965" s="80" t="s">
        <v>15</v>
      </c>
    </row>
    <row r="966" spans="1:12" ht="15.75" hidden="1" x14ac:dyDescent="0.25">
      <c r="A966" s="79" t="s">
        <v>1704</v>
      </c>
      <c r="B966" s="79" t="s">
        <v>111</v>
      </c>
      <c r="C966" s="79" t="s">
        <v>3504</v>
      </c>
      <c r="D966" s="79" t="s">
        <v>201</v>
      </c>
      <c r="E966" s="79" t="s">
        <v>428</v>
      </c>
      <c r="F966" s="81">
        <v>54689</v>
      </c>
      <c r="G966" s="80" t="s">
        <v>13</v>
      </c>
      <c r="H966" s="82"/>
      <c r="I966" s="78"/>
      <c r="J966" s="80" t="s">
        <v>3</v>
      </c>
      <c r="K966" s="80" t="s">
        <v>59</v>
      </c>
      <c r="L966" s="80" t="s">
        <v>60</v>
      </c>
    </row>
    <row r="967" spans="1:12" ht="15.75" hidden="1" x14ac:dyDescent="0.25">
      <c r="A967" s="79" t="s">
        <v>1807</v>
      </c>
      <c r="B967" s="79" t="s">
        <v>1738</v>
      </c>
      <c r="C967" s="79" t="s">
        <v>3698</v>
      </c>
      <c r="D967" s="79" t="s">
        <v>712</v>
      </c>
      <c r="E967" s="79" t="s">
        <v>576</v>
      </c>
      <c r="F967" s="81">
        <v>54674</v>
      </c>
      <c r="G967" s="80" t="s">
        <v>13</v>
      </c>
      <c r="H967" s="82"/>
      <c r="I967" s="78"/>
      <c r="J967" s="80" t="s">
        <v>3</v>
      </c>
      <c r="K967" s="80" t="s">
        <v>59</v>
      </c>
      <c r="L967" s="80" t="s">
        <v>60</v>
      </c>
    </row>
    <row r="968" spans="1:12" ht="15.75" hidden="1" x14ac:dyDescent="0.25">
      <c r="A968" s="79" t="s">
        <v>1933</v>
      </c>
      <c r="B968" s="79" t="s">
        <v>1934</v>
      </c>
      <c r="C968" s="79" t="s">
        <v>43</v>
      </c>
      <c r="D968" s="79" t="s">
        <v>1935</v>
      </c>
      <c r="E968" s="79" t="s">
        <v>240</v>
      </c>
      <c r="F968" s="81">
        <v>54642</v>
      </c>
      <c r="G968" s="80" t="s">
        <v>13</v>
      </c>
      <c r="H968" s="82"/>
      <c r="I968" s="85"/>
      <c r="J968" s="80" t="s">
        <v>2</v>
      </c>
      <c r="K968" s="80" t="s">
        <v>14</v>
      </c>
      <c r="L968" s="80" t="s">
        <v>15</v>
      </c>
    </row>
    <row r="969" spans="1:12" ht="15.75" hidden="1" x14ac:dyDescent="0.25">
      <c r="A969" s="79" t="s">
        <v>1878</v>
      </c>
      <c r="B969" s="79" t="s">
        <v>1447</v>
      </c>
      <c r="C969" s="79" t="s">
        <v>115</v>
      </c>
      <c r="D969" s="79" t="s">
        <v>782</v>
      </c>
      <c r="E969" s="79" t="s">
        <v>573</v>
      </c>
      <c r="F969" s="81">
        <v>54617</v>
      </c>
      <c r="G969" s="80" t="s">
        <v>13</v>
      </c>
      <c r="H969" s="83">
        <v>1500</v>
      </c>
      <c r="I969" s="78"/>
      <c r="J969" s="80" t="s">
        <v>3375</v>
      </c>
      <c r="K969" s="80" t="s">
        <v>59</v>
      </c>
      <c r="L969" s="80" t="s">
        <v>60</v>
      </c>
    </row>
    <row r="970" spans="1:12" ht="15.75" hidden="1" x14ac:dyDescent="0.25">
      <c r="A970" s="79" t="s">
        <v>1938</v>
      </c>
      <c r="B970" s="79" t="s">
        <v>1939</v>
      </c>
      <c r="C970" s="79" t="s">
        <v>1165</v>
      </c>
      <c r="D970" s="79" t="s">
        <v>1940</v>
      </c>
      <c r="E970" s="79" t="s">
        <v>570</v>
      </c>
      <c r="F970" s="81">
        <v>54601</v>
      </c>
      <c r="G970" s="80" t="s">
        <v>13</v>
      </c>
      <c r="H970" s="82"/>
      <c r="I970" s="78"/>
      <c r="J970" s="80" t="s">
        <v>2</v>
      </c>
      <c r="K970" s="80" t="s">
        <v>14</v>
      </c>
      <c r="L970" s="80" t="s">
        <v>15</v>
      </c>
    </row>
    <row r="971" spans="1:12" ht="15.75" hidden="1" x14ac:dyDescent="0.25">
      <c r="A971" s="79" t="s">
        <v>1895</v>
      </c>
      <c r="B971" s="79" t="s">
        <v>1709</v>
      </c>
      <c r="C971" s="86"/>
      <c r="D971" s="79" t="s">
        <v>588</v>
      </c>
      <c r="E971" s="79" t="s">
        <v>459</v>
      </c>
      <c r="F971" s="81">
        <v>54516</v>
      </c>
      <c r="G971" s="80" t="s">
        <v>13</v>
      </c>
      <c r="H971" s="82"/>
      <c r="I971" s="78"/>
      <c r="J971" s="80" t="s">
        <v>3372</v>
      </c>
      <c r="K971" s="80" t="s">
        <v>59</v>
      </c>
      <c r="L971" s="80" t="s">
        <v>60</v>
      </c>
    </row>
    <row r="972" spans="1:12" ht="15.75" hidden="1" x14ac:dyDescent="0.25">
      <c r="A972" s="79" t="s">
        <v>1952</v>
      </c>
      <c r="B972" s="79" t="s">
        <v>51</v>
      </c>
      <c r="C972" s="79" t="s">
        <v>1074</v>
      </c>
      <c r="D972" s="79" t="s">
        <v>974</v>
      </c>
      <c r="E972" s="79" t="s">
        <v>1953</v>
      </c>
      <c r="F972" s="81">
        <v>54419</v>
      </c>
      <c r="G972" s="80" t="s">
        <v>13</v>
      </c>
      <c r="H972" s="82"/>
      <c r="I972" s="78"/>
      <c r="J972" s="80" t="s">
        <v>2</v>
      </c>
      <c r="K972" s="80" t="s">
        <v>14</v>
      </c>
      <c r="L972" s="80" t="s">
        <v>15</v>
      </c>
    </row>
    <row r="973" spans="1:12" ht="15.75" hidden="1" x14ac:dyDescent="0.25">
      <c r="A973" s="79" t="s">
        <v>2824</v>
      </c>
      <c r="B973" s="79" t="s">
        <v>2825</v>
      </c>
      <c r="C973" s="79" t="s">
        <v>12</v>
      </c>
      <c r="D973" s="79" t="s">
        <v>782</v>
      </c>
      <c r="E973" s="79" t="s">
        <v>385</v>
      </c>
      <c r="F973" s="81">
        <v>54401</v>
      </c>
      <c r="G973" s="80" t="s">
        <v>13</v>
      </c>
      <c r="H973" s="82"/>
      <c r="I973" s="78"/>
      <c r="J973" s="80" t="s">
        <v>1</v>
      </c>
      <c r="K973" s="80" t="s">
        <v>59</v>
      </c>
      <c r="L973" s="80" t="s">
        <v>60</v>
      </c>
    </row>
    <row r="974" spans="1:12" ht="15.75" hidden="1" x14ac:dyDescent="0.25">
      <c r="A974" s="79" t="s">
        <v>1936</v>
      </c>
      <c r="B974" s="79" t="s">
        <v>266</v>
      </c>
      <c r="C974" s="79" t="s">
        <v>91</v>
      </c>
      <c r="D974" s="79" t="s">
        <v>1654</v>
      </c>
      <c r="E974" s="79" t="s">
        <v>53</v>
      </c>
      <c r="F974" s="81">
        <v>54366</v>
      </c>
      <c r="G974" s="80" t="s">
        <v>13</v>
      </c>
      <c r="H974" s="82"/>
      <c r="I974" s="78"/>
      <c r="J974" s="80" t="s">
        <v>3373</v>
      </c>
      <c r="K974" s="80" t="s">
        <v>14</v>
      </c>
      <c r="L974" s="80" t="s">
        <v>15</v>
      </c>
    </row>
    <row r="975" spans="1:12" ht="15.75" hidden="1" x14ac:dyDescent="0.25">
      <c r="A975" s="79" t="s">
        <v>2833</v>
      </c>
      <c r="B975" s="79" t="s">
        <v>86</v>
      </c>
      <c r="C975" s="79" t="s">
        <v>8</v>
      </c>
      <c r="D975" s="79" t="s">
        <v>2427</v>
      </c>
      <c r="E975" s="79" t="s">
        <v>706</v>
      </c>
      <c r="F975" s="81">
        <v>54234</v>
      </c>
      <c r="G975" s="80" t="s">
        <v>13</v>
      </c>
      <c r="H975" s="82"/>
      <c r="I975" s="78"/>
      <c r="J975" s="80" t="s">
        <v>2</v>
      </c>
      <c r="K975" s="80" t="s">
        <v>14</v>
      </c>
      <c r="L975" s="80" t="s">
        <v>15</v>
      </c>
    </row>
    <row r="976" spans="1:12" ht="15.75" hidden="1" x14ac:dyDescent="0.25">
      <c r="A976" s="79" t="s">
        <v>2834</v>
      </c>
      <c r="B976" s="79" t="s">
        <v>8</v>
      </c>
      <c r="C976" s="79" t="s">
        <v>127</v>
      </c>
      <c r="D976" s="79" t="s">
        <v>2835</v>
      </c>
      <c r="E976" s="79" t="s">
        <v>994</v>
      </c>
      <c r="F976" s="81">
        <v>54205</v>
      </c>
      <c r="G976" s="80" t="s">
        <v>13</v>
      </c>
      <c r="H976" s="82"/>
      <c r="I976" s="78"/>
      <c r="J976" s="80" t="s">
        <v>2</v>
      </c>
      <c r="K976" s="80" t="s">
        <v>14</v>
      </c>
      <c r="L976" s="80" t="s">
        <v>15</v>
      </c>
    </row>
    <row r="977" spans="1:12" ht="15.75" hidden="1" x14ac:dyDescent="0.25">
      <c r="A977" s="79" t="s">
        <v>1705</v>
      </c>
      <c r="B977" s="79" t="s">
        <v>1164</v>
      </c>
      <c r="C977" s="79" t="s">
        <v>1256</v>
      </c>
      <c r="D977" s="79" t="s">
        <v>2815</v>
      </c>
      <c r="E977" s="79" t="s">
        <v>3699</v>
      </c>
      <c r="F977" s="81">
        <v>54060</v>
      </c>
      <c r="G977" s="80" t="s">
        <v>13</v>
      </c>
      <c r="H977" s="83">
        <v>2500</v>
      </c>
      <c r="I977" s="78"/>
      <c r="J977" s="80" t="s">
        <v>3</v>
      </c>
      <c r="K977" s="80" t="s">
        <v>59</v>
      </c>
      <c r="L977" s="80" t="s">
        <v>60</v>
      </c>
    </row>
    <row r="978" spans="1:12" ht="15.75" hidden="1" x14ac:dyDescent="0.25">
      <c r="A978" s="79" t="s">
        <v>1962</v>
      </c>
      <c r="B978" s="79" t="s">
        <v>131</v>
      </c>
      <c r="C978" s="79" t="s">
        <v>483</v>
      </c>
      <c r="D978" s="79" t="s">
        <v>1963</v>
      </c>
      <c r="E978" s="79" t="s">
        <v>1001</v>
      </c>
      <c r="F978" s="81">
        <v>54028</v>
      </c>
      <c r="G978" s="76" t="s">
        <v>13</v>
      </c>
      <c r="H978" s="77"/>
      <c r="I978" s="78"/>
      <c r="J978" s="80" t="s">
        <v>2</v>
      </c>
      <c r="K978" s="80" t="s">
        <v>14</v>
      </c>
      <c r="L978" s="80" t="s">
        <v>15</v>
      </c>
    </row>
    <row r="979" spans="1:12" ht="15.75" hidden="1" x14ac:dyDescent="0.25">
      <c r="A979" s="79" t="s">
        <v>1867</v>
      </c>
      <c r="B979" s="79" t="s">
        <v>1868</v>
      </c>
      <c r="C979" s="79" t="s">
        <v>609</v>
      </c>
      <c r="D979" s="79" t="s">
        <v>1869</v>
      </c>
      <c r="E979" s="79" t="s">
        <v>603</v>
      </c>
      <c r="F979" s="81">
        <v>54012</v>
      </c>
      <c r="G979" s="80" t="s">
        <v>13</v>
      </c>
      <c r="H979" s="82"/>
      <c r="I979" s="78"/>
      <c r="J979" s="80" t="s">
        <v>3</v>
      </c>
      <c r="K979" s="80" t="s">
        <v>59</v>
      </c>
      <c r="L979" s="80" t="s">
        <v>60</v>
      </c>
    </row>
    <row r="980" spans="1:12" ht="15.75" hidden="1" x14ac:dyDescent="0.25">
      <c r="A980" s="79" t="s">
        <v>1966</v>
      </c>
      <c r="B980" s="79" t="s">
        <v>601</v>
      </c>
      <c r="C980" s="79" t="s">
        <v>12</v>
      </c>
      <c r="D980" s="79" t="s">
        <v>1714</v>
      </c>
      <c r="E980" s="79" t="s">
        <v>1490</v>
      </c>
      <c r="F980" s="81">
        <v>53925</v>
      </c>
      <c r="G980" s="80" t="s">
        <v>13</v>
      </c>
      <c r="H980" s="82"/>
      <c r="I980" s="78"/>
      <c r="J980" s="80" t="s">
        <v>2</v>
      </c>
      <c r="K980" s="80" t="s">
        <v>14</v>
      </c>
      <c r="L980" s="80" t="s">
        <v>15</v>
      </c>
    </row>
    <row r="981" spans="1:12" ht="15.75" hidden="1" x14ac:dyDescent="0.25">
      <c r="A981" s="79" t="s">
        <v>1967</v>
      </c>
      <c r="B981" s="79" t="s">
        <v>78</v>
      </c>
      <c r="C981" s="79" t="s">
        <v>18</v>
      </c>
      <c r="D981" s="79" t="s">
        <v>1968</v>
      </c>
      <c r="E981" s="79" t="s">
        <v>1354</v>
      </c>
      <c r="F981" s="81">
        <v>53917</v>
      </c>
      <c r="G981" s="80" t="s">
        <v>13</v>
      </c>
      <c r="H981" s="82"/>
      <c r="I981" s="78"/>
      <c r="J981" s="80" t="s">
        <v>3373</v>
      </c>
      <c r="K981" s="80" t="s">
        <v>14</v>
      </c>
      <c r="L981" s="80" t="s">
        <v>15</v>
      </c>
    </row>
    <row r="982" spans="1:12" ht="15.75" hidden="1" x14ac:dyDescent="0.25">
      <c r="A982" s="87" t="s">
        <v>1678</v>
      </c>
      <c r="B982" s="87" t="s">
        <v>1679</v>
      </c>
      <c r="C982" s="96"/>
      <c r="D982" s="87" t="s">
        <v>588</v>
      </c>
      <c r="E982" s="87" t="s">
        <v>249</v>
      </c>
      <c r="F982" s="89">
        <v>53895</v>
      </c>
      <c r="G982" s="98" t="s">
        <v>13</v>
      </c>
      <c r="H982" s="99"/>
      <c r="I982" s="91"/>
      <c r="J982" s="88" t="s">
        <v>3</v>
      </c>
      <c r="K982" s="88" t="s">
        <v>59</v>
      </c>
      <c r="L982" s="88" t="s">
        <v>60</v>
      </c>
    </row>
    <row r="983" spans="1:12" ht="15.75" hidden="1" x14ac:dyDescent="0.25">
      <c r="A983" s="79" t="s">
        <v>980</v>
      </c>
      <c r="B983" s="79" t="s">
        <v>868</v>
      </c>
      <c r="C983" s="79" t="s">
        <v>43</v>
      </c>
      <c r="D983" s="79" t="s">
        <v>1632</v>
      </c>
      <c r="E983" s="79" t="s">
        <v>53</v>
      </c>
      <c r="F983" s="81">
        <v>53823</v>
      </c>
      <c r="G983" s="80" t="s">
        <v>13</v>
      </c>
      <c r="H983" s="82"/>
      <c r="I983" s="78"/>
      <c r="J983" s="80" t="s">
        <v>3373</v>
      </c>
      <c r="K983" s="80" t="s">
        <v>14</v>
      </c>
      <c r="L983" s="80" t="s">
        <v>15</v>
      </c>
    </row>
    <row r="984" spans="1:12" ht="15.75" hidden="1" x14ac:dyDescent="0.25">
      <c r="A984" s="79" t="s">
        <v>507</v>
      </c>
      <c r="B984" s="79" t="s">
        <v>1904</v>
      </c>
      <c r="C984" s="79" t="s">
        <v>1773</v>
      </c>
      <c r="D984" s="79" t="s">
        <v>201</v>
      </c>
      <c r="E984" s="79" t="s">
        <v>497</v>
      </c>
      <c r="F984" s="81">
        <v>53643</v>
      </c>
      <c r="G984" s="80" t="s">
        <v>13</v>
      </c>
      <c r="H984" s="82"/>
      <c r="I984" s="78"/>
      <c r="J984" s="80" t="s">
        <v>1</v>
      </c>
      <c r="K984" s="80" t="s">
        <v>59</v>
      </c>
      <c r="L984" s="80" t="s">
        <v>60</v>
      </c>
    </row>
    <row r="985" spans="1:12" ht="15.75" hidden="1" x14ac:dyDescent="0.25">
      <c r="A985" s="79" t="s">
        <v>1899</v>
      </c>
      <c r="B985" s="79" t="s">
        <v>465</v>
      </c>
      <c r="C985" s="79" t="s">
        <v>3700</v>
      </c>
      <c r="D985" s="79" t="s">
        <v>782</v>
      </c>
      <c r="E985" s="79" t="s">
        <v>189</v>
      </c>
      <c r="F985" s="81">
        <v>53638</v>
      </c>
      <c r="G985" s="80" t="s">
        <v>13</v>
      </c>
      <c r="H985" s="82"/>
      <c r="I985" s="78"/>
      <c r="J985" s="80" t="s">
        <v>3</v>
      </c>
      <c r="K985" s="80" t="s">
        <v>59</v>
      </c>
      <c r="L985" s="80" t="s">
        <v>60</v>
      </c>
    </row>
    <row r="986" spans="1:12" ht="15.75" hidden="1" x14ac:dyDescent="0.25">
      <c r="A986" s="79" t="s">
        <v>2840</v>
      </c>
      <c r="B986" s="79" t="s">
        <v>2841</v>
      </c>
      <c r="C986" s="79" t="s">
        <v>207</v>
      </c>
      <c r="D986" s="79" t="s">
        <v>2842</v>
      </c>
      <c r="E986" s="79" t="s">
        <v>740</v>
      </c>
      <c r="F986" s="81">
        <v>53570</v>
      </c>
      <c r="G986" s="80" t="s">
        <v>13</v>
      </c>
      <c r="H986" s="82"/>
      <c r="I986" s="85"/>
      <c r="J986" s="80" t="s">
        <v>2</v>
      </c>
      <c r="K986" s="80" t="s">
        <v>14</v>
      </c>
      <c r="L986" s="80" t="s">
        <v>15</v>
      </c>
    </row>
    <row r="987" spans="1:12" ht="15.75" hidden="1" x14ac:dyDescent="0.25">
      <c r="A987" s="79" t="s">
        <v>1981</v>
      </c>
      <c r="B987" s="79" t="s">
        <v>300</v>
      </c>
      <c r="C987" s="86"/>
      <c r="D987" s="79" t="s">
        <v>1982</v>
      </c>
      <c r="E987" s="79" t="s">
        <v>1983</v>
      </c>
      <c r="F987" s="81">
        <v>53570</v>
      </c>
      <c r="G987" s="80" t="s">
        <v>13</v>
      </c>
      <c r="H987" s="82"/>
      <c r="I987" s="78"/>
      <c r="J987" s="80" t="s">
        <v>2</v>
      </c>
      <c r="K987" s="80" t="s">
        <v>14</v>
      </c>
      <c r="L987" s="80" t="s">
        <v>15</v>
      </c>
    </row>
    <row r="988" spans="1:12" ht="15.75" hidden="1" x14ac:dyDescent="0.25">
      <c r="A988" s="79" t="s">
        <v>1924</v>
      </c>
      <c r="B988" s="79" t="s">
        <v>1925</v>
      </c>
      <c r="C988" s="79" t="s">
        <v>311</v>
      </c>
      <c r="D988" s="79" t="s">
        <v>588</v>
      </c>
      <c r="E988" s="79" t="s">
        <v>814</v>
      </c>
      <c r="F988" s="81">
        <v>53521</v>
      </c>
      <c r="G988" s="80" t="s">
        <v>13</v>
      </c>
      <c r="H988" s="82"/>
      <c r="I988" s="84"/>
      <c r="J988" s="80" t="s">
        <v>3</v>
      </c>
      <c r="K988" s="80" t="s">
        <v>59</v>
      </c>
      <c r="L988" s="80" t="s">
        <v>60</v>
      </c>
    </row>
    <row r="989" spans="1:12" ht="15.75" hidden="1" x14ac:dyDescent="0.25">
      <c r="A989" s="79" t="s">
        <v>1995</v>
      </c>
      <c r="B989" s="79" t="s">
        <v>347</v>
      </c>
      <c r="C989" s="79" t="s">
        <v>181</v>
      </c>
      <c r="D989" s="79" t="s">
        <v>1996</v>
      </c>
      <c r="E989" s="79" t="s">
        <v>706</v>
      </c>
      <c r="F989" s="81">
        <v>53449</v>
      </c>
      <c r="G989" s="80" t="s">
        <v>13</v>
      </c>
      <c r="H989" s="82"/>
      <c r="I989" s="78"/>
      <c r="J989" s="80" t="s">
        <v>2</v>
      </c>
      <c r="K989" s="80" t="s">
        <v>14</v>
      </c>
      <c r="L989" s="80" t="s">
        <v>15</v>
      </c>
    </row>
    <row r="990" spans="1:12" ht="15.75" hidden="1" x14ac:dyDescent="0.25">
      <c r="A990" s="79" t="s">
        <v>420</v>
      </c>
      <c r="B990" s="79" t="s">
        <v>95</v>
      </c>
      <c r="C990" s="79" t="s">
        <v>3701</v>
      </c>
      <c r="D990" s="79" t="s">
        <v>2001</v>
      </c>
      <c r="E990" s="79" t="s">
        <v>789</v>
      </c>
      <c r="F990" s="81">
        <v>53364</v>
      </c>
      <c r="G990" s="80" t="s">
        <v>13</v>
      </c>
      <c r="H990" s="82"/>
      <c r="I990" s="85"/>
      <c r="J990" s="80" t="s">
        <v>2</v>
      </c>
      <c r="K990" s="80" t="s">
        <v>14</v>
      </c>
      <c r="L990" s="80" t="s">
        <v>15</v>
      </c>
    </row>
    <row r="991" spans="1:12" ht="15.75" hidden="1" x14ac:dyDescent="0.25">
      <c r="A991" s="79" t="s">
        <v>2005</v>
      </c>
      <c r="B991" s="79" t="s">
        <v>865</v>
      </c>
      <c r="C991" s="79" t="s">
        <v>43</v>
      </c>
      <c r="D991" s="79" t="s">
        <v>2006</v>
      </c>
      <c r="E991" s="79" t="s">
        <v>96</v>
      </c>
      <c r="F991" s="81">
        <v>53256</v>
      </c>
      <c r="G991" s="80" t="s">
        <v>13</v>
      </c>
      <c r="H991" s="82"/>
      <c r="I991" s="78"/>
      <c r="J991" s="80" t="s">
        <v>2</v>
      </c>
      <c r="K991" s="80" t="s">
        <v>14</v>
      </c>
      <c r="L991" s="80" t="s">
        <v>15</v>
      </c>
    </row>
    <row r="992" spans="1:12" ht="15.75" hidden="1" x14ac:dyDescent="0.25">
      <c r="A992" s="79" t="s">
        <v>372</v>
      </c>
      <c r="B992" s="79" t="s">
        <v>347</v>
      </c>
      <c r="C992" s="79" t="s">
        <v>187</v>
      </c>
      <c r="D992" s="79" t="s">
        <v>2007</v>
      </c>
      <c r="E992" s="79" t="s">
        <v>163</v>
      </c>
      <c r="F992" s="81">
        <v>53236</v>
      </c>
      <c r="G992" s="80" t="s">
        <v>13</v>
      </c>
      <c r="H992" s="82"/>
      <c r="I992" s="78"/>
      <c r="J992" s="80" t="s">
        <v>3373</v>
      </c>
      <c r="K992" s="80" t="s">
        <v>14</v>
      </c>
      <c r="L992" s="80" t="s">
        <v>15</v>
      </c>
    </row>
    <row r="993" spans="1:12" ht="15.75" hidden="1" x14ac:dyDescent="0.25">
      <c r="A993" s="79" t="s">
        <v>1937</v>
      </c>
      <c r="B993" s="79" t="s">
        <v>344</v>
      </c>
      <c r="C993" s="79" t="s">
        <v>144</v>
      </c>
      <c r="D993" s="79" t="s">
        <v>782</v>
      </c>
      <c r="E993" s="79" t="s">
        <v>270</v>
      </c>
      <c r="F993" s="81">
        <v>53176</v>
      </c>
      <c r="G993" s="80" t="s">
        <v>13</v>
      </c>
      <c r="H993" s="82"/>
      <c r="I993" s="85"/>
      <c r="J993" s="80" t="s">
        <v>3372</v>
      </c>
      <c r="K993" s="80" t="s">
        <v>59</v>
      </c>
      <c r="L993" s="80" t="s">
        <v>60</v>
      </c>
    </row>
    <row r="994" spans="1:12" ht="15.75" hidden="1" x14ac:dyDescent="0.25">
      <c r="A994" s="79" t="s">
        <v>3702</v>
      </c>
      <c r="B994" s="79" t="s">
        <v>70</v>
      </c>
      <c r="C994" s="79" t="s">
        <v>181</v>
      </c>
      <c r="D994" s="79" t="s">
        <v>712</v>
      </c>
      <c r="E994" s="79" t="s">
        <v>221</v>
      </c>
      <c r="F994" s="81">
        <v>53103</v>
      </c>
      <c r="G994" s="80" t="s">
        <v>13</v>
      </c>
      <c r="H994" s="82"/>
      <c r="I994" s="78"/>
      <c r="J994" s="80" t="s">
        <v>3</v>
      </c>
      <c r="K994" s="80" t="s">
        <v>59</v>
      </c>
      <c r="L994" s="80" t="s">
        <v>60</v>
      </c>
    </row>
    <row r="995" spans="1:12" ht="15.75" hidden="1" x14ac:dyDescent="0.25">
      <c r="A995" s="79" t="s">
        <v>1978</v>
      </c>
      <c r="B995" s="79" t="s">
        <v>1979</v>
      </c>
      <c r="C995" s="86"/>
      <c r="D995" s="79" t="s">
        <v>1980</v>
      </c>
      <c r="E995" s="79" t="s">
        <v>53</v>
      </c>
      <c r="F995" s="81">
        <v>53097</v>
      </c>
      <c r="G995" s="80" t="s">
        <v>13</v>
      </c>
      <c r="H995" s="82"/>
      <c r="I995" s="78"/>
      <c r="J995" s="80" t="s">
        <v>3373</v>
      </c>
      <c r="K995" s="80" t="s">
        <v>14</v>
      </c>
      <c r="L995" s="80" t="s">
        <v>15</v>
      </c>
    </row>
    <row r="996" spans="1:12" ht="15.75" hidden="1" x14ac:dyDescent="0.25">
      <c r="A996" s="79" t="s">
        <v>2011</v>
      </c>
      <c r="B996" s="79" t="s">
        <v>2012</v>
      </c>
      <c r="C996" s="79" t="s">
        <v>18</v>
      </c>
      <c r="D996" s="79" t="s">
        <v>2013</v>
      </c>
      <c r="E996" s="79" t="s">
        <v>2014</v>
      </c>
      <c r="F996" s="81">
        <v>53065</v>
      </c>
      <c r="G996" s="80" t="s">
        <v>13</v>
      </c>
      <c r="H996" s="82"/>
      <c r="I996" s="78"/>
      <c r="J996" s="80" t="s">
        <v>2</v>
      </c>
      <c r="K996" s="80" t="s">
        <v>14</v>
      </c>
      <c r="L996" s="80" t="s">
        <v>15</v>
      </c>
    </row>
    <row r="997" spans="1:12" ht="15.75" hidden="1" x14ac:dyDescent="0.25">
      <c r="A997" s="79" t="s">
        <v>2844</v>
      </c>
      <c r="B997" s="79" t="s">
        <v>1290</v>
      </c>
      <c r="C997" s="86"/>
      <c r="D997" s="79" t="s">
        <v>2845</v>
      </c>
      <c r="E997" s="79" t="s">
        <v>570</v>
      </c>
      <c r="F997" s="81">
        <v>53055</v>
      </c>
      <c r="G997" s="80" t="s">
        <v>13</v>
      </c>
      <c r="H997" s="82"/>
      <c r="I997" s="78"/>
      <c r="J997" s="80" t="s">
        <v>2</v>
      </c>
      <c r="K997" s="80" t="s">
        <v>14</v>
      </c>
      <c r="L997" s="80" t="s">
        <v>15</v>
      </c>
    </row>
    <row r="998" spans="1:12" ht="15.75" hidden="1" x14ac:dyDescent="0.25">
      <c r="A998" s="79" t="s">
        <v>1148</v>
      </c>
      <c r="B998" s="79" t="s">
        <v>3487</v>
      </c>
      <c r="C998" s="79" t="s">
        <v>51</v>
      </c>
      <c r="D998" s="79" t="s">
        <v>3703</v>
      </c>
      <c r="E998" s="79" t="s">
        <v>730</v>
      </c>
      <c r="F998" s="81">
        <v>53055</v>
      </c>
      <c r="G998" s="80" t="s">
        <v>13</v>
      </c>
      <c r="H998" s="82"/>
      <c r="I998" s="78"/>
      <c r="J998" s="80" t="s">
        <v>3373</v>
      </c>
      <c r="K998" s="80" t="s">
        <v>14</v>
      </c>
      <c r="L998" s="80" t="s">
        <v>15</v>
      </c>
    </row>
    <row r="999" spans="1:12" ht="15.75" hidden="1" x14ac:dyDescent="0.25">
      <c r="A999" s="79" t="s">
        <v>1610</v>
      </c>
      <c r="B999" s="79" t="s">
        <v>282</v>
      </c>
      <c r="C999" s="79" t="s">
        <v>1269</v>
      </c>
      <c r="D999" s="79" t="s">
        <v>3704</v>
      </c>
      <c r="E999" s="79" t="s">
        <v>53</v>
      </c>
      <c r="F999" s="81">
        <v>53045</v>
      </c>
      <c r="G999" s="80" t="s">
        <v>13</v>
      </c>
      <c r="H999" s="82"/>
      <c r="I999" s="84"/>
      <c r="J999" s="80" t="s">
        <v>2</v>
      </c>
      <c r="K999" s="80" t="s">
        <v>14</v>
      </c>
      <c r="L999" s="80" t="s">
        <v>15</v>
      </c>
    </row>
    <row r="1000" spans="1:12" ht="15.75" hidden="1" x14ac:dyDescent="0.25">
      <c r="A1000" s="79" t="s">
        <v>3705</v>
      </c>
      <c r="B1000" s="79" t="s">
        <v>42</v>
      </c>
      <c r="C1000" s="79" t="s">
        <v>3706</v>
      </c>
      <c r="D1000" s="79" t="s">
        <v>1266</v>
      </c>
      <c r="E1000" s="79" t="s">
        <v>1261</v>
      </c>
      <c r="F1000" s="81">
        <v>53025</v>
      </c>
      <c r="G1000" s="80" t="s">
        <v>13</v>
      </c>
      <c r="H1000" s="82"/>
      <c r="I1000" s="78"/>
      <c r="J1000" s="80" t="s">
        <v>3373</v>
      </c>
      <c r="K1000" s="80" t="s">
        <v>14</v>
      </c>
      <c r="L1000" s="80" t="s">
        <v>15</v>
      </c>
    </row>
    <row r="1001" spans="1:12" ht="15.75" hidden="1" x14ac:dyDescent="0.25">
      <c r="A1001" s="79" t="s">
        <v>2018</v>
      </c>
      <c r="B1001" s="79" t="s">
        <v>2019</v>
      </c>
      <c r="C1001" s="79" t="s">
        <v>58</v>
      </c>
      <c r="D1001" s="79" t="s">
        <v>588</v>
      </c>
      <c r="E1001" s="79" t="s">
        <v>109</v>
      </c>
      <c r="F1001" s="81">
        <v>53000</v>
      </c>
      <c r="G1001" s="80" t="s">
        <v>13</v>
      </c>
      <c r="H1001" s="82"/>
      <c r="I1001" s="78"/>
      <c r="J1001" s="80" t="s">
        <v>3</v>
      </c>
      <c r="K1001" s="80" t="s">
        <v>59</v>
      </c>
      <c r="L1001" s="80" t="s">
        <v>60</v>
      </c>
    </row>
    <row r="1002" spans="1:12" ht="15.75" hidden="1" x14ac:dyDescent="0.25">
      <c r="A1002" s="79" t="s">
        <v>1989</v>
      </c>
      <c r="B1002" s="79" t="s">
        <v>486</v>
      </c>
      <c r="C1002" s="79" t="s">
        <v>3707</v>
      </c>
      <c r="D1002" s="79" t="s">
        <v>782</v>
      </c>
      <c r="E1002" s="79" t="s">
        <v>211</v>
      </c>
      <c r="F1002" s="81">
        <v>52741</v>
      </c>
      <c r="G1002" s="80" t="s">
        <v>13</v>
      </c>
      <c r="H1002" s="82"/>
      <c r="I1002" s="78"/>
      <c r="J1002" s="80" t="s">
        <v>3375</v>
      </c>
      <c r="K1002" s="80" t="s">
        <v>59</v>
      </c>
      <c r="L1002" s="80" t="s">
        <v>60</v>
      </c>
    </row>
    <row r="1003" spans="1:12" ht="15.75" hidden="1" x14ac:dyDescent="0.25">
      <c r="A1003" s="79" t="s">
        <v>432</v>
      </c>
      <c r="B1003" s="79" t="s">
        <v>1721</v>
      </c>
      <c r="C1003" s="79" t="s">
        <v>483</v>
      </c>
      <c r="D1003" s="79" t="s">
        <v>2828</v>
      </c>
      <c r="E1003" s="79" t="s">
        <v>120</v>
      </c>
      <c r="F1003" s="81">
        <v>52737</v>
      </c>
      <c r="G1003" s="80" t="s">
        <v>13</v>
      </c>
      <c r="H1003" s="82"/>
      <c r="I1003" s="78"/>
      <c r="J1003" s="80" t="s">
        <v>3373</v>
      </c>
      <c r="K1003" s="80" t="s">
        <v>14</v>
      </c>
      <c r="L1003" s="80" t="s">
        <v>15</v>
      </c>
    </row>
    <row r="1004" spans="1:12" ht="15.75" hidden="1" x14ac:dyDescent="0.25">
      <c r="A1004" s="79" t="s">
        <v>1778</v>
      </c>
      <c r="B1004" s="79" t="s">
        <v>340</v>
      </c>
      <c r="C1004" s="79" t="s">
        <v>87</v>
      </c>
      <c r="D1004" s="79" t="s">
        <v>1654</v>
      </c>
      <c r="E1004" s="79" t="s">
        <v>53</v>
      </c>
      <c r="F1004" s="81">
        <v>52704</v>
      </c>
      <c r="G1004" s="80" t="s">
        <v>13</v>
      </c>
      <c r="H1004" s="82"/>
      <c r="I1004" s="78"/>
      <c r="J1004" s="80" t="s">
        <v>2</v>
      </c>
      <c r="K1004" s="80" t="s">
        <v>14</v>
      </c>
      <c r="L1004" s="80" t="s">
        <v>15</v>
      </c>
    </row>
    <row r="1005" spans="1:12" ht="15.75" hidden="1" x14ac:dyDescent="0.25">
      <c r="A1005" s="79" t="s">
        <v>2028</v>
      </c>
      <c r="B1005" s="79" t="s">
        <v>781</v>
      </c>
      <c r="C1005" s="79" t="s">
        <v>87</v>
      </c>
      <c r="D1005" s="79" t="s">
        <v>2029</v>
      </c>
      <c r="E1005" s="79" t="s">
        <v>120</v>
      </c>
      <c r="F1005" s="81">
        <v>52684</v>
      </c>
      <c r="G1005" s="80" t="s">
        <v>13</v>
      </c>
      <c r="H1005" s="82"/>
      <c r="I1005" s="78"/>
      <c r="J1005" s="80" t="s">
        <v>2</v>
      </c>
      <c r="K1005" s="80" t="s">
        <v>14</v>
      </c>
      <c r="L1005" s="80" t="s">
        <v>15</v>
      </c>
    </row>
    <row r="1006" spans="1:12" ht="15.75" hidden="1" x14ac:dyDescent="0.25">
      <c r="A1006" s="79" t="s">
        <v>1850</v>
      </c>
      <c r="B1006" s="79" t="s">
        <v>1851</v>
      </c>
      <c r="C1006" s="86"/>
      <c r="D1006" s="79" t="s">
        <v>782</v>
      </c>
      <c r="E1006" s="79" t="s">
        <v>410</v>
      </c>
      <c r="F1006" s="81">
        <v>52680</v>
      </c>
      <c r="G1006" s="80" t="s">
        <v>13</v>
      </c>
      <c r="H1006" s="83">
        <v>360</v>
      </c>
      <c r="I1006" s="78"/>
      <c r="J1006" s="80" t="s">
        <v>3</v>
      </c>
      <c r="K1006" s="80" t="s">
        <v>59</v>
      </c>
      <c r="L1006" s="80" t="s">
        <v>60</v>
      </c>
    </row>
    <row r="1007" spans="1:12" ht="15.75" hidden="1" x14ac:dyDescent="0.25">
      <c r="A1007" s="79" t="s">
        <v>2039</v>
      </c>
      <c r="B1007" s="79" t="s">
        <v>823</v>
      </c>
      <c r="C1007" s="79" t="s">
        <v>181</v>
      </c>
      <c r="D1007" s="79" t="s">
        <v>2040</v>
      </c>
      <c r="E1007" s="79" t="s">
        <v>2041</v>
      </c>
      <c r="F1007" s="81">
        <v>52573</v>
      </c>
      <c r="G1007" s="80" t="s">
        <v>13</v>
      </c>
      <c r="H1007" s="82"/>
      <c r="I1007" s="78"/>
      <c r="J1007" s="80" t="s">
        <v>2</v>
      </c>
      <c r="K1007" s="80" t="s">
        <v>14</v>
      </c>
      <c r="L1007" s="80" t="s">
        <v>15</v>
      </c>
    </row>
    <row r="1008" spans="1:12" ht="15.75" hidden="1" x14ac:dyDescent="0.25">
      <c r="A1008" s="79" t="s">
        <v>1956</v>
      </c>
      <c r="B1008" s="79" t="s">
        <v>307</v>
      </c>
      <c r="C1008" s="79" t="s">
        <v>87</v>
      </c>
      <c r="D1008" s="79" t="s">
        <v>201</v>
      </c>
      <c r="E1008" s="79" t="s">
        <v>189</v>
      </c>
      <c r="F1008" s="81">
        <v>52500</v>
      </c>
      <c r="G1008" s="80" t="s">
        <v>13</v>
      </c>
      <c r="H1008" s="82"/>
      <c r="I1008" s="78"/>
      <c r="J1008" s="80" t="s">
        <v>3</v>
      </c>
      <c r="K1008" s="80" t="s">
        <v>59</v>
      </c>
      <c r="L1008" s="80" t="s">
        <v>60</v>
      </c>
    </row>
    <row r="1009" spans="1:12" ht="15.75" hidden="1" x14ac:dyDescent="0.25">
      <c r="A1009" s="79" t="s">
        <v>2846</v>
      </c>
      <c r="B1009" s="79" t="s">
        <v>248</v>
      </c>
      <c r="C1009" s="79" t="s">
        <v>115</v>
      </c>
      <c r="D1009" s="79" t="s">
        <v>2847</v>
      </c>
      <c r="E1009" s="79" t="s">
        <v>1616</v>
      </c>
      <c r="F1009" s="81">
        <v>52459</v>
      </c>
      <c r="G1009" s="80" t="s">
        <v>13</v>
      </c>
      <c r="H1009" s="82"/>
      <c r="I1009" s="78"/>
      <c r="J1009" s="80" t="s">
        <v>2</v>
      </c>
      <c r="K1009" s="80" t="s">
        <v>14</v>
      </c>
      <c r="L1009" s="80" t="s">
        <v>15</v>
      </c>
    </row>
    <row r="1010" spans="1:12" ht="15.75" hidden="1" x14ac:dyDescent="0.25">
      <c r="A1010" s="79" t="s">
        <v>1909</v>
      </c>
      <c r="B1010" s="79" t="s">
        <v>91</v>
      </c>
      <c r="C1010" s="79" t="s">
        <v>2486</v>
      </c>
      <c r="D1010" s="79" t="s">
        <v>712</v>
      </c>
      <c r="E1010" s="79" t="s">
        <v>607</v>
      </c>
      <c r="F1010" s="81">
        <v>52368</v>
      </c>
      <c r="G1010" s="80" t="s">
        <v>13</v>
      </c>
      <c r="H1010" s="82"/>
      <c r="I1010" s="78"/>
      <c r="J1010" s="80" t="s">
        <v>3375</v>
      </c>
      <c r="K1010" s="80" t="s">
        <v>59</v>
      </c>
      <c r="L1010" s="80" t="s">
        <v>60</v>
      </c>
    </row>
    <row r="1011" spans="1:12" ht="15.75" hidden="1" x14ac:dyDescent="0.25">
      <c r="A1011" s="79" t="s">
        <v>2003</v>
      </c>
      <c r="B1011" s="79" t="s">
        <v>465</v>
      </c>
      <c r="C1011" s="79" t="s">
        <v>2378</v>
      </c>
      <c r="D1011" s="79" t="s">
        <v>782</v>
      </c>
      <c r="E1011" s="79" t="s">
        <v>916</v>
      </c>
      <c r="F1011" s="81">
        <v>52344</v>
      </c>
      <c r="G1011" s="80" t="s">
        <v>13</v>
      </c>
      <c r="H1011" s="82"/>
      <c r="I1011" s="78"/>
      <c r="J1011" s="80" t="s">
        <v>3</v>
      </c>
      <c r="K1011" s="80" t="s">
        <v>59</v>
      </c>
      <c r="L1011" s="80" t="s">
        <v>60</v>
      </c>
    </row>
    <row r="1012" spans="1:12" ht="15.75" hidden="1" x14ac:dyDescent="0.25">
      <c r="A1012" s="79" t="s">
        <v>2004</v>
      </c>
      <c r="B1012" s="79" t="s">
        <v>774</v>
      </c>
      <c r="C1012" s="79" t="s">
        <v>175</v>
      </c>
      <c r="D1012" s="79" t="s">
        <v>782</v>
      </c>
      <c r="E1012" s="79" t="s">
        <v>916</v>
      </c>
      <c r="F1012" s="81">
        <v>52344</v>
      </c>
      <c r="G1012" s="80" t="s">
        <v>13</v>
      </c>
      <c r="H1012" s="82"/>
      <c r="I1012" s="78"/>
      <c r="J1012" s="80" t="s">
        <v>3</v>
      </c>
      <c r="K1012" s="80" t="s">
        <v>59</v>
      </c>
      <c r="L1012" s="80" t="s">
        <v>60</v>
      </c>
    </row>
    <row r="1013" spans="1:12" ht="15.75" hidden="1" x14ac:dyDescent="0.25">
      <c r="A1013" s="79" t="s">
        <v>1974</v>
      </c>
      <c r="B1013" s="79" t="s">
        <v>1379</v>
      </c>
      <c r="C1013" s="79" t="s">
        <v>87</v>
      </c>
      <c r="D1013" s="79" t="s">
        <v>588</v>
      </c>
      <c r="E1013" s="79" t="s">
        <v>573</v>
      </c>
      <c r="F1013" s="81">
        <v>52306</v>
      </c>
      <c r="G1013" s="80" t="s">
        <v>13</v>
      </c>
      <c r="H1013" s="82"/>
      <c r="I1013" s="78"/>
      <c r="J1013" s="80" t="s">
        <v>3372</v>
      </c>
      <c r="K1013" s="80" t="s">
        <v>59</v>
      </c>
      <c r="L1013" s="80" t="s">
        <v>60</v>
      </c>
    </row>
    <row r="1014" spans="1:12" ht="15.75" hidden="1" x14ac:dyDescent="0.25">
      <c r="A1014" s="79" t="s">
        <v>1388</v>
      </c>
      <c r="B1014" s="79" t="s">
        <v>340</v>
      </c>
      <c r="C1014" s="79" t="s">
        <v>990</v>
      </c>
      <c r="D1014" s="79" t="s">
        <v>1654</v>
      </c>
      <c r="E1014" s="79" t="s">
        <v>53</v>
      </c>
      <c r="F1014" s="81">
        <v>52242</v>
      </c>
      <c r="G1014" s="80" t="s">
        <v>13</v>
      </c>
      <c r="H1014" s="83">
        <v>2425.6</v>
      </c>
      <c r="I1014" s="78"/>
      <c r="J1014" s="80" t="s">
        <v>2</v>
      </c>
      <c r="K1014" s="80" t="s">
        <v>14</v>
      </c>
      <c r="L1014" s="80" t="s">
        <v>15</v>
      </c>
    </row>
    <row r="1015" spans="1:12" ht="15.75" hidden="1" x14ac:dyDescent="0.25">
      <c r="A1015" s="79" t="s">
        <v>2052</v>
      </c>
      <c r="B1015" s="79" t="s">
        <v>1321</v>
      </c>
      <c r="C1015" s="86"/>
      <c r="D1015" s="79" t="s">
        <v>2053</v>
      </c>
      <c r="E1015" s="79" t="s">
        <v>2704</v>
      </c>
      <c r="F1015" s="81">
        <v>52241</v>
      </c>
      <c r="G1015" s="80" t="s">
        <v>13</v>
      </c>
      <c r="H1015" s="82"/>
      <c r="I1015" s="78"/>
      <c r="J1015" s="80" t="s">
        <v>2</v>
      </c>
      <c r="K1015" s="80" t="s">
        <v>14</v>
      </c>
      <c r="L1015" s="80" t="s">
        <v>15</v>
      </c>
    </row>
    <row r="1016" spans="1:12" ht="15.75" hidden="1" x14ac:dyDescent="0.25">
      <c r="A1016" s="79" t="s">
        <v>1756</v>
      </c>
      <c r="B1016" s="79" t="s">
        <v>1183</v>
      </c>
      <c r="C1016" s="86"/>
      <c r="D1016" s="79" t="s">
        <v>588</v>
      </c>
      <c r="E1016" s="79" t="s">
        <v>205</v>
      </c>
      <c r="F1016" s="81">
        <v>52179</v>
      </c>
      <c r="G1016" s="80" t="s">
        <v>13</v>
      </c>
      <c r="H1016" s="82"/>
      <c r="I1016" s="78"/>
      <c r="J1016" s="80" t="s">
        <v>1</v>
      </c>
      <c r="K1016" s="80" t="s">
        <v>59</v>
      </c>
      <c r="L1016" s="80" t="s">
        <v>60</v>
      </c>
    </row>
    <row r="1017" spans="1:12" ht="15.75" hidden="1" x14ac:dyDescent="0.25">
      <c r="A1017" s="79" t="s">
        <v>1972</v>
      </c>
      <c r="B1017" s="79" t="s">
        <v>857</v>
      </c>
      <c r="C1017" s="79" t="s">
        <v>3395</v>
      </c>
      <c r="D1017" s="79" t="s">
        <v>1973</v>
      </c>
      <c r="E1017" s="79" t="s">
        <v>535</v>
      </c>
      <c r="F1017" s="81">
        <v>52164</v>
      </c>
      <c r="G1017" s="80" t="s">
        <v>13</v>
      </c>
      <c r="H1017" s="83">
        <v>6000</v>
      </c>
      <c r="I1017" s="78"/>
      <c r="J1017" s="80" t="s">
        <v>3</v>
      </c>
      <c r="K1017" s="80" t="s">
        <v>59</v>
      </c>
      <c r="L1017" s="80" t="s">
        <v>60</v>
      </c>
    </row>
    <row r="1018" spans="1:12" ht="15.75" hidden="1" x14ac:dyDescent="0.25">
      <c r="A1018" s="79" t="s">
        <v>1634</v>
      </c>
      <c r="B1018" s="79" t="s">
        <v>559</v>
      </c>
      <c r="C1018" s="79" t="s">
        <v>3483</v>
      </c>
      <c r="D1018" s="79" t="s">
        <v>201</v>
      </c>
      <c r="E1018" s="79" t="s">
        <v>1927</v>
      </c>
      <c r="F1018" s="81">
        <v>52142</v>
      </c>
      <c r="G1018" s="80" t="s">
        <v>13</v>
      </c>
      <c r="H1018" s="82"/>
      <c r="I1018" s="78"/>
      <c r="J1018" s="80" t="s">
        <v>3372</v>
      </c>
      <c r="K1018" s="80" t="s">
        <v>59</v>
      </c>
      <c r="L1018" s="80" t="s">
        <v>60</v>
      </c>
    </row>
    <row r="1019" spans="1:12" ht="15.75" hidden="1" x14ac:dyDescent="0.25">
      <c r="A1019" s="79" t="s">
        <v>1977</v>
      </c>
      <c r="B1019" s="79" t="s">
        <v>184</v>
      </c>
      <c r="C1019" s="79" t="s">
        <v>3708</v>
      </c>
      <c r="D1019" s="79" t="s">
        <v>782</v>
      </c>
      <c r="E1019" s="79" t="s">
        <v>280</v>
      </c>
      <c r="F1019" s="81">
        <v>52134</v>
      </c>
      <c r="G1019" s="76" t="s">
        <v>13</v>
      </c>
      <c r="H1019" s="77"/>
      <c r="I1019" s="78"/>
      <c r="J1019" s="80" t="s">
        <v>3</v>
      </c>
      <c r="K1019" s="80" t="s">
        <v>59</v>
      </c>
      <c r="L1019" s="80" t="s">
        <v>60</v>
      </c>
    </row>
    <row r="1020" spans="1:12" ht="15.75" hidden="1" x14ac:dyDescent="0.25">
      <c r="A1020" s="79" t="s">
        <v>1958</v>
      </c>
      <c r="B1020" s="79" t="s">
        <v>131</v>
      </c>
      <c r="C1020" s="79" t="s">
        <v>1252</v>
      </c>
      <c r="D1020" s="79" t="s">
        <v>782</v>
      </c>
      <c r="E1020" s="79" t="s">
        <v>501</v>
      </c>
      <c r="F1020" s="81">
        <v>52051</v>
      </c>
      <c r="G1020" s="80" t="s">
        <v>13</v>
      </c>
      <c r="H1020" s="82"/>
      <c r="I1020" s="78"/>
      <c r="J1020" s="80" t="s">
        <v>3</v>
      </c>
      <c r="K1020" s="80" t="s">
        <v>59</v>
      </c>
      <c r="L1020" s="80" t="s">
        <v>60</v>
      </c>
    </row>
    <row r="1021" spans="1:12" ht="15.75" hidden="1" x14ac:dyDescent="0.25">
      <c r="A1021" s="79" t="s">
        <v>2056</v>
      </c>
      <c r="B1021" s="79" t="s">
        <v>139</v>
      </c>
      <c r="C1021" s="79" t="s">
        <v>8</v>
      </c>
      <c r="D1021" s="79" t="s">
        <v>359</v>
      </c>
      <c r="E1021" s="79" t="s">
        <v>2704</v>
      </c>
      <c r="F1021" s="81">
        <v>52046</v>
      </c>
      <c r="G1021" s="80" t="s">
        <v>13</v>
      </c>
      <c r="H1021" s="82"/>
      <c r="I1021" s="78"/>
      <c r="J1021" s="80" t="s">
        <v>2</v>
      </c>
      <c r="K1021" s="80" t="s">
        <v>14</v>
      </c>
      <c r="L1021" s="80" t="s">
        <v>15</v>
      </c>
    </row>
    <row r="1022" spans="1:12" ht="15.75" hidden="1" x14ac:dyDescent="0.25">
      <c r="A1022" s="79" t="s">
        <v>2057</v>
      </c>
      <c r="B1022" s="79" t="s">
        <v>875</v>
      </c>
      <c r="C1022" s="79" t="s">
        <v>8</v>
      </c>
      <c r="D1022" s="79" t="s">
        <v>2058</v>
      </c>
      <c r="E1022" s="79" t="s">
        <v>2059</v>
      </c>
      <c r="F1022" s="81">
        <v>52015</v>
      </c>
      <c r="G1022" s="80" t="s">
        <v>13</v>
      </c>
      <c r="H1022" s="82"/>
      <c r="I1022" s="78"/>
      <c r="J1022" s="80" t="s">
        <v>2</v>
      </c>
      <c r="K1022" s="80" t="s">
        <v>14</v>
      </c>
      <c r="L1022" s="80" t="s">
        <v>15</v>
      </c>
    </row>
    <row r="1023" spans="1:12" ht="15.75" hidden="1" x14ac:dyDescent="0.25">
      <c r="A1023" s="79" t="s">
        <v>3709</v>
      </c>
      <c r="B1023" s="79" t="s">
        <v>1074</v>
      </c>
      <c r="C1023" s="79" t="s">
        <v>13</v>
      </c>
      <c r="D1023" s="79" t="s">
        <v>359</v>
      </c>
      <c r="E1023" s="79" t="s">
        <v>113</v>
      </c>
      <c r="F1023" s="81">
        <v>52000</v>
      </c>
      <c r="G1023" s="80" t="s">
        <v>13</v>
      </c>
      <c r="H1023" s="82"/>
      <c r="I1023" s="78"/>
      <c r="J1023" s="80" t="s">
        <v>2</v>
      </c>
      <c r="K1023" s="80" t="s">
        <v>14</v>
      </c>
      <c r="L1023" s="80" t="s">
        <v>15</v>
      </c>
    </row>
    <row r="1024" spans="1:12" ht="15.75" hidden="1" x14ac:dyDescent="0.25">
      <c r="A1024" s="79" t="s">
        <v>1993</v>
      </c>
      <c r="B1024" s="79" t="s">
        <v>1994</v>
      </c>
      <c r="C1024" s="79" t="s">
        <v>9</v>
      </c>
      <c r="D1024" s="79" t="s">
        <v>782</v>
      </c>
      <c r="E1024" s="79" t="s">
        <v>189</v>
      </c>
      <c r="F1024" s="81">
        <v>52000</v>
      </c>
      <c r="G1024" s="80" t="s">
        <v>13</v>
      </c>
      <c r="H1024" s="82"/>
      <c r="I1024" s="78"/>
      <c r="J1024" s="80" t="s">
        <v>3375</v>
      </c>
      <c r="K1024" s="80" t="s">
        <v>59</v>
      </c>
      <c r="L1024" s="80" t="s">
        <v>60</v>
      </c>
    </row>
    <row r="1025" spans="1:12" ht="15.75" hidden="1" x14ac:dyDescent="0.25">
      <c r="A1025" s="79" t="s">
        <v>3710</v>
      </c>
      <c r="B1025" s="79" t="s">
        <v>1851</v>
      </c>
      <c r="C1025" s="79" t="s">
        <v>774</v>
      </c>
      <c r="D1025" s="79" t="s">
        <v>3711</v>
      </c>
      <c r="E1025" s="79" t="s">
        <v>173</v>
      </c>
      <c r="F1025" s="81">
        <v>51970</v>
      </c>
      <c r="G1025" s="80" t="s">
        <v>13</v>
      </c>
      <c r="H1025" s="82"/>
      <c r="I1025" s="78"/>
      <c r="J1025" s="80" t="s">
        <v>2</v>
      </c>
      <c r="K1025" s="80" t="s">
        <v>14</v>
      </c>
      <c r="L1025" s="80" t="s">
        <v>15</v>
      </c>
    </row>
    <row r="1026" spans="1:12" ht="15.75" hidden="1" x14ac:dyDescent="0.25">
      <c r="A1026" s="79" t="s">
        <v>1771</v>
      </c>
      <c r="B1026" s="79" t="s">
        <v>2062</v>
      </c>
      <c r="C1026" s="79" t="s">
        <v>609</v>
      </c>
      <c r="D1026" s="79" t="s">
        <v>359</v>
      </c>
      <c r="E1026" s="79" t="s">
        <v>740</v>
      </c>
      <c r="F1026" s="81">
        <v>51965</v>
      </c>
      <c r="G1026" s="80" t="s">
        <v>13</v>
      </c>
      <c r="H1026" s="82"/>
      <c r="I1026" s="85"/>
      <c r="J1026" s="80" t="s">
        <v>2</v>
      </c>
      <c r="K1026" s="80" t="s">
        <v>14</v>
      </c>
      <c r="L1026" s="80" t="s">
        <v>15</v>
      </c>
    </row>
    <row r="1027" spans="1:12" ht="15.75" hidden="1" x14ac:dyDescent="0.25">
      <c r="A1027" s="79" t="s">
        <v>1976</v>
      </c>
      <c r="B1027" s="79" t="s">
        <v>175</v>
      </c>
      <c r="C1027" s="79" t="s">
        <v>87</v>
      </c>
      <c r="D1027" s="79" t="s">
        <v>782</v>
      </c>
      <c r="E1027" s="79" t="s">
        <v>211</v>
      </c>
      <c r="F1027" s="81">
        <v>51920</v>
      </c>
      <c r="G1027" s="80" t="s">
        <v>13</v>
      </c>
      <c r="H1027" s="82"/>
      <c r="I1027" s="78"/>
      <c r="J1027" s="80" t="s">
        <v>3</v>
      </c>
      <c r="K1027" s="80" t="s">
        <v>59</v>
      </c>
      <c r="L1027" s="80" t="s">
        <v>60</v>
      </c>
    </row>
    <row r="1028" spans="1:12" ht="15.75" hidden="1" x14ac:dyDescent="0.25">
      <c r="A1028" s="79" t="s">
        <v>1930</v>
      </c>
      <c r="B1028" s="79" t="s">
        <v>1931</v>
      </c>
      <c r="C1028" s="79" t="s">
        <v>1111</v>
      </c>
      <c r="D1028" s="79" t="s">
        <v>712</v>
      </c>
      <c r="E1028" s="79" t="s">
        <v>573</v>
      </c>
      <c r="F1028" s="81">
        <v>51863</v>
      </c>
      <c r="G1028" s="80" t="s">
        <v>13</v>
      </c>
      <c r="H1028" s="83">
        <v>1000</v>
      </c>
      <c r="I1028" s="78"/>
      <c r="J1028" s="80" t="s">
        <v>3375</v>
      </c>
      <c r="K1028" s="80" t="s">
        <v>59</v>
      </c>
      <c r="L1028" s="80" t="s">
        <v>60</v>
      </c>
    </row>
    <row r="1029" spans="1:12" ht="15.75" hidden="1" x14ac:dyDescent="0.25">
      <c r="A1029" s="79" t="s">
        <v>2000</v>
      </c>
      <c r="B1029" s="79" t="s">
        <v>394</v>
      </c>
      <c r="C1029" s="79" t="s">
        <v>31</v>
      </c>
      <c r="D1029" s="79" t="s">
        <v>782</v>
      </c>
      <c r="E1029" s="79" t="s">
        <v>208</v>
      </c>
      <c r="F1029" s="81">
        <v>51852</v>
      </c>
      <c r="G1029" s="80" t="s">
        <v>13</v>
      </c>
      <c r="H1029" s="82"/>
      <c r="I1029" s="78"/>
      <c r="J1029" s="80" t="s">
        <v>3372</v>
      </c>
      <c r="K1029" s="80" t="s">
        <v>59</v>
      </c>
      <c r="L1029" s="80" t="s">
        <v>60</v>
      </c>
    </row>
    <row r="1030" spans="1:12" ht="15.75" hidden="1" x14ac:dyDescent="0.25">
      <c r="A1030" s="79" t="s">
        <v>1731</v>
      </c>
      <c r="B1030" s="79" t="s">
        <v>42</v>
      </c>
      <c r="C1030" s="79" t="s">
        <v>3712</v>
      </c>
      <c r="D1030" s="79" t="s">
        <v>201</v>
      </c>
      <c r="E1030" s="79" t="s">
        <v>1050</v>
      </c>
      <c r="F1030" s="81">
        <v>51836</v>
      </c>
      <c r="G1030" s="80" t="s">
        <v>13</v>
      </c>
      <c r="H1030" s="82"/>
      <c r="I1030" s="78"/>
      <c r="J1030" s="80" t="s">
        <v>3</v>
      </c>
      <c r="K1030" s="80" t="s">
        <v>59</v>
      </c>
      <c r="L1030" s="80" t="s">
        <v>60</v>
      </c>
    </row>
    <row r="1031" spans="1:12" ht="15.75" hidden="1" x14ac:dyDescent="0.25">
      <c r="A1031" s="79" t="s">
        <v>1744</v>
      </c>
      <c r="B1031" s="79" t="s">
        <v>50</v>
      </c>
      <c r="C1031" s="86"/>
      <c r="D1031" s="79" t="s">
        <v>2381</v>
      </c>
      <c r="E1031" s="79" t="s">
        <v>505</v>
      </c>
      <c r="F1031" s="81">
        <v>51749</v>
      </c>
      <c r="G1031" s="80" t="s">
        <v>13</v>
      </c>
      <c r="H1031" s="82"/>
      <c r="I1031" s="78"/>
      <c r="J1031" s="80" t="s">
        <v>2</v>
      </c>
      <c r="K1031" s="80" t="s">
        <v>14</v>
      </c>
      <c r="L1031" s="80" t="s">
        <v>15</v>
      </c>
    </row>
    <row r="1032" spans="1:12" ht="15.75" hidden="1" x14ac:dyDescent="0.25">
      <c r="A1032" s="79" t="s">
        <v>1697</v>
      </c>
      <c r="B1032" s="79" t="s">
        <v>35</v>
      </c>
      <c r="C1032" s="79" t="s">
        <v>349</v>
      </c>
      <c r="D1032" s="79" t="s">
        <v>2246</v>
      </c>
      <c r="E1032" s="79" t="s">
        <v>505</v>
      </c>
      <c r="F1032" s="81">
        <v>51749</v>
      </c>
      <c r="G1032" s="80" t="s">
        <v>13</v>
      </c>
      <c r="H1032" s="82"/>
      <c r="I1032" s="78"/>
      <c r="J1032" s="80" t="s">
        <v>2</v>
      </c>
      <c r="K1032" s="80" t="s">
        <v>14</v>
      </c>
      <c r="L1032" s="80" t="s">
        <v>15</v>
      </c>
    </row>
    <row r="1033" spans="1:12" ht="15.75" hidden="1" x14ac:dyDescent="0.25">
      <c r="A1033" s="79" t="s">
        <v>1688</v>
      </c>
      <c r="B1033" s="79" t="s">
        <v>3526</v>
      </c>
      <c r="C1033" s="79" t="s">
        <v>51</v>
      </c>
      <c r="D1033" s="79" t="s">
        <v>3713</v>
      </c>
      <c r="E1033" s="79" t="s">
        <v>120</v>
      </c>
      <c r="F1033" s="81">
        <v>51682</v>
      </c>
      <c r="G1033" s="80" t="s">
        <v>13</v>
      </c>
      <c r="H1033" s="82"/>
      <c r="I1033" s="78"/>
      <c r="J1033" s="80" t="s">
        <v>3373</v>
      </c>
      <c r="K1033" s="80" t="s">
        <v>14</v>
      </c>
      <c r="L1033" s="80" t="s">
        <v>15</v>
      </c>
    </row>
    <row r="1034" spans="1:12" ht="15.75" hidden="1" x14ac:dyDescent="0.25">
      <c r="A1034" s="79" t="s">
        <v>2082</v>
      </c>
      <c r="B1034" s="79" t="s">
        <v>605</v>
      </c>
      <c r="C1034" s="79" t="s">
        <v>87</v>
      </c>
      <c r="D1034" s="79" t="s">
        <v>2083</v>
      </c>
      <c r="E1034" s="79" t="s">
        <v>149</v>
      </c>
      <c r="F1034" s="81">
        <v>51631</v>
      </c>
      <c r="G1034" s="80" t="s">
        <v>13</v>
      </c>
      <c r="H1034" s="82"/>
      <c r="I1034" s="78"/>
      <c r="J1034" s="80" t="s">
        <v>3373</v>
      </c>
      <c r="K1034" s="80" t="s">
        <v>14</v>
      </c>
      <c r="L1034" s="80" t="s">
        <v>15</v>
      </c>
    </row>
    <row r="1035" spans="1:12" ht="15.75" hidden="1" x14ac:dyDescent="0.25">
      <c r="A1035" s="79" t="s">
        <v>1136</v>
      </c>
      <c r="B1035" s="79" t="s">
        <v>2024</v>
      </c>
      <c r="C1035" s="79" t="s">
        <v>377</v>
      </c>
      <c r="D1035" s="79" t="s">
        <v>712</v>
      </c>
      <c r="E1035" s="79" t="s">
        <v>302</v>
      </c>
      <c r="F1035" s="81">
        <v>51608</v>
      </c>
      <c r="G1035" s="80" t="s">
        <v>13</v>
      </c>
      <c r="H1035" s="82"/>
      <c r="I1035" s="78"/>
      <c r="J1035" s="80" t="s">
        <v>3</v>
      </c>
      <c r="K1035" s="80" t="s">
        <v>59</v>
      </c>
      <c r="L1035" s="80" t="s">
        <v>60</v>
      </c>
    </row>
    <row r="1036" spans="1:12" ht="15.75" hidden="1" x14ac:dyDescent="0.25">
      <c r="A1036" s="79" t="s">
        <v>2084</v>
      </c>
      <c r="B1036" s="79" t="s">
        <v>35</v>
      </c>
      <c r="C1036" s="79" t="s">
        <v>87</v>
      </c>
      <c r="D1036" s="79" t="s">
        <v>2085</v>
      </c>
      <c r="E1036" s="79" t="s">
        <v>48</v>
      </c>
      <c r="F1036" s="81">
        <v>51579</v>
      </c>
      <c r="G1036" s="80" t="s">
        <v>13</v>
      </c>
      <c r="H1036" s="82"/>
      <c r="I1036" s="78"/>
      <c r="J1036" s="80" t="s">
        <v>2</v>
      </c>
      <c r="K1036" s="80" t="s">
        <v>14</v>
      </c>
      <c r="L1036" s="80" t="s">
        <v>15</v>
      </c>
    </row>
    <row r="1037" spans="1:12" ht="15.75" hidden="1" x14ac:dyDescent="0.25">
      <c r="A1037" s="79" t="s">
        <v>1205</v>
      </c>
      <c r="B1037" s="79" t="s">
        <v>1206</v>
      </c>
      <c r="C1037" s="86"/>
      <c r="D1037" s="79" t="s">
        <v>2085</v>
      </c>
      <c r="E1037" s="79" t="s">
        <v>48</v>
      </c>
      <c r="F1037" s="81">
        <v>51579</v>
      </c>
      <c r="G1037" s="80" t="s">
        <v>13</v>
      </c>
      <c r="H1037" s="82"/>
      <c r="I1037" s="78"/>
      <c r="J1037" s="80" t="s">
        <v>2</v>
      </c>
      <c r="K1037" s="80" t="s">
        <v>14</v>
      </c>
      <c r="L1037" s="80" t="s">
        <v>15</v>
      </c>
    </row>
    <row r="1038" spans="1:12" ht="15.75" hidden="1" x14ac:dyDescent="0.25">
      <c r="A1038" s="79" t="s">
        <v>420</v>
      </c>
      <c r="B1038" s="79" t="s">
        <v>118</v>
      </c>
      <c r="C1038" s="79" t="s">
        <v>1575</v>
      </c>
      <c r="D1038" s="79" t="s">
        <v>2853</v>
      </c>
      <c r="E1038" s="79" t="s">
        <v>1661</v>
      </c>
      <c r="F1038" s="81">
        <v>51563</v>
      </c>
      <c r="G1038" s="80" t="s">
        <v>13</v>
      </c>
      <c r="H1038" s="82"/>
      <c r="I1038" s="78"/>
      <c r="J1038" s="80" t="s">
        <v>2</v>
      </c>
      <c r="K1038" s="80" t="s">
        <v>14</v>
      </c>
      <c r="L1038" s="80" t="s">
        <v>15</v>
      </c>
    </row>
    <row r="1039" spans="1:12" ht="15.75" hidden="1" x14ac:dyDescent="0.25">
      <c r="A1039" s="79" t="s">
        <v>2088</v>
      </c>
      <c r="B1039" s="79" t="s">
        <v>2089</v>
      </c>
      <c r="C1039" s="79" t="s">
        <v>115</v>
      </c>
      <c r="D1039" s="79" t="s">
        <v>2090</v>
      </c>
      <c r="E1039" s="79" t="s">
        <v>2091</v>
      </c>
      <c r="F1039" s="81">
        <v>51510</v>
      </c>
      <c r="G1039" s="80" t="s">
        <v>13</v>
      </c>
      <c r="H1039" s="82"/>
      <c r="I1039" s="78"/>
      <c r="J1039" s="80" t="s">
        <v>2</v>
      </c>
      <c r="K1039" s="80" t="s">
        <v>14</v>
      </c>
      <c r="L1039" s="80" t="s">
        <v>15</v>
      </c>
    </row>
    <row r="1040" spans="1:12" ht="15.75" hidden="1" x14ac:dyDescent="0.25">
      <c r="A1040" s="79" t="s">
        <v>1646</v>
      </c>
      <c r="B1040" s="79" t="s">
        <v>344</v>
      </c>
      <c r="C1040" s="79" t="s">
        <v>87</v>
      </c>
      <c r="D1040" s="79" t="s">
        <v>3714</v>
      </c>
      <c r="E1040" s="79" t="s">
        <v>253</v>
      </c>
      <c r="F1040" s="81">
        <v>51510</v>
      </c>
      <c r="G1040" s="80" t="s">
        <v>13</v>
      </c>
      <c r="H1040" s="82"/>
      <c r="I1040" s="85"/>
      <c r="J1040" s="80" t="s">
        <v>2</v>
      </c>
      <c r="K1040" s="80" t="s">
        <v>14</v>
      </c>
      <c r="L1040" s="80" t="s">
        <v>15</v>
      </c>
    </row>
    <row r="1041" spans="1:12" ht="15.75" hidden="1" x14ac:dyDescent="0.25">
      <c r="A1041" s="79" t="s">
        <v>2092</v>
      </c>
      <c r="B1041" s="79" t="s">
        <v>1256</v>
      </c>
      <c r="C1041" s="79" t="s">
        <v>313</v>
      </c>
      <c r="D1041" s="79" t="s">
        <v>2093</v>
      </c>
      <c r="E1041" s="79" t="s">
        <v>163</v>
      </c>
      <c r="F1041" s="81">
        <v>51510</v>
      </c>
      <c r="G1041" s="80" t="s">
        <v>13</v>
      </c>
      <c r="H1041" s="82"/>
      <c r="I1041" s="78"/>
      <c r="J1041" s="80" t="s">
        <v>2</v>
      </c>
      <c r="K1041" s="80" t="s">
        <v>14</v>
      </c>
      <c r="L1041" s="80" t="s">
        <v>15</v>
      </c>
    </row>
    <row r="1042" spans="1:12" ht="15.75" hidden="1" x14ac:dyDescent="0.25">
      <c r="A1042" s="79" t="s">
        <v>2094</v>
      </c>
      <c r="B1042" s="79" t="s">
        <v>210</v>
      </c>
      <c r="C1042" s="79" t="s">
        <v>115</v>
      </c>
      <c r="D1042" s="79" t="s">
        <v>359</v>
      </c>
      <c r="E1042" s="79" t="s">
        <v>198</v>
      </c>
      <c r="F1042" s="81">
        <v>51510</v>
      </c>
      <c r="G1042" s="80" t="s">
        <v>13</v>
      </c>
      <c r="H1042" s="82"/>
      <c r="I1042" s="78"/>
      <c r="J1042" s="80" t="s">
        <v>2</v>
      </c>
      <c r="K1042" s="80" t="s">
        <v>14</v>
      </c>
      <c r="L1042" s="80" t="s">
        <v>15</v>
      </c>
    </row>
    <row r="1043" spans="1:12" ht="15.75" hidden="1" x14ac:dyDescent="0.25">
      <c r="A1043" s="79" t="s">
        <v>3715</v>
      </c>
      <c r="B1043" s="79" t="s">
        <v>3526</v>
      </c>
      <c r="C1043" s="79" t="s">
        <v>115</v>
      </c>
      <c r="D1043" s="79" t="s">
        <v>2426</v>
      </c>
      <c r="E1043" s="79" t="s">
        <v>141</v>
      </c>
      <c r="F1043" s="81">
        <v>51510</v>
      </c>
      <c r="G1043" s="80" t="s">
        <v>13</v>
      </c>
      <c r="H1043" s="82"/>
      <c r="I1043" s="78"/>
      <c r="J1043" s="80" t="s">
        <v>2</v>
      </c>
      <c r="K1043" s="80" t="s">
        <v>14</v>
      </c>
      <c r="L1043" s="80" t="s">
        <v>15</v>
      </c>
    </row>
    <row r="1044" spans="1:12" ht="15.75" hidden="1" x14ac:dyDescent="0.25">
      <c r="A1044" s="79" t="s">
        <v>1848</v>
      </c>
      <c r="B1044" s="79" t="s">
        <v>523</v>
      </c>
      <c r="C1044" s="79" t="s">
        <v>340</v>
      </c>
      <c r="D1044" s="79" t="s">
        <v>3716</v>
      </c>
      <c r="E1044" s="79" t="s">
        <v>1304</v>
      </c>
      <c r="F1044" s="81">
        <v>51510</v>
      </c>
      <c r="G1044" s="80" t="s">
        <v>13</v>
      </c>
      <c r="H1044" s="82"/>
      <c r="I1044" s="78"/>
      <c r="J1044" s="80" t="s">
        <v>2</v>
      </c>
      <c r="K1044" s="80" t="s">
        <v>14</v>
      </c>
      <c r="L1044" s="80" t="s">
        <v>15</v>
      </c>
    </row>
    <row r="1045" spans="1:12" ht="15.75" hidden="1" x14ac:dyDescent="0.25">
      <c r="A1045" s="79" t="s">
        <v>2095</v>
      </c>
      <c r="B1045" s="79" t="s">
        <v>1265</v>
      </c>
      <c r="C1045" s="79" t="s">
        <v>139</v>
      </c>
      <c r="D1045" s="79" t="s">
        <v>2096</v>
      </c>
      <c r="E1045" s="79" t="s">
        <v>189</v>
      </c>
      <c r="F1045" s="81">
        <v>51510</v>
      </c>
      <c r="G1045" s="80" t="s">
        <v>13</v>
      </c>
      <c r="H1045" s="82"/>
      <c r="I1045" s="78"/>
      <c r="J1045" s="80" t="s">
        <v>2</v>
      </c>
      <c r="K1045" s="80" t="s">
        <v>14</v>
      </c>
      <c r="L1045" s="80" t="s">
        <v>15</v>
      </c>
    </row>
    <row r="1046" spans="1:12" ht="15.75" hidden="1" x14ac:dyDescent="0.25">
      <c r="A1046" s="79" t="s">
        <v>1896</v>
      </c>
      <c r="B1046" s="79" t="s">
        <v>50</v>
      </c>
      <c r="C1046" s="79" t="s">
        <v>184</v>
      </c>
      <c r="D1046" s="79" t="s">
        <v>201</v>
      </c>
      <c r="E1046" s="79" t="s">
        <v>280</v>
      </c>
      <c r="F1046" s="81">
        <v>51500</v>
      </c>
      <c r="G1046" s="80" t="s">
        <v>13</v>
      </c>
      <c r="H1046" s="82"/>
      <c r="I1046" s="78"/>
      <c r="J1046" s="80" t="s">
        <v>3</v>
      </c>
      <c r="K1046" s="80" t="s">
        <v>59</v>
      </c>
      <c r="L1046" s="80" t="s">
        <v>60</v>
      </c>
    </row>
    <row r="1047" spans="1:12" ht="15.75" hidden="1" x14ac:dyDescent="0.25">
      <c r="A1047" s="87" t="s">
        <v>1926</v>
      </c>
      <c r="B1047" s="87" t="s">
        <v>300</v>
      </c>
      <c r="C1047" s="87" t="s">
        <v>8</v>
      </c>
      <c r="D1047" s="87" t="s">
        <v>588</v>
      </c>
      <c r="E1047" s="87" t="s">
        <v>249</v>
      </c>
      <c r="F1047" s="89">
        <v>51500</v>
      </c>
      <c r="G1047" s="88" t="s">
        <v>13</v>
      </c>
      <c r="H1047" s="90"/>
      <c r="I1047" s="91"/>
      <c r="J1047" s="88" t="s">
        <v>1</v>
      </c>
      <c r="K1047" s="88" t="s">
        <v>59</v>
      </c>
      <c r="L1047" s="88" t="s">
        <v>60</v>
      </c>
    </row>
    <row r="1048" spans="1:12" ht="15.75" hidden="1" x14ac:dyDescent="0.25">
      <c r="A1048" s="79" t="s">
        <v>2027</v>
      </c>
      <c r="B1048" s="79" t="s">
        <v>361</v>
      </c>
      <c r="C1048" s="79" t="s">
        <v>51</v>
      </c>
      <c r="D1048" s="79" t="s">
        <v>782</v>
      </c>
      <c r="E1048" s="79" t="s">
        <v>163</v>
      </c>
      <c r="F1048" s="81">
        <v>51491</v>
      </c>
      <c r="G1048" s="80" t="s">
        <v>13</v>
      </c>
      <c r="H1048" s="82"/>
      <c r="I1048" s="78"/>
      <c r="J1048" s="80" t="s">
        <v>3</v>
      </c>
      <c r="K1048" s="80" t="s">
        <v>59</v>
      </c>
      <c r="L1048" s="80" t="s">
        <v>60</v>
      </c>
    </row>
    <row r="1049" spans="1:12" ht="15.75" hidden="1" x14ac:dyDescent="0.25">
      <c r="A1049" s="79" t="s">
        <v>3717</v>
      </c>
      <c r="B1049" s="79" t="s">
        <v>3718</v>
      </c>
      <c r="C1049" s="79" t="s">
        <v>3719</v>
      </c>
      <c r="D1049" s="79" t="s">
        <v>1453</v>
      </c>
      <c r="E1049" s="79" t="s">
        <v>1454</v>
      </c>
      <c r="F1049" s="81">
        <v>51490</v>
      </c>
      <c r="G1049" s="76" t="s">
        <v>13</v>
      </c>
      <c r="H1049" s="77"/>
      <c r="I1049" s="78"/>
      <c r="J1049" s="80" t="s">
        <v>2</v>
      </c>
      <c r="K1049" s="80" t="s">
        <v>14</v>
      </c>
      <c r="L1049" s="80" t="s">
        <v>15</v>
      </c>
    </row>
    <row r="1050" spans="1:12" ht="15.75" hidden="1" x14ac:dyDescent="0.25">
      <c r="A1050" s="79" t="s">
        <v>1932</v>
      </c>
      <c r="B1050" s="79" t="s">
        <v>91</v>
      </c>
      <c r="C1050" s="79" t="s">
        <v>187</v>
      </c>
      <c r="D1050" s="79" t="s">
        <v>359</v>
      </c>
      <c r="E1050" s="79" t="s">
        <v>493</v>
      </c>
      <c r="F1050" s="81">
        <v>51483</v>
      </c>
      <c r="G1050" s="80" t="s">
        <v>13</v>
      </c>
      <c r="H1050" s="82"/>
      <c r="I1050" s="78"/>
      <c r="J1050" s="80" t="s">
        <v>2</v>
      </c>
      <c r="K1050" s="80" t="s">
        <v>14</v>
      </c>
      <c r="L1050" s="80" t="s">
        <v>15</v>
      </c>
    </row>
    <row r="1051" spans="1:12" ht="15.75" hidden="1" x14ac:dyDescent="0.25">
      <c r="A1051" s="79" t="s">
        <v>2098</v>
      </c>
      <c r="B1051" s="79" t="s">
        <v>2099</v>
      </c>
      <c r="C1051" s="79" t="s">
        <v>483</v>
      </c>
      <c r="D1051" s="79" t="s">
        <v>359</v>
      </c>
      <c r="E1051" s="79" t="s">
        <v>1326</v>
      </c>
      <c r="F1051" s="81">
        <v>51431</v>
      </c>
      <c r="G1051" s="80" t="s">
        <v>13</v>
      </c>
      <c r="H1051" s="82"/>
      <c r="I1051" s="78"/>
      <c r="J1051" s="80" t="s">
        <v>2</v>
      </c>
      <c r="K1051" s="80" t="s">
        <v>14</v>
      </c>
      <c r="L1051" s="80" t="s">
        <v>15</v>
      </c>
    </row>
    <row r="1052" spans="1:12" ht="15.75" hidden="1" x14ac:dyDescent="0.25">
      <c r="A1052" s="79" t="s">
        <v>1893</v>
      </c>
      <c r="B1052" s="79" t="s">
        <v>1894</v>
      </c>
      <c r="C1052" s="79" t="s">
        <v>3720</v>
      </c>
      <c r="D1052" s="79" t="s">
        <v>588</v>
      </c>
      <c r="E1052" s="79" t="s">
        <v>297</v>
      </c>
      <c r="F1052" s="81">
        <v>51409</v>
      </c>
      <c r="G1052" s="80" t="s">
        <v>13</v>
      </c>
      <c r="H1052" s="83">
        <v>1300</v>
      </c>
      <c r="I1052" s="78"/>
      <c r="J1052" s="80" t="s">
        <v>3</v>
      </c>
      <c r="K1052" s="80" t="s">
        <v>59</v>
      </c>
      <c r="L1052" s="80" t="s">
        <v>60</v>
      </c>
    </row>
    <row r="1053" spans="1:12" ht="15.75" hidden="1" x14ac:dyDescent="0.25">
      <c r="A1053" s="79" t="s">
        <v>1075</v>
      </c>
      <c r="B1053" s="79" t="s">
        <v>2042</v>
      </c>
      <c r="C1053" s="79" t="s">
        <v>3504</v>
      </c>
      <c r="D1053" s="79" t="s">
        <v>782</v>
      </c>
      <c r="E1053" s="79" t="s">
        <v>1992</v>
      </c>
      <c r="F1053" s="81">
        <v>51384</v>
      </c>
      <c r="G1053" s="80" t="s">
        <v>13</v>
      </c>
      <c r="H1053" s="82"/>
      <c r="I1053" s="78"/>
      <c r="J1053" s="80" t="s">
        <v>3375</v>
      </c>
      <c r="K1053" s="80" t="s">
        <v>59</v>
      </c>
      <c r="L1053" s="80" t="s">
        <v>60</v>
      </c>
    </row>
    <row r="1054" spans="1:12" ht="15.75" hidden="1" x14ac:dyDescent="0.25">
      <c r="A1054" s="79" t="s">
        <v>1094</v>
      </c>
      <c r="B1054" s="79" t="s">
        <v>86</v>
      </c>
      <c r="C1054" s="79" t="s">
        <v>3721</v>
      </c>
      <c r="D1054" s="79" t="s">
        <v>201</v>
      </c>
      <c r="E1054" s="79" t="s">
        <v>535</v>
      </c>
      <c r="F1054" s="81">
        <v>51377</v>
      </c>
      <c r="G1054" s="80" t="s">
        <v>13</v>
      </c>
      <c r="H1054" s="82"/>
      <c r="I1054" s="78"/>
      <c r="J1054" s="80" t="s">
        <v>3</v>
      </c>
      <c r="K1054" s="80" t="s">
        <v>59</v>
      </c>
      <c r="L1054" s="80" t="s">
        <v>60</v>
      </c>
    </row>
    <row r="1055" spans="1:12" ht="15.75" hidden="1" x14ac:dyDescent="0.25">
      <c r="A1055" s="79" t="s">
        <v>3722</v>
      </c>
      <c r="B1055" s="79" t="s">
        <v>1194</v>
      </c>
      <c r="C1055" s="79" t="s">
        <v>774</v>
      </c>
      <c r="D1055" s="79" t="s">
        <v>3723</v>
      </c>
      <c r="E1055" s="79" t="s">
        <v>706</v>
      </c>
      <c r="F1055" s="81">
        <v>51319</v>
      </c>
      <c r="G1055" s="80" t="s">
        <v>13</v>
      </c>
      <c r="H1055" s="82"/>
      <c r="I1055" s="78"/>
      <c r="J1055" s="80" t="s">
        <v>3373</v>
      </c>
      <c r="K1055" s="80" t="s">
        <v>14</v>
      </c>
      <c r="L1055" s="80" t="s">
        <v>15</v>
      </c>
    </row>
    <row r="1056" spans="1:12" ht="15.75" hidden="1" x14ac:dyDescent="0.25">
      <c r="A1056" s="79" t="s">
        <v>2852</v>
      </c>
      <c r="B1056" s="79" t="s">
        <v>1226</v>
      </c>
      <c r="C1056" s="79" t="s">
        <v>67</v>
      </c>
      <c r="D1056" s="79" t="s">
        <v>782</v>
      </c>
      <c r="E1056" s="79" t="s">
        <v>508</v>
      </c>
      <c r="F1056" s="81">
        <v>51318</v>
      </c>
      <c r="G1056" s="80" t="s">
        <v>13</v>
      </c>
      <c r="H1056" s="82"/>
      <c r="I1056" s="78"/>
      <c r="J1056" s="80" t="s">
        <v>1</v>
      </c>
      <c r="K1056" s="80" t="s">
        <v>59</v>
      </c>
      <c r="L1056" s="80" t="s">
        <v>60</v>
      </c>
    </row>
    <row r="1057" spans="1:12" ht="15.75" hidden="1" x14ac:dyDescent="0.25">
      <c r="A1057" s="79" t="s">
        <v>2106</v>
      </c>
      <c r="B1057" s="79" t="s">
        <v>2107</v>
      </c>
      <c r="C1057" s="79" t="s">
        <v>3724</v>
      </c>
      <c r="D1057" s="79" t="s">
        <v>2108</v>
      </c>
      <c r="E1057" s="79" t="s">
        <v>48</v>
      </c>
      <c r="F1057" s="81">
        <v>51311</v>
      </c>
      <c r="G1057" s="80" t="s">
        <v>13</v>
      </c>
      <c r="H1057" s="92">
        <v>5000</v>
      </c>
      <c r="I1057" s="78"/>
      <c r="J1057" s="80" t="s">
        <v>3373</v>
      </c>
      <c r="K1057" s="80" t="s">
        <v>14</v>
      </c>
      <c r="L1057" s="80" t="s">
        <v>15</v>
      </c>
    </row>
    <row r="1058" spans="1:12" ht="15.75" hidden="1" x14ac:dyDescent="0.25">
      <c r="A1058" s="79" t="s">
        <v>2109</v>
      </c>
      <c r="B1058" s="79" t="s">
        <v>448</v>
      </c>
      <c r="C1058" s="79" t="s">
        <v>51</v>
      </c>
      <c r="D1058" s="79" t="s">
        <v>1714</v>
      </c>
      <c r="E1058" s="79" t="s">
        <v>1490</v>
      </c>
      <c r="F1058" s="81">
        <v>51311</v>
      </c>
      <c r="G1058" s="80" t="s">
        <v>13</v>
      </c>
      <c r="H1058" s="82"/>
      <c r="I1058" s="78"/>
      <c r="J1058" s="80" t="s">
        <v>2</v>
      </c>
      <c r="K1058" s="80" t="s">
        <v>14</v>
      </c>
      <c r="L1058" s="80" t="s">
        <v>15</v>
      </c>
    </row>
    <row r="1059" spans="1:12" ht="15.75" hidden="1" x14ac:dyDescent="0.25">
      <c r="A1059" s="79" t="s">
        <v>771</v>
      </c>
      <c r="B1059" s="79" t="s">
        <v>601</v>
      </c>
      <c r="C1059" s="79" t="s">
        <v>3412</v>
      </c>
      <c r="D1059" s="79" t="s">
        <v>1970</v>
      </c>
      <c r="E1059" s="79" t="s">
        <v>1971</v>
      </c>
      <c r="F1059" s="81">
        <v>51311</v>
      </c>
      <c r="G1059" s="80" t="s">
        <v>13</v>
      </c>
      <c r="H1059" s="82"/>
      <c r="I1059" s="78"/>
      <c r="J1059" s="80" t="s">
        <v>2</v>
      </c>
      <c r="K1059" s="80" t="s">
        <v>14</v>
      </c>
      <c r="L1059" s="80" t="s">
        <v>15</v>
      </c>
    </row>
    <row r="1060" spans="1:12" ht="15.75" hidden="1" x14ac:dyDescent="0.25">
      <c r="A1060" s="79" t="s">
        <v>2110</v>
      </c>
      <c r="B1060" s="79" t="s">
        <v>1525</v>
      </c>
      <c r="C1060" s="79" t="s">
        <v>263</v>
      </c>
      <c r="D1060" s="79" t="s">
        <v>2111</v>
      </c>
      <c r="E1060" s="79" t="s">
        <v>730</v>
      </c>
      <c r="F1060" s="81">
        <v>51311</v>
      </c>
      <c r="G1060" s="80" t="s">
        <v>13</v>
      </c>
      <c r="H1060" s="82"/>
      <c r="I1060" s="78"/>
      <c r="J1060" s="80" t="s">
        <v>2</v>
      </c>
      <c r="K1060" s="80" t="s">
        <v>14</v>
      </c>
      <c r="L1060" s="80" t="s">
        <v>15</v>
      </c>
    </row>
    <row r="1061" spans="1:12" ht="15.75" hidden="1" x14ac:dyDescent="0.25">
      <c r="A1061" s="79" t="s">
        <v>2112</v>
      </c>
      <c r="B1061" s="79" t="s">
        <v>2113</v>
      </c>
      <c r="C1061" s="86"/>
      <c r="D1061" s="79" t="s">
        <v>2114</v>
      </c>
      <c r="E1061" s="79" t="s">
        <v>1217</v>
      </c>
      <c r="F1061" s="81">
        <v>51292</v>
      </c>
      <c r="G1061" s="80" t="s">
        <v>13</v>
      </c>
      <c r="H1061" s="82"/>
      <c r="I1061" s="78"/>
      <c r="J1061" s="80" t="s">
        <v>3373</v>
      </c>
      <c r="K1061" s="80" t="s">
        <v>14</v>
      </c>
      <c r="L1061" s="80" t="s">
        <v>15</v>
      </c>
    </row>
    <row r="1062" spans="1:12" ht="15.75" hidden="1" x14ac:dyDescent="0.25">
      <c r="A1062" s="79" t="s">
        <v>1838</v>
      </c>
      <c r="B1062" s="79" t="s">
        <v>210</v>
      </c>
      <c r="C1062" s="86"/>
      <c r="D1062" s="79" t="s">
        <v>782</v>
      </c>
      <c r="E1062" s="79" t="s">
        <v>916</v>
      </c>
      <c r="F1062" s="81">
        <v>51287</v>
      </c>
      <c r="G1062" s="80" t="s">
        <v>13</v>
      </c>
      <c r="H1062" s="82"/>
      <c r="I1062" s="78"/>
      <c r="J1062" s="80" t="s">
        <v>3</v>
      </c>
      <c r="K1062" s="80" t="s">
        <v>59</v>
      </c>
      <c r="L1062" s="80" t="s">
        <v>60</v>
      </c>
    </row>
    <row r="1063" spans="1:12" ht="15.75" hidden="1" x14ac:dyDescent="0.25">
      <c r="A1063" s="79" t="s">
        <v>3725</v>
      </c>
      <c r="B1063" s="79" t="s">
        <v>3726</v>
      </c>
      <c r="C1063" s="79" t="s">
        <v>520</v>
      </c>
      <c r="D1063" s="79" t="s">
        <v>3727</v>
      </c>
      <c r="E1063" s="79" t="s">
        <v>497</v>
      </c>
      <c r="F1063" s="81">
        <v>51286</v>
      </c>
      <c r="G1063" s="80" t="s">
        <v>13</v>
      </c>
      <c r="H1063" s="82"/>
      <c r="I1063" s="78"/>
      <c r="J1063" s="80" t="s">
        <v>1</v>
      </c>
      <c r="K1063" s="80" t="s">
        <v>59</v>
      </c>
      <c r="L1063" s="80" t="s">
        <v>60</v>
      </c>
    </row>
    <row r="1064" spans="1:12" ht="15.75" hidden="1" x14ac:dyDescent="0.25">
      <c r="A1064" s="79" t="s">
        <v>2051</v>
      </c>
      <c r="B1064" s="79" t="s">
        <v>127</v>
      </c>
      <c r="C1064" s="79" t="s">
        <v>181</v>
      </c>
      <c r="D1064" s="79" t="s">
        <v>588</v>
      </c>
      <c r="E1064" s="79" t="s">
        <v>541</v>
      </c>
      <c r="F1064" s="81">
        <v>51241</v>
      </c>
      <c r="G1064" s="80" t="s">
        <v>13</v>
      </c>
      <c r="H1064" s="83">
        <v>2000</v>
      </c>
      <c r="I1064" s="78"/>
      <c r="J1064" s="80" t="s">
        <v>1</v>
      </c>
      <c r="K1064" s="80" t="s">
        <v>59</v>
      </c>
      <c r="L1064" s="80" t="s">
        <v>60</v>
      </c>
    </row>
    <row r="1065" spans="1:12" ht="15.75" hidden="1" x14ac:dyDescent="0.25">
      <c r="A1065" s="79" t="s">
        <v>2068</v>
      </c>
      <c r="B1065" s="79" t="s">
        <v>2069</v>
      </c>
      <c r="C1065" s="79" t="s">
        <v>3520</v>
      </c>
      <c r="D1065" s="79" t="s">
        <v>712</v>
      </c>
      <c r="E1065" s="79" t="s">
        <v>1050</v>
      </c>
      <c r="F1065" s="81">
        <v>51152</v>
      </c>
      <c r="G1065" s="80" t="s">
        <v>13</v>
      </c>
      <c r="H1065" s="82"/>
      <c r="I1065" s="84"/>
      <c r="J1065" s="80" t="s">
        <v>3</v>
      </c>
      <c r="K1065" s="80" t="s">
        <v>59</v>
      </c>
      <c r="L1065" s="80" t="s">
        <v>60</v>
      </c>
    </row>
    <row r="1066" spans="1:12" ht="15.75" hidden="1" x14ac:dyDescent="0.25">
      <c r="A1066" s="79" t="s">
        <v>2049</v>
      </c>
      <c r="B1066" s="79" t="s">
        <v>2050</v>
      </c>
      <c r="C1066" s="79" t="s">
        <v>2627</v>
      </c>
      <c r="D1066" s="79" t="s">
        <v>782</v>
      </c>
      <c r="E1066" s="79" t="s">
        <v>208</v>
      </c>
      <c r="F1066" s="81">
        <v>51149</v>
      </c>
      <c r="G1066" s="80" t="s">
        <v>13</v>
      </c>
      <c r="H1066" s="82"/>
      <c r="I1066" s="78"/>
      <c r="J1066" s="80" t="s">
        <v>3375</v>
      </c>
      <c r="K1066" s="80" t="s">
        <v>59</v>
      </c>
      <c r="L1066" s="80" t="s">
        <v>60</v>
      </c>
    </row>
    <row r="1067" spans="1:12" ht="15.75" hidden="1" x14ac:dyDescent="0.25">
      <c r="A1067" s="79" t="s">
        <v>2146</v>
      </c>
      <c r="B1067" s="79" t="s">
        <v>2147</v>
      </c>
      <c r="C1067" s="79" t="s">
        <v>18</v>
      </c>
      <c r="D1067" s="79" t="s">
        <v>1654</v>
      </c>
      <c r="E1067" s="79" t="s">
        <v>53</v>
      </c>
      <c r="F1067" s="81">
        <v>51102</v>
      </c>
      <c r="G1067" s="80" t="s">
        <v>13</v>
      </c>
      <c r="H1067" s="82"/>
      <c r="I1067" s="78"/>
      <c r="J1067" s="80" t="s">
        <v>2</v>
      </c>
      <c r="K1067" s="80" t="s">
        <v>14</v>
      </c>
      <c r="L1067" s="80" t="s">
        <v>15</v>
      </c>
    </row>
    <row r="1068" spans="1:12" ht="15.75" hidden="1" x14ac:dyDescent="0.25">
      <c r="A1068" s="79" t="s">
        <v>2022</v>
      </c>
      <c r="B1068" s="79" t="s">
        <v>2023</v>
      </c>
      <c r="C1068" s="86"/>
      <c r="D1068" s="79" t="s">
        <v>588</v>
      </c>
      <c r="E1068" s="79" t="s">
        <v>189</v>
      </c>
      <c r="F1068" s="81">
        <v>51091</v>
      </c>
      <c r="G1068" s="80" t="s">
        <v>13</v>
      </c>
      <c r="H1068" s="82"/>
      <c r="I1068" s="78"/>
      <c r="J1068" s="80" t="s">
        <v>3</v>
      </c>
      <c r="K1068" s="80" t="s">
        <v>59</v>
      </c>
      <c r="L1068" s="80" t="s">
        <v>60</v>
      </c>
    </row>
    <row r="1069" spans="1:12" ht="15.75" hidden="1" x14ac:dyDescent="0.25">
      <c r="A1069" s="79" t="s">
        <v>1814</v>
      </c>
      <c r="B1069" s="79" t="s">
        <v>1815</v>
      </c>
      <c r="C1069" s="79" t="s">
        <v>483</v>
      </c>
      <c r="D1069" s="79" t="s">
        <v>1816</v>
      </c>
      <c r="E1069" s="79" t="s">
        <v>240</v>
      </c>
      <c r="F1069" s="81">
        <v>51013</v>
      </c>
      <c r="G1069" s="80" t="s">
        <v>13</v>
      </c>
      <c r="H1069" s="82"/>
      <c r="I1069" s="85"/>
      <c r="J1069" s="80" t="s">
        <v>3373</v>
      </c>
      <c r="K1069" s="80" t="s">
        <v>14</v>
      </c>
      <c r="L1069" s="80" t="s">
        <v>15</v>
      </c>
    </row>
    <row r="1070" spans="1:12" ht="15.75" hidden="1" x14ac:dyDescent="0.25">
      <c r="A1070" s="79" t="s">
        <v>1826</v>
      </c>
      <c r="B1070" s="79" t="s">
        <v>2129</v>
      </c>
      <c r="C1070" s="79" t="s">
        <v>115</v>
      </c>
      <c r="D1070" s="79" t="s">
        <v>1752</v>
      </c>
      <c r="E1070" s="79" t="s">
        <v>666</v>
      </c>
      <c r="F1070" s="81">
        <v>51005</v>
      </c>
      <c r="G1070" s="80" t="s">
        <v>13</v>
      </c>
      <c r="H1070" s="82"/>
      <c r="I1070" s="85"/>
      <c r="J1070" s="80" t="s">
        <v>3373</v>
      </c>
      <c r="K1070" s="80" t="s">
        <v>14</v>
      </c>
      <c r="L1070" s="80" t="s">
        <v>15</v>
      </c>
    </row>
    <row r="1071" spans="1:12" ht="15.75" hidden="1" x14ac:dyDescent="0.25">
      <c r="A1071" s="79" t="s">
        <v>2133</v>
      </c>
      <c r="B1071" s="79" t="s">
        <v>364</v>
      </c>
      <c r="C1071" s="79" t="s">
        <v>3728</v>
      </c>
      <c r="D1071" s="79" t="s">
        <v>2134</v>
      </c>
      <c r="E1071" s="79" t="s">
        <v>3374</v>
      </c>
      <c r="F1071" s="81">
        <v>50984</v>
      </c>
      <c r="G1071" s="80" t="s">
        <v>13</v>
      </c>
      <c r="H1071" s="82"/>
      <c r="I1071" s="78"/>
      <c r="J1071" s="80" t="s">
        <v>2</v>
      </c>
      <c r="K1071" s="80" t="s">
        <v>14</v>
      </c>
      <c r="L1071" s="80" t="s">
        <v>15</v>
      </c>
    </row>
    <row r="1072" spans="1:12" ht="15.75" hidden="1" x14ac:dyDescent="0.25">
      <c r="A1072" s="79" t="s">
        <v>2140</v>
      </c>
      <c r="B1072" s="79" t="s">
        <v>2141</v>
      </c>
      <c r="C1072" s="79" t="s">
        <v>23</v>
      </c>
      <c r="D1072" s="79" t="s">
        <v>1714</v>
      </c>
      <c r="E1072" s="79" t="s">
        <v>1490</v>
      </c>
      <c r="F1072" s="81">
        <v>50971</v>
      </c>
      <c r="G1072" s="80" t="s">
        <v>13</v>
      </c>
      <c r="H1072" s="82"/>
      <c r="I1072" s="78"/>
      <c r="J1072" s="80" t="s">
        <v>2</v>
      </c>
      <c r="K1072" s="80" t="s">
        <v>14</v>
      </c>
      <c r="L1072" s="80" t="s">
        <v>15</v>
      </c>
    </row>
    <row r="1073" spans="1:12" ht="15.75" hidden="1" x14ac:dyDescent="0.25">
      <c r="A1073" s="79" t="s">
        <v>3199</v>
      </c>
      <c r="B1073" s="79" t="s">
        <v>601</v>
      </c>
      <c r="C1073" s="79" t="s">
        <v>3504</v>
      </c>
      <c r="D1073" s="79" t="s">
        <v>782</v>
      </c>
      <c r="E1073" s="79" t="s">
        <v>916</v>
      </c>
      <c r="F1073" s="81">
        <v>50894</v>
      </c>
      <c r="G1073" s="80" t="s">
        <v>13</v>
      </c>
      <c r="H1073" s="82"/>
      <c r="I1073" s="78"/>
      <c r="J1073" s="80" t="s">
        <v>3375</v>
      </c>
      <c r="K1073" s="80" t="s">
        <v>59</v>
      </c>
      <c r="L1073" s="80" t="s">
        <v>60</v>
      </c>
    </row>
    <row r="1074" spans="1:12" ht="15.75" hidden="1" x14ac:dyDescent="0.25">
      <c r="A1074" s="79" t="s">
        <v>1990</v>
      </c>
      <c r="B1074" s="79" t="s">
        <v>1991</v>
      </c>
      <c r="C1074" s="79" t="s">
        <v>3729</v>
      </c>
      <c r="D1074" s="79" t="s">
        <v>201</v>
      </c>
      <c r="E1074" s="79" t="s">
        <v>1992</v>
      </c>
      <c r="F1074" s="81">
        <v>50838</v>
      </c>
      <c r="G1074" s="80" t="s">
        <v>13</v>
      </c>
      <c r="H1074" s="82"/>
      <c r="I1074" s="78"/>
      <c r="J1074" s="80" t="s">
        <v>3</v>
      </c>
      <c r="K1074" s="80" t="s">
        <v>59</v>
      </c>
      <c r="L1074" s="80" t="s">
        <v>60</v>
      </c>
    </row>
    <row r="1075" spans="1:12" ht="15.75" hidden="1" x14ac:dyDescent="0.25">
      <c r="A1075" s="79" t="s">
        <v>2855</v>
      </c>
      <c r="B1075" s="79" t="s">
        <v>2841</v>
      </c>
      <c r="C1075" s="79" t="s">
        <v>956</v>
      </c>
      <c r="D1075" s="79" t="s">
        <v>2856</v>
      </c>
      <c r="E1075" s="79" t="s">
        <v>911</v>
      </c>
      <c r="F1075" s="81">
        <v>50826</v>
      </c>
      <c r="G1075" s="80" t="s">
        <v>13</v>
      </c>
      <c r="H1075" s="82"/>
      <c r="I1075" s="78"/>
      <c r="J1075" s="80" t="s">
        <v>2</v>
      </c>
      <c r="K1075" s="80" t="s">
        <v>14</v>
      </c>
      <c r="L1075" s="80" t="s">
        <v>15</v>
      </c>
    </row>
    <row r="1076" spans="1:12" ht="15.75" hidden="1" x14ac:dyDescent="0.25">
      <c r="A1076" s="79" t="s">
        <v>2532</v>
      </c>
      <c r="B1076" s="79" t="s">
        <v>2533</v>
      </c>
      <c r="C1076" s="79" t="s">
        <v>58</v>
      </c>
      <c r="D1076" s="79" t="s">
        <v>2534</v>
      </c>
      <c r="E1076" s="79" t="s">
        <v>2535</v>
      </c>
      <c r="F1076" s="81">
        <v>50803</v>
      </c>
      <c r="G1076" s="80" t="s">
        <v>13</v>
      </c>
      <c r="H1076" s="82"/>
      <c r="I1076" s="78"/>
      <c r="J1076" s="80" t="s">
        <v>3373</v>
      </c>
      <c r="K1076" s="80" t="s">
        <v>14</v>
      </c>
      <c r="L1076" s="80" t="s">
        <v>15</v>
      </c>
    </row>
    <row r="1077" spans="1:12" ht="15.75" hidden="1" x14ac:dyDescent="0.25">
      <c r="A1077" s="79" t="s">
        <v>2857</v>
      </c>
      <c r="B1077" s="79" t="s">
        <v>2841</v>
      </c>
      <c r="C1077" s="79" t="s">
        <v>12</v>
      </c>
      <c r="D1077" s="79" t="s">
        <v>2858</v>
      </c>
      <c r="E1077" s="79" t="s">
        <v>2126</v>
      </c>
      <c r="F1077" s="81">
        <v>50796</v>
      </c>
      <c r="G1077" s="80" t="s">
        <v>13</v>
      </c>
      <c r="H1077" s="82"/>
      <c r="I1077" s="78"/>
      <c r="J1077" s="80" t="s">
        <v>2</v>
      </c>
      <c r="K1077" s="80" t="s">
        <v>14</v>
      </c>
      <c r="L1077" s="80" t="s">
        <v>15</v>
      </c>
    </row>
    <row r="1078" spans="1:12" ht="15.75" hidden="1" x14ac:dyDescent="0.25">
      <c r="A1078" s="79" t="s">
        <v>2163</v>
      </c>
      <c r="B1078" s="79" t="s">
        <v>2164</v>
      </c>
      <c r="C1078" s="79" t="s">
        <v>147</v>
      </c>
      <c r="D1078" s="79" t="s">
        <v>1654</v>
      </c>
      <c r="E1078" s="79" t="s">
        <v>53</v>
      </c>
      <c r="F1078" s="81">
        <v>50769</v>
      </c>
      <c r="G1078" s="80" t="s">
        <v>13</v>
      </c>
      <c r="H1078" s="82"/>
      <c r="I1078" s="78"/>
      <c r="J1078" s="80" t="s">
        <v>3373</v>
      </c>
      <c r="K1078" s="80" t="s">
        <v>14</v>
      </c>
      <c r="L1078" s="80" t="s">
        <v>15</v>
      </c>
    </row>
    <row r="1079" spans="1:12" ht="15.75" hidden="1" x14ac:dyDescent="0.25">
      <c r="A1079" s="79" t="s">
        <v>2150</v>
      </c>
      <c r="B1079" s="79" t="s">
        <v>615</v>
      </c>
      <c r="C1079" s="79" t="s">
        <v>115</v>
      </c>
      <c r="D1079" s="79" t="s">
        <v>2151</v>
      </c>
      <c r="E1079" s="79" t="s">
        <v>603</v>
      </c>
      <c r="F1079" s="81">
        <v>50753</v>
      </c>
      <c r="G1079" s="80" t="s">
        <v>13</v>
      </c>
      <c r="H1079" s="82"/>
      <c r="I1079" s="78"/>
      <c r="J1079" s="80" t="s">
        <v>2600</v>
      </c>
      <c r="K1079" s="80" t="s">
        <v>59</v>
      </c>
      <c r="L1079" s="80" t="s">
        <v>15</v>
      </c>
    </row>
    <row r="1080" spans="1:12" ht="15.75" hidden="1" x14ac:dyDescent="0.25">
      <c r="A1080" s="79" t="s">
        <v>1799</v>
      </c>
      <c r="B1080" s="79" t="s">
        <v>726</v>
      </c>
      <c r="C1080" s="79" t="s">
        <v>35</v>
      </c>
      <c r="D1080" s="79" t="s">
        <v>201</v>
      </c>
      <c r="E1080" s="79" t="s">
        <v>1050</v>
      </c>
      <c r="F1080" s="81">
        <v>50651</v>
      </c>
      <c r="G1080" s="76" t="s">
        <v>13</v>
      </c>
      <c r="H1080" s="77"/>
      <c r="I1080" s="78"/>
      <c r="J1080" s="80" t="s">
        <v>3</v>
      </c>
      <c r="K1080" s="80" t="s">
        <v>59</v>
      </c>
      <c r="L1080" s="80" t="s">
        <v>60</v>
      </c>
    </row>
    <row r="1081" spans="1:12" ht="15.75" hidden="1" x14ac:dyDescent="0.25">
      <c r="A1081" s="79" t="s">
        <v>3730</v>
      </c>
      <c r="B1081" s="79" t="s">
        <v>2428</v>
      </c>
      <c r="C1081" s="79" t="s">
        <v>3731</v>
      </c>
      <c r="D1081" s="79" t="s">
        <v>588</v>
      </c>
      <c r="E1081" s="79" t="s">
        <v>530</v>
      </c>
      <c r="F1081" s="81">
        <v>50607</v>
      </c>
      <c r="G1081" s="76" t="s">
        <v>13</v>
      </c>
      <c r="H1081" s="77"/>
      <c r="I1081" s="78"/>
      <c r="J1081" s="80" t="s">
        <v>3</v>
      </c>
      <c r="K1081" s="80" t="s">
        <v>59</v>
      </c>
      <c r="L1081" s="80" t="s">
        <v>60</v>
      </c>
    </row>
    <row r="1082" spans="1:12" ht="15.75" hidden="1" x14ac:dyDescent="0.25">
      <c r="A1082" s="79" t="s">
        <v>2161</v>
      </c>
      <c r="B1082" s="79" t="s">
        <v>227</v>
      </c>
      <c r="C1082" s="86"/>
      <c r="D1082" s="79" t="s">
        <v>2162</v>
      </c>
      <c r="E1082" s="79" t="s">
        <v>1354</v>
      </c>
      <c r="F1082" s="81">
        <v>50551</v>
      </c>
      <c r="G1082" s="80" t="s">
        <v>13</v>
      </c>
      <c r="H1082" s="82"/>
      <c r="I1082" s="78"/>
      <c r="J1082" s="80" t="s">
        <v>2</v>
      </c>
      <c r="K1082" s="80" t="s">
        <v>14</v>
      </c>
      <c r="L1082" s="80" t="s">
        <v>15</v>
      </c>
    </row>
    <row r="1083" spans="1:12" ht="15.75" hidden="1" x14ac:dyDescent="0.25">
      <c r="A1083" s="79" t="s">
        <v>1688</v>
      </c>
      <c r="B1083" s="79" t="s">
        <v>1336</v>
      </c>
      <c r="C1083" s="79" t="s">
        <v>3395</v>
      </c>
      <c r="D1083" s="79" t="s">
        <v>201</v>
      </c>
      <c r="E1083" s="79" t="s">
        <v>1992</v>
      </c>
      <c r="F1083" s="81">
        <v>50523</v>
      </c>
      <c r="G1083" s="80" t="s">
        <v>13</v>
      </c>
      <c r="H1083" s="82"/>
      <c r="I1083" s="78"/>
      <c r="J1083" s="80" t="s">
        <v>3375</v>
      </c>
      <c r="K1083" s="80" t="s">
        <v>59</v>
      </c>
      <c r="L1083" s="80" t="s">
        <v>60</v>
      </c>
    </row>
    <row r="1084" spans="1:12" ht="15.75" hidden="1" x14ac:dyDescent="0.25">
      <c r="A1084" s="79" t="s">
        <v>795</v>
      </c>
      <c r="B1084" s="79" t="s">
        <v>1959</v>
      </c>
      <c r="C1084" s="79" t="s">
        <v>58</v>
      </c>
      <c r="D1084" s="79" t="s">
        <v>588</v>
      </c>
      <c r="E1084" s="79" t="s">
        <v>205</v>
      </c>
      <c r="F1084" s="81">
        <v>50517</v>
      </c>
      <c r="G1084" s="80" t="s">
        <v>13</v>
      </c>
      <c r="H1084" s="82"/>
      <c r="I1084" s="78"/>
      <c r="J1084" s="80" t="s">
        <v>3</v>
      </c>
      <c r="K1084" s="80" t="s">
        <v>59</v>
      </c>
      <c r="L1084" s="80" t="s">
        <v>60</v>
      </c>
    </row>
    <row r="1085" spans="1:12" ht="15.75" hidden="1" x14ac:dyDescent="0.25">
      <c r="A1085" s="79" t="s">
        <v>2165</v>
      </c>
      <c r="B1085" s="79" t="s">
        <v>1076</v>
      </c>
      <c r="C1085" s="79" t="s">
        <v>1022</v>
      </c>
      <c r="D1085" s="79" t="s">
        <v>2166</v>
      </c>
      <c r="E1085" s="79" t="s">
        <v>198</v>
      </c>
      <c r="F1085" s="81">
        <v>50500</v>
      </c>
      <c r="G1085" s="80" t="s">
        <v>13</v>
      </c>
      <c r="H1085" s="82"/>
      <c r="I1085" s="78"/>
      <c r="J1085" s="80" t="s">
        <v>2</v>
      </c>
      <c r="K1085" s="80" t="s">
        <v>14</v>
      </c>
      <c r="L1085" s="80" t="s">
        <v>15</v>
      </c>
    </row>
    <row r="1086" spans="1:12" ht="15.75" hidden="1" x14ac:dyDescent="0.25">
      <c r="A1086" s="79" t="s">
        <v>1674</v>
      </c>
      <c r="B1086" s="79" t="s">
        <v>184</v>
      </c>
      <c r="C1086" s="79" t="s">
        <v>87</v>
      </c>
      <c r="D1086" s="79" t="s">
        <v>1675</v>
      </c>
      <c r="E1086" s="79" t="s">
        <v>261</v>
      </c>
      <c r="F1086" s="81">
        <v>50436</v>
      </c>
      <c r="G1086" s="80" t="s">
        <v>13</v>
      </c>
      <c r="H1086" s="82"/>
      <c r="I1086" s="78"/>
      <c r="J1086" s="80" t="s">
        <v>246</v>
      </c>
      <c r="K1086" s="80" t="s">
        <v>14</v>
      </c>
      <c r="L1086" s="80" t="s">
        <v>15</v>
      </c>
    </row>
    <row r="1087" spans="1:12" ht="15.75" hidden="1" x14ac:dyDescent="0.25">
      <c r="A1087" s="79" t="s">
        <v>1227</v>
      </c>
      <c r="B1087" s="79" t="s">
        <v>139</v>
      </c>
      <c r="C1087" s="79" t="s">
        <v>746</v>
      </c>
      <c r="D1087" s="79" t="s">
        <v>3732</v>
      </c>
      <c r="E1087" s="79" t="s">
        <v>1534</v>
      </c>
      <c r="F1087" s="81">
        <v>50365</v>
      </c>
      <c r="G1087" s="80" t="s">
        <v>13</v>
      </c>
      <c r="H1087" s="82"/>
      <c r="I1087" s="78"/>
      <c r="J1087" s="80" t="s">
        <v>2</v>
      </c>
      <c r="K1087" s="80" t="s">
        <v>14</v>
      </c>
      <c r="L1087" s="80" t="s">
        <v>15</v>
      </c>
    </row>
    <row r="1088" spans="1:12" ht="15.75" hidden="1" x14ac:dyDescent="0.25">
      <c r="A1088" s="79" t="s">
        <v>2046</v>
      </c>
      <c r="B1088" s="79" t="s">
        <v>344</v>
      </c>
      <c r="C1088" s="86"/>
      <c r="D1088" s="79" t="s">
        <v>782</v>
      </c>
      <c r="E1088" s="79" t="s">
        <v>625</v>
      </c>
      <c r="F1088" s="81">
        <v>50338</v>
      </c>
      <c r="G1088" s="80" t="s">
        <v>13</v>
      </c>
      <c r="H1088" s="82"/>
      <c r="I1088" s="78"/>
      <c r="J1088" s="80" t="s">
        <v>1</v>
      </c>
      <c r="K1088" s="80" t="s">
        <v>59</v>
      </c>
      <c r="L1088" s="80" t="s">
        <v>60</v>
      </c>
    </row>
    <row r="1089" spans="1:12" ht="15.75" hidden="1" x14ac:dyDescent="0.25">
      <c r="A1089" s="79" t="s">
        <v>1789</v>
      </c>
      <c r="B1089" s="79" t="s">
        <v>728</v>
      </c>
      <c r="C1089" s="79" t="s">
        <v>1741</v>
      </c>
      <c r="D1089" s="79" t="s">
        <v>201</v>
      </c>
      <c r="E1089" s="79" t="s">
        <v>1322</v>
      </c>
      <c r="F1089" s="81">
        <v>50316</v>
      </c>
      <c r="G1089" s="80" t="s">
        <v>13</v>
      </c>
      <c r="H1089" s="82"/>
      <c r="I1089" s="78"/>
      <c r="J1089" s="80" t="s">
        <v>3</v>
      </c>
      <c r="K1089" s="80" t="s">
        <v>59</v>
      </c>
      <c r="L1089" s="80" t="s">
        <v>60</v>
      </c>
    </row>
    <row r="1090" spans="1:12" ht="15.75" hidden="1" x14ac:dyDescent="0.25">
      <c r="A1090" s="79" t="s">
        <v>209</v>
      </c>
      <c r="B1090" s="79" t="s">
        <v>2178</v>
      </c>
      <c r="C1090" s="79" t="s">
        <v>58</v>
      </c>
      <c r="D1090" s="79" t="s">
        <v>2179</v>
      </c>
      <c r="E1090" s="79" t="s">
        <v>570</v>
      </c>
      <c r="F1090" s="81">
        <v>50309</v>
      </c>
      <c r="G1090" s="80" t="s">
        <v>13</v>
      </c>
      <c r="H1090" s="82"/>
      <c r="I1090" s="84"/>
      <c r="J1090" s="80" t="s">
        <v>2</v>
      </c>
      <c r="K1090" s="80" t="s">
        <v>14</v>
      </c>
      <c r="L1090" s="80" t="s">
        <v>15</v>
      </c>
    </row>
    <row r="1091" spans="1:12" ht="15.75" hidden="1" x14ac:dyDescent="0.25">
      <c r="A1091" s="79" t="s">
        <v>2180</v>
      </c>
      <c r="B1091" s="79" t="s">
        <v>556</v>
      </c>
      <c r="C1091" s="86"/>
      <c r="D1091" s="79" t="s">
        <v>2181</v>
      </c>
      <c r="E1091" s="79" t="s">
        <v>1661</v>
      </c>
      <c r="F1091" s="81">
        <v>50305</v>
      </c>
      <c r="G1091" s="80" t="s">
        <v>13</v>
      </c>
      <c r="H1091" s="82"/>
      <c r="I1091" s="78"/>
      <c r="J1091" s="80" t="s">
        <v>2</v>
      </c>
      <c r="K1091" s="80" t="s">
        <v>14</v>
      </c>
      <c r="L1091" s="80" t="s">
        <v>15</v>
      </c>
    </row>
    <row r="1092" spans="1:12" ht="15.75" hidden="1" x14ac:dyDescent="0.25">
      <c r="A1092" s="79" t="s">
        <v>2499</v>
      </c>
      <c r="B1092" s="79" t="s">
        <v>1782</v>
      </c>
      <c r="C1092" s="79" t="s">
        <v>17</v>
      </c>
      <c r="D1092" s="79" t="s">
        <v>2500</v>
      </c>
      <c r="E1092" s="79" t="s">
        <v>1326</v>
      </c>
      <c r="F1092" s="81">
        <v>50256</v>
      </c>
      <c r="G1092" s="80" t="s">
        <v>13</v>
      </c>
      <c r="H1092" s="82"/>
      <c r="I1092" s="78"/>
      <c r="J1092" s="80" t="s">
        <v>2</v>
      </c>
      <c r="K1092" s="80" t="s">
        <v>14</v>
      </c>
      <c r="L1092" s="80" t="s">
        <v>15</v>
      </c>
    </row>
    <row r="1093" spans="1:12" ht="15.75" hidden="1" x14ac:dyDescent="0.25">
      <c r="A1093" s="79" t="s">
        <v>2182</v>
      </c>
      <c r="B1093" s="79" t="s">
        <v>70</v>
      </c>
      <c r="C1093" s="79" t="s">
        <v>3733</v>
      </c>
      <c r="D1093" s="79" t="s">
        <v>2183</v>
      </c>
      <c r="E1093" s="79" t="s">
        <v>435</v>
      </c>
      <c r="F1093" s="81">
        <v>50227</v>
      </c>
      <c r="G1093" s="80" t="s">
        <v>13</v>
      </c>
      <c r="H1093" s="82"/>
      <c r="I1093" s="78"/>
      <c r="J1093" s="80" t="s">
        <v>2</v>
      </c>
      <c r="K1093" s="80" t="s">
        <v>14</v>
      </c>
      <c r="L1093" s="80" t="s">
        <v>15</v>
      </c>
    </row>
    <row r="1094" spans="1:12" ht="15.75" hidden="1" x14ac:dyDescent="0.25">
      <c r="A1094" s="79" t="s">
        <v>2483</v>
      </c>
      <c r="B1094" s="79" t="s">
        <v>2012</v>
      </c>
      <c r="C1094" s="79" t="s">
        <v>152</v>
      </c>
      <c r="D1094" s="79" t="s">
        <v>3734</v>
      </c>
      <c r="E1094" s="79" t="s">
        <v>198</v>
      </c>
      <c r="F1094" s="81">
        <v>50221</v>
      </c>
      <c r="G1094" s="80" t="s">
        <v>13</v>
      </c>
      <c r="H1094" s="82"/>
      <c r="I1094" s="84"/>
      <c r="J1094" s="80" t="s">
        <v>2</v>
      </c>
      <c r="K1094" s="80" t="s">
        <v>14</v>
      </c>
      <c r="L1094" s="80" t="s">
        <v>15</v>
      </c>
    </row>
    <row r="1095" spans="1:12" ht="15.75" hidden="1" x14ac:dyDescent="0.25">
      <c r="A1095" s="79" t="s">
        <v>698</v>
      </c>
      <c r="B1095" s="79" t="s">
        <v>1484</v>
      </c>
      <c r="C1095" s="79" t="s">
        <v>181</v>
      </c>
      <c r="D1095" s="79" t="s">
        <v>3735</v>
      </c>
      <c r="E1095" s="79" t="s">
        <v>297</v>
      </c>
      <c r="F1095" s="81">
        <v>50154</v>
      </c>
      <c r="G1095" s="80" t="s">
        <v>13</v>
      </c>
      <c r="H1095" s="83">
        <v>1700</v>
      </c>
      <c r="I1095" s="84"/>
      <c r="J1095" s="80" t="s">
        <v>3</v>
      </c>
      <c r="K1095" s="80" t="s">
        <v>59</v>
      </c>
      <c r="L1095" s="80" t="s">
        <v>60</v>
      </c>
    </row>
    <row r="1096" spans="1:12" ht="15.75" hidden="1" x14ac:dyDescent="0.25">
      <c r="A1096" s="79" t="s">
        <v>2854</v>
      </c>
      <c r="B1096" s="79" t="s">
        <v>414</v>
      </c>
      <c r="C1096" s="79" t="s">
        <v>774</v>
      </c>
      <c r="D1096" s="79" t="s">
        <v>588</v>
      </c>
      <c r="E1096" s="79" t="s">
        <v>497</v>
      </c>
      <c r="F1096" s="81">
        <v>50111</v>
      </c>
      <c r="G1096" s="76" t="s">
        <v>13</v>
      </c>
      <c r="H1096" s="77"/>
      <c r="I1096" s="78"/>
      <c r="J1096" s="80" t="s">
        <v>3</v>
      </c>
      <c r="K1096" s="80" t="s">
        <v>59</v>
      </c>
      <c r="L1096" s="80" t="s">
        <v>60</v>
      </c>
    </row>
    <row r="1097" spans="1:12" ht="15.75" hidden="1" x14ac:dyDescent="0.25">
      <c r="A1097" s="79" t="s">
        <v>2184</v>
      </c>
      <c r="B1097" s="79" t="s">
        <v>441</v>
      </c>
      <c r="C1097" s="79" t="s">
        <v>3736</v>
      </c>
      <c r="D1097" s="79" t="s">
        <v>1654</v>
      </c>
      <c r="E1097" s="79" t="s">
        <v>53</v>
      </c>
      <c r="F1097" s="81">
        <v>50077</v>
      </c>
      <c r="G1097" s="80" t="s">
        <v>13</v>
      </c>
      <c r="H1097" s="82"/>
      <c r="I1097" s="78"/>
      <c r="J1097" s="80" t="s">
        <v>3373</v>
      </c>
      <c r="K1097" s="80" t="s">
        <v>14</v>
      </c>
      <c r="L1097" s="80" t="s">
        <v>15</v>
      </c>
    </row>
    <row r="1098" spans="1:12" ht="15.75" hidden="1" x14ac:dyDescent="0.25">
      <c r="A1098" s="79" t="s">
        <v>2054</v>
      </c>
      <c r="B1098" s="79" t="s">
        <v>650</v>
      </c>
      <c r="C1098" s="79" t="s">
        <v>87</v>
      </c>
      <c r="D1098" s="79" t="s">
        <v>588</v>
      </c>
      <c r="E1098" s="79" t="s">
        <v>463</v>
      </c>
      <c r="F1098" s="81">
        <v>50044</v>
      </c>
      <c r="G1098" s="80" t="s">
        <v>13</v>
      </c>
      <c r="H1098" s="82"/>
      <c r="I1098" s="78"/>
      <c r="J1098" s="80" t="s">
        <v>3</v>
      </c>
      <c r="K1098" s="80" t="s">
        <v>59</v>
      </c>
      <c r="L1098" s="80" t="s">
        <v>60</v>
      </c>
    </row>
    <row r="1099" spans="1:12" ht="15.75" hidden="1" x14ac:dyDescent="0.25">
      <c r="A1099" s="79" t="s">
        <v>1416</v>
      </c>
      <c r="B1099" s="79" t="s">
        <v>1194</v>
      </c>
      <c r="C1099" s="79" t="s">
        <v>3737</v>
      </c>
      <c r="D1099" s="79" t="s">
        <v>359</v>
      </c>
      <c r="E1099" s="79" t="s">
        <v>113</v>
      </c>
      <c r="F1099" s="81">
        <v>50000</v>
      </c>
      <c r="G1099" s="80" t="s">
        <v>13</v>
      </c>
      <c r="H1099" s="83">
        <v>3000</v>
      </c>
      <c r="I1099" s="78"/>
      <c r="J1099" s="80" t="s">
        <v>2</v>
      </c>
      <c r="K1099" s="80" t="s">
        <v>14</v>
      </c>
      <c r="L1099" s="80" t="s">
        <v>15</v>
      </c>
    </row>
    <row r="1100" spans="1:12" ht="15.75" hidden="1" x14ac:dyDescent="0.25">
      <c r="A1100" s="79" t="s">
        <v>3738</v>
      </c>
      <c r="B1100" s="79" t="s">
        <v>95</v>
      </c>
      <c r="C1100" s="79" t="s">
        <v>181</v>
      </c>
      <c r="D1100" s="79" t="s">
        <v>2392</v>
      </c>
      <c r="E1100" s="79" t="s">
        <v>28</v>
      </c>
      <c r="F1100" s="81">
        <v>50000</v>
      </c>
      <c r="G1100" s="80" t="s">
        <v>13</v>
      </c>
      <c r="H1100" s="82"/>
      <c r="I1100" s="78"/>
      <c r="J1100" s="80" t="s">
        <v>2</v>
      </c>
      <c r="K1100" s="80" t="s">
        <v>14</v>
      </c>
      <c r="L1100" s="80" t="s">
        <v>15</v>
      </c>
    </row>
    <row r="1101" spans="1:12" ht="15.75" hidden="1" x14ac:dyDescent="0.25">
      <c r="A1101" s="79" t="s">
        <v>2194</v>
      </c>
      <c r="B1101" s="79" t="s">
        <v>17</v>
      </c>
      <c r="C1101" s="79" t="s">
        <v>1074</v>
      </c>
      <c r="D1101" s="79" t="s">
        <v>2861</v>
      </c>
      <c r="E1101" s="79" t="s">
        <v>639</v>
      </c>
      <c r="F1101" s="81">
        <v>50000</v>
      </c>
      <c r="G1101" s="80" t="s">
        <v>13</v>
      </c>
      <c r="H1101" s="82"/>
      <c r="I1101" s="85"/>
      <c r="J1101" s="80" t="s">
        <v>3373</v>
      </c>
      <c r="K1101" s="80" t="s">
        <v>14</v>
      </c>
      <c r="L1101" s="80" t="s">
        <v>15</v>
      </c>
    </row>
    <row r="1102" spans="1:12" ht="15.75" hidden="1" x14ac:dyDescent="0.25">
      <c r="A1102" s="79" t="s">
        <v>2198</v>
      </c>
      <c r="B1102" s="79" t="s">
        <v>559</v>
      </c>
      <c r="C1102" s="79" t="s">
        <v>668</v>
      </c>
      <c r="D1102" s="79" t="s">
        <v>2199</v>
      </c>
      <c r="E1102" s="79" t="s">
        <v>3374</v>
      </c>
      <c r="F1102" s="81">
        <v>50000</v>
      </c>
      <c r="G1102" s="80" t="s">
        <v>13</v>
      </c>
      <c r="H1102" s="82"/>
      <c r="I1102" s="78"/>
      <c r="J1102" s="80" t="s">
        <v>2</v>
      </c>
      <c r="K1102" s="80" t="s">
        <v>14</v>
      </c>
      <c r="L1102" s="80" t="s">
        <v>15</v>
      </c>
    </row>
    <row r="1103" spans="1:12" ht="15.75" hidden="1" x14ac:dyDescent="0.25">
      <c r="A1103" s="79" t="s">
        <v>2219</v>
      </c>
      <c r="B1103" s="79" t="s">
        <v>464</v>
      </c>
      <c r="C1103" s="79" t="s">
        <v>87</v>
      </c>
      <c r="D1103" s="79" t="s">
        <v>2220</v>
      </c>
      <c r="E1103" s="79" t="s">
        <v>53</v>
      </c>
      <c r="F1103" s="81">
        <v>50000</v>
      </c>
      <c r="G1103" s="80" t="s">
        <v>13</v>
      </c>
      <c r="H1103" s="82"/>
      <c r="I1103" s="78"/>
      <c r="J1103" s="80" t="s">
        <v>3373</v>
      </c>
      <c r="K1103" s="80" t="s">
        <v>14</v>
      </c>
      <c r="L1103" s="80" t="s">
        <v>15</v>
      </c>
    </row>
    <row r="1104" spans="1:12" ht="15.75" hidden="1" x14ac:dyDescent="0.25">
      <c r="A1104" s="79" t="s">
        <v>1950</v>
      </c>
      <c r="B1104" s="79" t="s">
        <v>127</v>
      </c>
      <c r="C1104" s="79" t="s">
        <v>313</v>
      </c>
      <c r="D1104" s="79" t="s">
        <v>588</v>
      </c>
      <c r="E1104" s="79" t="s">
        <v>109</v>
      </c>
      <c r="F1104" s="81">
        <v>50000</v>
      </c>
      <c r="G1104" s="80" t="s">
        <v>13</v>
      </c>
      <c r="H1104" s="82"/>
      <c r="I1104" s="78"/>
      <c r="J1104" s="80" t="s">
        <v>3</v>
      </c>
      <c r="K1104" s="80" t="s">
        <v>59</v>
      </c>
      <c r="L1104" s="80" t="s">
        <v>60</v>
      </c>
    </row>
    <row r="1105" spans="1:12" ht="15.75" hidden="1" x14ac:dyDescent="0.25">
      <c r="A1105" s="79" t="s">
        <v>2116</v>
      </c>
      <c r="B1105" s="79" t="s">
        <v>139</v>
      </c>
      <c r="C1105" s="79" t="s">
        <v>87</v>
      </c>
      <c r="D1105" s="79" t="s">
        <v>588</v>
      </c>
      <c r="E1105" s="79" t="s">
        <v>463</v>
      </c>
      <c r="F1105" s="81">
        <v>50000</v>
      </c>
      <c r="G1105" s="80" t="s">
        <v>13</v>
      </c>
      <c r="H1105" s="82"/>
      <c r="I1105" s="78"/>
      <c r="J1105" s="80" t="s">
        <v>3</v>
      </c>
      <c r="K1105" s="80" t="s">
        <v>59</v>
      </c>
      <c r="L1105" s="80" t="s">
        <v>60</v>
      </c>
    </row>
    <row r="1106" spans="1:12" ht="15.75" hidden="1" x14ac:dyDescent="0.25">
      <c r="A1106" s="79" t="s">
        <v>2864</v>
      </c>
      <c r="B1106" s="79" t="s">
        <v>2865</v>
      </c>
      <c r="C1106" s="86"/>
      <c r="D1106" s="79" t="s">
        <v>2272</v>
      </c>
      <c r="E1106" s="79" t="s">
        <v>3386</v>
      </c>
      <c r="F1106" s="81">
        <v>50000</v>
      </c>
      <c r="G1106" s="80" t="s">
        <v>13</v>
      </c>
      <c r="H1106" s="82"/>
      <c r="I1106" s="78"/>
      <c r="J1106" s="80" t="s">
        <v>2</v>
      </c>
      <c r="K1106" s="80" t="s">
        <v>14</v>
      </c>
      <c r="L1106" s="80" t="s">
        <v>15</v>
      </c>
    </row>
    <row r="1107" spans="1:12" ht="15.75" hidden="1" x14ac:dyDescent="0.25">
      <c r="A1107" s="79" t="s">
        <v>130</v>
      </c>
      <c r="B1107" s="79" t="s">
        <v>349</v>
      </c>
      <c r="C1107" s="79" t="s">
        <v>313</v>
      </c>
      <c r="D1107" s="79" t="s">
        <v>2868</v>
      </c>
      <c r="E1107" s="79" t="s">
        <v>261</v>
      </c>
      <c r="F1107" s="81">
        <v>49946</v>
      </c>
      <c r="G1107" s="80" t="s">
        <v>13</v>
      </c>
      <c r="H1107" s="82"/>
      <c r="I1107" s="78"/>
      <c r="J1107" s="80" t="s">
        <v>2</v>
      </c>
      <c r="K1107" s="80" t="s">
        <v>14</v>
      </c>
      <c r="L1107" s="80" t="s">
        <v>15</v>
      </c>
    </row>
    <row r="1108" spans="1:12" ht="15.75" hidden="1" x14ac:dyDescent="0.25">
      <c r="A1108" s="79" t="s">
        <v>2055</v>
      </c>
      <c r="B1108" s="79" t="s">
        <v>78</v>
      </c>
      <c r="C1108" s="86"/>
      <c r="D1108" s="79" t="s">
        <v>782</v>
      </c>
      <c r="E1108" s="79" t="s">
        <v>163</v>
      </c>
      <c r="F1108" s="81">
        <v>49928</v>
      </c>
      <c r="G1108" s="80" t="s">
        <v>13</v>
      </c>
      <c r="H1108" s="82"/>
      <c r="I1108" s="78"/>
      <c r="J1108" s="80" t="s">
        <v>1</v>
      </c>
      <c r="K1108" s="80" t="s">
        <v>59</v>
      </c>
      <c r="L1108" s="80" t="s">
        <v>60</v>
      </c>
    </row>
    <row r="1109" spans="1:12" ht="15.75" hidden="1" x14ac:dyDescent="0.25">
      <c r="A1109" s="79" t="s">
        <v>2213</v>
      </c>
      <c r="B1109" s="79" t="s">
        <v>2214</v>
      </c>
      <c r="C1109" s="79" t="s">
        <v>144</v>
      </c>
      <c r="D1109" s="79" t="s">
        <v>1654</v>
      </c>
      <c r="E1109" s="79" t="s">
        <v>53</v>
      </c>
      <c r="F1109" s="81">
        <v>49928</v>
      </c>
      <c r="G1109" s="80" t="s">
        <v>13</v>
      </c>
      <c r="H1109" s="82"/>
      <c r="I1109" s="78"/>
      <c r="J1109" s="80" t="s">
        <v>2</v>
      </c>
      <c r="K1109" s="80" t="s">
        <v>14</v>
      </c>
      <c r="L1109" s="80" t="s">
        <v>15</v>
      </c>
    </row>
    <row r="1110" spans="1:12" ht="15.75" hidden="1" x14ac:dyDescent="0.25">
      <c r="A1110" s="79" t="s">
        <v>2072</v>
      </c>
      <c r="B1110" s="79" t="s">
        <v>1256</v>
      </c>
      <c r="C1110" s="79" t="s">
        <v>704</v>
      </c>
      <c r="D1110" s="79" t="s">
        <v>782</v>
      </c>
      <c r="E1110" s="79" t="s">
        <v>428</v>
      </c>
      <c r="F1110" s="81">
        <v>49926</v>
      </c>
      <c r="G1110" s="80" t="s">
        <v>13</v>
      </c>
      <c r="H1110" s="82"/>
      <c r="I1110" s="78"/>
      <c r="J1110" s="80" t="s">
        <v>3</v>
      </c>
      <c r="K1110" s="80" t="s">
        <v>59</v>
      </c>
      <c r="L1110" s="80" t="s">
        <v>60</v>
      </c>
    </row>
    <row r="1111" spans="1:12" ht="15.75" hidden="1" x14ac:dyDescent="0.25">
      <c r="A1111" s="79" t="s">
        <v>1423</v>
      </c>
      <c r="B1111" s="79" t="s">
        <v>2030</v>
      </c>
      <c r="C1111" s="79" t="s">
        <v>1525</v>
      </c>
      <c r="D1111" s="79" t="s">
        <v>201</v>
      </c>
      <c r="E1111" s="79" t="s">
        <v>535</v>
      </c>
      <c r="F1111" s="81">
        <v>49921</v>
      </c>
      <c r="G1111" s="80" t="s">
        <v>13</v>
      </c>
      <c r="H1111" s="82"/>
      <c r="I1111" s="78"/>
      <c r="J1111" s="80" t="s">
        <v>3375</v>
      </c>
      <c r="K1111" s="80" t="s">
        <v>59</v>
      </c>
      <c r="L1111" s="80" t="s">
        <v>60</v>
      </c>
    </row>
    <row r="1112" spans="1:12" ht="15.75" hidden="1" x14ac:dyDescent="0.25">
      <c r="A1112" s="79" t="s">
        <v>1825</v>
      </c>
      <c r="B1112" s="79" t="s">
        <v>956</v>
      </c>
      <c r="C1112" s="79" t="s">
        <v>1074</v>
      </c>
      <c r="D1112" s="79" t="s">
        <v>201</v>
      </c>
      <c r="E1112" s="79" t="s">
        <v>1050</v>
      </c>
      <c r="F1112" s="81">
        <v>49917</v>
      </c>
      <c r="G1112" s="80" t="s">
        <v>13</v>
      </c>
      <c r="H1112" s="82"/>
      <c r="I1112" s="78"/>
      <c r="J1112" s="80" t="s">
        <v>3375</v>
      </c>
      <c r="K1112" s="80" t="s">
        <v>59</v>
      </c>
      <c r="L1112" s="80" t="s">
        <v>60</v>
      </c>
    </row>
    <row r="1113" spans="1:12" ht="15.75" hidden="1" x14ac:dyDescent="0.25">
      <c r="A1113" s="79" t="s">
        <v>2142</v>
      </c>
      <c r="B1113" s="79" t="s">
        <v>2143</v>
      </c>
      <c r="C1113" s="79" t="s">
        <v>115</v>
      </c>
      <c r="D1113" s="79" t="s">
        <v>588</v>
      </c>
      <c r="E1113" s="79" t="s">
        <v>603</v>
      </c>
      <c r="F1113" s="81">
        <v>49896</v>
      </c>
      <c r="G1113" s="80" t="s">
        <v>13</v>
      </c>
      <c r="H1113" s="82"/>
      <c r="I1113" s="78"/>
      <c r="J1113" s="80" t="s">
        <v>1</v>
      </c>
      <c r="K1113" s="80" t="s">
        <v>59</v>
      </c>
      <c r="L1113" s="80" t="s">
        <v>60</v>
      </c>
    </row>
    <row r="1114" spans="1:12" ht="15.75" hidden="1" x14ac:dyDescent="0.25">
      <c r="A1114" s="79" t="s">
        <v>1786</v>
      </c>
      <c r="B1114" s="79" t="s">
        <v>263</v>
      </c>
      <c r="C1114" s="79" t="s">
        <v>898</v>
      </c>
      <c r="D1114" s="79" t="s">
        <v>1654</v>
      </c>
      <c r="E1114" s="79" t="s">
        <v>53</v>
      </c>
      <c r="F1114" s="81">
        <v>49829</v>
      </c>
      <c r="G1114" s="80" t="s">
        <v>13</v>
      </c>
      <c r="H1114" s="82"/>
      <c r="I1114" s="78"/>
      <c r="J1114" s="80" t="s">
        <v>3373</v>
      </c>
      <c r="K1114" s="80" t="s">
        <v>14</v>
      </c>
      <c r="L1114" s="80" t="s">
        <v>15</v>
      </c>
    </row>
    <row r="1115" spans="1:12" ht="15.75" hidden="1" x14ac:dyDescent="0.25">
      <c r="A1115" s="79" t="s">
        <v>2159</v>
      </c>
      <c r="B1115" s="79" t="s">
        <v>969</v>
      </c>
      <c r="C1115" s="79" t="s">
        <v>3688</v>
      </c>
      <c r="D1115" s="79" t="s">
        <v>782</v>
      </c>
      <c r="E1115" s="79" t="s">
        <v>916</v>
      </c>
      <c r="F1115" s="81">
        <v>49729</v>
      </c>
      <c r="G1115" s="80" t="s">
        <v>13</v>
      </c>
      <c r="H1115" s="82"/>
      <c r="I1115" s="78"/>
      <c r="J1115" s="80" t="s">
        <v>3</v>
      </c>
      <c r="K1115" s="80" t="s">
        <v>59</v>
      </c>
      <c r="L1115" s="80" t="s">
        <v>60</v>
      </c>
    </row>
    <row r="1116" spans="1:12" ht="15.75" hidden="1" x14ac:dyDescent="0.25">
      <c r="A1116" s="79" t="s">
        <v>1630</v>
      </c>
      <c r="B1116" s="79" t="s">
        <v>1631</v>
      </c>
      <c r="C1116" s="79" t="s">
        <v>313</v>
      </c>
      <c r="D1116" s="79" t="s">
        <v>1654</v>
      </c>
      <c r="E1116" s="79" t="s">
        <v>53</v>
      </c>
      <c r="F1116" s="81">
        <v>49714</v>
      </c>
      <c r="G1116" s="80" t="s">
        <v>13</v>
      </c>
      <c r="H1116" s="82"/>
      <c r="I1116" s="78"/>
      <c r="J1116" s="80" t="s">
        <v>2</v>
      </c>
      <c r="K1116" s="80" t="s">
        <v>14</v>
      </c>
      <c r="L1116" s="80" t="s">
        <v>15</v>
      </c>
    </row>
    <row r="1117" spans="1:12" ht="15.75" hidden="1" x14ac:dyDescent="0.25">
      <c r="A1117" s="79" t="s">
        <v>2158</v>
      </c>
      <c r="B1117" s="79" t="s">
        <v>86</v>
      </c>
      <c r="C1117" s="79" t="s">
        <v>832</v>
      </c>
      <c r="D1117" s="79" t="s">
        <v>1654</v>
      </c>
      <c r="E1117" s="79" t="s">
        <v>53</v>
      </c>
      <c r="F1117" s="81">
        <v>49714</v>
      </c>
      <c r="G1117" s="80" t="s">
        <v>13</v>
      </c>
      <c r="H1117" s="82"/>
      <c r="I1117" s="78"/>
      <c r="J1117" s="80" t="s">
        <v>2</v>
      </c>
      <c r="K1117" s="80" t="s">
        <v>14</v>
      </c>
      <c r="L1117" s="80" t="s">
        <v>15</v>
      </c>
    </row>
    <row r="1118" spans="1:12" ht="15.75" hidden="1" x14ac:dyDescent="0.25">
      <c r="A1118" s="79" t="s">
        <v>2160</v>
      </c>
      <c r="B1118" s="79" t="s">
        <v>210</v>
      </c>
      <c r="C1118" s="79" t="s">
        <v>115</v>
      </c>
      <c r="D1118" s="79" t="s">
        <v>782</v>
      </c>
      <c r="E1118" s="79" t="s">
        <v>916</v>
      </c>
      <c r="F1118" s="81">
        <v>49685</v>
      </c>
      <c r="G1118" s="80" t="s">
        <v>13</v>
      </c>
      <c r="H1118" s="82"/>
      <c r="I1118" s="78"/>
      <c r="J1118" s="80" t="s">
        <v>3375</v>
      </c>
      <c r="K1118" s="80" t="s">
        <v>59</v>
      </c>
      <c r="L1118" s="80" t="s">
        <v>60</v>
      </c>
    </row>
    <row r="1119" spans="1:12" ht="15.75" hidden="1" x14ac:dyDescent="0.25">
      <c r="A1119" s="79" t="s">
        <v>1363</v>
      </c>
      <c r="B1119" s="79" t="s">
        <v>95</v>
      </c>
      <c r="C1119" s="79" t="s">
        <v>144</v>
      </c>
      <c r="D1119" s="79" t="s">
        <v>782</v>
      </c>
      <c r="E1119" s="79" t="s">
        <v>527</v>
      </c>
      <c r="F1119" s="81">
        <v>49680</v>
      </c>
      <c r="G1119" s="80" t="s">
        <v>13</v>
      </c>
      <c r="H1119" s="82"/>
      <c r="I1119" s="78"/>
      <c r="J1119" s="80" t="s">
        <v>1</v>
      </c>
      <c r="K1119" s="80" t="s">
        <v>59</v>
      </c>
      <c r="L1119" s="80" t="s">
        <v>60</v>
      </c>
    </row>
    <row r="1120" spans="1:12" ht="15.75" hidden="1" x14ac:dyDescent="0.25">
      <c r="A1120" s="79" t="s">
        <v>2227</v>
      </c>
      <c r="B1120" s="79" t="s">
        <v>1321</v>
      </c>
      <c r="C1120" s="79" t="s">
        <v>17</v>
      </c>
      <c r="D1120" s="79" t="s">
        <v>2228</v>
      </c>
      <c r="E1120" s="79" t="s">
        <v>221</v>
      </c>
      <c r="F1120" s="81">
        <v>49627</v>
      </c>
      <c r="G1120" s="80" t="s">
        <v>13</v>
      </c>
      <c r="H1120" s="82"/>
      <c r="I1120" s="78"/>
      <c r="J1120" s="80" t="s">
        <v>2</v>
      </c>
      <c r="K1120" s="80" t="s">
        <v>14</v>
      </c>
      <c r="L1120" s="80" t="s">
        <v>15</v>
      </c>
    </row>
    <row r="1121" spans="1:12" ht="15.75" hidden="1" x14ac:dyDescent="0.25">
      <c r="A1121" s="79" t="s">
        <v>2047</v>
      </c>
      <c r="B1121" s="79" t="s">
        <v>2048</v>
      </c>
      <c r="C1121" s="79" t="s">
        <v>63</v>
      </c>
      <c r="D1121" s="79" t="s">
        <v>201</v>
      </c>
      <c r="E1121" s="79" t="s">
        <v>623</v>
      </c>
      <c r="F1121" s="81">
        <v>49590</v>
      </c>
      <c r="G1121" s="80" t="s">
        <v>13</v>
      </c>
      <c r="H1121" s="82"/>
      <c r="I1121" s="78"/>
      <c r="J1121" s="80" t="s">
        <v>3375</v>
      </c>
      <c r="K1121" s="80" t="s">
        <v>59</v>
      </c>
      <c r="L1121" s="80" t="s">
        <v>60</v>
      </c>
    </row>
    <row r="1122" spans="1:12" ht="15.75" hidden="1" x14ac:dyDescent="0.25">
      <c r="A1122" s="79" t="s">
        <v>2043</v>
      </c>
      <c r="B1122" s="79" t="s">
        <v>1656</v>
      </c>
      <c r="C1122" s="86"/>
      <c r="D1122" s="79" t="s">
        <v>2044</v>
      </c>
      <c r="E1122" s="79" t="s">
        <v>96</v>
      </c>
      <c r="F1122" s="81">
        <v>49490</v>
      </c>
      <c r="G1122" s="80" t="s">
        <v>13</v>
      </c>
      <c r="H1122" s="82"/>
      <c r="I1122" s="78"/>
      <c r="J1122" s="80" t="s">
        <v>3373</v>
      </c>
      <c r="K1122" s="80" t="s">
        <v>14</v>
      </c>
      <c r="L1122" s="80" t="s">
        <v>15</v>
      </c>
    </row>
    <row r="1123" spans="1:12" ht="15.75" hidden="1" x14ac:dyDescent="0.25">
      <c r="A1123" s="79" t="s">
        <v>209</v>
      </c>
      <c r="B1123" s="79" t="s">
        <v>8</v>
      </c>
      <c r="C1123" s="79" t="s">
        <v>91</v>
      </c>
      <c r="D1123" s="79" t="s">
        <v>2232</v>
      </c>
      <c r="E1123" s="79" t="s">
        <v>789</v>
      </c>
      <c r="F1123" s="81">
        <v>49450</v>
      </c>
      <c r="G1123" s="80" t="s">
        <v>13</v>
      </c>
      <c r="H1123" s="82"/>
      <c r="I1123" s="84"/>
      <c r="J1123" s="80" t="s">
        <v>2</v>
      </c>
      <c r="K1123" s="80" t="s">
        <v>14</v>
      </c>
      <c r="L1123" s="80" t="s">
        <v>15</v>
      </c>
    </row>
    <row r="1124" spans="1:12" ht="15.75" hidden="1" x14ac:dyDescent="0.25">
      <c r="A1124" s="79" t="s">
        <v>3739</v>
      </c>
      <c r="B1124" s="79" t="s">
        <v>3740</v>
      </c>
      <c r="C1124" s="79" t="s">
        <v>3741</v>
      </c>
      <c r="D1124" s="79" t="s">
        <v>3742</v>
      </c>
      <c r="E1124" s="79" t="s">
        <v>570</v>
      </c>
      <c r="F1124" s="81">
        <v>49450</v>
      </c>
      <c r="G1124" s="80" t="s">
        <v>13</v>
      </c>
      <c r="H1124" s="82"/>
      <c r="I1124" s="78"/>
      <c r="J1124" s="80" t="s">
        <v>2</v>
      </c>
      <c r="K1124" s="80" t="s">
        <v>14</v>
      </c>
      <c r="L1124" s="80" t="s">
        <v>15</v>
      </c>
    </row>
    <row r="1125" spans="1:12" ht="15.75" hidden="1" x14ac:dyDescent="0.25">
      <c r="A1125" s="79" t="s">
        <v>1070</v>
      </c>
      <c r="B1125" s="79" t="s">
        <v>2100</v>
      </c>
      <c r="C1125" s="86"/>
      <c r="D1125" s="79" t="s">
        <v>2101</v>
      </c>
      <c r="E1125" s="79" t="s">
        <v>1579</v>
      </c>
      <c r="F1125" s="81">
        <v>49450</v>
      </c>
      <c r="G1125" s="80" t="s">
        <v>13</v>
      </c>
      <c r="H1125" s="82"/>
      <c r="I1125" s="78"/>
      <c r="J1125" s="80" t="s">
        <v>2</v>
      </c>
      <c r="K1125" s="80" t="s">
        <v>14</v>
      </c>
      <c r="L1125" s="80" t="s">
        <v>15</v>
      </c>
    </row>
    <row r="1126" spans="1:12" ht="15.75" hidden="1" x14ac:dyDescent="0.25">
      <c r="A1126" s="79" t="s">
        <v>2172</v>
      </c>
      <c r="B1126" s="79" t="s">
        <v>2173</v>
      </c>
      <c r="C1126" s="79" t="s">
        <v>1165</v>
      </c>
      <c r="D1126" s="79" t="s">
        <v>2174</v>
      </c>
      <c r="E1126" s="79" t="s">
        <v>508</v>
      </c>
      <c r="F1126" s="81">
        <v>49449</v>
      </c>
      <c r="G1126" s="80" t="s">
        <v>13</v>
      </c>
      <c r="H1126" s="82"/>
      <c r="I1126" s="78"/>
      <c r="J1126" s="80" t="s">
        <v>3</v>
      </c>
      <c r="K1126" s="80" t="s">
        <v>59</v>
      </c>
      <c r="L1126" s="80" t="s">
        <v>60</v>
      </c>
    </row>
    <row r="1127" spans="1:12" ht="15.75" hidden="1" x14ac:dyDescent="0.25">
      <c r="A1127" s="79" t="s">
        <v>2832</v>
      </c>
      <c r="B1127" s="79" t="s">
        <v>74</v>
      </c>
      <c r="C1127" s="79" t="s">
        <v>483</v>
      </c>
      <c r="D1127" s="79" t="s">
        <v>2267</v>
      </c>
      <c r="E1127" s="79" t="s">
        <v>141</v>
      </c>
      <c r="F1127" s="81">
        <v>49435</v>
      </c>
      <c r="G1127" s="80" t="s">
        <v>13</v>
      </c>
      <c r="H1127" s="82"/>
      <c r="I1127" s="78"/>
      <c r="J1127" s="80" t="s">
        <v>2</v>
      </c>
      <c r="K1127" s="80" t="s">
        <v>14</v>
      </c>
      <c r="L1127" s="80" t="s">
        <v>15</v>
      </c>
    </row>
    <row r="1128" spans="1:12" ht="15.75" hidden="1" x14ac:dyDescent="0.25">
      <c r="A1128" s="79" t="s">
        <v>2233</v>
      </c>
      <c r="B1128" s="79" t="s">
        <v>78</v>
      </c>
      <c r="C1128" s="79" t="s">
        <v>837</v>
      </c>
      <c r="D1128" s="79" t="s">
        <v>2234</v>
      </c>
      <c r="E1128" s="79" t="s">
        <v>270</v>
      </c>
      <c r="F1128" s="81">
        <v>49431</v>
      </c>
      <c r="G1128" s="80" t="s">
        <v>13</v>
      </c>
      <c r="H1128" s="82"/>
      <c r="I1128" s="85"/>
      <c r="J1128" s="80" t="s">
        <v>2</v>
      </c>
      <c r="K1128" s="80" t="s">
        <v>14</v>
      </c>
      <c r="L1128" s="80" t="s">
        <v>15</v>
      </c>
    </row>
    <row r="1129" spans="1:12" ht="15.75" hidden="1" x14ac:dyDescent="0.25">
      <c r="A1129" s="79" t="s">
        <v>2176</v>
      </c>
      <c r="B1129" s="79" t="s">
        <v>2177</v>
      </c>
      <c r="C1129" s="86"/>
      <c r="D1129" s="79" t="s">
        <v>1654</v>
      </c>
      <c r="E1129" s="79" t="s">
        <v>53</v>
      </c>
      <c r="F1129" s="81">
        <v>49366</v>
      </c>
      <c r="G1129" s="80" t="s">
        <v>13</v>
      </c>
      <c r="H1129" s="82"/>
      <c r="I1129" s="78"/>
      <c r="J1129" s="80" t="s">
        <v>2</v>
      </c>
      <c r="K1129" s="80" t="s">
        <v>14</v>
      </c>
      <c r="L1129" s="80" t="s">
        <v>15</v>
      </c>
    </row>
    <row r="1130" spans="1:12" ht="15.75" hidden="1" x14ac:dyDescent="0.25">
      <c r="A1130" s="79" t="s">
        <v>2240</v>
      </c>
      <c r="B1130" s="79" t="s">
        <v>139</v>
      </c>
      <c r="C1130" s="79" t="s">
        <v>127</v>
      </c>
      <c r="D1130" s="79" t="s">
        <v>2241</v>
      </c>
      <c r="E1130" s="79" t="s">
        <v>493</v>
      </c>
      <c r="F1130" s="81">
        <v>49267</v>
      </c>
      <c r="G1130" s="80" t="s">
        <v>13</v>
      </c>
      <c r="H1130" s="82"/>
      <c r="I1130" s="78"/>
      <c r="J1130" s="80" t="s">
        <v>2</v>
      </c>
      <c r="K1130" s="80" t="s">
        <v>14</v>
      </c>
      <c r="L1130" s="80" t="s">
        <v>15</v>
      </c>
    </row>
    <row r="1131" spans="1:12" ht="15.75" hidden="1" x14ac:dyDescent="0.25">
      <c r="A1131" s="79" t="s">
        <v>2242</v>
      </c>
      <c r="B1131" s="79" t="s">
        <v>1285</v>
      </c>
      <c r="C1131" s="79" t="s">
        <v>956</v>
      </c>
      <c r="D1131" s="79" t="s">
        <v>2243</v>
      </c>
      <c r="E1131" s="79" t="s">
        <v>141</v>
      </c>
      <c r="F1131" s="81">
        <v>49257</v>
      </c>
      <c r="G1131" s="80" t="s">
        <v>13</v>
      </c>
      <c r="H1131" s="82"/>
      <c r="I1131" s="78"/>
      <c r="J1131" s="80" t="s">
        <v>2</v>
      </c>
      <c r="K1131" s="80" t="s">
        <v>14</v>
      </c>
      <c r="L1131" s="80" t="s">
        <v>15</v>
      </c>
    </row>
    <row r="1132" spans="1:12" ht="15.75" hidden="1" x14ac:dyDescent="0.25">
      <c r="A1132" s="79" t="s">
        <v>2167</v>
      </c>
      <c r="B1132" s="79" t="s">
        <v>601</v>
      </c>
      <c r="C1132" s="79" t="s">
        <v>115</v>
      </c>
      <c r="D1132" s="79" t="s">
        <v>782</v>
      </c>
      <c r="E1132" s="79" t="s">
        <v>603</v>
      </c>
      <c r="F1132" s="81">
        <v>49230</v>
      </c>
      <c r="G1132" s="76" t="s">
        <v>13</v>
      </c>
      <c r="H1132" s="77"/>
      <c r="I1132" s="78"/>
      <c r="J1132" s="80" t="s">
        <v>3</v>
      </c>
      <c r="K1132" s="80" t="s">
        <v>59</v>
      </c>
      <c r="L1132" s="80" t="s">
        <v>60</v>
      </c>
    </row>
    <row r="1133" spans="1:12" ht="15.75" hidden="1" x14ac:dyDescent="0.25">
      <c r="A1133" s="79" t="s">
        <v>2245</v>
      </c>
      <c r="B1133" s="79" t="s">
        <v>2147</v>
      </c>
      <c r="C1133" s="79" t="s">
        <v>704</v>
      </c>
      <c r="D1133" s="79" t="s">
        <v>2246</v>
      </c>
      <c r="E1133" s="79" t="s">
        <v>505</v>
      </c>
      <c r="F1133" s="81">
        <v>49184</v>
      </c>
      <c r="G1133" s="80" t="s">
        <v>13</v>
      </c>
      <c r="H1133" s="82"/>
      <c r="I1133" s="78"/>
      <c r="J1133" s="80" t="s">
        <v>2</v>
      </c>
      <c r="K1133" s="80" t="s">
        <v>14</v>
      </c>
      <c r="L1133" s="80" t="s">
        <v>15</v>
      </c>
    </row>
    <row r="1134" spans="1:12" ht="15.75" hidden="1" x14ac:dyDescent="0.25">
      <c r="A1134" s="79" t="s">
        <v>2169</v>
      </c>
      <c r="B1134" s="79" t="s">
        <v>131</v>
      </c>
      <c r="C1134" s="79" t="s">
        <v>774</v>
      </c>
      <c r="D1134" s="79" t="s">
        <v>782</v>
      </c>
      <c r="E1134" s="79" t="s">
        <v>1263</v>
      </c>
      <c r="F1134" s="81">
        <v>49160</v>
      </c>
      <c r="G1134" s="80" t="s">
        <v>13</v>
      </c>
      <c r="H1134" s="82"/>
      <c r="I1134" s="78"/>
      <c r="J1134" s="80" t="s">
        <v>3375</v>
      </c>
      <c r="K1134" s="80" t="s">
        <v>59</v>
      </c>
      <c r="L1134" s="80" t="s">
        <v>60</v>
      </c>
    </row>
    <row r="1135" spans="1:12" ht="15.75" hidden="1" x14ac:dyDescent="0.25">
      <c r="A1135" s="79" t="s">
        <v>2163</v>
      </c>
      <c r="B1135" s="79" t="s">
        <v>35</v>
      </c>
      <c r="C1135" s="79" t="s">
        <v>3001</v>
      </c>
      <c r="D1135" s="79" t="s">
        <v>782</v>
      </c>
      <c r="E1135" s="79" t="s">
        <v>916</v>
      </c>
      <c r="F1135" s="81">
        <v>49160</v>
      </c>
      <c r="G1135" s="80" t="s">
        <v>13</v>
      </c>
      <c r="H1135" s="82"/>
      <c r="I1135" s="78"/>
      <c r="J1135" s="80" t="s">
        <v>3375</v>
      </c>
      <c r="K1135" s="80" t="s">
        <v>59</v>
      </c>
      <c r="L1135" s="80" t="s">
        <v>60</v>
      </c>
    </row>
    <row r="1136" spans="1:12" ht="15.75" hidden="1" x14ac:dyDescent="0.25">
      <c r="A1136" s="79" t="s">
        <v>2086</v>
      </c>
      <c r="B1136" s="79" t="s">
        <v>263</v>
      </c>
      <c r="C1136" s="79" t="s">
        <v>207</v>
      </c>
      <c r="D1136" s="79" t="s">
        <v>201</v>
      </c>
      <c r="E1136" s="79" t="s">
        <v>1050</v>
      </c>
      <c r="F1136" s="81">
        <v>49136</v>
      </c>
      <c r="G1136" s="80" t="s">
        <v>13</v>
      </c>
      <c r="H1136" s="83">
        <v>2000</v>
      </c>
      <c r="I1136" s="78"/>
      <c r="J1136" s="80" t="s">
        <v>1</v>
      </c>
      <c r="K1136" s="80" t="s">
        <v>59</v>
      </c>
      <c r="L1136" s="80" t="s">
        <v>60</v>
      </c>
    </row>
    <row r="1137" spans="1:12" ht="15.75" hidden="1" x14ac:dyDescent="0.25">
      <c r="A1137" s="79" t="s">
        <v>2247</v>
      </c>
      <c r="B1137" s="79" t="s">
        <v>752</v>
      </c>
      <c r="C1137" s="79" t="s">
        <v>3688</v>
      </c>
      <c r="D1137" s="79" t="s">
        <v>2248</v>
      </c>
      <c r="E1137" s="79" t="s">
        <v>385</v>
      </c>
      <c r="F1137" s="81">
        <v>49115</v>
      </c>
      <c r="G1137" s="80" t="s">
        <v>13</v>
      </c>
      <c r="H1137" s="82"/>
      <c r="I1137" s="78"/>
      <c r="J1137" s="80" t="s">
        <v>2</v>
      </c>
      <c r="K1137" s="80" t="s">
        <v>14</v>
      </c>
      <c r="L1137" s="80" t="s">
        <v>15</v>
      </c>
    </row>
    <row r="1138" spans="1:12" ht="15.75" hidden="1" x14ac:dyDescent="0.25">
      <c r="A1138" s="79" t="s">
        <v>288</v>
      </c>
      <c r="B1138" s="79" t="s">
        <v>696</v>
      </c>
      <c r="C1138" s="79" t="s">
        <v>774</v>
      </c>
      <c r="D1138" s="79" t="s">
        <v>782</v>
      </c>
      <c r="E1138" s="79" t="s">
        <v>258</v>
      </c>
      <c r="F1138" s="81">
        <v>49092</v>
      </c>
      <c r="G1138" s="80" t="s">
        <v>13</v>
      </c>
      <c r="H1138" s="82"/>
      <c r="I1138" s="78"/>
      <c r="J1138" s="80" t="s">
        <v>3</v>
      </c>
      <c r="K1138" s="80" t="s">
        <v>59</v>
      </c>
      <c r="L1138" s="80" t="s">
        <v>60</v>
      </c>
    </row>
    <row r="1139" spans="1:12" ht="15.75" hidden="1" x14ac:dyDescent="0.25">
      <c r="A1139" s="79" t="s">
        <v>2249</v>
      </c>
      <c r="B1139" s="79" t="s">
        <v>351</v>
      </c>
      <c r="C1139" s="79" t="s">
        <v>144</v>
      </c>
      <c r="D1139" s="79" t="s">
        <v>2250</v>
      </c>
      <c r="E1139" s="79" t="s">
        <v>198</v>
      </c>
      <c r="F1139" s="81">
        <v>49087</v>
      </c>
      <c r="G1139" s="76" t="s">
        <v>13</v>
      </c>
      <c r="H1139" s="77"/>
      <c r="I1139" s="78"/>
      <c r="J1139" s="80" t="s">
        <v>2</v>
      </c>
      <c r="K1139" s="80" t="s">
        <v>14</v>
      </c>
      <c r="L1139" s="80" t="s">
        <v>15</v>
      </c>
    </row>
    <row r="1140" spans="1:12" ht="15.75" hidden="1" x14ac:dyDescent="0.25">
      <c r="A1140" s="79" t="s">
        <v>3743</v>
      </c>
      <c r="B1140" s="79" t="s">
        <v>3744</v>
      </c>
      <c r="C1140" s="79" t="s">
        <v>181</v>
      </c>
      <c r="D1140" s="79" t="s">
        <v>588</v>
      </c>
      <c r="E1140" s="79" t="s">
        <v>189</v>
      </c>
      <c r="F1140" s="81">
        <v>49000</v>
      </c>
      <c r="G1140" s="80" t="s">
        <v>13</v>
      </c>
      <c r="H1140" s="82"/>
      <c r="I1140" s="78"/>
      <c r="J1140" s="80" t="s">
        <v>3</v>
      </c>
      <c r="K1140" s="80" t="s">
        <v>59</v>
      </c>
      <c r="L1140" s="80" t="s">
        <v>60</v>
      </c>
    </row>
    <row r="1141" spans="1:12" ht="15.75" hidden="1" x14ac:dyDescent="0.25">
      <c r="A1141" s="79" t="s">
        <v>2015</v>
      </c>
      <c r="B1141" s="79" t="s">
        <v>1194</v>
      </c>
      <c r="C1141" s="79" t="s">
        <v>774</v>
      </c>
      <c r="D1141" s="79" t="s">
        <v>588</v>
      </c>
      <c r="E1141" s="79" t="s">
        <v>535</v>
      </c>
      <c r="F1141" s="81">
        <v>48986</v>
      </c>
      <c r="G1141" s="80" t="s">
        <v>13</v>
      </c>
      <c r="H1141" s="82"/>
      <c r="I1141" s="78"/>
      <c r="J1141" s="80" t="s">
        <v>3375</v>
      </c>
      <c r="K1141" s="80" t="s">
        <v>59</v>
      </c>
      <c r="L1141" s="80" t="s">
        <v>60</v>
      </c>
    </row>
    <row r="1142" spans="1:12" ht="15.75" hidden="1" x14ac:dyDescent="0.25">
      <c r="A1142" s="79" t="s">
        <v>2117</v>
      </c>
      <c r="B1142" s="79" t="s">
        <v>2118</v>
      </c>
      <c r="C1142" s="86"/>
      <c r="D1142" s="79" t="s">
        <v>201</v>
      </c>
      <c r="E1142" s="79" t="s">
        <v>1050</v>
      </c>
      <c r="F1142" s="81">
        <v>48968</v>
      </c>
      <c r="G1142" s="80" t="s">
        <v>13</v>
      </c>
      <c r="H1142" s="82"/>
      <c r="I1142" s="78"/>
      <c r="J1142" s="80" t="s">
        <v>3</v>
      </c>
      <c r="K1142" s="80" t="s">
        <v>59</v>
      </c>
      <c r="L1142" s="80" t="s">
        <v>60</v>
      </c>
    </row>
    <row r="1143" spans="1:12" ht="15.75" hidden="1" x14ac:dyDescent="0.25">
      <c r="A1143" s="79" t="s">
        <v>580</v>
      </c>
      <c r="B1143" s="79" t="s">
        <v>2204</v>
      </c>
      <c r="C1143" s="79" t="s">
        <v>3745</v>
      </c>
      <c r="D1143" s="79" t="s">
        <v>3746</v>
      </c>
      <c r="E1143" s="79" t="s">
        <v>2661</v>
      </c>
      <c r="F1143" s="81">
        <v>48922</v>
      </c>
      <c r="G1143" s="80" t="s">
        <v>13</v>
      </c>
      <c r="H1143" s="82"/>
      <c r="I1143" s="78"/>
      <c r="J1143" s="80" t="s">
        <v>2</v>
      </c>
      <c r="K1143" s="80" t="s">
        <v>14</v>
      </c>
      <c r="L1143" s="80" t="s">
        <v>15</v>
      </c>
    </row>
    <row r="1144" spans="1:12" ht="15.75" hidden="1" x14ac:dyDescent="0.25">
      <c r="A1144" s="79" t="s">
        <v>1434</v>
      </c>
      <c r="B1144" s="79" t="s">
        <v>118</v>
      </c>
      <c r="C1144" s="86"/>
      <c r="D1144" s="79" t="s">
        <v>588</v>
      </c>
      <c r="E1144" s="79" t="s">
        <v>576</v>
      </c>
      <c r="F1144" s="81">
        <v>48900</v>
      </c>
      <c r="G1144" s="80" t="s">
        <v>13</v>
      </c>
      <c r="H1144" s="82"/>
      <c r="I1144" s="78"/>
      <c r="J1144" s="80" t="s">
        <v>3375</v>
      </c>
      <c r="K1144" s="80" t="s">
        <v>59</v>
      </c>
      <c r="L1144" s="80" t="s">
        <v>60</v>
      </c>
    </row>
    <row r="1145" spans="1:12" ht="15.75" x14ac:dyDescent="0.25">
      <c r="A1145" s="79" t="s">
        <v>1554</v>
      </c>
      <c r="B1145" s="79" t="s">
        <v>1555</v>
      </c>
      <c r="C1145" s="79" t="s">
        <v>1125</v>
      </c>
      <c r="D1145" s="79" t="s">
        <v>1556</v>
      </c>
      <c r="E1145" s="79" t="s">
        <v>205</v>
      </c>
      <c r="F1145" s="81">
        <v>48882</v>
      </c>
      <c r="G1145" s="80" t="s">
        <v>13</v>
      </c>
      <c r="H1145" s="83">
        <v>41667</v>
      </c>
      <c r="I1145" s="78"/>
      <c r="J1145" s="80" t="s">
        <v>0</v>
      </c>
      <c r="K1145" s="80" t="s">
        <v>14</v>
      </c>
      <c r="L1145" s="80" t="s">
        <v>7373</v>
      </c>
    </row>
    <row r="1146" spans="1:12" ht="15.75" hidden="1" x14ac:dyDescent="0.25">
      <c r="A1146" s="79" t="s">
        <v>837</v>
      </c>
      <c r="B1146" s="79" t="s">
        <v>1975</v>
      </c>
      <c r="C1146" s="79" t="s">
        <v>3520</v>
      </c>
      <c r="D1146" s="79" t="s">
        <v>782</v>
      </c>
      <c r="E1146" s="79" t="s">
        <v>623</v>
      </c>
      <c r="F1146" s="81">
        <v>48859</v>
      </c>
      <c r="G1146" s="80" t="s">
        <v>13</v>
      </c>
      <c r="H1146" s="82"/>
      <c r="I1146" s="78"/>
      <c r="J1146" s="80" t="s">
        <v>3</v>
      </c>
      <c r="K1146" s="80" t="s">
        <v>59</v>
      </c>
      <c r="L1146" s="80" t="s">
        <v>60</v>
      </c>
    </row>
    <row r="1147" spans="1:12" ht="15.75" hidden="1" x14ac:dyDescent="0.25">
      <c r="A1147" s="79" t="s">
        <v>2115</v>
      </c>
      <c r="B1147" s="79" t="s">
        <v>990</v>
      </c>
      <c r="C1147" s="79" t="s">
        <v>344</v>
      </c>
      <c r="D1147" s="79" t="s">
        <v>201</v>
      </c>
      <c r="E1147" s="79" t="s">
        <v>1050</v>
      </c>
      <c r="F1147" s="81">
        <v>48857</v>
      </c>
      <c r="G1147" s="80" t="s">
        <v>13</v>
      </c>
      <c r="H1147" s="82"/>
      <c r="I1147" s="78"/>
      <c r="J1147" s="80" t="s">
        <v>3</v>
      </c>
      <c r="K1147" s="80" t="s">
        <v>59</v>
      </c>
      <c r="L1147" s="80" t="s">
        <v>60</v>
      </c>
    </row>
    <row r="1148" spans="1:12" ht="15.75" hidden="1" x14ac:dyDescent="0.25">
      <c r="A1148" s="79" t="s">
        <v>2226</v>
      </c>
      <c r="B1148" s="79" t="s">
        <v>8</v>
      </c>
      <c r="C1148" s="79" t="s">
        <v>1269</v>
      </c>
      <c r="D1148" s="79" t="s">
        <v>782</v>
      </c>
      <c r="E1148" s="79" t="s">
        <v>916</v>
      </c>
      <c r="F1148" s="81">
        <v>48787</v>
      </c>
      <c r="G1148" s="80" t="s">
        <v>13</v>
      </c>
      <c r="H1148" s="82"/>
      <c r="I1148" s="78"/>
      <c r="J1148" s="80" t="s">
        <v>3</v>
      </c>
      <c r="K1148" s="80" t="s">
        <v>59</v>
      </c>
      <c r="L1148" s="80" t="s">
        <v>60</v>
      </c>
    </row>
    <row r="1149" spans="1:12" ht="15.75" hidden="1" x14ac:dyDescent="0.25">
      <c r="A1149" s="79" t="s">
        <v>2215</v>
      </c>
      <c r="B1149" s="79" t="s">
        <v>2216</v>
      </c>
      <c r="C1149" s="86"/>
      <c r="D1149" s="79" t="s">
        <v>3747</v>
      </c>
      <c r="E1149" s="79" t="s">
        <v>658</v>
      </c>
      <c r="F1149" s="81">
        <v>48685</v>
      </c>
      <c r="G1149" s="76" t="s">
        <v>13</v>
      </c>
      <c r="H1149" s="77"/>
      <c r="I1149" s="78"/>
      <c r="J1149" s="80" t="s">
        <v>2</v>
      </c>
      <c r="K1149" s="80" t="s">
        <v>14</v>
      </c>
      <c r="L1149" s="80" t="s">
        <v>15</v>
      </c>
    </row>
    <row r="1150" spans="1:12" ht="15.75" hidden="1" x14ac:dyDescent="0.25">
      <c r="A1150" s="79" t="s">
        <v>2081</v>
      </c>
      <c r="B1150" s="79" t="s">
        <v>951</v>
      </c>
      <c r="C1150" s="79" t="s">
        <v>67</v>
      </c>
      <c r="D1150" s="79" t="s">
        <v>782</v>
      </c>
      <c r="E1150" s="79" t="s">
        <v>535</v>
      </c>
      <c r="F1150" s="81">
        <v>48546</v>
      </c>
      <c r="G1150" s="80" t="s">
        <v>13</v>
      </c>
      <c r="H1150" s="82"/>
      <c r="I1150" s="78"/>
      <c r="J1150" s="80" t="s">
        <v>3</v>
      </c>
      <c r="K1150" s="80" t="s">
        <v>59</v>
      </c>
      <c r="L1150" s="80" t="s">
        <v>60</v>
      </c>
    </row>
    <row r="1151" spans="1:12" ht="15.75" hidden="1" x14ac:dyDescent="0.25">
      <c r="A1151" s="79" t="s">
        <v>2277</v>
      </c>
      <c r="B1151" s="79" t="s">
        <v>2278</v>
      </c>
      <c r="C1151" s="79" t="s">
        <v>1165</v>
      </c>
      <c r="D1151" s="79" t="s">
        <v>2279</v>
      </c>
      <c r="E1151" s="79" t="s">
        <v>2535</v>
      </c>
      <c r="F1151" s="81">
        <v>48512</v>
      </c>
      <c r="G1151" s="80" t="s">
        <v>13</v>
      </c>
      <c r="H1151" s="82"/>
      <c r="I1151" s="78"/>
      <c r="J1151" s="80" t="s">
        <v>3382</v>
      </c>
      <c r="K1151" s="80" t="s">
        <v>14</v>
      </c>
      <c r="L1151" s="80" t="s">
        <v>15</v>
      </c>
    </row>
    <row r="1152" spans="1:12" ht="15.75" hidden="1" x14ac:dyDescent="0.25">
      <c r="A1152" s="79" t="s">
        <v>2280</v>
      </c>
      <c r="B1152" s="79" t="s">
        <v>2281</v>
      </c>
      <c r="C1152" s="79" t="s">
        <v>58</v>
      </c>
      <c r="D1152" s="79" t="s">
        <v>2282</v>
      </c>
      <c r="E1152" s="79" t="s">
        <v>639</v>
      </c>
      <c r="F1152" s="81">
        <v>48500</v>
      </c>
      <c r="G1152" s="80" t="s">
        <v>13</v>
      </c>
      <c r="H1152" s="82"/>
      <c r="I1152" s="85"/>
      <c r="J1152" s="80" t="s">
        <v>2</v>
      </c>
      <c r="K1152" s="80" t="s">
        <v>14</v>
      </c>
      <c r="L1152" s="80" t="s">
        <v>15</v>
      </c>
    </row>
    <row r="1153" spans="1:12" ht="15.75" hidden="1" x14ac:dyDescent="0.25">
      <c r="A1153" s="79" t="s">
        <v>2283</v>
      </c>
      <c r="B1153" s="79" t="s">
        <v>696</v>
      </c>
      <c r="C1153" s="79" t="s">
        <v>1165</v>
      </c>
      <c r="D1153" s="79" t="s">
        <v>359</v>
      </c>
      <c r="E1153" s="79" t="s">
        <v>740</v>
      </c>
      <c r="F1153" s="81">
        <v>48500</v>
      </c>
      <c r="G1153" s="80" t="s">
        <v>13</v>
      </c>
      <c r="H1153" s="82"/>
      <c r="I1153" s="78"/>
      <c r="J1153" s="80" t="s">
        <v>3373</v>
      </c>
      <c r="K1153" s="80" t="s">
        <v>14</v>
      </c>
      <c r="L1153" s="80" t="s">
        <v>15</v>
      </c>
    </row>
    <row r="1154" spans="1:12" ht="15.75" hidden="1" x14ac:dyDescent="0.25">
      <c r="A1154" s="79" t="s">
        <v>1530</v>
      </c>
      <c r="B1154" s="79" t="s">
        <v>969</v>
      </c>
      <c r="C1154" s="79" t="s">
        <v>144</v>
      </c>
      <c r="D1154" s="79" t="s">
        <v>2125</v>
      </c>
      <c r="E1154" s="79" t="s">
        <v>2126</v>
      </c>
      <c r="F1154" s="81">
        <v>48480</v>
      </c>
      <c r="G1154" s="80" t="s">
        <v>13</v>
      </c>
      <c r="H1154" s="82"/>
      <c r="I1154" s="78"/>
      <c r="J1154" s="80" t="s">
        <v>3373</v>
      </c>
      <c r="K1154" s="80" t="s">
        <v>14</v>
      </c>
      <c r="L1154" s="80" t="s">
        <v>15</v>
      </c>
    </row>
    <row r="1155" spans="1:12" ht="15.75" hidden="1" x14ac:dyDescent="0.25">
      <c r="A1155" s="79" t="s">
        <v>2284</v>
      </c>
      <c r="B1155" s="79" t="s">
        <v>238</v>
      </c>
      <c r="C1155" s="79" t="s">
        <v>139</v>
      </c>
      <c r="D1155" s="79" t="s">
        <v>2285</v>
      </c>
      <c r="E1155" s="79" t="s">
        <v>141</v>
      </c>
      <c r="F1155" s="81">
        <v>48480</v>
      </c>
      <c r="G1155" s="80" t="s">
        <v>13</v>
      </c>
      <c r="H1155" s="82"/>
      <c r="I1155" s="78"/>
      <c r="J1155" s="80" t="s">
        <v>3373</v>
      </c>
      <c r="K1155" s="80" t="s">
        <v>14</v>
      </c>
      <c r="L1155" s="80" t="s">
        <v>15</v>
      </c>
    </row>
    <row r="1156" spans="1:12" ht="15.75" hidden="1" x14ac:dyDescent="0.25">
      <c r="A1156" s="79" t="s">
        <v>2866</v>
      </c>
      <c r="B1156" s="79" t="s">
        <v>2867</v>
      </c>
      <c r="C1156" s="79" t="s">
        <v>51</v>
      </c>
      <c r="D1156" s="79" t="s">
        <v>2211</v>
      </c>
      <c r="E1156" s="79" t="s">
        <v>120</v>
      </c>
      <c r="F1156" s="81">
        <v>48480</v>
      </c>
      <c r="G1156" s="76" t="s">
        <v>13</v>
      </c>
      <c r="H1156" s="77"/>
      <c r="I1156" s="78"/>
      <c r="J1156" s="80" t="s">
        <v>2</v>
      </c>
      <c r="K1156" s="80" t="s">
        <v>14</v>
      </c>
      <c r="L1156" s="80" t="s">
        <v>15</v>
      </c>
    </row>
    <row r="1157" spans="1:12" ht="15.75" hidden="1" x14ac:dyDescent="0.25">
      <c r="A1157" s="79" t="s">
        <v>2002</v>
      </c>
      <c r="B1157" s="79" t="s">
        <v>67</v>
      </c>
      <c r="C1157" s="79" t="s">
        <v>50</v>
      </c>
      <c r="D1157" s="79" t="s">
        <v>782</v>
      </c>
      <c r="E1157" s="79" t="s">
        <v>623</v>
      </c>
      <c r="F1157" s="81">
        <v>48471</v>
      </c>
      <c r="G1157" s="80" t="s">
        <v>13</v>
      </c>
      <c r="H1157" s="82"/>
      <c r="I1157" s="78"/>
      <c r="J1157" s="80" t="s">
        <v>1</v>
      </c>
      <c r="K1157" s="80" t="s">
        <v>59</v>
      </c>
      <c r="L1157" s="80" t="s">
        <v>60</v>
      </c>
    </row>
    <row r="1158" spans="1:12" ht="15.75" hidden="1" x14ac:dyDescent="0.25">
      <c r="A1158" s="79" t="s">
        <v>2239</v>
      </c>
      <c r="B1158" s="79" t="s">
        <v>2099</v>
      </c>
      <c r="C1158" s="79" t="s">
        <v>3748</v>
      </c>
      <c r="D1158" s="79" t="s">
        <v>782</v>
      </c>
      <c r="E1158" s="79" t="s">
        <v>916</v>
      </c>
      <c r="F1158" s="81">
        <v>48469</v>
      </c>
      <c r="G1158" s="80" t="s">
        <v>13</v>
      </c>
      <c r="H1158" s="82"/>
      <c r="I1158" s="78"/>
      <c r="J1158" s="80" t="s">
        <v>1</v>
      </c>
      <c r="K1158" s="80" t="s">
        <v>59</v>
      </c>
      <c r="L1158" s="80" t="s">
        <v>60</v>
      </c>
    </row>
    <row r="1159" spans="1:12" ht="15.75" hidden="1" x14ac:dyDescent="0.25">
      <c r="A1159" s="79" t="s">
        <v>2057</v>
      </c>
      <c r="B1159" s="79" t="s">
        <v>1525</v>
      </c>
      <c r="C1159" s="79" t="s">
        <v>152</v>
      </c>
      <c r="D1159" s="79" t="s">
        <v>1654</v>
      </c>
      <c r="E1159" s="79" t="s">
        <v>53</v>
      </c>
      <c r="F1159" s="81">
        <v>48463</v>
      </c>
      <c r="G1159" s="80" t="s">
        <v>13</v>
      </c>
      <c r="H1159" s="82"/>
      <c r="I1159" s="78"/>
      <c r="J1159" s="80" t="s">
        <v>2</v>
      </c>
      <c r="K1159" s="80" t="s">
        <v>14</v>
      </c>
      <c r="L1159" s="80" t="s">
        <v>15</v>
      </c>
    </row>
    <row r="1160" spans="1:12" ht="15.75" hidden="1" x14ac:dyDescent="0.25">
      <c r="A1160" s="79" t="s">
        <v>2286</v>
      </c>
      <c r="B1160" s="79" t="s">
        <v>1265</v>
      </c>
      <c r="C1160" s="79" t="s">
        <v>147</v>
      </c>
      <c r="D1160" s="79" t="s">
        <v>2287</v>
      </c>
      <c r="E1160" s="79" t="s">
        <v>911</v>
      </c>
      <c r="F1160" s="81">
        <v>48463</v>
      </c>
      <c r="G1160" s="80" t="s">
        <v>13</v>
      </c>
      <c r="H1160" s="82"/>
      <c r="I1160" s="78"/>
      <c r="J1160" s="80" t="s">
        <v>2</v>
      </c>
      <c r="K1160" s="80" t="s">
        <v>14</v>
      </c>
      <c r="L1160" s="80" t="s">
        <v>15</v>
      </c>
    </row>
    <row r="1161" spans="1:12" ht="15.75" hidden="1" x14ac:dyDescent="0.25">
      <c r="A1161" s="79" t="s">
        <v>2288</v>
      </c>
      <c r="B1161" s="79" t="s">
        <v>486</v>
      </c>
      <c r="C1161" s="79" t="s">
        <v>3749</v>
      </c>
      <c r="D1161" s="79" t="s">
        <v>2289</v>
      </c>
      <c r="E1161" s="79" t="s">
        <v>911</v>
      </c>
      <c r="F1161" s="81">
        <v>48463</v>
      </c>
      <c r="G1161" s="80" t="s">
        <v>13</v>
      </c>
      <c r="H1161" s="82"/>
      <c r="I1161" s="78"/>
      <c r="J1161" s="80" t="s">
        <v>3373</v>
      </c>
      <c r="K1161" s="80" t="s">
        <v>14</v>
      </c>
      <c r="L1161" s="80" t="s">
        <v>15</v>
      </c>
    </row>
    <row r="1162" spans="1:12" ht="15.75" hidden="1" x14ac:dyDescent="0.25">
      <c r="A1162" s="79" t="s">
        <v>263</v>
      </c>
      <c r="B1162" s="79" t="s">
        <v>875</v>
      </c>
      <c r="C1162" s="79" t="s">
        <v>12</v>
      </c>
      <c r="D1162" s="79" t="s">
        <v>2290</v>
      </c>
      <c r="E1162" s="79" t="s">
        <v>911</v>
      </c>
      <c r="F1162" s="81">
        <v>48463</v>
      </c>
      <c r="G1162" s="80" t="s">
        <v>13</v>
      </c>
      <c r="H1162" s="82"/>
      <c r="I1162" s="78"/>
      <c r="J1162" s="80" t="s">
        <v>3373</v>
      </c>
      <c r="K1162" s="80" t="s">
        <v>14</v>
      </c>
      <c r="L1162" s="80" t="s">
        <v>15</v>
      </c>
    </row>
    <row r="1163" spans="1:12" ht="15.75" hidden="1" x14ac:dyDescent="0.25">
      <c r="A1163" s="79" t="s">
        <v>2291</v>
      </c>
      <c r="B1163" s="79" t="s">
        <v>1232</v>
      </c>
      <c r="C1163" s="86"/>
      <c r="D1163" s="79" t="s">
        <v>2292</v>
      </c>
      <c r="E1163" s="79" t="s">
        <v>65</v>
      </c>
      <c r="F1163" s="81">
        <v>48450</v>
      </c>
      <c r="G1163" s="80" t="s">
        <v>13</v>
      </c>
      <c r="H1163" s="82"/>
      <c r="I1163" s="78"/>
      <c r="J1163" s="80" t="s">
        <v>2</v>
      </c>
      <c r="K1163" s="80" t="s">
        <v>14</v>
      </c>
      <c r="L1163" s="80" t="s">
        <v>15</v>
      </c>
    </row>
    <row r="1164" spans="1:12" ht="15.75" hidden="1" x14ac:dyDescent="0.25">
      <c r="A1164" s="79" t="s">
        <v>2293</v>
      </c>
      <c r="B1164" s="79" t="s">
        <v>349</v>
      </c>
      <c r="C1164" s="79" t="s">
        <v>184</v>
      </c>
      <c r="D1164" s="79" t="s">
        <v>2294</v>
      </c>
      <c r="E1164" s="79" t="s">
        <v>535</v>
      </c>
      <c r="F1164" s="81">
        <v>48416</v>
      </c>
      <c r="G1164" s="80" t="s">
        <v>13</v>
      </c>
      <c r="H1164" s="82"/>
      <c r="I1164" s="78"/>
      <c r="J1164" s="80" t="s">
        <v>3373</v>
      </c>
      <c r="K1164" s="80" t="s">
        <v>14</v>
      </c>
      <c r="L1164" s="80" t="s">
        <v>15</v>
      </c>
    </row>
    <row r="1165" spans="1:12" ht="15.75" hidden="1" x14ac:dyDescent="0.25">
      <c r="A1165" s="79" t="s">
        <v>2168</v>
      </c>
      <c r="B1165" s="79" t="s">
        <v>1052</v>
      </c>
      <c r="C1165" s="79" t="s">
        <v>774</v>
      </c>
      <c r="D1165" s="79" t="s">
        <v>588</v>
      </c>
      <c r="E1165" s="79" t="s">
        <v>603</v>
      </c>
      <c r="F1165" s="81">
        <v>48410</v>
      </c>
      <c r="G1165" s="80" t="s">
        <v>13</v>
      </c>
      <c r="H1165" s="83">
        <v>2000</v>
      </c>
      <c r="I1165" s="78"/>
      <c r="J1165" s="80" t="s">
        <v>1</v>
      </c>
      <c r="K1165" s="80" t="s">
        <v>59</v>
      </c>
      <c r="L1165" s="80" t="s">
        <v>60</v>
      </c>
    </row>
    <row r="1166" spans="1:12" ht="15.75" hidden="1" x14ac:dyDescent="0.25">
      <c r="A1166" s="79" t="s">
        <v>2295</v>
      </c>
      <c r="B1166" s="79" t="s">
        <v>227</v>
      </c>
      <c r="C1166" s="79" t="s">
        <v>774</v>
      </c>
      <c r="D1166" s="79" t="s">
        <v>2296</v>
      </c>
      <c r="E1166" s="79" t="s">
        <v>2297</v>
      </c>
      <c r="F1166" s="81">
        <v>48364</v>
      </c>
      <c r="G1166" s="80" t="s">
        <v>13</v>
      </c>
      <c r="H1166" s="82"/>
      <c r="I1166" s="78"/>
      <c r="J1166" s="80" t="s">
        <v>2</v>
      </c>
      <c r="K1166" s="80" t="s">
        <v>14</v>
      </c>
      <c r="L1166" s="80" t="s">
        <v>15</v>
      </c>
    </row>
    <row r="1167" spans="1:12" ht="15.75" hidden="1" x14ac:dyDescent="0.25">
      <c r="A1167" s="79" t="s">
        <v>2298</v>
      </c>
      <c r="B1167" s="79" t="s">
        <v>2299</v>
      </c>
      <c r="C1167" s="79" t="s">
        <v>483</v>
      </c>
      <c r="D1167" s="79" t="s">
        <v>2085</v>
      </c>
      <c r="E1167" s="79" t="s">
        <v>48</v>
      </c>
      <c r="F1167" s="81">
        <v>48337</v>
      </c>
      <c r="G1167" s="80" t="s">
        <v>13</v>
      </c>
      <c r="H1167" s="82"/>
      <c r="I1167" s="78"/>
      <c r="J1167" s="80" t="s">
        <v>3373</v>
      </c>
      <c r="K1167" s="80" t="s">
        <v>14</v>
      </c>
      <c r="L1167" s="80" t="s">
        <v>15</v>
      </c>
    </row>
    <row r="1168" spans="1:12" ht="15.75" hidden="1" x14ac:dyDescent="0.25">
      <c r="A1168" s="79" t="s">
        <v>1493</v>
      </c>
      <c r="B1168" s="79" t="s">
        <v>1494</v>
      </c>
      <c r="C1168" s="79" t="s">
        <v>3750</v>
      </c>
      <c r="D1168" s="79" t="s">
        <v>1654</v>
      </c>
      <c r="E1168" s="79" t="s">
        <v>53</v>
      </c>
      <c r="F1168" s="81">
        <v>48337</v>
      </c>
      <c r="G1168" s="80" t="s">
        <v>13</v>
      </c>
      <c r="H1168" s="82"/>
      <c r="I1168" s="78"/>
      <c r="J1168" s="80" t="s">
        <v>3373</v>
      </c>
      <c r="K1168" s="80" t="s">
        <v>14</v>
      </c>
      <c r="L1168" s="80" t="s">
        <v>15</v>
      </c>
    </row>
    <row r="1169" spans="1:12" ht="15.75" hidden="1" x14ac:dyDescent="0.25">
      <c r="A1169" s="79" t="s">
        <v>1670</v>
      </c>
      <c r="B1169" s="79" t="s">
        <v>358</v>
      </c>
      <c r="C1169" s="79" t="s">
        <v>3751</v>
      </c>
      <c r="D1169" s="79" t="s">
        <v>3752</v>
      </c>
      <c r="E1169" s="79" t="s">
        <v>37</v>
      </c>
      <c r="F1169" s="81">
        <v>48270</v>
      </c>
      <c r="G1169" s="80" t="s">
        <v>13</v>
      </c>
      <c r="H1169" s="82"/>
      <c r="I1169" s="78"/>
      <c r="J1169" s="80" t="s">
        <v>3373</v>
      </c>
      <c r="K1169" s="80" t="s">
        <v>14</v>
      </c>
      <c r="L1169" s="80" t="s">
        <v>15</v>
      </c>
    </row>
    <row r="1170" spans="1:12" ht="15.75" hidden="1" x14ac:dyDescent="0.25">
      <c r="A1170" s="79" t="s">
        <v>2229</v>
      </c>
      <c r="B1170" s="79" t="s">
        <v>462</v>
      </c>
      <c r="C1170" s="79" t="s">
        <v>3753</v>
      </c>
      <c r="D1170" s="79" t="s">
        <v>782</v>
      </c>
      <c r="E1170" s="79" t="s">
        <v>280</v>
      </c>
      <c r="F1170" s="81">
        <v>48184</v>
      </c>
      <c r="G1170" s="76" t="s">
        <v>13</v>
      </c>
      <c r="H1170" s="77"/>
      <c r="I1170" s="78"/>
      <c r="J1170" s="80" t="s">
        <v>1</v>
      </c>
      <c r="K1170" s="80" t="s">
        <v>59</v>
      </c>
      <c r="L1170" s="80" t="s">
        <v>60</v>
      </c>
    </row>
    <row r="1171" spans="1:12" ht="15.75" hidden="1" x14ac:dyDescent="0.25">
      <c r="A1171" s="79" t="s">
        <v>3754</v>
      </c>
      <c r="B1171" s="79" t="s">
        <v>86</v>
      </c>
      <c r="C1171" s="79" t="s">
        <v>224</v>
      </c>
      <c r="D1171" s="79" t="s">
        <v>588</v>
      </c>
      <c r="E1171" s="79" t="s">
        <v>385</v>
      </c>
      <c r="F1171" s="81">
        <v>48125</v>
      </c>
      <c r="G1171" s="80" t="s">
        <v>13</v>
      </c>
      <c r="H1171" s="82"/>
      <c r="I1171" s="78"/>
      <c r="J1171" s="80" t="s">
        <v>3</v>
      </c>
      <c r="K1171" s="80" t="s">
        <v>59</v>
      </c>
      <c r="L1171" s="80" t="s">
        <v>60</v>
      </c>
    </row>
    <row r="1172" spans="1:12" ht="15.75" hidden="1" x14ac:dyDescent="0.25">
      <c r="A1172" s="79" t="s">
        <v>2304</v>
      </c>
      <c r="B1172" s="79" t="s">
        <v>2305</v>
      </c>
      <c r="C1172" s="79" t="s">
        <v>3707</v>
      </c>
      <c r="D1172" s="79" t="s">
        <v>2306</v>
      </c>
      <c r="E1172" s="79" t="s">
        <v>603</v>
      </c>
      <c r="F1172" s="81">
        <v>48096</v>
      </c>
      <c r="G1172" s="80" t="s">
        <v>13</v>
      </c>
      <c r="H1172" s="82"/>
      <c r="I1172" s="78"/>
      <c r="J1172" s="80" t="s">
        <v>2</v>
      </c>
      <c r="K1172" s="80" t="s">
        <v>14</v>
      </c>
      <c r="L1172" s="80" t="s">
        <v>15</v>
      </c>
    </row>
    <row r="1173" spans="1:12" ht="15.75" hidden="1" x14ac:dyDescent="0.25">
      <c r="A1173" s="79" t="s">
        <v>2171</v>
      </c>
      <c r="B1173" s="79" t="s">
        <v>601</v>
      </c>
      <c r="C1173" s="79" t="s">
        <v>1165</v>
      </c>
      <c r="D1173" s="79" t="s">
        <v>201</v>
      </c>
      <c r="E1173" s="79" t="s">
        <v>380</v>
      </c>
      <c r="F1173" s="81">
        <v>48000</v>
      </c>
      <c r="G1173" s="80" t="s">
        <v>13</v>
      </c>
      <c r="H1173" s="82"/>
      <c r="I1173" s="78"/>
      <c r="J1173" s="80" t="s">
        <v>3</v>
      </c>
      <c r="K1173" s="80" t="s">
        <v>59</v>
      </c>
      <c r="L1173" s="80" t="s">
        <v>60</v>
      </c>
    </row>
    <row r="1174" spans="1:12" ht="15.75" hidden="1" x14ac:dyDescent="0.25">
      <c r="A1174" s="79" t="s">
        <v>2321</v>
      </c>
      <c r="B1174" s="79" t="s">
        <v>127</v>
      </c>
      <c r="C1174" s="79" t="s">
        <v>87</v>
      </c>
      <c r="D1174" s="79" t="s">
        <v>1654</v>
      </c>
      <c r="E1174" s="79" t="s">
        <v>53</v>
      </c>
      <c r="F1174" s="81">
        <v>47988</v>
      </c>
      <c r="G1174" s="80" t="s">
        <v>13</v>
      </c>
      <c r="H1174" s="82"/>
      <c r="I1174" s="78"/>
      <c r="J1174" s="80" t="s">
        <v>3373</v>
      </c>
      <c r="K1174" s="80" t="s">
        <v>14</v>
      </c>
      <c r="L1174" s="80" t="s">
        <v>15</v>
      </c>
    </row>
    <row r="1175" spans="1:12" ht="15.75" hidden="1" x14ac:dyDescent="0.25">
      <c r="A1175" s="79" t="s">
        <v>2875</v>
      </c>
      <c r="B1175" s="79" t="s">
        <v>67</v>
      </c>
      <c r="C1175" s="79" t="s">
        <v>43</v>
      </c>
      <c r="D1175" s="79" t="s">
        <v>1654</v>
      </c>
      <c r="E1175" s="79" t="s">
        <v>53</v>
      </c>
      <c r="F1175" s="81">
        <v>47975</v>
      </c>
      <c r="G1175" s="80" t="s">
        <v>13</v>
      </c>
      <c r="H1175" s="82"/>
      <c r="I1175" s="84"/>
      <c r="J1175" s="80" t="s">
        <v>2</v>
      </c>
      <c r="K1175" s="80" t="s">
        <v>14</v>
      </c>
      <c r="L1175" s="80" t="s">
        <v>15</v>
      </c>
    </row>
    <row r="1176" spans="1:12" ht="15.75" hidden="1" x14ac:dyDescent="0.25">
      <c r="A1176" s="79" t="s">
        <v>1598</v>
      </c>
      <c r="B1176" s="79" t="s">
        <v>1599</v>
      </c>
      <c r="C1176" s="79" t="s">
        <v>12</v>
      </c>
      <c r="D1176" s="79" t="s">
        <v>1654</v>
      </c>
      <c r="E1176" s="79" t="s">
        <v>53</v>
      </c>
      <c r="F1176" s="81">
        <v>47975</v>
      </c>
      <c r="G1176" s="80" t="s">
        <v>13</v>
      </c>
      <c r="H1176" s="82"/>
      <c r="I1176" s="78"/>
      <c r="J1176" s="80" t="s">
        <v>2</v>
      </c>
      <c r="K1176" s="80" t="s">
        <v>14</v>
      </c>
      <c r="L1176" s="80" t="s">
        <v>15</v>
      </c>
    </row>
    <row r="1177" spans="1:12" ht="15.75" hidden="1" x14ac:dyDescent="0.25">
      <c r="A1177" s="79" t="s">
        <v>2264</v>
      </c>
      <c r="B1177" s="79" t="s">
        <v>210</v>
      </c>
      <c r="C1177" s="79" t="s">
        <v>3755</v>
      </c>
      <c r="D1177" s="79" t="s">
        <v>1654</v>
      </c>
      <c r="E1177" s="79" t="s">
        <v>53</v>
      </c>
      <c r="F1177" s="81">
        <v>47975</v>
      </c>
      <c r="G1177" s="80" t="s">
        <v>13</v>
      </c>
      <c r="H1177" s="82"/>
      <c r="I1177" s="78"/>
      <c r="J1177" s="80" t="s">
        <v>2</v>
      </c>
      <c r="K1177" s="80" t="s">
        <v>14</v>
      </c>
      <c r="L1177" s="80" t="s">
        <v>15</v>
      </c>
    </row>
    <row r="1178" spans="1:12" ht="15.75" hidden="1" x14ac:dyDescent="0.25">
      <c r="A1178" s="79" t="s">
        <v>2031</v>
      </c>
      <c r="B1178" s="79" t="s">
        <v>467</v>
      </c>
      <c r="C1178" s="79" t="s">
        <v>31</v>
      </c>
      <c r="D1178" s="79" t="s">
        <v>3756</v>
      </c>
      <c r="E1178" s="79" t="s">
        <v>116</v>
      </c>
      <c r="F1178" s="81">
        <v>47826</v>
      </c>
      <c r="G1178" s="80" t="s">
        <v>13</v>
      </c>
      <c r="H1178" s="82"/>
      <c r="I1178" s="78"/>
      <c r="J1178" s="80" t="s">
        <v>2</v>
      </c>
      <c r="K1178" s="80" t="s">
        <v>14</v>
      </c>
      <c r="L1178" s="80" t="s">
        <v>15</v>
      </c>
    </row>
    <row r="1179" spans="1:12" ht="15.75" hidden="1" x14ac:dyDescent="0.25">
      <c r="A1179" s="79" t="s">
        <v>223</v>
      </c>
      <c r="B1179" s="79" t="s">
        <v>1815</v>
      </c>
      <c r="C1179" s="79" t="s">
        <v>115</v>
      </c>
      <c r="D1179" s="79" t="s">
        <v>2201</v>
      </c>
      <c r="E1179" s="79" t="s">
        <v>321</v>
      </c>
      <c r="F1179" s="81">
        <v>47824</v>
      </c>
      <c r="G1179" s="80" t="s">
        <v>13</v>
      </c>
      <c r="H1179" s="82"/>
      <c r="I1179" s="78"/>
      <c r="J1179" s="80" t="s">
        <v>2</v>
      </c>
      <c r="K1179" s="80" t="s">
        <v>14</v>
      </c>
      <c r="L1179" s="80" t="s">
        <v>15</v>
      </c>
    </row>
    <row r="1180" spans="1:12" ht="15.75" hidden="1" x14ac:dyDescent="0.25">
      <c r="A1180" s="79" t="s">
        <v>917</v>
      </c>
      <c r="B1180" s="79" t="s">
        <v>118</v>
      </c>
      <c r="C1180" s="79" t="s">
        <v>3412</v>
      </c>
      <c r="D1180" s="79" t="s">
        <v>782</v>
      </c>
      <c r="E1180" s="79" t="s">
        <v>535</v>
      </c>
      <c r="F1180" s="81">
        <v>47802</v>
      </c>
      <c r="G1180" s="80" t="s">
        <v>13</v>
      </c>
      <c r="H1180" s="82"/>
      <c r="I1180" s="78"/>
      <c r="J1180" s="80" t="s">
        <v>3</v>
      </c>
      <c r="K1180" s="80" t="s">
        <v>59</v>
      </c>
      <c r="L1180" s="80" t="s">
        <v>60</v>
      </c>
    </row>
    <row r="1181" spans="1:12" ht="15.75" hidden="1" x14ac:dyDescent="0.25">
      <c r="A1181" s="79" t="s">
        <v>2829</v>
      </c>
      <c r="B1181" s="79" t="s">
        <v>2830</v>
      </c>
      <c r="C1181" s="79" t="s">
        <v>3757</v>
      </c>
      <c r="D1181" s="79" t="s">
        <v>3758</v>
      </c>
      <c r="E1181" s="79" t="s">
        <v>1261</v>
      </c>
      <c r="F1181" s="81">
        <v>47779</v>
      </c>
      <c r="G1181" s="80" t="s">
        <v>13</v>
      </c>
      <c r="H1181" s="82"/>
      <c r="I1181" s="78"/>
      <c r="J1181" s="80" t="s">
        <v>2</v>
      </c>
      <c r="K1181" s="80" t="s">
        <v>14</v>
      </c>
      <c r="L1181" s="80" t="s">
        <v>15</v>
      </c>
    </row>
    <row r="1182" spans="1:12" ht="15.75" hidden="1" x14ac:dyDescent="0.25">
      <c r="A1182" s="79" t="s">
        <v>2862</v>
      </c>
      <c r="B1182" s="79" t="s">
        <v>609</v>
      </c>
      <c r="C1182" s="79" t="s">
        <v>1022</v>
      </c>
      <c r="D1182" s="79" t="s">
        <v>2201</v>
      </c>
      <c r="E1182" s="79" t="s">
        <v>321</v>
      </c>
      <c r="F1182" s="81">
        <v>47761</v>
      </c>
      <c r="G1182" s="80" t="s">
        <v>13</v>
      </c>
      <c r="H1182" s="82"/>
      <c r="I1182" s="78"/>
      <c r="J1182" s="80" t="s">
        <v>2</v>
      </c>
      <c r="K1182" s="80" t="s">
        <v>14</v>
      </c>
      <c r="L1182" s="80" t="s">
        <v>15</v>
      </c>
    </row>
    <row r="1183" spans="1:12" ht="15.75" hidden="1" x14ac:dyDescent="0.25">
      <c r="A1183" s="79" t="s">
        <v>2225</v>
      </c>
      <c r="B1183" s="79" t="s">
        <v>595</v>
      </c>
      <c r="C1183" s="79" t="s">
        <v>1484</v>
      </c>
      <c r="D1183" s="79" t="s">
        <v>782</v>
      </c>
      <c r="E1183" s="79" t="s">
        <v>258</v>
      </c>
      <c r="F1183" s="81">
        <v>47604</v>
      </c>
      <c r="G1183" s="80" t="s">
        <v>13</v>
      </c>
      <c r="H1183" s="83">
        <v>500</v>
      </c>
      <c r="I1183" s="78"/>
      <c r="J1183" s="80" t="s">
        <v>3</v>
      </c>
      <c r="K1183" s="80" t="s">
        <v>59</v>
      </c>
      <c r="L1183" s="80" t="s">
        <v>60</v>
      </c>
    </row>
    <row r="1184" spans="1:12" ht="15.75" hidden="1" x14ac:dyDescent="0.25">
      <c r="A1184" s="79" t="s">
        <v>1944</v>
      </c>
      <c r="B1184" s="79" t="s">
        <v>1945</v>
      </c>
      <c r="C1184" s="79" t="s">
        <v>18</v>
      </c>
      <c r="D1184" s="79" t="s">
        <v>3759</v>
      </c>
      <c r="E1184" s="79" t="s">
        <v>2126</v>
      </c>
      <c r="F1184" s="81">
        <v>47575</v>
      </c>
      <c r="G1184" s="80" t="s">
        <v>13</v>
      </c>
      <c r="H1184" s="83">
        <v>10000</v>
      </c>
      <c r="I1184" s="78"/>
      <c r="J1184" s="80" t="s">
        <v>1</v>
      </c>
      <c r="K1184" s="80" t="s">
        <v>59</v>
      </c>
      <c r="L1184" s="80" t="s">
        <v>60</v>
      </c>
    </row>
    <row r="1185" spans="1:12" ht="15.75" hidden="1" x14ac:dyDescent="0.25">
      <c r="A1185" s="79" t="s">
        <v>2257</v>
      </c>
      <c r="B1185" s="79" t="s">
        <v>2258</v>
      </c>
      <c r="C1185" s="79" t="s">
        <v>313</v>
      </c>
      <c r="D1185" s="79" t="s">
        <v>1654</v>
      </c>
      <c r="E1185" s="79" t="s">
        <v>53</v>
      </c>
      <c r="F1185" s="81">
        <v>47500</v>
      </c>
      <c r="G1185" s="80" t="s">
        <v>13</v>
      </c>
      <c r="H1185" s="82"/>
      <c r="I1185" s="78"/>
      <c r="J1185" s="80" t="s">
        <v>3373</v>
      </c>
      <c r="K1185" s="80" t="s">
        <v>14</v>
      </c>
      <c r="L1185" s="80" t="s">
        <v>15</v>
      </c>
    </row>
    <row r="1186" spans="1:12" ht="15.75" hidden="1" x14ac:dyDescent="0.25">
      <c r="A1186" s="79" t="s">
        <v>507</v>
      </c>
      <c r="B1186" s="79" t="s">
        <v>2260</v>
      </c>
      <c r="C1186" s="79" t="s">
        <v>3760</v>
      </c>
      <c r="D1186" s="79" t="s">
        <v>1654</v>
      </c>
      <c r="E1186" s="79" t="s">
        <v>53</v>
      </c>
      <c r="F1186" s="81">
        <v>47500</v>
      </c>
      <c r="G1186" s="80" t="s">
        <v>13</v>
      </c>
      <c r="H1186" s="82"/>
      <c r="I1186" s="78"/>
      <c r="J1186" s="80" t="s">
        <v>2</v>
      </c>
      <c r="K1186" s="80" t="s">
        <v>14</v>
      </c>
      <c r="L1186" s="80" t="s">
        <v>15</v>
      </c>
    </row>
    <row r="1187" spans="1:12" ht="15.75" hidden="1" x14ac:dyDescent="0.25">
      <c r="A1187" s="79" t="s">
        <v>2133</v>
      </c>
      <c r="B1187" s="79" t="s">
        <v>50</v>
      </c>
      <c r="C1187" s="79" t="s">
        <v>12</v>
      </c>
      <c r="D1187" s="79" t="s">
        <v>1654</v>
      </c>
      <c r="E1187" s="79" t="s">
        <v>53</v>
      </c>
      <c r="F1187" s="81">
        <v>47500</v>
      </c>
      <c r="G1187" s="80" t="s">
        <v>13</v>
      </c>
      <c r="H1187" s="82"/>
      <c r="I1187" s="78"/>
      <c r="J1187" s="80" t="s">
        <v>2</v>
      </c>
      <c r="K1187" s="80" t="s">
        <v>14</v>
      </c>
      <c r="L1187" s="80" t="s">
        <v>15</v>
      </c>
    </row>
    <row r="1188" spans="1:12" ht="15.75" hidden="1" x14ac:dyDescent="0.25">
      <c r="A1188" s="79" t="s">
        <v>2329</v>
      </c>
      <c r="B1188" s="79" t="s">
        <v>836</v>
      </c>
      <c r="C1188" s="79" t="s">
        <v>989</v>
      </c>
      <c r="D1188" s="79" t="s">
        <v>2330</v>
      </c>
      <c r="E1188" s="79" t="s">
        <v>812</v>
      </c>
      <c r="F1188" s="81">
        <v>47470</v>
      </c>
      <c r="G1188" s="76" t="s">
        <v>13</v>
      </c>
      <c r="H1188" s="77"/>
      <c r="I1188" s="78"/>
      <c r="J1188" s="80" t="s">
        <v>2</v>
      </c>
      <c r="K1188" s="80" t="s">
        <v>14</v>
      </c>
      <c r="L1188" s="80" t="s">
        <v>15</v>
      </c>
    </row>
    <row r="1189" spans="1:12" ht="15.75" hidden="1" x14ac:dyDescent="0.25">
      <c r="A1189" s="79" t="s">
        <v>2332</v>
      </c>
      <c r="B1189" s="79" t="s">
        <v>2333</v>
      </c>
      <c r="C1189" s="79" t="s">
        <v>181</v>
      </c>
      <c r="D1189" s="79" t="s">
        <v>2334</v>
      </c>
      <c r="E1189" s="79" t="s">
        <v>435</v>
      </c>
      <c r="F1189" s="81">
        <v>47389</v>
      </c>
      <c r="G1189" s="80" t="s">
        <v>13</v>
      </c>
      <c r="H1189" s="82"/>
      <c r="I1189" s="78"/>
      <c r="J1189" s="80" t="s">
        <v>2</v>
      </c>
      <c r="K1189" s="80" t="s">
        <v>14</v>
      </c>
      <c r="L1189" s="80" t="s">
        <v>15</v>
      </c>
    </row>
    <row r="1190" spans="1:12" ht="15.75" hidden="1" x14ac:dyDescent="0.25">
      <c r="A1190" s="79" t="s">
        <v>3761</v>
      </c>
      <c r="B1190" s="79" t="s">
        <v>8</v>
      </c>
      <c r="C1190" s="79" t="s">
        <v>9</v>
      </c>
      <c r="D1190" s="79" t="s">
        <v>1886</v>
      </c>
      <c r="E1190" s="79" t="s">
        <v>120</v>
      </c>
      <c r="F1190" s="81">
        <v>47389</v>
      </c>
      <c r="G1190" s="80" t="s">
        <v>13</v>
      </c>
      <c r="H1190" s="82"/>
      <c r="I1190" s="78"/>
      <c r="J1190" s="80" t="s">
        <v>2</v>
      </c>
      <c r="K1190" s="80" t="s">
        <v>14</v>
      </c>
      <c r="L1190" s="80" t="s">
        <v>15</v>
      </c>
    </row>
    <row r="1191" spans="1:12" ht="15.75" hidden="1" x14ac:dyDescent="0.25">
      <c r="A1191" s="79" t="s">
        <v>1151</v>
      </c>
      <c r="B1191" s="79" t="s">
        <v>823</v>
      </c>
      <c r="C1191" s="79" t="s">
        <v>1914</v>
      </c>
      <c r="D1191" s="79" t="s">
        <v>1921</v>
      </c>
      <c r="E1191" s="79" t="s">
        <v>141</v>
      </c>
      <c r="F1191" s="81">
        <v>47228</v>
      </c>
      <c r="G1191" s="80" t="s">
        <v>13</v>
      </c>
      <c r="H1191" s="82"/>
      <c r="I1191" s="84"/>
      <c r="J1191" s="80" t="s">
        <v>2</v>
      </c>
      <c r="K1191" s="80" t="s">
        <v>14</v>
      </c>
      <c r="L1191" s="80" t="s">
        <v>15</v>
      </c>
    </row>
    <row r="1192" spans="1:12" ht="15.75" hidden="1" x14ac:dyDescent="0.25">
      <c r="A1192" s="79" t="s">
        <v>3762</v>
      </c>
      <c r="B1192" s="79" t="s">
        <v>2336</v>
      </c>
      <c r="C1192" s="79" t="s">
        <v>3763</v>
      </c>
      <c r="D1192" s="79" t="s">
        <v>588</v>
      </c>
      <c r="E1192" s="79" t="s">
        <v>297</v>
      </c>
      <c r="F1192" s="81">
        <v>47125</v>
      </c>
      <c r="G1192" s="80" t="s">
        <v>13</v>
      </c>
      <c r="H1192" s="83">
        <v>1200</v>
      </c>
      <c r="I1192" s="78"/>
      <c r="J1192" s="80" t="s">
        <v>3</v>
      </c>
      <c r="K1192" s="80" t="s">
        <v>59</v>
      </c>
      <c r="L1192" s="80" t="s">
        <v>60</v>
      </c>
    </row>
    <row r="1193" spans="1:12" ht="15.75" hidden="1" x14ac:dyDescent="0.25">
      <c r="A1193" s="79" t="s">
        <v>86</v>
      </c>
      <c r="B1193" s="79" t="s">
        <v>988</v>
      </c>
      <c r="C1193" s="79" t="s">
        <v>394</v>
      </c>
      <c r="D1193" s="79" t="s">
        <v>2343</v>
      </c>
      <c r="E1193" s="79" t="s">
        <v>2344</v>
      </c>
      <c r="F1193" s="81">
        <v>47073</v>
      </c>
      <c r="G1193" s="80" t="s">
        <v>13</v>
      </c>
      <c r="H1193" s="82"/>
      <c r="I1193" s="78"/>
      <c r="J1193" s="80" t="s">
        <v>246</v>
      </c>
      <c r="K1193" s="80" t="s">
        <v>14</v>
      </c>
      <c r="L1193" s="80" t="s">
        <v>15</v>
      </c>
    </row>
    <row r="1194" spans="1:12" ht="15.75" hidden="1" x14ac:dyDescent="0.25">
      <c r="A1194" s="79" t="s">
        <v>1237</v>
      </c>
      <c r="B1194" s="79" t="s">
        <v>1738</v>
      </c>
      <c r="C1194" s="79" t="s">
        <v>144</v>
      </c>
      <c r="D1194" s="79" t="s">
        <v>3764</v>
      </c>
      <c r="E1194" s="79" t="s">
        <v>37</v>
      </c>
      <c r="F1194" s="81">
        <v>47011</v>
      </c>
      <c r="G1194" s="80" t="s">
        <v>13</v>
      </c>
      <c r="H1194" s="82"/>
      <c r="I1194" s="78"/>
      <c r="J1194" s="80" t="s">
        <v>3373</v>
      </c>
      <c r="K1194" s="80" t="s">
        <v>14</v>
      </c>
      <c r="L1194" s="80" t="s">
        <v>15</v>
      </c>
    </row>
    <row r="1195" spans="1:12" ht="15.75" hidden="1" x14ac:dyDescent="0.25">
      <c r="A1195" s="79" t="s">
        <v>2087</v>
      </c>
      <c r="B1195" s="79" t="s">
        <v>774</v>
      </c>
      <c r="C1195" s="79" t="s">
        <v>115</v>
      </c>
      <c r="D1195" s="79" t="s">
        <v>588</v>
      </c>
      <c r="E1195" s="79" t="s">
        <v>297</v>
      </c>
      <c r="F1195" s="81">
        <v>46973</v>
      </c>
      <c r="G1195" s="80" t="s">
        <v>13</v>
      </c>
      <c r="H1195" s="83">
        <v>1200</v>
      </c>
      <c r="I1195" s="78"/>
      <c r="J1195" s="80" t="s">
        <v>3375</v>
      </c>
      <c r="K1195" s="80" t="s">
        <v>59</v>
      </c>
      <c r="L1195" s="80" t="s">
        <v>60</v>
      </c>
    </row>
    <row r="1196" spans="1:12" ht="15.75" hidden="1" x14ac:dyDescent="0.25">
      <c r="A1196" s="79" t="s">
        <v>1237</v>
      </c>
      <c r="B1196" s="79" t="s">
        <v>2320</v>
      </c>
      <c r="C1196" s="79" t="s">
        <v>3765</v>
      </c>
      <c r="D1196" s="79" t="s">
        <v>782</v>
      </c>
      <c r="E1196" s="79" t="s">
        <v>916</v>
      </c>
      <c r="F1196" s="81">
        <v>46961</v>
      </c>
      <c r="G1196" s="80" t="s">
        <v>13</v>
      </c>
      <c r="H1196" s="82"/>
      <c r="I1196" s="78"/>
      <c r="J1196" s="80" t="s">
        <v>3375</v>
      </c>
      <c r="K1196" s="80" t="s">
        <v>59</v>
      </c>
      <c r="L1196" s="80" t="s">
        <v>60</v>
      </c>
    </row>
    <row r="1197" spans="1:12" ht="15.75" hidden="1" x14ac:dyDescent="0.25">
      <c r="A1197" s="79" t="s">
        <v>2364</v>
      </c>
      <c r="B1197" s="79" t="s">
        <v>2365</v>
      </c>
      <c r="C1197" s="79" t="s">
        <v>31</v>
      </c>
      <c r="D1197" s="79" t="s">
        <v>2366</v>
      </c>
      <c r="E1197" s="79" t="s">
        <v>603</v>
      </c>
      <c r="F1197" s="81">
        <v>46890</v>
      </c>
      <c r="G1197" s="80" t="s">
        <v>13</v>
      </c>
      <c r="H1197" s="82"/>
      <c r="I1197" s="78"/>
      <c r="J1197" s="80" t="s">
        <v>3373</v>
      </c>
      <c r="K1197" s="80" t="s">
        <v>14</v>
      </c>
      <c r="L1197" s="80" t="s">
        <v>15</v>
      </c>
    </row>
    <row r="1198" spans="1:12" ht="15.75" hidden="1" x14ac:dyDescent="0.25">
      <c r="A1198" s="79" t="s">
        <v>2274</v>
      </c>
      <c r="B1198" s="79" t="s">
        <v>2024</v>
      </c>
      <c r="C1198" s="79" t="s">
        <v>187</v>
      </c>
      <c r="D1198" s="79" t="s">
        <v>782</v>
      </c>
      <c r="E1198" s="79" t="s">
        <v>373</v>
      </c>
      <c r="F1198" s="81">
        <v>46854</v>
      </c>
      <c r="G1198" s="80" t="s">
        <v>13</v>
      </c>
      <c r="H1198" s="82"/>
      <c r="I1198" s="78"/>
      <c r="J1198" s="80" t="s">
        <v>1</v>
      </c>
      <c r="K1198" s="80" t="s">
        <v>59</v>
      </c>
      <c r="L1198" s="80" t="s">
        <v>60</v>
      </c>
    </row>
    <row r="1199" spans="1:12" ht="15.75" hidden="1" x14ac:dyDescent="0.25">
      <c r="A1199" s="79" t="s">
        <v>2244</v>
      </c>
      <c r="B1199" s="79" t="s">
        <v>203</v>
      </c>
      <c r="C1199" s="79" t="s">
        <v>12</v>
      </c>
      <c r="D1199" s="79" t="s">
        <v>588</v>
      </c>
      <c r="E1199" s="79" t="s">
        <v>410</v>
      </c>
      <c r="F1199" s="81">
        <v>46775</v>
      </c>
      <c r="G1199" s="80" t="s">
        <v>13</v>
      </c>
      <c r="H1199" s="82"/>
      <c r="I1199" s="78"/>
      <c r="J1199" s="80" t="s">
        <v>3</v>
      </c>
      <c r="K1199" s="80" t="s">
        <v>59</v>
      </c>
      <c r="L1199" s="80" t="s">
        <v>60</v>
      </c>
    </row>
    <row r="1200" spans="1:12" ht="15.75" hidden="1" x14ac:dyDescent="0.25">
      <c r="A1200" s="79" t="s">
        <v>2373</v>
      </c>
      <c r="B1200" s="79" t="s">
        <v>1397</v>
      </c>
      <c r="C1200" s="79" t="s">
        <v>556</v>
      </c>
      <c r="D1200" s="79" t="s">
        <v>2374</v>
      </c>
      <c r="E1200" s="79" t="s">
        <v>189</v>
      </c>
      <c r="F1200" s="81">
        <v>46772</v>
      </c>
      <c r="G1200" s="80" t="s">
        <v>13</v>
      </c>
      <c r="H1200" s="82"/>
      <c r="I1200" s="78"/>
      <c r="J1200" s="80" t="s">
        <v>3373</v>
      </c>
      <c r="K1200" s="80" t="s">
        <v>14</v>
      </c>
      <c r="L1200" s="80" t="s">
        <v>15</v>
      </c>
    </row>
    <row r="1201" spans="1:12" ht="15.75" hidden="1" x14ac:dyDescent="0.25">
      <c r="A1201" s="79" t="s">
        <v>548</v>
      </c>
      <c r="B1201" s="79" t="s">
        <v>3766</v>
      </c>
      <c r="C1201" s="79" t="s">
        <v>3767</v>
      </c>
      <c r="D1201" s="79" t="s">
        <v>3768</v>
      </c>
      <c r="E1201" s="79" t="s">
        <v>812</v>
      </c>
      <c r="F1201" s="81">
        <v>46769</v>
      </c>
      <c r="G1201" s="80" t="s">
        <v>13</v>
      </c>
      <c r="H1201" s="82"/>
      <c r="I1201" s="78"/>
      <c r="J1201" s="80" t="s">
        <v>2</v>
      </c>
      <c r="K1201" s="80" t="s">
        <v>14</v>
      </c>
      <c r="L1201" s="80" t="s">
        <v>15</v>
      </c>
    </row>
    <row r="1202" spans="1:12" ht="15.75" hidden="1" x14ac:dyDescent="0.25">
      <c r="A1202" s="79" t="s">
        <v>3769</v>
      </c>
      <c r="B1202" s="79" t="s">
        <v>1384</v>
      </c>
      <c r="C1202" s="79" t="s">
        <v>3440</v>
      </c>
      <c r="D1202" s="79" t="s">
        <v>2308</v>
      </c>
      <c r="E1202" s="79" t="s">
        <v>3513</v>
      </c>
      <c r="F1202" s="81">
        <v>46769</v>
      </c>
      <c r="G1202" s="80" t="s">
        <v>13</v>
      </c>
      <c r="H1202" s="82"/>
      <c r="I1202" s="78"/>
      <c r="J1202" s="80" t="s">
        <v>2</v>
      </c>
      <c r="K1202" s="80" t="s">
        <v>14</v>
      </c>
      <c r="L1202" s="80" t="s">
        <v>15</v>
      </c>
    </row>
    <row r="1203" spans="1:12" ht="15.75" hidden="1" x14ac:dyDescent="0.25">
      <c r="A1203" s="79" t="s">
        <v>2103</v>
      </c>
      <c r="B1203" s="79" t="s">
        <v>2104</v>
      </c>
      <c r="C1203" s="79" t="s">
        <v>51</v>
      </c>
      <c r="D1203" s="79" t="s">
        <v>2105</v>
      </c>
      <c r="E1203" s="79" t="s">
        <v>53</v>
      </c>
      <c r="F1203" s="81">
        <v>46769</v>
      </c>
      <c r="G1203" s="80" t="s">
        <v>13</v>
      </c>
      <c r="H1203" s="82"/>
      <c r="I1203" s="78"/>
      <c r="J1203" s="80" t="s">
        <v>2</v>
      </c>
      <c r="K1203" s="80" t="s">
        <v>14</v>
      </c>
      <c r="L1203" s="80" t="s">
        <v>15</v>
      </c>
    </row>
    <row r="1204" spans="1:12" ht="15.75" hidden="1" x14ac:dyDescent="0.25">
      <c r="A1204" s="79" t="s">
        <v>2060</v>
      </c>
      <c r="B1204" s="79" t="s">
        <v>1062</v>
      </c>
      <c r="C1204" s="79" t="s">
        <v>1031</v>
      </c>
      <c r="D1204" s="79" t="s">
        <v>359</v>
      </c>
      <c r="E1204" s="79" t="s">
        <v>2061</v>
      </c>
      <c r="F1204" s="81">
        <v>46769</v>
      </c>
      <c r="G1204" s="80" t="s">
        <v>13</v>
      </c>
      <c r="H1204" s="82"/>
      <c r="I1204" s="78"/>
      <c r="J1204" s="80" t="s">
        <v>2</v>
      </c>
      <c r="K1204" s="80" t="s">
        <v>14</v>
      </c>
      <c r="L1204" s="80" t="s">
        <v>15</v>
      </c>
    </row>
    <row r="1205" spans="1:12" ht="15.75" hidden="1" x14ac:dyDescent="0.25">
      <c r="A1205" s="86" t="s">
        <v>3770</v>
      </c>
      <c r="B1205" s="86" t="s">
        <v>351</v>
      </c>
      <c r="C1205" s="86" t="s">
        <v>774</v>
      </c>
      <c r="D1205" s="86" t="s">
        <v>2859</v>
      </c>
      <c r="E1205" s="86" t="s">
        <v>570</v>
      </c>
      <c r="F1205" s="81">
        <v>46769</v>
      </c>
      <c r="G1205" s="80" t="s">
        <v>13</v>
      </c>
      <c r="H1205" s="82"/>
      <c r="I1205" s="78"/>
      <c r="J1205" s="80" t="s">
        <v>2</v>
      </c>
      <c r="K1205" s="80" t="s">
        <v>14</v>
      </c>
      <c r="L1205" s="80" t="s">
        <v>15</v>
      </c>
    </row>
    <row r="1206" spans="1:12" ht="15.75" hidden="1" x14ac:dyDescent="0.25">
      <c r="A1206" s="79" t="s">
        <v>2375</v>
      </c>
      <c r="B1206" s="79" t="s">
        <v>111</v>
      </c>
      <c r="C1206" s="79" t="s">
        <v>3504</v>
      </c>
      <c r="D1206" s="79" t="s">
        <v>1752</v>
      </c>
      <c r="E1206" s="79" t="s">
        <v>658</v>
      </c>
      <c r="F1206" s="81">
        <v>46769</v>
      </c>
      <c r="G1206" s="80" t="s">
        <v>13</v>
      </c>
      <c r="H1206" s="82"/>
      <c r="I1206" s="78"/>
      <c r="J1206" s="80" t="s">
        <v>2</v>
      </c>
      <c r="K1206" s="80" t="s">
        <v>14</v>
      </c>
      <c r="L1206" s="80" t="s">
        <v>15</v>
      </c>
    </row>
    <row r="1207" spans="1:12" ht="15.75" hidden="1" x14ac:dyDescent="0.25">
      <c r="A1207" s="79" t="s">
        <v>848</v>
      </c>
      <c r="B1207" s="79" t="s">
        <v>2885</v>
      </c>
      <c r="C1207" s="86"/>
      <c r="D1207" s="79" t="s">
        <v>2886</v>
      </c>
      <c r="E1207" s="79" t="s">
        <v>211</v>
      </c>
      <c r="F1207" s="81">
        <v>46769</v>
      </c>
      <c r="G1207" s="80" t="s">
        <v>13</v>
      </c>
      <c r="H1207" s="82"/>
      <c r="I1207" s="78"/>
      <c r="J1207" s="80" t="s">
        <v>2</v>
      </c>
      <c r="K1207" s="80" t="s">
        <v>14</v>
      </c>
      <c r="L1207" s="80" t="s">
        <v>15</v>
      </c>
    </row>
    <row r="1208" spans="1:12" ht="15.75" hidden="1" x14ac:dyDescent="0.25">
      <c r="A1208" s="79" t="s">
        <v>2642</v>
      </c>
      <c r="B1208" s="79" t="s">
        <v>605</v>
      </c>
      <c r="C1208" s="79" t="s">
        <v>51</v>
      </c>
      <c r="D1208" s="79" t="s">
        <v>3771</v>
      </c>
      <c r="E1208" s="79" t="s">
        <v>3772</v>
      </c>
      <c r="F1208" s="81">
        <v>46769</v>
      </c>
      <c r="G1208" s="80" t="s">
        <v>13</v>
      </c>
      <c r="H1208" s="82"/>
      <c r="I1208" s="78"/>
      <c r="J1208" s="80" t="s">
        <v>2</v>
      </c>
      <c r="K1208" s="80" t="s">
        <v>14</v>
      </c>
      <c r="L1208" s="80" t="s">
        <v>15</v>
      </c>
    </row>
    <row r="1209" spans="1:12" ht="15.75" hidden="1" x14ac:dyDescent="0.25">
      <c r="A1209" s="79" t="s">
        <v>2883</v>
      </c>
      <c r="B1209" s="79" t="s">
        <v>717</v>
      </c>
      <c r="C1209" s="86"/>
      <c r="D1209" s="79" t="s">
        <v>2887</v>
      </c>
      <c r="E1209" s="79" t="s">
        <v>706</v>
      </c>
      <c r="F1209" s="81">
        <v>46769</v>
      </c>
      <c r="G1209" s="80" t="s">
        <v>13</v>
      </c>
      <c r="H1209" s="82"/>
      <c r="I1209" s="78"/>
      <c r="J1209" s="80" t="s">
        <v>2</v>
      </c>
      <c r="K1209" s="80" t="s">
        <v>14</v>
      </c>
      <c r="L1209" s="80" t="s">
        <v>15</v>
      </c>
    </row>
    <row r="1210" spans="1:12" ht="15.75" hidden="1" x14ac:dyDescent="0.25">
      <c r="A1210" s="79" t="s">
        <v>460</v>
      </c>
      <c r="B1210" s="79" t="s">
        <v>3773</v>
      </c>
      <c r="C1210" s="79" t="s">
        <v>3774</v>
      </c>
      <c r="D1210" s="79" t="s">
        <v>359</v>
      </c>
      <c r="E1210" s="79" t="s">
        <v>493</v>
      </c>
      <c r="F1210" s="81">
        <v>46708</v>
      </c>
      <c r="G1210" s="76" t="s">
        <v>13</v>
      </c>
      <c r="H1210" s="77"/>
      <c r="I1210" s="78"/>
      <c r="J1210" s="80" t="s">
        <v>2</v>
      </c>
      <c r="K1210" s="80" t="s">
        <v>14</v>
      </c>
      <c r="L1210" s="80" t="s">
        <v>15</v>
      </c>
    </row>
    <row r="1211" spans="1:12" ht="15.75" hidden="1" x14ac:dyDescent="0.25">
      <c r="A1211" s="79" t="s">
        <v>2175</v>
      </c>
      <c r="B1211" s="79" t="s">
        <v>1520</v>
      </c>
      <c r="C1211" s="79" t="s">
        <v>12</v>
      </c>
      <c r="D1211" s="79" t="s">
        <v>782</v>
      </c>
      <c r="E1211" s="79" t="s">
        <v>221</v>
      </c>
      <c r="F1211" s="81">
        <v>46660</v>
      </c>
      <c r="G1211" s="80" t="s">
        <v>13</v>
      </c>
      <c r="H1211" s="82"/>
      <c r="I1211" s="78"/>
      <c r="J1211" s="80" t="s">
        <v>3</v>
      </c>
      <c r="K1211" s="80" t="s">
        <v>59</v>
      </c>
      <c r="L1211" s="80" t="s">
        <v>60</v>
      </c>
    </row>
    <row r="1212" spans="1:12" ht="15.75" hidden="1" x14ac:dyDescent="0.25">
      <c r="A1212" s="79" t="s">
        <v>1209</v>
      </c>
      <c r="B1212" s="79" t="s">
        <v>836</v>
      </c>
      <c r="C1212" s="79" t="s">
        <v>2745</v>
      </c>
      <c r="D1212" s="79" t="s">
        <v>3387</v>
      </c>
      <c r="E1212" s="79" t="s">
        <v>96</v>
      </c>
      <c r="F1212" s="81">
        <v>46640</v>
      </c>
      <c r="G1212" s="80" t="s">
        <v>13</v>
      </c>
      <c r="H1212" s="82"/>
      <c r="I1212" s="78"/>
      <c r="J1212" s="80" t="s">
        <v>2</v>
      </c>
      <c r="K1212" s="80" t="s">
        <v>14</v>
      </c>
      <c r="L1212" s="80" t="s">
        <v>15</v>
      </c>
    </row>
    <row r="1213" spans="1:12" ht="15.75" hidden="1" x14ac:dyDescent="0.25">
      <c r="A1213" s="79" t="s">
        <v>2335</v>
      </c>
      <c r="B1213" s="79" t="s">
        <v>836</v>
      </c>
      <c r="C1213" s="79" t="s">
        <v>3278</v>
      </c>
      <c r="D1213" s="79" t="s">
        <v>782</v>
      </c>
      <c r="E1213" s="79" t="s">
        <v>916</v>
      </c>
      <c r="F1213" s="81">
        <v>46552</v>
      </c>
      <c r="G1213" s="80" t="s">
        <v>13</v>
      </c>
      <c r="H1213" s="82"/>
      <c r="I1213" s="78"/>
      <c r="J1213" s="80" t="s">
        <v>3</v>
      </c>
      <c r="K1213" s="80" t="s">
        <v>59</v>
      </c>
      <c r="L1213" s="80" t="s">
        <v>60</v>
      </c>
    </row>
    <row r="1214" spans="1:12" ht="15.75" hidden="1" x14ac:dyDescent="0.25">
      <c r="A1214" s="79" t="s">
        <v>2086</v>
      </c>
      <c r="B1214" s="79" t="s">
        <v>465</v>
      </c>
      <c r="C1214" s="79" t="s">
        <v>1827</v>
      </c>
      <c r="D1214" s="79" t="s">
        <v>588</v>
      </c>
      <c r="E1214" s="79" t="s">
        <v>1992</v>
      </c>
      <c r="F1214" s="81">
        <v>46550</v>
      </c>
      <c r="G1214" s="80" t="s">
        <v>13</v>
      </c>
      <c r="H1214" s="82"/>
      <c r="I1214" s="78"/>
      <c r="J1214" s="80" t="s">
        <v>3</v>
      </c>
      <c r="K1214" s="80" t="s">
        <v>59</v>
      </c>
      <c r="L1214" s="80" t="s">
        <v>60</v>
      </c>
    </row>
    <row r="1215" spans="1:12" ht="15.75" hidden="1" x14ac:dyDescent="0.25">
      <c r="A1215" s="79" t="s">
        <v>2876</v>
      </c>
      <c r="B1215" s="79" t="s">
        <v>2877</v>
      </c>
      <c r="C1215" s="79" t="s">
        <v>3775</v>
      </c>
      <c r="D1215" s="79" t="s">
        <v>588</v>
      </c>
      <c r="E1215" s="79" t="s">
        <v>625</v>
      </c>
      <c r="F1215" s="81">
        <v>46502</v>
      </c>
      <c r="G1215" s="80" t="s">
        <v>13</v>
      </c>
      <c r="H1215" s="82"/>
      <c r="I1215" s="78"/>
      <c r="J1215" s="80" t="s">
        <v>3</v>
      </c>
      <c r="K1215" s="80" t="s">
        <v>59</v>
      </c>
      <c r="L1215" s="80" t="s">
        <v>60</v>
      </c>
    </row>
    <row r="1216" spans="1:12" ht="15.75" hidden="1" x14ac:dyDescent="0.25">
      <c r="A1216" s="79" t="s">
        <v>2386</v>
      </c>
      <c r="B1216" s="79" t="s">
        <v>2387</v>
      </c>
      <c r="C1216" s="79" t="s">
        <v>152</v>
      </c>
      <c r="D1216" s="79" t="s">
        <v>2388</v>
      </c>
      <c r="E1216" s="79" t="s">
        <v>2389</v>
      </c>
      <c r="F1216" s="81">
        <v>46460</v>
      </c>
      <c r="G1216" s="80" t="s">
        <v>13</v>
      </c>
      <c r="H1216" s="82"/>
      <c r="I1216" s="78"/>
      <c r="J1216" s="80" t="s">
        <v>3373</v>
      </c>
      <c r="K1216" s="80" t="s">
        <v>14</v>
      </c>
      <c r="L1216" s="80" t="s">
        <v>15</v>
      </c>
    </row>
    <row r="1217" spans="1:12" ht="15.75" hidden="1" x14ac:dyDescent="0.25">
      <c r="A1217" s="79" t="s">
        <v>1506</v>
      </c>
      <c r="B1217" s="79" t="s">
        <v>55</v>
      </c>
      <c r="C1217" s="79" t="s">
        <v>63</v>
      </c>
      <c r="D1217" s="79" t="s">
        <v>588</v>
      </c>
      <c r="E1217" s="79" t="s">
        <v>501</v>
      </c>
      <c r="F1217" s="81">
        <v>46438</v>
      </c>
      <c r="G1217" s="80" t="s">
        <v>13</v>
      </c>
      <c r="H1217" s="82"/>
      <c r="I1217" s="78"/>
      <c r="J1217" s="80" t="s">
        <v>3375</v>
      </c>
      <c r="K1217" s="80" t="s">
        <v>59</v>
      </c>
      <c r="L1217" s="80" t="s">
        <v>60</v>
      </c>
    </row>
    <row r="1218" spans="1:12" ht="15.75" hidden="1" x14ac:dyDescent="0.25">
      <c r="A1218" s="79" t="s">
        <v>2880</v>
      </c>
      <c r="B1218" s="79" t="s">
        <v>2881</v>
      </c>
      <c r="C1218" s="86"/>
      <c r="D1218" s="79" t="s">
        <v>782</v>
      </c>
      <c r="E1218" s="79" t="s">
        <v>280</v>
      </c>
      <c r="F1218" s="81">
        <v>46391</v>
      </c>
      <c r="G1218" s="80" t="s">
        <v>13</v>
      </c>
      <c r="H1218" s="82"/>
      <c r="I1218" s="84"/>
      <c r="J1218" s="80" t="s">
        <v>3</v>
      </c>
      <c r="K1218" s="80" t="s">
        <v>59</v>
      </c>
      <c r="L1218" s="80" t="s">
        <v>60</v>
      </c>
    </row>
    <row r="1219" spans="1:12" ht="15.75" hidden="1" x14ac:dyDescent="0.25">
      <c r="A1219" s="79" t="s">
        <v>2121</v>
      </c>
      <c r="B1219" s="79" t="s">
        <v>2122</v>
      </c>
      <c r="C1219" s="79" t="s">
        <v>3520</v>
      </c>
      <c r="D1219" s="79" t="s">
        <v>588</v>
      </c>
      <c r="E1219" s="79" t="s">
        <v>385</v>
      </c>
      <c r="F1219" s="81">
        <v>46390</v>
      </c>
      <c r="G1219" s="80" t="s">
        <v>13</v>
      </c>
      <c r="H1219" s="82"/>
      <c r="I1219" s="84"/>
      <c r="J1219" s="80" t="s">
        <v>3</v>
      </c>
      <c r="K1219" s="80" t="s">
        <v>59</v>
      </c>
      <c r="L1219" s="80" t="s">
        <v>60</v>
      </c>
    </row>
    <row r="1220" spans="1:12" ht="15.75" hidden="1" x14ac:dyDescent="0.25">
      <c r="A1220" s="79" t="s">
        <v>2399</v>
      </c>
      <c r="B1220" s="79" t="s">
        <v>628</v>
      </c>
      <c r="C1220" s="79" t="s">
        <v>144</v>
      </c>
      <c r="D1220" s="79" t="s">
        <v>2085</v>
      </c>
      <c r="E1220" s="79" t="s">
        <v>48</v>
      </c>
      <c r="F1220" s="81">
        <v>46361</v>
      </c>
      <c r="G1220" s="80" t="s">
        <v>13</v>
      </c>
      <c r="H1220" s="82"/>
      <c r="I1220" s="78"/>
      <c r="J1220" s="80" t="s">
        <v>2</v>
      </c>
      <c r="K1220" s="80" t="s">
        <v>14</v>
      </c>
      <c r="L1220" s="80" t="s">
        <v>15</v>
      </c>
    </row>
    <row r="1221" spans="1:12" ht="15.75" hidden="1" x14ac:dyDescent="0.25">
      <c r="A1221" s="79" t="s">
        <v>548</v>
      </c>
      <c r="B1221" s="79" t="s">
        <v>127</v>
      </c>
      <c r="C1221" s="79" t="s">
        <v>144</v>
      </c>
      <c r="D1221" s="79" t="s">
        <v>3776</v>
      </c>
      <c r="E1221" s="79" t="s">
        <v>2193</v>
      </c>
      <c r="F1221" s="81">
        <v>46361</v>
      </c>
      <c r="G1221" s="80" t="s">
        <v>13</v>
      </c>
      <c r="H1221" s="82"/>
      <c r="I1221" s="78"/>
      <c r="J1221" s="80" t="s">
        <v>2</v>
      </c>
      <c r="K1221" s="80" t="s">
        <v>14</v>
      </c>
      <c r="L1221" s="80" t="s">
        <v>15</v>
      </c>
    </row>
    <row r="1222" spans="1:12" ht="15.75" hidden="1" x14ac:dyDescent="0.25">
      <c r="A1222" s="79" t="s">
        <v>2774</v>
      </c>
      <c r="B1222" s="79" t="s">
        <v>1426</v>
      </c>
      <c r="C1222" s="79" t="s">
        <v>3526</v>
      </c>
      <c r="D1222" s="79" t="s">
        <v>3777</v>
      </c>
      <c r="E1222" s="79" t="s">
        <v>321</v>
      </c>
      <c r="F1222" s="81">
        <v>46359</v>
      </c>
      <c r="G1222" s="80" t="s">
        <v>13</v>
      </c>
      <c r="H1222" s="82"/>
      <c r="I1222" s="78"/>
      <c r="J1222" s="80" t="s">
        <v>2</v>
      </c>
      <c r="K1222" s="80" t="s">
        <v>14</v>
      </c>
      <c r="L1222" s="80" t="s">
        <v>15</v>
      </c>
    </row>
    <row r="1223" spans="1:12" ht="15.75" hidden="1" x14ac:dyDescent="0.25">
      <c r="A1223" s="79" t="s">
        <v>2400</v>
      </c>
      <c r="B1223" s="79" t="s">
        <v>2401</v>
      </c>
      <c r="C1223" s="86"/>
      <c r="D1223" s="79" t="s">
        <v>2402</v>
      </c>
      <c r="E1223" s="79" t="s">
        <v>163</v>
      </c>
      <c r="F1223" s="81">
        <v>46356</v>
      </c>
      <c r="G1223" s="80" t="s">
        <v>13</v>
      </c>
      <c r="H1223" s="82"/>
      <c r="I1223" s="78"/>
      <c r="J1223" s="80" t="s">
        <v>2</v>
      </c>
      <c r="K1223" s="80" t="s">
        <v>14</v>
      </c>
      <c r="L1223" s="80" t="s">
        <v>15</v>
      </c>
    </row>
    <row r="1224" spans="1:12" ht="15.75" hidden="1" x14ac:dyDescent="0.25">
      <c r="A1224" s="79" t="s">
        <v>2326</v>
      </c>
      <c r="B1224" s="79" t="s">
        <v>2327</v>
      </c>
      <c r="C1224" s="86"/>
      <c r="D1224" s="79" t="s">
        <v>588</v>
      </c>
      <c r="E1224" s="79" t="s">
        <v>1322</v>
      </c>
      <c r="F1224" s="81">
        <v>46336</v>
      </c>
      <c r="G1224" s="80" t="s">
        <v>13</v>
      </c>
      <c r="H1224" s="82"/>
      <c r="I1224" s="78"/>
      <c r="J1224" s="80" t="s">
        <v>1</v>
      </c>
      <c r="K1224" s="80" t="s">
        <v>59</v>
      </c>
      <c r="L1224" s="80" t="s">
        <v>60</v>
      </c>
    </row>
    <row r="1225" spans="1:12" ht="15.75" hidden="1" x14ac:dyDescent="0.25">
      <c r="A1225" s="79" t="s">
        <v>2341</v>
      </c>
      <c r="B1225" s="79" t="s">
        <v>781</v>
      </c>
      <c r="C1225" s="79" t="s">
        <v>3778</v>
      </c>
      <c r="D1225" s="79" t="s">
        <v>782</v>
      </c>
      <c r="E1225" s="79" t="s">
        <v>508</v>
      </c>
      <c r="F1225" s="81">
        <v>46282</v>
      </c>
      <c r="G1225" s="80" t="s">
        <v>13</v>
      </c>
      <c r="H1225" s="82"/>
      <c r="I1225" s="78"/>
      <c r="J1225" s="80" t="s">
        <v>3</v>
      </c>
      <c r="K1225" s="80" t="s">
        <v>59</v>
      </c>
      <c r="L1225" s="80" t="s">
        <v>60</v>
      </c>
    </row>
    <row r="1226" spans="1:12" ht="15.75" hidden="1" x14ac:dyDescent="0.25">
      <c r="A1226" s="79" t="s">
        <v>2342</v>
      </c>
      <c r="B1226" s="79" t="s">
        <v>74</v>
      </c>
      <c r="C1226" s="79" t="s">
        <v>3520</v>
      </c>
      <c r="D1226" s="79" t="s">
        <v>782</v>
      </c>
      <c r="E1226" s="79" t="s">
        <v>508</v>
      </c>
      <c r="F1226" s="81">
        <v>46282</v>
      </c>
      <c r="G1226" s="80" t="s">
        <v>13</v>
      </c>
      <c r="H1226" s="82"/>
      <c r="I1226" s="78"/>
      <c r="J1226" s="80" t="s">
        <v>3</v>
      </c>
      <c r="K1226" s="80" t="s">
        <v>59</v>
      </c>
      <c r="L1226" s="80" t="s">
        <v>60</v>
      </c>
    </row>
    <row r="1227" spans="1:12" ht="15.75" hidden="1" x14ac:dyDescent="0.25">
      <c r="A1227" s="79" t="s">
        <v>2130</v>
      </c>
      <c r="B1227" s="79" t="s">
        <v>1157</v>
      </c>
      <c r="C1227" s="86"/>
      <c r="D1227" s="79" t="s">
        <v>3779</v>
      </c>
      <c r="E1227" s="79" t="s">
        <v>505</v>
      </c>
      <c r="F1227" s="81">
        <v>46261</v>
      </c>
      <c r="G1227" s="80" t="s">
        <v>13</v>
      </c>
      <c r="H1227" s="82"/>
      <c r="I1227" s="78"/>
      <c r="J1227" s="80" t="s">
        <v>2</v>
      </c>
      <c r="K1227" s="80" t="s">
        <v>14</v>
      </c>
      <c r="L1227" s="80" t="s">
        <v>15</v>
      </c>
    </row>
    <row r="1228" spans="1:12" ht="15.75" hidden="1" x14ac:dyDescent="0.25">
      <c r="A1228" s="79" t="s">
        <v>2331</v>
      </c>
      <c r="B1228" s="79" t="s">
        <v>448</v>
      </c>
      <c r="C1228" s="79" t="s">
        <v>139</v>
      </c>
      <c r="D1228" s="79" t="s">
        <v>588</v>
      </c>
      <c r="E1228" s="79" t="s">
        <v>607</v>
      </c>
      <c r="F1228" s="81">
        <v>46195</v>
      </c>
      <c r="G1228" s="80" t="s">
        <v>13</v>
      </c>
      <c r="H1228" s="82"/>
      <c r="I1228" s="78"/>
      <c r="J1228" s="80" t="s">
        <v>3</v>
      </c>
      <c r="K1228" s="80" t="s">
        <v>59</v>
      </c>
      <c r="L1228" s="80" t="s">
        <v>60</v>
      </c>
    </row>
    <row r="1229" spans="1:12" ht="15.75" hidden="1" x14ac:dyDescent="0.25">
      <c r="A1229" s="79" t="s">
        <v>2230</v>
      </c>
      <c r="B1229" s="79" t="s">
        <v>1782</v>
      </c>
      <c r="C1229" s="79" t="s">
        <v>3780</v>
      </c>
      <c r="D1229" s="79" t="s">
        <v>588</v>
      </c>
      <c r="E1229" s="79" t="s">
        <v>497</v>
      </c>
      <c r="F1229" s="81">
        <v>46165</v>
      </c>
      <c r="G1229" s="80" t="s">
        <v>13</v>
      </c>
      <c r="H1229" s="82"/>
      <c r="I1229" s="78"/>
      <c r="J1229" s="80" t="s">
        <v>3</v>
      </c>
      <c r="K1229" s="80" t="s">
        <v>59</v>
      </c>
      <c r="L1229" s="80" t="s">
        <v>60</v>
      </c>
    </row>
    <row r="1230" spans="1:12" ht="15.75" hidden="1" x14ac:dyDescent="0.25">
      <c r="A1230" s="79" t="s">
        <v>2074</v>
      </c>
      <c r="B1230" s="79" t="s">
        <v>340</v>
      </c>
      <c r="C1230" s="79" t="s">
        <v>832</v>
      </c>
      <c r="D1230" s="79" t="s">
        <v>2581</v>
      </c>
      <c r="E1230" s="79" t="s">
        <v>573</v>
      </c>
      <c r="F1230" s="81">
        <v>46131</v>
      </c>
      <c r="G1230" s="80" t="s">
        <v>13</v>
      </c>
      <c r="H1230" s="82"/>
      <c r="I1230" s="78"/>
      <c r="J1230" s="80" t="s">
        <v>3</v>
      </c>
      <c r="K1230" s="80" t="s">
        <v>59</v>
      </c>
      <c r="L1230" s="80" t="s">
        <v>60</v>
      </c>
    </row>
    <row r="1231" spans="1:12" ht="15.75" hidden="1" x14ac:dyDescent="0.25">
      <c r="A1231" s="86" t="s">
        <v>2170</v>
      </c>
      <c r="B1231" s="86" t="s">
        <v>641</v>
      </c>
      <c r="C1231" s="86" t="s">
        <v>144</v>
      </c>
      <c r="D1231" s="86" t="s">
        <v>588</v>
      </c>
      <c r="E1231" s="86" t="s">
        <v>297</v>
      </c>
      <c r="F1231" s="81">
        <v>46043</v>
      </c>
      <c r="G1231" s="80" t="s">
        <v>13</v>
      </c>
      <c r="H1231" s="92">
        <v>1000</v>
      </c>
      <c r="I1231" s="78"/>
      <c r="J1231" s="80" t="s">
        <v>3</v>
      </c>
      <c r="K1231" s="80" t="s">
        <v>59</v>
      </c>
      <c r="L1231" s="80" t="s">
        <v>60</v>
      </c>
    </row>
    <row r="1232" spans="1:12" ht="15.75" hidden="1" x14ac:dyDescent="0.25">
      <c r="A1232" s="79" t="s">
        <v>2413</v>
      </c>
      <c r="B1232" s="79" t="s">
        <v>772</v>
      </c>
      <c r="C1232" s="79" t="s">
        <v>774</v>
      </c>
      <c r="D1232" s="79" t="s">
        <v>2414</v>
      </c>
      <c r="E1232" s="79" t="s">
        <v>270</v>
      </c>
      <c r="F1232" s="81">
        <v>46040</v>
      </c>
      <c r="G1232" s="80" t="s">
        <v>13</v>
      </c>
      <c r="H1232" s="82"/>
      <c r="I1232" s="85"/>
      <c r="J1232" s="80" t="s">
        <v>2</v>
      </c>
      <c r="K1232" s="80" t="s">
        <v>14</v>
      </c>
      <c r="L1232" s="80" t="s">
        <v>15</v>
      </c>
    </row>
    <row r="1233" spans="1:12" ht="15.75" hidden="1" x14ac:dyDescent="0.25">
      <c r="A1233" s="79" t="s">
        <v>2891</v>
      </c>
      <c r="B1233" s="79" t="s">
        <v>2892</v>
      </c>
      <c r="C1233" s="79" t="s">
        <v>774</v>
      </c>
      <c r="D1233" s="79" t="s">
        <v>2893</v>
      </c>
      <c r="E1233" s="79" t="s">
        <v>1665</v>
      </c>
      <c r="F1233" s="81">
        <v>45978</v>
      </c>
      <c r="G1233" s="80" t="s">
        <v>13</v>
      </c>
      <c r="H1233" s="82"/>
      <c r="I1233" s="78"/>
      <c r="J1233" s="80" t="s">
        <v>2</v>
      </c>
      <c r="K1233" s="80" t="s">
        <v>14</v>
      </c>
      <c r="L1233" s="80" t="s">
        <v>15</v>
      </c>
    </row>
    <row r="1234" spans="1:12" ht="15.75" hidden="1" x14ac:dyDescent="0.25">
      <c r="A1234" s="79" t="s">
        <v>989</v>
      </c>
      <c r="B1234" s="79" t="s">
        <v>1100</v>
      </c>
      <c r="C1234" s="79" t="s">
        <v>115</v>
      </c>
      <c r="D1234" s="79" t="s">
        <v>588</v>
      </c>
      <c r="E1234" s="79" t="s">
        <v>297</v>
      </c>
      <c r="F1234" s="81">
        <v>45965</v>
      </c>
      <c r="G1234" s="80" t="s">
        <v>13</v>
      </c>
      <c r="H1234" s="82"/>
      <c r="I1234" s="78"/>
      <c r="J1234" s="80" t="s">
        <v>3</v>
      </c>
      <c r="K1234" s="80" t="s">
        <v>59</v>
      </c>
      <c r="L1234" s="80" t="s">
        <v>60</v>
      </c>
    </row>
    <row r="1235" spans="1:12" ht="15.75" hidden="1" x14ac:dyDescent="0.25">
      <c r="A1235" s="79" t="s">
        <v>2335</v>
      </c>
      <c r="B1235" s="79" t="s">
        <v>2372</v>
      </c>
      <c r="C1235" s="79" t="s">
        <v>559</v>
      </c>
      <c r="D1235" s="79" t="s">
        <v>782</v>
      </c>
      <c r="E1235" s="79" t="s">
        <v>916</v>
      </c>
      <c r="F1235" s="81">
        <v>45953</v>
      </c>
      <c r="G1235" s="80" t="s">
        <v>13</v>
      </c>
      <c r="H1235" s="82"/>
      <c r="I1235" s="78"/>
      <c r="J1235" s="80" t="s">
        <v>3</v>
      </c>
      <c r="K1235" s="80" t="s">
        <v>59</v>
      </c>
      <c r="L1235" s="80" t="s">
        <v>60</v>
      </c>
    </row>
    <row r="1236" spans="1:12" ht="15.75" hidden="1" x14ac:dyDescent="0.25">
      <c r="A1236" s="79" t="s">
        <v>2025</v>
      </c>
      <c r="B1236" s="79" t="s">
        <v>2026</v>
      </c>
      <c r="C1236" s="79" t="s">
        <v>3781</v>
      </c>
      <c r="D1236" s="79" t="s">
        <v>588</v>
      </c>
      <c r="E1236" s="79" t="s">
        <v>221</v>
      </c>
      <c r="F1236" s="81">
        <v>45939</v>
      </c>
      <c r="G1236" s="80" t="s">
        <v>13</v>
      </c>
      <c r="H1236" s="83">
        <v>4200</v>
      </c>
      <c r="I1236" s="78"/>
      <c r="J1236" s="80" t="s">
        <v>3</v>
      </c>
      <c r="K1236" s="80" t="s">
        <v>59</v>
      </c>
      <c r="L1236" s="80" t="s">
        <v>60</v>
      </c>
    </row>
    <row r="1237" spans="1:12" ht="15.75" hidden="1" x14ac:dyDescent="0.25">
      <c r="A1237" s="79" t="s">
        <v>898</v>
      </c>
      <c r="B1237" s="79" t="s">
        <v>1269</v>
      </c>
      <c r="C1237" s="79" t="s">
        <v>144</v>
      </c>
      <c r="D1237" s="79" t="s">
        <v>2102</v>
      </c>
      <c r="E1237" s="79" t="s">
        <v>53</v>
      </c>
      <c r="F1237" s="81">
        <v>45905</v>
      </c>
      <c r="G1237" s="76" t="s">
        <v>13</v>
      </c>
      <c r="H1237" s="77"/>
      <c r="I1237" s="78"/>
      <c r="J1237" s="80" t="s">
        <v>2</v>
      </c>
      <c r="K1237" s="80" t="s">
        <v>14</v>
      </c>
      <c r="L1237" s="80" t="s">
        <v>15</v>
      </c>
    </row>
    <row r="1238" spans="1:12" ht="15.75" hidden="1" x14ac:dyDescent="0.25">
      <c r="A1238" s="79" t="s">
        <v>2270</v>
      </c>
      <c r="B1238" s="79" t="s">
        <v>315</v>
      </c>
      <c r="C1238" s="79" t="s">
        <v>3782</v>
      </c>
      <c r="D1238" s="79" t="s">
        <v>782</v>
      </c>
      <c r="E1238" s="79" t="s">
        <v>1263</v>
      </c>
      <c r="F1238" s="81">
        <v>45872</v>
      </c>
      <c r="G1238" s="80" t="s">
        <v>13</v>
      </c>
      <c r="H1238" s="83">
        <v>2000</v>
      </c>
      <c r="I1238" s="78"/>
      <c r="J1238" s="80" t="s">
        <v>3375</v>
      </c>
      <c r="K1238" s="80" t="s">
        <v>59</v>
      </c>
      <c r="L1238" s="80" t="s">
        <v>60</v>
      </c>
    </row>
    <row r="1239" spans="1:12" ht="15.75" hidden="1" x14ac:dyDescent="0.25">
      <c r="A1239" s="79" t="s">
        <v>1941</v>
      </c>
      <c r="B1239" s="79" t="s">
        <v>1942</v>
      </c>
      <c r="C1239" s="86"/>
      <c r="D1239" s="79" t="s">
        <v>2894</v>
      </c>
      <c r="E1239" s="79" t="s">
        <v>1261</v>
      </c>
      <c r="F1239" s="81">
        <v>45852</v>
      </c>
      <c r="G1239" s="80" t="s">
        <v>13</v>
      </c>
      <c r="H1239" s="82"/>
      <c r="I1239" s="78"/>
      <c r="J1239" s="80" t="s">
        <v>2</v>
      </c>
      <c r="K1239" s="80" t="s">
        <v>14</v>
      </c>
      <c r="L1239" s="80" t="s">
        <v>15</v>
      </c>
    </row>
    <row r="1240" spans="1:12" ht="15.75" hidden="1" x14ac:dyDescent="0.25">
      <c r="A1240" s="79" t="s">
        <v>3783</v>
      </c>
      <c r="B1240" s="79" t="s">
        <v>1694</v>
      </c>
      <c r="C1240" s="79" t="s">
        <v>207</v>
      </c>
      <c r="D1240" s="79" t="s">
        <v>2256</v>
      </c>
      <c r="E1240" s="79" t="s">
        <v>33</v>
      </c>
      <c r="F1240" s="81">
        <v>45808</v>
      </c>
      <c r="G1240" s="80" t="s">
        <v>13</v>
      </c>
      <c r="H1240" s="82"/>
      <c r="I1240" s="78"/>
      <c r="J1240" s="80" t="s">
        <v>3373</v>
      </c>
      <c r="K1240" s="80" t="s">
        <v>14</v>
      </c>
      <c r="L1240" s="80" t="s">
        <v>15</v>
      </c>
    </row>
    <row r="1241" spans="1:12" ht="15.75" hidden="1" x14ac:dyDescent="0.25">
      <c r="A1241" s="79" t="s">
        <v>2889</v>
      </c>
      <c r="B1241" s="79" t="s">
        <v>1102</v>
      </c>
      <c r="C1241" s="79" t="s">
        <v>237</v>
      </c>
      <c r="D1241" s="79" t="s">
        <v>588</v>
      </c>
      <c r="E1241" s="79" t="s">
        <v>490</v>
      </c>
      <c r="F1241" s="81">
        <v>45679</v>
      </c>
      <c r="G1241" s="80" t="s">
        <v>13</v>
      </c>
      <c r="H1241" s="82"/>
      <c r="I1241" s="78"/>
      <c r="J1241" s="80" t="s">
        <v>3</v>
      </c>
      <c r="K1241" s="80" t="s">
        <v>59</v>
      </c>
      <c r="L1241" s="80" t="s">
        <v>60</v>
      </c>
    </row>
    <row r="1242" spans="1:12" ht="15.75" hidden="1" x14ac:dyDescent="0.25">
      <c r="A1242" s="79" t="s">
        <v>2339</v>
      </c>
      <c r="B1242" s="79" t="s">
        <v>35</v>
      </c>
      <c r="C1242" s="79" t="s">
        <v>50</v>
      </c>
      <c r="D1242" s="79" t="s">
        <v>588</v>
      </c>
      <c r="E1242" s="79" t="s">
        <v>2340</v>
      </c>
      <c r="F1242" s="81">
        <v>45660</v>
      </c>
      <c r="G1242" s="80" t="s">
        <v>13</v>
      </c>
      <c r="H1242" s="82"/>
      <c r="I1242" s="78"/>
      <c r="J1242" s="80" t="s">
        <v>3</v>
      </c>
      <c r="K1242" s="80" t="s">
        <v>59</v>
      </c>
      <c r="L1242" s="80" t="s">
        <v>60</v>
      </c>
    </row>
    <row r="1243" spans="1:12" ht="15.75" hidden="1" x14ac:dyDescent="0.25">
      <c r="A1243" s="79" t="s">
        <v>2217</v>
      </c>
      <c r="B1243" s="79" t="s">
        <v>2218</v>
      </c>
      <c r="C1243" s="79" t="s">
        <v>3784</v>
      </c>
      <c r="D1243" s="79" t="s">
        <v>588</v>
      </c>
      <c r="E1243" s="79" t="s">
        <v>459</v>
      </c>
      <c r="F1243" s="81">
        <v>45604</v>
      </c>
      <c r="G1243" s="76" t="s">
        <v>13</v>
      </c>
      <c r="H1243" s="77"/>
      <c r="I1243" s="78"/>
      <c r="J1243" s="80" t="s">
        <v>3</v>
      </c>
      <c r="K1243" s="80" t="s">
        <v>59</v>
      </c>
      <c r="L1243" s="80" t="s">
        <v>60</v>
      </c>
    </row>
    <row r="1244" spans="1:12" ht="15.75" hidden="1" x14ac:dyDescent="0.25">
      <c r="A1244" s="79" t="s">
        <v>2812</v>
      </c>
      <c r="B1244" s="79" t="s">
        <v>147</v>
      </c>
      <c r="C1244" s="79" t="s">
        <v>144</v>
      </c>
      <c r="D1244" s="79" t="s">
        <v>3785</v>
      </c>
      <c r="E1244" s="79" t="s">
        <v>11</v>
      </c>
      <c r="F1244" s="81">
        <v>45600</v>
      </c>
      <c r="G1244" s="80" t="s">
        <v>13</v>
      </c>
      <c r="H1244" s="82"/>
      <c r="I1244" s="78"/>
      <c r="J1244" s="80" t="s">
        <v>2</v>
      </c>
      <c r="K1244" s="80" t="s">
        <v>14</v>
      </c>
      <c r="L1244" s="80" t="s">
        <v>15</v>
      </c>
    </row>
    <row r="1245" spans="1:12" ht="15.75" hidden="1" x14ac:dyDescent="0.25">
      <c r="A1245" s="79" t="s">
        <v>2883</v>
      </c>
      <c r="B1245" s="79" t="s">
        <v>2884</v>
      </c>
      <c r="C1245" s="79" t="s">
        <v>3786</v>
      </c>
      <c r="D1245" s="79" t="s">
        <v>588</v>
      </c>
      <c r="E1245" s="79" t="s">
        <v>490</v>
      </c>
      <c r="F1245" s="81">
        <v>45576</v>
      </c>
      <c r="G1245" s="80" t="s">
        <v>13</v>
      </c>
      <c r="H1245" s="82"/>
      <c r="I1245" s="78"/>
      <c r="J1245" s="80" t="s">
        <v>1</v>
      </c>
      <c r="K1245" s="80" t="s">
        <v>59</v>
      </c>
      <c r="L1245" s="80" t="s">
        <v>60</v>
      </c>
    </row>
    <row r="1246" spans="1:12" ht="15.75" hidden="1" x14ac:dyDescent="0.25">
      <c r="A1246" s="79" t="s">
        <v>2358</v>
      </c>
      <c r="B1246" s="79" t="s">
        <v>8</v>
      </c>
      <c r="C1246" s="79" t="s">
        <v>704</v>
      </c>
      <c r="D1246" s="79" t="s">
        <v>1654</v>
      </c>
      <c r="E1246" s="79" t="s">
        <v>53</v>
      </c>
      <c r="F1246" s="81">
        <v>45528</v>
      </c>
      <c r="G1246" s="80" t="s">
        <v>13</v>
      </c>
      <c r="H1246" s="82"/>
      <c r="I1246" s="78"/>
      <c r="J1246" s="80" t="s">
        <v>2</v>
      </c>
      <c r="K1246" s="80" t="s">
        <v>14</v>
      </c>
      <c r="L1246" s="80" t="s">
        <v>15</v>
      </c>
    </row>
    <row r="1247" spans="1:12" ht="15.75" hidden="1" x14ac:dyDescent="0.25">
      <c r="A1247" s="79" t="s">
        <v>3787</v>
      </c>
      <c r="B1247" s="79" t="s">
        <v>74</v>
      </c>
      <c r="C1247" s="79" t="s">
        <v>1076</v>
      </c>
      <c r="D1247" s="79" t="s">
        <v>2328</v>
      </c>
      <c r="E1247" s="79" t="s">
        <v>570</v>
      </c>
      <c r="F1247" s="81">
        <v>45329</v>
      </c>
      <c r="G1247" s="80" t="s">
        <v>13</v>
      </c>
      <c r="H1247" s="82"/>
      <c r="I1247" s="78"/>
      <c r="J1247" s="80" t="s">
        <v>3373</v>
      </c>
      <c r="K1247" s="80" t="s">
        <v>14</v>
      </c>
      <c r="L1247" s="80" t="s">
        <v>15</v>
      </c>
    </row>
    <row r="1248" spans="1:12" ht="15.75" hidden="1" x14ac:dyDescent="0.25">
      <c r="A1248" s="79" t="s">
        <v>2065</v>
      </c>
      <c r="B1248" s="79" t="s">
        <v>441</v>
      </c>
      <c r="C1248" s="79" t="s">
        <v>774</v>
      </c>
      <c r="D1248" s="79" t="s">
        <v>782</v>
      </c>
      <c r="E1248" s="79" t="s">
        <v>527</v>
      </c>
      <c r="F1248" s="81">
        <v>45234</v>
      </c>
      <c r="G1248" s="80" t="s">
        <v>13</v>
      </c>
      <c r="H1248" s="82"/>
      <c r="I1248" s="78"/>
      <c r="J1248" s="80" t="s">
        <v>3</v>
      </c>
      <c r="K1248" s="80" t="s">
        <v>59</v>
      </c>
      <c r="L1248" s="80" t="s">
        <v>60</v>
      </c>
    </row>
    <row r="1249" spans="1:12" ht="15.75" hidden="1" x14ac:dyDescent="0.25">
      <c r="A1249" s="79" t="s">
        <v>2897</v>
      </c>
      <c r="B1249" s="79" t="s">
        <v>1204</v>
      </c>
      <c r="C1249" s="79" t="s">
        <v>3788</v>
      </c>
      <c r="D1249" s="79" t="s">
        <v>2898</v>
      </c>
      <c r="E1249" s="79" t="s">
        <v>141</v>
      </c>
      <c r="F1249" s="81">
        <v>45214</v>
      </c>
      <c r="G1249" s="76" t="s">
        <v>13</v>
      </c>
      <c r="H1249" s="77"/>
      <c r="I1249" s="78"/>
      <c r="J1249" s="80" t="s">
        <v>2</v>
      </c>
      <c r="K1249" s="80" t="s">
        <v>14</v>
      </c>
      <c r="L1249" s="80" t="s">
        <v>15</v>
      </c>
    </row>
    <row r="1250" spans="1:12" ht="15.75" hidden="1" x14ac:dyDescent="0.25">
      <c r="A1250" s="79" t="s">
        <v>2363</v>
      </c>
      <c r="B1250" s="79" t="s">
        <v>139</v>
      </c>
      <c r="C1250" s="79" t="s">
        <v>3789</v>
      </c>
      <c r="D1250" s="79" t="s">
        <v>588</v>
      </c>
      <c r="E1250" s="79" t="s">
        <v>163</v>
      </c>
      <c r="F1250" s="81">
        <v>45196</v>
      </c>
      <c r="G1250" s="80" t="s">
        <v>13</v>
      </c>
      <c r="H1250" s="82"/>
      <c r="I1250" s="78"/>
      <c r="J1250" s="80" t="s">
        <v>3</v>
      </c>
      <c r="K1250" s="80" t="s">
        <v>59</v>
      </c>
      <c r="L1250" s="80" t="s">
        <v>60</v>
      </c>
    </row>
    <row r="1251" spans="1:12" ht="15.75" hidden="1" x14ac:dyDescent="0.25">
      <c r="A1251" s="79" t="s">
        <v>2384</v>
      </c>
      <c r="B1251" s="79" t="s">
        <v>1499</v>
      </c>
      <c r="C1251" s="79" t="s">
        <v>3520</v>
      </c>
      <c r="D1251" s="79" t="s">
        <v>588</v>
      </c>
      <c r="E1251" s="79" t="s">
        <v>573</v>
      </c>
      <c r="F1251" s="81">
        <v>45175</v>
      </c>
      <c r="G1251" s="80" t="s">
        <v>13</v>
      </c>
      <c r="H1251" s="82"/>
      <c r="I1251" s="78"/>
      <c r="J1251" s="80" t="s">
        <v>3375</v>
      </c>
      <c r="K1251" s="80" t="s">
        <v>59</v>
      </c>
      <c r="L1251" s="80" t="s">
        <v>60</v>
      </c>
    </row>
    <row r="1252" spans="1:12" ht="15.75" hidden="1" x14ac:dyDescent="0.25">
      <c r="A1252" s="79" t="s">
        <v>2899</v>
      </c>
      <c r="B1252" s="79" t="s">
        <v>2900</v>
      </c>
      <c r="C1252" s="79" t="s">
        <v>1575</v>
      </c>
      <c r="D1252" s="79" t="s">
        <v>2901</v>
      </c>
      <c r="E1252" s="79" t="s">
        <v>120</v>
      </c>
      <c r="F1252" s="81">
        <v>45146</v>
      </c>
      <c r="G1252" s="80" t="s">
        <v>13</v>
      </c>
      <c r="H1252" s="82"/>
      <c r="I1252" s="78"/>
      <c r="J1252" s="80" t="s">
        <v>3373</v>
      </c>
      <c r="K1252" s="80" t="s">
        <v>14</v>
      </c>
      <c r="L1252" s="80" t="s">
        <v>15</v>
      </c>
    </row>
    <row r="1253" spans="1:12" ht="15.75" hidden="1" x14ac:dyDescent="0.25">
      <c r="A1253" s="79" t="s">
        <v>2148</v>
      </c>
      <c r="B1253" s="79" t="s">
        <v>2149</v>
      </c>
      <c r="C1253" s="79" t="s">
        <v>144</v>
      </c>
      <c r="D1253" s="79" t="s">
        <v>588</v>
      </c>
      <c r="E1253" s="79" t="s">
        <v>221</v>
      </c>
      <c r="F1253" s="81">
        <v>45091</v>
      </c>
      <c r="G1253" s="80" t="s">
        <v>13</v>
      </c>
      <c r="H1253" s="82"/>
      <c r="I1253" s="78"/>
      <c r="J1253" s="80" t="s">
        <v>3</v>
      </c>
      <c r="K1253" s="80" t="s">
        <v>59</v>
      </c>
      <c r="L1253" s="80" t="s">
        <v>60</v>
      </c>
    </row>
    <row r="1254" spans="1:12" ht="15.75" hidden="1" x14ac:dyDescent="0.25">
      <c r="A1254" s="79" t="s">
        <v>2405</v>
      </c>
      <c r="B1254" s="79" t="s">
        <v>2406</v>
      </c>
      <c r="C1254" s="79" t="s">
        <v>1484</v>
      </c>
      <c r="D1254" s="79" t="s">
        <v>588</v>
      </c>
      <c r="E1254" s="79" t="s">
        <v>1992</v>
      </c>
      <c r="F1254" s="81">
        <v>45076</v>
      </c>
      <c r="G1254" s="80" t="s">
        <v>13</v>
      </c>
      <c r="H1254" s="82"/>
      <c r="I1254" s="78"/>
      <c r="J1254" s="80" t="s">
        <v>3375</v>
      </c>
      <c r="K1254" s="80" t="s">
        <v>59</v>
      </c>
      <c r="L1254" s="80" t="s">
        <v>60</v>
      </c>
    </row>
    <row r="1255" spans="1:12" ht="15.75" hidden="1" x14ac:dyDescent="0.25">
      <c r="A1255" s="79" t="s">
        <v>2882</v>
      </c>
      <c r="B1255" s="79" t="s">
        <v>781</v>
      </c>
      <c r="C1255" s="79" t="s">
        <v>774</v>
      </c>
      <c r="D1255" s="79" t="s">
        <v>588</v>
      </c>
      <c r="E1255" s="79" t="s">
        <v>501</v>
      </c>
      <c r="F1255" s="81">
        <v>45000</v>
      </c>
      <c r="G1255" s="80" t="s">
        <v>13</v>
      </c>
      <c r="H1255" s="82"/>
      <c r="I1255" s="78"/>
      <c r="J1255" s="80" t="s">
        <v>3</v>
      </c>
      <c r="K1255" s="80" t="s">
        <v>59</v>
      </c>
      <c r="L1255" s="80" t="s">
        <v>60</v>
      </c>
    </row>
    <row r="1256" spans="1:12" ht="15.75" hidden="1" x14ac:dyDescent="0.25">
      <c r="A1256" s="79" t="s">
        <v>1840</v>
      </c>
      <c r="B1256" s="79" t="s">
        <v>263</v>
      </c>
      <c r="C1256" s="79" t="s">
        <v>78</v>
      </c>
      <c r="D1256" s="79" t="s">
        <v>2905</v>
      </c>
      <c r="E1256" s="79" t="s">
        <v>309</v>
      </c>
      <c r="F1256" s="81">
        <v>45000</v>
      </c>
      <c r="G1256" s="80" t="s">
        <v>13</v>
      </c>
      <c r="H1256" s="82"/>
      <c r="I1256" s="78"/>
      <c r="J1256" s="80" t="s">
        <v>3373</v>
      </c>
      <c r="K1256" s="80" t="s">
        <v>14</v>
      </c>
      <c r="L1256" s="80" t="s">
        <v>15</v>
      </c>
    </row>
    <row r="1257" spans="1:12" ht="15.75" hidden="1" x14ac:dyDescent="0.25">
      <c r="A1257" s="79" t="s">
        <v>425</v>
      </c>
      <c r="B1257" s="79" t="s">
        <v>1331</v>
      </c>
      <c r="C1257" s="79" t="s">
        <v>135</v>
      </c>
      <c r="D1257" s="79" t="s">
        <v>1921</v>
      </c>
      <c r="E1257" s="79" t="s">
        <v>141</v>
      </c>
      <c r="F1257" s="81">
        <v>45000</v>
      </c>
      <c r="G1257" s="80" t="s">
        <v>13</v>
      </c>
      <c r="H1257" s="82"/>
      <c r="I1257" s="78"/>
      <c r="J1257" s="80" t="s">
        <v>2</v>
      </c>
      <c r="K1257" s="80" t="s">
        <v>14</v>
      </c>
      <c r="L1257" s="80" t="s">
        <v>15</v>
      </c>
    </row>
    <row r="1258" spans="1:12" ht="15.75" hidden="1" x14ac:dyDescent="0.25">
      <c r="A1258" s="79" t="s">
        <v>2444</v>
      </c>
      <c r="B1258" s="79" t="s">
        <v>2157</v>
      </c>
      <c r="C1258" s="79" t="s">
        <v>144</v>
      </c>
      <c r="D1258" s="79" t="s">
        <v>359</v>
      </c>
      <c r="E1258" s="79" t="s">
        <v>261</v>
      </c>
      <c r="F1258" s="81">
        <v>44980</v>
      </c>
      <c r="G1258" s="80" t="s">
        <v>13</v>
      </c>
      <c r="H1258" s="82"/>
      <c r="I1258" s="78"/>
      <c r="J1258" s="80" t="s">
        <v>2</v>
      </c>
      <c r="K1258" s="80" t="s">
        <v>14</v>
      </c>
      <c r="L1258" s="80" t="s">
        <v>15</v>
      </c>
    </row>
    <row r="1259" spans="1:12" ht="15.75" hidden="1" x14ac:dyDescent="0.25">
      <c r="A1259" s="79" t="s">
        <v>1284</v>
      </c>
      <c r="B1259" s="79" t="s">
        <v>1285</v>
      </c>
      <c r="C1259" s="86"/>
      <c r="D1259" s="79" t="s">
        <v>2201</v>
      </c>
      <c r="E1259" s="79" t="s">
        <v>321</v>
      </c>
      <c r="F1259" s="81">
        <v>44935</v>
      </c>
      <c r="G1259" s="80" t="s">
        <v>13</v>
      </c>
      <c r="H1259" s="82"/>
      <c r="I1259" s="78"/>
      <c r="J1259" s="80" t="s">
        <v>3373</v>
      </c>
      <c r="K1259" s="80" t="s">
        <v>14</v>
      </c>
      <c r="L1259" s="80" t="s">
        <v>15</v>
      </c>
    </row>
    <row r="1260" spans="1:12" ht="15.75" hidden="1" x14ac:dyDescent="0.25">
      <c r="A1260" s="79" t="s">
        <v>3790</v>
      </c>
      <c r="B1260" s="79" t="s">
        <v>3791</v>
      </c>
      <c r="C1260" s="79" t="s">
        <v>147</v>
      </c>
      <c r="D1260" s="79" t="s">
        <v>588</v>
      </c>
      <c r="E1260" s="79" t="s">
        <v>916</v>
      </c>
      <c r="F1260" s="81">
        <v>44842</v>
      </c>
      <c r="G1260" s="80" t="s">
        <v>13</v>
      </c>
      <c r="H1260" s="82"/>
      <c r="I1260" s="78"/>
      <c r="J1260" s="80" t="s">
        <v>3</v>
      </c>
      <c r="K1260" s="80" t="s">
        <v>59</v>
      </c>
      <c r="L1260" s="80" t="s">
        <v>60</v>
      </c>
    </row>
    <row r="1261" spans="1:12" ht="15.75" hidden="1" x14ac:dyDescent="0.25">
      <c r="A1261" s="79" t="s">
        <v>3792</v>
      </c>
      <c r="B1261" s="79" t="s">
        <v>1047</v>
      </c>
      <c r="C1261" s="79" t="s">
        <v>3793</v>
      </c>
      <c r="D1261" s="79" t="s">
        <v>588</v>
      </c>
      <c r="E1261" s="79" t="s">
        <v>221</v>
      </c>
      <c r="F1261" s="81">
        <v>44615</v>
      </c>
      <c r="G1261" s="80" t="s">
        <v>13</v>
      </c>
      <c r="H1261" s="82"/>
      <c r="I1261" s="78"/>
      <c r="J1261" s="80" t="s">
        <v>3375</v>
      </c>
      <c r="K1261" s="80" t="s">
        <v>59</v>
      </c>
      <c r="L1261" s="80" t="s">
        <v>60</v>
      </c>
    </row>
    <row r="1262" spans="1:12" ht="15.75" hidden="1" x14ac:dyDescent="0.25">
      <c r="A1262" s="79" t="s">
        <v>2598</v>
      </c>
      <c r="B1262" s="79" t="s">
        <v>468</v>
      </c>
      <c r="C1262" s="79" t="s">
        <v>3412</v>
      </c>
      <c r="D1262" s="79" t="s">
        <v>2599</v>
      </c>
      <c r="E1262" s="79" t="s">
        <v>96</v>
      </c>
      <c r="F1262" s="81">
        <v>44596</v>
      </c>
      <c r="G1262" s="80" t="s">
        <v>13</v>
      </c>
      <c r="H1262" s="82"/>
      <c r="I1262" s="78"/>
      <c r="J1262" s="80" t="s">
        <v>2</v>
      </c>
      <c r="K1262" s="80" t="s">
        <v>14</v>
      </c>
      <c r="L1262" s="80" t="s">
        <v>15</v>
      </c>
    </row>
    <row r="1263" spans="1:12" ht="15.75" hidden="1" x14ac:dyDescent="0.25">
      <c r="A1263" s="79" t="s">
        <v>2357</v>
      </c>
      <c r="B1263" s="79" t="s">
        <v>559</v>
      </c>
      <c r="C1263" s="79" t="s">
        <v>358</v>
      </c>
      <c r="D1263" s="79" t="s">
        <v>1654</v>
      </c>
      <c r="E1263" s="79" t="s">
        <v>53</v>
      </c>
      <c r="F1263" s="81">
        <v>44595</v>
      </c>
      <c r="G1263" s="80" t="s">
        <v>13</v>
      </c>
      <c r="H1263" s="82"/>
      <c r="I1263" s="78"/>
      <c r="J1263" s="80" t="s">
        <v>2</v>
      </c>
      <c r="K1263" s="80" t="s">
        <v>14</v>
      </c>
      <c r="L1263" s="80" t="s">
        <v>15</v>
      </c>
    </row>
    <row r="1264" spans="1:12" ht="15.75" hidden="1" x14ac:dyDescent="0.25">
      <c r="A1264" s="79" t="s">
        <v>2376</v>
      </c>
      <c r="B1264" s="79" t="s">
        <v>282</v>
      </c>
      <c r="C1264" s="79" t="s">
        <v>1830</v>
      </c>
      <c r="D1264" s="79" t="s">
        <v>588</v>
      </c>
      <c r="E1264" s="79" t="s">
        <v>573</v>
      </c>
      <c r="F1264" s="81">
        <v>44419</v>
      </c>
      <c r="G1264" s="80" t="s">
        <v>13</v>
      </c>
      <c r="H1264" s="82"/>
      <c r="I1264" s="78"/>
      <c r="J1264" s="80" t="s">
        <v>3</v>
      </c>
      <c r="K1264" s="80" t="s">
        <v>59</v>
      </c>
      <c r="L1264" s="80" t="s">
        <v>60</v>
      </c>
    </row>
    <row r="1265" spans="1:12" ht="15.75" hidden="1" x14ac:dyDescent="0.25">
      <c r="A1265" s="79" t="s">
        <v>2420</v>
      </c>
      <c r="B1265" s="79" t="s">
        <v>2421</v>
      </c>
      <c r="C1265" s="79" t="s">
        <v>115</v>
      </c>
      <c r="D1265" s="79" t="s">
        <v>782</v>
      </c>
      <c r="E1265" s="79" t="s">
        <v>189</v>
      </c>
      <c r="F1265" s="81">
        <v>44366</v>
      </c>
      <c r="G1265" s="80" t="s">
        <v>13</v>
      </c>
      <c r="H1265" s="82"/>
      <c r="I1265" s="78"/>
      <c r="J1265" s="80" t="s">
        <v>3</v>
      </c>
      <c r="K1265" s="80" t="s">
        <v>59</v>
      </c>
      <c r="L1265" s="80" t="s">
        <v>60</v>
      </c>
    </row>
    <row r="1266" spans="1:12" ht="15.75" hidden="1" x14ac:dyDescent="0.25">
      <c r="A1266" s="79" t="s">
        <v>263</v>
      </c>
      <c r="B1266" s="79" t="s">
        <v>1618</v>
      </c>
      <c r="C1266" s="79" t="s">
        <v>1100</v>
      </c>
      <c r="D1266" s="79" t="s">
        <v>588</v>
      </c>
      <c r="E1266" s="79" t="s">
        <v>385</v>
      </c>
      <c r="F1266" s="81">
        <v>44330</v>
      </c>
      <c r="G1266" s="80" t="s">
        <v>13</v>
      </c>
      <c r="H1266" s="82"/>
      <c r="I1266" s="78"/>
      <c r="J1266" s="80" t="s">
        <v>3372</v>
      </c>
      <c r="K1266" s="80" t="s">
        <v>59</v>
      </c>
      <c r="L1266" s="80" t="s">
        <v>60</v>
      </c>
    </row>
    <row r="1267" spans="1:12" ht="15.75" hidden="1" x14ac:dyDescent="0.25">
      <c r="A1267" s="79" t="s">
        <v>2906</v>
      </c>
      <c r="B1267" s="79" t="s">
        <v>8</v>
      </c>
      <c r="C1267" s="79" t="s">
        <v>1803</v>
      </c>
      <c r="D1267" s="79" t="s">
        <v>2907</v>
      </c>
      <c r="E1267" s="79" t="s">
        <v>1354</v>
      </c>
      <c r="F1267" s="81">
        <v>44299</v>
      </c>
      <c r="G1267" s="80" t="s">
        <v>13</v>
      </c>
      <c r="H1267" s="82"/>
      <c r="I1267" s="78"/>
      <c r="J1267" s="80" t="s">
        <v>2</v>
      </c>
      <c r="K1267" s="80" t="s">
        <v>14</v>
      </c>
      <c r="L1267" s="80" t="s">
        <v>15</v>
      </c>
    </row>
    <row r="1268" spans="1:12" ht="15.75" hidden="1" x14ac:dyDescent="0.25">
      <c r="A1268" s="79" t="s">
        <v>2337</v>
      </c>
      <c r="B1268" s="79" t="s">
        <v>988</v>
      </c>
      <c r="C1268" s="79" t="s">
        <v>3395</v>
      </c>
      <c r="D1268" s="79" t="s">
        <v>2338</v>
      </c>
      <c r="E1268" s="79" t="s">
        <v>96</v>
      </c>
      <c r="F1268" s="81">
        <v>44282</v>
      </c>
      <c r="G1268" s="80" t="s">
        <v>13</v>
      </c>
      <c r="H1268" s="82"/>
      <c r="I1268" s="78"/>
      <c r="J1268" s="80" t="s">
        <v>2</v>
      </c>
      <c r="K1268" s="80" t="s">
        <v>14</v>
      </c>
      <c r="L1268" s="80" t="s">
        <v>15</v>
      </c>
    </row>
    <row r="1269" spans="1:12" ht="15.75" hidden="1" x14ac:dyDescent="0.25">
      <c r="A1269" s="79" t="s">
        <v>2403</v>
      </c>
      <c r="B1269" s="79" t="s">
        <v>86</v>
      </c>
      <c r="C1269" s="79" t="s">
        <v>50</v>
      </c>
      <c r="D1269" s="79" t="s">
        <v>2404</v>
      </c>
      <c r="E1269" s="79" t="s">
        <v>490</v>
      </c>
      <c r="F1269" s="81">
        <v>44234</v>
      </c>
      <c r="G1269" s="80" t="s">
        <v>13</v>
      </c>
      <c r="H1269" s="82"/>
      <c r="I1269" s="78"/>
      <c r="J1269" s="80" t="s">
        <v>3</v>
      </c>
      <c r="K1269" s="80" t="s">
        <v>59</v>
      </c>
      <c r="L1269" s="80" t="s">
        <v>60</v>
      </c>
    </row>
    <row r="1270" spans="1:12" ht="15.75" hidden="1" x14ac:dyDescent="0.25">
      <c r="A1270" s="79" t="s">
        <v>548</v>
      </c>
      <c r="B1270" s="79" t="s">
        <v>1165</v>
      </c>
      <c r="C1270" s="79" t="s">
        <v>609</v>
      </c>
      <c r="D1270" s="79" t="s">
        <v>588</v>
      </c>
      <c r="E1270" s="79" t="s">
        <v>490</v>
      </c>
      <c r="F1270" s="81">
        <v>44234</v>
      </c>
      <c r="G1270" s="80" t="s">
        <v>13</v>
      </c>
      <c r="H1270" s="82"/>
      <c r="I1270" s="78"/>
      <c r="J1270" s="80" t="s">
        <v>3</v>
      </c>
      <c r="K1270" s="80" t="s">
        <v>59</v>
      </c>
      <c r="L1270" s="80" t="s">
        <v>60</v>
      </c>
    </row>
    <row r="1271" spans="1:12" ht="15.75" hidden="1" x14ac:dyDescent="0.25">
      <c r="A1271" s="79" t="s">
        <v>3794</v>
      </c>
      <c r="B1271" s="79" t="s">
        <v>3795</v>
      </c>
      <c r="C1271" s="79" t="s">
        <v>403</v>
      </c>
      <c r="D1271" s="79" t="s">
        <v>588</v>
      </c>
      <c r="E1271" s="79" t="s">
        <v>1050</v>
      </c>
      <c r="F1271" s="81">
        <v>44210</v>
      </c>
      <c r="G1271" s="80" t="s">
        <v>13</v>
      </c>
      <c r="H1271" s="82"/>
      <c r="I1271" s="78"/>
      <c r="J1271" s="80" t="s">
        <v>3</v>
      </c>
      <c r="K1271" s="80" t="s">
        <v>59</v>
      </c>
      <c r="L1271" s="80" t="s">
        <v>60</v>
      </c>
    </row>
    <row r="1272" spans="1:12" ht="15.75" hidden="1" x14ac:dyDescent="0.25">
      <c r="A1272" s="79" t="s">
        <v>614</v>
      </c>
      <c r="B1272" s="79" t="s">
        <v>609</v>
      </c>
      <c r="C1272" s="79" t="s">
        <v>187</v>
      </c>
      <c r="D1272" s="79" t="s">
        <v>2503</v>
      </c>
      <c r="E1272" s="79" t="s">
        <v>297</v>
      </c>
      <c r="F1272" s="81">
        <v>44184</v>
      </c>
      <c r="G1272" s="80" t="s">
        <v>13</v>
      </c>
      <c r="H1272" s="83">
        <v>1300</v>
      </c>
      <c r="I1272" s="78"/>
      <c r="J1272" s="80" t="s">
        <v>3</v>
      </c>
      <c r="K1272" s="80" t="s">
        <v>59</v>
      </c>
      <c r="L1272" s="80" t="s">
        <v>60</v>
      </c>
    </row>
    <row r="1273" spans="1:12" ht="15.75" hidden="1" x14ac:dyDescent="0.25">
      <c r="A1273" s="79" t="s">
        <v>643</v>
      </c>
      <c r="B1273" s="79" t="s">
        <v>465</v>
      </c>
      <c r="C1273" s="79" t="s">
        <v>943</v>
      </c>
      <c r="D1273" s="79" t="s">
        <v>2085</v>
      </c>
      <c r="E1273" s="79" t="s">
        <v>1191</v>
      </c>
      <c r="F1273" s="81">
        <v>44155</v>
      </c>
      <c r="G1273" s="80" t="s">
        <v>13</v>
      </c>
      <c r="H1273" s="82"/>
      <c r="I1273" s="78"/>
      <c r="J1273" s="80" t="s">
        <v>2</v>
      </c>
      <c r="K1273" s="80" t="s">
        <v>14</v>
      </c>
      <c r="L1273" s="80" t="s">
        <v>15</v>
      </c>
    </row>
    <row r="1274" spans="1:12" ht="15.75" hidden="1" x14ac:dyDescent="0.25">
      <c r="A1274" s="79" t="s">
        <v>2382</v>
      </c>
      <c r="B1274" s="79" t="s">
        <v>2383</v>
      </c>
      <c r="C1274" s="86"/>
      <c r="D1274" s="79" t="s">
        <v>2085</v>
      </c>
      <c r="E1274" s="79" t="s">
        <v>1191</v>
      </c>
      <c r="F1274" s="81">
        <v>44155</v>
      </c>
      <c r="G1274" s="80" t="s">
        <v>13</v>
      </c>
      <c r="H1274" s="82"/>
      <c r="I1274" s="78"/>
      <c r="J1274" s="80" t="s">
        <v>2</v>
      </c>
      <c r="K1274" s="80" t="s">
        <v>14</v>
      </c>
      <c r="L1274" s="80" t="s">
        <v>15</v>
      </c>
    </row>
    <row r="1275" spans="1:12" ht="15.75" hidden="1" x14ac:dyDescent="0.25">
      <c r="A1275" s="79" t="s">
        <v>398</v>
      </c>
      <c r="B1275" s="79" t="s">
        <v>3796</v>
      </c>
      <c r="C1275" s="79" t="s">
        <v>187</v>
      </c>
      <c r="D1275" s="79" t="s">
        <v>2085</v>
      </c>
      <c r="E1275" s="79" t="s">
        <v>1191</v>
      </c>
      <c r="F1275" s="81">
        <v>44155</v>
      </c>
      <c r="G1275" s="80" t="s">
        <v>13</v>
      </c>
      <c r="H1275" s="82"/>
      <c r="I1275" s="78"/>
      <c r="J1275" s="80" t="s">
        <v>2</v>
      </c>
      <c r="K1275" s="80" t="s">
        <v>14</v>
      </c>
      <c r="L1275" s="80" t="s">
        <v>15</v>
      </c>
    </row>
    <row r="1276" spans="1:12" ht="15.75" hidden="1" x14ac:dyDescent="0.25">
      <c r="A1276" s="79" t="s">
        <v>2144</v>
      </c>
      <c r="B1276" s="79" t="s">
        <v>1243</v>
      </c>
      <c r="C1276" s="86"/>
      <c r="D1276" s="79" t="s">
        <v>2085</v>
      </c>
      <c r="E1276" s="79" t="s">
        <v>1191</v>
      </c>
      <c r="F1276" s="81">
        <v>44155</v>
      </c>
      <c r="G1276" s="80" t="s">
        <v>13</v>
      </c>
      <c r="H1276" s="82"/>
      <c r="I1276" s="78"/>
      <c r="J1276" s="80" t="s">
        <v>2</v>
      </c>
      <c r="K1276" s="80" t="s">
        <v>14</v>
      </c>
      <c r="L1276" s="80" t="s">
        <v>15</v>
      </c>
    </row>
    <row r="1277" spans="1:12" ht="15.75" hidden="1" x14ac:dyDescent="0.25">
      <c r="A1277" s="79" t="s">
        <v>3269</v>
      </c>
      <c r="B1277" s="79" t="s">
        <v>2457</v>
      </c>
      <c r="C1277" s="79" t="s">
        <v>3797</v>
      </c>
      <c r="D1277" s="79" t="s">
        <v>588</v>
      </c>
      <c r="E1277" s="79" t="s">
        <v>459</v>
      </c>
      <c r="F1277" s="81">
        <v>44137</v>
      </c>
      <c r="G1277" s="80" t="s">
        <v>13</v>
      </c>
      <c r="H1277" s="82"/>
      <c r="I1277" s="78"/>
      <c r="J1277" s="80" t="s">
        <v>3372</v>
      </c>
      <c r="K1277" s="80" t="s">
        <v>59</v>
      </c>
      <c r="L1277" s="80" t="s">
        <v>60</v>
      </c>
    </row>
    <row r="1278" spans="1:12" ht="15.75" hidden="1" x14ac:dyDescent="0.25">
      <c r="A1278" s="79" t="s">
        <v>986</v>
      </c>
      <c r="B1278" s="79" t="s">
        <v>210</v>
      </c>
      <c r="C1278" s="79" t="s">
        <v>1321</v>
      </c>
      <c r="D1278" s="79" t="s">
        <v>588</v>
      </c>
      <c r="E1278" s="79" t="s">
        <v>766</v>
      </c>
      <c r="F1278" s="81">
        <v>44000</v>
      </c>
      <c r="G1278" s="80" t="s">
        <v>13</v>
      </c>
      <c r="H1278" s="82"/>
      <c r="I1278" s="78"/>
      <c r="J1278" s="80" t="s">
        <v>3</v>
      </c>
      <c r="K1278" s="80" t="s">
        <v>59</v>
      </c>
      <c r="L1278" s="80" t="s">
        <v>60</v>
      </c>
    </row>
    <row r="1279" spans="1:12" ht="15.75" hidden="1" x14ac:dyDescent="0.25">
      <c r="A1279" s="79" t="s">
        <v>2076</v>
      </c>
      <c r="B1279" s="79" t="s">
        <v>2077</v>
      </c>
      <c r="C1279" s="79" t="s">
        <v>3798</v>
      </c>
      <c r="D1279" s="79" t="s">
        <v>2078</v>
      </c>
      <c r="E1279" s="79" t="s">
        <v>37</v>
      </c>
      <c r="F1279" s="81">
        <v>44000</v>
      </c>
      <c r="G1279" s="80" t="s">
        <v>13</v>
      </c>
      <c r="H1279" s="82"/>
      <c r="I1279" s="78"/>
      <c r="J1279" s="80" t="s">
        <v>2</v>
      </c>
      <c r="K1279" s="80" t="s">
        <v>14</v>
      </c>
      <c r="L1279" s="80" t="s">
        <v>15</v>
      </c>
    </row>
    <row r="1280" spans="1:12" ht="15.75" hidden="1" x14ac:dyDescent="0.25">
      <c r="A1280" s="79" t="s">
        <v>2300</v>
      </c>
      <c r="B1280" s="79" t="s">
        <v>1182</v>
      </c>
      <c r="C1280" s="79" t="s">
        <v>3799</v>
      </c>
      <c r="D1280" s="79" t="s">
        <v>588</v>
      </c>
      <c r="E1280" s="79" t="s">
        <v>297</v>
      </c>
      <c r="F1280" s="81">
        <v>43898</v>
      </c>
      <c r="G1280" s="80" t="s">
        <v>13</v>
      </c>
      <c r="H1280" s="82"/>
      <c r="I1280" s="78"/>
      <c r="J1280" s="80" t="s">
        <v>3</v>
      </c>
      <c r="K1280" s="80" t="s">
        <v>59</v>
      </c>
      <c r="L1280" s="80" t="s">
        <v>60</v>
      </c>
    </row>
    <row r="1281" spans="1:12" ht="15.75" hidden="1" x14ac:dyDescent="0.25">
      <c r="A1281" s="79" t="s">
        <v>1808</v>
      </c>
      <c r="B1281" s="79" t="s">
        <v>992</v>
      </c>
      <c r="C1281" s="79" t="s">
        <v>483</v>
      </c>
      <c r="D1281" s="79" t="s">
        <v>2910</v>
      </c>
      <c r="E1281" s="79" t="s">
        <v>1261</v>
      </c>
      <c r="F1281" s="81">
        <v>43721</v>
      </c>
      <c r="G1281" s="80" t="s">
        <v>13</v>
      </c>
      <c r="H1281" s="82"/>
      <c r="I1281" s="78"/>
      <c r="J1281" s="80" t="s">
        <v>2</v>
      </c>
      <c r="K1281" s="80" t="s">
        <v>14</v>
      </c>
      <c r="L1281" s="80" t="s">
        <v>15</v>
      </c>
    </row>
    <row r="1282" spans="1:12" ht="15.75" hidden="1" x14ac:dyDescent="0.25">
      <c r="A1282" s="79" t="s">
        <v>1946</v>
      </c>
      <c r="B1282" s="79" t="s">
        <v>210</v>
      </c>
      <c r="C1282" s="79" t="s">
        <v>1484</v>
      </c>
      <c r="D1282" s="79" t="s">
        <v>2085</v>
      </c>
      <c r="E1282" s="79" t="s">
        <v>1001</v>
      </c>
      <c r="F1282" s="81">
        <v>43646</v>
      </c>
      <c r="G1282" s="80" t="s">
        <v>13</v>
      </c>
      <c r="H1282" s="82"/>
      <c r="I1282" s="78"/>
      <c r="J1282" s="80" t="s">
        <v>2</v>
      </c>
      <c r="K1282" s="80" t="s">
        <v>14</v>
      </c>
      <c r="L1282" s="80" t="s">
        <v>15</v>
      </c>
    </row>
    <row r="1283" spans="1:12" ht="15.75" hidden="1" x14ac:dyDescent="0.25">
      <c r="A1283" s="79" t="s">
        <v>174</v>
      </c>
      <c r="B1283" s="79" t="s">
        <v>2372</v>
      </c>
      <c r="C1283" s="79" t="s">
        <v>263</v>
      </c>
      <c r="D1283" s="79" t="s">
        <v>2911</v>
      </c>
      <c r="E1283" s="79" t="s">
        <v>141</v>
      </c>
      <c r="F1283" s="81">
        <v>43609</v>
      </c>
      <c r="G1283" s="80" t="s">
        <v>13</v>
      </c>
      <c r="H1283" s="82"/>
      <c r="I1283" s="78"/>
      <c r="J1283" s="80" t="s">
        <v>2</v>
      </c>
      <c r="K1283" s="80" t="s">
        <v>14</v>
      </c>
      <c r="L1283" s="80" t="s">
        <v>15</v>
      </c>
    </row>
    <row r="1284" spans="1:12" ht="15.75" hidden="1" x14ac:dyDescent="0.25">
      <c r="A1284" s="79" t="s">
        <v>2451</v>
      </c>
      <c r="B1284" s="79" t="s">
        <v>1484</v>
      </c>
      <c r="C1284" s="79" t="s">
        <v>3800</v>
      </c>
      <c r="D1284" s="79" t="s">
        <v>782</v>
      </c>
      <c r="E1284" s="79" t="s">
        <v>189</v>
      </c>
      <c r="F1284" s="81">
        <v>43578</v>
      </c>
      <c r="G1284" s="80" t="s">
        <v>13</v>
      </c>
      <c r="H1284" s="82"/>
      <c r="I1284" s="78"/>
      <c r="J1284" s="80" t="s">
        <v>3</v>
      </c>
      <c r="K1284" s="80" t="s">
        <v>59</v>
      </c>
      <c r="L1284" s="80" t="s">
        <v>60</v>
      </c>
    </row>
    <row r="1285" spans="1:12" ht="15.75" hidden="1" x14ac:dyDescent="0.25">
      <c r="A1285" s="79" t="s">
        <v>2182</v>
      </c>
      <c r="B1285" s="79" t="s">
        <v>1047</v>
      </c>
      <c r="C1285" s="79" t="s">
        <v>12</v>
      </c>
      <c r="D1285" s="79" t="s">
        <v>588</v>
      </c>
      <c r="E1285" s="79" t="s">
        <v>527</v>
      </c>
      <c r="F1285" s="81">
        <v>43524</v>
      </c>
      <c r="G1285" s="80" t="s">
        <v>13</v>
      </c>
      <c r="H1285" s="82"/>
      <c r="I1285" s="78"/>
      <c r="J1285" s="80" t="s">
        <v>3</v>
      </c>
      <c r="K1285" s="80" t="s">
        <v>59</v>
      </c>
      <c r="L1285" s="80" t="s">
        <v>60</v>
      </c>
    </row>
    <row r="1286" spans="1:12" ht="15.75" hidden="1" x14ac:dyDescent="0.25">
      <c r="A1286" s="79" t="s">
        <v>2912</v>
      </c>
      <c r="B1286" s="79" t="s">
        <v>139</v>
      </c>
      <c r="C1286" s="79" t="s">
        <v>58</v>
      </c>
      <c r="D1286" s="79" t="s">
        <v>2313</v>
      </c>
      <c r="E1286" s="79" t="s">
        <v>221</v>
      </c>
      <c r="F1286" s="81">
        <v>43500</v>
      </c>
      <c r="G1286" s="80" t="s">
        <v>13</v>
      </c>
      <c r="H1286" s="82"/>
      <c r="I1286" s="78"/>
      <c r="J1286" s="80" t="s">
        <v>2152</v>
      </c>
      <c r="K1286" s="80" t="s">
        <v>2153</v>
      </c>
      <c r="L1286" s="80" t="s">
        <v>15</v>
      </c>
    </row>
    <row r="1287" spans="1:12" ht="15.75" hidden="1" x14ac:dyDescent="0.25">
      <c r="A1287" s="79" t="s">
        <v>204</v>
      </c>
      <c r="B1287" s="79" t="s">
        <v>2908</v>
      </c>
      <c r="C1287" s="79" t="s">
        <v>31</v>
      </c>
      <c r="D1287" s="79" t="s">
        <v>588</v>
      </c>
      <c r="E1287" s="79" t="s">
        <v>535</v>
      </c>
      <c r="F1287" s="81">
        <v>43477</v>
      </c>
      <c r="G1287" s="80" t="s">
        <v>13</v>
      </c>
      <c r="H1287" s="82"/>
      <c r="I1287" s="78"/>
      <c r="J1287" s="80" t="s">
        <v>3</v>
      </c>
      <c r="K1287" s="80" t="s">
        <v>59</v>
      </c>
      <c r="L1287" s="80" t="s">
        <v>60</v>
      </c>
    </row>
    <row r="1288" spans="1:12" ht="15.75" hidden="1" x14ac:dyDescent="0.25">
      <c r="A1288" s="79" t="s">
        <v>2478</v>
      </c>
      <c r="B1288" s="79" t="s">
        <v>394</v>
      </c>
      <c r="C1288" s="79" t="s">
        <v>349</v>
      </c>
      <c r="D1288" s="79" t="s">
        <v>2053</v>
      </c>
      <c r="E1288" s="79" t="s">
        <v>2704</v>
      </c>
      <c r="F1288" s="81">
        <v>43422</v>
      </c>
      <c r="G1288" s="80" t="s">
        <v>13</v>
      </c>
      <c r="H1288" s="82"/>
      <c r="I1288" s="84"/>
      <c r="J1288" s="80" t="s">
        <v>2</v>
      </c>
      <c r="K1288" s="80" t="s">
        <v>14</v>
      </c>
      <c r="L1288" s="80" t="s">
        <v>15</v>
      </c>
    </row>
    <row r="1289" spans="1:12" ht="15.75" hidden="1" x14ac:dyDescent="0.25">
      <c r="A1289" s="79" t="s">
        <v>3801</v>
      </c>
      <c r="B1289" s="79" t="s">
        <v>315</v>
      </c>
      <c r="C1289" s="79" t="s">
        <v>483</v>
      </c>
      <c r="D1289" s="79" t="s">
        <v>3802</v>
      </c>
      <c r="E1289" s="79" t="s">
        <v>639</v>
      </c>
      <c r="F1289" s="81">
        <v>43346</v>
      </c>
      <c r="G1289" s="76" t="s">
        <v>13</v>
      </c>
      <c r="H1289" s="77"/>
      <c r="I1289" s="85"/>
      <c r="J1289" s="80" t="s">
        <v>2</v>
      </c>
      <c r="K1289" s="80" t="s">
        <v>14</v>
      </c>
      <c r="L1289" s="80" t="s">
        <v>15</v>
      </c>
    </row>
    <row r="1290" spans="1:12" ht="15.75" hidden="1" x14ac:dyDescent="0.25">
      <c r="A1290" s="79" t="s">
        <v>2447</v>
      </c>
      <c r="B1290" s="79" t="s">
        <v>2448</v>
      </c>
      <c r="C1290" s="79" t="s">
        <v>224</v>
      </c>
      <c r="D1290" s="79" t="s">
        <v>588</v>
      </c>
      <c r="E1290" s="79" t="s">
        <v>490</v>
      </c>
      <c r="F1290" s="81">
        <v>43316</v>
      </c>
      <c r="G1290" s="80" t="s">
        <v>13</v>
      </c>
      <c r="H1290" s="82"/>
      <c r="I1290" s="78"/>
      <c r="J1290" s="80" t="s">
        <v>3</v>
      </c>
      <c r="K1290" s="80" t="s">
        <v>59</v>
      </c>
      <c r="L1290" s="80" t="s">
        <v>60</v>
      </c>
    </row>
    <row r="1291" spans="1:12" ht="15.75" hidden="1" x14ac:dyDescent="0.25">
      <c r="A1291" s="79" t="s">
        <v>2913</v>
      </c>
      <c r="B1291" s="79" t="s">
        <v>351</v>
      </c>
      <c r="C1291" s="79" t="s">
        <v>115</v>
      </c>
      <c r="D1291" s="79" t="s">
        <v>1752</v>
      </c>
      <c r="E1291" s="79" t="s">
        <v>666</v>
      </c>
      <c r="F1291" s="81">
        <v>43274</v>
      </c>
      <c r="G1291" s="80" t="s">
        <v>13</v>
      </c>
      <c r="H1291" s="82"/>
      <c r="I1291" s="85"/>
      <c r="J1291" s="80" t="s">
        <v>2</v>
      </c>
      <c r="K1291" s="80" t="s">
        <v>14</v>
      </c>
      <c r="L1291" s="80" t="s">
        <v>15</v>
      </c>
    </row>
    <row r="1292" spans="1:12" ht="15.75" hidden="1" x14ac:dyDescent="0.25">
      <c r="A1292" s="79" t="s">
        <v>2455</v>
      </c>
      <c r="B1292" s="79" t="s">
        <v>219</v>
      </c>
      <c r="C1292" s="79" t="s">
        <v>31</v>
      </c>
      <c r="D1292" s="79" t="s">
        <v>2085</v>
      </c>
      <c r="E1292" s="79" t="s">
        <v>2454</v>
      </c>
      <c r="F1292" s="81">
        <v>43268</v>
      </c>
      <c r="G1292" s="80" t="s">
        <v>13</v>
      </c>
      <c r="H1292" s="82"/>
      <c r="I1292" s="78"/>
      <c r="J1292" s="80" t="s">
        <v>2</v>
      </c>
      <c r="K1292" s="80" t="s">
        <v>14</v>
      </c>
      <c r="L1292" s="80" t="s">
        <v>15</v>
      </c>
    </row>
    <row r="1293" spans="1:12" ht="15.75" hidden="1" x14ac:dyDescent="0.25">
      <c r="A1293" s="79" t="s">
        <v>2468</v>
      </c>
      <c r="B1293" s="79" t="s">
        <v>2469</v>
      </c>
      <c r="C1293" s="79" t="s">
        <v>1111</v>
      </c>
      <c r="D1293" s="79" t="s">
        <v>782</v>
      </c>
      <c r="E1293" s="79" t="s">
        <v>508</v>
      </c>
      <c r="F1293" s="81">
        <v>43263</v>
      </c>
      <c r="G1293" s="80" t="s">
        <v>13</v>
      </c>
      <c r="H1293" s="82"/>
      <c r="I1293" s="78"/>
      <c r="J1293" s="80" t="s">
        <v>3</v>
      </c>
      <c r="K1293" s="80" t="s">
        <v>59</v>
      </c>
      <c r="L1293" s="80" t="s">
        <v>60</v>
      </c>
    </row>
    <row r="1294" spans="1:12" ht="15.75" hidden="1" x14ac:dyDescent="0.25">
      <c r="A1294" s="79" t="s">
        <v>2916</v>
      </c>
      <c r="B1294" s="79" t="s">
        <v>203</v>
      </c>
      <c r="C1294" s="79" t="s">
        <v>135</v>
      </c>
      <c r="D1294" s="79" t="s">
        <v>2917</v>
      </c>
      <c r="E1294" s="79" t="s">
        <v>789</v>
      </c>
      <c r="F1294" s="81">
        <v>43110</v>
      </c>
      <c r="G1294" s="80" t="s">
        <v>13</v>
      </c>
      <c r="H1294" s="82"/>
      <c r="I1294" s="85"/>
      <c r="J1294" s="80" t="s">
        <v>2</v>
      </c>
      <c r="K1294" s="80" t="s">
        <v>14</v>
      </c>
      <c r="L1294" s="80" t="s">
        <v>15</v>
      </c>
    </row>
    <row r="1295" spans="1:12" ht="15.75" hidden="1" x14ac:dyDescent="0.25">
      <c r="A1295" s="79" t="s">
        <v>1431</v>
      </c>
      <c r="B1295" s="79" t="s">
        <v>2266</v>
      </c>
      <c r="C1295" s="79" t="s">
        <v>23</v>
      </c>
      <c r="D1295" s="79" t="s">
        <v>2085</v>
      </c>
      <c r="E1295" s="79" t="s">
        <v>1001</v>
      </c>
      <c r="F1295" s="81">
        <v>43083</v>
      </c>
      <c r="G1295" s="80" t="s">
        <v>13</v>
      </c>
      <c r="H1295" s="82"/>
      <c r="I1295" s="78"/>
      <c r="J1295" s="80" t="s">
        <v>2</v>
      </c>
      <c r="K1295" s="80" t="s">
        <v>14</v>
      </c>
      <c r="L1295" s="80" t="s">
        <v>15</v>
      </c>
    </row>
    <row r="1296" spans="1:12" ht="15.75" hidden="1" x14ac:dyDescent="0.25">
      <c r="A1296" s="79" t="s">
        <v>3801</v>
      </c>
      <c r="B1296" s="79" t="s">
        <v>778</v>
      </c>
      <c r="C1296" s="79" t="s">
        <v>187</v>
      </c>
      <c r="D1296" s="79" t="s">
        <v>3803</v>
      </c>
      <c r="E1296" s="79" t="s">
        <v>706</v>
      </c>
      <c r="F1296" s="81">
        <v>43083</v>
      </c>
      <c r="G1296" s="76" t="s">
        <v>13</v>
      </c>
      <c r="H1296" s="77"/>
      <c r="I1296" s="78"/>
      <c r="J1296" s="80" t="s">
        <v>2</v>
      </c>
      <c r="K1296" s="80" t="s">
        <v>14</v>
      </c>
      <c r="L1296" s="80" t="s">
        <v>15</v>
      </c>
    </row>
    <row r="1297" spans="1:12" ht="15.75" hidden="1" x14ac:dyDescent="0.25">
      <c r="A1297" s="79" t="s">
        <v>989</v>
      </c>
      <c r="B1297" s="79" t="s">
        <v>42</v>
      </c>
      <c r="C1297" s="79" t="s">
        <v>704</v>
      </c>
      <c r="D1297" s="79" t="s">
        <v>3803</v>
      </c>
      <c r="E1297" s="79" t="s">
        <v>706</v>
      </c>
      <c r="F1297" s="81">
        <v>43083</v>
      </c>
      <c r="G1297" s="80" t="s">
        <v>13</v>
      </c>
      <c r="H1297" s="82"/>
      <c r="I1297" s="78"/>
      <c r="J1297" s="80" t="s">
        <v>2</v>
      </c>
      <c r="K1297" s="80" t="s">
        <v>14</v>
      </c>
      <c r="L1297" s="80" t="s">
        <v>15</v>
      </c>
    </row>
    <row r="1298" spans="1:12" ht="15.75" hidden="1" x14ac:dyDescent="0.25">
      <c r="A1298" s="79" t="s">
        <v>2837</v>
      </c>
      <c r="B1298" s="79" t="s">
        <v>2838</v>
      </c>
      <c r="C1298" s="79" t="s">
        <v>187</v>
      </c>
      <c r="D1298" s="79" t="s">
        <v>1813</v>
      </c>
      <c r="E1298" s="79" t="s">
        <v>3378</v>
      </c>
      <c r="F1298" s="81">
        <v>43000</v>
      </c>
      <c r="G1298" s="80" t="s">
        <v>13</v>
      </c>
      <c r="H1298" s="82"/>
      <c r="I1298" s="78"/>
      <c r="J1298" s="80" t="s">
        <v>2</v>
      </c>
      <c r="K1298" s="80" t="s">
        <v>14</v>
      </c>
      <c r="L1298" s="80" t="s">
        <v>15</v>
      </c>
    </row>
    <row r="1299" spans="1:12" ht="15.75" hidden="1" x14ac:dyDescent="0.25">
      <c r="A1299" s="79" t="s">
        <v>3804</v>
      </c>
      <c r="B1299" s="79" t="s">
        <v>3805</v>
      </c>
      <c r="C1299" s="86"/>
      <c r="D1299" s="79" t="s">
        <v>588</v>
      </c>
      <c r="E1299" s="79" t="s">
        <v>163</v>
      </c>
      <c r="F1299" s="81">
        <v>43000</v>
      </c>
      <c r="G1299" s="80" t="s">
        <v>13</v>
      </c>
      <c r="H1299" s="82"/>
      <c r="I1299" s="78"/>
      <c r="J1299" s="80" t="s">
        <v>3375</v>
      </c>
      <c r="K1299" s="80" t="s">
        <v>59</v>
      </c>
      <c r="L1299" s="80" t="s">
        <v>60</v>
      </c>
    </row>
    <row r="1300" spans="1:12" ht="15.75" hidden="1" x14ac:dyDescent="0.25">
      <c r="A1300" s="79" t="s">
        <v>2919</v>
      </c>
      <c r="B1300" s="79" t="s">
        <v>254</v>
      </c>
      <c r="C1300" s="79" t="s">
        <v>144</v>
      </c>
      <c r="D1300" s="79" t="s">
        <v>2920</v>
      </c>
      <c r="E1300" s="79" t="s">
        <v>178</v>
      </c>
      <c r="F1300" s="81">
        <v>43000</v>
      </c>
      <c r="G1300" s="80" t="s">
        <v>13</v>
      </c>
      <c r="H1300" s="82"/>
      <c r="I1300" s="78"/>
      <c r="J1300" s="80" t="s">
        <v>2</v>
      </c>
      <c r="K1300" s="80" t="s">
        <v>14</v>
      </c>
      <c r="L1300" s="80" t="s">
        <v>15</v>
      </c>
    </row>
    <row r="1301" spans="1:12" ht="15.75" hidden="1" x14ac:dyDescent="0.25">
      <c r="A1301" s="79" t="s">
        <v>2452</v>
      </c>
      <c r="B1301" s="79" t="s">
        <v>2453</v>
      </c>
      <c r="C1301" s="79" t="s">
        <v>1022</v>
      </c>
      <c r="D1301" s="79" t="s">
        <v>2085</v>
      </c>
      <c r="E1301" s="79" t="s">
        <v>2454</v>
      </c>
      <c r="F1301" s="81">
        <v>43000</v>
      </c>
      <c r="G1301" s="80" t="s">
        <v>13</v>
      </c>
      <c r="H1301" s="82"/>
      <c r="I1301" s="78"/>
      <c r="J1301" s="80" t="s">
        <v>2</v>
      </c>
      <c r="K1301" s="80" t="s">
        <v>14</v>
      </c>
      <c r="L1301" s="80" t="s">
        <v>15</v>
      </c>
    </row>
    <row r="1302" spans="1:12" ht="15.75" hidden="1" x14ac:dyDescent="0.25">
      <c r="A1302" s="79" t="s">
        <v>2309</v>
      </c>
      <c r="B1302" s="79" t="s">
        <v>260</v>
      </c>
      <c r="C1302" s="86"/>
      <c r="D1302" s="79" t="s">
        <v>2085</v>
      </c>
      <c r="E1302" s="79" t="s">
        <v>1217</v>
      </c>
      <c r="F1302" s="81">
        <v>42925</v>
      </c>
      <c r="G1302" s="80" t="s">
        <v>13</v>
      </c>
      <c r="H1302" s="82"/>
      <c r="I1302" s="78"/>
      <c r="J1302" s="80" t="s">
        <v>2</v>
      </c>
      <c r="K1302" s="80" t="s">
        <v>14</v>
      </c>
      <c r="L1302" s="80" t="s">
        <v>15</v>
      </c>
    </row>
    <row r="1303" spans="1:12" ht="15.75" hidden="1" x14ac:dyDescent="0.25">
      <c r="A1303" s="79" t="s">
        <v>2922</v>
      </c>
      <c r="B1303" s="79" t="s">
        <v>2923</v>
      </c>
      <c r="C1303" s="79" t="s">
        <v>3520</v>
      </c>
      <c r="D1303" s="79" t="s">
        <v>2924</v>
      </c>
      <c r="E1303" s="79" t="s">
        <v>1272</v>
      </c>
      <c r="F1303" s="81">
        <v>42825</v>
      </c>
      <c r="G1303" s="80" t="s">
        <v>13</v>
      </c>
      <c r="H1303" s="82"/>
      <c r="I1303" s="78"/>
      <c r="J1303" s="80" t="s">
        <v>246</v>
      </c>
      <c r="K1303" s="80" t="s">
        <v>14</v>
      </c>
      <c r="L1303" s="80" t="s">
        <v>15</v>
      </c>
    </row>
    <row r="1304" spans="1:12" ht="15.75" hidden="1" x14ac:dyDescent="0.25">
      <c r="A1304" s="79" t="s">
        <v>3806</v>
      </c>
      <c r="B1304" s="79" t="s">
        <v>2147</v>
      </c>
      <c r="C1304" s="79" t="s">
        <v>187</v>
      </c>
      <c r="D1304" s="79" t="s">
        <v>2926</v>
      </c>
      <c r="E1304" s="79" t="s">
        <v>1490</v>
      </c>
      <c r="F1304" s="81">
        <v>42793</v>
      </c>
      <c r="G1304" s="80" t="s">
        <v>13</v>
      </c>
      <c r="H1304" s="82"/>
      <c r="I1304" s="78"/>
      <c r="J1304" s="80" t="s">
        <v>2</v>
      </c>
      <c r="K1304" s="80" t="s">
        <v>14</v>
      </c>
      <c r="L1304" s="80" t="s">
        <v>15</v>
      </c>
    </row>
    <row r="1305" spans="1:12" ht="15.75" hidden="1" x14ac:dyDescent="0.25">
      <c r="A1305" s="79" t="s">
        <v>2925</v>
      </c>
      <c r="B1305" s="79" t="s">
        <v>1309</v>
      </c>
      <c r="C1305" s="79" t="s">
        <v>181</v>
      </c>
      <c r="D1305" s="79" t="s">
        <v>2926</v>
      </c>
      <c r="E1305" s="79" t="s">
        <v>1490</v>
      </c>
      <c r="F1305" s="81">
        <v>42793</v>
      </c>
      <c r="G1305" s="80" t="s">
        <v>13</v>
      </c>
      <c r="H1305" s="82"/>
      <c r="I1305" s="78"/>
      <c r="J1305" s="80" t="s">
        <v>2</v>
      </c>
      <c r="K1305" s="80" t="s">
        <v>14</v>
      </c>
      <c r="L1305" s="80" t="s">
        <v>15</v>
      </c>
    </row>
    <row r="1306" spans="1:12" ht="15.75" hidden="1" x14ac:dyDescent="0.25">
      <c r="A1306" s="79" t="s">
        <v>2927</v>
      </c>
      <c r="B1306" s="79" t="s">
        <v>821</v>
      </c>
      <c r="C1306" s="79" t="s">
        <v>43</v>
      </c>
      <c r="D1306" s="79" t="s">
        <v>2928</v>
      </c>
      <c r="E1306" s="79" t="s">
        <v>2929</v>
      </c>
      <c r="F1306" s="81">
        <v>42760</v>
      </c>
      <c r="G1306" s="80" t="s">
        <v>13</v>
      </c>
      <c r="H1306" s="82"/>
      <c r="I1306" s="78"/>
      <c r="J1306" s="80" t="s">
        <v>2</v>
      </c>
      <c r="K1306" s="80" t="s">
        <v>14</v>
      </c>
      <c r="L1306" s="80" t="s">
        <v>15</v>
      </c>
    </row>
    <row r="1307" spans="1:12" ht="15.75" hidden="1" x14ac:dyDescent="0.25">
      <c r="A1307" s="79" t="s">
        <v>2895</v>
      </c>
      <c r="B1307" s="79" t="s">
        <v>2896</v>
      </c>
      <c r="C1307" s="79" t="s">
        <v>12</v>
      </c>
      <c r="D1307" s="79" t="s">
        <v>2085</v>
      </c>
      <c r="E1307" s="79" t="s">
        <v>48</v>
      </c>
      <c r="F1307" s="81">
        <v>42759</v>
      </c>
      <c r="G1307" s="80" t="s">
        <v>13</v>
      </c>
      <c r="H1307" s="82"/>
      <c r="I1307" s="78"/>
      <c r="J1307" s="80" t="s">
        <v>2</v>
      </c>
      <c r="K1307" s="80" t="s">
        <v>14</v>
      </c>
      <c r="L1307" s="80" t="s">
        <v>15</v>
      </c>
    </row>
    <row r="1308" spans="1:12" ht="15.75" hidden="1" x14ac:dyDescent="0.25">
      <c r="A1308" s="79" t="s">
        <v>2930</v>
      </c>
      <c r="B1308" s="79" t="s">
        <v>746</v>
      </c>
      <c r="C1308" s="79" t="s">
        <v>181</v>
      </c>
      <c r="D1308" s="79" t="s">
        <v>2931</v>
      </c>
      <c r="E1308" s="79" t="s">
        <v>435</v>
      </c>
      <c r="F1308" s="81">
        <v>42759</v>
      </c>
      <c r="G1308" s="80" t="s">
        <v>13</v>
      </c>
      <c r="H1308" s="82"/>
      <c r="I1308" s="78"/>
      <c r="J1308" s="80" t="s">
        <v>3373</v>
      </c>
      <c r="K1308" s="80" t="s">
        <v>14</v>
      </c>
      <c r="L1308" s="80" t="s">
        <v>15</v>
      </c>
    </row>
    <row r="1309" spans="1:12" ht="15.75" hidden="1" x14ac:dyDescent="0.25">
      <c r="A1309" s="79" t="s">
        <v>1969</v>
      </c>
      <c r="B1309" s="79" t="s">
        <v>2488</v>
      </c>
      <c r="C1309" s="86"/>
      <c r="D1309" s="79" t="s">
        <v>2489</v>
      </c>
      <c r="E1309" s="79" t="s">
        <v>2490</v>
      </c>
      <c r="F1309" s="81">
        <v>42759</v>
      </c>
      <c r="G1309" s="80" t="s">
        <v>13</v>
      </c>
      <c r="H1309" s="82"/>
      <c r="I1309" s="78"/>
      <c r="J1309" s="80" t="s">
        <v>2</v>
      </c>
      <c r="K1309" s="80" t="s">
        <v>14</v>
      </c>
      <c r="L1309" s="80" t="s">
        <v>15</v>
      </c>
    </row>
    <row r="1310" spans="1:12" ht="15.75" hidden="1" x14ac:dyDescent="0.25">
      <c r="A1310" s="79" t="s">
        <v>2190</v>
      </c>
      <c r="B1310" s="79" t="s">
        <v>147</v>
      </c>
      <c r="C1310" s="79" t="s">
        <v>181</v>
      </c>
      <c r="D1310" s="79" t="s">
        <v>2932</v>
      </c>
      <c r="E1310" s="79" t="s">
        <v>706</v>
      </c>
      <c r="F1310" s="81">
        <v>42759</v>
      </c>
      <c r="G1310" s="80" t="s">
        <v>13</v>
      </c>
      <c r="H1310" s="82"/>
      <c r="I1310" s="78"/>
      <c r="J1310" s="80" t="s">
        <v>2</v>
      </c>
      <c r="K1310" s="80" t="s">
        <v>14</v>
      </c>
      <c r="L1310" s="80" t="s">
        <v>15</v>
      </c>
    </row>
    <row r="1311" spans="1:12" ht="15.75" hidden="1" x14ac:dyDescent="0.25">
      <c r="A1311" s="79" t="s">
        <v>313</v>
      </c>
      <c r="B1311" s="79" t="s">
        <v>2024</v>
      </c>
      <c r="C1311" s="86"/>
      <c r="D1311" s="79" t="s">
        <v>2491</v>
      </c>
      <c r="E1311" s="79" t="s">
        <v>1665</v>
      </c>
      <c r="F1311" s="81">
        <v>42758</v>
      </c>
      <c r="G1311" s="80" t="s">
        <v>13</v>
      </c>
      <c r="H1311" s="82"/>
      <c r="I1311" s="78"/>
      <c r="J1311" s="80" t="s">
        <v>2</v>
      </c>
      <c r="K1311" s="80" t="s">
        <v>14</v>
      </c>
      <c r="L1311" s="80" t="s">
        <v>15</v>
      </c>
    </row>
    <row r="1312" spans="1:12" ht="15.75" hidden="1" x14ac:dyDescent="0.25">
      <c r="A1312" s="86" t="s">
        <v>2385</v>
      </c>
      <c r="B1312" s="86" t="s">
        <v>1484</v>
      </c>
      <c r="C1312" s="86" t="s">
        <v>3807</v>
      </c>
      <c r="D1312" s="86" t="s">
        <v>588</v>
      </c>
      <c r="E1312" s="86" t="s">
        <v>916</v>
      </c>
      <c r="F1312" s="94">
        <v>42743</v>
      </c>
      <c r="G1312" s="76" t="s">
        <v>13</v>
      </c>
      <c r="H1312" s="82"/>
      <c r="I1312" s="78"/>
      <c r="J1312" s="76" t="s">
        <v>3</v>
      </c>
      <c r="K1312" s="76" t="s">
        <v>59</v>
      </c>
      <c r="L1312" s="76" t="s">
        <v>60</v>
      </c>
    </row>
    <row r="1313" spans="1:12" ht="15.75" hidden="1" x14ac:dyDescent="0.25">
      <c r="A1313" s="79" t="s">
        <v>1456</v>
      </c>
      <c r="B1313" s="79" t="s">
        <v>787</v>
      </c>
      <c r="C1313" s="79" t="s">
        <v>956</v>
      </c>
      <c r="D1313" s="79" t="s">
        <v>2973</v>
      </c>
      <c r="E1313" s="79" t="s">
        <v>658</v>
      </c>
      <c r="F1313" s="81">
        <v>42668</v>
      </c>
      <c r="G1313" s="80" t="s">
        <v>13</v>
      </c>
      <c r="H1313" s="82"/>
      <c r="I1313" s="78"/>
      <c r="J1313" s="80" t="s">
        <v>3373</v>
      </c>
      <c r="K1313" s="80" t="s">
        <v>14</v>
      </c>
      <c r="L1313" s="80" t="s">
        <v>15</v>
      </c>
    </row>
    <row r="1314" spans="1:12" ht="15.75" hidden="1" x14ac:dyDescent="0.25">
      <c r="A1314" s="79" t="s">
        <v>773</v>
      </c>
      <c r="B1314" s="79" t="s">
        <v>2185</v>
      </c>
      <c r="C1314" s="86"/>
      <c r="D1314" s="79" t="s">
        <v>782</v>
      </c>
      <c r="E1314" s="79" t="s">
        <v>189</v>
      </c>
      <c r="F1314" s="81">
        <v>42652</v>
      </c>
      <c r="G1314" s="80" t="s">
        <v>13</v>
      </c>
      <c r="H1314" s="82"/>
      <c r="I1314" s="78"/>
      <c r="J1314" s="80" t="s">
        <v>3</v>
      </c>
      <c r="K1314" s="80" t="s">
        <v>59</v>
      </c>
      <c r="L1314" s="80" t="s">
        <v>60</v>
      </c>
    </row>
    <row r="1315" spans="1:12" ht="15.75" hidden="1" x14ac:dyDescent="0.25">
      <c r="A1315" s="79" t="s">
        <v>1361</v>
      </c>
      <c r="B1315" s="79" t="s">
        <v>959</v>
      </c>
      <c r="C1315" s="79" t="s">
        <v>144</v>
      </c>
      <c r="D1315" s="79" t="s">
        <v>3808</v>
      </c>
      <c r="E1315" s="79" t="s">
        <v>505</v>
      </c>
      <c r="F1315" s="81">
        <v>42579</v>
      </c>
      <c r="G1315" s="80" t="s">
        <v>13</v>
      </c>
      <c r="H1315" s="83">
        <v>15000</v>
      </c>
      <c r="I1315" s="78"/>
      <c r="J1315" s="80" t="s">
        <v>2</v>
      </c>
      <c r="K1315" s="80" t="s">
        <v>14</v>
      </c>
      <c r="L1315" s="80" t="s">
        <v>15</v>
      </c>
    </row>
    <row r="1316" spans="1:12" ht="15.75" hidden="1" x14ac:dyDescent="0.25">
      <c r="A1316" s="79" t="s">
        <v>420</v>
      </c>
      <c r="B1316" s="79" t="s">
        <v>2933</v>
      </c>
      <c r="C1316" s="79" t="s">
        <v>3504</v>
      </c>
      <c r="D1316" s="79" t="s">
        <v>2934</v>
      </c>
      <c r="E1316" s="79" t="s">
        <v>493</v>
      </c>
      <c r="F1316" s="81">
        <v>42578</v>
      </c>
      <c r="G1316" s="80" t="s">
        <v>13</v>
      </c>
      <c r="H1316" s="82"/>
      <c r="I1316" s="78"/>
      <c r="J1316" s="80" t="s">
        <v>2</v>
      </c>
      <c r="K1316" s="80" t="s">
        <v>14</v>
      </c>
      <c r="L1316" s="80" t="s">
        <v>15</v>
      </c>
    </row>
    <row r="1317" spans="1:12" ht="15.75" hidden="1" x14ac:dyDescent="0.25">
      <c r="A1317" s="79" t="s">
        <v>2935</v>
      </c>
      <c r="B1317" s="79" t="s">
        <v>111</v>
      </c>
      <c r="C1317" s="79" t="s">
        <v>12</v>
      </c>
      <c r="D1317" s="79" t="s">
        <v>2936</v>
      </c>
      <c r="E1317" s="79" t="s">
        <v>570</v>
      </c>
      <c r="F1317" s="81">
        <v>42557</v>
      </c>
      <c r="G1317" s="80" t="s">
        <v>13</v>
      </c>
      <c r="H1317" s="82"/>
      <c r="I1317" s="78"/>
      <c r="J1317" s="80" t="s">
        <v>3373</v>
      </c>
      <c r="K1317" s="80" t="s">
        <v>14</v>
      </c>
      <c r="L1317" s="80" t="s">
        <v>15</v>
      </c>
    </row>
    <row r="1318" spans="1:12" ht="15.75" hidden="1" x14ac:dyDescent="0.25">
      <c r="A1318" s="79" t="s">
        <v>2237</v>
      </c>
      <c r="B1318" s="79" t="s">
        <v>1089</v>
      </c>
      <c r="C1318" s="79" t="s">
        <v>3809</v>
      </c>
      <c r="D1318" s="79" t="s">
        <v>2937</v>
      </c>
      <c r="E1318" s="79" t="s">
        <v>2786</v>
      </c>
      <c r="F1318" s="81">
        <v>42557</v>
      </c>
      <c r="G1318" s="80" t="s">
        <v>13</v>
      </c>
      <c r="H1318" s="82"/>
      <c r="I1318" s="78"/>
      <c r="J1318" s="80" t="s">
        <v>2</v>
      </c>
      <c r="K1318" s="80" t="s">
        <v>14</v>
      </c>
      <c r="L1318" s="80" t="s">
        <v>15</v>
      </c>
    </row>
    <row r="1319" spans="1:12" ht="15.75" hidden="1" x14ac:dyDescent="0.25">
      <c r="A1319" s="79" t="s">
        <v>2938</v>
      </c>
      <c r="B1319" s="79" t="s">
        <v>358</v>
      </c>
      <c r="C1319" s="79" t="s">
        <v>51</v>
      </c>
      <c r="D1319" s="79" t="s">
        <v>2495</v>
      </c>
      <c r="E1319" s="79" t="s">
        <v>2496</v>
      </c>
      <c r="F1319" s="81">
        <v>42535</v>
      </c>
      <c r="G1319" s="80" t="s">
        <v>13</v>
      </c>
      <c r="H1319" s="82"/>
      <c r="I1319" s="78"/>
      <c r="J1319" s="80" t="s">
        <v>3382</v>
      </c>
      <c r="K1319" s="80" t="s">
        <v>14</v>
      </c>
      <c r="L1319" s="80" t="s">
        <v>15</v>
      </c>
    </row>
    <row r="1320" spans="1:12" ht="15.75" hidden="1" x14ac:dyDescent="0.25">
      <c r="A1320" s="79" t="s">
        <v>381</v>
      </c>
      <c r="B1320" s="79" t="s">
        <v>8</v>
      </c>
      <c r="C1320" s="79" t="s">
        <v>3442</v>
      </c>
      <c r="D1320" s="79" t="s">
        <v>588</v>
      </c>
      <c r="E1320" s="79" t="s">
        <v>373</v>
      </c>
      <c r="F1320" s="81">
        <v>42453</v>
      </c>
      <c r="G1320" s="80" t="s">
        <v>13</v>
      </c>
      <c r="H1320" s="82"/>
      <c r="I1320" s="84"/>
      <c r="J1320" s="80" t="s">
        <v>3</v>
      </c>
      <c r="K1320" s="80" t="s">
        <v>59</v>
      </c>
      <c r="L1320" s="80" t="s">
        <v>60</v>
      </c>
    </row>
    <row r="1321" spans="1:12" ht="15.75" hidden="1" x14ac:dyDescent="0.25">
      <c r="A1321" s="79" t="s">
        <v>212</v>
      </c>
      <c r="B1321" s="79" t="s">
        <v>2903</v>
      </c>
      <c r="C1321" s="79" t="s">
        <v>58</v>
      </c>
      <c r="D1321" s="79" t="s">
        <v>3308</v>
      </c>
      <c r="E1321" s="79" t="s">
        <v>812</v>
      </c>
      <c r="F1321" s="81">
        <v>42420</v>
      </c>
      <c r="G1321" s="80" t="s">
        <v>13</v>
      </c>
      <c r="H1321" s="82"/>
      <c r="I1321" s="78"/>
      <c r="J1321" s="80" t="s">
        <v>2</v>
      </c>
      <c r="K1321" s="80" t="s">
        <v>14</v>
      </c>
      <c r="L1321" s="80" t="s">
        <v>15</v>
      </c>
    </row>
    <row r="1322" spans="1:12" ht="15.75" hidden="1" x14ac:dyDescent="0.25">
      <c r="A1322" s="79" t="s">
        <v>2312</v>
      </c>
      <c r="B1322" s="79" t="s">
        <v>601</v>
      </c>
      <c r="C1322" s="79" t="s">
        <v>313</v>
      </c>
      <c r="D1322" s="79" t="s">
        <v>2313</v>
      </c>
      <c r="E1322" s="79" t="s">
        <v>221</v>
      </c>
      <c r="F1322" s="81">
        <v>42346</v>
      </c>
      <c r="G1322" s="80" t="s">
        <v>13</v>
      </c>
      <c r="H1322" s="82"/>
      <c r="I1322" s="78"/>
      <c r="J1322" s="80" t="s">
        <v>2600</v>
      </c>
      <c r="K1322" s="80" t="s">
        <v>59</v>
      </c>
      <c r="L1322" s="80" t="s">
        <v>15</v>
      </c>
    </row>
    <row r="1323" spans="1:12" ht="15.75" hidden="1" x14ac:dyDescent="0.25">
      <c r="A1323" s="79" t="s">
        <v>2939</v>
      </c>
      <c r="B1323" s="79" t="s">
        <v>1436</v>
      </c>
      <c r="C1323" s="79" t="s">
        <v>3510</v>
      </c>
      <c r="D1323" s="79" t="s">
        <v>2940</v>
      </c>
      <c r="E1323" s="79" t="s">
        <v>37</v>
      </c>
      <c r="F1323" s="81">
        <v>42332</v>
      </c>
      <c r="G1323" s="80" t="s">
        <v>13</v>
      </c>
      <c r="H1323" s="82"/>
      <c r="I1323" s="78"/>
      <c r="J1323" s="80" t="s">
        <v>2</v>
      </c>
      <c r="K1323" s="80" t="s">
        <v>14</v>
      </c>
      <c r="L1323" s="80" t="s">
        <v>15</v>
      </c>
    </row>
    <row r="1324" spans="1:12" ht="15.75" hidden="1" x14ac:dyDescent="0.25">
      <c r="A1324" s="79" t="s">
        <v>3810</v>
      </c>
      <c r="B1324" s="79" t="s">
        <v>2745</v>
      </c>
      <c r="C1324" s="79" t="s">
        <v>115</v>
      </c>
      <c r="D1324" s="79" t="s">
        <v>3811</v>
      </c>
      <c r="E1324" s="79" t="s">
        <v>443</v>
      </c>
      <c r="F1324" s="81">
        <v>42238</v>
      </c>
      <c r="G1324" s="80" t="s">
        <v>13</v>
      </c>
      <c r="H1324" s="82"/>
      <c r="I1324" s="78"/>
      <c r="J1324" s="80" t="s">
        <v>2</v>
      </c>
      <c r="K1324" s="80" t="s">
        <v>14</v>
      </c>
      <c r="L1324" s="80" t="s">
        <v>15</v>
      </c>
    </row>
    <row r="1325" spans="1:12" ht="15.75" hidden="1" x14ac:dyDescent="0.25">
      <c r="A1325" s="79" t="s">
        <v>2497</v>
      </c>
      <c r="B1325" s="79" t="s">
        <v>1424</v>
      </c>
      <c r="C1325" s="79" t="s">
        <v>187</v>
      </c>
      <c r="D1325" s="79" t="s">
        <v>2491</v>
      </c>
      <c r="E1325" s="79" t="s">
        <v>1665</v>
      </c>
      <c r="F1325" s="81">
        <v>42238</v>
      </c>
      <c r="G1325" s="80" t="s">
        <v>13</v>
      </c>
      <c r="H1325" s="82"/>
      <c r="I1325" s="78"/>
      <c r="J1325" s="80" t="s">
        <v>3373</v>
      </c>
      <c r="K1325" s="80" t="s">
        <v>14</v>
      </c>
      <c r="L1325" s="80" t="s">
        <v>15</v>
      </c>
    </row>
    <row r="1326" spans="1:12" ht="15.75" hidden="1" x14ac:dyDescent="0.25">
      <c r="A1326" s="79" t="s">
        <v>2311</v>
      </c>
      <c r="B1326" s="79" t="s">
        <v>601</v>
      </c>
      <c r="C1326" s="79" t="s">
        <v>181</v>
      </c>
      <c r="D1326" s="79" t="s">
        <v>2491</v>
      </c>
      <c r="E1326" s="79" t="s">
        <v>1665</v>
      </c>
      <c r="F1326" s="81">
        <v>42238</v>
      </c>
      <c r="G1326" s="80" t="s">
        <v>13</v>
      </c>
      <c r="H1326" s="82"/>
      <c r="I1326" s="78"/>
      <c r="J1326" s="80" t="s">
        <v>2</v>
      </c>
      <c r="K1326" s="80" t="s">
        <v>14</v>
      </c>
      <c r="L1326" s="80" t="s">
        <v>15</v>
      </c>
    </row>
    <row r="1327" spans="1:12" ht="15.75" hidden="1" x14ac:dyDescent="0.25">
      <c r="A1327" s="79" t="s">
        <v>401</v>
      </c>
      <c r="B1327" s="79" t="s">
        <v>260</v>
      </c>
      <c r="C1327" s="79" t="s">
        <v>18</v>
      </c>
      <c r="D1327" s="79" t="s">
        <v>2946</v>
      </c>
      <c r="E1327" s="79" t="s">
        <v>1104</v>
      </c>
      <c r="F1327" s="81">
        <v>42032</v>
      </c>
      <c r="G1327" s="80" t="s">
        <v>13</v>
      </c>
      <c r="H1327" s="82"/>
      <c r="I1327" s="78"/>
      <c r="J1327" s="80" t="s">
        <v>2</v>
      </c>
      <c r="K1327" s="80" t="s">
        <v>14</v>
      </c>
      <c r="L1327" s="80" t="s">
        <v>15</v>
      </c>
    </row>
    <row r="1328" spans="1:12" ht="15.75" hidden="1" x14ac:dyDescent="0.25">
      <c r="A1328" s="79" t="s">
        <v>2322</v>
      </c>
      <c r="B1328" s="79" t="s">
        <v>2323</v>
      </c>
      <c r="C1328" s="79" t="s">
        <v>3749</v>
      </c>
      <c r="D1328" s="79" t="s">
        <v>588</v>
      </c>
      <c r="E1328" s="79" t="s">
        <v>527</v>
      </c>
      <c r="F1328" s="81">
        <v>42025</v>
      </c>
      <c r="G1328" s="80" t="s">
        <v>13</v>
      </c>
      <c r="H1328" s="82"/>
      <c r="I1328" s="78"/>
      <c r="J1328" s="80" t="s">
        <v>3</v>
      </c>
      <c r="K1328" s="80" t="s">
        <v>59</v>
      </c>
      <c r="L1328" s="80" t="s">
        <v>60</v>
      </c>
    </row>
    <row r="1329" spans="1:12" ht="15.75" hidden="1" x14ac:dyDescent="0.25">
      <c r="A1329" s="79" t="s">
        <v>2498</v>
      </c>
      <c r="B1329" s="79" t="s">
        <v>1499</v>
      </c>
      <c r="C1329" s="79" t="s">
        <v>144</v>
      </c>
      <c r="D1329" s="79" t="s">
        <v>588</v>
      </c>
      <c r="E1329" s="79" t="s">
        <v>297</v>
      </c>
      <c r="F1329" s="81">
        <v>41944</v>
      </c>
      <c r="G1329" s="80" t="s">
        <v>13</v>
      </c>
      <c r="H1329" s="83">
        <v>1300</v>
      </c>
      <c r="I1329" s="78"/>
      <c r="J1329" s="80" t="s">
        <v>3</v>
      </c>
      <c r="K1329" s="80" t="s">
        <v>59</v>
      </c>
      <c r="L1329" s="80" t="s">
        <v>60</v>
      </c>
    </row>
    <row r="1330" spans="1:12" ht="15.75" hidden="1" x14ac:dyDescent="0.25">
      <c r="A1330" s="79" t="s">
        <v>2492</v>
      </c>
      <c r="B1330" s="79" t="s">
        <v>1482</v>
      </c>
      <c r="C1330" s="79" t="s">
        <v>2923</v>
      </c>
      <c r="D1330" s="79" t="s">
        <v>588</v>
      </c>
      <c r="E1330" s="79" t="s">
        <v>916</v>
      </c>
      <c r="F1330" s="81">
        <v>41928</v>
      </c>
      <c r="G1330" s="80" t="s">
        <v>13</v>
      </c>
      <c r="H1330" s="82"/>
      <c r="I1330" s="78"/>
      <c r="J1330" s="80" t="s">
        <v>3</v>
      </c>
      <c r="K1330" s="80" t="s">
        <v>59</v>
      </c>
      <c r="L1330" s="80" t="s">
        <v>60</v>
      </c>
    </row>
    <row r="1331" spans="1:12" ht="15.75" hidden="1" x14ac:dyDescent="0.25">
      <c r="A1331" s="79" t="s">
        <v>1922</v>
      </c>
      <c r="B1331" s="79" t="s">
        <v>2493</v>
      </c>
      <c r="C1331" s="79" t="s">
        <v>263</v>
      </c>
      <c r="D1331" s="79" t="s">
        <v>588</v>
      </c>
      <c r="E1331" s="79" t="s">
        <v>916</v>
      </c>
      <c r="F1331" s="81">
        <v>41928</v>
      </c>
      <c r="G1331" s="80" t="s">
        <v>13</v>
      </c>
      <c r="H1331" s="82"/>
      <c r="I1331" s="78"/>
      <c r="J1331" s="80" t="s">
        <v>3375</v>
      </c>
      <c r="K1331" s="80" t="s">
        <v>59</v>
      </c>
      <c r="L1331" s="80" t="s">
        <v>60</v>
      </c>
    </row>
    <row r="1332" spans="1:12" ht="15.75" hidden="1" x14ac:dyDescent="0.25">
      <c r="A1332" s="79" t="s">
        <v>1136</v>
      </c>
      <c r="B1332" s="79" t="s">
        <v>1726</v>
      </c>
      <c r="C1332" s="79" t="s">
        <v>888</v>
      </c>
      <c r="D1332" s="79" t="s">
        <v>588</v>
      </c>
      <c r="E1332" s="79" t="s">
        <v>189</v>
      </c>
      <c r="F1332" s="81">
        <v>41816</v>
      </c>
      <c r="G1332" s="80" t="s">
        <v>13</v>
      </c>
      <c r="H1332" s="82"/>
      <c r="I1332" s="78"/>
      <c r="J1332" s="80" t="s">
        <v>3</v>
      </c>
      <c r="K1332" s="80" t="s">
        <v>59</v>
      </c>
      <c r="L1332" s="80" t="s">
        <v>60</v>
      </c>
    </row>
    <row r="1333" spans="1:12" ht="15.75" hidden="1" x14ac:dyDescent="0.25">
      <c r="A1333" s="79" t="s">
        <v>989</v>
      </c>
      <c r="B1333" s="79" t="s">
        <v>2461</v>
      </c>
      <c r="C1333" s="79" t="s">
        <v>135</v>
      </c>
      <c r="D1333" s="79" t="s">
        <v>588</v>
      </c>
      <c r="E1333" s="79" t="s">
        <v>258</v>
      </c>
      <c r="F1333" s="81">
        <v>41650</v>
      </c>
      <c r="G1333" s="80" t="s">
        <v>13</v>
      </c>
      <c r="H1333" s="82"/>
      <c r="I1333" s="78"/>
      <c r="J1333" s="80" t="s">
        <v>3</v>
      </c>
      <c r="K1333" s="80" t="s">
        <v>59</v>
      </c>
      <c r="L1333" s="80" t="s">
        <v>60</v>
      </c>
    </row>
    <row r="1334" spans="1:12" ht="15.75" hidden="1" x14ac:dyDescent="0.25">
      <c r="A1334" s="79" t="s">
        <v>2949</v>
      </c>
      <c r="B1334" s="79" t="s">
        <v>8</v>
      </c>
      <c r="C1334" s="79" t="s">
        <v>263</v>
      </c>
      <c r="D1334" s="79" t="s">
        <v>2950</v>
      </c>
      <c r="E1334" s="79" t="s">
        <v>37</v>
      </c>
      <c r="F1334" s="81">
        <v>41517</v>
      </c>
      <c r="G1334" s="80" t="s">
        <v>13</v>
      </c>
      <c r="H1334" s="82"/>
      <c r="I1334" s="78"/>
      <c r="J1334" s="80" t="s">
        <v>2</v>
      </c>
      <c r="K1334" s="80" t="s">
        <v>14</v>
      </c>
      <c r="L1334" s="80" t="s">
        <v>15</v>
      </c>
    </row>
    <row r="1335" spans="1:12" ht="15.75" hidden="1" x14ac:dyDescent="0.25">
      <c r="A1335" s="79" t="s">
        <v>2951</v>
      </c>
      <c r="B1335" s="79" t="s">
        <v>111</v>
      </c>
      <c r="C1335" s="79" t="s">
        <v>12</v>
      </c>
      <c r="D1335" s="79" t="s">
        <v>2952</v>
      </c>
      <c r="E1335" s="79" t="s">
        <v>137</v>
      </c>
      <c r="F1335" s="81">
        <v>41436</v>
      </c>
      <c r="G1335" s="80" t="s">
        <v>13</v>
      </c>
      <c r="H1335" s="82"/>
      <c r="I1335" s="78"/>
      <c r="J1335" s="80" t="s">
        <v>3373</v>
      </c>
      <c r="K1335" s="80" t="s">
        <v>14</v>
      </c>
      <c r="L1335" s="80" t="s">
        <v>15</v>
      </c>
    </row>
    <row r="1336" spans="1:12" ht="15.75" hidden="1" x14ac:dyDescent="0.25">
      <c r="A1336" s="86" t="s">
        <v>2953</v>
      </c>
      <c r="B1336" s="86" t="s">
        <v>127</v>
      </c>
      <c r="C1336" s="86" t="s">
        <v>207</v>
      </c>
      <c r="D1336" s="86" t="s">
        <v>2954</v>
      </c>
      <c r="E1336" s="86" t="s">
        <v>37</v>
      </c>
      <c r="F1336" s="81">
        <v>41412</v>
      </c>
      <c r="G1336" s="80" t="s">
        <v>13</v>
      </c>
      <c r="H1336" s="82"/>
      <c r="I1336" s="78"/>
      <c r="J1336" s="80" t="s">
        <v>2</v>
      </c>
      <c r="K1336" s="80" t="s">
        <v>14</v>
      </c>
      <c r="L1336" s="80" t="s">
        <v>15</v>
      </c>
    </row>
    <row r="1337" spans="1:12" ht="15.75" hidden="1" x14ac:dyDescent="0.25">
      <c r="A1337" s="79" t="s">
        <v>2202</v>
      </c>
      <c r="B1337" s="79" t="s">
        <v>147</v>
      </c>
      <c r="C1337" s="79" t="s">
        <v>63</v>
      </c>
      <c r="D1337" s="79" t="s">
        <v>2955</v>
      </c>
      <c r="E1337" s="79" t="s">
        <v>309</v>
      </c>
      <c r="F1337" s="81">
        <v>41410</v>
      </c>
      <c r="G1337" s="80" t="s">
        <v>13</v>
      </c>
      <c r="H1337" s="82"/>
      <c r="I1337" s="78"/>
      <c r="J1337" s="80" t="s">
        <v>2</v>
      </c>
      <c r="K1337" s="80" t="s">
        <v>14</v>
      </c>
      <c r="L1337" s="80" t="s">
        <v>15</v>
      </c>
    </row>
    <row r="1338" spans="1:12" ht="15.75" hidden="1" x14ac:dyDescent="0.25">
      <c r="A1338" s="79" t="s">
        <v>1787</v>
      </c>
      <c r="B1338" s="79" t="s">
        <v>1788</v>
      </c>
      <c r="C1338" s="79" t="s">
        <v>51</v>
      </c>
      <c r="D1338" s="79" t="s">
        <v>2878</v>
      </c>
      <c r="E1338" s="79" t="s">
        <v>141</v>
      </c>
      <c r="F1338" s="81">
        <v>41208</v>
      </c>
      <c r="G1338" s="80" t="s">
        <v>13</v>
      </c>
      <c r="H1338" s="82"/>
      <c r="I1338" s="78"/>
      <c r="J1338" s="80" t="s">
        <v>2</v>
      </c>
      <c r="K1338" s="80" t="s">
        <v>14</v>
      </c>
      <c r="L1338" s="80" t="s">
        <v>15</v>
      </c>
    </row>
    <row r="1339" spans="1:12" ht="15.75" hidden="1" x14ac:dyDescent="0.25">
      <c r="A1339" s="79" t="s">
        <v>3812</v>
      </c>
      <c r="B1339" s="79" t="s">
        <v>1482</v>
      </c>
      <c r="C1339" s="79" t="s">
        <v>1022</v>
      </c>
      <c r="D1339" s="79" t="s">
        <v>2534</v>
      </c>
      <c r="E1339" s="79" t="s">
        <v>2740</v>
      </c>
      <c r="F1339" s="81">
        <v>40982</v>
      </c>
      <c r="G1339" s="80" t="s">
        <v>13</v>
      </c>
      <c r="H1339" s="82"/>
      <c r="I1339" s="78"/>
      <c r="J1339" s="80" t="s">
        <v>2</v>
      </c>
      <c r="K1339" s="80" t="s">
        <v>14</v>
      </c>
      <c r="L1339" s="80" t="s">
        <v>15</v>
      </c>
    </row>
    <row r="1340" spans="1:12" ht="15.75" hidden="1" x14ac:dyDescent="0.25">
      <c r="A1340" s="79" t="s">
        <v>1877</v>
      </c>
      <c r="B1340" s="79" t="s">
        <v>990</v>
      </c>
      <c r="C1340" s="79" t="s">
        <v>377</v>
      </c>
      <c r="D1340" s="79" t="s">
        <v>588</v>
      </c>
      <c r="E1340" s="79" t="s">
        <v>189</v>
      </c>
      <c r="F1340" s="81">
        <v>40888</v>
      </c>
      <c r="G1340" s="80" t="s">
        <v>13</v>
      </c>
      <c r="H1340" s="82"/>
      <c r="I1340" s="78"/>
      <c r="J1340" s="80" t="s">
        <v>1</v>
      </c>
      <c r="K1340" s="80" t="s">
        <v>59</v>
      </c>
      <c r="L1340" s="80" t="s">
        <v>60</v>
      </c>
    </row>
    <row r="1341" spans="1:12" ht="15.75" hidden="1" x14ac:dyDescent="0.25">
      <c r="A1341" s="79" t="s">
        <v>2324</v>
      </c>
      <c r="B1341" s="79" t="s">
        <v>78</v>
      </c>
      <c r="C1341" s="79" t="s">
        <v>63</v>
      </c>
      <c r="D1341" s="79" t="s">
        <v>2325</v>
      </c>
      <c r="E1341" s="79" t="s">
        <v>37</v>
      </c>
      <c r="F1341" s="81">
        <v>40800</v>
      </c>
      <c r="G1341" s="80" t="s">
        <v>13</v>
      </c>
      <c r="H1341" s="82"/>
      <c r="I1341" s="78"/>
      <c r="J1341" s="80" t="s">
        <v>2</v>
      </c>
      <c r="K1341" s="80" t="s">
        <v>14</v>
      </c>
      <c r="L1341" s="80" t="s">
        <v>15</v>
      </c>
    </row>
    <row r="1342" spans="1:12" ht="15.75" hidden="1" x14ac:dyDescent="0.25">
      <c r="A1342" s="79" t="s">
        <v>835</v>
      </c>
      <c r="B1342" s="79" t="s">
        <v>465</v>
      </c>
      <c r="C1342" s="79" t="s">
        <v>58</v>
      </c>
      <c r="D1342" s="79" t="s">
        <v>588</v>
      </c>
      <c r="E1342" s="79" t="s">
        <v>916</v>
      </c>
      <c r="F1342" s="81">
        <v>40797</v>
      </c>
      <c r="G1342" s="80" t="s">
        <v>13</v>
      </c>
      <c r="H1342" s="82"/>
      <c r="I1342" s="85"/>
      <c r="J1342" s="80" t="s">
        <v>3</v>
      </c>
      <c r="K1342" s="80" t="s">
        <v>59</v>
      </c>
      <c r="L1342" s="80" t="s">
        <v>60</v>
      </c>
    </row>
    <row r="1343" spans="1:12" ht="15.75" hidden="1" x14ac:dyDescent="0.25">
      <c r="A1343" s="79" t="s">
        <v>2127</v>
      </c>
      <c r="B1343" s="79" t="s">
        <v>315</v>
      </c>
      <c r="C1343" s="86"/>
      <c r="D1343" s="79" t="s">
        <v>359</v>
      </c>
      <c r="E1343" s="79" t="s">
        <v>1665</v>
      </c>
      <c r="F1343" s="81">
        <v>40747</v>
      </c>
      <c r="G1343" s="80" t="s">
        <v>13</v>
      </c>
      <c r="H1343" s="82"/>
      <c r="I1343" s="78"/>
      <c r="J1343" s="80" t="s">
        <v>246</v>
      </c>
      <c r="K1343" s="80" t="s">
        <v>14</v>
      </c>
      <c r="L1343" s="80" t="s">
        <v>15</v>
      </c>
    </row>
    <row r="1344" spans="1:12" ht="15.75" hidden="1" x14ac:dyDescent="0.25">
      <c r="A1344" s="79" t="s">
        <v>3813</v>
      </c>
      <c r="B1344" s="79" t="s">
        <v>1194</v>
      </c>
      <c r="C1344" s="79" t="s">
        <v>18</v>
      </c>
      <c r="D1344" s="79" t="s">
        <v>2960</v>
      </c>
      <c r="E1344" s="79" t="s">
        <v>740</v>
      </c>
      <c r="F1344" s="81">
        <v>40652</v>
      </c>
      <c r="G1344" s="80" t="s">
        <v>13</v>
      </c>
      <c r="H1344" s="82"/>
      <c r="I1344" s="78"/>
      <c r="J1344" s="80" t="s">
        <v>2</v>
      </c>
      <c r="K1344" s="80" t="s">
        <v>14</v>
      </c>
      <c r="L1344" s="80" t="s">
        <v>15</v>
      </c>
    </row>
    <row r="1345" spans="1:12" ht="15.75" hidden="1" x14ac:dyDescent="0.25">
      <c r="A1345" s="79" t="s">
        <v>2958</v>
      </c>
      <c r="B1345" s="79" t="s">
        <v>2959</v>
      </c>
      <c r="C1345" s="79" t="s">
        <v>87</v>
      </c>
      <c r="D1345" s="79" t="s">
        <v>2960</v>
      </c>
      <c r="E1345" s="79" t="s">
        <v>740</v>
      </c>
      <c r="F1345" s="81">
        <v>40652</v>
      </c>
      <c r="G1345" s="80" t="s">
        <v>13</v>
      </c>
      <c r="H1345" s="82"/>
      <c r="I1345" s="78"/>
      <c r="J1345" s="80" t="s">
        <v>2</v>
      </c>
      <c r="K1345" s="80" t="s">
        <v>14</v>
      </c>
      <c r="L1345" s="80" t="s">
        <v>15</v>
      </c>
    </row>
    <row r="1346" spans="1:12" ht="15.75" hidden="1" x14ac:dyDescent="0.25">
      <c r="A1346" s="79" t="s">
        <v>837</v>
      </c>
      <c r="B1346" s="79" t="s">
        <v>696</v>
      </c>
      <c r="C1346" s="79" t="s">
        <v>3688</v>
      </c>
      <c r="D1346" s="79" t="s">
        <v>2960</v>
      </c>
      <c r="E1346" s="79" t="s">
        <v>740</v>
      </c>
      <c r="F1346" s="81">
        <v>40652</v>
      </c>
      <c r="G1346" s="80" t="s">
        <v>13</v>
      </c>
      <c r="H1346" s="82"/>
      <c r="I1346" s="78"/>
      <c r="J1346" s="80" t="s">
        <v>2</v>
      </c>
      <c r="K1346" s="80" t="s">
        <v>14</v>
      </c>
      <c r="L1346" s="80" t="s">
        <v>15</v>
      </c>
    </row>
    <row r="1347" spans="1:12" ht="15.75" hidden="1" x14ac:dyDescent="0.25">
      <c r="A1347" s="79" t="s">
        <v>2507</v>
      </c>
      <c r="B1347" s="79" t="s">
        <v>263</v>
      </c>
      <c r="C1347" s="79" t="s">
        <v>91</v>
      </c>
      <c r="D1347" s="79" t="s">
        <v>588</v>
      </c>
      <c r="E1347" s="79" t="s">
        <v>916</v>
      </c>
      <c r="F1347" s="81">
        <v>40555</v>
      </c>
      <c r="G1347" s="80" t="s">
        <v>13</v>
      </c>
      <c r="H1347" s="82"/>
      <c r="I1347" s="78"/>
      <c r="J1347" s="80" t="s">
        <v>3</v>
      </c>
      <c r="K1347" s="80" t="s">
        <v>59</v>
      </c>
      <c r="L1347" s="80" t="s">
        <v>60</v>
      </c>
    </row>
    <row r="1348" spans="1:12" ht="15.75" hidden="1" x14ac:dyDescent="0.25">
      <c r="A1348" s="79" t="s">
        <v>2508</v>
      </c>
      <c r="B1348" s="79" t="s">
        <v>238</v>
      </c>
      <c r="C1348" s="79" t="s">
        <v>263</v>
      </c>
      <c r="D1348" s="79" t="s">
        <v>588</v>
      </c>
      <c r="E1348" s="79" t="s">
        <v>916</v>
      </c>
      <c r="F1348" s="81">
        <v>40555</v>
      </c>
      <c r="G1348" s="80" t="s">
        <v>13</v>
      </c>
      <c r="H1348" s="82"/>
      <c r="I1348" s="78"/>
      <c r="J1348" s="80" t="s">
        <v>3</v>
      </c>
      <c r="K1348" s="80" t="s">
        <v>59</v>
      </c>
      <c r="L1348" s="80" t="s">
        <v>60</v>
      </c>
    </row>
    <row r="1349" spans="1:12" ht="15.75" hidden="1" x14ac:dyDescent="0.25">
      <c r="A1349" s="79" t="s">
        <v>2222</v>
      </c>
      <c r="B1349" s="79" t="s">
        <v>545</v>
      </c>
      <c r="C1349" s="79" t="s">
        <v>448</v>
      </c>
      <c r="D1349" s="79" t="s">
        <v>588</v>
      </c>
      <c r="E1349" s="79" t="s">
        <v>916</v>
      </c>
      <c r="F1349" s="81">
        <v>40555</v>
      </c>
      <c r="G1349" s="80" t="s">
        <v>13</v>
      </c>
      <c r="H1349" s="82"/>
      <c r="I1349" s="78"/>
      <c r="J1349" s="80" t="s">
        <v>3375</v>
      </c>
      <c r="K1349" s="80" t="s">
        <v>59</v>
      </c>
      <c r="L1349" s="80" t="s">
        <v>60</v>
      </c>
    </row>
    <row r="1350" spans="1:12" ht="15.75" hidden="1" x14ac:dyDescent="0.25">
      <c r="A1350" s="79" t="s">
        <v>2222</v>
      </c>
      <c r="B1350" s="79" t="s">
        <v>696</v>
      </c>
      <c r="C1350" s="79" t="s">
        <v>483</v>
      </c>
      <c r="D1350" s="79" t="s">
        <v>588</v>
      </c>
      <c r="E1350" s="79" t="s">
        <v>916</v>
      </c>
      <c r="F1350" s="81">
        <v>40555</v>
      </c>
      <c r="G1350" s="80" t="s">
        <v>13</v>
      </c>
      <c r="H1350" s="82"/>
      <c r="I1350" s="78"/>
      <c r="J1350" s="80" t="s">
        <v>3375</v>
      </c>
      <c r="K1350" s="80" t="s">
        <v>59</v>
      </c>
      <c r="L1350" s="80" t="s">
        <v>60</v>
      </c>
    </row>
    <row r="1351" spans="1:12" ht="15.75" hidden="1" x14ac:dyDescent="0.25">
      <c r="A1351" s="86" t="s">
        <v>2509</v>
      </c>
      <c r="B1351" s="86" t="s">
        <v>1062</v>
      </c>
      <c r="C1351" s="86" t="s">
        <v>70</v>
      </c>
      <c r="D1351" s="86" t="s">
        <v>588</v>
      </c>
      <c r="E1351" s="86" t="s">
        <v>916</v>
      </c>
      <c r="F1351" s="94">
        <v>40555</v>
      </c>
      <c r="G1351" s="76" t="s">
        <v>13</v>
      </c>
      <c r="H1351" s="82"/>
      <c r="I1351" s="78"/>
      <c r="J1351" s="76" t="s">
        <v>3</v>
      </c>
      <c r="K1351" s="76" t="s">
        <v>59</v>
      </c>
      <c r="L1351" s="76" t="s">
        <v>60</v>
      </c>
    </row>
    <row r="1352" spans="1:12" ht="15.75" hidden="1" x14ac:dyDescent="0.25">
      <c r="A1352" s="79" t="s">
        <v>1148</v>
      </c>
      <c r="B1352" s="79" t="s">
        <v>465</v>
      </c>
      <c r="C1352" s="79" t="s">
        <v>3510</v>
      </c>
      <c r="D1352" s="79" t="s">
        <v>2962</v>
      </c>
      <c r="E1352" s="79" t="s">
        <v>789</v>
      </c>
      <c r="F1352" s="81">
        <v>40400</v>
      </c>
      <c r="G1352" s="80" t="s">
        <v>13</v>
      </c>
      <c r="H1352" s="82"/>
      <c r="I1352" s="85"/>
      <c r="J1352" s="80" t="s">
        <v>3373</v>
      </c>
      <c r="K1352" s="80" t="s">
        <v>14</v>
      </c>
      <c r="L1352" s="80" t="s">
        <v>15</v>
      </c>
    </row>
    <row r="1353" spans="1:12" ht="15.75" hidden="1" x14ac:dyDescent="0.25">
      <c r="A1353" s="79" t="s">
        <v>2963</v>
      </c>
      <c r="B1353" s="79" t="s">
        <v>893</v>
      </c>
      <c r="C1353" s="86"/>
      <c r="D1353" s="79" t="s">
        <v>2964</v>
      </c>
      <c r="E1353" s="79" t="s">
        <v>493</v>
      </c>
      <c r="F1353" s="81">
        <v>40317</v>
      </c>
      <c r="G1353" s="80" t="s">
        <v>13</v>
      </c>
      <c r="H1353" s="82"/>
      <c r="I1353" s="78"/>
      <c r="J1353" s="80" t="s">
        <v>2</v>
      </c>
      <c r="K1353" s="80" t="s">
        <v>14</v>
      </c>
      <c r="L1353" s="80" t="s">
        <v>15</v>
      </c>
    </row>
    <row r="1354" spans="1:12" ht="15.75" hidden="1" x14ac:dyDescent="0.25">
      <c r="A1354" s="79" t="s">
        <v>2848</v>
      </c>
      <c r="B1354" s="79" t="s">
        <v>2849</v>
      </c>
      <c r="C1354" s="79" t="s">
        <v>82</v>
      </c>
      <c r="D1354" s="79" t="s">
        <v>3814</v>
      </c>
      <c r="E1354" s="79" t="s">
        <v>1702</v>
      </c>
      <c r="F1354" s="81">
        <v>40051</v>
      </c>
      <c r="G1354" s="80" t="s">
        <v>13</v>
      </c>
      <c r="H1354" s="82"/>
      <c r="I1354" s="78"/>
      <c r="J1354" s="80" t="s">
        <v>3382</v>
      </c>
      <c r="K1354" s="80" t="s">
        <v>14</v>
      </c>
      <c r="L1354" s="80" t="s">
        <v>15</v>
      </c>
    </row>
    <row r="1355" spans="1:12" ht="15.75" hidden="1" x14ac:dyDescent="0.25">
      <c r="A1355" s="79" t="s">
        <v>2968</v>
      </c>
      <c r="B1355" s="79" t="s">
        <v>8</v>
      </c>
      <c r="C1355" s="79" t="s">
        <v>1830</v>
      </c>
      <c r="D1355" s="79" t="s">
        <v>2534</v>
      </c>
      <c r="E1355" s="79" t="s">
        <v>2740</v>
      </c>
      <c r="F1355" s="81">
        <v>40000</v>
      </c>
      <c r="G1355" s="80" t="s">
        <v>13</v>
      </c>
      <c r="H1355" s="82"/>
      <c r="I1355" s="78"/>
      <c r="J1355" s="80" t="s">
        <v>3373</v>
      </c>
      <c r="K1355" s="80" t="s">
        <v>14</v>
      </c>
      <c r="L1355" s="80" t="s">
        <v>15</v>
      </c>
    </row>
    <row r="1356" spans="1:12" ht="15.75" hidden="1" x14ac:dyDescent="0.25">
      <c r="A1356" s="79" t="s">
        <v>3594</v>
      </c>
      <c r="B1356" s="79" t="s">
        <v>344</v>
      </c>
      <c r="C1356" s="86"/>
      <c r="D1356" s="79" t="s">
        <v>588</v>
      </c>
      <c r="E1356" s="79" t="s">
        <v>373</v>
      </c>
      <c r="F1356" s="81">
        <v>40000</v>
      </c>
      <c r="G1356" s="80" t="s">
        <v>13</v>
      </c>
      <c r="H1356" s="82"/>
      <c r="I1356" s="84"/>
      <c r="J1356" s="80" t="s">
        <v>1</v>
      </c>
      <c r="K1356" s="80" t="s">
        <v>59</v>
      </c>
      <c r="L1356" s="80" t="s">
        <v>60</v>
      </c>
    </row>
    <row r="1357" spans="1:12" ht="15.75" hidden="1" x14ac:dyDescent="0.25">
      <c r="A1357" s="79" t="s">
        <v>2431</v>
      </c>
      <c r="B1357" s="79" t="s">
        <v>184</v>
      </c>
      <c r="C1357" s="86"/>
      <c r="D1357" s="79" t="s">
        <v>2983</v>
      </c>
      <c r="E1357" s="79" t="s">
        <v>37</v>
      </c>
      <c r="F1357" s="81">
        <v>40000</v>
      </c>
      <c r="G1357" s="80" t="s">
        <v>13</v>
      </c>
      <c r="H1357" s="82"/>
      <c r="I1357" s="78"/>
      <c r="J1357" s="80" t="s">
        <v>2</v>
      </c>
      <c r="K1357" s="80" t="s">
        <v>14</v>
      </c>
      <c r="L1357" s="80" t="s">
        <v>15</v>
      </c>
    </row>
    <row r="1358" spans="1:12" ht="15.75" hidden="1" x14ac:dyDescent="0.25">
      <c r="A1358" s="79" t="s">
        <v>3815</v>
      </c>
      <c r="B1358" s="79" t="s">
        <v>8</v>
      </c>
      <c r="C1358" s="79" t="s">
        <v>3177</v>
      </c>
      <c r="D1358" s="79" t="s">
        <v>588</v>
      </c>
      <c r="E1358" s="79" t="s">
        <v>302</v>
      </c>
      <c r="F1358" s="81">
        <v>40000</v>
      </c>
      <c r="G1358" s="80" t="s">
        <v>13</v>
      </c>
      <c r="H1358" s="82"/>
      <c r="I1358" s="78"/>
      <c r="J1358" s="80" t="s">
        <v>1</v>
      </c>
      <c r="K1358" s="80" t="s">
        <v>59</v>
      </c>
      <c r="L1358" s="80" t="s">
        <v>60</v>
      </c>
    </row>
    <row r="1359" spans="1:12" ht="15.75" hidden="1" x14ac:dyDescent="0.25">
      <c r="A1359" s="79" t="s">
        <v>2038</v>
      </c>
      <c r="B1359" s="79" t="s">
        <v>1447</v>
      </c>
      <c r="C1359" s="79" t="s">
        <v>1575</v>
      </c>
      <c r="D1359" s="79" t="s">
        <v>588</v>
      </c>
      <c r="E1359" s="79" t="s">
        <v>189</v>
      </c>
      <c r="F1359" s="81">
        <v>40000</v>
      </c>
      <c r="G1359" s="80" t="s">
        <v>13</v>
      </c>
      <c r="H1359" s="82"/>
      <c r="I1359" s="78"/>
      <c r="J1359" s="80" t="s">
        <v>3</v>
      </c>
      <c r="K1359" s="80" t="s">
        <v>59</v>
      </c>
      <c r="L1359" s="80" t="s">
        <v>60</v>
      </c>
    </row>
    <row r="1360" spans="1:12" ht="15.75" hidden="1" x14ac:dyDescent="0.25">
      <c r="A1360" s="79" t="s">
        <v>406</v>
      </c>
      <c r="B1360" s="79" t="s">
        <v>2870</v>
      </c>
      <c r="C1360" s="79" t="s">
        <v>838</v>
      </c>
      <c r="D1360" s="79" t="s">
        <v>588</v>
      </c>
      <c r="E1360" s="79" t="s">
        <v>535</v>
      </c>
      <c r="F1360" s="81">
        <v>40000</v>
      </c>
      <c r="G1360" s="80" t="s">
        <v>13</v>
      </c>
      <c r="H1360" s="82"/>
      <c r="I1360" s="78"/>
      <c r="J1360" s="80" t="s">
        <v>3</v>
      </c>
      <c r="K1360" s="80" t="s">
        <v>59</v>
      </c>
      <c r="L1360" s="80" t="s">
        <v>60</v>
      </c>
    </row>
    <row r="1361" spans="1:12" ht="15.75" hidden="1" x14ac:dyDescent="0.25">
      <c r="A1361" s="79" t="s">
        <v>2485</v>
      </c>
      <c r="B1361" s="79" t="s">
        <v>62</v>
      </c>
      <c r="C1361" s="79" t="s">
        <v>340</v>
      </c>
      <c r="D1361" s="79" t="s">
        <v>588</v>
      </c>
      <c r="E1361" s="79" t="s">
        <v>527</v>
      </c>
      <c r="F1361" s="81">
        <v>40000</v>
      </c>
      <c r="G1361" s="80" t="s">
        <v>13</v>
      </c>
      <c r="H1361" s="82"/>
      <c r="I1361" s="78"/>
      <c r="J1361" s="80" t="s">
        <v>3</v>
      </c>
      <c r="K1361" s="80" t="s">
        <v>59</v>
      </c>
      <c r="L1361" s="80" t="s">
        <v>60</v>
      </c>
    </row>
    <row r="1362" spans="1:12" ht="15.75" hidden="1" x14ac:dyDescent="0.25">
      <c r="A1362" s="79" t="s">
        <v>2474</v>
      </c>
      <c r="B1362" s="79" t="s">
        <v>1482</v>
      </c>
      <c r="C1362" s="79" t="s">
        <v>23</v>
      </c>
      <c r="D1362" s="79" t="s">
        <v>3816</v>
      </c>
      <c r="E1362" s="79" t="s">
        <v>435</v>
      </c>
      <c r="F1362" s="81">
        <v>39930</v>
      </c>
      <c r="G1362" s="80" t="s">
        <v>13</v>
      </c>
      <c r="H1362" s="82"/>
      <c r="I1362" s="78"/>
      <c r="J1362" s="80" t="s">
        <v>2</v>
      </c>
      <c r="K1362" s="80" t="s">
        <v>14</v>
      </c>
      <c r="L1362" s="80" t="s">
        <v>15</v>
      </c>
    </row>
    <row r="1363" spans="1:12" ht="15.75" hidden="1" x14ac:dyDescent="0.25">
      <c r="A1363" s="79" t="s">
        <v>1411</v>
      </c>
      <c r="B1363" s="79" t="s">
        <v>394</v>
      </c>
      <c r="C1363" s="79" t="s">
        <v>152</v>
      </c>
      <c r="D1363" s="79" t="s">
        <v>2973</v>
      </c>
      <c r="E1363" s="79" t="s">
        <v>435</v>
      </c>
      <c r="F1363" s="81">
        <v>39895</v>
      </c>
      <c r="G1363" s="80" t="s">
        <v>13</v>
      </c>
      <c r="H1363" s="82"/>
      <c r="I1363" s="78"/>
      <c r="J1363" s="80" t="s">
        <v>2</v>
      </c>
      <c r="K1363" s="80" t="s">
        <v>14</v>
      </c>
      <c r="L1363" s="80" t="s">
        <v>15</v>
      </c>
    </row>
    <row r="1364" spans="1:12" ht="15.75" hidden="1" x14ac:dyDescent="0.25">
      <c r="A1364" s="79" t="s">
        <v>2974</v>
      </c>
      <c r="B1364" s="79" t="s">
        <v>2975</v>
      </c>
      <c r="C1364" s="79" t="s">
        <v>3817</v>
      </c>
      <c r="D1364" s="79" t="s">
        <v>2976</v>
      </c>
      <c r="E1364" s="79" t="s">
        <v>189</v>
      </c>
      <c r="F1364" s="81">
        <v>39895</v>
      </c>
      <c r="G1364" s="80" t="s">
        <v>13</v>
      </c>
      <c r="H1364" s="82"/>
      <c r="I1364" s="78"/>
      <c r="J1364" s="80" t="s">
        <v>2</v>
      </c>
      <c r="K1364" s="80" t="s">
        <v>14</v>
      </c>
      <c r="L1364" s="80" t="s">
        <v>15</v>
      </c>
    </row>
    <row r="1365" spans="1:12" ht="15.75" hidden="1" x14ac:dyDescent="0.25">
      <c r="A1365" s="79" t="s">
        <v>2395</v>
      </c>
      <c r="B1365" s="79" t="s">
        <v>91</v>
      </c>
      <c r="C1365" s="79" t="s">
        <v>3818</v>
      </c>
      <c r="D1365" s="79" t="s">
        <v>2396</v>
      </c>
      <c r="E1365" s="79" t="s">
        <v>37</v>
      </c>
      <c r="F1365" s="81">
        <v>39738</v>
      </c>
      <c r="G1365" s="80" t="s">
        <v>13</v>
      </c>
      <c r="H1365" s="82"/>
      <c r="I1365" s="78"/>
      <c r="J1365" s="80" t="s">
        <v>3373</v>
      </c>
      <c r="K1365" s="80" t="s">
        <v>14</v>
      </c>
      <c r="L1365" s="80" t="s">
        <v>15</v>
      </c>
    </row>
    <row r="1366" spans="1:12" ht="15.75" hidden="1" x14ac:dyDescent="0.25">
      <c r="A1366" s="79" t="s">
        <v>2322</v>
      </c>
      <c r="B1366" s="79" t="s">
        <v>3494</v>
      </c>
      <c r="C1366" s="79" t="s">
        <v>3819</v>
      </c>
      <c r="D1366" s="79" t="s">
        <v>588</v>
      </c>
      <c r="E1366" s="79" t="s">
        <v>189</v>
      </c>
      <c r="F1366" s="81">
        <v>39669</v>
      </c>
      <c r="G1366" s="80" t="s">
        <v>13</v>
      </c>
      <c r="H1366" s="82"/>
      <c r="I1366" s="78"/>
      <c r="J1366" s="80" t="s">
        <v>3</v>
      </c>
      <c r="K1366" s="80" t="s">
        <v>59</v>
      </c>
      <c r="L1366" s="80" t="s">
        <v>60</v>
      </c>
    </row>
    <row r="1367" spans="1:12" ht="15.75" hidden="1" x14ac:dyDescent="0.25">
      <c r="A1367" s="79" t="s">
        <v>1747</v>
      </c>
      <c r="B1367" s="79" t="s">
        <v>55</v>
      </c>
      <c r="C1367" s="79" t="s">
        <v>87</v>
      </c>
      <c r="D1367" s="79" t="s">
        <v>2978</v>
      </c>
      <c r="E1367" s="79" t="s">
        <v>37</v>
      </c>
      <c r="F1367" s="81">
        <v>39514</v>
      </c>
      <c r="G1367" s="80" t="s">
        <v>13</v>
      </c>
      <c r="H1367" s="82"/>
      <c r="I1367" s="78"/>
      <c r="J1367" s="80" t="s">
        <v>3373</v>
      </c>
      <c r="K1367" s="80" t="s">
        <v>14</v>
      </c>
      <c r="L1367" s="80" t="s">
        <v>15</v>
      </c>
    </row>
    <row r="1368" spans="1:12" ht="15.75" hidden="1" x14ac:dyDescent="0.25">
      <c r="A1368" s="79" t="s">
        <v>3820</v>
      </c>
      <c r="B1368" s="79" t="s">
        <v>628</v>
      </c>
      <c r="C1368" s="79" t="s">
        <v>3526</v>
      </c>
      <c r="D1368" s="79" t="s">
        <v>588</v>
      </c>
      <c r="E1368" s="79" t="s">
        <v>189</v>
      </c>
      <c r="F1368" s="81">
        <v>39499</v>
      </c>
      <c r="G1368" s="80" t="s">
        <v>13</v>
      </c>
      <c r="H1368" s="82"/>
      <c r="I1368" s="78"/>
      <c r="J1368" s="80" t="s">
        <v>3</v>
      </c>
      <c r="K1368" s="80" t="s">
        <v>59</v>
      </c>
      <c r="L1368" s="80" t="s">
        <v>60</v>
      </c>
    </row>
    <row r="1369" spans="1:12" ht="15.75" hidden="1" x14ac:dyDescent="0.25">
      <c r="A1369" s="79" t="s">
        <v>3821</v>
      </c>
      <c r="B1369" s="79" t="s">
        <v>1074</v>
      </c>
      <c r="C1369" s="79" t="s">
        <v>286</v>
      </c>
      <c r="D1369" s="79" t="s">
        <v>588</v>
      </c>
      <c r="E1369" s="79" t="s">
        <v>189</v>
      </c>
      <c r="F1369" s="81">
        <v>39499</v>
      </c>
      <c r="G1369" s="80" t="s">
        <v>13</v>
      </c>
      <c r="H1369" s="82"/>
      <c r="I1369" s="78"/>
      <c r="J1369" s="80" t="s">
        <v>3</v>
      </c>
      <c r="K1369" s="80" t="s">
        <v>59</v>
      </c>
      <c r="L1369" s="80" t="s">
        <v>60</v>
      </c>
    </row>
    <row r="1370" spans="1:12" ht="15.75" hidden="1" x14ac:dyDescent="0.25">
      <c r="A1370" s="79" t="s">
        <v>2979</v>
      </c>
      <c r="B1370" s="79" t="s">
        <v>553</v>
      </c>
      <c r="C1370" s="79" t="s">
        <v>12</v>
      </c>
      <c r="D1370" s="79" t="s">
        <v>2980</v>
      </c>
      <c r="E1370" s="79" t="s">
        <v>1326</v>
      </c>
      <c r="F1370" s="81">
        <v>39389</v>
      </c>
      <c r="G1370" s="80" t="s">
        <v>13</v>
      </c>
      <c r="H1370" s="82"/>
      <c r="I1370" s="78"/>
      <c r="J1370" s="80" t="s">
        <v>2</v>
      </c>
      <c r="K1370" s="80" t="s">
        <v>14</v>
      </c>
      <c r="L1370" s="80" t="s">
        <v>15</v>
      </c>
    </row>
    <row r="1371" spans="1:12" ht="15.75" hidden="1" x14ac:dyDescent="0.25">
      <c r="A1371" s="79" t="s">
        <v>2521</v>
      </c>
      <c r="B1371" s="79" t="s">
        <v>344</v>
      </c>
      <c r="C1371" s="79" t="s">
        <v>287</v>
      </c>
      <c r="D1371" s="79" t="s">
        <v>588</v>
      </c>
      <c r="E1371" s="79" t="s">
        <v>916</v>
      </c>
      <c r="F1371" s="81">
        <v>39376</v>
      </c>
      <c r="G1371" s="80" t="s">
        <v>13</v>
      </c>
      <c r="H1371" s="82"/>
      <c r="I1371" s="78"/>
      <c r="J1371" s="80" t="s">
        <v>3375</v>
      </c>
      <c r="K1371" s="80" t="s">
        <v>59</v>
      </c>
      <c r="L1371" s="80" t="s">
        <v>60</v>
      </c>
    </row>
    <row r="1372" spans="1:12" ht="15.75" hidden="1" x14ac:dyDescent="0.25">
      <c r="A1372" s="79" t="s">
        <v>2522</v>
      </c>
      <c r="B1372" s="79" t="s">
        <v>2147</v>
      </c>
      <c r="C1372" s="79" t="s">
        <v>8</v>
      </c>
      <c r="D1372" s="79" t="s">
        <v>588</v>
      </c>
      <c r="E1372" s="79" t="s">
        <v>916</v>
      </c>
      <c r="F1372" s="81">
        <v>39376</v>
      </c>
      <c r="G1372" s="80" t="s">
        <v>13</v>
      </c>
      <c r="H1372" s="82"/>
      <c r="I1372" s="78"/>
      <c r="J1372" s="80" t="s">
        <v>3</v>
      </c>
      <c r="K1372" s="80" t="s">
        <v>59</v>
      </c>
      <c r="L1372" s="80" t="s">
        <v>60</v>
      </c>
    </row>
    <row r="1373" spans="1:12" ht="15.75" hidden="1" x14ac:dyDescent="0.25">
      <c r="A1373" s="79" t="s">
        <v>2123</v>
      </c>
      <c r="B1373" s="79" t="s">
        <v>2124</v>
      </c>
      <c r="C1373" s="79" t="s">
        <v>8</v>
      </c>
      <c r="D1373" s="79" t="s">
        <v>359</v>
      </c>
      <c r="E1373" s="79" t="s">
        <v>1476</v>
      </c>
      <c r="F1373" s="81">
        <v>39250</v>
      </c>
      <c r="G1373" s="80" t="s">
        <v>13</v>
      </c>
      <c r="H1373" s="82"/>
      <c r="I1373" s="78"/>
      <c r="J1373" s="80" t="s">
        <v>2</v>
      </c>
      <c r="K1373" s="80" t="s">
        <v>14</v>
      </c>
      <c r="L1373" s="80" t="s">
        <v>15</v>
      </c>
    </row>
    <row r="1374" spans="1:12" ht="15.75" hidden="1" x14ac:dyDescent="0.25">
      <c r="A1374" s="79" t="s">
        <v>3179</v>
      </c>
      <c r="B1374" s="79" t="s">
        <v>1700</v>
      </c>
      <c r="C1374" s="79" t="s">
        <v>3822</v>
      </c>
      <c r="D1374" s="79" t="s">
        <v>3823</v>
      </c>
      <c r="E1374" s="79" t="s">
        <v>1702</v>
      </c>
      <c r="F1374" s="81">
        <v>39148</v>
      </c>
      <c r="G1374" s="80" t="s">
        <v>13</v>
      </c>
      <c r="H1374" s="83">
        <v>8000</v>
      </c>
      <c r="I1374" s="78"/>
      <c r="J1374" s="80" t="s">
        <v>3382</v>
      </c>
      <c r="K1374" s="80" t="s">
        <v>14</v>
      </c>
      <c r="L1374" s="80" t="s">
        <v>15</v>
      </c>
    </row>
    <row r="1375" spans="1:12" ht="15.75" hidden="1" x14ac:dyDescent="0.25">
      <c r="A1375" s="79" t="s">
        <v>1728</v>
      </c>
      <c r="B1375" s="79" t="s">
        <v>1767</v>
      </c>
      <c r="C1375" s="79" t="s">
        <v>372</v>
      </c>
      <c r="D1375" s="79" t="s">
        <v>2529</v>
      </c>
      <c r="E1375" s="79" t="s">
        <v>1702</v>
      </c>
      <c r="F1375" s="81">
        <v>39090</v>
      </c>
      <c r="G1375" s="80" t="s">
        <v>13</v>
      </c>
      <c r="H1375" s="82"/>
      <c r="I1375" s="78"/>
      <c r="J1375" s="80" t="s">
        <v>246</v>
      </c>
      <c r="K1375" s="80" t="s">
        <v>14</v>
      </c>
      <c r="L1375" s="80" t="s">
        <v>15</v>
      </c>
    </row>
    <row r="1376" spans="1:12" ht="15.75" hidden="1" x14ac:dyDescent="0.25">
      <c r="A1376" s="79" t="s">
        <v>2985</v>
      </c>
      <c r="B1376" s="79" t="s">
        <v>605</v>
      </c>
      <c r="C1376" s="86"/>
      <c r="D1376" s="79" t="s">
        <v>2986</v>
      </c>
      <c r="E1376" s="79" t="s">
        <v>812</v>
      </c>
      <c r="F1376" s="81">
        <v>39033</v>
      </c>
      <c r="G1376" s="80" t="s">
        <v>13</v>
      </c>
      <c r="H1376" s="82"/>
      <c r="I1376" s="78"/>
      <c r="J1376" s="80" t="s">
        <v>246</v>
      </c>
      <c r="K1376" s="80" t="s">
        <v>14</v>
      </c>
      <c r="L1376" s="80" t="s">
        <v>15</v>
      </c>
    </row>
    <row r="1377" spans="1:12" ht="15.75" hidden="1" x14ac:dyDescent="0.25">
      <c r="A1377" s="79" t="s">
        <v>1136</v>
      </c>
      <c r="B1377" s="79" t="s">
        <v>728</v>
      </c>
      <c r="C1377" s="79" t="s">
        <v>23</v>
      </c>
      <c r="D1377" s="79" t="s">
        <v>2530</v>
      </c>
      <c r="E1377" s="79" t="s">
        <v>2531</v>
      </c>
      <c r="F1377" s="81">
        <v>38996</v>
      </c>
      <c r="G1377" s="80" t="s">
        <v>13</v>
      </c>
      <c r="H1377" s="82"/>
      <c r="I1377" s="78"/>
      <c r="J1377" s="80" t="s">
        <v>2</v>
      </c>
      <c r="K1377" s="80" t="s">
        <v>14</v>
      </c>
      <c r="L1377" s="80" t="s">
        <v>15</v>
      </c>
    </row>
    <row r="1378" spans="1:12" ht="15.75" hidden="1" x14ac:dyDescent="0.25">
      <c r="A1378" s="79" t="s">
        <v>2536</v>
      </c>
      <c r="B1378" s="79" t="s">
        <v>650</v>
      </c>
      <c r="C1378" s="79" t="s">
        <v>31</v>
      </c>
      <c r="D1378" s="79" t="s">
        <v>2537</v>
      </c>
      <c r="E1378" s="79" t="s">
        <v>3388</v>
      </c>
      <c r="F1378" s="81">
        <v>38964</v>
      </c>
      <c r="G1378" s="80" t="s">
        <v>13</v>
      </c>
      <c r="H1378" s="82"/>
      <c r="I1378" s="78"/>
      <c r="J1378" s="80" t="s">
        <v>2</v>
      </c>
      <c r="K1378" s="80" t="s">
        <v>14</v>
      </c>
      <c r="L1378" s="80" t="s">
        <v>15</v>
      </c>
    </row>
    <row r="1379" spans="1:12" ht="15.75" hidden="1" x14ac:dyDescent="0.25">
      <c r="A1379" s="79" t="s">
        <v>2225</v>
      </c>
      <c r="B1379" s="79" t="s">
        <v>3292</v>
      </c>
      <c r="C1379" s="79" t="s">
        <v>51</v>
      </c>
      <c r="D1379" s="79" t="s">
        <v>2085</v>
      </c>
      <c r="E1379" s="79" t="s">
        <v>1534</v>
      </c>
      <c r="F1379" s="81">
        <v>38852</v>
      </c>
      <c r="G1379" s="80" t="s">
        <v>13</v>
      </c>
      <c r="H1379" s="82"/>
      <c r="I1379" s="78"/>
      <c r="J1379" s="80" t="s">
        <v>246</v>
      </c>
      <c r="K1379" s="80" t="s">
        <v>14</v>
      </c>
      <c r="L1379" s="80" t="s">
        <v>15</v>
      </c>
    </row>
    <row r="1380" spans="1:12" ht="15.75" hidden="1" x14ac:dyDescent="0.25">
      <c r="A1380" s="79" t="s">
        <v>2504</v>
      </c>
      <c r="B1380" s="79" t="s">
        <v>1803</v>
      </c>
      <c r="C1380" s="79" t="s">
        <v>344</v>
      </c>
      <c r="D1380" s="79" t="s">
        <v>588</v>
      </c>
      <c r="E1380" s="79" t="s">
        <v>189</v>
      </c>
      <c r="F1380" s="81">
        <v>38783</v>
      </c>
      <c r="G1380" s="80" t="s">
        <v>13</v>
      </c>
      <c r="H1380" s="82"/>
      <c r="I1380" s="84"/>
      <c r="J1380" s="80" t="s">
        <v>3</v>
      </c>
      <c r="K1380" s="80" t="s">
        <v>59</v>
      </c>
      <c r="L1380" s="80" t="s">
        <v>60</v>
      </c>
    </row>
    <row r="1381" spans="1:12" ht="15.75" hidden="1" x14ac:dyDescent="0.25">
      <c r="A1381" s="79" t="s">
        <v>2977</v>
      </c>
      <c r="B1381" s="79" t="s">
        <v>147</v>
      </c>
      <c r="C1381" s="79" t="s">
        <v>144</v>
      </c>
      <c r="D1381" s="79" t="s">
        <v>588</v>
      </c>
      <c r="E1381" s="79" t="s">
        <v>189</v>
      </c>
      <c r="F1381" s="81">
        <v>38764</v>
      </c>
      <c r="G1381" s="80" t="s">
        <v>13</v>
      </c>
      <c r="H1381" s="82"/>
      <c r="I1381" s="78"/>
      <c r="J1381" s="80" t="s">
        <v>3</v>
      </c>
      <c r="K1381" s="80" t="s">
        <v>59</v>
      </c>
      <c r="L1381" s="80" t="s">
        <v>60</v>
      </c>
    </row>
    <row r="1382" spans="1:12" ht="15.75" hidden="1" x14ac:dyDescent="0.25">
      <c r="A1382" s="79" t="s">
        <v>1148</v>
      </c>
      <c r="B1382" s="79" t="s">
        <v>650</v>
      </c>
      <c r="C1382" s="79" t="s">
        <v>144</v>
      </c>
      <c r="D1382" s="79" t="s">
        <v>2989</v>
      </c>
      <c r="E1382" s="79" t="s">
        <v>37</v>
      </c>
      <c r="F1382" s="81">
        <v>38760</v>
      </c>
      <c r="G1382" s="80" t="s">
        <v>13</v>
      </c>
      <c r="H1382" s="82"/>
      <c r="I1382" s="78"/>
      <c r="J1382" s="80" t="s">
        <v>3373</v>
      </c>
      <c r="K1382" s="80" t="s">
        <v>14</v>
      </c>
      <c r="L1382" s="80" t="s">
        <v>15</v>
      </c>
    </row>
    <row r="1383" spans="1:12" ht="15.75" hidden="1" x14ac:dyDescent="0.25">
      <c r="A1383" s="79" t="s">
        <v>3824</v>
      </c>
      <c r="B1383" s="79" t="s">
        <v>821</v>
      </c>
      <c r="C1383" s="79" t="s">
        <v>127</v>
      </c>
      <c r="D1383" s="79" t="s">
        <v>588</v>
      </c>
      <c r="E1383" s="79" t="s">
        <v>189</v>
      </c>
      <c r="F1383" s="81">
        <v>38747</v>
      </c>
      <c r="G1383" s="80" t="s">
        <v>13</v>
      </c>
      <c r="H1383" s="82"/>
      <c r="I1383" s="78"/>
      <c r="J1383" s="80" t="s">
        <v>3</v>
      </c>
      <c r="K1383" s="80" t="s">
        <v>59</v>
      </c>
      <c r="L1383" s="80" t="s">
        <v>60</v>
      </c>
    </row>
    <row r="1384" spans="1:12" ht="15.75" hidden="1" x14ac:dyDescent="0.25">
      <c r="A1384" s="79" t="s">
        <v>2551</v>
      </c>
      <c r="B1384" s="79" t="s">
        <v>668</v>
      </c>
      <c r="C1384" s="86"/>
      <c r="D1384" s="79" t="s">
        <v>2511</v>
      </c>
      <c r="E1384" s="79" t="s">
        <v>1665</v>
      </c>
      <c r="F1384" s="81">
        <v>38413</v>
      </c>
      <c r="G1384" s="80" t="s">
        <v>13</v>
      </c>
      <c r="H1384" s="82"/>
      <c r="I1384" s="78"/>
      <c r="J1384" s="80" t="s">
        <v>2</v>
      </c>
      <c r="K1384" s="80" t="s">
        <v>14</v>
      </c>
      <c r="L1384" s="80" t="s">
        <v>15</v>
      </c>
    </row>
    <row r="1385" spans="1:12" ht="15.75" hidden="1" x14ac:dyDescent="0.25">
      <c r="A1385" s="79" t="s">
        <v>2146</v>
      </c>
      <c r="B1385" s="79" t="s">
        <v>2756</v>
      </c>
      <c r="C1385" s="79" t="s">
        <v>956</v>
      </c>
      <c r="D1385" s="79" t="s">
        <v>2993</v>
      </c>
      <c r="E1385" s="79" t="s">
        <v>789</v>
      </c>
      <c r="F1385" s="81">
        <v>38406</v>
      </c>
      <c r="G1385" s="80" t="s">
        <v>13</v>
      </c>
      <c r="H1385" s="82"/>
      <c r="I1385" s="85"/>
      <c r="J1385" s="80" t="s">
        <v>2</v>
      </c>
      <c r="K1385" s="80" t="s">
        <v>14</v>
      </c>
      <c r="L1385" s="80" t="s">
        <v>15</v>
      </c>
    </row>
    <row r="1386" spans="1:12" ht="15.75" hidden="1" x14ac:dyDescent="0.25">
      <c r="A1386" s="79" t="s">
        <v>1075</v>
      </c>
      <c r="B1386" s="79" t="s">
        <v>74</v>
      </c>
      <c r="C1386" s="79" t="s">
        <v>18</v>
      </c>
      <c r="D1386" s="79" t="s">
        <v>2511</v>
      </c>
      <c r="E1386" s="79" t="s">
        <v>1665</v>
      </c>
      <c r="F1386" s="81">
        <v>38380</v>
      </c>
      <c r="G1386" s="80" t="s">
        <v>13</v>
      </c>
      <c r="H1386" s="82"/>
      <c r="I1386" s="78"/>
      <c r="J1386" s="80" t="s">
        <v>3373</v>
      </c>
      <c r="K1386" s="80" t="s">
        <v>14</v>
      </c>
      <c r="L1386" s="80" t="s">
        <v>15</v>
      </c>
    </row>
    <row r="1387" spans="1:12" ht="15.75" hidden="1" x14ac:dyDescent="0.25">
      <c r="A1387" s="79" t="s">
        <v>1838</v>
      </c>
      <c r="B1387" s="79" t="s">
        <v>2995</v>
      </c>
      <c r="C1387" s="79" t="s">
        <v>9</v>
      </c>
      <c r="D1387" s="79" t="s">
        <v>2996</v>
      </c>
      <c r="E1387" s="79" t="s">
        <v>505</v>
      </c>
      <c r="F1387" s="81">
        <v>38115</v>
      </c>
      <c r="G1387" s="80" t="s">
        <v>13</v>
      </c>
      <c r="H1387" s="82"/>
      <c r="I1387" s="78"/>
      <c r="J1387" s="80" t="s">
        <v>2</v>
      </c>
      <c r="K1387" s="80" t="s">
        <v>14</v>
      </c>
      <c r="L1387" s="80" t="s">
        <v>15</v>
      </c>
    </row>
    <row r="1388" spans="1:12" ht="15.75" hidden="1" x14ac:dyDescent="0.25">
      <c r="A1388" s="79" t="s">
        <v>3825</v>
      </c>
      <c r="B1388" s="79" t="s">
        <v>17</v>
      </c>
      <c r="C1388" s="79" t="s">
        <v>696</v>
      </c>
      <c r="D1388" s="79" t="s">
        <v>3826</v>
      </c>
      <c r="E1388" s="79" t="s">
        <v>3374</v>
      </c>
      <c r="F1388" s="81">
        <v>38052</v>
      </c>
      <c r="G1388" s="80" t="s">
        <v>13</v>
      </c>
      <c r="H1388" s="82"/>
      <c r="I1388" s="78"/>
      <c r="J1388" s="80" t="s">
        <v>2600</v>
      </c>
      <c r="K1388" s="80" t="s">
        <v>59</v>
      </c>
      <c r="L1388" s="80" t="s">
        <v>15</v>
      </c>
    </row>
    <row r="1389" spans="1:12" ht="15.75" hidden="1" x14ac:dyDescent="0.25">
      <c r="A1389" s="79" t="s">
        <v>104</v>
      </c>
      <c r="B1389" s="79" t="s">
        <v>559</v>
      </c>
      <c r="C1389" s="79" t="s">
        <v>704</v>
      </c>
      <c r="D1389" s="79" t="s">
        <v>2394</v>
      </c>
      <c r="E1389" s="79" t="s">
        <v>37</v>
      </c>
      <c r="F1389" s="81">
        <v>37926</v>
      </c>
      <c r="G1389" s="80" t="s">
        <v>13</v>
      </c>
      <c r="H1389" s="82"/>
      <c r="I1389" s="78"/>
      <c r="J1389" s="80" t="s">
        <v>2</v>
      </c>
      <c r="K1389" s="80" t="s">
        <v>14</v>
      </c>
      <c r="L1389" s="80" t="s">
        <v>15</v>
      </c>
    </row>
    <row r="1390" spans="1:12" ht="15.75" hidden="1" x14ac:dyDescent="0.25">
      <c r="A1390" s="79" t="s">
        <v>2997</v>
      </c>
      <c r="B1390" s="79" t="s">
        <v>2998</v>
      </c>
      <c r="C1390" s="79" t="s">
        <v>12</v>
      </c>
      <c r="D1390" s="79" t="s">
        <v>2999</v>
      </c>
      <c r="E1390" s="79" t="s">
        <v>1272</v>
      </c>
      <c r="F1390" s="81">
        <v>37900</v>
      </c>
      <c r="G1390" s="80" t="s">
        <v>13</v>
      </c>
      <c r="H1390" s="82"/>
      <c r="I1390" s="78"/>
      <c r="J1390" s="80" t="s">
        <v>246</v>
      </c>
      <c r="K1390" s="80" t="s">
        <v>14</v>
      </c>
      <c r="L1390" s="80" t="s">
        <v>15</v>
      </c>
    </row>
    <row r="1391" spans="1:12" ht="15.75" hidden="1" x14ac:dyDescent="0.25">
      <c r="A1391" s="79" t="s">
        <v>2556</v>
      </c>
      <c r="B1391" s="79" t="s">
        <v>2557</v>
      </c>
      <c r="C1391" s="79" t="s">
        <v>87</v>
      </c>
      <c r="D1391" s="79" t="s">
        <v>2558</v>
      </c>
      <c r="E1391" s="79" t="s">
        <v>1665</v>
      </c>
      <c r="F1391" s="81">
        <v>37591</v>
      </c>
      <c r="G1391" s="80" t="s">
        <v>13</v>
      </c>
      <c r="H1391" s="82"/>
      <c r="I1391" s="78"/>
      <c r="J1391" s="80" t="s">
        <v>246</v>
      </c>
      <c r="K1391" s="80" t="s">
        <v>14</v>
      </c>
      <c r="L1391" s="80" t="s">
        <v>15</v>
      </c>
    </row>
    <row r="1392" spans="1:12" ht="15.75" hidden="1" x14ac:dyDescent="0.25">
      <c r="A1392" s="79" t="s">
        <v>420</v>
      </c>
      <c r="B1392" s="79" t="s">
        <v>8</v>
      </c>
      <c r="C1392" s="79" t="s">
        <v>704</v>
      </c>
      <c r="D1392" s="79" t="s">
        <v>2921</v>
      </c>
      <c r="E1392" s="79" t="s">
        <v>189</v>
      </c>
      <c r="F1392" s="81">
        <v>37370</v>
      </c>
      <c r="G1392" s="80" t="s">
        <v>13</v>
      </c>
      <c r="H1392" s="82"/>
      <c r="I1392" s="78"/>
      <c r="J1392" s="80" t="s">
        <v>2</v>
      </c>
      <c r="K1392" s="80" t="s">
        <v>14</v>
      </c>
      <c r="L1392" s="80" t="s">
        <v>15</v>
      </c>
    </row>
    <row r="1393" spans="1:12" ht="15.75" hidden="1" x14ac:dyDescent="0.25">
      <c r="A1393" s="86" t="s">
        <v>2560</v>
      </c>
      <c r="B1393" s="86" t="s">
        <v>2561</v>
      </c>
      <c r="C1393" s="86" t="s">
        <v>956</v>
      </c>
      <c r="D1393" s="86" t="s">
        <v>2562</v>
      </c>
      <c r="E1393" s="86" t="s">
        <v>1665</v>
      </c>
      <c r="F1393" s="81">
        <v>37179</v>
      </c>
      <c r="G1393" s="80" t="s">
        <v>13</v>
      </c>
      <c r="H1393" s="82"/>
      <c r="I1393" s="78"/>
      <c r="J1393" s="80" t="s">
        <v>2600</v>
      </c>
      <c r="K1393" s="80" t="s">
        <v>59</v>
      </c>
      <c r="L1393" s="80" t="s">
        <v>15</v>
      </c>
    </row>
    <row r="1394" spans="1:12" ht="15.75" hidden="1" x14ac:dyDescent="0.25">
      <c r="A1394" s="79" t="s">
        <v>1255</v>
      </c>
      <c r="B1394" s="79" t="s">
        <v>2016</v>
      </c>
      <c r="C1394" s="79" t="s">
        <v>3688</v>
      </c>
      <c r="D1394" s="79" t="s">
        <v>3827</v>
      </c>
      <c r="E1394" s="79" t="s">
        <v>2929</v>
      </c>
      <c r="F1394" s="81">
        <v>36496</v>
      </c>
      <c r="G1394" s="80" t="s">
        <v>13</v>
      </c>
      <c r="H1394" s="82"/>
      <c r="I1394" s="78"/>
      <c r="J1394" s="80" t="s">
        <v>2</v>
      </c>
      <c r="K1394" s="80" t="s">
        <v>14</v>
      </c>
      <c r="L1394" s="80" t="s">
        <v>15</v>
      </c>
    </row>
    <row r="1395" spans="1:12" ht="15.75" hidden="1" x14ac:dyDescent="0.25">
      <c r="A1395" s="79" t="s">
        <v>3001</v>
      </c>
      <c r="B1395" s="79" t="s">
        <v>3002</v>
      </c>
      <c r="C1395" s="79" t="s">
        <v>118</v>
      </c>
      <c r="D1395" s="79" t="s">
        <v>2394</v>
      </c>
      <c r="E1395" s="79" t="s">
        <v>37</v>
      </c>
      <c r="F1395" s="81">
        <v>36210</v>
      </c>
      <c r="G1395" s="80" t="s">
        <v>13</v>
      </c>
      <c r="H1395" s="82"/>
      <c r="I1395" s="78"/>
      <c r="J1395" s="80" t="s">
        <v>2</v>
      </c>
      <c r="K1395" s="80" t="s">
        <v>14</v>
      </c>
      <c r="L1395" s="80" t="s">
        <v>15</v>
      </c>
    </row>
    <row r="1396" spans="1:12" ht="15.75" hidden="1" x14ac:dyDescent="0.25">
      <c r="A1396" s="79" t="s">
        <v>2569</v>
      </c>
      <c r="B1396" s="79" t="s">
        <v>139</v>
      </c>
      <c r="C1396" s="79" t="s">
        <v>313</v>
      </c>
      <c r="D1396" s="79" t="s">
        <v>2570</v>
      </c>
      <c r="E1396" s="79" t="s">
        <v>1246</v>
      </c>
      <c r="F1396" s="81">
        <v>36191</v>
      </c>
      <c r="G1396" s="80" t="s">
        <v>13</v>
      </c>
      <c r="H1396" s="82"/>
      <c r="I1396" s="78"/>
      <c r="J1396" s="80" t="s">
        <v>3389</v>
      </c>
      <c r="K1396" s="80" t="s">
        <v>2153</v>
      </c>
      <c r="L1396" s="80" t="s">
        <v>15</v>
      </c>
    </row>
    <row r="1397" spans="1:12" ht="15.75" hidden="1" x14ac:dyDescent="0.25">
      <c r="A1397" s="79" t="s">
        <v>2318</v>
      </c>
      <c r="B1397" s="79" t="s">
        <v>115</v>
      </c>
      <c r="C1397" s="79" t="s">
        <v>774</v>
      </c>
      <c r="D1397" s="79" t="s">
        <v>3004</v>
      </c>
      <c r="E1397" s="79" t="s">
        <v>141</v>
      </c>
      <c r="F1397" s="81">
        <v>36057</v>
      </c>
      <c r="G1397" s="80" t="s">
        <v>13</v>
      </c>
      <c r="H1397" s="82"/>
      <c r="I1397" s="78"/>
      <c r="J1397" s="80" t="s">
        <v>2</v>
      </c>
      <c r="K1397" s="80" t="s">
        <v>14</v>
      </c>
      <c r="L1397" s="80" t="s">
        <v>15</v>
      </c>
    </row>
    <row r="1398" spans="1:12" ht="15.75" hidden="1" x14ac:dyDescent="0.25">
      <c r="A1398" s="79" t="s">
        <v>3828</v>
      </c>
      <c r="B1398" s="79" t="s">
        <v>139</v>
      </c>
      <c r="C1398" s="79" t="s">
        <v>282</v>
      </c>
      <c r="D1398" s="79" t="s">
        <v>2948</v>
      </c>
      <c r="E1398" s="79" t="s">
        <v>505</v>
      </c>
      <c r="F1398" s="81">
        <v>36029</v>
      </c>
      <c r="G1398" s="80" t="s">
        <v>13</v>
      </c>
      <c r="H1398" s="82"/>
      <c r="I1398" s="78"/>
      <c r="J1398" s="80" t="s">
        <v>3373</v>
      </c>
      <c r="K1398" s="80" t="s">
        <v>14</v>
      </c>
      <c r="L1398" s="80" t="s">
        <v>15</v>
      </c>
    </row>
    <row r="1399" spans="1:12" ht="15.75" hidden="1" x14ac:dyDescent="0.25">
      <c r="A1399" s="79" t="s">
        <v>3005</v>
      </c>
      <c r="B1399" s="79" t="s">
        <v>3006</v>
      </c>
      <c r="C1399" s="79" t="s">
        <v>187</v>
      </c>
      <c r="D1399" s="79" t="s">
        <v>2948</v>
      </c>
      <c r="E1399" s="79" t="s">
        <v>505</v>
      </c>
      <c r="F1399" s="81">
        <v>36029</v>
      </c>
      <c r="G1399" s="80" t="s">
        <v>13</v>
      </c>
      <c r="H1399" s="82"/>
      <c r="I1399" s="78"/>
      <c r="J1399" s="80" t="s">
        <v>2</v>
      </c>
      <c r="K1399" s="80" t="s">
        <v>14</v>
      </c>
      <c r="L1399" s="80" t="s">
        <v>15</v>
      </c>
    </row>
    <row r="1400" spans="1:12" ht="15.75" hidden="1" x14ac:dyDescent="0.25">
      <c r="A1400" s="79" t="s">
        <v>2947</v>
      </c>
      <c r="B1400" s="79" t="s">
        <v>2711</v>
      </c>
      <c r="C1400" s="79" t="s">
        <v>263</v>
      </c>
      <c r="D1400" s="79" t="s">
        <v>2948</v>
      </c>
      <c r="E1400" s="79" t="s">
        <v>505</v>
      </c>
      <c r="F1400" s="81">
        <v>36029</v>
      </c>
      <c r="G1400" s="80" t="s">
        <v>13</v>
      </c>
      <c r="H1400" s="82"/>
      <c r="I1400" s="78"/>
      <c r="J1400" s="80" t="s">
        <v>2</v>
      </c>
      <c r="K1400" s="80" t="s">
        <v>14</v>
      </c>
      <c r="L1400" s="80" t="s">
        <v>15</v>
      </c>
    </row>
    <row r="1401" spans="1:12" ht="15.75" hidden="1" x14ac:dyDescent="0.25">
      <c r="A1401" s="79" t="s">
        <v>644</v>
      </c>
      <c r="B1401" s="79" t="s">
        <v>3829</v>
      </c>
      <c r="C1401" s="79" t="s">
        <v>3830</v>
      </c>
      <c r="D1401" s="79" t="s">
        <v>3017</v>
      </c>
      <c r="E1401" s="79" t="s">
        <v>37</v>
      </c>
      <c r="F1401" s="81">
        <v>36000</v>
      </c>
      <c r="G1401" s="80" t="s">
        <v>13</v>
      </c>
      <c r="H1401" s="82"/>
      <c r="I1401" s="78"/>
      <c r="J1401" s="80" t="s">
        <v>2</v>
      </c>
      <c r="K1401" s="80" t="s">
        <v>14</v>
      </c>
      <c r="L1401" s="80" t="s">
        <v>15</v>
      </c>
    </row>
    <row r="1402" spans="1:12" ht="15.75" hidden="1" x14ac:dyDescent="0.25">
      <c r="A1402" s="79" t="s">
        <v>1142</v>
      </c>
      <c r="B1402" s="79" t="s">
        <v>1143</v>
      </c>
      <c r="C1402" s="86"/>
      <c r="D1402" s="79" t="s">
        <v>195</v>
      </c>
      <c r="E1402" s="79" t="s">
        <v>297</v>
      </c>
      <c r="F1402" s="81">
        <v>35996</v>
      </c>
      <c r="G1402" s="80" t="s">
        <v>13</v>
      </c>
      <c r="H1402" s="82"/>
      <c r="I1402" s="78"/>
      <c r="J1402" s="80" t="s">
        <v>3</v>
      </c>
      <c r="K1402" s="80" t="s">
        <v>59</v>
      </c>
      <c r="L1402" s="80" t="s">
        <v>60</v>
      </c>
    </row>
    <row r="1403" spans="1:12" ht="15.75" hidden="1" x14ac:dyDescent="0.25">
      <c r="A1403" s="79" t="s">
        <v>1852</v>
      </c>
      <c r="B1403" s="79" t="s">
        <v>445</v>
      </c>
      <c r="C1403" s="79" t="s">
        <v>313</v>
      </c>
      <c r="D1403" s="79" t="s">
        <v>2566</v>
      </c>
      <c r="E1403" s="79" t="s">
        <v>3380</v>
      </c>
      <c r="F1403" s="81">
        <v>35754</v>
      </c>
      <c r="G1403" s="80" t="s">
        <v>13</v>
      </c>
      <c r="H1403" s="82"/>
      <c r="I1403" s="78"/>
      <c r="J1403" s="80" t="s">
        <v>2</v>
      </c>
      <c r="K1403" s="80" t="s">
        <v>14</v>
      </c>
      <c r="L1403" s="80" t="s">
        <v>15</v>
      </c>
    </row>
    <row r="1404" spans="1:12" ht="15.75" hidden="1" x14ac:dyDescent="0.25">
      <c r="A1404" s="79" t="s">
        <v>315</v>
      </c>
      <c r="B1404" s="79" t="s">
        <v>3010</v>
      </c>
      <c r="C1404" s="79" t="s">
        <v>87</v>
      </c>
      <c r="D1404" s="79" t="s">
        <v>2948</v>
      </c>
      <c r="E1404" s="79" t="s">
        <v>505</v>
      </c>
      <c r="F1404" s="81">
        <v>35679</v>
      </c>
      <c r="G1404" s="80" t="s">
        <v>13</v>
      </c>
      <c r="H1404" s="82"/>
      <c r="I1404" s="78"/>
      <c r="J1404" s="80" t="s">
        <v>2</v>
      </c>
      <c r="K1404" s="80" t="s">
        <v>14</v>
      </c>
      <c r="L1404" s="80" t="s">
        <v>15</v>
      </c>
    </row>
    <row r="1405" spans="1:12" ht="15.75" hidden="1" x14ac:dyDescent="0.25">
      <c r="A1405" s="79" t="s">
        <v>3011</v>
      </c>
      <c r="B1405" s="79" t="s">
        <v>3012</v>
      </c>
      <c r="C1405" s="79" t="s">
        <v>12</v>
      </c>
      <c r="D1405" s="79" t="s">
        <v>2948</v>
      </c>
      <c r="E1405" s="79" t="s">
        <v>505</v>
      </c>
      <c r="F1405" s="81">
        <v>35679</v>
      </c>
      <c r="G1405" s="80" t="s">
        <v>13</v>
      </c>
      <c r="H1405" s="82"/>
      <c r="I1405" s="78"/>
      <c r="J1405" s="80" t="s">
        <v>2</v>
      </c>
      <c r="K1405" s="80" t="s">
        <v>14</v>
      </c>
      <c r="L1405" s="80" t="s">
        <v>15</v>
      </c>
    </row>
    <row r="1406" spans="1:12" ht="15.75" hidden="1" x14ac:dyDescent="0.25">
      <c r="A1406" s="79" t="s">
        <v>3013</v>
      </c>
      <c r="B1406" s="79" t="s">
        <v>568</v>
      </c>
      <c r="C1406" s="79" t="s">
        <v>3584</v>
      </c>
      <c r="D1406" s="79" t="s">
        <v>2948</v>
      </c>
      <c r="E1406" s="79" t="s">
        <v>505</v>
      </c>
      <c r="F1406" s="81">
        <v>35679</v>
      </c>
      <c r="G1406" s="80" t="s">
        <v>13</v>
      </c>
      <c r="H1406" s="82"/>
      <c r="I1406" s="78"/>
      <c r="J1406" s="80" t="s">
        <v>2</v>
      </c>
      <c r="K1406" s="80" t="s">
        <v>14</v>
      </c>
      <c r="L1406" s="80" t="s">
        <v>15</v>
      </c>
    </row>
    <row r="1407" spans="1:12" ht="15.75" hidden="1" x14ac:dyDescent="0.25">
      <c r="A1407" s="79" t="s">
        <v>3831</v>
      </c>
      <c r="B1407" s="79" t="s">
        <v>3832</v>
      </c>
      <c r="C1407" s="79" t="s">
        <v>3833</v>
      </c>
      <c r="D1407" s="79" t="s">
        <v>2948</v>
      </c>
      <c r="E1407" s="79" t="s">
        <v>505</v>
      </c>
      <c r="F1407" s="81">
        <v>35439</v>
      </c>
      <c r="G1407" s="80" t="s">
        <v>13</v>
      </c>
      <c r="H1407" s="82"/>
      <c r="I1407" s="78"/>
      <c r="J1407" s="80" t="s">
        <v>3373</v>
      </c>
      <c r="K1407" s="80" t="s">
        <v>14</v>
      </c>
      <c r="L1407" s="80" t="s">
        <v>15</v>
      </c>
    </row>
    <row r="1408" spans="1:12" ht="15.75" hidden="1" x14ac:dyDescent="0.25">
      <c r="A1408" s="79" t="s">
        <v>2575</v>
      </c>
      <c r="B1408" s="79" t="s">
        <v>349</v>
      </c>
      <c r="C1408" s="86"/>
      <c r="D1408" s="79" t="s">
        <v>2588</v>
      </c>
      <c r="E1408" s="79" t="s">
        <v>1983</v>
      </c>
      <c r="F1408" s="81">
        <v>35000</v>
      </c>
      <c r="G1408" s="80" t="s">
        <v>13</v>
      </c>
      <c r="H1408" s="82"/>
      <c r="I1408" s="78"/>
      <c r="J1408" s="80" t="s">
        <v>3373</v>
      </c>
      <c r="K1408" s="80" t="s">
        <v>14</v>
      </c>
      <c r="L1408" s="80" t="s">
        <v>15</v>
      </c>
    </row>
    <row r="1409" spans="1:12" ht="15.75" hidden="1" x14ac:dyDescent="0.25">
      <c r="A1409" s="79" t="s">
        <v>3834</v>
      </c>
      <c r="B1409" s="79" t="s">
        <v>3019</v>
      </c>
      <c r="C1409" s="79" t="s">
        <v>144</v>
      </c>
      <c r="D1409" s="79" t="s">
        <v>2594</v>
      </c>
      <c r="E1409" s="79" t="s">
        <v>3376</v>
      </c>
      <c r="F1409" s="81">
        <v>34400</v>
      </c>
      <c r="G1409" s="80" t="s">
        <v>13</v>
      </c>
      <c r="H1409" s="82"/>
      <c r="I1409" s="78"/>
      <c r="J1409" s="80" t="s">
        <v>3373</v>
      </c>
      <c r="K1409" s="80" t="s">
        <v>14</v>
      </c>
      <c r="L1409" s="80" t="s">
        <v>15</v>
      </c>
    </row>
    <row r="1410" spans="1:12" ht="15.75" hidden="1" x14ac:dyDescent="0.25">
      <c r="A1410" s="79" t="s">
        <v>2585</v>
      </c>
      <c r="B1410" s="79" t="s">
        <v>1265</v>
      </c>
      <c r="C1410" s="79" t="s">
        <v>2372</v>
      </c>
      <c r="D1410" s="79" t="s">
        <v>3020</v>
      </c>
      <c r="E1410" s="79" t="s">
        <v>3384</v>
      </c>
      <c r="F1410" s="81">
        <v>34000</v>
      </c>
      <c r="G1410" s="80" t="s">
        <v>13</v>
      </c>
      <c r="H1410" s="82"/>
      <c r="I1410" s="78"/>
      <c r="J1410" s="80" t="s">
        <v>2</v>
      </c>
      <c r="K1410" s="80" t="s">
        <v>14</v>
      </c>
      <c r="L1410" s="80" t="s">
        <v>15</v>
      </c>
    </row>
    <row r="1411" spans="1:12" ht="15.75" hidden="1" x14ac:dyDescent="0.25">
      <c r="A1411" s="79" t="s">
        <v>3835</v>
      </c>
      <c r="B1411" s="79" t="s">
        <v>8</v>
      </c>
      <c r="C1411" s="79" t="s">
        <v>340</v>
      </c>
      <c r="D1411" s="79" t="s">
        <v>2584</v>
      </c>
      <c r="E1411" s="79" t="s">
        <v>3381</v>
      </c>
      <c r="F1411" s="81">
        <v>33888</v>
      </c>
      <c r="G1411" s="80" t="s">
        <v>13</v>
      </c>
      <c r="H1411" s="82"/>
      <c r="I1411" s="78"/>
      <c r="J1411" s="80" t="s">
        <v>2</v>
      </c>
      <c r="K1411" s="80" t="s">
        <v>14</v>
      </c>
      <c r="L1411" s="80" t="s">
        <v>15</v>
      </c>
    </row>
    <row r="1412" spans="1:12" ht="15.75" hidden="1" x14ac:dyDescent="0.25">
      <c r="A1412" s="79" t="s">
        <v>3836</v>
      </c>
      <c r="B1412" s="79" t="s">
        <v>1062</v>
      </c>
      <c r="C1412" s="79" t="s">
        <v>1359</v>
      </c>
      <c r="D1412" s="79" t="s">
        <v>2573</v>
      </c>
      <c r="E1412" s="79" t="s">
        <v>3376</v>
      </c>
      <c r="F1412" s="81">
        <v>32640</v>
      </c>
      <c r="G1412" s="80" t="s">
        <v>13</v>
      </c>
      <c r="H1412" s="82"/>
      <c r="I1412" s="78"/>
      <c r="J1412" s="80" t="s">
        <v>2</v>
      </c>
      <c r="K1412" s="80" t="s">
        <v>14</v>
      </c>
      <c r="L1412" s="80" t="s">
        <v>15</v>
      </c>
    </row>
    <row r="1413" spans="1:12" ht="15.75" hidden="1" x14ac:dyDescent="0.25">
      <c r="A1413" s="79" t="s">
        <v>3023</v>
      </c>
      <c r="B1413" s="79" t="s">
        <v>377</v>
      </c>
      <c r="C1413" s="79" t="s">
        <v>207</v>
      </c>
      <c r="D1413" s="79" t="s">
        <v>2596</v>
      </c>
      <c r="E1413" s="79" t="s">
        <v>3381</v>
      </c>
      <c r="F1413" s="81">
        <v>32500</v>
      </c>
      <c r="G1413" s="80" t="s">
        <v>13</v>
      </c>
      <c r="H1413" s="82"/>
      <c r="I1413" s="78"/>
      <c r="J1413" s="80" t="s">
        <v>3373</v>
      </c>
      <c r="K1413" s="80" t="s">
        <v>14</v>
      </c>
      <c r="L1413" s="80" t="s">
        <v>15</v>
      </c>
    </row>
    <row r="1414" spans="1:12" ht="15.75" hidden="1" x14ac:dyDescent="0.25">
      <c r="A1414" s="79" t="s">
        <v>1031</v>
      </c>
      <c r="B1414" s="79" t="s">
        <v>2493</v>
      </c>
      <c r="C1414" s="79" t="s">
        <v>86</v>
      </c>
      <c r="D1414" s="79" t="s">
        <v>3025</v>
      </c>
      <c r="E1414" s="79" t="s">
        <v>570</v>
      </c>
      <c r="F1414" s="81">
        <v>32320</v>
      </c>
      <c r="G1414" s="76" t="s">
        <v>13</v>
      </c>
      <c r="H1414" s="77"/>
      <c r="I1414" s="78">
        <v>10074</v>
      </c>
      <c r="J1414" s="80" t="s">
        <v>2</v>
      </c>
      <c r="K1414" s="80" t="s">
        <v>14</v>
      </c>
      <c r="L1414" s="80" t="s">
        <v>15</v>
      </c>
    </row>
    <row r="1415" spans="1:12" ht="15.75" hidden="1" x14ac:dyDescent="0.25">
      <c r="A1415" s="79" t="s">
        <v>3027</v>
      </c>
      <c r="B1415" s="79" t="s">
        <v>559</v>
      </c>
      <c r="C1415" s="79" t="s">
        <v>448</v>
      </c>
      <c r="D1415" s="79" t="s">
        <v>3025</v>
      </c>
      <c r="E1415" s="79" t="s">
        <v>570</v>
      </c>
      <c r="F1415" s="81">
        <v>32320</v>
      </c>
      <c r="G1415" s="80" t="s">
        <v>13</v>
      </c>
      <c r="H1415" s="82"/>
      <c r="I1415" s="85">
        <v>10074</v>
      </c>
      <c r="J1415" s="80" t="s">
        <v>2</v>
      </c>
      <c r="K1415" s="80" t="s">
        <v>14</v>
      </c>
      <c r="L1415" s="80" t="s">
        <v>15</v>
      </c>
    </row>
    <row r="1416" spans="1:12" ht="15.75" hidden="1" x14ac:dyDescent="0.25">
      <c r="A1416" s="79" t="s">
        <v>2464</v>
      </c>
      <c r="B1416" s="79" t="s">
        <v>628</v>
      </c>
      <c r="C1416" s="79" t="s">
        <v>774</v>
      </c>
      <c r="D1416" s="79" t="s">
        <v>3025</v>
      </c>
      <c r="E1416" s="79" t="s">
        <v>570</v>
      </c>
      <c r="F1416" s="81">
        <v>32320</v>
      </c>
      <c r="G1416" s="80" t="s">
        <v>13</v>
      </c>
      <c r="H1416" s="82"/>
      <c r="I1416" s="85">
        <v>10074</v>
      </c>
      <c r="J1416" s="80" t="s">
        <v>2</v>
      </c>
      <c r="K1416" s="80" t="s">
        <v>14</v>
      </c>
      <c r="L1416" s="80" t="s">
        <v>15</v>
      </c>
    </row>
    <row r="1417" spans="1:12" ht="15.75" hidden="1" x14ac:dyDescent="0.25">
      <c r="A1417" s="79" t="s">
        <v>3003</v>
      </c>
      <c r="B1417" s="79" t="s">
        <v>344</v>
      </c>
      <c r="C1417" s="79" t="s">
        <v>3603</v>
      </c>
      <c r="D1417" s="79" t="s">
        <v>2588</v>
      </c>
      <c r="E1417" s="79" t="s">
        <v>1983</v>
      </c>
      <c r="F1417" s="81">
        <v>32202</v>
      </c>
      <c r="G1417" s="80" t="s">
        <v>13</v>
      </c>
      <c r="H1417" s="82"/>
      <c r="I1417" s="78"/>
      <c r="J1417" s="80" t="s">
        <v>2</v>
      </c>
      <c r="K1417" s="80" t="s">
        <v>14</v>
      </c>
      <c r="L1417" s="80" t="s">
        <v>15</v>
      </c>
    </row>
    <row r="1418" spans="1:12" ht="15.75" hidden="1" x14ac:dyDescent="0.25">
      <c r="A1418" s="79" t="s">
        <v>457</v>
      </c>
      <c r="B1418" s="79" t="s">
        <v>406</v>
      </c>
      <c r="C1418" s="79" t="s">
        <v>2959</v>
      </c>
      <c r="D1418" s="79" t="s">
        <v>3021</v>
      </c>
      <c r="E1418" s="79" t="s">
        <v>37</v>
      </c>
      <c r="F1418" s="81">
        <v>32000</v>
      </c>
      <c r="G1418" s="80" t="s">
        <v>13</v>
      </c>
      <c r="H1418" s="82"/>
      <c r="I1418" s="78"/>
      <c r="J1418" s="80" t="s">
        <v>2</v>
      </c>
      <c r="K1418" s="80" t="s">
        <v>14</v>
      </c>
      <c r="L1418" s="80" t="s">
        <v>15</v>
      </c>
    </row>
    <row r="1419" spans="1:12" ht="15.75" hidden="1" x14ac:dyDescent="0.25">
      <c r="A1419" s="79" t="s">
        <v>2459</v>
      </c>
      <c r="B1419" s="79" t="s">
        <v>2460</v>
      </c>
      <c r="C1419" s="79" t="s">
        <v>43</v>
      </c>
      <c r="D1419" s="79" t="s">
        <v>3025</v>
      </c>
      <c r="E1419" s="79" t="s">
        <v>570</v>
      </c>
      <c r="F1419" s="81">
        <v>32000</v>
      </c>
      <c r="G1419" s="76" t="s">
        <v>13</v>
      </c>
      <c r="H1419" s="77"/>
      <c r="I1419" s="78">
        <v>10074</v>
      </c>
      <c r="J1419" s="80" t="s">
        <v>2</v>
      </c>
      <c r="K1419" s="80" t="s">
        <v>14</v>
      </c>
      <c r="L1419" s="80" t="s">
        <v>15</v>
      </c>
    </row>
    <row r="1420" spans="1:12" ht="15.75" hidden="1" x14ac:dyDescent="0.25">
      <c r="A1420" s="79" t="s">
        <v>3837</v>
      </c>
      <c r="B1420" s="79" t="s">
        <v>1827</v>
      </c>
      <c r="C1420" s="79" t="s">
        <v>144</v>
      </c>
      <c r="D1420" s="79" t="s">
        <v>3025</v>
      </c>
      <c r="E1420" s="79" t="s">
        <v>570</v>
      </c>
      <c r="F1420" s="81">
        <v>32000</v>
      </c>
      <c r="G1420" s="80" t="s">
        <v>13</v>
      </c>
      <c r="H1420" s="82"/>
      <c r="I1420" s="85">
        <v>10074</v>
      </c>
      <c r="J1420" s="80" t="s">
        <v>2</v>
      </c>
      <c r="K1420" s="80" t="s">
        <v>14</v>
      </c>
      <c r="L1420" s="80" t="s">
        <v>15</v>
      </c>
    </row>
    <row r="1421" spans="1:12" ht="15.75" hidden="1" x14ac:dyDescent="0.25">
      <c r="A1421" s="79" t="s">
        <v>3838</v>
      </c>
      <c r="B1421" s="79" t="s">
        <v>3839</v>
      </c>
      <c r="C1421" s="86"/>
      <c r="D1421" s="79" t="s">
        <v>3025</v>
      </c>
      <c r="E1421" s="79" t="s">
        <v>570</v>
      </c>
      <c r="F1421" s="81">
        <v>32000</v>
      </c>
      <c r="G1421" s="80" t="s">
        <v>13</v>
      </c>
      <c r="H1421" s="82"/>
      <c r="I1421" s="85">
        <v>10074</v>
      </c>
      <c r="J1421" s="80"/>
      <c r="K1421" s="80" t="s">
        <v>14</v>
      </c>
      <c r="L1421" s="80" t="s">
        <v>15</v>
      </c>
    </row>
    <row r="1422" spans="1:12" ht="15.75" hidden="1" x14ac:dyDescent="0.25">
      <c r="A1422" s="79" t="s">
        <v>3028</v>
      </c>
      <c r="B1422" s="79" t="s">
        <v>3029</v>
      </c>
      <c r="C1422" s="79" t="s">
        <v>187</v>
      </c>
      <c r="D1422" s="79" t="s">
        <v>3025</v>
      </c>
      <c r="E1422" s="79" t="s">
        <v>570</v>
      </c>
      <c r="F1422" s="81">
        <v>32000</v>
      </c>
      <c r="G1422" s="80" t="s">
        <v>13</v>
      </c>
      <c r="H1422" s="82"/>
      <c r="I1422" s="85">
        <v>10074</v>
      </c>
      <c r="J1422" s="80" t="s">
        <v>2</v>
      </c>
      <c r="K1422" s="80" t="s">
        <v>14</v>
      </c>
      <c r="L1422" s="80" t="s">
        <v>15</v>
      </c>
    </row>
    <row r="1423" spans="1:12" ht="15.75" hidden="1" x14ac:dyDescent="0.25">
      <c r="A1423" s="79" t="s">
        <v>2961</v>
      </c>
      <c r="B1423" s="79" t="s">
        <v>568</v>
      </c>
      <c r="C1423" s="86"/>
      <c r="D1423" s="79" t="s">
        <v>3840</v>
      </c>
      <c r="E1423" s="79" t="s">
        <v>570</v>
      </c>
      <c r="F1423" s="81">
        <v>32000</v>
      </c>
      <c r="G1423" s="80" t="s">
        <v>13</v>
      </c>
      <c r="H1423" s="82"/>
      <c r="I1423" s="85">
        <v>10074</v>
      </c>
      <c r="J1423" s="80" t="s">
        <v>2</v>
      </c>
      <c r="K1423" s="80" t="s">
        <v>14</v>
      </c>
      <c r="L1423" s="80" t="s">
        <v>15</v>
      </c>
    </row>
    <row r="1424" spans="1:12" ht="15.75" hidden="1" x14ac:dyDescent="0.25">
      <c r="A1424" s="79" t="s">
        <v>440</v>
      </c>
      <c r="B1424" s="79" t="s">
        <v>787</v>
      </c>
      <c r="C1424" s="86"/>
      <c r="D1424" s="79" t="s">
        <v>3025</v>
      </c>
      <c r="E1424" s="79" t="s">
        <v>570</v>
      </c>
      <c r="F1424" s="81">
        <v>32000</v>
      </c>
      <c r="G1424" s="80" t="s">
        <v>13</v>
      </c>
      <c r="H1424" s="82"/>
      <c r="I1424" s="85">
        <v>10074</v>
      </c>
      <c r="J1424" s="80" t="s">
        <v>2</v>
      </c>
      <c r="K1424" s="80" t="s">
        <v>14</v>
      </c>
      <c r="L1424" s="80" t="s">
        <v>15</v>
      </c>
    </row>
    <row r="1425" spans="1:12" ht="15.75" hidden="1" x14ac:dyDescent="0.25">
      <c r="A1425" s="79" t="s">
        <v>3841</v>
      </c>
      <c r="B1425" s="79" t="s">
        <v>1285</v>
      </c>
      <c r="C1425" s="79" t="s">
        <v>3688</v>
      </c>
      <c r="D1425" s="79" t="s">
        <v>2579</v>
      </c>
      <c r="E1425" s="79" t="s">
        <v>3383</v>
      </c>
      <c r="F1425" s="81">
        <v>30603</v>
      </c>
      <c r="G1425" s="80" t="s">
        <v>13</v>
      </c>
      <c r="H1425" s="82"/>
      <c r="I1425" s="78"/>
      <c r="J1425" s="80" t="s">
        <v>3373</v>
      </c>
      <c r="K1425" s="80" t="s">
        <v>14</v>
      </c>
      <c r="L1425" s="80" t="s">
        <v>15</v>
      </c>
    </row>
    <row r="1426" spans="1:12" ht="15.75" hidden="1" x14ac:dyDescent="0.25">
      <c r="A1426" s="79" t="s">
        <v>3041</v>
      </c>
      <c r="B1426" s="79" t="s">
        <v>95</v>
      </c>
      <c r="C1426" s="79" t="s">
        <v>12</v>
      </c>
      <c r="D1426" s="79" t="s">
        <v>2602</v>
      </c>
      <c r="E1426" s="79" t="s">
        <v>37</v>
      </c>
      <c r="F1426" s="81">
        <v>30000</v>
      </c>
      <c r="G1426" s="80" t="s">
        <v>13</v>
      </c>
      <c r="H1426" s="82"/>
      <c r="I1426" s="78"/>
      <c r="J1426" s="80" t="s">
        <v>2</v>
      </c>
      <c r="K1426" s="80" t="s">
        <v>14</v>
      </c>
      <c r="L1426" s="80" t="s">
        <v>15</v>
      </c>
    </row>
    <row r="1427" spans="1:12" ht="15.75" hidden="1" x14ac:dyDescent="0.25">
      <c r="A1427" s="79" t="s">
        <v>2603</v>
      </c>
      <c r="B1427" s="79" t="s">
        <v>394</v>
      </c>
      <c r="C1427" s="79" t="s">
        <v>181</v>
      </c>
      <c r="D1427" s="79" t="s">
        <v>2604</v>
      </c>
      <c r="E1427" s="79" t="s">
        <v>3385</v>
      </c>
      <c r="F1427" s="81">
        <v>30000</v>
      </c>
      <c r="G1427" s="80" t="s">
        <v>13</v>
      </c>
      <c r="H1427" s="82"/>
      <c r="I1427" s="78"/>
      <c r="J1427" s="80" t="s">
        <v>2</v>
      </c>
      <c r="K1427" s="80" t="s">
        <v>14</v>
      </c>
      <c r="L1427" s="80" t="s">
        <v>15</v>
      </c>
    </row>
    <row r="1428" spans="1:12" ht="15.75" hidden="1" x14ac:dyDescent="0.25">
      <c r="A1428" s="79" t="s">
        <v>1396</v>
      </c>
      <c r="B1428" s="79" t="s">
        <v>2391</v>
      </c>
      <c r="C1428" s="79" t="s">
        <v>1408</v>
      </c>
      <c r="D1428" s="79" t="s">
        <v>2392</v>
      </c>
      <c r="E1428" s="79" t="s">
        <v>3378</v>
      </c>
      <c r="F1428" s="81">
        <v>27948</v>
      </c>
      <c r="G1428" s="80" t="s">
        <v>13</v>
      </c>
      <c r="H1428" s="82"/>
      <c r="I1428" s="78"/>
      <c r="J1428" s="80" t="s">
        <v>246</v>
      </c>
      <c r="K1428" s="80" t="s">
        <v>14</v>
      </c>
      <c r="L1428" s="80" t="s">
        <v>15</v>
      </c>
    </row>
    <row r="1429" spans="1:12" ht="15.75" hidden="1" x14ac:dyDescent="0.25">
      <c r="A1429" s="79" t="s">
        <v>3051</v>
      </c>
      <c r="B1429" s="79" t="s">
        <v>349</v>
      </c>
      <c r="C1429" s="79" t="s">
        <v>207</v>
      </c>
      <c r="D1429" s="79" t="s">
        <v>2392</v>
      </c>
      <c r="E1429" s="79" t="s">
        <v>129</v>
      </c>
      <c r="F1429" s="81">
        <v>27400</v>
      </c>
      <c r="G1429" s="80" t="s">
        <v>13</v>
      </c>
      <c r="H1429" s="82"/>
      <c r="I1429" s="78"/>
      <c r="J1429" s="80" t="s">
        <v>246</v>
      </c>
      <c r="K1429" s="80" t="s">
        <v>14</v>
      </c>
      <c r="L1429" s="80" t="s">
        <v>15</v>
      </c>
    </row>
    <row r="1430" spans="1:12" ht="15.75" hidden="1" x14ac:dyDescent="0.25">
      <c r="A1430" s="79" t="s">
        <v>3842</v>
      </c>
      <c r="B1430" s="79" t="s">
        <v>3843</v>
      </c>
      <c r="C1430" s="79" t="s">
        <v>181</v>
      </c>
      <c r="D1430" s="79" t="s">
        <v>3062</v>
      </c>
      <c r="E1430" s="79" t="s">
        <v>812</v>
      </c>
      <c r="F1430" s="81">
        <v>20640</v>
      </c>
      <c r="G1430" s="76" t="s">
        <v>13</v>
      </c>
      <c r="H1430" s="77"/>
      <c r="I1430" s="78"/>
      <c r="J1430" s="80" t="s">
        <v>2</v>
      </c>
      <c r="K1430" s="80" t="s">
        <v>14</v>
      </c>
      <c r="L1430" s="80" t="s">
        <v>15</v>
      </c>
    </row>
    <row r="1431" spans="1:12" ht="15.75" hidden="1" x14ac:dyDescent="0.25">
      <c r="A1431" s="79" t="s">
        <v>3844</v>
      </c>
      <c r="B1431" s="79" t="s">
        <v>3643</v>
      </c>
      <c r="C1431" s="79" t="s">
        <v>18</v>
      </c>
      <c r="D1431" s="79" t="s">
        <v>3062</v>
      </c>
      <c r="E1431" s="79" t="s">
        <v>812</v>
      </c>
      <c r="F1431" s="81">
        <v>20640</v>
      </c>
      <c r="G1431" s="80" t="s">
        <v>13</v>
      </c>
      <c r="H1431" s="82"/>
      <c r="I1431" s="78"/>
      <c r="J1431" s="80" t="s">
        <v>2</v>
      </c>
      <c r="K1431" s="80" t="s">
        <v>14</v>
      </c>
      <c r="L1431" s="80" t="s">
        <v>15</v>
      </c>
    </row>
    <row r="1432" spans="1:12" ht="15.75" hidden="1" x14ac:dyDescent="0.25">
      <c r="A1432" s="79" t="s">
        <v>3845</v>
      </c>
      <c r="B1432" s="79" t="s">
        <v>3846</v>
      </c>
      <c r="C1432" s="86"/>
      <c r="D1432" s="79" t="s">
        <v>3062</v>
      </c>
      <c r="E1432" s="79" t="s">
        <v>812</v>
      </c>
      <c r="F1432" s="81">
        <v>20640</v>
      </c>
      <c r="G1432" s="80" t="s">
        <v>13</v>
      </c>
      <c r="H1432" s="82"/>
      <c r="I1432" s="78"/>
      <c r="J1432" s="80" t="s">
        <v>2</v>
      </c>
      <c r="K1432" s="80" t="s">
        <v>14</v>
      </c>
      <c r="L1432" s="80" t="s">
        <v>15</v>
      </c>
    </row>
    <row r="1433" spans="1:12" ht="15.75" hidden="1" x14ac:dyDescent="0.25">
      <c r="A1433" s="79" t="s">
        <v>1136</v>
      </c>
      <c r="B1433" s="79" t="s">
        <v>3847</v>
      </c>
      <c r="C1433" s="86"/>
      <c r="D1433" s="79" t="s">
        <v>3062</v>
      </c>
      <c r="E1433" s="79" t="s">
        <v>812</v>
      </c>
      <c r="F1433" s="81">
        <v>20640</v>
      </c>
      <c r="G1433" s="80" t="s">
        <v>13</v>
      </c>
      <c r="H1433" s="82"/>
      <c r="I1433" s="78"/>
      <c r="J1433" s="80" t="s">
        <v>2</v>
      </c>
      <c r="K1433" s="80" t="s">
        <v>14</v>
      </c>
      <c r="L1433" s="80" t="s">
        <v>15</v>
      </c>
    </row>
    <row r="1434" spans="1:12" x14ac:dyDescent="0.25">
      <c r="A1434" s="67"/>
      <c r="B1434" s="68"/>
      <c r="C1434" s="67"/>
      <c r="D1434" s="67"/>
      <c r="E1434" s="67"/>
      <c r="F1434" s="69"/>
      <c r="G1434" s="70"/>
      <c r="H1434" s="71"/>
      <c r="I1434" s="72"/>
      <c r="J1434" s="70"/>
      <c r="K1434" s="70"/>
      <c r="L1434" s="70"/>
    </row>
    <row r="1435" spans="1:12" x14ac:dyDescent="0.25">
      <c r="A1435" s="67"/>
      <c r="B1435" s="68"/>
      <c r="C1435" s="67"/>
      <c r="D1435" s="67"/>
      <c r="E1435" s="67"/>
      <c r="F1435" s="69"/>
      <c r="G1435" s="70"/>
      <c r="H1435" s="71"/>
      <c r="I1435" s="72"/>
      <c r="J1435" s="70"/>
      <c r="K1435" s="70"/>
      <c r="L1435" s="70"/>
    </row>
    <row r="1436" spans="1:12" x14ac:dyDescent="0.25">
      <c r="A1436" s="67"/>
      <c r="B1436" s="68"/>
      <c r="C1436" s="67"/>
      <c r="D1436" s="67"/>
      <c r="E1436" s="67"/>
      <c r="F1436" s="69"/>
      <c r="G1436" s="70"/>
      <c r="H1436" s="71"/>
      <c r="I1436" s="72"/>
      <c r="J1436" s="70"/>
      <c r="K1436" s="70"/>
      <c r="L1436" s="70"/>
    </row>
    <row r="1437" spans="1:12" x14ac:dyDescent="0.25">
      <c r="A1437" s="67"/>
      <c r="B1437" s="68"/>
      <c r="C1437" s="67"/>
      <c r="D1437" s="67"/>
      <c r="E1437" s="67"/>
      <c r="F1437" s="69"/>
      <c r="G1437" s="70"/>
      <c r="H1437" s="71"/>
      <c r="I1437" s="72"/>
      <c r="J1437" s="70"/>
      <c r="K1437" s="70"/>
      <c r="L1437" s="70"/>
    </row>
    <row r="1438" spans="1:12" x14ac:dyDescent="0.25">
      <c r="A1438" s="67"/>
      <c r="B1438" s="68"/>
      <c r="C1438" s="67"/>
      <c r="D1438" s="67"/>
      <c r="E1438" s="67"/>
      <c r="F1438" s="69"/>
      <c r="G1438" s="70"/>
      <c r="H1438" s="71"/>
      <c r="I1438" s="72"/>
      <c r="J1438" s="70"/>
      <c r="K1438" s="70"/>
      <c r="L1438" s="70"/>
    </row>
    <row r="1439" spans="1:12" x14ac:dyDescent="0.25">
      <c r="A1439" s="67"/>
      <c r="B1439" s="68"/>
      <c r="C1439" s="67"/>
      <c r="D1439" s="67"/>
      <c r="E1439" s="67"/>
      <c r="F1439" s="69"/>
      <c r="G1439" s="70"/>
      <c r="H1439" s="71"/>
      <c r="I1439" s="72"/>
      <c r="J1439" s="70"/>
      <c r="K1439" s="70"/>
      <c r="L1439" s="70"/>
    </row>
    <row r="1440" spans="1:12" x14ac:dyDescent="0.25">
      <c r="A1440" s="67"/>
      <c r="B1440" s="68"/>
      <c r="C1440" s="67"/>
      <c r="D1440" s="67"/>
      <c r="E1440" s="67"/>
      <c r="F1440" s="69"/>
      <c r="G1440" s="70"/>
      <c r="H1440" s="71"/>
      <c r="I1440" s="72"/>
      <c r="J1440" s="70"/>
      <c r="K1440" s="70"/>
      <c r="L1440" s="70"/>
    </row>
    <row r="1441" spans="1:12" x14ac:dyDescent="0.25">
      <c r="A1441" s="67"/>
      <c r="B1441" s="68"/>
      <c r="C1441" s="67"/>
      <c r="D1441" s="67"/>
      <c r="E1441" s="67"/>
      <c r="F1441" s="69"/>
      <c r="G1441" s="70"/>
      <c r="H1441" s="71"/>
      <c r="I1441" s="72"/>
      <c r="J1441" s="70"/>
      <c r="K1441" s="70"/>
      <c r="L1441" s="70"/>
    </row>
    <row r="1442" spans="1:12" x14ac:dyDescent="0.25">
      <c r="A1442" s="67"/>
      <c r="B1442" s="68"/>
      <c r="C1442" s="67"/>
      <c r="D1442" s="67"/>
      <c r="E1442" s="67"/>
      <c r="F1442" s="69"/>
      <c r="G1442" s="70"/>
      <c r="H1442" s="71"/>
      <c r="I1442" s="72"/>
      <c r="J1442" s="70"/>
      <c r="K1442" s="70"/>
      <c r="L1442" s="70"/>
    </row>
    <row r="1443" spans="1:12" x14ac:dyDescent="0.25">
      <c r="A1443" s="67"/>
      <c r="B1443" s="68"/>
      <c r="C1443" s="67"/>
      <c r="D1443" s="67"/>
      <c r="E1443" s="67"/>
      <c r="F1443" s="69"/>
      <c r="G1443" s="70"/>
      <c r="H1443" s="71"/>
      <c r="I1443" s="72"/>
      <c r="J1443" s="70"/>
      <c r="K1443" s="70"/>
      <c r="L1443" s="70"/>
    </row>
    <row r="1444" spans="1:12" x14ac:dyDescent="0.25">
      <c r="A1444" s="67"/>
      <c r="B1444" s="68"/>
      <c r="C1444" s="67"/>
      <c r="D1444" s="67"/>
      <c r="E1444" s="67"/>
      <c r="F1444" s="69"/>
      <c r="G1444" s="70"/>
      <c r="H1444" s="71"/>
      <c r="I1444" s="72"/>
      <c r="J1444" s="70"/>
      <c r="K1444" s="70"/>
      <c r="L1444" s="70"/>
    </row>
    <row r="1445" spans="1:12" x14ac:dyDescent="0.25">
      <c r="A1445" s="67"/>
      <c r="B1445" s="68"/>
      <c r="C1445" s="67"/>
      <c r="D1445" s="67"/>
      <c r="E1445" s="67"/>
      <c r="F1445" s="69"/>
      <c r="G1445" s="70"/>
      <c r="H1445" s="71"/>
      <c r="I1445" s="72"/>
      <c r="J1445" s="70"/>
      <c r="K1445" s="70"/>
      <c r="L1445" s="70"/>
    </row>
    <row r="1446" spans="1:12" x14ac:dyDescent="0.25">
      <c r="A1446" s="67"/>
      <c r="B1446" s="68"/>
      <c r="C1446" s="67"/>
      <c r="D1446" s="67"/>
      <c r="E1446" s="67"/>
      <c r="F1446" s="69"/>
      <c r="G1446" s="70"/>
      <c r="H1446" s="71"/>
      <c r="I1446" s="72"/>
      <c r="J1446" s="70"/>
      <c r="K1446" s="70"/>
      <c r="L1446" s="70"/>
    </row>
    <row r="1447" spans="1:12" x14ac:dyDescent="0.25">
      <c r="A1447" s="67"/>
      <c r="B1447" s="68"/>
      <c r="C1447" s="67"/>
      <c r="D1447" s="67"/>
      <c r="E1447" s="67"/>
      <c r="F1447" s="69"/>
      <c r="G1447" s="70"/>
      <c r="H1447" s="71"/>
      <c r="I1447" s="72"/>
      <c r="J1447" s="70"/>
      <c r="K1447" s="70"/>
      <c r="L1447" s="70"/>
    </row>
    <row r="1448" spans="1:12" x14ac:dyDescent="0.25">
      <c r="A1448" s="67"/>
      <c r="B1448" s="68"/>
      <c r="C1448" s="67"/>
      <c r="D1448" s="67"/>
      <c r="E1448" s="67"/>
      <c r="F1448" s="69"/>
      <c r="G1448" s="70"/>
      <c r="H1448" s="71"/>
      <c r="I1448" s="72"/>
      <c r="J1448" s="70"/>
      <c r="K1448" s="70"/>
      <c r="L1448" s="70"/>
    </row>
    <row r="1449" spans="1:12" x14ac:dyDescent="0.25">
      <c r="A1449" s="67"/>
      <c r="B1449" s="68"/>
      <c r="C1449" s="67"/>
      <c r="D1449" s="67"/>
      <c r="E1449" s="67"/>
      <c r="F1449" s="69"/>
      <c r="G1449" s="70"/>
      <c r="H1449" s="71"/>
      <c r="I1449" s="72"/>
      <c r="J1449" s="70"/>
      <c r="K1449" s="70"/>
      <c r="L1449" s="70"/>
    </row>
    <row r="1450" spans="1:12" x14ac:dyDescent="0.25">
      <c r="A1450" s="67"/>
      <c r="B1450" s="68"/>
      <c r="C1450" s="67"/>
      <c r="D1450" s="67"/>
      <c r="E1450" s="67"/>
      <c r="F1450" s="69"/>
      <c r="G1450" s="70"/>
      <c r="H1450" s="71"/>
      <c r="I1450" s="72"/>
      <c r="J1450" s="70"/>
      <c r="K1450" s="70"/>
      <c r="L1450" s="70"/>
    </row>
    <row r="1451" spans="1:12" x14ac:dyDescent="0.25">
      <c r="A1451" s="67"/>
      <c r="B1451" s="68"/>
      <c r="C1451" s="67"/>
      <c r="D1451" s="67"/>
      <c r="E1451" s="67"/>
      <c r="F1451" s="69"/>
      <c r="G1451" s="70"/>
      <c r="H1451" s="71"/>
      <c r="I1451" s="72"/>
      <c r="J1451" s="70"/>
      <c r="K1451" s="70"/>
      <c r="L1451" s="70"/>
    </row>
    <row r="1452" spans="1:12" x14ac:dyDescent="0.25">
      <c r="A1452" s="67"/>
      <c r="B1452" s="68"/>
      <c r="C1452" s="67"/>
      <c r="D1452" s="67"/>
      <c r="E1452" s="67"/>
      <c r="F1452" s="69"/>
      <c r="G1452" s="70"/>
      <c r="H1452" s="71"/>
      <c r="I1452" s="72"/>
      <c r="J1452" s="70"/>
      <c r="K1452" s="70"/>
      <c r="L1452" s="70"/>
    </row>
    <row r="1453" spans="1:12" x14ac:dyDescent="0.25">
      <c r="A1453" s="67"/>
      <c r="B1453" s="68"/>
      <c r="C1453" s="67"/>
      <c r="D1453" s="67"/>
      <c r="E1453" s="67"/>
      <c r="F1453" s="69"/>
      <c r="G1453" s="70"/>
      <c r="H1453" s="71"/>
      <c r="I1453" s="72"/>
      <c r="J1453" s="70"/>
      <c r="K1453" s="70"/>
      <c r="L1453" s="70"/>
    </row>
    <row r="1454" spans="1:12" x14ac:dyDescent="0.25">
      <c r="A1454" s="67"/>
      <c r="B1454" s="68"/>
      <c r="C1454" s="67"/>
      <c r="D1454" s="67"/>
      <c r="E1454" s="67"/>
      <c r="F1454" s="69"/>
      <c r="G1454" s="70"/>
      <c r="H1454" s="71"/>
      <c r="I1454" s="72"/>
      <c r="J1454" s="70"/>
      <c r="K1454" s="70"/>
      <c r="L1454" s="70"/>
    </row>
    <row r="1455" spans="1:12" x14ac:dyDescent="0.25">
      <c r="A1455" s="67"/>
      <c r="B1455" s="68"/>
      <c r="C1455" s="67"/>
      <c r="D1455" s="67"/>
      <c r="E1455" s="67"/>
      <c r="F1455" s="69"/>
      <c r="G1455" s="70"/>
      <c r="H1455" s="71"/>
      <c r="I1455" s="72"/>
      <c r="J1455" s="70"/>
      <c r="K1455" s="70"/>
      <c r="L1455" s="70"/>
    </row>
    <row r="1456" spans="1:12" x14ac:dyDescent="0.25">
      <c r="A1456" s="67"/>
      <c r="B1456" s="68"/>
      <c r="C1456" s="67"/>
      <c r="D1456" s="67"/>
      <c r="E1456" s="67"/>
      <c r="F1456" s="69"/>
      <c r="G1456" s="70"/>
      <c r="H1456" s="71"/>
      <c r="I1456" s="72"/>
      <c r="J1456" s="70"/>
      <c r="K1456" s="70"/>
      <c r="L1456" s="70"/>
    </row>
    <row r="1457" spans="1:12" x14ac:dyDescent="0.25">
      <c r="A1457" s="67"/>
      <c r="B1457" s="68"/>
      <c r="C1457" s="67"/>
      <c r="D1457" s="67"/>
      <c r="E1457" s="67"/>
      <c r="F1457" s="69"/>
      <c r="G1457" s="70"/>
      <c r="H1457" s="71"/>
      <c r="I1457" s="72"/>
      <c r="J1457" s="70"/>
      <c r="K1457" s="70"/>
      <c r="L1457" s="70"/>
    </row>
    <row r="1458" spans="1:12" x14ac:dyDescent="0.25">
      <c r="A1458" s="67"/>
      <c r="B1458" s="68"/>
      <c r="C1458" s="67"/>
      <c r="D1458" s="67"/>
      <c r="E1458" s="67"/>
      <c r="F1458" s="69"/>
      <c r="G1458" s="70"/>
      <c r="H1458" s="71"/>
      <c r="I1458" s="72"/>
      <c r="J1458" s="70"/>
      <c r="K1458" s="70"/>
      <c r="L1458" s="70"/>
    </row>
    <row r="1459" spans="1:12" x14ac:dyDescent="0.25">
      <c r="A1459" s="67"/>
      <c r="B1459" s="68"/>
      <c r="C1459" s="67"/>
      <c r="D1459" s="67"/>
      <c r="E1459" s="67"/>
      <c r="F1459" s="69"/>
      <c r="G1459" s="70"/>
      <c r="H1459" s="71"/>
      <c r="I1459" s="72"/>
      <c r="J1459" s="70"/>
      <c r="K1459" s="70"/>
      <c r="L1459" s="70"/>
    </row>
    <row r="1460" spans="1:12" x14ac:dyDescent="0.25">
      <c r="A1460" s="67"/>
      <c r="B1460" s="68"/>
      <c r="C1460" s="67"/>
      <c r="D1460" s="67"/>
      <c r="E1460" s="67"/>
      <c r="F1460" s="69"/>
      <c r="G1460" s="70"/>
      <c r="H1460" s="71"/>
      <c r="I1460" s="72"/>
      <c r="J1460" s="70"/>
      <c r="K1460" s="70"/>
      <c r="L1460" s="70"/>
    </row>
    <row r="1461" spans="1:12" x14ac:dyDescent="0.25">
      <c r="A1461" s="67"/>
      <c r="B1461" s="68"/>
      <c r="C1461" s="67"/>
      <c r="D1461" s="67"/>
      <c r="E1461" s="67"/>
      <c r="F1461" s="69"/>
      <c r="G1461" s="70"/>
      <c r="H1461" s="71"/>
      <c r="I1461" s="72"/>
      <c r="J1461" s="70"/>
      <c r="K1461" s="70"/>
      <c r="L1461" s="70"/>
    </row>
    <row r="1462" spans="1:12" x14ac:dyDescent="0.25">
      <c r="A1462" s="67"/>
      <c r="B1462" s="68"/>
      <c r="C1462" s="67"/>
      <c r="D1462" s="67"/>
      <c r="E1462" s="67"/>
      <c r="F1462" s="69"/>
      <c r="G1462" s="70"/>
      <c r="H1462" s="71"/>
      <c r="I1462" s="72"/>
      <c r="J1462" s="70"/>
      <c r="K1462" s="70"/>
      <c r="L1462" s="70"/>
    </row>
    <row r="1463" spans="1:12" x14ac:dyDescent="0.25">
      <c r="A1463" s="67"/>
      <c r="B1463" s="68"/>
      <c r="C1463" s="67"/>
      <c r="D1463" s="67"/>
      <c r="E1463" s="67"/>
      <c r="F1463" s="69"/>
      <c r="G1463" s="70"/>
      <c r="H1463" s="71"/>
      <c r="I1463" s="72"/>
      <c r="J1463" s="70"/>
      <c r="K1463" s="70"/>
      <c r="L1463" s="70"/>
    </row>
    <row r="1464" spans="1:12" x14ac:dyDescent="0.25">
      <c r="A1464" s="67"/>
      <c r="B1464" s="68"/>
      <c r="C1464" s="67"/>
      <c r="D1464" s="67"/>
      <c r="E1464" s="67"/>
      <c r="F1464" s="69"/>
      <c r="G1464" s="70"/>
      <c r="H1464" s="71"/>
      <c r="I1464" s="72"/>
      <c r="J1464" s="70"/>
      <c r="K1464" s="70"/>
      <c r="L1464" s="70"/>
    </row>
    <row r="1465" spans="1:12" x14ac:dyDescent="0.25">
      <c r="A1465" s="67"/>
      <c r="B1465" s="68"/>
      <c r="C1465" s="67"/>
      <c r="D1465" s="67"/>
      <c r="E1465" s="67"/>
      <c r="F1465" s="69"/>
      <c r="G1465" s="70"/>
      <c r="H1465" s="71"/>
      <c r="I1465" s="72"/>
      <c r="J1465" s="70"/>
      <c r="K1465" s="70"/>
      <c r="L1465" s="70"/>
    </row>
    <row r="1466" spans="1:12" x14ac:dyDescent="0.25">
      <c r="A1466" s="67"/>
      <c r="B1466" s="68"/>
      <c r="C1466" s="67"/>
      <c r="D1466" s="67"/>
      <c r="E1466" s="67"/>
      <c r="F1466" s="69"/>
      <c r="G1466" s="70"/>
      <c r="H1466" s="71"/>
      <c r="I1466" s="72"/>
      <c r="J1466" s="70"/>
      <c r="K1466" s="70"/>
      <c r="L1466" s="70"/>
    </row>
    <row r="1467" spans="1:12" x14ac:dyDescent="0.25">
      <c r="A1467" s="67"/>
      <c r="B1467" s="68"/>
      <c r="C1467" s="67"/>
      <c r="D1467" s="67"/>
      <c r="E1467" s="67"/>
      <c r="F1467" s="69"/>
      <c r="G1467" s="70"/>
      <c r="H1467" s="71"/>
      <c r="I1467" s="72"/>
      <c r="J1467" s="70"/>
      <c r="K1467" s="70"/>
      <c r="L1467" s="70"/>
    </row>
    <row r="1468" spans="1:12" x14ac:dyDescent="0.25">
      <c r="A1468" s="67"/>
      <c r="B1468" s="68"/>
      <c r="C1468" s="67"/>
      <c r="D1468" s="67"/>
      <c r="E1468" s="67"/>
      <c r="F1468" s="69"/>
      <c r="G1468" s="70"/>
      <c r="H1468" s="71"/>
      <c r="I1468" s="72"/>
      <c r="J1468" s="70"/>
      <c r="K1468" s="70"/>
      <c r="L1468" s="70"/>
    </row>
    <row r="1469" spans="1:12" x14ac:dyDescent="0.25">
      <c r="A1469" s="67"/>
      <c r="B1469" s="68"/>
      <c r="C1469" s="67"/>
      <c r="D1469" s="67"/>
      <c r="E1469" s="67"/>
      <c r="F1469" s="69"/>
      <c r="G1469" s="70"/>
      <c r="H1469" s="71"/>
      <c r="I1469" s="72"/>
      <c r="J1469" s="70"/>
      <c r="K1469" s="70"/>
      <c r="L1469" s="70"/>
    </row>
    <row r="1470" spans="1:12" x14ac:dyDescent="0.25">
      <c r="A1470" s="67"/>
      <c r="B1470" s="68"/>
      <c r="C1470" s="67"/>
      <c r="D1470" s="67"/>
      <c r="E1470" s="67"/>
      <c r="F1470" s="69"/>
      <c r="G1470" s="70"/>
      <c r="H1470" s="71"/>
      <c r="I1470" s="72"/>
      <c r="J1470" s="70"/>
      <c r="K1470" s="70"/>
      <c r="L1470" s="70"/>
    </row>
    <row r="1471" spans="1:12" x14ac:dyDescent="0.25">
      <c r="A1471" s="67"/>
      <c r="B1471" s="68"/>
      <c r="C1471" s="67"/>
      <c r="D1471" s="67"/>
      <c r="E1471" s="67"/>
      <c r="F1471" s="69"/>
      <c r="G1471" s="70"/>
      <c r="H1471" s="71"/>
      <c r="I1471" s="72"/>
      <c r="J1471" s="70"/>
      <c r="K1471" s="70"/>
      <c r="L1471" s="70"/>
    </row>
    <row r="1472" spans="1:12" x14ac:dyDescent="0.25">
      <c r="A1472" s="67"/>
      <c r="B1472" s="68"/>
      <c r="C1472" s="67"/>
      <c r="D1472" s="67"/>
      <c r="E1472" s="67"/>
      <c r="F1472" s="69"/>
      <c r="G1472" s="70"/>
      <c r="H1472" s="71"/>
      <c r="I1472" s="72"/>
      <c r="J1472" s="70"/>
      <c r="K1472" s="70"/>
      <c r="L1472" s="70"/>
    </row>
    <row r="1473" spans="1:12" x14ac:dyDescent="0.25">
      <c r="A1473" s="67"/>
      <c r="B1473" s="68"/>
      <c r="C1473" s="67"/>
      <c r="D1473" s="67"/>
      <c r="E1473" s="67"/>
      <c r="F1473" s="69"/>
      <c r="G1473" s="70"/>
      <c r="H1473" s="71"/>
      <c r="I1473" s="72"/>
      <c r="J1473" s="70"/>
      <c r="K1473" s="70"/>
      <c r="L1473" s="70"/>
    </row>
    <row r="1474" spans="1:12" x14ac:dyDescent="0.25">
      <c r="A1474" s="67"/>
      <c r="B1474" s="68"/>
      <c r="C1474" s="67"/>
      <c r="D1474" s="67"/>
      <c r="E1474" s="67"/>
      <c r="F1474" s="69"/>
      <c r="G1474" s="70"/>
      <c r="H1474" s="71"/>
      <c r="I1474" s="72"/>
      <c r="J1474" s="70"/>
      <c r="K1474" s="70"/>
      <c r="L1474" s="70"/>
    </row>
    <row r="1475" spans="1:12" x14ac:dyDescent="0.25">
      <c r="A1475" s="67"/>
      <c r="B1475" s="68"/>
      <c r="C1475" s="67"/>
      <c r="D1475" s="67"/>
      <c r="E1475" s="67"/>
      <c r="F1475" s="69"/>
      <c r="G1475" s="70"/>
      <c r="H1475" s="71"/>
      <c r="I1475" s="72"/>
      <c r="J1475" s="70"/>
      <c r="K1475" s="70"/>
      <c r="L1475" s="70"/>
    </row>
    <row r="1476" spans="1:12" x14ac:dyDescent="0.25">
      <c r="A1476" s="67"/>
      <c r="B1476" s="68"/>
      <c r="C1476" s="67"/>
      <c r="D1476" s="67"/>
      <c r="E1476" s="67"/>
      <c r="F1476" s="69"/>
      <c r="G1476" s="70"/>
      <c r="H1476" s="71"/>
      <c r="I1476" s="72"/>
      <c r="J1476" s="70"/>
      <c r="K1476" s="70"/>
      <c r="L1476" s="70"/>
    </row>
    <row r="1477" spans="1:12" x14ac:dyDescent="0.25">
      <c r="A1477" s="67"/>
      <c r="B1477" s="68"/>
      <c r="C1477" s="67"/>
      <c r="D1477" s="67"/>
      <c r="E1477" s="67"/>
      <c r="F1477" s="69"/>
      <c r="G1477" s="70"/>
      <c r="H1477" s="71"/>
      <c r="I1477" s="72"/>
      <c r="J1477" s="70"/>
      <c r="K1477" s="70"/>
      <c r="L1477" s="70"/>
    </row>
    <row r="1478" spans="1:12" x14ac:dyDescent="0.25">
      <c r="A1478" s="67"/>
      <c r="B1478" s="68"/>
      <c r="C1478" s="67"/>
      <c r="D1478" s="67"/>
      <c r="E1478" s="67"/>
      <c r="F1478" s="69"/>
      <c r="G1478" s="70"/>
      <c r="H1478" s="71"/>
      <c r="I1478" s="72"/>
      <c r="J1478" s="70"/>
      <c r="K1478" s="70"/>
      <c r="L1478" s="70"/>
    </row>
    <row r="1479" spans="1:12" x14ac:dyDescent="0.25">
      <c r="A1479" s="67"/>
      <c r="B1479" s="68"/>
      <c r="C1479" s="67"/>
      <c r="D1479" s="67"/>
      <c r="E1479" s="67"/>
      <c r="F1479" s="69"/>
      <c r="G1479" s="70"/>
      <c r="H1479" s="71"/>
      <c r="I1479" s="72"/>
      <c r="J1479" s="70"/>
      <c r="K1479" s="70"/>
      <c r="L1479" s="70"/>
    </row>
    <row r="1480" spans="1:12" x14ac:dyDescent="0.25">
      <c r="A1480" s="67"/>
      <c r="B1480" s="68"/>
      <c r="C1480" s="67"/>
      <c r="D1480" s="67"/>
      <c r="E1480" s="67"/>
      <c r="F1480" s="69"/>
      <c r="G1480" s="70"/>
      <c r="H1480" s="71"/>
      <c r="I1480" s="72"/>
      <c r="J1480" s="70"/>
      <c r="K1480" s="70"/>
      <c r="L1480" s="70"/>
    </row>
    <row r="1481" spans="1:12" x14ac:dyDescent="0.25">
      <c r="A1481" s="67"/>
      <c r="B1481" s="68"/>
      <c r="C1481" s="67"/>
      <c r="D1481" s="67"/>
      <c r="E1481" s="67"/>
      <c r="F1481" s="69"/>
      <c r="G1481" s="70"/>
      <c r="H1481" s="71"/>
      <c r="I1481" s="72"/>
      <c r="J1481" s="70"/>
      <c r="K1481" s="70"/>
      <c r="L1481" s="70"/>
    </row>
    <row r="1482" spans="1:12" x14ac:dyDescent="0.25">
      <c r="A1482" s="67"/>
      <c r="B1482" s="68"/>
      <c r="C1482" s="67"/>
      <c r="D1482" s="67"/>
      <c r="E1482" s="67"/>
      <c r="F1482" s="69"/>
      <c r="G1482" s="70"/>
      <c r="H1482" s="71"/>
      <c r="I1482" s="72"/>
      <c r="J1482" s="70"/>
      <c r="K1482" s="70"/>
      <c r="L1482" s="70"/>
    </row>
    <row r="1483" spans="1:12" x14ac:dyDescent="0.25">
      <c r="A1483" s="67"/>
      <c r="B1483" s="68"/>
      <c r="C1483" s="67"/>
      <c r="D1483" s="67"/>
      <c r="E1483" s="67"/>
      <c r="F1483" s="69"/>
      <c r="G1483" s="70"/>
      <c r="H1483" s="71"/>
      <c r="I1483" s="72"/>
      <c r="J1483" s="70"/>
      <c r="K1483" s="70"/>
      <c r="L1483" s="70"/>
    </row>
    <row r="1484" spans="1:12" x14ac:dyDescent="0.25">
      <c r="A1484" s="67"/>
      <c r="B1484" s="68"/>
      <c r="C1484" s="67"/>
      <c r="D1484" s="67"/>
      <c r="E1484" s="67"/>
      <c r="F1484" s="69"/>
      <c r="G1484" s="70"/>
      <c r="H1484" s="71"/>
      <c r="I1484" s="72"/>
      <c r="J1484" s="70"/>
      <c r="K1484" s="70"/>
      <c r="L1484" s="70"/>
    </row>
    <row r="1485" spans="1:12" x14ac:dyDescent="0.25">
      <c r="A1485" s="67"/>
      <c r="B1485" s="68"/>
      <c r="C1485" s="67"/>
      <c r="D1485" s="67"/>
      <c r="E1485" s="67"/>
      <c r="F1485" s="69"/>
      <c r="G1485" s="70"/>
      <c r="H1485" s="71"/>
      <c r="I1485" s="72"/>
      <c r="J1485" s="70"/>
      <c r="K1485" s="70"/>
      <c r="L1485" s="70"/>
    </row>
    <row r="1486" spans="1:12" x14ac:dyDescent="0.25">
      <c r="A1486" s="67"/>
      <c r="B1486" s="68"/>
      <c r="C1486" s="67"/>
      <c r="D1486" s="67"/>
      <c r="E1486" s="67"/>
      <c r="F1486" s="69"/>
      <c r="G1486" s="70"/>
      <c r="H1486" s="71"/>
      <c r="I1486" s="72"/>
      <c r="J1486" s="70"/>
      <c r="K1486" s="70"/>
      <c r="L1486" s="70"/>
    </row>
    <row r="1487" spans="1:12" x14ac:dyDescent="0.25">
      <c r="A1487" s="67"/>
      <c r="B1487" s="68"/>
      <c r="C1487" s="67"/>
      <c r="D1487" s="67"/>
      <c r="E1487" s="67"/>
      <c r="F1487" s="69"/>
      <c r="G1487" s="70"/>
      <c r="H1487" s="71"/>
      <c r="I1487" s="72"/>
      <c r="J1487" s="70"/>
      <c r="K1487" s="70"/>
      <c r="L1487" s="70"/>
    </row>
    <row r="1488" spans="1:12" x14ac:dyDescent="0.25">
      <c r="A1488" s="67"/>
      <c r="B1488" s="68"/>
      <c r="C1488" s="67"/>
      <c r="D1488" s="67"/>
      <c r="E1488" s="67"/>
      <c r="F1488" s="69"/>
      <c r="G1488" s="70"/>
      <c r="H1488" s="71"/>
      <c r="I1488" s="72"/>
      <c r="J1488" s="70"/>
      <c r="K1488" s="70"/>
      <c r="L1488" s="70"/>
    </row>
    <row r="1489" spans="1:12" x14ac:dyDescent="0.25">
      <c r="A1489" s="67"/>
      <c r="B1489" s="68"/>
      <c r="C1489" s="67"/>
      <c r="D1489" s="67"/>
      <c r="E1489" s="67"/>
      <c r="F1489" s="69"/>
      <c r="G1489" s="70"/>
      <c r="H1489" s="71"/>
      <c r="I1489" s="72"/>
      <c r="J1489" s="70"/>
      <c r="K1489" s="70"/>
      <c r="L1489" s="70"/>
    </row>
    <row r="1490" spans="1:12" x14ac:dyDescent="0.25">
      <c r="A1490" s="67"/>
      <c r="B1490" s="68"/>
      <c r="C1490" s="67"/>
      <c r="D1490" s="67"/>
      <c r="E1490" s="67"/>
      <c r="F1490" s="69"/>
      <c r="G1490" s="70"/>
      <c r="H1490" s="71"/>
      <c r="I1490" s="72"/>
      <c r="J1490" s="70"/>
      <c r="K1490" s="70"/>
      <c r="L1490" s="70"/>
    </row>
    <row r="1491" spans="1:12" x14ac:dyDescent="0.25">
      <c r="A1491" s="67"/>
      <c r="B1491" s="68"/>
      <c r="C1491" s="67"/>
      <c r="D1491" s="67"/>
      <c r="E1491" s="67"/>
      <c r="F1491" s="69"/>
      <c r="G1491" s="70"/>
      <c r="H1491" s="71"/>
      <c r="I1491" s="72"/>
      <c r="J1491" s="70"/>
      <c r="K1491" s="70"/>
      <c r="L1491" s="70"/>
    </row>
    <row r="1492" spans="1:12" x14ac:dyDescent="0.25">
      <c r="A1492" s="67"/>
      <c r="B1492" s="68"/>
      <c r="C1492" s="67"/>
      <c r="D1492" s="67"/>
      <c r="E1492" s="67"/>
      <c r="F1492" s="69"/>
      <c r="G1492" s="70"/>
      <c r="H1492" s="71"/>
      <c r="I1492" s="72"/>
      <c r="J1492" s="70"/>
      <c r="K1492" s="70"/>
      <c r="L1492" s="70"/>
    </row>
    <row r="1493" spans="1:12" x14ac:dyDescent="0.25">
      <c r="A1493" s="67"/>
      <c r="B1493" s="68"/>
      <c r="C1493" s="67"/>
      <c r="D1493" s="67"/>
      <c r="E1493" s="67"/>
      <c r="F1493" s="69"/>
      <c r="G1493" s="70"/>
      <c r="H1493" s="71"/>
      <c r="I1493" s="72"/>
      <c r="J1493" s="70"/>
      <c r="K1493" s="70"/>
      <c r="L1493" s="70"/>
    </row>
    <row r="1494" spans="1:12" x14ac:dyDescent="0.25">
      <c r="A1494" s="67"/>
      <c r="B1494" s="68"/>
      <c r="C1494" s="67"/>
      <c r="D1494" s="67"/>
      <c r="E1494" s="67"/>
      <c r="F1494" s="69"/>
      <c r="G1494" s="70"/>
      <c r="H1494" s="71"/>
      <c r="I1494" s="72"/>
      <c r="J1494" s="70"/>
      <c r="K1494" s="70"/>
      <c r="L1494" s="70"/>
    </row>
    <row r="1495" spans="1:12" x14ac:dyDescent="0.25">
      <c r="A1495" s="67"/>
      <c r="B1495" s="68"/>
      <c r="C1495" s="67"/>
      <c r="D1495" s="67"/>
      <c r="E1495" s="67"/>
      <c r="F1495" s="69"/>
      <c r="G1495" s="70"/>
      <c r="H1495" s="71"/>
      <c r="I1495" s="72"/>
      <c r="J1495" s="70"/>
      <c r="K1495" s="70"/>
      <c r="L1495" s="70"/>
    </row>
    <row r="1496" spans="1:12" x14ac:dyDescent="0.25">
      <c r="A1496" s="67"/>
      <c r="B1496" s="68"/>
      <c r="C1496" s="67"/>
      <c r="D1496" s="67"/>
      <c r="E1496" s="67"/>
      <c r="F1496" s="69"/>
      <c r="G1496" s="70"/>
      <c r="H1496" s="71"/>
      <c r="I1496" s="72"/>
      <c r="J1496" s="70"/>
      <c r="K1496" s="70"/>
      <c r="L1496" s="70"/>
    </row>
    <row r="1497" spans="1:12" x14ac:dyDescent="0.25">
      <c r="A1497" s="67"/>
      <c r="B1497" s="68"/>
      <c r="C1497" s="67"/>
      <c r="D1497" s="67"/>
      <c r="E1497" s="67"/>
      <c r="F1497" s="69"/>
      <c r="G1497" s="70"/>
      <c r="H1497" s="71"/>
      <c r="I1497" s="72"/>
      <c r="J1497" s="70"/>
      <c r="K1497" s="70"/>
      <c r="L1497" s="70"/>
    </row>
    <row r="1498" spans="1:12" x14ac:dyDescent="0.25">
      <c r="A1498" s="67"/>
      <c r="B1498" s="68"/>
      <c r="C1498" s="67"/>
      <c r="D1498" s="67"/>
      <c r="E1498" s="67"/>
      <c r="F1498" s="69"/>
      <c r="G1498" s="70"/>
      <c r="H1498" s="71"/>
      <c r="I1498" s="72"/>
      <c r="J1498" s="70"/>
      <c r="K1498" s="70"/>
      <c r="L1498" s="70"/>
    </row>
    <row r="1499" spans="1:12" x14ac:dyDescent="0.25">
      <c r="A1499" s="67"/>
      <c r="B1499" s="68"/>
      <c r="C1499" s="67"/>
      <c r="D1499" s="67"/>
      <c r="E1499" s="67"/>
      <c r="F1499" s="69"/>
      <c r="G1499" s="70"/>
      <c r="H1499" s="71"/>
      <c r="I1499" s="72"/>
      <c r="J1499" s="70"/>
      <c r="K1499" s="70"/>
      <c r="L1499" s="70"/>
    </row>
    <row r="1500" spans="1:12" x14ac:dyDescent="0.25">
      <c r="A1500" s="67"/>
      <c r="B1500" s="68"/>
      <c r="C1500" s="67"/>
      <c r="D1500" s="67"/>
      <c r="E1500" s="67"/>
      <c r="F1500" s="69"/>
      <c r="G1500" s="70"/>
      <c r="H1500" s="71"/>
      <c r="I1500" s="72"/>
      <c r="J1500" s="70"/>
      <c r="K1500" s="70"/>
      <c r="L1500" s="70"/>
    </row>
    <row r="1501" spans="1:12" x14ac:dyDescent="0.25">
      <c r="A1501" s="67"/>
      <c r="B1501" s="68"/>
      <c r="C1501" s="67"/>
      <c r="D1501" s="67"/>
      <c r="E1501" s="67"/>
      <c r="F1501" s="69"/>
      <c r="G1501" s="70"/>
      <c r="H1501" s="71"/>
      <c r="I1501" s="72"/>
      <c r="J1501" s="70"/>
      <c r="K1501" s="70"/>
      <c r="L1501" s="70"/>
    </row>
    <row r="1502" spans="1:12" x14ac:dyDescent="0.25">
      <c r="A1502" s="67"/>
      <c r="B1502" s="68"/>
      <c r="C1502" s="67"/>
      <c r="D1502" s="67"/>
      <c r="E1502" s="67"/>
      <c r="F1502" s="69"/>
      <c r="G1502" s="70"/>
      <c r="H1502" s="71"/>
      <c r="I1502" s="72"/>
      <c r="J1502" s="70"/>
      <c r="K1502" s="70"/>
      <c r="L1502" s="70"/>
    </row>
    <row r="1503" spans="1:12" x14ac:dyDescent="0.25">
      <c r="A1503" s="67"/>
      <c r="B1503" s="68"/>
      <c r="C1503" s="67"/>
      <c r="D1503" s="67"/>
      <c r="E1503" s="67"/>
      <c r="F1503" s="69"/>
      <c r="G1503" s="70"/>
      <c r="H1503" s="71"/>
      <c r="I1503" s="72"/>
      <c r="J1503" s="70"/>
      <c r="K1503" s="70"/>
      <c r="L1503" s="70"/>
    </row>
    <row r="1504" spans="1:12" x14ac:dyDescent="0.25">
      <c r="A1504" s="67"/>
      <c r="B1504" s="68"/>
      <c r="C1504" s="67"/>
      <c r="D1504" s="67"/>
      <c r="E1504" s="67"/>
      <c r="F1504" s="69"/>
      <c r="G1504" s="70"/>
      <c r="H1504" s="71"/>
      <c r="I1504" s="72"/>
      <c r="J1504" s="70"/>
      <c r="K1504" s="70"/>
      <c r="L1504" s="70"/>
    </row>
    <row r="1505" spans="1:12" x14ac:dyDescent="0.25">
      <c r="A1505" s="67"/>
      <c r="B1505" s="68"/>
      <c r="C1505" s="67"/>
      <c r="D1505" s="67"/>
      <c r="E1505" s="67"/>
      <c r="F1505" s="69"/>
      <c r="G1505" s="70"/>
      <c r="H1505" s="71"/>
      <c r="I1505" s="72"/>
      <c r="J1505" s="70"/>
      <c r="K1505" s="70"/>
      <c r="L1505" s="70"/>
    </row>
    <row r="1506" spans="1:12" x14ac:dyDescent="0.25">
      <c r="A1506" s="67"/>
      <c r="B1506" s="68"/>
      <c r="C1506" s="67"/>
      <c r="D1506" s="67"/>
      <c r="E1506" s="67"/>
      <c r="F1506" s="69"/>
      <c r="G1506" s="70"/>
      <c r="H1506" s="71"/>
      <c r="I1506" s="72"/>
      <c r="J1506" s="70"/>
      <c r="K1506" s="70"/>
      <c r="L1506" s="70"/>
    </row>
    <row r="1507" spans="1:12" x14ac:dyDescent="0.25">
      <c r="A1507" s="67"/>
      <c r="B1507" s="68"/>
      <c r="C1507" s="67"/>
      <c r="D1507" s="67"/>
      <c r="E1507" s="67"/>
      <c r="F1507" s="69"/>
      <c r="G1507" s="70"/>
      <c r="H1507" s="71"/>
      <c r="I1507" s="72"/>
      <c r="J1507" s="70"/>
      <c r="K1507" s="70"/>
      <c r="L1507" s="70"/>
    </row>
    <row r="1508" spans="1:12" x14ac:dyDescent="0.25">
      <c r="A1508" s="67"/>
      <c r="B1508" s="68"/>
      <c r="C1508" s="67"/>
      <c r="D1508" s="67"/>
      <c r="E1508" s="67"/>
      <c r="F1508" s="69"/>
      <c r="G1508" s="70"/>
      <c r="H1508" s="71"/>
      <c r="I1508" s="72"/>
      <c r="J1508" s="70"/>
      <c r="K1508" s="70"/>
      <c r="L1508" s="70"/>
    </row>
    <row r="1509" spans="1:12" x14ac:dyDescent="0.25">
      <c r="A1509" s="67"/>
      <c r="B1509" s="68"/>
      <c r="C1509" s="67"/>
      <c r="D1509" s="67"/>
      <c r="E1509" s="67"/>
      <c r="F1509" s="69"/>
      <c r="G1509" s="70"/>
      <c r="H1509" s="71"/>
      <c r="I1509" s="72"/>
      <c r="J1509" s="70"/>
      <c r="K1509" s="70"/>
      <c r="L1509" s="70"/>
    </row>
    <row r="1510" spans="1:12" x14ac:dyDescent="0.25">
      <c r="A1510" s="67"/>
      <c r="B1510" s="68"/>
      <c r="C1510" s="67"/>
      <c r="D1510" s="67"/>
      <c r="E1510" s="67"/>
      <c r="F1510" s="69"/>
      <c r="G1510" s="70"/>
      <c r="H1510" s="71"/>
      <c r="I1510" s="72"/>
      <c r="J1510" s="70"/>
      <c r="K1510" s="70"/>
      <c r="L1510" s="70"/>
    </row>
    <row r="1511" spans="1:12" x14ac:dyDescent="0.25">
      <c r="A1511" s="67"/>
      <c r="B1511" s="68"/>
      <c r="C1511" s="67"/>
      <c r="D1511" s="67"/>
      <c r="E1511" s="67"/>
      <c r="F1511" s="69"/>
      <c r="G1511" s="70"/>
      <c r="H1511" s="71"/>
      <c r="I1511" s="72"/>
      <c r="J1511" s="70"/>
      <c r="K1511" s="70"/>
      <c r="L1511" s="70"/>
    </row>
    <row r="1512" spans="1:12" x14ac:dyDescent="0.25">
      <c r="A1512" s="67"/>
      <c r="B1512" s="68"/>
      <c r="C1512" s="67"/>
      <c r="D1512" s="67"/>
      <c r="E1512" s="67"/>
      <c r="F1512" s="69"/>
      <c r="G1512" s="70"/>
      <c r="H1512" s="71"/>
      <c r="I1512" s="72"/>
      <c r="J1512" s="70"/>
      <c r="K1512" s="70"/>
      <c r="L1512" s="70"/>
    </row>
    <row r="1513" spans="1:12" x14ac:dyDescent="0.25">
      <c r="A1513" s="67"/>
      <c r="B1513" s="68"/>
      <c r="C1513" s="67"/>
      <c r="D1513" s="67"/>
      <c r="E1513" s="67"/>
      <c r="F1513" s="69"/>
      <c r="G1513" s="70"/>
      <c r="H1513" s="71"/>
      <c r="I1513" s="72"/>
      <c r="J1513" s="70"/>
      <c r="K1513" s="70"/>
      <c r="L1513" s="70"/>
    </row>
    <row r="1514" spans="1:12" x14ac:dyDescent="0.25">
      <c r="A1514" s="67"/>
      <c r="B1514" s="68"/>
      <c r="C1514" s="67"/>
      <c r="D1514" s="67"/>
      <c r="E1514" s="67"/>
      <c r="F1514" s="69"/>
      <c r="G1514" s="70"/>
      <c r="H1514" s="71"/>
      <c r="I1514" s="72"/>
      <c r="J1514" s="70"/>
      <c r="K1514" s="70"/>
      <c r="L1514" s="70"/>
    </row>
    <row r="1515" spans="1:12" x14ac:dyDescent="0.25">
      <c r="A1515" s="67"/>
      <c r="B1515" s="68"/>
      <c r="C1515" s="67"/>
      <c r="D1515" s="67"/>
      <c r="E1515" s="67"/>
      <c r="F1515" s="69"/>
      <c r="G1515" s="70"/>
      <c r="H1515" s="71"/>
      <c r="I1515" s="72"/>
      <c r="J1515" s="70"/>
      <c r="K1515" s="70"/>
      <c r="L1515" s="70"/>
    </row>
    <row r="1516" spans="1:12" x14ac:dyDescent="0.25">
      <c r="A1516" s="67"/>
      <c r="B1516" s="68"/>
      <c r="C1516" s="67"/>
      <c r="D1516" s="67"/>
      <c r="E1516" s="67"/>
      <c r="F1516" s="69"/>
      <c r="G1516" s="70"/>
      <c r="H1516" s="71"/>
      <c r="I1516" s="72"/>
      <c r="J1516" s="70"/>
      <c r="K1516" s="70"/>
      <c r="L1516" s="70"/>
    </row>
    <row r="1517" spans="1:12" x14ac:dyDescent="0.25">
      <c r="A1517" s="67"/>
      <c r="B1517" s="68"/>
      <c r="C1517" s="67"/>
      <c r="D1517" s="67"/>
      <c r="E1517" s="67"/>
      <c r="F1517" s="69"/>
      <c r="G1517" s="70"/>
      <c r="H1517" s="71"/>
      <c r="I1517" s="72"/>
      <c r="J1517" s="70"/>
      <c r="K1517" s="70"/>
      <c r="L1517" s="70"/>
    </row>
    <row r="1518" spans="1:12" x14ac:dyDescent="0.25">
      <c r="A1518" s="67"/>
      <c r="B1518" s="68"/>
      <c r="C1518" s="67"/>
      <c r="D1518" s="67"/>
      <c r="E1518" s="67"/>
      <c r="F1518" s="69"/>
      <c r="G1518" s="70"/>
      <c r="H1518" s="71"/>
      <c r="I1518" s="72"/>
      <c r="J1518" s="70"/>
      <c r="K1518" s="70"/>
      <c r="L1518" s="70"/>
    </row>
    <row r="1519" spans="1:12" x14ac:dyDescent="0.25">
      <c r="A1519" s="67"/>
      <c r="B1519" s="68"/>
      <c r="C1519" s="67"/>
      <c r="D1519" s="67"/>
      <c r="E1519" s="67"/>
      <c r="F1519" s="69"/>
      <c r="G1519" s="70"/>
      <c r="H1519" s="71"/>
      <c r="I1519" s="72"/>
      <c r="J1519" s="70"/>
      <c r="K1519" s="70"/>
      <c r="L1519" s="70"/>
    </row>
    <row r="1520" spans="1:12" x14ac:dyDescent="0.25">
      <c r="A1520" s="67"/>
      <c r="B1520" s="68"/>
      <c r="C1520" s="67"/>
      <c r="D1520" s="67"/>
      <c r="E1520" s="67"/>
      <c r="F1520" s="69"/>
      <c r="G1520" s="70"/>
      <c r="H1520" s="71"/>
      <c r="I1520" s="72"/>
      <c r="J1520" s="70"/>
      <c r="K1520" s="70"/>
      <c r="L1520" s="70"/>
    </row>
    <row r="1521" spans="1:12" x14ac:dyDescent="0.25">
      <c r="A1521" s="67"/>
      <c r="B1521" s="68"/>
      <c r="C1521" s="67"/>
      <c r="D1521" s="67"/>
      <c r="E1521" s="67"/>
      <c r="F1521" s="69"/>
      <c r="G1521" s="70"/>
      <c r="H1521" s="71"/>
      <c r="I1521" s="72"/>
      <c r="J1521" s="70"/>
      <c r="K1521" s="70"/>
      <c r="L1521" s="70"/>
    </row>
    <row r="1522" spans="1:12" x14ac:dyDescent="0.25">
      <c r="A1522" s="67"/>
      <c r="B1522" s="68"/>
      <c r="C1522" s="67"/>
      <c r="D1522" s="67"/>
      <c r="E1522" s="67"/>
      <c r="F1522" s="69"/>
      <c r="G1522" s="70"/>
      <c r="H1522" s="71"/>
      <c r="I1522" s="72"/>
      <c r="J1522" s="70"/>
      <c r="K1522" s="70"/>
      <c r="L1522" s="70"/>
    </row>
    <row r="1523" spans="1:12" x14ac:dyDescent="0.25">
      <c r="A1523" s="67"/>
      <c r="B1523" s="68"/>
      <c r="C1523" s="67"/>
      <c r="D1523" s="67"/>
      <c r="E1523" s="67"/>
      <c r="F1523" s="69"/>
      <c r="G1523" s="70"/>
      <c r="H1523" s="71"/>
      <c r="I1523" s="72"/>
      <c r="J1523" s="70"/>
      <c r="K1523" s="70"/>
      <c r="L1523" s="70"/>
    </row>
    <row r="1524" spans="1:12" x14ac:dyDescent="0.25">
      <c r="A1524" s="67"/>
      <c r="B1524" s="68"/>
      <c r="C1524" s="67"/>
      <c r="D1524" s="67"/>
      <c r="E1524" s="67"/>
      <c r="F1524" s="69"/>
      <c r="G1524" s="70"/>
      <c r="H1524" s="71"/>
      <c r="I1524" s="72"/>
      <c r="J1524" s="70"/>
      <c r="K1524" s="70"/>
      <c r="L1524" s="70"/>
    </row>
    <row r="1525" spans="1:12" x14ac:dyDescent="0.25">
      <c r="A1525" s="67"/>
      <c r="B1525" s="68"/>
      <c r="C1525" s="67"/>
      <c r="D1525" s="67"/>
      <c r="E1525" s="67"/>
      <c r="F1525" s="69"/>
      <c r="G1525" s="70"/>
      <c r="H1525" s="71"/>
      <c r="I1525" s="72"/>
      <c r="J1525" s="70"/>
      <c r="K1525" s="70"/>
      <c r="L1525" s="70"/>
    </row>
    <row r="1526" spans="1:12" x14ac:dyDescent="0.25">
      <c r="A1526" s="67"/>
      <c r="B1526" s="68"/>
      <c r="C1526" s="67"/>
      <c r="D1526" s="67"/>
      <c r="E1526" s="67"/>
      <c r="F1526" s="69"/>
      <c r="G1526" s="70"/>
      <c r="H1526" s="71"/>
      <c r="I1526" s="72"/>
      <c r="J1526" s="70"/>
      <c r="K1526" s="70"/>
      <c r="L1526" s="70"/>
    </row>
    <row r="1527" spans="1:12" x14ac:dyDescent="0.25">
      <c r="A1527" s="67"/>
      <c r="B1527" s="68"/>
      <c r="C1527" s="67"/>
      <c r="D1527" s="67"/>
      <c r="E1527" s="67"/>
      <c r="F1527" s="69"/>
      <c r="G1527" s="70"/>
      <c r="H1527" s="71"/>
      <c r="I1527" s="72"/>
      <c r="J1527" s="70"/>
      <c r="K1527" s="70"/>
      <c r="L1527" s="70"/>
    </row>
    <row r="1528" spans="1:12" x14ac:dyDescent="0.25">
      <c r="A1528" s="67"/>
      <c r="B1528" s="68"/>
      <c r="C1528" s="67"/>
      <c r="D1528" s="67"/>
      <c r="E1528" s="67"/>
      <c r="F1528" s="69"/>
      <c r="G1528" s="70"/>
      <c r="H1528" s="71"/>
      <c r="I1528" s="72"/>
      <c r="J1528" s="70"/>
      <c r="K1528" s="70"/>
      <c r="L1528" s="70"/>
    </row>
    <row r="1529" spans="1:12" x14ac:dyDescent="0.25">
      <c r="A1529" s="67"/>
      <c r="B1529" s="68"/>
      <c r="C1529" s="67"/>
      <c r="D1529" s="67"/>
      <c r="E1529" s="67"/>
      <c r="F1529" s="69"/>
      <c r="G1529" s="70"/>
      <c r="H1529" s="71"/>
      <c r="I1529" s="72"/>
      <c r="J1529" s="70"/>
      <c r="K1529" s="70"/>
      <c r="L1529" s="70"/>
    </row>
    <row r="1530" spans="1:12" x14ac:dyDescent="0.25">
      <c r="A1530" s="67"/>
      <c r="B1530" s="68"/>
      <c r="C1530" s="67"/>
      <c r="D1530" s="67"/>
      <c r="E1530" s="67"/>
      <c r="F1530" s="69"/>
      <c r="G1530" s="70"/>
      <c r="H1530" s="71"/>
      <c r="I1530" s="72"/>
      <c r="J1530" s="70"/>
      <c r="K1530" s="70"/>
      <c r="L1530" s="70"/>
    </row>
    <row r="1531" spans="1:12" x14ac:dyDescent="0.25">
      <c r="A1531" s="67"/>
      <c r="B1531" s="68"/>
      <c r="C1531" s="67"/>
      <c r="D1531" s="67"/>
      <c r="E1531" s="67"/>
      <c r="F1531" s="69"/>
      <c r="G1531" s="70"/>
      <c r="H1531" s="71"/>
      <c r="I1531" s="72"/>
      <c r="J1531" s="70"/>
      <c r="K1531" s="70"/>
      <c r="L1531" s="70"/>
    </row>
    <row r="1532" spans="1:12" x14ac:dyDescent="0.25">
      <c r="A1532" s="67"/>
      <c r="B1532" s="68"/>
      <c r="C1532" s="67"/>
      <c r="D1532" s="67"/>
      <c r="E1532" s="67"/>
      <c r="F1532" s="69"/>
      <c r="G1532" s="70"/>
      <c r="H1532" s="71"/>
      <c r="I1532" s="72"/>
      <c r="J1532" s="70"/>
      <c r="K1532" s="70"/>
      <c r="L1532" s="70"/>
    </row>
    <row r="1533" spans="1:12" x14ac:dyDescent="0.25">
      <c r="A1533" s="67"/>
      <c r="B1533" s="68"/>
      <c r="C1533" s="67"/>
      <c r="D1533" s="67"/>
      <c r="E1533" s="67"/>
      <c r="F1533" s="69"/>
      <c r="G1533" s="70"/>
      <c r="H1533" s="71"/>
      <c r="I1533" s="72"/>
      <c r="J1533" s="70"/>
      <c r="K1533" s="70"/>
      <c r="L1533" s="70"/>
    </row>
    <row r="1534" spans="1:12" x14ac:dyDescent="0.25">
      <c r="A1534" s="67"/>
      <c r="B1534" s="68"/>
      <c r="C1534" s="67"/>
      <c r="D1534" s="67"/>
      <c r="E1534" s="67"/>
      <c r="F1534" s="69"/>
      <c r="G1534" s="70"/>
      <c r="H1534" s="71"/>
      <c r="I1534" s="72"/>
      <c r="J1534" s="70"/>
      <c r="K1534" s="70"/>
      <c r="L1534" s="70"/>
    </row>
    <row r="1535" spans="1:12" x14ac:dyDescent="0.25">
      <c r="A1535" s="67"/>
      <c r="B1535" s="68"/>
      <c r="C1535" s="67"/>
      <c r="D1535" s="67"/>
      <c r="E1535" s="67"/>
      <c r="F1535" s="69"/>
      <c r="G1535" s="70"/>
      <c r="H1535" s="71"/>
      <c r="I1535" s="72"/>
      <c r="J1535" s="70"/>
      <c r="K1535" s="70"/>
      <c r="L1535" s="70"/>
    </row>
    <row r="1536" spans="1:12" x14ac:dyDescent="0.25">
      <c r="A1536" s="67"/>
      <c r="B1536" s="68"/>
      <c r="C1536" s="67"/>
      <c r="D1536" s="67"/>
      <c r="E1536" s="67"/>
      <c r="F1536" s="69"/>
      <c r="G1536" s="70"/>
      <c r="H1536" s="71"/>
      <c r="I1536" s="72"/>
      <c r="J1536" s="70"/>
      <c r="K1536" s="70"/>
      <c r="L1536" s="70"/>
    </row>
    <row r="1537" spans="1:12" x14ac:dyDescent="0.25">
      <c r="A1537" s="67"/>
      <c r="B1537" s="68"/>
      <c r="C1537" s="67"/>
      <c r="D1537" s="67"/>
      <c r="E1537" s="67"/>
      <c r="F1537" s="69"/>
      <c r="G1537" s="70"/>
      <c r="H1537" s="71"/>
      <c r="I1537" s="72"/>
      <c r="J1537" s="70"/>
      <c r="K1537" s="70"/>
      <c r="L1537" s="70"/>
    </row>
    <row r="1538" spans="1:12" x14ac:dyDescent="0.25">
      <c r="A1538" s="67"/>
      <c r="B1538" s="68"/>
      <c r="C1538" s="67"/>
      <c r="D1538" s="67"/>
      <c r="E1538" s="67"/>
      <c r="F1538" s="69"/>
      <c r="G1538" s="70"/>
      <c r="H1538" s="71"/>
      <c r="I1538" s="72"/>
      <c r="J1538" s="70"/>
      <c r="K1538" s="70"/>
      <c r="L1538" s="70"/>
    </row>
    <row r="1539" spans="1:12" x14ac:dyDescent="0.25">
      <c r="A1539" s="67"/>
      <c r="B1539" s="68"/>
      <c r="C1539" s="67"/>
      <c r="D1539" s="67"/>
      <c r="E1539" s="67"/>
      <c r="F1539" s="69"/>
      <c r="G1539" s="70"/>
      <c r="H1539" s="71"/>
      <c r="I1539" s="72"/>
      <c r="J1539" s="70"/>
      <c r="K1539" s="70"/>
      <c r="L1539" s="70"/>
    </row>
    <row r="1540" spans="1:12" x14ac:dyDescent="0.25">
      <c r="A1540" s="67"/>
      <c r="B1540" s="68"/>
      <c r="C1540" s="67"/>
      <c r="D1540" s="67"/>
      <c r="E1540" s="67"/>
      <c r="F1540" s="69"/>
      <c r="G1540" s="70"/>
      <c r="H1540" s="71"/>
      <c r="I1540" s="72"/>
      <c r="J1540" s="70"/>
      <c r="K1540" s="70"/>
      <c r="L1540" s="70"/>
    </row>
    <row r="1541" spans="1:12" x14ac:dyDescent="0.25">
      <c r="A1541" s="67"/>
      <c r="B1541" s="68"/>
      <c r="C1541" s="67"/>
      <c r="D1541" s="67"/>
      <c r="E1541" s="67"/>
      <c r="F1541" s="69"/>
      <c r="G1541" s="70"/>
      <c r="H1541" s="71"/>
      <c r="I1541" s="72"/>
      <c r="J1541" s="70"/>
      <c r="K1541" s="70"/>
      <c r="L1541" s="70"/>
    </row>
    <row r="1542" spans="1:12" x14ac:dyDescent="0.25">
      <c r="A1542" s="67"/>
      <c r="B1542" s="68"/>
      <c r="C1542" s="67"/>
      <c r="D1542" s="67"/>
      <c r="E1542" s="67"/>
      <c r="F1542" s="69"/>
      <c r="G1542" s="70"/>
      <c r="H1542" s="71"/>
      <c r="I1542" s="72"/>
      <c r="J1542" s="70"/>
      <c r="K1542" s="70"/>
      <c r="L1542" s="70"/>
    </row>
    <row r="1543" spans="1:12" x14ac:dyDescent="0.25">
      <c r="A1543" s="67"/>
      <c r="B1543" s="68"/>
      <c r="C1543" s="67"/>
      <c r="D1543" s="67"/>
      <c r="E1543" s="67"/>
      <c r="F1543" s="69"/>
      <c r="G1543" s="70"/>
      <c r="H1543" s="71"/>
      <c r="I1543" s="72"/>
      <c r="J1543" s="70"/>
      <c r="K1543" s="70"/>
      <c r="L1543" s="70"/>
    </row>
    <row r="1544" spans="1:12" x14ac:dyDescent="0.25">
      <c r="A1544" s="67"/>
      <c r="B1544" s="68"/>
      <c r="C1544" s="67"/>
      <c r="D1544" s="67"/>
      <c r="E1544" s="67"/>
      <c r="F1544" s="69"/>
      <c r="G1544" s="70"/>
      <c r="H1544" s="71"/>
      <c r="I1544" s="72"/>
      <c r="J1544" s="70"/>
      <c r="K1544" s="70"/>
      <c r="L1544" s="70"/>
    </row>
    <row r="1545" spans="1:12" x14ac:dyDescent="0.25">
      <c r="A1545" s="67"/>
      <c r="B1545" s="68"/>
      <c r="C1545" s="67"/>
      <c r="D1545" s="67"/>
      <c r="E1545" s="67"/>
      <c r="F1545" s="69"/>
      <c r="G1545" s="70"/>
      <c r="H1545" s="71"/>
      <c r="I1545" s="72"/>
      <c r="J1545" s="70"/>
      <c r="K1545" s="70"/>
      <c r="L1545" s="70"/>
    </row>
    <row r="1546" spans="1:12" x14ac:dyDescent="0.25">
      <c r="A1546" s="67"/>
      <c r="B1546" s="68"/>
      <c r="C1546" s="67"/>
      <c r="D1546" s="67"/>
      <c r="E1546" s="67"/>
      <c r="F1546" s="69"/>
      <c r="G1546" s="70"/>
      <c r="H1546" s="71"/>
      <c r="I1546" s="72"/>
      <c r="J1546" s="70"/>
      <c r="K1546" s="70"/>
      <c r="L1546" s="70"/>
    </row>
    <row r="1547" spans="1:12" x14ac:dyDescent="0.25">
      <c r="A1547" s="67"/>
      <c r="B1547" s="68"/>
      <c r="C1547" s="67"/>
      <c r="D1547" s="67"/>
      <c r="E1547" s="67"/>
      <c r="F1547" s="69"/>
      <c r="G1547" s="70"/>
      <c r="H1547" s="71"/>
      <c r="I1547" s="72"/>
      <c r="J1547" s="70"/>
      <c r="K1547" s="70"/>
      <c r="L1547" s="70"/>
    </row>
    <row r="1548" spans="1:12" x14ac:dyDescent="0.25">
      <c r="A1548" s="67"/>
      <c r="B1548" s="68"/>
      <c r="C1548" s="67"/>
      <c r="D1548" s="67"/>
      <c r="E1548" s="67"/>
      <c r="F1548" s="69"/>
      <c r="G1548" s="70"/>
      <c r="H1548" s="71"/>
      <c r="I1548" s="72"/>
      <c r="J1548" s="70"/>
      <c r="K1548" s="70"/>
      <c r="L1548" s="70"/>
    </row>
    <row r="1549" spans="1:12" x14ac:dyDescent="0.25">
      <c r="A1549" s="67"/>
      <c r="B1549" s="68"/>
      <c r="C1549" s="67"/>
      <c r="D1549" s="67"/>
      <c r="E1549" s="67"/>
      <c r="F1549" s="69"/>
      <c r="G1549" s="70"/>
      <c r="H1549" s="71"/>
      <c r="I1549" s="72"/>
      <c r="J1549" s="70"/>
      <c r="K1549" s="70"/>
      <c r="L1549" s="70"/>
    </row>
    <row r="1550" spans="1:12" x14ac:dyDescent="0.25">
      <c r="A1550" s="67"/>
      <c r="B1550" s="68"/>
      <c r="C1550" s="67"/>
      <c r="D1550" s="67"/>
      <c r="E1550" s="67"/>
      <c r="F1550" s="69"/>
      <c r="G1550" s="70"/>
      <c r="H1550" s="71"/>
      <c r="I1550" s="72"/>
      <c r="J1550" s="70"/>
      <c r="K1550" s="70"/>
      <c r="L1550" s="70"/>
    </row>
    <row r="1551" spans="1:12" x14ac:dyDescent="0.25">
      <c r="A1551" s="67"/>
      <c r="B1551" s="68"/>
      <c r="C1551" s="67"/>
      <c r="D1551" s="67"/>
      <c r="E1551" s="67"/>
      <c r="F1551" s="69"/>
      <c r="G1551" s="70"/>
      <c r="H1551" s="71"/>
      <c r="I1551" s="72"/>
      <c r="J1551" s="70"/>
      <c r="K1551" s="70"/>
      <c r="L1551" s="70"/>
    </row>
    <row r="1552" spans="1:12" x14ac:dyDescent="0.25">
      <c r="A1552" s="67"/>
      <c r="B1552" s="68"/>
      <c r="C1552" s="67"/>
      <c r="D1552" s="67"/>
      <c r="E1552" s="67"/>
      <c r="F1552" s="69"/>
      <c r="G1552" s="70"/>
      <c r="H1552" s="71"/>
      <c r="I1552" s="72"/>
      <c r="J1552" s="70"/>
      <c r="K1552" s="70"/>
      <c r="L1552" s="70"/>
    </row>
    <row r="1553" spans="1:12" x14ac:dyDescent="0.25">
      <c r="A1553" s="67"/>
      <c r="B1553" s="68"/>
      <c r="C1553" s="67"/>
      <c r="D1553" s="67"/>
      <c r="E1553" s="67"/>
      <c r="F1553" s="69"/>
      <c r="G1553" s="70"/>
      <c r="H1553" s="71"/>
      <c r="I1553" s="72"/>
      <c r="J1553" s="70"/>
      <c r="K1553" s="70"/>
      <c r="L1553" s="70"/>
    </row>
    <row r="1554" spans="1:12" x14ac:dyDescent="0.25">
      <c r="A1554" s="67"/>
      <c r="B1554" s="68"/>
      <c r="C1554" s="67"/>
      <c r="D1554" s="67"/>
      <c r="E1554" s="67"/>
      <c r="F1554" s="69"/>
      <c r="G1554" s="70"/>
      <c r="H1554" s="71"/>
      <c r="I1554" s="72"/>
      <c r="J1554" s="70"/>
      <c r="K1554" s="70"/>
      <c r="L1554" s="70"/>
    </row>
    <row r="1555" spans="1:12" x14ac:dyDescent="0.25">
      <c r="A1555" s="67"/>
      <c r="B1555" s="68"/>
      <c r="C1555" s="67"/>
      <c r="D1555" s="67"/>
      <c r="E1555" s="67"/>
      <c r="F1555" s="69"/>
      <c r="G1555" s="70"/>
      <c r="H1555" s="71"/>
      <c r="I1555" s="72"/>
      <c r="J1555" s="70"/>
      <c r="K1555" s="70"/>
      <c r="L1555" s="70"/>
    </row>
    <row r="1556" spans="1:12" x14ac:dyDescent="0.25">
      <c r="A1556" s="67"/>
      <c r="B1556" s="68"/>
      <c r="C1556" s="67"/>
      <c r="D1556" s="67"/>
      <c r="E1556" s="67"/>
      <c r="F1556" s="69"/>
      <c r="G1556" s="70"/>
      <c r="H1556" s="71"/>
      <c r="I1556" s="72"/>
      <c r="J1556" s="70"/>
      <c r="K1556" s="70"/>
      <c r="L1556" s="70"/>
    </row>
    <row r="1557" spans="1:12" x14ac:dyDescent="0.25">
      <c r="A1557" s="67"/>
      <c r="B1557" s="68"/>
      <c r="C1557" s="67"/>
      <c r="D1557" s="67"/>
      <c r="E1557" s="67"/>
      <c r="F1557" s="69"/>
      <c r="G1557" s="70"/>
      <c r="H1557" s="71"/>
      <c r="I1557" s="72"/>
      <c r="J1557" s="70"/>
      <c r="K1557" s="70"/>
      <c r="L1557" s="70"/>
    </row>
    <row r="1558" spans="1:12" x14ac:dyDescent="0.25">
      <c r="A1558" s="67"/>
      <c r="B1558" s="68"/>
      <c r="C1558" s="67"/>
      <c r="D1558" s="67"/>
      <c r="E1558" s="67"/>
      <c r="F1558" s="69"/>
      <c r="G1558" s="70"/>
      <c r="H1558" s="71"/>
      <c r="I1558" s="72"/>
      <c r="J1558" s="70"/>
      <c r="K1558" s="70"/>
      <c r="L1558" s="70"/>
    </row>
    <row r="1559" spans="1:12" x14ac:dyDescent="0.25">
      <c r="A1559" s="67"/>
      <c r="B1559" s="68"/>
      <c r="C1559" s="67"/>
      <c r="D1559" s="67"/>
      <c r="E1559" s="67"/>
      <c r="F1559" s="69"/>
      <c r="G1559" s="70"/>
      <c r="H1559" s="71"/>
      <c r="I1559" s="72"/>
      <c r="J1559" s="70"/>
      <c r="K1559" s="70"/>
      <c r="L1559" s="70"/>
    </row>
    <row r="1560" spans="1:12" x14ac:dyDescent="0.25">
      <c r="A1560" s="67"/>
      <c r="B1560" s="68"/>
      <c r="C1560" s="67"/>
      <c r="D1560" s="67"/>
      <c r="E1560" s="67"/>
      <c r="F1560" s="69"/>
      <c r="G1560" s="70"/>
      <c r="H1560" s="71"/>
      <c r="I1560" s="72"/>
      <c r="J1560" s="70"/>
      <c r="K1560" s="70"/>
      <c r="L1560" s="70"/>
    </row>
    <row r="1561" spans="1:12" x14ac:dyDescent="0.25">
      <c r="A1561" s="67"/>
      <c r="B1561" s="68"/>
      <c r="C1561" s="67"/>
      <c r="D1561" s="67"/>
      <c r="E1561" s="67"/>
      <c r="F1561" s="69"/>
      <c r="G1561" s="70"/>
      <c r="H1561" s="71"/>
      <c r="I1561" s="72"/>
      <c r="J1561" s="70"/>
      <c r="K1561" s="70"/>
      <c r="L1561" s="70"/>
    </row>
    <row r="1562" spans="1:12" x14ac:dyDescent="0.25">
      <c r="A1562" s="67"/>
      <c r="B1562" s="68"/>
      <c r="C1562" s="67"/>
      <c r="D1562" s="67"/>
      <c r="E1562" s="67"/>
      <c r="F1562" s="69"/>
      <c r="G1562" s="70"/>
      <c r="H1562" s="71"/>
      <c r="I1562" s="72"/>
      <c r="J1562" s="70"/>
      <c r="K1562" s="70"/>
      <c r="L1562" s="70"/>
    </row>
    <row r="1563" spans="1:12" x14ac:dyDescent="0.25">
      <c r="A1563" s="67"/>
      <c r="B1563" s="68"/>
      <c r="C1563" s="67"/>
      <c r="D1563" s="67"/>
      <c r="E1563" s="67"/>
      <c r="F1563" s="69"/>
      <c r="G1563" s="70"/>
      <c r="H1563" s="71"/>
      <c r="I1563" s="72"/>
      <c r="J1563" s="70"/>
      <c r="K1563" s="70"/>
      <c r="L1563" s="70"/>
    </row>
    <row r="1564" spans="1:12" x14ac:dyDescent="0.25">
      <c r="A1564" s="67"/>
      <c r="B1564" s="68"/>
      <c r="C1564" s="67"/>
      <c r="D1564" s="67"/>
      <c r="E1564" s="67"/>
      <c r="F1564" s="69"/>
      <c r="G1564" s="70"/>
      <c r="H1564" s="71"/>
      <c r="I1564" s="72"/>
      <c r="J1564" s="70"/>
      <c r="K1564" s="70"/>
      <c r="L1564" s="70"/>
    </row>
    <row r="1565" spans="1:12" x14ac:dyDescent="0.25">
      <c r="A1565" s="67"/>
      <c r="B1565" s="68"/>
      <c r="C1565" s="67"/>
      <c r="D1565" s="67"/>
      <c r="E1565" s="67"/>
      <c r="F1565" s="69"/>
      <c r="G1565" s="70"/>
      <c r="H1565" s="71"/>
      <c r="I1565" s="72"/>
      <c r="J1565" s="70"/>
      <c r="K1565" s="70"/>
      <c r="L1565" s="70"/>
    </row>
    <row r="1566" spans="1:12" x14ac:dyDescent="0.25">
      <c r="A1566" s="67"/>
      <c r="B1566" s="68"/>
      <c r="C1566" s="67"/>
      <c r="D1566" s="67"/>
      <c r="E1566" s="67"/>
      <c r="F1566" s="69"/>
      <c r="G1566" s="70"/>
      <c r="H1566" s="71"/>
      <c r="I1566" s="72"/>
      <c r="J1566" s="70"/>
      <c r="K1566" s="70"/>
      <c r="L1566" s="70"/>
    </row>
    <row r="1567" spans="1:12" x14ac:dyDescent="0.25">
      <c r="A1567" s="67"/>
      <c r="B1567" s="68"/>
      <c r="C1567" s="67"/>
      <c r="D1567" s="67"/>
      <c r="E1567" s="67"/>
      <c r="F1567" s="69"/>
      <c r="G1567" s="70"/>
      <c r="H1567" s="71"/>
      <c r="I1567" s="72"/>
      <c r="J1567" s="70"/>
      <c r="K1567" s="70"/>
      <c r="L1567" s="70"/>
    </row>
    <row r="1568" spans="1:12" x14ac:dyDescent="0.25">
      <c r="A1568" s="67"/>
      <c r="B1568" s="68"/>
      <c r="C1568" s="67"/>
      <c r="D1568" s="67"/>
      <c r="E1568" s="67"/>
      <c r="F1568" s="69"/>
      <c r="G1568" s="70"/>
      <c r="H1568" s="71"/>
      <c r="I1568" s="72"/>
      <c r="J1568" s="70"/>
      <c r="K1568" s="70"/>
      <c r="L1568" s="70"/>
    </row>
    <row r="1569" spans="1:12" x14ac:dyDescent="0.25">
      <c r="A1569" s="67"/>
      <c r="B1569" s="68"/>
      <c r="C1569" s="67"/>
      <c r="D1569" s="67"/>
      <c r="E1569" s="67"/>
      <c r="F1569" s="69"/>
      <c r="G1569" s="70"/>
      <c r="H1569" s="71"/>
      <c r="I1569" s="72"/>
      <c r="J1569" s="70"/>
      <c r="K1569" s="70"/>
      <c r="L1569" s="70"/>
    </row>
    <row r="1570" spans="1:12" x14ac:dyDescent="0.25">
      <c r="A1570" s="67"/>
      <c r="B1570" s="68"/>
      <c r="C1570" s="67"/>
      <c r="D1570" s="67"/>
      <c r="E1570" s="67"/>
      <c r="F1570" s="69"/>
      <c r="G1570" s="70"/>
      <c r="H1570" s="71"/>
      <c r="I1570" s="72"/>
      <c r="J1570" s="70"/>
      <c r="K1570" s="70"/>
      <c r="L1570" s="70"/>
    </row>
    <row r="1571" spans="1:12" x14ac:dyDescent="0.25">
      <c r="A1571" s="67"/>
      <c r="B1571" s="68"/>
      <c r="C1571" s="67"/>
      <c r="D1571" s="67"/>
      <c r="E1571" s="67"/>
      <c r="F1571" s="69"/>
      <c r="G1571" s="70"/>
      <c r="H1571" s="71"/>
      <c r="I1571" s="72"/>
      <c r="J1571" s="70"/>
      <c r="K1571" s="70"/>
      <c r="L1571" s="70"/>
    </row>
    <row r="1572" spans="1:12" x14ac:dyDescent="0.25">
      <c r="A1572" s="67"/>
      <c r="B1572" s="68"/>
      <c r="C1572" s="67"/>
      <c r="D1572" s="67"/>
      <c r="E1572" s="67"/>
      <c r="F1572" s="69"/>
      <c r="G1572" s="70"/>
      <c r="H1572" s="71"/>
      <c r="I1572" s="72"/>
      <c r="J1572" s="70"/>
      <c r="K1572" s="70"/>
      <c r="L1572" s="70"/>
    </row>
    <row r="1573" spans="1:12" x14ac:dyDescent="0.25">
      <c r="A1573" s="67"/>
      <c r="B1573" s="68"/>
      <c r="C1573" s="67"/>
      <c r="D1573" s="67"/>
      <c r="E1573" s="67"/>
      <c r="F1573" s="69"/>
      <c r="G1573" s="70"/>
      <c r="H1573" s="71"/>
      <c r="I1573" s="72"/>
      <c r="J1573" s="70"/>
      <c r="K1573" s="70"/>
      <c r="L1573" s="70"/>
    </row>
    <row r="1574" spans="1:12" x14ac:dyDescent="0.25">
      <c r="A1574" s="67"/>
      <c r="B1574" s="68"/>
      <c r="C1574" s="67"/>
      <c r="D1574" s="67"/>
      <c r="E1574" s="67"/>
      <c r="F1574" s="69"/>
      <c r="G1574" s="70"/>
      <c r="H1574" s="71"/>
      <c r="I1574" s="72"/>
      <c r="J1574" s="70"/>
      <c r="K1574" s="70"/>
      <c r="L1574" s="70"/>
    </row>
    <row r="1575" spans="1:12" x14ac:dyDescent="0.25">
      <c r="A1575" s="67"/>
      <c r="B1575" s="68"/>
      <c r="C1575" s="67"/>
      <c r="D1575" s="67"/>
      <c r="E1575" s="67"/>
      <c r="F1575" s="69"/>
      <c r="G1575" s="70"/>
      <c r="H1575" s="71"/>
      <c r="I1575" s="72"/>
      <c r="J1575" s="70"/>
      <c r="K1575" s="70"/>
      <c r="L1575" s="70"/>
    </row>
    <row r="1576" spans="1:12" x14ac:dyDescent="0.25">
      <c r="A1576" s="67"/>
      <c r="B1576" s="68"/>
      <c r="C1576" s="67"/>
      <c r="D1576" s="67"/>
      <c r="E1576" s="67"/>
      <c r="F1576" s="69"/>
      <c r="G1576" s="70"/>
      <c r="H1576" s="71"/>
      <c r="I1576" s="72"/>
      <c r="J1576" s="70"/>
      <c r="K1576" s="70"/>
      <c r="L1576" s="70"/>
    </row>
    <row r="1577" spans="1:12" x14ac:dyDescent="0.25">
      <c r="A1577" s="67"/>
      <c r="B1577" s="68"/>
      <c r="C1577" s="67"/>
      <c r="D1577" s="67"/>
      <c r="E1577" s="67"/>
      <c r="F1577" s="69"/>
      <c r="G1577" s="70"/>
      <c r="H1577" s="71"/>
      <c r="I1577" s="72"/>
      <c r="J1577" s="70"/>
      <c r="K1577" s="70"/>
      <c r="L1577" s="70"/>
    </row>
    <row r="1578" spans="1:12" x14ac:dyDescent="0.25">
      <c r="A1578" s="67"/>
      <c r="B1578" s="68"/>
      <c r="C1578" s="67"/>
      <c r="D1578" s="67"/>
      <c r="E1578" s="67"/>
      <c r="F1578" s="69"/>
      <c r="G1578" s="70"/>
      <c r="H1578" s="71"/>
      <c r="I1578" s="72"/>
      <c r="J1578" s="70"/>
      <c r="K1578" s="70"/>
      <c r="L1578" s="70"/>
    </row>
    <row r="1579" spans="1:12" x14ac:dyDescent="0.25">
      <c r="A1579" s="67"/>
      <c r="B1579" s="68"/>
      <c r="C1579" s="67"/>
      <c r="D1579" s="67"/>
      <c r="E1579" s="67"/>
      <c r="F1579" s="69"/>
      <c r="G1579" s="70"/>
      <c r="H1579" s="71"/>
      <c r="I1579" s="72"/>
      <c r="J1579" s="70"/>
      <c r="K1579" s="70"/>
      <c r="L1579" s="70"/>
    </row>
    <row r="1580" spans="1:12" x14ac:dyDescent="0.25">
      <c r="A1580" s="67"/>
      <c r="B1580" s="68"/>
      <c r="C1580" s="67"/>
      <c r="D1580" s="67"/>
      <c r="E1580" s="67"/>
      <c r="F1580" s="69"/>
      <c r="G1580" s="70"/>
      <c r="H1580" s="71"/>
      <c r="I1580" s="72"/>
      <c r="J1580" s="70"/>
      <c r="K1580" s="70"/>
      <c r="L1580" s="70"/>
    </row>
    <row r="1581" spans="1:12" x14ac:dyDescent="0.25">
      <c r="A1581" s="67"/>
      <c r="B1581" s="68"/>
      <c r="C1581" s="67"/>
      <c r="D1581" s="67"/>
      <c r="E1581" s="67"/>
      <c r="F1581" s="69"/>
      <c r="G1581" s="70"/>
      <c r="H1581" s="71"/>
      <c r="I1581" s="72"/>
      <c r="J1581" s="70"/>
      <c r="K1581" s="70"/>
      <c r="L1581" s="70"/>
    </row>
    <row r="1582" spans="1:12" x14ac:dyDescent="0.25">
      <c r="A1582" s="67"/>
      <c r="B1582" s="68"/>
      <c r="C1582" s="67"/>
      <c r="D1582" s="67"/>
      <c r="E1582" s="67"/>
      <c r="F1582" s="69"/>
      <c r="G1582" s="70"/>
      <c r="H1582" s="71"/>
      <c r="I1582" s="72"/>
      <c r="J1582" s="70"/>
      <c r="K1582" s="70"/>
      <c r="L1582" s="70"/>
    </row>
    <row r="1583" spans="1:12" x14ac:dyDescent="0.25">
      <c r="A1583" s="67"/>
      <c r="B1583" s="68"/>
      <c r="C1583" s="67"/>
      <c r="D1583" s="67"/>
      <c r="E1583" s="67"/>
      <c r="F1583" s="69"/>
      <c r="G1583" s="70"/>
      <c r="H1583" s="71"/>
      <c r="I1583" s="72"/>
      <c r="J1583" s="70"/>
      <c r="K1583" s="70"/>
      <c r="L1583" s="70"/>
    </row>
    <row r="1584" spans="1:12" x14ac:dyDescent="0.25">
      <c r="A1584" s="67"/>
      <c r="B1584" s="68"/>
      <c r="C1584" s="67"/>
      <c r="D1584" s="67"/>
      <c r="E1584" s="67"/>
      <c r="F1584" s="69"/>
      <c r="G1584" s="70"/>
      <c r="H1584" s="71"/>
      <c r="I1584" s="72"/>
      <c r="J1584" s="70"/>
      <c r="K1584" s="70"/>
      <c r="L1584" s="70"/>
    </row>
    <row r="1585" spans="1:12" x14ac:dyDescent="0.25">
      <c r="A1585" s="67"/>
      <c r="B1585" s="68"/>
      <c r="C1585" s="67"/>
      <c r="D1585" s="67"/>
      <c r="E1585" s="67"/>
      <c r="F1585" s="69"/>
      <c r="G1585" s="70"/>
      <c r="H1585" s="71"/>
      <c r="I1585" s="72"/>
      <c r="J1585" s="70"/>
      <c r="K1585" s="70"/>
      <c r="L1585" s="70"/>
    </row>
    <row r="1586" spans="1:12" x14ac:dyDescent="0.25">
      <c r="A1586" s="67"/>
      <c r="B1586" s="68"/>
      <c r="C1586" s="67"/>
      <c r="D1586" s="67"/>
      <c r="E1586" s="67"/>
      <c r="F1586" s="69"/>
      <c r="G1586" s="70"/>
      <c r="H1586" s="71"/>
      <c r="I1586" s="72"/>
      <c r="J1586" s="70"/>
      <c r="K1586" s="70"/>
      <c r="L1586" s="70"/>
    </row>
    <row r="1587" spans="1:12" x14ac:dyDescent="0.25">
      <c r="A1587" s="67"/>
      <c r="B1587" s="68"/>
      <c r="C1587" s="67"/>
      <c r="D1587" s="67"/>
      <c r="E1587" s="67"/>
      <c r="F1587" s="69"/>
      <c r="G1587" s="70"/>
      <c r="H1587" s="71"/>
      <c r="I1587" s="72"/>
      <c r="J1587" s="70"/>
      <c r="K1587" s="70"/>
      <c r="L1587" s="70"/>
    </row>
    <row r="1588" spans="1:12" x14ac:dyDescent="0.25">
      <c r="A1588" s="67"/>
      <c r="B1588" s="68"/>
      <c r="C1588" s="67"/>
      <c r="D1588" s="67"/>
      <c r="E1588" s="67"/>
      <c r="F1588" s="69"/>
      <c r="G1588" s="70"/>
      <c r="H1588" s="71"/>
      <c r="I1588" s="72"/>
      <c r="J1588" s="70"/>
      <c r="K1588" s="70"/>
      <c r="L1588" s="70"/>
    </row>
    <row r="1589" spans="1:12" x14ac:dyDescent="0.25">
      <c r="A1589" s="67"/>
      <c r="B1589" s="68"/>
      <c r="C1589" s="67"/>
      <c r="D1589" s="67"/>
      <c r="E1589" s="67"/>
      <c r="F1589" s="69"/>
      <c r="G1589" s="70"/>
      <c r="H1589" s="71"/>
      <c r="I1589" s="72"/>
      <c r="J1589" s="70"/>
      <c r="K1589" s="70"/>
      <c r="L1589" s="70"/>
    </row>
    <row r="1590" spans="1:12" x14ac:dyDescent="0.25">
      <c r="A1590" s="67"/>
      <c r="B1590" s="68"/>
      <c r="C1590" s="67"/>
      <c r="D1590" s="67"/>
      <c r="E1590" s="67"/>
      <c r="F1590" s="69"/>
      <c r="G1590" s="70"/>
      <c r="H1590" s="71"/>
      <c r="I1590" s="72"/>
      <c r="J1590" s="70"/>
      <c r="K1590" s="70"/>
      <c r="L1590" s="70"/>
    </row>
    <row r="1591" spans="1:12" x14ac:dyDescent="0.25">
      <c r="A1591" s="67"/>
      <c r="B1591" s="68"/>
      <c r="C1591" s="67"/>
      <c r="D1591" s="67"/>
      <c r="E1591" s="67"/>
      <c r="F1591" s="69"/>
      <c r="G1591" s="70"/>
      <c r="H1591" s="71"/>
      <c r="I1591" s="72"/>
      <c r="J1591" s="70"/>
      <c r="K1591" s="70"/>
      <c r="L1591" s="70"/>
    </row>
    <row r="1592" spans="1:12" x14ac:dyDescent="0.25">
      <c r="A1592" s="67"/>
      <c r="B1592" s="68"/>
      <c r="C1592" s="67"/>
      <c r="D1592" s="67"/>
      <c r="E1592" s="67"/>
      <c r="F1592" s="69"/>
      <c r="G1592" s="70"/>
      <c r="H1592" s="71"/>
      <c r="I1592" s="72"/>
      <c r="J1592" s="70"/>
      <c r="K1592" s="70"/>
      <c r="L1592" s="70"/>
    </row>
    <row r="1593" spans="1:12" x14ac:dyDescent="0.25">
      <c r="A1593" s="67"/>
      <c r="B1593" s="68"/>
      <c r="C1593" s="67"/>
      <c r="D1593" s="67"/>
      <c r="E1593" s="67"/>
      <c r="F1593" s="69"/>
      <c r="G1593" s="70"/>
      <c r="H1593" s="71"/>
      <c r="I1593" s="72"/>
      <c r="J1593" s="70"/>
      <c r="K1593" s="70"/>
      <c r="L1593" s="70"/>
    </row>
    <row r="1594" spans="1:12" x14ac:dyDescent="0.25">
      <c r="A1594" s="67"/>
      <c r="B1594" s="68"/>
      <c r="C1594" s="67"/>
      <c r="D1594" s="67"/>
      <c r="E1594" s="67"/>
      <c r="F1594" s="69"/>
      <c r="G1594" s="70"/>
      <c r="H1594" s="71"/>
      <c r="I1594" s="72"/>
      <c r="J1594" s="70"/>
      <c r="K1594" s="70"/>
      <c r="L1594" s="70"/>
    </row>
    <row r="1595" spans="1:12" x14ac:dyDescent="0.25">
      <c r="A1595" s="67"/>
      <c r="B1595" s="68"/>
      <c r="C1595" s="67"/>
      <c r="D1595" s="67"/>
      <c r="E1595" s="67"/>
      <c r="F1595" s="69"/>
      <c r="G1595" s="70"/>
      <c r="H1595" s="71"/>
      <c r="I1595" s="72"/>
      <c r="J1595" s="70"/>
      <c r="K1595" s="70"/>
      <c r="L1595" s="70"/>
    </row>
    <row r="1596" spans="1:12" x14ac:dyDescent="0.25">
      <c r="A1596" s="67"/>
      <c r="B1596" s="68"/>
      <c r="C1596" s="67"/>
      <c r="D1596" s="67"/>
      <c r="E1596" s="67"/>
      <c r="F1596" s="69"/>
      <c r="G1596" s="70"/>
      <c r="H1596" s="71"/>
      <c r="I1596" s="72"/>
      <c r="J1596" s="70"/>
      <c r="K1596" s="70"/>
      <c r="L1596" s="70"/>
    </row>
    <row r="1597" spans="1:12" x14ac:dyDescent="0.25">
      <c r="A1597" s="67"/>
      <c r="B1597" s="68"/>
      <c r="C1597" s="67"/>
      <c r="D1597" s="67"/>
      <c r="E1597" s="67"/>
      <c r="F1597" s="69"/>
      <c r="G1597" s="70"/>
      <c r="H1597" s="71"/>
      <c r="I1597" s="72"/>
      <c r="J1597" s="70"/>
      <c r="K1597" s="70"/>
      <c r="L1597" s="70"/>
    </row>
    <row r="1598" spans="1:12" x14ac:dyDescent="0.25">
      <c r="A1598" s="67"/>
      <c r="B1598" s="68"/>
      <c r="C1598" s="67"/>
      <c r="D1598" s="67"/>
      <c r="E1598" s="67"/>
      <c r="F1598" s="69"/>
      <c r="G1598" s="70"/>
      <c r="H1598" s="71"/>
      <c r="I1598" s="72"/>
      <c r="J1598" s="70"/>
      <c r="K1598" s="70"/>
      <c r="L1598" s="70"/>
    </row>
    <row r="1599" spans="1:12" x14ac:dyDescent="0.25">
      <c r="A1599" s="67"/>
      <c r="B1599" s="68"/>
      <c r="C1599" s="67"/>
      <c r="D1599" s="67"/>
      <c r="E1599" s="67"/>
      <c r="F1599" s="69"/>
      <c r="G1599" s="70"/>
      <c r="H1599" s="71"/>
      <c r="I1599" s="72"/>
      <c r="J1599" s="70"/>
      <c r="K1599" s="70"/>
      <c r="L1599" s="70"/>
    </row>
    <row r="1600" spans="1:12" x14ac:dyDescent="0.25">
      <c r="A1600" s="67"/>
      <c r="B1600" s="68"/>
      <c r="C1600" s="67"/>
      <c r="D1600" s="67"/>
      <c r="E1600" s="67"/>
      <c r="F1600" s="69"/>
      <c r="G1600" s="70"/>
      <c r="H1600" s="71"/>
      <c r="I1600" s="72"/>
      <c r="J1600" s="70"/>
      <c r="K1600" s="70"/>
      <c r="L1600" s="70"/>
    </row>
    <row r="1601" spans="1:12" x14ac:dyDescent="0.25">
      <c r="A1601" s="67"/>
      <c r="B1601" s="68"/>
      <c r="C1601" s="67"/>
      <c r="D1601" s="67"/>
      <c r="E1601" s="67"/>
      <c r="F1601" s="69"/>
      <c r="G1601" s="70"/>
      <c r="H1601" s="71"/>
      <c r="I1601" s="72"/>
      <c r="J1601" s="70"/>
      <c r="K1601" s="70"/>
      <c r="L1601" s="70"/>
    </row>
    <row r="1602" spans="1:12" x14ac:dyDescent="0.25">
      <c r="A1602" s="67"/>
      <c r="B1602" s="68"/>
      <c r="C1602" s="67"/>
      <c r="D1602" s="67"/>
      <c r="E1602" s="67"/>
      <c r="F1602" s="69"/>
      <c r="G1602" s="70"/>
      <c r="H1602" s="71"/>
      <c r="I1602" s="72"/>
      <c r="J1602" s="70"/>
      <c r="K1602" s="70"/>
      <c r="L1602" s="70"/>
    </row>
    <row r="1603" spans="1:12" x14ac:dyDescent="0.25">
      <c r="A1603" s="67"/>
      <c r="B1603" s="68"/>
      <c r="C1603" s="67"/>
      <c r="D1603" s="67"/>
      <c r="E1603" s="67"/>
      <c r="F1603" s="69"/>
      <c r="G1603" s="70"/>
      <c r="H1603" s="71"/>
      <c r="I1603" s="72"/>
      <c r="J1603" s="70"/>
      <c r="K1603" s="70"/>
      <c r="L1603" s="70"/>
    </row>
    <row r="1604" spans="1:12" x14ac:dyDescent="0.25">
      <c r="A1604" s="67"/>
      <c r="B1604" s="68"/>
      <c r="C1604" s="67"/>
      <c r="D1604" s="67"/>
      <c r="E1604" s="67"/>
      <c r="F1604" s="69"/>
      <c r="G1604" s="70"/>
      <c r="H1604" s="71"/>
      <c r="I1604" s="72"/>
      <c r="J1604" s="70"/>
      <c r="K1604" s="70"/>
      <c r="L1604" s="70"/>
    </row>
    <row r="1605" spans="1:12" x14ac:dyDescent="0.25">
      <c r="A1605" s="67"/>
      <c r="B1605" s="68"/>
      <c r="C1605" s="67"/>
      <c r="D1605" s="67"/>
      <c r="E1605" s="67"/>
      <c r="F1605" s="69"/>
      <c r="G1605" s="70"/>
      <c r="H1605" s="71"/>
      <c r="I1605" s="72"/>
      <c r="J1605" s="70"/>
      <c r="K1605" s="70"/>
      <c r="L1605" s="70"/>
    </row>
    <row r="1606" spans="1:12" x14ac:dyDescent="0.25">
      <c r="A1606" s="67"/>
      <c r="B1606" s="68"/>
      <c r="C1606" s="67"/>
      <c r="D1606" s="67"/>
      <c r="E1606" s="67"/>
      <c r="F1606" s="69"/>
      <c r="G1606" s="70"/>
      <c r="H1606" s="71"/>
      <c r="I1606" s="72"/>
      <c r="J1606" s="70"/>
      <c r="K1606" s="70"/>
      <c r="L1606" s="70"/>
    </row>
    <row r="1607" spans="1:12" x14ac:dyDescent="0.25">
      <c r="A1607" s="67"/>
      <c r="B1607" s="68"/>
      <c r="C1607" s="67"/>
      <c r="D1607" s="67"/>
      <c r="E1607" s="67"/>
      <c r="F1607" s="69"/>
      <c r="G1607" s="70"/>
      <c r="H1607" s="71"/>
      <c r="I1607" s="72"/>
      <c r="J1607" s="70"/>
      <c r="K1607" s="70"/>
      <c r="L1607" s="70"/>
    </row>
    <row r="1608" spans="1:12" x14ac:dyDescent="0.25">
      <c r="A1608" s="67"/>
      <c r="B1608" s="68"/>
      <c r="C1608" s="67"/>
      <c r="D1608" s="67"/>
      <c r="E1608" s="67"/>
      <c r="F1608" s="69"/>
      <c r="G1608" s="70"/>
      <c r="H1608" s="71"/>
      <c r="I1608" s="72"/>
      <c r="J1608" s="70"/>
      <c r="K1608" s="70"/>
      <c r="L1608" s="70"/>
    </row>
    <row r="1609" spans="1:12" x14ac:dyDescent="0.25">
      <c r="A1609" s="67"/>
      <c r="B1609" s="68"/>
      <c r="C1609" s="67"/>
      <c r="D1609" s="67"/>
      <c r="E1609" s="67"/>
      <c r="F1609" s="69"/>
      <c r="G1609" s="70"/>
      <c r="H1609" s="71"/>
      <c r="I1609" s="72"/>
      <c r="J1609" s="70"/>
      <c r="K1609" s="70"/>
      <c r="L1609" s="70"/>
    </row>
    <row r="1610" spans="1:12" x14ac:dyDescent="0.25">
      <c r="A1610" s="67"/>
      <c r="B1610" s="68"/>
      <c r="C1610" s="67"/>
      <c r="D1610" s="67"/>
      <c r="E1610" s="67"/>
      <c r="F1610" s="69"/>
      <c r="G1610" s="70"/>
      <c r="H1610" s="71"/>
      <c r="I1610" s="72"/>
      <c r="J1610" s="70"/>
      <c r="K1610" s="70"/>
      <c r="L1610" s="70"/>
    </row>
    <row r="1611" spans="1:12" x14ac:dyDescent="0.25">
      <c r="A1611" s="67"/>
      <c r="B1611" s="68"/>
      <c r="C1611" s="67"/>
      <c r="D1611" s="67"/>
      <c r="E1611" s="67"/>
      <c r="F1611" s="69"/>
      <c r="G1611" s="70"/>
      <c r="H1611" s="71"/>
      <c r="I1611" s="72"/>
      <c r="J1611" s="70"/>
      <c r="K1611" s="70"/>
      <c r="L1611" s="70"/>
    </row>
    <row r="1612" spans="1:12" x14ac:dyDescent="0.25">
      <c r="A1612" s="67"/>
      <c r="B1612" s="68"/>
      <c r="C1612" s="67"/>
      <c r="D1612" s="67"/>
      <c r="E1612" s="67"/>
      <c r="F1612" s="69"/>
      <c r="G1612" s="70"/>
      <c r="H1612" s="71"/>
      <c r="I1612" s="72"/>
      <c r="J1612" s="70"/>
      <c r="K1612" s="70"/>
      <c r="L1612" s="70"/>
    </row>
    <row r="1613" spans="1:12" x14ac:dyDescent="0.25">
      <c r="A1613" s="67"/>
      <c r="B1613" s="68"/>
      <c r="C1613" s="67"/>
      <c r="D1613" s="67"/>
      <c r="E1613" s="67"/>
      <c r="F1613" s="69"/>
      <c r="G1613" s="70"/>
      <c r="H1613" s="71"/>
      <c r="I1613" s="72"/>
      <c r="J1613" s="70"/>
      <c r="K1613" s="70"/>
      <c r="L1613" s="70"/>
    </row>
    <row r="1614" spans="1:12" x14ac:dyDescent="0.25">
      <c r="A1614" s="67"/>
      <c r="B1614" s="68"/>
      <c r="C1614" s="67"/>
      <c r="D1614" s="67"/>
      <c r="E1614" s="67"/>
      <c r="F1614" s="69"/>
      <c r="G1614" s="70"/>
      <c r="H1614" s="71"/>
      <c r="I1614" s="72"/>
      <c r="J1614" s="70"/>
      <c r="K1614" s="70"/>
      <c r="L1614" s="70"/>
    </row>
    <row r="1615" spans="1:12" x14ac:dyDescent="0.25">
      <c r="A1615" s="67"/>
      <c r="B1615" s="68"/>
      <c r="C1615" s="67"/>
      <c r="D1615" s="67"/>
      <c r="E1615" s="67"/>
      <c r="F1615" s="69"/>
      <c r="G1615" s="70"/>
      <c r="H1615" s="71"/>
      <c r="I1615" s="72"/>
      <c r="J1615" s="70"/>
      <c r="K1615" s="70"/>
      <c r="L1615" s="70"/>
    </row>
    <row r="1616" spans="1:12" x14ac:dyDescent="0.25">
      <c r="A1616" s="67"/>
      <c r="B1616" s="68"/>
      <c r="C1616" s="67"/>
      <c r="D1616" s="67"/>
      <c r="E1616" s="67"/>
      <c r="F1616" s="69"/>
      <c r="G1616" s="70"/>
      <c r="H1616" s="71"/>
      <c r="I1616" s="72"/>
      <c r="J1616" s="70"/>
      <c r="K1616" s="70"/>
      <c r="L1616" s="70"/>
    </row>
    <row r="1617" spans="1:12" x14ac:dyDescent="0.25">
      <c r="A1617" s="67"/>
      <c r="B1617" s="68"/>
      <c r="C1617" s="67"/>
      <c r="D1617" s="67"/>
      <c r="E1617" s="67"/>
      <c r="F1617" s="69"/>
      <c r="G1617" s="70"/>
      <c r="H1617" s="71"/>
      <c r="I1617" s="72"/>
      <c r="J1617" s="70"/>
      <c r="K1617" s="70"/>
      <c r="L1617" s="70"/>
    </row>
    <row r="1618" spans="1:12" x14ac:dyDescent="0.25">
      <c r="A1618" s="67"/>
      <c r="B1618" s="68"/>
      <c r="C1618" s="67"/>
      <c r="D1618" s="67"/>
      <c r="E1618" s="67"/>
      <c r="F1618" s="69"/>
      <c r="G1618" s="70"/>
      <c r="H1618" s="71"/>
      <c r="I1618" s="72"/>
      <c r="J1618" s="70"/>
      <c r="K1618" s="70"/>
      <c r="L1618" s="70"/>
    </row>
    <row r="1619" spans="1:12" x14ac:dyDescent="0.25">
      <c r="A1619" s="67"/>
      <c r="B1619" s="68"/>
      <c r="C1619" s="67"/>
      <c r="D1619" s="67"/>
      <c r="E1619" s="67"/>
      <c r="F1619" s="69"/>
      <c r="G1619" s="70"/>
      <c r="H1619" s="71"/>
      <c r="I1619" s="72"/>
      <c r="J1619" s="70"/>
      <c r="K1619" s="70"/>
      <c r="L1619" s="70"/>
    </row>
    <row r="1620" spans="1:12" x14ac:dyDescent="0.25">
      <c r="A1620" s="67"/>
      <c r="B1620" s="68"/>
      <c r="C1620" s="67"/>
      <c r="D1620" s="67"/>
      <c r="E1620" s="67"/>
      <c r="F1620" s="69"/>
      <c r="G1620" s="70"/>
      <c r="H1620" s="71"/>
      <c r="I1620" s="72"/>
      <c r="J1620" s="70"/>
      <c r="K1620" s="70"/>
      <c r="L1620" s="70"/>
    </row>
    <row r="1621" spans="1:12" x14ac:dyDescent="0.25">
      <c r="A1621" s="67"/>
      <c r="B1621" s="68"/>
      <c r="C1621" s="67"/>
      <c r="D1621" s="67"/>
      <c r="E1621" s="67"/>
      <c r="F1621" s="69"/>
      <c r="G1621" s="70"/>
      <c r="H1621" s="71"/>
      <c r="I1621" s="72"/>
      <c r="J1621" s="70"/>
      <c r="K1621" s="70"/>
      <c r="L1621" s="70"/>
    </row>
    <row r="1622" spans="1:12" x14ac:dyDescent="0.25">
      <c r="A1622" s="67"/>
      <c r="B1622" s="68"/>
      <c r="C1622" s="67"/>
      <c r="D1622" s="67"/>
      <c r="E1622" s="67"/>
      <c r="F1622" s="69"/>
      <c r="G1622" s="70"/>
      <c r="H1622" s="71"/>
      <c r="I1622" s="72"/>
      <c r="J1622" s="70"/>
      <c r="K1622" s="70"/>
      <c r="L1622" s="70"/>
    </row>
    <row r="1623" spans="1:12" x14ac:dyDescent="0.25">
      <c r="A1623" s="67"/>
      <c r="B1623" s="68"/>
      <c r="C1623" s="67"/>
      <c r="D1623" s="67"/>
      <c r="E1623" s="67"/>
      <c r="F1623" s="69"/>
      <c r="G1623" s="70"/>
      <c r="H1623" s="71"/>
      <c r="I1623" s="72"/>
      <c r="J1623" s="70"/>
      <c r="K1623" s="70"/>
      <c r="L1623" s="70"/>
    </row>
    <row r="1624" spans="1:12" x14ac:dyDescent="0.25">
      <c r="A1624" s="67"/>
      <c r="B1624" s="68"/>
      <c r="C1624" s="67"/>
      <c r="D1624" s="67"/>
      <c r="E1624" s="67"/>
      <c r="F1624" s="69"/>
      <c r="G1624" s="70"/>
      <c r="H1624" s="71"/>
      <c r="I1624" s="72"/>
      <c r="J1624" s="70"/>
      <c r="K1624" s="70"/>
      <c r="L1624" s="70"/>
    </row>
    <row r="1625" spans="1:12" x14ac:dyDescent="0.25">
      <c r="A1625" s="67"/>
      <c r="B1625" s="68"/>
      <c r="C1625" s="67"/>
      <c r="D1625" s="67"/>
      <c r="E1625" s="67"/>
      <c r="F1625" s="69"/>
      <c r="G1625" s="70"/>
      <c r="H1625" s="71"/>
      <c r="I1625" s="72"/>
      <c r="J1625" s="70"/>
      <c r="K1625" s="70"/>
      <c r="L1625" s="70"/>
    </row>
    <row r="1626" spans="1:12" x14ac:dyDescent="0.25">
      <c r="A1626" s="67"/>
      <c r="B1626" s="68"/>
      <c r="C1626" s="67"/>
      <c r="D1626" s="67"/>
      <c r="E1626" s="67"/>
      <c r="F1626" s="69"/>
      <c r="G1626" s="70"/>
      <c r="H1626" s="71"/>
      <c r="I1626" s="72"/>
      <c r="J1626" s="70"/>
      <c r="K1626" s="70"/>
      <c r="L1626" s="70"/>
    </row>
    <row r="1627" spans="1:12" x14ac:dyDescent="0.25">
      <c r="A1627" s="67"/>
      <c r="B1627" s="68"/>
      <c r="C1627" s="67"/>
      <c r="D1627" s="67"/>
      <c r="E1627" s="67"/>
      <c r="F1627" s="69"/>
      <c r="G1627" s="70"/>
      <c r="H1627" s="71"/>
      <c r="I1627" s="72"/>
      <c r="J1627" s="70"/>
      <c r="K1627" s="70"/>
      <c r="L1627" s="70"/>
    </row>
    <row r="1628" spans="1:12" x14ac:dyDescent="0.25">
      <c r="A1628" s="67"/>
      <c r="B1628" s="68"/>
      <c r="C1628" s="67"/>
      <c r="D1628" s="67"/>
      <c r="E1628" s="67"/>
      <c r="F1628" s="69"/>
      <c r="G1628" s="70"/>
      <c r="H1628" s="71"/>
      <c r="I1628" s="72"/>
      <c r="J1628" s="70"/>
      <c r="K1628" s="70"/>
      <c r="L1628" s="70"/>
    </row>
    <row r="1629" spans="1:12" x14ac:dyDescent="0.25">
      <c r="A1629" s="67"/>
      <c r="B1629" s="68"/>
      <c r="C1629" s="67"/>
      <c r="D1629" s="67"/>
      <c r="E1629" s="67"/>
      <c r="F1629" s="69"/>
      <c r="G1629" s="70"/>
      <c r="H1629" s="71"/>
      <c r="I1629" s="72"/>
      <c r="J1629" s="70"/>
      <c r="K1629" s="70"/>
      <c r="L1629" s="70"/>
    </row>
    <row r="1630" spans="1:12" x14ac:dyDescent="0.25">
      <c r="A1630" s="67"/>
      <c r="B1630" s="68"/>
      <c r="C1630" s="67"/>
      <c r="D1630" s="67"/>
      <c r="E1630" s="67"/>
      <c r="F1630" s="69"/>
      <c r="G1630" s="70"/>
      <c r="H1630" s="71"/>
      <c r="I1630" s="72"/>
      <c r="J1630" s="70"/>
      <c r="K1630" s="70"/>
      <c r="L1630" s="70"/>
    </row>
    <row r="1631" spans="1:12" x14ac:dyDescent="0.25">
      <c r="A1631" s="67"/>
      <c r="B1631" s="68"/>
      <c r="C1631" s="67"/>
      <c r="D1631" s="67"/>
      <c r="E1631" s="67"/>
      <c r="F1631" s="69"/>
      <c r="G1631" s="70"/>
      <c r="H1631" s="71"/>
      <c r="I1631" s="72"/>
      <c r="J1631" s="70"/>
      <c r="K1631" s="70"/>
      <c r="L1631" s="70"/>
    </row>
    <row r="1632" spans="1:12" x14ac:dyDescent="0.25">
      <c r="A1632" s="67"/>
      <c r="B1632" s="68"/>
      <c r="C1632" s="67"/>
      <c r="D1632" s="67"/>
      <c r="E1632" s="67"/>
      <c r="F1632" s="69"/>
      <c r="G1632" s="70"/>
      <c r="H1632" s="71"/>
      <c r="I1632" s="72"/>
      <c r="J1632" s="70"/>
      <c r="K1632" s="70"/>
      <c r="L1632" s="70"/>
    </row>
    <row r="1633" spans="1:12" x14ac:dyDescent="0.25">
      <c r="A1633" s="67"/>
      <c r="B1633" s="68"/>
      <c r="C1633" s="67"/>
      <c r="D1633" s="67"/>
      <c r="E1633" s="67"/>
      <c r="F1633" s="69"/>
      <c r="G1633" s="70"/>
      <c r="H1633" s="71"/>
      <c r="I1633" s="72"/>
      <c r="J1633" s="70"/>
      <c r="K1633" s="70"/>
      <c r="L1633" s="70"/>
    </row>
    <row r="1634" spans="1:12" x14ac:dyDescent="0.25">
      <c r="A1634" s="67"/>
      <c r="B1634" s="68"/>
      <c r="C1634" s="67"/>
      <c r="D1634" s="67"/>
      <c r="E1634" s="67"/>
      <c r="F1634" s="69"/>
      <c r="G1634" s="70"/>
      <c r="H1634" s="71"/>
      <c r="I1634" s="72"/>
      <c r="J1634" s="70"/>
      <c r="K1634" s="70"/>
      <c r="L1634" s="70"/>
    </row>
    <row r="1635" spans="1:12" x14ac:dyDescent="0.25">
      <c r="A1635" s="67"/>
      <c r="B1635" s="68"/>
      <c r="C1635" s="67"/>
      <c r="D1635" s="67"/>
      <c r="E1635" s="67"/>
      <c r="F1635" s="69"/>
      <c r="G1635" s="70"/>
      <c r="H1635" s="71"/>
      <c r="I1635" s="72"/>
      <c r="J1635" s="70"/>
      <c r="K1635" s="70"/>
      <c r="L1635" s="70"/>
    </row>
    <row r="1636" spans="1:12" x14ac:dyDescent="0.25">
      <c r="A1636" s="67"/>
      <c r="B1636" s="68"/>
      <c r="C1636" s="67"/>
      <c r="D1636" s="67"/>
      <c r="E1636" s="67"/>
      <c r="F1636" s="69"/>
      <c r="G1636" s="70"/>
      <c r="H1636" s="71"/>
      <c r="I1636" s="72"/>
      <c r="J1636" s="70"/>
      <c r="K1636" s="70"/>
      <c r="L1636" s="70"/>
    </row>
    <row r="1637" spans="1:12" x14ac:dyDescent="0.25">
      <c r="A1637" s="67"/>
      <c r="B1637" s="68"/>
      <c r="C1637" s="67"/>
      <c r="D1637" s="67"/>
      <c r="E1637" s="67"/>
      <c r="F1637" s="69"/>
      <c r="G1637" s="70"/>
      <c r="H1637" s="71"/>
      <c r="I1637" s="72"/>
      <c r="J1637" s="70"/>
      <c r="K1637" s="70"/>
      <c r="L1637" s="70"/>
    </row>
    <row r="1638" spans="1:12" x14ac:dyDescent="0.25">
      <c r="A1638" s="67"/>
      <c r="B1638" s="68"/>
      <c r="C1638" s="67"/>
      <c r="D1638" s="67"/>
      <c r="E1638" s="67"/>
      <c r="F1638" s="69"/>
      <c r="G1638" s="70"/>
      <c r="H1638" s="71"/>
      <c r="I1638" s="72"/>
      <c r="J1638" s="70"/>
      <c r="K1638" s="70"/>
      <c r="L1638" s="70"/>
    </row>
    <row r="1639" spans="1:12" x14ac:dyDescent="0.25">
      <c r="A1639" s="67"/>
      <c r="B1639" s="68"/>
      <c r="C1639" s="67"/>
      <c r="D1639" s="67"/>
      <c r="E1639" s="67"/>
      <c r="F1639" s="69"/>
      <c r="G1639" s="70"/>
      <c r="H1639" s="71"/>
      <c r="I1639" s="72"/>
      <c r="J1639" s="70"/>
      <c r="K1639" s="70"/>
      <c r="L1639" s="70"/>
    </row>
    <row r="1640" spans="1:12" x14ac:dyDescent="0.25">
      <c r="A1640" s="67"/>
      <c r="B1640" s="68"/>
      <c r="C1640" s="67"/>
      <c r="D1640" s="67"/>
      <c r="E1640" s="67"/>
      <c r="F1640" s="69"/>
      <c r="G1640" s="70"/>
      <c r="H1640" s="71"/>
      <c r="I1640" s="72"/>
      <c r="J1640" s="70"/>
      <c r="K1640" s="70"/>
      <c r="L1640" s="70"/>
    </row>
    <row r="1641" spans="1:12" x14ac:dyDescent="0.25">
      <c r="A1641" s="67"/>
      <c r="B1641" s="68"/>
      <c r="C1641" s="67"/>
      <c r="D1641" s="67"/>
      <c r="E1641" s="67"/>
      <c r="F1641" s="69"/>
      <c r="G1641" s="70"/>
      <c r="H1641" s="71"/>
      <c r="I1641" s="72"/>
      <c r="J1641" s="70"/>
      <c r="K1641" s="70"/>
      <c r="L1641" s="70"/>
    </row>
    <row r="1642" spans="1:12" x14ac:dyDescent="0.25">
      <c r="A1642" s="67"/>
      <c r="B1642" s="68"/>
      <c r="C1642" s="67"/>
      <c r="D1642" s="67"/>
      <c r="E1642" s="67"/>
      <c r="F1642" s="69"/>
      <c r="G1642" s="70"/>
      <c r="H1642" s="71"/>
      <c r="I1642" s="72"/>
      <c r="J1642" s="70"/>
      <c r="K1642" s="70"/>
      <c r="L1642" s="70"/>
    </row>
    <row r="1643" spans="1:12" x14ac:dyDescent="0.25">
      <c r="A1643" s="67"/>
      <c r="B1643" s="68"/>
      <c r="C1643" s="67"/>
      <c r="D1643" s="67"/>
      <c r="E1643" s="67"/>
      <c r="F1643" s="69"/>
      <c r="G1643" s="70"/>
      <c r="H1643" s="71"/>
      <c r="I1643" s="72"/>
      <c r="J1643" s="70"/>
      <c r="K1643" s="70"/>
      <c r="L1643" s="70"/>
    </row>
    <row r="1644" spans="1:12" x14ac:dyDescent="0.25">
      <c r="A1644" s="67"/>
      <c r="B1644" s="68"/>
      <c r="C1644" s="67"/>
      <c r="D1644" s="67"/>
      <c r="E1644" s="67"/>
      <c r="F1644" s="69"/>
      <c r="G1644" s="70"/>
      <c r="H1644" s="71"/>
      <c r="I1644" s="72"/>
      <c r="J1644" s="70"/>
      <c r="K1644" s="70"/>
      <c r="L1644" s="70"/>
    </row>
    <row r="1645" spans="1:12" x14ac:dyDescent="0.25">
      <c r="A1645" s="67"/>
      <c r="B1645" s="68"/>
      <c r="C1645" s="67"/>
      <c r="D1645" s="67"/>
      <c r="E1645" s="67"/>
      <c r="F1645" s="69"/>
      <c r="G1645" s="70"/>
      <c r="H1645" s="71"/>
      <c r="I1645" s="72"/>
      <c r="J1645" s="70"/>
      <c r="K1645" s="70"/>
      <c r="L1645" s="70"/>
    </row>
    <row r="1646" spans="1:12" x14ac:dyDescent="0.25">
      <c r="A1646" s="67"/>
      <c r="B1646" s="68"/>
      <c r="C1646" s="67"/>
      <c r="D1646" s="67"/>
      <c r="E1646" s="67"/>
      <c r="F1646" s="69"/>
      <c r="G1646" s="70"/>
      <c r="H1646" s="71"/>
      <c r="I1646" s="72"/>
      <c r="J1646" s="70"/>
      <c r="K1646" s="70"/>
      <c r="L1646" s="70"/>
    </row>
    <row r="1647" spans="1:12" x14ac:dyDescent="0.25">
      <c r="A1647" s="67"/>
      <c r="B1647" s="68"/>
      <c r="C1647" s="67"/>
      <c r="D1647" s="67"/>
      <c r="E1647" s="67"/>
      <c r="F1647" s="69"/>
      <c r="G1647" s="70"/>
      <c r="H1647" s="71"/>
      <c r="I1647" s="72"/>
      <c r="J1647" s="70"/>
      <c r="K1647" s="70"/>
      <c r="L1647" s="70"/>
    </row>
    <row r="1648" spans="1:12" x14ac:dyDescent="0.25">
      <c r="A1648" s="67"/>
      <c r="B1648" s="68"/>
      <c r="C1648" s="67"/>
      <c r="D1648" s="67"/>
      <c r="E1648" s="67"/>
      <c r="F1648" s="69"/>
      <c r="G1648" s="70"/>
      <c r="H1648" s="71"/>
      <c r="I1648" s="72"/>
      <c r="J1648" s="70"/>
      <c r="K1648" s="70"/>
      <c r="L1648" s="70"/>
    </row>
    <row r="1649" spans="1:12" x14ac:dyDescent="0.25">
      <c r="A1649" s="67"/>
      <c r="B1649" s="68"/>
      <c r="C1649" s="67"/>
      <c r="D1649" s="67"/>
      <c r="E1649" s="67"/>
      <c r="F1649" s="69"/>
      <c r="G1649" s="70"/>
      <c r="H1649" s="71"/>
      <c r="I1649" s="72"/>
      <c r="J1649" s="70"/>
      <c r="K1649" s="70"/>
      <c r="L1649" s="70"/>
    </row>
    <row r="1650" spans="1:12" x14ac:dyDescent="0.25">
      <c r="A1650" s="67"/>
      <c r="B1650" s="68"/>
      <c r="C1650" s="67"/>
      <c r="D1650" s="67"/>
      <c r="E1650" s="67"/>
      <c r="F1650" s="69"/>
      <c r="G1650" s="70"/>
      <c r="H1650" s="71"/>
      <c r="I1650" s="72"/>
      <c r="J1650" s="70"/>
      <c r="K1650" s="70"/>
      <c r="L1650" s="70"/>
    </row>
    <row r="1651" spans="1:12" x14ac:dyDescent="0.25">
      <c r="A1651" s="67"/>
      <c r="B1651" s="68"/>
      <c r="C1651" s="67"/>
      <c r="D1651" s="67"/>
      <c r="E1651" s="67"/>
      <c r="F1651" s="69"/>
      <c r="G1651" s="70"/>
      <c r="H1651" s="71"/>
      <c r="I1651" s="72"/>
      <c r="J1651" s="70"/>
      <c r="K1651" s="70"/>
      <c r="L1651" s="70"/>
    </row>
    <row r="1652" spans="1:12" x14ac:dyDescent="0.25">
      <c r="A1652" s="67"/>
      <c r="B1652" s="68"/>
      <c r="C1652" s="67"/>
      <c r="D1652" s="67"/>
      <c r="E1652" s="67"/>
      <c r="F1652" s="69"/>
      <c r="G1652" s="70"/>
      <c r="H1652" s="71"/>
      <c r="I1652" s="72"/>
      <c r="J1652" s="70"/>
      <c r="K1652" s="70"/>
      <c r="L1652" s="70"/>
    </row>
    <row r="1653" spans="1:12" x14ac:dyDescent="0.25">
      <c r="A1653" s="67"/>
      <c r="B1653" s="68"/>
      <c r="C1653" s="67"/>
      <c r="D1653" s="67"/>
      <c r="E1653" s="67"/>
      <c r="F1653" s="69"/>
      <c r="G1653" s="70"/>
      <c r="H1653" s="71"/>
      <c r="I1653" s="72"/>
      <c r="J1653" s="70"/>
      <c r="K1653" s="70"/>
      <c r="L1653" s="70"/>
    </row>
    <row r="1654" spans="1:12" x14ac:dyDescent="0.25">
      <c r="A1654" s="67"/>
      <c r="B1654" s="68"/>
      <c r="C1654" s="67"/>
      <c r="D1654" s="67"/>
      <c r="E1654" s="67"/>
      <c r="F1654" s="69"/>
      <c r="G1654" s="70"/>
      <c r="H1654" s="71"/>
      <c r="I1654" s="72"/>
      <c r="J1654" s="70"/>
      <c r="K1654" s="70"/>
      <c r="L1654" s="70"/>
    </row>
    <row r="1655" spans="1:12" x14ac:dyDescent="0.25">
      <c r="A1655" s="67"/>
      <c r="B1655" s="68"/>
      <c r="C1655" s="67"/>
      <c r="D1655" s="67"/>
      <c r="E1655" s="67"/>
      <c r="F1655" s="69"/>
      <c r="G1655" s="70"/>
      <c r="H1655" s="71"/>
      <c r="I1655" s="72"/>
      <c r="J1655" s="70"/>
      <c r="K1655" s="70"/>
      <c r="L1655" s="70"/>
    </row>
    <row r="1656" spans="1:12" x14ac:dyDescent="0.25">
      <c r="A1656" s="67"/>
      <c r="B1656" s="68"/>
      <c r="C1656" s="67"/>
      <c r="D1656" s="67"/>
      <c r="E1656" s="67"/>
      <c r="F1656" s="69"/>
      <c r="G1656" s="70"/>
      <c r="H1656" s="71"/>
      <c r="I1656" s="72"/>
      <c r="J1656" s="70"/>
      <c r="K1656" s="70"/>
      <c r="L1656" s="70"/>
    </row>
    <row r="1657" spans="1:12" x14ac:dyDescent="0.25">
      <c r="A1657" s="67"/>
      <c r="B1657" s="68"/>
      <c r="C1657" s="67"/>
      <c r="D1657" s="67"/>
      <c r="E1657" s="67"/>
      <c r="F1657" s="69"/>
      <c r="G1657" s="70"/>
      <c r="H1657" s="71"/>
      <c r="I1657" s="72"/>
      <c r="J1657" s="70"/>
      <c r="K1657" s="70"/>
      <c r="L1657" s="70"/>
    </row>
    <row r="1658" spans="1:12" x14ac:dyDescent="0.25">
      <c r="A1658" s="67"/>
      <c r="B1658" s="68"/>
      <c r="C1658" s="67"/>
      <c r="D1658" s="67"/>
      <c r="E1658" s="67"/>
      <c r="F1658" s="69"/>
      <c r="G1658" s="70"/>
      <c r="H1658" s="71"/>
      <c r="I1658" s="72"/>
      <c r="J1658" s="70"/>
      <c r="K1658" s="70"/>
      <c r="L1658" s="70"/>
    </row>
  </sheetData>
  <conditionalFormatting sqref="F1:F1658">
    <cfRule type="top10" dxfId="97" priority="1" percent="1" bottom="1" rank="10"/>
    <cfRule type="top10" dxfId="96" priority="2" percent="1" rank="10"/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0"/>
  <sheetViews>
    <sheetView workbookViewId="0">
      <selection activeCell="N25" sqref="N25"/>
    </sheetView>
  </sheetViews>
  <sheetFormatPr defaultRowHeight="15" x14ac:dyDescent="0.25"/>
  <cols>
    <col min="1" max="1" width="14.28515625" customWidth="1"/>
    <col min="2" max="2" width="21.140625" bestFit="1" customWidth="1"/>
    <col min="11" max="11" width="23.28515625" bestFit="1" customWidth="1"/>
    <col min="12" max="12" width="15.28515625" bestFit="1" customWidth="1"/>
  </cols>
  <sheetData>
    <row r="3" spans="1:2" x14ac:dyDescent="0.25">
      <c r="A3" s="181" t="s">
        <v>7367</v>
      </c>
      <c r="B3" t="s">
        <v>7430</v>
      </c>
    </row>
    <row r="4" spans="1:2" x14ac:dyDescent="0.25">
      <c r="A4" s="140" t="s">
        <v>15</v>
      </c>
      <c r="B4" s="182">
        <v>653</v>
      </c>
    </row>
    <row r="5" spans="1:2" x14ac:dyDescent="0.25">
      <c r="A5" s="140" t="s">
        <v>60</v>
      </c>
      <c r="B5" s="182">
        <v>806</v>
      </c>
    </row>
    <row r="6" spans="1:2" x14ac:dyDescent="0.25">
      <c r="A6" s="140" t="s">
        <v>7373</v>
      </c>
      <c r="B6" s="182">
        <v>58</v>
      </c>
    </row>
    <row r="7" spans="1:2" x14ac:dyDescent="0.25">
      <c r="A7" s="140" t="s">
        <v>121</v>
      </c>
      <c r="B7" s="182">
        <v>21</v>
      </c>
    </row>
    <row r="8" spans="1:2" x14ac:dyDescent="0.25">
      <c r="A8" s="140" t="s">
        <v>7368</v>
      </c>
      <c r="B8" s="182">
        <v>1538</v>
      </c>
    </row>
    <row r="10" spans="1:2" x14ac:dyDescent="0.25">
      <c r="A10" s="181" t="s">
        <v>7367</v>
      </c>
      <c r="B10" t="s">
        <v>7429</v>
      </c>
    </row>
    <row r="11" spans="1:2" x14ac:dyDescent="0.25">
      <c r="A11" s="140" t="s">
        <v>15</v>
      </c>
      <c r="B11" s="184">
        <v>40215429</v>
      </c>
    </row>
    <row r="12" spans="1:2" x14ac:dyDescent="0.25">
      <c r="A12" s="140" t="s">
        <v>60</v>
      </c>
      <c r="B12" s="184">
        <v>53686019</v>
      </c>
    </row>
    <row r="13" spans="1:2" x14ac:dyDescent="0.25">
      <c r="A13" s="140" t="s">
        <v>7373</v>
      </c>
      <c r="B13" s="184">
        <v>7151443</v>
      </c>
    </row>
    <row r="14" spans="1:2" x14ac:dyDescent="0.25">
      <c r="A14" s="140" t="s">
        <v>121</v>
      </c>
      <c r="B14" s="184">
        <v>1608674</v>
      </c>
    </row>
    <row r="15" spans="1:2" x14ac:dyDescent="0.25">
      <c r="A15" s="140" t="s">
        <v>7368</v>
      </c>
      <c r="B15" s="184">
        <v>102661565</v>
      </c>
    </row>
    <row r="17" spans="1:12" ht="15.75" thickBot="1" x14ac:dyDescent="0.3">
      <c r="A17" s="181" t="s">
        <v>7367</v>
      </c>
      <c r="B17" t="s">
        <v>7431</v>
      </c>
    </row>
    <row r="18" spans="1:12" x14ac:dyDescent="0.25">
      <c r="A18" s="140" t="s">
        <v>15</v>
      </c>
      <c r="B18" s="184">
        <v>61585.649310872897</v>
      </c>
      <c r="K18" s="189" t="s">
        <v>7423</v>
      </c>
      <c r="L18" s="189"/>
    </row>
    <row r="19" spans="1:12" x14ac:dyDescent="0.25">
      <c r="A19" s="140" t="s">
        <v>60</v>
      </c>
      <c r="B19" s="184">
        <v>66607.964019851119</v>
      </c>
      <c r="K19" s="187"/>
      <c r="L19" s="187"/>
    </row>
    <row r="20" spans="1:12" x14ac:dyDescent="0.25">
      <c r="A20" s="140" t="s">
        <v>7373</v>
      </c>
      <c r="B20" s="184">
        <v>123300.74137931035</v>
      </c>
      <c r="K20" s="187" t="s">
        <v>7409</v>
      </c>
      <c r="L20" s="190">
        <v>66750.042262678806</v>
      </c>
    </row>
    <row r="21" spans="1:12" x14ac:dyDescent="0.25">
      <c r="A21" s="140" t="s">
        <v>121</v>
      </c>
      <c r="B21" s="184">
        <v>76603.523809523816</v>
      </c>
      <c r="K21" s="187" t="s">
        <v>7410</v>
      </c>
      <c r="L21" s="190">
        <v>796.95116198335916</v>
      </c>
    </row>
    <row r="22" spans="1:12" x14ac:dyDescent="0.25">
      <c r="A22" s="140" t="s">
        <v>7368</v>
      </c>
      <c r="B22" s="184">
        <v>66750.042262678806</v>
      </c>
      <c r="K22" s="187" t="s">
        <v>7411</v>
      </c>
      <c r="L22" s="192">
        <v>59942</v>
      </c>
    </row>
    <row r="23" spans="1:12" x14ac:dyDescent="0.25">
      <c r="K23" s="187" t="s">
        <v>7412</v>
      </c>
      <c r="L23" s="192">
        <v>46306</v>
      </c>
    </row>
    <row r="24" spans="1:12" x14ac:dyDescent="0.25">
      <c r="A24" s="181" t="s">
        <v>7367</v>
      </c>
      <c r="B24" t="s">
        <v>7430</v>
      </c>
      <c r="K24" s="187" t="s">
        <v>7413</v>
      </c>
      <c r="L24" s="190">
        <v>31254.307155242324</v>
      </c>
    </row>
    <row r="25" spans="1:12" x14ac:dyDescent="0.25">
      <c r="A25" s="186" t="s">
        <v>7457</v>
      </c>
      <c r="B25" s="182">
        <v>8</v>
      </c>
      <c r="K25" s="187" t="s">
        <v>7414</v>
      </c>
      <c r="L25" s="190">
        <v>976831715.75423157</v>
      </c>
    </row>
    <row r="26" spans="1:12" x14ac:dyDescent="0.25">
      <c r="A26" s="186" t="s">
        <v>7458</v>
      </c>
      <c r="B26" s="182">
        <v>4</v>
      </c>
      <c r="K26" s="187" t="s">
        <v>7415</v>
      </c>
      <c r="L26" s="190">
        <v>20.859729920997012</v>
      </c>
    </row>
    <row r="27" spans="1:12" x14ac:dyDescent="0.25">
      <c r="A27" s="186" t="s">
        <v>7432</v>
      </c>
      <c r="B27" s="182">
        <v>19</v>
      </c>
      <c r="K27" s="187" t="s">
        <v>7416</v>
      </c>
      <c r="L27" s="190">
        <v>3.1398818377067377</v>
      </c>
    </row>
    <row r="28" spans="1:12" x14ac:dyDescent="0.25">
      <c r="A28" s="186" t="s">
        <v>7433</v>
      </c>
      <c r="B28" s="182">
        <v>103</v>
      </c>
      <c r="K28" s="187" t="s">
        <v>7417</v>
      </c>
      <c r="L28" s="192">
        <v>399100</v>
      </c>
    </row>
    <row r="29" spans="1:12" x14ac:dyDescent="0.25">
      <c r="A29" s="186" t="s">
        <v>7434</v>
      </c>
      <c r="B29" s="182">
        <v>327</v>
      </c>
      <c r="K29" s="187" t="s">
        <v>7418</v>
      </c>
      <c r="L29" s="192">
        <v>900</v>
      </c>
    </row>
    <row r="30" spans="1:12" x14ac:dyDescent="0.25">
      <c r="A30" s="186" t="s">
        <v>7435</v>
      </c>
      <c r="B30" s="182">
        <v>309</v>
      </c>
      <c r="K30" s="187" t="s">
        <v>7419</v>
      </c>
      <c r="L30" s="192">
        <v>400000</v>
      </c>
    </row>
    <row r="31" spans="1:12" x14ac:dyDescent="0.25">
      <c r="A31" s="186" t="s">
        <v>7436</v>
      </c>
      <c r="B31" s="182">
        <v>257</v>
      </c>
      <c r="K31" s="187" t="s">
        <v>7420</v>
      </c>
      <c r="L31" s="192">
        <v>102661565</v>
      </c>
    </row>
    <row r="32" spans="1:12" x14ac:dyDescent="0.25">
      <c r="A32" s="186" t="s">
        <v>7437</v>
      </c>
      <c r="B32" s="182">
        <v>170</v>
      </c>
      <c r="K32" s="187" t="s">
        <v>7421</v>
      </c>
      <c r="L32" s="192">
        <v>1538</v>
      </c>
    </row>
    <row r="33" spans="1:12" ht="15.75" thickBot="1" x14ac:dyDescent="0.3">
      <c r="A33" s="186" t="s">
        <v>7438</v>
      </c>
      <c r="B33" s="182">
        <v>116</v>
      </c>
      <c r="K33" s="188" t="s">
        <v>7422</v>
      </c>
      <c r="L33" s="191">
        <v>1563.2265760127316</v>
      </c>
    </row>
    <row r="34" spans="1:12" x14ac:dyDescent="0.25">
      <c r="A34" s="186" t="s">
        <v>7439</v>
      </c>
      <c r="B34" s="182">
        <v>72</v>
      </c>
    </row>
    <row r="35" spans="1:12" x14ac:dyDescent="0.25">
      <c r="A35" s="186" t="s">
        <v>7440</v>
      </c>
      <c r="B35" s="182">
        <v>46</v>
      </c>
    </row>
    <row r="36" spans="1:12" x14ac:dyDescent="0.25">
      <c r="A36" s="186" t="s">
        <v>7441</v>
      </c>
      <c r="B36" s="182">
        <v>30</v>
      </c>
    </row>
    <row r="37" spans="1:12" x14ac:dyDescent="0.25">
      <c r="A37" s="186" t="s">
        <v>7442</v>
      </c>
      <c r="B37" s="182">
        <v>23</v>
      </c>
    </row>
    <row r="38" spans="1:12" x14ac:dyDescent="0.25">
      <c r="A38" s="186" t="s">
        <v>7443</v>
      </c>
      <c r="B38" s="182">
        <v>14</v>
      </c>
    </row>
    <row r="39" spans="1:12" x14ac:dyDescent="0.25">
      <c r="A39" s="186" t="s">
        <v>7444</v>
      </c>
      <c r="B39" s="182">
        <v>10</v>
      </c>
    </row>
    <row r="40" spans="1:12" x14ac:dyDescent="0.25">
      <c r="A40" s="186" t="s">
        <v>7445</v>
      </c>
      <c r="B40" s="182">
        <v>3</v>
      </c>
    </row>
    <row r="41" spans="1:12" x14ac:dyDescent="0.25">
      <c r="A41" s="186" t="s">
        <v>7446</v>
      </c>
      <c r="B41" s="182">
        <v>6</v>
      </c>
    </row>
    <row r="42" spans="1:12" x14ac:dyDescent="0.25">
      <c r="A42" s="186" t="s">
        <v>7447</v>
      </c>
      <c r="B42" s="182">
        <v>4</v>
      </c>
    </row>
    <row r="43" spans="1:12" x14ac:dyDescent="0.25">
      <c r="A43" s="186" t="s">
        <v>7448</v>
      </c>
      <c r="B43" s="182">
        <v>3</v>
      </c>
    </row>
    <row r="44" spans="1:12" x14ac:dyDescent="0.25">
      <c r="A44" s="186" t="s">
        <v>7449</v>
      </c>
      <c r="B44" s="182">
        <v>3</v>
      </c>
    </row>
    <row r="45" spans="1:12" x14ac:dyDescent="0.25">
      <c r="A45" s="186" t="s">
        <v>7450</v>
      </c>
      <c r="B45" s="182">
        <v>4</v>
      </c>
    </row>
    <row r="46" spans="1:12" x14ac:dyDescent="0.25">
      <c r="A46" s="186" t="s">
        <v>7453</v>
      </c>
      <c r="B46" s="182">
        <v>2</v>
      </c>
    </row>
    <row r="47" spans="1:12" x14ac:dyDescent="0.25">
      <c r="A47" s="186" t="s">
        <v>7454</v>
      </c>
      <c r="B47" s="182">
        <v>2</v>
      </c>
    </row>
    <row r="48" spans="1:12" x14ac:dyDescent="0.25">
      <c r="A48" s="186" t="s">
        <v>7455</v>
      </c>
      <c r="B48" s="182">
        <v>1</v>
      </c>
    </row>
    <row r="49" spans="1:2" x14ac:dyDescent="0.25">
      <c r="A49" s="186" t="s">
        <v>7427</v>
      </c>
      <c r="B49" s="182">
        <v>2</v>
      </c>
    </row>
    <row r="50" spans="1:2" x14ac:dyDescent="0.25">
      <c r="A50" s="186" t="s">
        <v>7368</v>
      </c>
      <c r="B50" s="182">
        <v>1538</v>
      </c>
    </row>
  </sheetData>
  <pageMargins left="0.7" right="0.7" top="0.75" bottom="0.75" header="0.3" footer="0.3"/>
  <pageSetup scale="63" orientation="landscape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39"/>
  <sheetViews>
    <sheetView workbookViewId="0">
      <selection activeCell="L3" sqref="L3:L1539"/>
    </sheetView>
  </sheetViews>
  <sheetFormatPr defaultRowHeight="15" x14ac:dyDescent="0.25"/>
  <cols>
    <col min="1" max="1" width="19.5703125" bestFit="1" customWidth="1"/>
    <col min="2" max="2" width="16.28515625" bestFit="1" customWidth="1"/>
    <col min="3" max="3" width="15.42578125" bestFit="1" customWidth="1"/>
    <col min="4" max="4" width="36.85546875" style="140" bestFit="1" customWidth="1"/>
    <col min="5" max="5" width="31" style="140" bestFit="1" customWidth="1"/>
    <col min="6" max="6" width="18.7109375" bestFit="1" customWidth="1"/>
    <col min="7" max="7" width="14.28515625" bestFit="1" customWidth="1"/>
    <col min="8" max="8" width="12.7109375" bestFit="1" customWidth="1"/>
    <col min="9" max="9" width="22.5703125" bestFit="1" customWidth="1"/>
    <col min="10" max="10" width="16.28515625" bestFit="1" customWidth="1"/>
    <col min="11" max="11" width="14.7109375" bestFit="1" customWidth="1"/>
    <col min="12" max="12" width="20.5703125" bestFit="1" customWidth="1"/>
  </cols>
  <sheetData>
    <row r="1" spans="1:12" s="138" customFormat="1" ht="16.5" thickBot="1" x14ac:dyDescent="0.3">
      <c r="A1" s="160" t="s">
        <v>3848</v>
      </c>
      <c r="B1" s="161" t="s">
        <v>3367</v>
      </c>
      <c r="C1" s="162" t="s">
        <v>3849</v>
      </c>
      <c r="D1" s="163" t="s">
        <v>2647</v>
      </c>
      <c r="E1" s="164" t="s">
        <v>2651</v>
      </c>
      <c r="F1" s="165" t="s">
        <v>3850</v>
      </c>
      <c r="G1" s="166" t="s">
        <v>2653</v>
      </c>
      <c r="H1" s="167" t="s">
        <v>2654</v>
      </c>
      <c r="I1" s="168" t="s">
        <v>3851</v>
      </c>
      <c r="J1" s="169" t="s">
        <v>3368</v>
      </c>
      <c r="K1" s="161" t="s">
        <v>2655</v>
      </c>
      <c r="L1" s="164" t="s">
        <v>2656</v>
      </c>
    </row>
    <row r="2" spans="1:12" ht="15.75" x14ac:dyDescent="0.25">
      <c r="A2" s="100" t="s">
        <v>3852</v>
      </c>
      <c r="B2" s="100" t="s">
        <v>139</v>
      </c>
      <c r="C2" s="101" t="s">
        <v>184</v>
      </c>
      <c r="D2" s="170" t="s">
        <v>10</v>
      </c>
      <c r="E2" s="170" t="s">
        <v>11</v>
      </c>
      <c r="F2" s="102">
        <v>400000</v>
      </c>
      <c r="G2" s="101" t="s">
        <v>13</v>
      </c>
      <c r="H2" s="102"/>
      <c r="I2" s="103"/>
      <c r="J2" s="101" t="s">
        <v>2</v>
      </c>
      <c r="K2" s="101" t="s">
        <v>14</v>
      </c>
      <c r="L2" s="101" t="s">
        <v>15</v>
      </c>
    </row>
    <row r="3" spans="1:12" ht="15.75" x14ac:dyDescent="0.25">
      <c r="A3" s="104" t="s">
        <v>16</v>
      </c>
      <c r="B3" s="104" t="s">
        <v>17</v>
      </c>
      <c r="C3" s="76" t="s">
        <v>1074</v>
      </c>
      <c r="D3" s="86" t="s">
        <v>19</v>
      </c>
      <c r="E3" s="86" t="s">
        <v>20</v>
      </c>
      <c r="F3" s="84">
        <v>390274</v>
      </c>
      <c r="G3" s="76" t="s">
        <v>13</v>
      </c>
      <c r="H3" s="84"/>
      <c r="I3" s="85"/>
      <c r="J3" s="76" t="s">
        <v>0</v>
      </c>
      <c r="K3" s="76" t="s">
        <v>14</v>
      </c>
      <c r="L3" s="76" t="s">
        <v>7373</v>
      </c>
    </row>
    <row r="4" spans="1:12" ht="15.75" x14ac:dyDescent="0.25">
      <c r="A4" s="105" t="s">
        <v>21</v>
      </c>
      <c r="B4" s="105" t="s">
        <v>22</v>
      </c>
      <c r="C4" s="80" t="s">
        <v>23</v>
      </c>
      <c r="D4" s="79" t="s">
        <v>3391</v>
      </c>
      <c r="E4" s="79" t="s">
        <v>25</v>
      </c>
      <c r="F4" s="85">
        <v>286110</v>
      </c>
      <c r="G4" s="80" t="s">
        <v>13</v>
      </c>
      <c r="H4" s="84"/>
      <c r="I4" s="85"/>
      <c r="J4" s="80" t="s">
        <v>0</v>
      </c>
      <c r="K4" s="80" t="s">
        <v>14</v>
      </c>
      <c r="L4" s="76" t="s">
        <v>7373</v>
      </c>
    </row>
    <row r="5" spans="1:12" ht="15.75" x14ac:dyDescent="0.25">
      <c r="A5" s="104" t="s">
        <v>2659</v>
      </c>
      <c r="B5" s="104" t="s">
        <v>559</v>
      </c>
      <c r="C5" s="76" t="s">
        <v>127</v>
      </c>
      <c r="D5" s="86" t="s">
        <v>36</v>
      </c>
      <c r="E5" s="86" t="s">
        <v>37</v>
      </c>
      <c r="F5" s="84">
        <v>245000</v>
      </c>
      <c r="G5" s="76" t="s">
        <v>13</v>
      </c>
      <c r="H5" s="85"/>
      <c r="I5" s="85"/>
      <c r="J5" s="76" t="s">
        <v>2</v>
      </c>
      <c r="K5" s="76" t="s">
        <v>14</v>
      </c>
      <c r="L5" s="76" t="s">
        <v>15</v>
      </c>
    </row>
    <row r="6" spans="1:12" ht="15.75" x14ac:dyDescent="0.25">
      <c r="A6" s="104" t="s">
        <v>38</v>
      </c>
      <c r="B6" s="104" t="s">
        <v>39</v>
      </c>
      <c r="C6" s="76" t="s">
        <v>3392</v>
      </c>
      <c r="D6" s="86" t="s">
        <v>40</v>
      </c>
      <c r="E6" s="86" t="s">
        <v>40</v>
      </c>
      <c r="F6" s="84">
        <v>240000</v>
      </c>
      <c r="G6" s="76" t="s">
        <v>13</v>
      </c>
      <c r="H6" s="84"/>
      <c r="I6" s="85"/>
      <c r="J6" s="76" t="s">
        <v>2</v>
      </c>
      <c r="K6" s="76" t="s">
        <v>14</v>
      </c>
      <c r="L6" s="76" t="s">
        <v>15</v>
      </c>
    </row>
    <row r="7" spans="1:12" ht="15.75" x14ac:dyDescent="0.25">
      <c r="A7" s="105" t="s">
        <v>29</v>
      </c>
      <c r="B7" s="105" t="s">
        <v>3853</v>
      </c>
      <c r="C7" s="80" t="s">
        <v>31</v>
      </c>
      <c r="D7" s="79" t="s">
        <v>32</v>
      </c>
      <c r="E7" s="79" t="s">
        <v>33</v>
      </c>
      <c r="F7" s="85">
        <v>235444</v>
      </c>
      <c r="G7" s="80" t="s">
        <v>13</v>
      </c>
      <c r="H7" s="85">
        <v>11000</v>
      </c>
      <c r="I7" s="85"/>
      <c r="J7" s="80" t="s">
        <v>2</v>
      </c>
      <c r="K7" s="80" t="s">
        <v>14</v>
      </c>
      <c r="L7" s="80" t="s">
        <v>15</v>
      </c>
    </row>
    <row r="8" spans="1:12" ht="15.75" x14ac:dyDescent="0.25">
      <c r="A8" s="104" t="s">
        <v>41</v>
      </c>
      <c r="B8" s="104" t="s">
        <v>42</v>
      </c>
      <c r="C8" s="76" t="s">
        <v>67</v>
      </c>
      <c r="D8" s="86" t="s">
        <v>44</v>
      </c>
      <c r="E8" s="86" t="s">
        <v>45</v>
      </c>
      <c r="F8" s="84">
        <v>233450</v>
      </c>
      <c r="G8" s="76" t="s">
        <v>13</v>
      </c>
      <c r="H8" s="84"/>
      <c r="I8" s="84"/>
      <c r="J8" s="76" t="s">
        <v>2</v>
      </c>
      <c r="K8" s="76" t="s">
        <v>14</v>
      </c>
      <c r="L8" s="76" t="s">
        <v>15</v>
      </c>
    </row>
    <row r="9" spans="1:12" ht="15.75" x14ac:dyDescent="0.25">
      <c r="A9" s="104" t="s">
        <v>54</v>
      </c>
      <c r="B9" s="104" t="s">
        <v>55</v>
      </c>
      <c r="C9" s="76" t="s">
        <v>844</v>
      </c>
      <c r="D9" s="86" t="s">
        <v>56</v>
      </c>
      <c r="E9" s="86" t="s">
        <v>57</v>
      </c>
      <c r="F9" s="84">
        <v>209504</v>
      </c>
      <c r="G9" s="76" t="s">
        <v>13</v>
      </c>
      <c r="H9" s="84"/>
      <c r="I9" s="84"/>
      <c r="J9" s="76" t="s">
        <v>1</v>
      </c>
      <c r="K9" s="76" t="s">
        <v>59</v>
      </c>
      <c r="L9" s="76" t="s">
        <v>60</v>
      </c>
    </row>
    <row r="10" spans="1:12" ht="15.75" x14ac:dyDescent="0.25">
      <c r="A10" s="105" t="s">
        <v>164</v>
      </c>
      <c r="B10" s="105" t="s">
        <v>165</v>
      </c>
      <c r="C10" s="80" t="s">
        <v>778</v>
      </c>
      <c r="D10" s="79" t="s">
        <v>3854</v>
      </c>
      <c r="E10" s="79" t="s">
        <v>48</v>
      </c>
      <c r="F10" s="85">
        <v>208080</v>
      </c>
      <c r="G10" s="80" t="s">
        <v>13</v>
      </c>
      <c r="H10" s="84"/>
      <c r="I10" s="85"/>
      <c r="J10" s="80" t="s">
        <v>0</v>
      </c>
      <c r="K10" s="80" t="s">
        <v>14</v>
      </c>
      <c r="L10" s="76" t="s">
        <v>7373</v>
      </c>
    </row>
    <row r="11" spans="1:12" ht="15.75" x14ac:dyDescent="0.25">
      <c r="A11" s="104" t="s">
        <v>49</v>
      </c>
      <c r="B11" s="104" t="s">
        <v>50</v>
      </c>
      <c r="C11" s="76" t="s">
        <v>8</v>
      </c>
      <c r="D11" s="86" t="s">
        <v>52</v>
      </c>
      <c r="E11" s="86" t="s">
        <v>53</v>
      </c>
      <c r="F11" s="84">
        <v>200277</v>
      </c>
      <c r="G11" s="76" t="s">
        <v>13</v>
      </c>
      <c r="H11" s="84"/>
      <c r="I11" s="84"/>
      <c r="J11" s="76" t="s">
        <v>2</v>
      </c>
      <c r="K11" s="76" t="s">
        <v>14</v>
      </c>
      <c r="L11" s="76" t="s">
        <v>15</v>
      </c>
    </row>
    <row r="12" spans="1:12" ht="15.75" x14ac:dyDescent="0.25">
      <c r="A12" s="105" t="s">
        <v>66</v>
      </c>
      <c r="B12" s="105" t="s">
        <v>67</v>
      </c>
      <c r="C12" s="80" t="s">
        <v>23</v>
      </c>
      <c r="D12" s="79" t="s">
        <v>3393</v>
      </c>
      <c r="E12" s="79" t="s">
        <v>149</v>
      </c>
      <c r="F12" s="85">
        <v>200000</v>
      </c>
      <c r="G12" s="80" t="s">
        <v>13</v>
      </c>
      <c r="H12" s="84"/>
      <c r="I12" s="84"/>
      <c r="J12" s="80" t="s">
        <v>0</v>
      </c>
      <c r="K12" s="80" t="s">
        <v>14</v>
      </c>
      <c r="L12" s="76" t="s">
        <v>7373</v>
      </c>
    </row>
    <row r="13" spans="1:12" ht="15.75" x14ac:dyDescent="0.25">
      <c r="A13" s="104" t="s">
        <v>3855</v>
      </c>
      <c r="B13" s="104" t="s">
        <v>279</v>
      </c>
      <c r="C13" s="76" t="s">
        <v>152</v>
      </c>
      <c r="D13" s="86" t="s">
        <v>3856</v>
      </c>
      <c r="E13" s="86" t="s">
        <v>3857</v>
      </c>
      <c r="F13" s="84">
        <v>194543</v>
      </c>
      <c r="G13" s="76" t="s">
        <v>13</v>
      </c>
      <c r="H13" s="84"/>
      <c r="I13" s="85"/>
      <c r="J13" s="76" t="s">
        <v>2</v>
      </c>
      <c r="K13" s="76" t="s">
        <v>14</v>
      </c>
      <c r="L13" s="76" t="s">
        <v>15</v>
      </c>
    </row>
    <row r="14" spans="1:12" ht="15.75" x14ac:dyDescent="0.25">
      <c r="A14" s="104" t="s">
        <v>77</v>
      </c>
      <c r="B14" s="104" t="s">
        <v>78</v>
      </c>
      <c r="C14" s="76" t="s">
        <v>184</v>
      </c>
      <c r="D14" s="86" t="s">
        <v>79</v>
      </c>
      <c r="E14" s="86" t="s">
        <v>80</v>
      </c>
      <c r="F14" s="84">
        <v>193490</v>
      </c>
      <c r="G14" s="76" t="s">
        <v>13</v>
      </c>
      <c r="H14" s="85"/>
      <c r="I14" s="85"/>
      <c r="J14" s="76" t="s">
        <v>2</v>
      </c>
      <c r="K14" s="76" t="s">
        <v>14</v>
      </c>
      <c r="L14" s="76" t="s">
        <v>15</v>
      </c>
    </row>
    <row r="15" spans="1:12" ht="15.75" x14ac:dyDescent="0.25">
      <c r="A15" s="104" t="s">
        <v>81</v>
      </c>
      <c r="B15" s="104" t="s">
        <v>8</v>
      </c>
      <c r="C15" s="76" t="s">
        <v>82</v>
      </c>
      <c r="D15" s="86" t="s">
        <v>83</v>
      </c>
      <c r="E15" s="86" t="s">
        <v>84</v>
      </c>
      <c r="F15" s="84">
        <v>190000</v>
      </c>
      <c r="G15" s="76" t="s">
        <v>13</v>
      </c>
      <c r="H15" s="84"/>
      <c r="I15" s="85"/>
      <c r="J15" s="76" t="s">
        <v>0</v>
      </c>
      <c r="K15" s="76" t="s">
        <v>14</v>
      </c>
      <c r="L15" s="76" t="s">
        <v>7373</v>
      </c>
    </row>
    <row r="16" spans="1:12" ht="15.75" x14ac:dyDescent="0.25">
      <c r="A16" s="104" t="s">
        <v>3394</v>
      </c>
      <c r="B16" s="104" t="s">
        <v>50</v>
      </c>
      <c r="C16" s="76" t="s">
        <v>43</v>
      </c>
      <c r="D16" s="86" t="s">
        <v>56</v>
      </c>
      <c r="E16" s="86" t="s">
        <v>392</v>
      </c>
      <c r="F16" s="84">
        <v>187296</v>
      </c>
      <c r="G16" s="76" t="s">
        <v>13</v>
      </c>
      <c r="H16" s="84"/>
      <c r="I16" s="85"/>
      <c r="J16" s="76" t="s">
        <v>1</v>
      </c>
      <c r="K16" s="76" t="s">
        <v>59</v>
      </c>
      <c r="L16" s="76" t="s">
        <v>60</v>
      </c>
    </row>
    <row r="17" spans="1:12" ht="15.75" x14ac:dyDescent="0.25">
      <c r="A17" s="104" t="s">
        <v>61</v>
      </c>
      <c r="B17" s="104" t="s">
        <v>62</v>
      </c>
      <c r="C17" s="76" t="s">
        <v>340</v>
      </c>
      <c r="D17" s="86" t="s">
        <v>65</v>
      </c>
      <c r="E17" s="86" t="s">
        <v>65</v>
      </c>
      <c r="F17" s="84">
        <v>187080</v>
      </c>
      <c r="G17" s="76" t="s">
        <v>13</v>
      </c>
      <c r="H17" s="84"/>
      <c r="I17" s="85"/>
      <c r="J17" s="76" t="s">
        <v>2</v>
      </c>
      <c r="K17" s="76" t="s">
        <v>14</v>
      </c>
      <c r="L17" s="76" t="s">
        <v>15</v>
      </c>
    </row>
    <row r="18" spans="1:12" ht="15.75" x14ac:dyDescent="0.25">
      <c r="A18" s="104" t="s">
        <v>94</v>
      </c>
      <c r="B18" s="104" t="s">
        <v>95</v>
      </c>
      <c r="C18" s="76" t="s">
        <v>1457</v>
      </c>
      <c r="D18" s="86" t="s">
        <v>71</v>
      </c>
      <c r="E18" s="86" t="s">
        <v>96</v>
      </c>
      <c r="F18" s="84">
        <v>183566</v>
      </c>
      <c r="G18" s="76" t="s">
        <v>13</v>
      </c>
      <c r="H18" s="84"/>
      <c r="I18" s="85"/>
      <c r="J18" s="76" t="s">
        <v>0</v>
      </c>
      <c r="K18" s="76" t="s">
        <v>14</v>
      </c>
      <c r="L18" s="76" t="s">
        <v>7373</v>
      </c>
    </row>
    <row r="19" spans="1:12" ht="15.75" x14ac:dyDescent="0.25">
      <c r="A19" s="104" t="s">
        <v>90</v>
      </c>
      <c r="B19" s="104" t="s">
        <v>91</v>
      </c>
      <c r="C19" s="76" t="s">
        <v>3395</v>
      </c>
      <c r="D19" s="86" t="s">
        <v>92</v>
      </c>
      <c r="E19" s="86" t="s">
        <v>93</v>
      </c>
      <c r="F19" s="84">
        <v>179744</v>
      </c>
      <c r="G19" s="76" t="s">
        <v>13</v>
      </c>
      <c r="H19" s="84"/>
      <c r="I19" s="85"/>
      <c r="J19" s="76" t="s">
        <v>1</v>
      </c>
      <c r="K19" s="76" t="s">
        <v>59</v>
      </c>
      <c r="L19" s="76" t="s">
        <v>60</v>
      </c>
    </row>
    <row r="20" spans="1:12" ht="15.75" x14ac:dyDescent="0.25">
      <c r="A20" s="105" t="s">
        <v>3396</v>
      </c>
      <c r="B20" s="105" t="s">
        <v>263</v>
      </c>
      <c r="C20" s="80" t="s">
        <v>63</v>
      </c>
      <c r="D20" s="79" t="s">
        <v>3858</v>
      </c>
      <c r="E20" s="79" t="s">
        <v>137</v>
      </c>
      <c r="F20" s="85">
        <v>175000</v>
      </c>
      <c r="G20" s="80" t="s">
        <v>13</v>
      </c>
      <c r="H20" s="85">
        <v>10000</v>
      </c>
      <c r="I20" s="85"/>
      <c r="J20" s="80" t="s">
        <v>2</v>
      </c>
      <c r="K20" s="80" t="s">
        <v>14</v>
      </c>
      <c r="L20" s="80" t="s">
        <v>15</v>
      </c>
    </row>
    <row r="21" spans="1:12" ht="15.75" x14ac:dyDescent="0.25">
      <c r="A21" s="104" t="s">
        <v>2660</v>
      </c>
      <c r="B21" s="104" t="s">
        <v>67</v>
      </c>
      <c r="C21" s="76" t="s">
        <v>238</v>
      </c>
      <c r="D21" s="86" t="s">
        <v>71</v>
      </c>
      <c r="E21" s="86" t="s">
        <v>3374</v>
      </c>
      <c r="F21" s="84">
        <v>172657</v>
      </c>
      <c r="G21" s="76" t="s">
        <v>13</v>
      </c>
      <c r="H21" s="84"/>
      <c r="I21" s="85"/>
      <c r="J21" s="76" t="s">
        <v>0</v>
      </c>
      <c r="K21" s="76" t="s">
        <v>14</v>
      </c>
      <c r="L21" s="76" t="s">
        <v>7373</v>
      </c>
    </row>
    <row r="22" spans="1:12" ht="15.75" x14ac:dyDescent="0.25">
      <c r="A22" s="104" t="s">
        <v>363</v>
      </c>
      <c r="B22" s="104" t="s">
        <v>364</v>
      </c>
      <c r="C22" s="76" t="s">
        <v>956</v>
      </c>
      <c r="D22" s="86" t="s">
        <v>105</v>
      </c>
      <c r="E22" s="86" t="s">
        <v>106</v>
      </c>
      <c r="F22" s="84">
        <v>170000</v>
      </c>
      <c r="G22" s="76" t="s">
        <v>13</v>
      </c>
      <c r="H22" s="84"/>
      <c r="I22" s="85"/>
      <c r="J22" s="76" t="s">
        <v>0</v>
      </c>
      <c r="K22" s="76" t="s">
        <v>14</v>
      </c>
      <c r="L22" s="76" t="s">
        <v>7373</v>
      </c>
    </row>
    <row r="23" spans="1:12" ht="15.75" x14ac:dyDescent="0.25">
      <c r="A23" s="104" t="s">
        <v>117</v>
      </c>
      <c r="B23" s="104" t="s">
        <v>118</v>
      </c>
      <c r="C23" s="76" t="s">
        <v>774</v>
      </c>
      <c r="D23" s="86" t="s">
        <v>119</v>
      </c>
      <c r="E23" s="86" t="s">
        <v>120</v>
      </c>
      <c r="F23" s="84">
        <v>169129</v>
      </c>
      <c r="G23" s="76" t="s">
        <v>13</v>
      </c>
      <c r="H23" s="84"/>
      <c r="I23" s="85"/>
      <c r="J23" s="76" t="s">
        <v>4</v>
      </c>
      <c r="K23" s="76" t="s">
        <v>14</v>
      </c>
      <c r="L23" s="76" t="s">
        <v>121</v>
      </c>
    </row>
    <row r="24" spans="1:12" ht="15.75" x14ac:dyDescent="0.25">
      <c r="A24" s="104" t="s">
        <v>3859</v>
      </c>
      <c r="B24" s="104" t="s">
        <v>300</v>
      </c>
      <c r="C24" s="76" t="s">
        <v>51</v>
      </c>
      <c r="D24" s="86" t="s">
        <v>27</v>
      </c>
      <c r="E24" s="86" t="s">
        <v>28</v>
      </c>
      <c r="F24" s="84">
        <v>167442</v>
      </c>
      <c r="G24" s="76" t="s">
        <v>13</v>
      </c>
      <c r="H24" s="84"/>
      <c r="I24" s="85"/>
      <c r="J24" s="76" t="s">
        <v>2</v>
      </c>
      <c r="K24" s="76" t="s">
        <v>14</v>
      </c>
      <c r="L24" s="76" t="s">
        <v>15</v>
      </c>
    </row>
    <row r="25" spans="1:12" ht="15.75" x14ac:dyDescent="0.25">
      <c r="A25" s="105" t="s">
        <v>313</v>
      </c>
      <c r="B25" s="105" t="s">
        <v>893</v>
      </c>
      <c r="C25" s="80" t="s">
        <v>2164</v>
      </c>
      <c r="D25" s="79" t="s">
        <v>56</v>
      </c>
      <c r="E25" s="79" t="s">
        <v>211</v>
      </c>
      <c r="F25" s="85">
        <v>165196</v>
      </c>
      <c r="G25" s="76" t="s">
        <v>13</v>
      </c>
      <c r="H25" s="85"/>
      <c r="I25" s="85"/>
      <c r="J25" s="80" t="s">
        <v>0</v>
      </c>
      <c r="K25" s="80" t="s">
        <v>14</v>
      </c>
      <c r="L25" s="76" t="s">
        <v>7373</v>
      </c>
    </row>
    <row r="26" spans="1:12" ht="15.75" x14ac:dyDescent="0.25">
      <c r="A26" s="105" t="s">
        <v>3398</v>
      </c>
      <c r="B26" s="105" t="s">
        <v>1256</v>
      </c>
      <c r="C26" s="80" t="s">
        <v>51</v>
      </c>
      <c r="D26" s="79" t="s">
        <v>915</v>
      </c>
      <c r="E26" s="79" t="s">
        <v>582</v>
      </c>
      <c r="F26" s="85">
        <v>162332</v>
      </c>
      <c r="G26" s="80" t="s">
        <v>13</v>
      </c>
      <c r="H26" s="85">
        <v>8000</v>
      </c>
      <c r="I26" s="85"/>
      <c r="J26" s="80" t="s">
        <v>0</v>
      </c>
      <c r="K26" s="80" t="s">
        <v>14</v>
      </c>
      <c r="L26" s="76" t="s">
        <v>7373</v>
      </c>
    </row>
    <row r="27" spans="1:12" ht="15.75" x14ac:dyDescent="0.25">
      <c r="A27" s="105" t="s">
        <v>107</v>
      </c>
      <c r="B27" s="105" t="s">
        <v>108</v>
      </c>
      <c r="C27" s="76"/>
      <c r="D27" s="79" t="s">
        <v>56</v>
      </c>
      <c r="E27" s="79" t="s">
        <v>109</v>
      </c>
      <c r="F27" s="85">
        <v>162213</v>
      </c>
      <c r="G27" s="80" t="s">
        <v>13</v>
      </c>
      <c r="H27" s="85">
        <v>30000</v>
      </c>
      <c r="I27" s="85"/>
      <c r="J27" s="80" t="s">
        <v>1</v>
      </c>
      <c r="K27" s="80" t="s">
        <v>59</v>
      </c>
      <c r="L27" s="80" t="s">
        <v>60</v>
      </c>
    </row>
    <row r="28" spans="1:12" ht="15.75" x14ac:dyDescent="0.25">
      <c r="A28" s="104" t="s">
        <v>73</v>
      </c>
      <c r="B28" s="104" t="s">
        <v>74</v>
      </c>
      <c r="C28" s="76"/>
      <c r="D28" s="86" t="s">
        <v>75</v>
      </c>
      <c r="E28" s="86" t="s">
        <v>3378</v>
      </c>
      <c r="F28" s="84">
        <v>161500</v>
      </c>
      <c r="G28" s="76" t="s">
        <v>13</v>
      </c>
      <c r="H28" s="84"/>
      <c r="I28" s="85"/>
      <c r="J28" s="76" t="s">
        <v>2</v>
      </c>
      <c r="K28" s="76" t="s">
        <v>14</v>
      </c>
      <c r="L28" s="76" t="s">
        <v>15</v>
      </c>
    </row>
    <row r="29" spans="1:12" ht="15.75" x14ac:dyDescent="0.25">
      <c r="A29" s="105" t="s">
        <v>122</v>
      </c>
      <c r="B29" s="105" t="s">
        <v>123</v>
      </c>
      <c r="C29" s="80" t="s">
        <v>3860</v>
      </c>
      <c r="D29" s="79" t="s">
        <v>124</v>
      </c>
      <c r="E29" s="79" t="s">
        <v>125</v>
      </c>
      <c r="F29" s="85">
        <v>158003</v>
      </c>
      <c r="G29" s="80" t="s">
        <v>13</v>
      </c>
      <c r="H29" s="85">
        <v>7500</v>
      </c>
      <c r="I29" s="84"/>
      <c r="J29" s="80" t="s">
        <v>1</v>
      </c>
      <c r="K29" s="80" t="s">
        <v>59</v>
      </c>
      <c r="L29" s="80" t="s">
        <v>60</v>
      </c>
    </row>
    <row r="30" spans="1:12" ht="15.75" x14ac:dyDescent="0.25">
      <c r="A30" s="105" t="s">
        <v>244</v>
      </c>
      <c r="B30" s="105" t="s">
        <v>151</v>
      </c>
      <c r="C30" s="80" t="s">
        <v>58</v>
      </c>
      <c r="D30" s="79" t="s">
        <v>245</v>
      </c>
      <c r="E30" s="79" t="s">
        <v>89</v>
      </c>
      <c r="F30" s="85">
        <v>156142</v>
      </c>
      <c r="G30" s="80" t="s">
        <v>13</v>
      </c>
      <c r="H30" s="84"/>
      <c r="I30" s="85"/>
      <c r="J30" s="80" t="s">
        <v>2</v>
      </c>
      <c r="K30" s="80" t="s">
        <v>14</v>
      </c>
      <c r="L30" s="80" t="s">
        <v>15</v>
      </c>
    </row>
    <row r="31" spans="1:12" ht="15.75" x14ac:dyDescent="0.25">
      <c r="A31" s="104" t="s">
        <v>401</v>
      </c>
      <c r="B31" s="104" t="s">
        <v>127</v>
      </c>
      <c r="C31" s="76" t="s">
        <v>3427</v>
      </c>
      <c r="D31" s="86" t="s">
        <v>3077</v>
      </c>
      <c r="E31" s="86" t="s">
        <v>116</v>
      </c>
      <c r="F31" s="84">
        <v>152250</v>
      </c>
      <c r="G31" s="76" t="s">
        <v>13</v>
      </c>
      <c r="H31" s="84"/>
      <c r="I31" s="85"/>
      <c r="J31" s="76" t="s">
        <v>0</v>
      </c>
      <c r="K31" s="76" t="s">
        <v>14</v>
      </c>
      <c r="L31" s="76" t="s">
        <v>7373</v>
      </c>
    </row>
    <row r="32" spans="1:12" ht="15.75" x14ac:dyDescent="0.25">
      <c r="A32" s="105" t="s">
        <v>142</v>
      </c>
      <c r="B32" s="105" t="s">
        <v>143</v>
      </c>
      <c r="C32" s="80" t="s">
        <v>2278</v>
      </c>
      <c r="D32" s="79" t="s">
        <v>145</v>
      </c>
      <c r="E32" s="79" t="s">
        <v>109</v>
      </c>
      <c r="F32" s="85">
        <v>148910</v>
      </c>
      <c r="G32" s="76" t="s">
        <v>13</v>
      </c>
      <c r="H32" s="85"/>
      <c r="I32" s="85"/>
      <c r="J32" s="80" t="s">
        <v>1</v>
      </c>
      <c r="K32" s="80" t="s">
        <v>59</v>
      </c>
      <c r="L32" s="80" t="s">
        <v>60</v>
      </c>
    </row>
    <row r="33" spans="1:12" ht="15.75" x14ac:dyDescent="0.25">
      <c r="A33" s="105" t="s">
        <v>133</v>
      </c>
      <c r="B33" s="105" t="s">
        <v>134</v>
      </c>
      <c r="C33" s="80" t="s">
        <v>3402</v>
      </c>
      <c r="D33" s="79" t="s">
        <v>159</v>
      </c>
      <c r="E33" s="79" t="s">
        <v>234</v>
      </c>
      <c r="F33" s="85">
        <v>148320</v>
      </c>
      <c r="G33" s="80" t="s">
        <v>13</v>
      </c>
      <c r="H33" s="85">
        <v>8000</v>
      </c>
      <c r="I33" s="85"/>
      <c r="J33" s="80" t="s">
        <v>0</v>
      </c>
      <c r="K33" s="80" t="s">
        <v>14</v>
      </c>
      <c r="L33" s="76" t="s">
        <v>7373</v>
      </c>
    </row>
    <row r="34" spans="1:12" ht="15.75" x14ac:dyDescent="0.25">
      <c r="A34" s="104" t="s">
        <v>157</v>
      </c>
      <c r="B34" s="104" t="s">
        <v>158</v>
      </c>
      <c r="C34" s="76" t="s">
        <v>3401</v>
      </c>
      <c r="D34" s="86" t="s">
        <v>159</v>
      </c>
      <c r="E34" s="86" t="s">
        <v>109</v>
      </c>
      <c r="F34" s="84">
        <v>148172</v>
      </c>
      <c r="G34" s="76" t="s">
        <v>13</v>
      </c>
      <c r="H34" s="85">
        <v>6000</v>
      </c>
      <c r="I34" s="85"/>
      <c r="J34" s="76" t="s">
        <v>1</v>
      </c>
      <c r="K34" s="76" t="s">
        <v>59</v>
      </c>
      <c r="L34" s="76" t="s">
        <v>60</v>
      </c>
    </row>
    <row r="35" spans="1:12" ht="15.75" x14ac:dyDescent="0.25">
      <c r="A35" s="104" t="s">
        <v>3403</v>
      </c>
      <c r="B35" s="104" t="s">
        <v>1436</v>
      </c>
      <c r="C35" s="76"/>
      <c r="D35" s="86" t="s">
        <v>2662</v>
      </c>
      <c r="E35" s="86" t="s">
        <v>141</v>
      </c>
      <c r="F35" s="84">
        <v>148156</v>
      </c>
      <c r="G35" s="76" t="s">
        <v>13</v>
      </c>
      <c r="H35" s="84"/>
      <c r="I35" s="85"/>
      <c r="J35" s="76" t="s">
        <v>2</v>
      </c>
      <c r="K35" s="76" t="s">
        <v>14</v>
      </c>
      <c r="L35" s="76" t="s">
        <v>15</v>
      </c>
    </row>
    <row r="36" spans="1:12" ht="15.75" x14ac:dyDescent="0.25">
      <c r="A36" s="104" t="s">
        <v>160</v>
      </c>
      <c r="B36" s="104" t="s">
        <v>161</v>
      </c>
      <c r="C36" s="76" t="s">
        <v>361</v>
      </c>
      <c r="D36" s="86" t="s">
        <v>162</v>
      </c>
      <c r="E36" s="86" t="s">
        <v>163</v>
      </c>
      <c r="F36" s="84">
        <v>147701</v>
      </c>
      <c r="G36" s="76" t="s">
        <v>13</v>
      </c>
      <c r="H36" s="84">
        <v>15000</v>
      </c>
      <c r="I36" s="85"/>
      <c r="J36" s="76" t="s">
        <v>1</v>
      </c>
      <c r="K36" s="76" t="s">
        <v>59</v>
      </c>
      <c r="L36" s="76" t="s">
        <v>60</v>
      </c>
    </row>
    <row r="37" spans="1:12" ht="15.75" x14ac:dyDescent="0.25">
      <c r="A37" s="105" t="s">
        <v>130</v>
      </c>
      <c r="B37" s="105" t="s">
        <v>131</v>
      </c>
      <c r="C37" s="80" t="s">
        <v>774</v>
      </c>
      <c r="D37" s="79" t="s">
        <v>132</v>
      </c>
      <c r="E37" s="79" t="s">
        <v>48</v>
      </c>
      <c r="F37" s="85">
        <v>144583</v>
      </c>
      <c r="G37" s="80" t="s">
        <v>13</v>
      </c>
      <c r="H37" s="85">
        <v>8000</v>
      </c>
      <c r="I37" s="85"/>
      <c r="J37" s="80" t="s">
        <v>0</v>
      </c>
      <c r="K37" s="80" t="s">
        <v>14</v>
      </c>
      <c r="L37" s="76" t="s">
        <v>7373</v>
      </c>
    </row>
    <row r="38" spans="1:12" ht="15.75" x14ac:dyDescent="0.25">
      <c r="A38" s="104" t="s">
        <v>3861</v>
      </c>
      <c r="B38" s="104" t="s">
        <v>593</v>
      </c>
      <c r="C38" s="76" t="s">
        <v>12</v>
      </c>
      <c r="D38" s="86" t="s">
        <v>3408</v>
      </c>
      <c r="E38" s="86" t="s">
        <v>89</v>
      </c>
      <c r="F38" s="84">
        <v>144245</v>
      </c>
      <c r="G38" s="76" t="s">
        <v>13</v>
      </c>
      <c r="H38" s="84"/>
      <c r="I38" s="85"/>
      <c r="J38" s="76" t="s">
        <v>2</v>
      </c>
      <c r="K38" s="76" t="s">
        <v>14</v>
      </c>
      <c r="L38" s="76" t="s">
        <v>15</v>
      </c>
    </row>
    <row r="39" spans="1:12" ht="15.75" x14ac:dyDescent="0.25">
      <c r="A39" s="105" t="s">
        <v>3405</v>
      </c>
      <c r="B39" s="105" t="s">
        <v>3406</v>
      </c>
      <c r="C39" s="80" t="s">
        <v>23</v>
      </c>
      <c r="D39" s="79" t="s">
        <v>3407</v>
      </c>
      <c r="E39" s="79" t="s">
        <v>297</v>
      </c>
      <c r="F39" s="85">
        <v>143454</v>
      </c>
      <c r="G39" s="76" t="s">
        <v>13</v>
      </c>
      <c r="H39" s="85"/>
      <c r="I39" s="85"/>
      <c r="J39" s="80" t="s">
        <v>1</v>
      </c>
      <c r="K39" s="80" t="s">
        <v>59</v>
      </c>
      <c r="L39" s="80" t="s">
        <v>60</v>
      </c>
    </row>
    <row r="40" spans="1:12" ht="15.75" x14ac:dyDescent="0.25">
      <c r="A40" s="105" t="s">
        <v>2676</v>
      </c>
      <c r="B40" s="105" t="s">
        <v>210</v>
      </c>
      <c r="C40" s="80" t="s">
        <v>2409</v>
      </c>
      <c r="D40" s="79" t="s">
        <v>3404</v>
      </c>
      <c r="E40" s="79" t="s">
        <v>106</v>
      </c>
      <c r="F40" s="85">
        <v>141068</v>
      </c>
      <c r="G40" s="76" t="s">
        <v>13</v>
      </c>
      <c r="H40" s="85">
        <v>4139</v>
      </c>
      <c r="I40" s="85"/>
      <c r="J40" s="80" t="s">
        <v>0</v>
      </c>
      <c r="K40" s="80" t="s">
        <v>14</v>
      </c>
      <c r="L40" s="76" t="s">
        <v>7373</v>
      </c>
    </row>
    <row r="41" spans="1:12" ht="15.75" x14ac:dyDescent="0.25">
      <c r="A41" s="104" t="s">
        <v>126</v>
      </c>
      <c r="B41" s="104" t="s">
        <v>127</v>
      </c>
      <c r="C41" s="76" t="s">
        <v>349</v>
      </c>
      <c r="D41" s="86" t="s">
        <v>128</v>
      </c>
      <c r="E41" s="86" t="s">
        <v>129</v>
      </c>
      <c r="F41" s="84">
        <v>140000</v>
      </c>
      <c r="G41" s="76" t="s">
        <v>13</v>
      </c>
      <c r="H41" s="84"/>
      <c r="I41" s="85"/>
      <c r="J41" s="76" t="s">
        <v>2</v>
      </c>
      <c r="K41" s="76" t="s">
        <v>14</v>
      </c>
      <c r="L41" s="76" t="s">
        <v>15</v>
      </c>
    </row>
    <row r="42" spans="1:12" ht="15.75" x14ac:dyDescent="0.25">
      <c r="A42" s="105" t="s">
        <v>185</v>
      </c>
      <c r="B42" s="105" t="s">
        <v>186</v>
      </c>
      <c r="C42" s="80" t="s">
        <v>3862</v>
      </c>
      <c r="D42" s="79" t="s">
        <v>188</v>
      </c>
      <c r="E42" s="79" t="s">
        <v>189</v>
      </c>
      <c r="F42" s="85">
        <v>139448</v>
      </c>
      <c r="G42" s="80" t="s">
        <v>13</v>
      </c>
      <c r="H42" s="85">
        <v>8000</v>
      </c>
      <c r="I42" s="85"/>
      <c r="J42" s="80" t="s">
        <v>0</v>
      </c>
      <c r="K42" s="80" t="s">
        <v>14</v>
      </c>
      <c r="L42" s="76" t="s">
        <v>7373</v>
      </c>
    </row>
    <row r="43" spans="1:12" ht="15.75" x14ac:dyDescent="0.25">
      <c r="A43" s="104" t="s">
        <v>2664</v>
      </c>
      <c r="B43" s="104" t="s">
        <v>676</v>
      </c>
      <c r="C43" s="80" t="s">
        <v>3863</v>
      </c>
      <c r="D43" s="86" t="s">
        <v>2665</v>
      </c>
      <c r="E43" s="86" t="s">
        <v>169</v>
      </c>
      <c r="F43" s="84">
        <v>138822</v>
      </c>
      <c r="G43" s="76" t="s">
        <v>13</v>
      </c>
      <c r="H43" s="84">
        <v>7000</v>
      </c>
      <c r="I43" s="85"/>
      <c r="J43" s="76" t="s">
        <v>1</v>
      </c>
      <c r="K43" s="76" t="s">
        <v>59</v>
      </c>
      <c r="L43" s="76" t="s">
        <v>60</v>
      </c>
    </row>
    <row r="44" spans="1:12" ht="15.75" x14ac:dyDescent="0.25">
      <c r="A44" s="104" t="s">
        <v>2663</v>
      </c>
      <c r="B44" s="104" t="s">
        <v>1256</v>
      </c>
      <c r="C44" s="76" t="s">
        <v>844</v>
      </c>
      <c r="D44" s="86" t="s">
        <v>56</v>
      </c>
      <c r="E44" s="86" t="s">
        <v>690</v>
      </c>
      <c r="F44" s="84">
        <v>138546</v>
      </c>
      <c r="G44" s="76" t="s">
        <v>13</v>
      </c>
      <c r="H44" s="84"/>
      <c r="I44" s="85"/>
      <c r="J44" s="76" t="s">
        <v>1</v>
      </c>
      <c r="K44" s="76" t="s">
        <v>59</v>
      </c>
      <c r="L44" s="76" t="s">
        <v>60</v>
      </c>
    </row>
    <row r="45" spans="1:12" ht="15.75" x14ac:dyDescent="0.25">
      <c r="A45" s="105" t="s">
        <v>168</v>
      </c>
      <c r="B45" s="105" t="s">
        <v>55</v>
      </c>
      <c r="C45" s="80" t="s">
        <v>58</v>
      </c>
      <c r="D45" s="79" t="s">
        <v>56</v>
      </c>
      <c r="E45" s="79" t="s">
        <v>169</v>
      </c>
      <c r="F45" s="85">
        <v>136573</v>
      </c>
      <c r="G45" s="80" t="s">
        <v>13</v>
      </c>
      <c r="H45" s="85">
        <v>6000</v>
      </c>
      <c r="I45" s="85"/>
      <c r="J45" s="80" t="s">
        <v>1</v>
      </c>
      <c r="K45" s="80" t="s">
        <v>59</v>
      </c>
      <c r="L45" s="80" t="s">
        <v>60</v>
      </c>
    </row>
    <row r="46" spans="1:12" ht="15.75" x14ac:dyDescent="0.25">
      <c r="A46" s="104" t="s">
        <v>2668</v>
      </c>
      <c r="B46" s="104" t="s">
        <v>307</v>
      </c>
      <c r="C46" s="76" t="s">
        <v>144</v>
      </c>
      <c r="D46" s="86" t="s">
        <v>2669</v>
      </c>
      <c r="E46" s="86" t="s">
        <v>2670</v>
      </c>
      <c r="F46" s="84">
        <v>135862</v>
      </c>
      <c r="G46" s="76" t="s">
        <v>13</v>
      </c>
      <c r="H46" s="84"/>
      <c r="I46" s="84"/>
      <c r="J46" s="76" t="s">
        <v>2</v>
      </c>
      <c r="K46" s="76" t="s">
        <v>14</v>
      </c>
      <c r="L46" s="76" t="s">
        <v>15</v>
      </c>
    </row>
    <row r="47" spans="1:12" ht="15.75" x14ac:dyDescent="0.25">
      <c r="A47" s="105" t="s">
        <v>3409</v>
      </c>
      <c r="B47" s="105" t="s">
        <v>559</v>
      </c>
      <c r="C47" s="80" t="s">
        <v>63</v>
      </c>
      <c r="D47" s="79" t="s">
        <v>195</v>
      </c>
      <c r="E47" s="79" t="s">
        <v>125</v>
      </c>
      <c r="F47" s="85">
        <v>135210</v>
      </c>
      <c r="G47" s="76" t="s">
        <v>13</v>
      </c>
      <c r="H47" s="85"/>
      <c r="I47" s="85"/>
      <c r="J47" s="80" t="s">
        <v>1</v>
      </c>
      <c r="K47" s="80" t="s">
        <v>59</v>
      </c>
      <c r="L47" s="80" t="s">
        <v>60</v>
      </c>
    </row>
    <row r="48" spans="1:12" ht="15.75" x14ac:dyDescent="0.25">
      <c r="A48" s="105" t="s">
        <v>204</v>
      </c>
      <c r="B48" s="105" t="s">
        <v>139</v>
      </c>
      <c r="C48" s="80" t="s">
        <v>327</v>
      </c>
      <c r="D48" s="79" t="s">
        <v>195</v>
      </c>
      <c r="E48" s="79" t="s">
        <v>205</v>
      </c>
      <c r="F48" s="85">
        <v>134164</v>
      </c>
      <c r="G48" s="80" t="s">
        <v>13</v>
      </c>
      <c r="H48" s="84"/>
      <c r="I48" s="85"/>
      <c r="J48" s="80" t="s">
        <v>1</v>
      </c>
      <c r="K48" s="80" t="s">
        <v>59</v>
      </c>
      <c r="L48" s="80" t="s">
        <v>60</v>
      </c>
    </row>
    <row r="49" spans="1:12" ht="15.75" x14ac:dyDescent="0.25">
      <c r="A49" s="104" t="s">
        <v>209</v>
      </c>
      <c r="B49" s="104" t="s">
        <v>210</v>
      </c>
      <c r="C49" s="76" t="s">
        <v>3412</v>
      </c>
      <c r="D49" s="86" t="s">
        <v>159</v>
      </c>
      <c r="E49" s="86" t="s">
        <v>211</v>
      </c>
      <c r="F49" s="84">
        <v>133014</v>
      </c>
      <c r="G49" s="76" t="s">
        <v>13</v>
      </c>
      <c r="H49" s="84">
        <v>13000</v>
      </c>
      <c r="I49" s="84"/>
      <c r="J49" s="76" t="s">
        <v>0</v>
      </c>
      <c r="K49" s="76" t="s">
        <v>14</v>
      </c>
      <c r="L49" s="76" t="s">
        <v>7373</v>
      </c>
    </row>
    <row r="50" spans="1:12" ht="15.75" x14ac:dyDescent="0.25">
      <c r="A50" s="104" t="s">
        <v>3864</v>
      </c>
      <c r="B50" s="104" t="s">
        <v>3865</v>
      </c>
      <c r="C50" s="76" t="s">
        <v>139</v>
      </c>
      <c r="D50" s="86" t="s">
        <v>3458</v>
      </c>
      <c r="E50" s="86" t="s">
        <v>11</v>
      </c>
      <c r="F50" s="84">
        <v>133000</v>
      </c>
      <c r="G50" s="76" t="s">
        <v>13</v>
      </c>
      <c r="H50" s="84"/>
      <c r="I50" s="78"/>
      <c r="J50" s="76" t="s">
        <v>2</v>
      </c>
      <c r="K50" s="76" t="s">
        <v>14</v>
      </c>
      <c r="L50" s="76" t="s">
        <v>15</v>
      </c>
    </row>
    <row r="51" spans="1:12" ht="15.75" x14ac:dyDescent="0.25">
      <c r="A51" s="105" t="s">
        <v>218</v>
      </c>
      <c r="B51" s="105" t="s">
        <v>219</v>
      </c>
      <c r="C51" s="80" t="s">
        <v>3866</v>
      </c>
      <c r="D51" s="79" t="s">
        <v>3867</v>
      </c>
      <c r="E51" s="79" t="s">
        <v>221</v>
      </c>
      <c r="F51" s="85">
        <v>132856</v>
      </c>
      <c r="G51" s="76" t="s">
        <v>13</v>
      </c>
      <c r="H51" s="85">
        <v>16000</v>
      </c>
      <c r="I51" s="78"/>
      <c r="J51" s="80" t="s">
        <v>0</v>
      </c>
      <c r="K51" s="80" t="s">
        <v>14</v>
      </c>
      <c r="L51" s="76" t="s">
        <v>7373</v>
      </c>
    </row>
    <row r="52" spans="1:12" ht="15.75" x14ac:dyDescent="0.25">
      <c r="A52" s="105" t="s">
        <v>237</v>
      </c>
      <c r="B52" s="105" t="s">
        <v>238</v>
      </c>
      <c r="C52" s="80" t="s">
        <v>23</v>
      </c>
      <c r="D52" s="79" t="s">
        <v>239</v>
      </c>
      <c r="E52" s="79" t="s">
        <v>240</v>
      </c>
      <c r="F52" s="85">
        <v>131090</v>
      </c>
      <c r="G52" s="76" t="s">
        <v>13</v>
      </c>
      <c r="H52" s="85"/>
      <c r="I52" s="85"/>
      <c r="J52" s="80" t="s">
        <v>2</v>
      </c>
      <c r="K52" s="80" t="s">
        <v>14</v>
      </c>
      <c r="L52" s="80" t="s">
        <v>15</v>
      </c>
    </row>
    <row r="53" spans="1:12" ht="15.75" x14ac:dyDescent="0.25">
      <c r="A53" s="104" t="s">
        <v>292</v>
      </c>
      <c r="B53" s="104" t="s">
        <v>293</v>
      </c>
      <c r="C53" s="76" t="s">
        <v>139</v>
      </c>
      <c r="D53" s="86" t="s">
        <v>56</v>
      </c>
      <c r="E53" s="86" t="s">
        <v>205</v>
      </c>
      <c r="F53" s="84">
        <v>130846</v>
      </c>
      <c r="G53" s="76" t="s">
        <v>13</v>
      </c>
      <c r="H53" s="84"/>
      <c r="I53" s="78"/>
      <c r="J53" s="76" t="s">
        <v>1</v>
      </c>
      <c r="K53" s="76" t="s">
        <v>59</v>
      </c>
      <c r="L53" s="76" t="s">
        <v>60</v>
      </c>
    </row>
    <row r="54" spans="1:12" ht="15.75" x14ac:dyDescent="0.25">
      <c r="A54" s="105" t="s">
        <v>199</v>
      </c>
      <c r="B54" s="105" t="s">
        <v>200</v>
      </c>
      <c r="C54" s="80" t="s">
        <v>144</v>
      </c>
      <c r="D54" s="79" t="s">
        <v>201</v>
      </c>
      <c r="E54" s="79" t="s">
        <v>169</v>
      </c>
      <c r="F54" s="85">
        <v>130000</v>
      </c>
      <c r="G54" s="80" t="s">
        <v>13</v>
      </c>
      <c r="H54" s="84"/>
      <c r="I54" s="85"/>
      <c r="J54" s="80" t="s">
        <v>1</v>
      </c>
      <c r="K54" s="80" t="s">
        <v>59</v>
      </c>
      <c r="L54" s="80" t="s">
        <v>60</v>
      </c>
    </row>
    <row r="55" spans="1:12" ht="15.75" x14ac:dyDescent="0.25">
      <c r="A55" s="104" t="s">
        <v>3868</v>
      </c>
      <c r="B55" s="104" t="s">
        <v>8</v>
      </c>
      <c r="C55" s="76" t="s">
        <v>181</v>
      </c>
      <c r="D55" s="86" t="s">
        <v>3410</v>
      </c>
      <c r="E55" s="86" t="s">
        <v>11</v>
      </c>
      <c r="F55" s="84">
        <v>130000</v>
      </c>
      <c r="G55" s="76" t="s">
        <v>13</v>
      </c>
      <c r="H55" s="84"/>
      <c r="I55" s="84"/>
      <c r="J55" s="76" t="s">
        <v>2</v>
      </c>
      <c r="K55" s="76" t="s">
        <v>14</v>
      </c>
      <c r="L55" s="76" t="s">
        <v>15</v>
      </c>
    </row>
    <row r="56" spans="1:12" ht="15.75" x14ac:dyDescent="0.25">
      <c r="A56" s="104" t="s">
        <v>222</v>
      </c>
      <c r="B56" s="104" t="s">
        <v>223</v>
      </c>
      <c r="C56" s="76" t="s">
        <v>224</v>
      </c>
      <c r="D56" s="86" t="s">
        <v>56</v>
      </c>
      <c r="E56" s="86" t="s">
        <v>169</v>
      </c>
      <c r="F56" s="84">
        <v>129880</v>
      </c>
      <c r="G56" s="76" t="s">
        <v>13</v>
      </c>
      <c r="H56" s="84"/>
      <c r="I56" s="85"/>
      <c r="J56" s="76" t="s">
        <v>1</v>
      </c>
      <c r="K56" s="76" t="s">
        <v>59</v>
      </c>
      <c r="L56" s="76" t="s">
        <v>60</v>
      </c>
    </row>
    <row r="57" spans="1:12" ht="15.75" x14ac:dyDescent="0.25">
      <c r="A57" s="105" t="s">
        <v>216</v>
      </c>
      <c r="B57" s="105" t="s">
        <v>217</v>
      </c>
      <c r="C57" s="80" t="s">
        <v>12</v>
      </c>
      <c r="D57" s="79" t="s">
        <v>195</v>
      </c>
      <c r="E57" s="79" t="s">
        <v>169</v>
      </c>
      <c r="F57" s="85">
        <v>129239</v>
      </c>
      <c r="G57" s="80" t="s">
        <v>13</v>
      </c>
      <c r="H57" s="85">
        <v>13000</v>
      </c>
      <c r="I57" s="85"/>
      <c r="J57" s="80" t="s">
        <v>1</v>
      </c>
      <c r="K57" s="80" t="s">
        <v>59</v>
      </c>
      <c r="L57" s="80" t="s">
        <v>60</v>
      </c>
    </row>
    <row r="58" spans="1:12" ht="15.75" x14ac:dyDescent="0.25">
      <c r="A58" s="104" t="s">
        <v>212</v>
      </c>
      <c r="B58" s="104" t="s">
        <v>213</v>
      </c>
      <c r="C58" s="76" t="s">
        <v>3413</v>
      </c>
      <c r="D58" s="86" t="s">
        <v>56</v>
      </c>
      <c r="E58" s="86" t="s">
        <v>109</v>
      </c>
      <c r="F58" s="84">
        <v>128790</v>
      </c>
      <c r="G58" s="76" t="s">
        <v>13</v>
      </c>
      <c r="H58" s="84"/>
      <c r="I58" s="78"/>
      <c r="J58" s="76" t="s">
        <v>1</v>
      </c>
      <c r="K58" s="76" t="s">
        <v>59</v>
      </c>
      <c r="L58" s="76" t="s">
        <v>60</v>
      </c>
    </row>
    <row r="59" spans="1:12" ht="15.75" x14ac:dyDescent="0.25">
      <c r="A59" s="104" t="s">
        <v>226</v>
      </c>
      <c r="B59" s="104" t="s">
        <v>227</v>
      </c>
      <c r="C59" s="76" t="s">
        <v>943</v>
      </c>
      <c r="D59" s="86" t="s">
        <v>228</v>
      </c>
      <c r="E59" s="86" t="s">
        <v>211</v>
      </c>
      <c r="F59" s="84">
        <v>128215</v>
      </c>
      <c r="G59" s="76" t="s">
        <v>13</v>
      </c>
      <c r="H59" s="84">
        <v>5000</v>
      </c>
      <c r="I59" s="78"/>
      <c r="J59" s="76" t="s">
        <v>1</v>
      </c>
      <c r="K59" s="76" t="s">
        <v>59</v>
      </c>
      <c r="L59" s="76" t="s">
        <v>60</v>
      </c>
    </row>
    <row r="60" spans="1:12" ht="15.75" x14ac:dyDescent="0.25">
      <c r="A60" s="105" t="s">
        <v>2666</v>
      </c>
      <c r="B60" s="105" t="s">
        <v>139</v>
      </c>
      <c r="C60" s="80" t="s">
        <v>8</v>
      </c>
      <c r="D60" s="79" t="s">
        <v>449</v>
      </c>
      <c r="E60" s="79" t="s">
        <v>169</v>
      </c>
      <c r="F60" s="85">
        <v>127661</v>
      </c>
      <c r="G60" s="80" t="s">
        <v>13</v>
      </c>
      <c r="H60" s="85">
        <v>36000</v>
      </c>
      <c r="I60" s="85"/>
      <c r="J60" s="80" t="s">
        <v>1</v>
      </c>
      <c r="K60" s="80" t="s">
        <v>59</v>
      </c>
      <c r="L60" s="80" t="s">
        <v>60</v>
      </c>
    </row>
    <row r="61" spans="1:12" ht="15.75" x14ac:dyDescent="0.25">
      <c r="A61" s="104" t="s">
        <v>183</v>
      </c>
      <c r="B61" s="104" t="s">
        <v>184</v>
      </c>
      <c r="C61" s="76" t="s">
        <v>1343</v>
      </c>
      <c r="D61" s="86" t="s">
        <v>195</v>
      </c>
      <c r="E61" s="86" t="s">
        <v>169</v>
      </c>
      <c r="F61" s="84">
        <v>127546</v>
      </c>
      <c r="G61" s="76" t="s">
        <v>13</v>
      </c>
      <c r="H61" s="84">
        <v>9000</v>
      </c>
      <c r="I61" s="85"/>
      <c r="J61" s="76" t="s">
        <v>1</v>
      </c>
      <c r="K61" s="76" t="s">
        <v>59</v>
      </c>
      <c r="L61" s="76" t="s">
        <v>60</v>
      </c>
    </row>
    <row r="62" spans="1:12" ht="15.75" x14ac:dyDescent="0.25">
      <c r="A62" s="104" t="s">
        <v>3416</v>
      </c>
      <c r="B62" s="104" t="s">
        <v>111</v>
      </c>
      <c r="C62" s="76" t="s">
        <v>3417</v>
      </c>
      <c r="D62" s="86" t="s">
        <v>172</v>
      </c>
      <c r="E62" s="86" t="s">
        <v>173</v>
      </c>
      <c r="F62" s="84">
        <v>127378</v>
      </c>
      <c r="G62" s="76" t="s">
        <v>13</v>
      </c>
      <c r="H62" s="84"/>
      <c r="I62" s="78"/>
      <c r="J62" s="76" t="s">
        <v>2</v>
      </c>
      <c r="K62" s="76" t="s">
        <v>14</v>
      </c>
      <c r="L62" s="76" t="s">
        <v>15</v>
      </c>
    </row>
    <row r="63" spans="1:12" ht="15.75" x14ac:dyDescent="0.25">
      <c r="A63" s="104" t="s">
        <v>206</v>
      </c>
      <c r="B63" s="104" t="s">
        <v>50</v>
      </c>
      <c r="C63" s="76" t="s">
        <v>207</v>
      </c>
      <c r="D63" s="86" t="s">
        <v>159</v>
      </c>
      <c r="E63" s="86" t="s">
        <v>208</v>
      </c>
      <c r="F63" s="84">
        <v>126965</v>
      </c>
      <c r="G63" s="76" t="s">
        <v>13</v>
      </c>
      <c r="H63" s="85">
        <v>6000</v>
      </c>
      <c r="I63" s="78"/>
      <c r="J63" s="76" t="s">
        <v>0</v>
      </c>
      <c r="K63" s="76" t="s">
        <v>14</v>
      </c>
      <c r="L63" s="76" t="s">
        <v>7373</v>
      </c>
    </row>
    <row r="64" spans="1:12" ht="15.75" x14ac:dyDescent="0.25">
      <c r="A64" s="105" t="s">
        <v>2675</v>
      </c>
      <c r="B64" s="105" t="s">
        <v>254</v>
      </c>
      <c r="C64" s="80" t="s">
        <v>115</v>
      </c>
      <c r="D64" s="79" t="s">
        <v>255</v>
      </c>
      <c r="E64" s="79" t="s">
        <v>53</v>
      </c>
      <c r="F64" s="85">
        <v>126587</v>
      </c>
      <c r="G64" s="76" t="s">
        <v>13</v>
      </c>
      <c r="H64" s="85"/>
      <c r="I64" s="78"/>
      <c r="J64" s="80" t="s">
        <v>2</v>
      </c>
      <c r="K64" s="80" t="s">
        <v>14</v>
      </c>
      <c r="L64" s="80" t="s">
        <v>15</v>
      </c>
    </row>
    <row r="65" spans="1:12" ht="15.75" x14ac:dyDescent="0.25">
      <c r="A65" s="104" t="s">
        <v>229</v>
      </c>
      <c r="B65" s="104" t="s">
        <v>230</v>
      </c>
      <c r="C65" s="76" t="s">
        <v>3414</v>
      </c>
      <c r="D65" s="86" t="s">
        <v>195</v>
      </c>
      <c r="E65" s="86" t="s">
        <v>169</v>
      </c>
      <c r="F65" s="84">
        <v>126562</v>
      </c>
      <c r="G65" s="76" t="s">
        <v>13</v>
      </c>
      <c r="H65" s="84"/>
      <c r="I65" s="85"/>
      <c r="J65" s="76" t="s">
        <v>1</v>
      </c>
      <c r="K65" s="76" t="s">
        <v>59</v>
      </c>
      <c r="L65" s="76" t="s">
        <v>60</v>
      </c>
    </row>
    <row r="66" spans="1:12" ht="15.75" x14ac:dyDescent="0.25">
      <c r="A66" s="105" t="s">
        <v>467</v>
      </c>
      <c r="B66" s="105" t="s">
        <v>8</v>
      </c>
      <c r="C66" s="80" t="s">
        <v>1256</v>
      </c>
      <c r="D66" s="79" t="s">
        <v>3869</v>
      </c>
      <c r="E66" s="79" t="s">
        <v>962</v>
      </c>
      <c r="F66" s="85">
        <v>126537</v>
      </c>
      <c r="G66" s="80" t="s">
        <v>13</v>
      </c>
      <c r="H66" s="85">
        <v>5000</v>
      </c>
      <c r="I66" s="78"/>
      <c r="J66" s="80" t="s">
        <v>0</v>
      </c>
      <c r="K66" s="80" t="s">
        <v>14</v>
      </c>
      <c r="L66" s="76" t="s">
        <v>7373</v>
      </c>
    </row>
    <row r="67" spans="1:12" ht="15.75" x14ac:dyDescent="0.25">
      <c r="A67" s="105" t="s">
        <v>214</v>
      </c>
      <c r="B67" s="105" t="s">
        <v>215</v>
      </c>
      <c r="C67" s="76"/>
      <c r="D67" s="79" t="s">
        <v>201</v>
      </c>
      <c r="E67" s="79" t="s">
        <v>125</v>
      </c>
      <c r="F67" s="85">
        <v>126000</v>
      </c>
      <c r="G67" s="80" t="s">
        <v>13</v>
      </c>
      <c r="H67" s="84"/>
      <c r="I67" s="78"/>
      <c r="J67" s="80" t="s">
        <v>1</v>
      </c>
      <c r="K67" s="80" t="s">
        <v>59</v>
      </c>
      <c r="L67" s="80" t="s">
        <v>60</v>
      </c>
    </row>
    <row r="68" spans="1:12" ht="15.75" x14ac:dyDescent="0.25">
      <c r="A68" s="105" t="s">
        <v>150</v>
      </c>
      <c r="B68" s="105" t="s">
        <v>151</v>
      </c>
      <c r="C68" s="80" t="s">
        <v>648</v>
      </c>
      <c r="D68" s="79" t="s">
        <v>153</v>
      </c>
      <c r="E68" s="79" t="s">
        <v>45</v>
      </c>
      <c r="F68" s="85">
        <v>125382</v>
      </c>
      <c r="G68" s="80" t="s">
        <v>13</v>
      </c>
      <c r="H68" s="85">
        <v>8000</v>
      </c>
      <c r="I68" s="78"/>
      <c r="J68" s="80" t="s">
        <v>0</v>
      </c>
      <c r="K68" s="80" t="s">
        <v>14</v>
      </c>
      <c r="L68" s="76" t="s">
        <v>7373</v>
      </c>
    </row>
    <row r="69" spans="1:12" ht="15.75" x14ac:dyDescent="0.25">
      <c r="A69" s="104" t="s">
        <v>250</v>
      </c>
      <c r="B69" s="104" t="s">
        <v>251</v>
      </c>
      <c r="C69" s="76" t="s">
        <v>12</v>
      </c>
      <c r="D69" s="86" t="s">
        <v>252</v>
      </c>
      <c r="E69" s="86" t="s">
        <v>253</v>
      </c>
      <c r="F69" s="84">
        <v>125302</v>
      </c>
      <c r="G69" s="76" t="s">
        <v>13</v>
      </c>
      <c r="H69" s="84"/>
      <c r="I69" s="85"/>
      <c r="J69" s="76" t="s">
        <v>2</v>
      </c>
      <c r="K69" s="76" t="s">
        <v>14</v>
      </c>
      <c r="L69" s="76" t="s">
        <v>15</v>
      </c>
    </row>
    <row r="70" spans="1:12" ht="15.75" x14ac:dyDescent="0.25">
      <c r="A70" s="104" t="s">
        <v>193</v>
      </c>
      <c r="B70" s="104" t="s">
        <v>194</v>
      </c>
      <c r="C70" s="76"/>
      <c r="D70" s="86" t="s">
        <v>195</v>
      </c>
      <c r="E70" s="86" t="s">
        <v>125</v>
      </c>
      <c r="F70" s="84">
        <v>125238</v>
      </c>
      <c r="G70" s="76" t="s">
        <v>13</v>
      </c>
      <c r="H70" s="84"/>
      <c r="I70" s="78"/>
      <c r="J70" s="76" t="s">
        <v>1</v>
      </c>
      <c r="K70" s="76" t="s">
        <v>59</v>
      </c>
      <c r="L70" s="76" t="s">
        <v>60</v>
      </c>
    </row>
    <row r="71" spans="1:12" ht="15.75" x14ac:dyDescent="0.25">
      <c r="A71" s="104" t="s">
        <v>235</v>
      </c>
      <c r="B71" s="104" t="s">
        <v>236</v>
      </c>
      <c r="C71" s="76"/>
      <c r="D71" s="86" t="s">
        <v>56</v>
      </c>
      <c r="E71" s="86" t="s">
        <v>169</v>
      </c>
      <c r="F71" s="84">
        <v>124143</v>
      </c>
      <c r="G71" s="76" t="s">
        <v>13</v>
      </c>
      <c r="H71" s="84"/>
      <c r="I71" s="85"/>
      <c r="J71" s="76" t="s">
        <v>1</v>
      </c>
      <c r="K71" s="76" t="s">
        <v>59</v>
      </c>
      <c r="L71" s="76" t="s">
        <v>60</v>
      </c>
    </row>
    <row r="72" spans="1:12" ht="15.75" x14ac:dyDescent="0.25">
      <c r="A72" s="105" t="s">
        <v>231</v>
      </c>
      <c r="B72" s="105" t="s">
        <v>232</v>
      </c>
      <c r="C72" s="80" t="s">
        <v>3415</v>
      </c>
      <c r="D72" s="79" t="s">
        <v>56</v>
      </c>
      <c r="E72" s="79" t="s">
        <v>234</v>
      </c>
      <c r="F72" s="85">
        <v>124142</v>
      </c>
      <c r="G72" s="76" t="s">
        <v>13</v>
      </c>
      <c r="H72" s="85"/>
      <c r="I72" s="78"/>
      <c r="J72" s="80" t="s">
        <v>1</v>
      </c>
      <c r="K72" s="80" t="s">
        <v>59</v>
      </c>
      <c r="L72" s="80" t="s">
        <v>60</v>
      </c>
    </row>
    <row r="73" spans="1:12" ht="15.75" x14ac:dyDescent="0.25">
      <c r="A73" s="104" t="s">
        <v>281</v>
      </c>
      <c r="B73" s="104" t="s">
        <v>282</v>
      </c>
      <c r="C73" s="76" t="s">
        <v>187</v>
      </c>
      <c r="D73" s="86" t="s">
        <v>283</v>
      </c>
      <c r="E73" s="86" t="s">
        <v>284</v>
      </c>
      <c r="F73" s="84">
        <v>122520</v>
      </c>
      <c r="G73" s="76" t="s">
        <v>13</v>
      </c>
      <c r="H73" s="84"/>
      <c r="I73" s="78"/>
      <c r="J73" s="76" t="s">
        <v>2</v>
      </c>
      <c r="K73" s="76" t="s">
        <v>14</v>
      </c>
      <c r="L73" s="76" t="s">
        <v>15</v>
      </c>
    </row>
    <row r="74" spans="1:12" ht="15.75" x14ac:dyDescent="0.25">
      <c r="A74" s="105" t="s">
        <v>288</v>
      </c>
      <c r="B74" s="105" t="s">
        <v>289</v>
      </c>
      <c r="C74" s="80" t="s">
        <v>127</v>
      </c>
      <c r="D74" s="79" t="s">
        <v>290</v>
      </c>
      <c r="E74" s="79" t="s">
        <v>291</v>
      </c>
      <c r="F74" s="85">
        <v>122177</v>
      </c>
      <c r="G74" s="76" t="s">
        <v>13</v>
      </c>
      <c r="H74" s="85"/>
      <c r="I74" s="78"/>
      <c r="J74" s="80" t="s">
        <v>2</v>
      </c>
      <c r="K74" s="80" t="s">
        <v>14</v>
      </c>
      <c r="L74" s="80" t="s">
        <v>15</v>
      </c>
    </row>
    <row r="75" spans="1:12" ht="15.75" x14ac:dyDescent="0.25">
      <c r="A75" s="105" t="s">
        <v>259</v>
      </c>
      <c r="B75" s="105" t="s">
        <v>260</v>
      </c>
      <c r="C75" s="80" t="s">
        <v>403</v>
      </c>
      <c r="D75" s="79" t="s">
        <v>188</v>
      </c>
      <c r="E75" s="79" t="s">
        <v>261</v>
      </c>
      <c r="F75" s="85">
        <v>122000</v>
      </c>
      <c r="G75" s="80" t="s">
        <v>13</v>
      </c>
      <c r="H75" s="85">
        <v>8000</v>
      </c>
      <c r="I75" s="78"/>
      <c r="J75" s="80" t="s">
        <v>0</v>
      </c>
      <c r="K75" s="80" t="s">
        <v>14</v>
      </c>
      <c r="L75" s="76" t="s">
        <v>7373</v>
      </c>
    </row>
    <row r="76" spans="1:12" ht="15.75" x14ac:dyDescent="0.25">
      <c r="A76" s="105" t="s">
        <v>69</v>
      </c>
      <c r="B76" s="105" t="s">
        <v>70</v>
      </c>
      <c r="C76" s="80" t="s">
        <v>115</v>
      </c>
      <c r="D76" s="79" t="s">
        <v>3870</v>
      </c>
      <c r="E76" s="79" t="s">
        <v>2582</v>
      </c>
      <c r="F76" s="85">
        <v>121540</v>
      </c>
      <c r="G76" s="80" t="s">
        <v>13</v>
      </c>
      <c r="H76" s="85">
        <v>8000</v>
      </c>
      <c r="I76" s="85"/>
      <c r="J76" s="80" t="s">
        <v>0</v>
      </c>
      <c r="K76" s="80" t="s">
        <v>14</v>
      </c>
      <c r="L76" s="76" t="s">
        <v>7373</v>
      </c>
    </row>
    <row r="77" spans="1:12" ht="15.75" x14ac:dyDescent="0.25">
      <c r="A77" s="104" t="s">
        <v>2597</v>
      </c>
      <c r="B77" s="104" t="s">
        <v>55</v>
      </c>
      <c r="C77" s="80" t="s">
        <v>3863</v>
      </c>
      <c r="D77" s="86" t="s">
        <v>56</v>
      </c>
      <c r="E77" s="86" t="s">
        <v>93</v>
      </c>
      <c r="F77" s="84">
        <v>120232</v>
      </c>
      <c r="G77" s="76" t="s">
        <v>13</v>
      </c>
      <c r="H77" s="84"/>
      <c r="I77" s="78"/>
      <c r="J77" s="76" t="s">
        <v>1</v>
      </c>
      <c r="K77" s="76" t="s">
        <v>59</v>
      </c>
      <c r="L77" s="76" t="s">
        <v>60</v>
      </c>
    </row>
    <row r="78" spans="1:12" ht="15.75" x14ac:dyDescent="0.25">
      <c r="A78" s="105" t="s">
        <v>315</v>
      </c>
      <c r="B78" s="105" t="s">
        <v>316</v>
      </c>
      <c r="C78" s="80" t="s">
        <v>3422</v>
      </c>
      <c r="D78" s="79" t="s">
        <v>317</v>
      </c>
      <c r="E78" s="79" t="s">
        <v>33</v>
      </c>
      <c r="F78" s="85">
        <v>120022</v>
      </c>
      <c r="G78" s="80" t="s">
        <v>13</v>
      </c>
      <c r="H78" s="84"/>
      <c r="I78" s="78"/>
      <c r="J78" s="80" t="s">
        <v>2</v>
      </c>
      <c r="K78" s="80" t="s">
        <v>14</v>
      </c>
      <c r="L78" s="80" t="s">
        <v>15</v>
      </c>
    </row>
    <row r="79" spans="1:12" ht="15.75" x14ac:dyDescent="0.25">
      <c r="A79" s="105" t="s">
        <v>247</v>
      </c>
      <c r="B79" s="105" t="s">
        <v>248</v>
      </c>
      <c r="C79" s="80" t="s">
        <v>1177</v>
      </c>
      <c r="D79" s="79" t="s">
        <v>56</v>
      </c>
      <c r="E79" s="79" t="s">
        <v>3871</v>
      </c>
      <c r="F79" s="85">
        <v>118730</v>
      </c>
      <c r="G79" s="76" t="s">
        <v>13</v>
      </c>
      <c r="H79" s="85"/>
      <c r="I79" s="78"/>
      <c r="J79" s="80" t="s">
        <v>1</v>
      </c>
      <c r="K79" s="80" t="s">
        <v>59</v>
      </c>
      <c r="L79" s="80" t="s">
        <v>60</v>
      </c>
    </row>
    <row r="80" spans="1:12" ht="15.75" x14ac:dyDescent="0.25">
      <c r="A80" s="104" t="s">
        <v>272</v>
      </c>
      <c r="B80" s="104" t="s">
        <v>67</v>
      </c>
      <c r="C80" s="76" t="s">
        <v>87</v>
      </c>
      <c r="D80" s="86" t="s">
        <v>201</v>
      </c>
      <c r="E80" s="86" t="s">
        <v>109</v>
      </c>
      <c r="F80" s="84">
        <v>118467</v>
      </c>
      <c r="G80" s="76" t="s">
        <v>13</v>
      </c>
      <c r="H80" s="84"/>
      <c r="I80" s="78"/>
      <c r="J80" s="76" t="s">
        <v>1</v>
      </c>
      <c r="K80" s="76" t="s">
        <v>59</v>
      </c>
      <c r="L80" s="76" t="s">
        <v>60</v>
      </c>
    </row>
    <row r="81" spans="1:12" ht="15.75" x14ac:dyDescent="0.25">
      <c r="A81" s="105" t="s">
        <v>265</v>
      </c>
      <c r="B81" s="105" t="s">
        <v>266</v>
      </c>
      <c r="C81" s="80" t="s">
        <v>327</v>
      </c>
      <c r="D81" s="79" t="s">
        <v>195</v>
      </c>
      <c r="E81" s="79" t="s">
        <v>205</v>
      </c>
      <c r="F81" s="85">
        <v>118293</v>
      </c>
      <c r="G81" s="80" t="s">
        <v>13</v>
      </c>
      <c r="H81" s="84"/>
      <c r="I81" s="78"/>
      <c r="J81" s="80" t="s">
        <v>1</v>
      </c>
      <c r="K81" s="80" t="s">
        <v>59</v>
      </c>
      <c r="L81" s="80" t="s">
        <v>60</v>
      </c>
    </row>
    <row r="82" spans="1:12" ht="15.75" x14ac:dyDescent="0.25">
      <c r="A82" s="105" t="s">
        <v>267</v>
      </c>
      <c r="B82" s="105" t="s">
        <v>268</v>
      </c>
      <c r="C82" s="80" t="s">
        <v>58</v>
      </c>
      <c r="D82" s="79" t="s">
        <v>269</v>
      </c>
      <c r="E82" s="79" t="s">
        <v>270</v>
      </c>
      <c r="F82" s="85">
        <v>118279</v>
      </c>
      <c r="G82" s="76" t="s">
        <v>13</v>
      </c>
      <c r="H82" s="85"/>
      <c r="I82" s="78"/>
      <c r="J82" s="80" t="s">
        <v>1</v>
      </c>
      <c r="K82" s="80" t="s">
        <v>59</v>
      </c>
      <c r="L82" s="80" t="s">
        <v>60</v>
      </c>
    </row>
    <row r="83" spans="1:12" ht="15.75" x14ac:dyDescent="0.25">
      <c r="A83" s="104" t="s">
        <v>278</v>
      </c>
      <c r="B83" s="104" t="s">
        <v>279</v>
      </c>
      <c r="C83" s="76"/>
      <c r="D83" s="86" t="s">
        <v>56</v>
      </c>
      <c r="E83" s="86" t="s">
        <v>280</v>
      </c>
      <c r="F83" s="84">
        <v>117415</v>
      </c>
      <c r="G83" s="76" t="s">
        <v>13</v>
      </c>
      <c r="H83" s="84"/>
      <c r="I83" s="78"/>
      <c r="J83" s="76" t="s">
        <v>1</v>
      </c>
      <c r="K83" s="76" t="s">
        <v>59</v>
      </c>
      <c r="L83" s="76" t="s">
        <v>60</v>
      </c>
    </row>
    <row r="84" spans="1:12" ht="15.75" x14ac:dyDescent="0.25">
      <c r="A84" s="105" t="s">
        <v>294</v>
      </c>
      <c r="B84" s="105" t="s">
        <v>86</v>
      </c>
      <c r="C84" s="80" t="s">
        <v>35</v>
      </c>
      <c r="D84" s="79" t="s">
        <v>56</v>
      </c>
      <c r="E84" s="79" t="s">
        <v>221</v>
      </c>
      <c r="F84" s="85">
        <v>116685</v>
      </c>
      <c r="G84" s="80" t="s">
        <v>13</v>
      </c>
      <c r="H84" s="84"/>
      <c r="I84" s="78"/>
      <c r="J84" s="80" t="s">
        <v>1</v>
      </c>
      <c r="K84" s="80" t="s">
        <v>59</v>
      </c>
      <c r="L84" s="80" t="s">
        <v>60</v>
      </c>
    </row>
    <row r="85" spans="1:12" ht="15.75" x14ac:dyDescent="0.25">
      <c r="A85" s="105" t="s">
        <v>299</v>
      </c>
      <c r="B85" s="105" t="s">
        <v>300</v>
      </c>
      <c r="C85" s="80" t="s">
        <v>3863</v>
      </c>
      <c r="D85" s="79" t="s">
        <v>301</v>
      </c>
      <c r="E85" s="79" t="s">
        <v>302</v>
      </c>
      <c r="F85" s="85">
        <v>116635</v>
      </c>
      <c r="G85" s="76" t="s">
        <v>13</v>
      </c>
      <c r="H85" s="85"/>
      <c r="I85" s="78"/>
      <c r="J85" s="80" t="s">
        <v>1</v>
      </c>
      <c r="K85" s="80" t="s">
        <v>59</v>
      </c>
      <c r="L85" s="80" t="s">
        <v>60</v>
      </c>
    </row>
    <row r="86" spans="1:12" ht="15.75" x14ac:dyDescent="0.25">
      <c r="A86" s="104" t="s">
        <v>3872</v>
      </c>
      <c r="B86" s="104" t="s">
        <v>956</v>
      </c>
      <c r="C86" s="76" t="s">
        <v>774</v>
      </c>
      <c r="D86" s="86" t="s">
        <v>56</v>
      </c>
      <c r="E86" s="86" t="s">
        <v>3871</v>
      </c>
      <c r="F86" s="84">
        <v>115577</v>
      </c>
      <c r="G86" s="76" t="s">
        <v>13</v>
      </c>
      <c r="H86" s="84"/>
      <c r="I86" s="78"/>
      <c r="J86" s="76" t="s">
        <v>1</v>
      </c>
      <c r="K86" s="76" t="s">
        <v>59</v>
      </c>
      <c r="L86" s="76" t="s">
        <v>60</v>
      </c>
    </row>
    <row r="87" spans="1:12" ht="15.75" x14ac:dyDescent="0.25">
      <c r="A87" s="105" t="s">
        <v>331</v>
      </c>
      <c r="B87" s="105" t="s">
        <v>332</v>
      </c>
      <c r="C87" s="80" t="s">
        <v>135</v>
      </c>
      <c r="D87" s="79" t="s">
        <v>56</v>
      </c>
      <c r="E87" s="79" t="s">
        <v>258</v>
      </c>
      <c r="F87" s="85">
        <v>114974</v>
      </c>
      <c r="G87" s="80" t="s">
        <v>13</v>
      </c>
      <c r="H87" s="84"/>
      <c r="I87" s="78"/>
      <c r="J87" s="80" t="s">
        <v>1</v>
      </c>
      <c r="K87" s="80" t="s">
        <v>59</v>
      </c>
      <c r="L87" s="80" t="s">
        <v>60</v>
      </c>
    </row>
    <row r="88" spans="1:12" ht="15.75" x14ac:dyDescent="0.25">
      <c r="A88" s="105" t="s">
        <v>298</v>
      </c>
      <c r="B88" s="105" t="s">
        <v>219</v>
      </c>
      <c r="C88" s="80" t="s">
        <v>12</v>
      </c>
      <c r="D88" s="79" t="s">
        <v>195</v>
      </c>
      <c r="E88" s="79" t="s">
        <v>109</v>
      </c>
      <c r="F88" s="85">
        <v>114927</v>
      </c>
      <c r="G88" s="80" t="s">
        <v>13</v>
      </c>
      <c r="H88" s="84"/>
      <c r="I88" s="78"/>
      <c r="J88" s="80" t="s">
        <v>1</v>
      </c>
      <c r="K88" s="80" t="s">
        <v>59</v>
      </c>
      <c r="L88" s="80" t="s">
        <v>60</v>
      </c>
    </row>
    <row r="89" spans="1:12" ht="15.75" x14ac:dyDescent="0.25">
      <c r="A89" s="104" t="s">
        <v>367</v>
      </c>
      <c r="B89" s="104" t="s">
        <v>35</v>
      </c>
      <c r="C89" s="76" t="s">
        <v>51</v>
      </c>
      <c r="D89" s="86" t="s">
        <v>368</v>
      </c>
      <c r="E89" s="86" t="s">
        <v>80</v>
      </c>
      <c r="F89" s="84">
        <v>114694</v>
      </c>
      <c r="G89" s="76" t="s">
        <v>13</v>
      </c>
      <c r="H89" s="84"/>
      <c r="I89" s="84"/>
      <c r="J89" s="76" t="s">
        <v>2</v>
      </c>
      <c r="K89" s="76" t="s">
        <v>14</v>
      </c>
      <c r="L89" s="76" t="s">
        <v>15</v>
      </c>
    </row>
    <row r="90" spans="1:12" ht="15.75" x14ac:dyDescent="0.25">
      <c r="A90" s="104" t="s">
        <v>306</v>
      </c>
      <c r="B90" s="104" t="s">
        <v>307</v>
      </c>
      <c r="C90" s="76" t="s">
        <v>207</v>
      </c>
      <c r="D90" s="86" t="s">
        <v>308</v>
      </c>
      <c r="E90" s="86" t="s">
        <v>309</v>
      </c>
      <c r="F90" s="84">
        <v>114694</v>
      </c>
      <c r="G90" s="76" t="s">
        <v>13</v>
      </c>
      <c r="H90" s="84"/>
      <c r="I90" s="78"/>
      <c r="J90" s="76" t="s">
        <v>2</v>
      </c>
      <c r="K90" s="76" t="s">
        <v>14</v>
      </c>
      <c r="L90" s="76" t="s">
        <v>15</v>
      </c>
    </row>
    <row r="91" spans="1:12" ht="15.75" x14ac:dyDescent="0.25">
      <c r="A91" s="104" t="s">
        <v>369</v>
      </c>
      <c r="B91" s="104" t="s">
        <v>349</v>
      </c>
      <c r="C91" s="76"/>
      <c r="D91" s="86" t="s">
        <v>370</v>
      </c>
      <c r="E91" s="86" t="s">
        <v>371</v>
      </c>
      <c r="F91" s="84">
        <v>114444</v>
      </c>
      <c r="G91" s="76" t="s">
        <v>13</v>
      </c>
      <c r="H91" s="85"/>
      <c r="I91" s="78"/>
      <c r="J91" s="76" t="s">
        <v>2</v>
      </c>
      <c r="K91" s="76" t="s">
        <v>14</v>
      </c>
      <c r="L91" s="76" t="s">
        <v>15</v>
      </c>
    </row>
    <row r="92" spans="1:12" ht="15.75" x14ac:dyDescent="0.25">
      <c r="A92" s="104" t="s">
        <v>271</v>
      </c>
      <c r="B92" s="104" t="s">
        <v>78</v>
      </c>
      <c r="C92" s="76" t="s">
        <v>3420</v>
      </c>
      <c r="D92" s="86" t="s">
        <v>195</v>
      </c>
      <c r="E92" s="86" t="s">
        <v>109</v>
      </c>
      <c r="F92" s="84">
        <v>114425</v>
      </c>
      <c r="G92" s="76" t="s">
        <v>13</v>
      </c>
      <c r="H92" s="84"/>
      <c r="I92" s="78"/>
      <c r="J92" s="76" t="s">
        <v>1</v>
      </c>
      <c r="K92" s="76" t="s">
        <v>59</v>
      </c>
      <c r="L92" s="76" t="s">
        <v>60</v>
      </c>
    </row>
    <row r="93" spans="1:12" ht="15.75" x14ac:dyDescent="0.25">
      <c r="A93" s="105" t="s">
        <v>196</v>
      </c>
      <c r="B93" s="105" t="s">
        <v>43</v>
      </c>
      <c r="C93" s="80" t="s">
        <v>35</v>
      </c>
      <c r="D93" s="79" t="s">
        <v>3873</v>
      </c>
      <c r="E93" s="79" t="s">
        <v>198</v>
      </c>
      <c r="F93" s="85">
        <v>113810</v>
      </c>
      <c r="G93" s="80" t="s">
        <v>13</v>
      </c>
      <c r="H93" s="85">
        <v>2500</v>
      </c>
      <c r="I93" s="78"/>
      <c r="J93" s="80" t="s">
        <v>0</v>
      </c>
      <c r="K93" s="80" t="s">
        <v>14</v>
      </c>
      <c r="L93" s="76" t="s">
        <v>7373</v>
      </c>
    </row>
    <row r="94" spans="1:12" ht="15.75" x14ac:dyDescent="0.25">
      <c r="A94" s="106" t="s">
        <v>1926</v>
      </c>
      <c r="B94" s="106" t="s">
        <v>17</v>
      </c>
      <c r="C94" s="88" t="s">
        <v>1074</v>
      </c>
      <c r="D94" s="87" t="s">
        <v>159</v>
      </c>
      <c r="E94" s="87" t="s">
        <v>249</v>
      </c>
      <c r="F94" s="95">
        <v>113759</v>
      </c>
      <c r="G94" s="88" t="s">
        <v>13</v>
      </c>
      <c r="H94" s="95">
        <v>6000</v>
      </c>
      <c r="I94" s="91"/>
      <c r="J94" s="88" t="s">
        <v>1</v>
      </c>
      <c r="K94" s="88" t="s">
        <v>59</v>
      </c>
      <c r="L94" s="88" t="s">
        <v>60</v>
      </c>
    </row>
    <row r="95" spans="1:12" ht="15.75" x14ac:dyDescent="0.25">
      <c r="A95" s="105" t="s">
        <v>3874</v>
      </c>
      <c r="B95" s="105" t="s">
        <v>263</v>
      </c>
      <c r="C95" s="80" t="s">
        <v>3177</v>
      </c>
      <c r="D95" s="79" t="s">
        <v>56</v>
      </c>
      <c r="E95" s="79" t="s">
        <v>501</v>
      </c>
      <c r="F95" s="85">
        <v>113242</v>
      </c>
      <c r="G95" s="80" t="s">
        <v>13</v>
      </c>
      <c r="H95" s="84"/>
      <c r="I95" s="84"/>
      <c r="J95" s="80" t="s">
        <v>1</v>
      </c>
      <c r="K95" s="80" t="s">
        <v>59</v>
      </c>
      <c r="L95" s="80" t="s">
        <v>60</v>
      </c>
    </row>
    <row r="96" spans="1:12" ht="15.75" x14ac:dyDescent="0.25">
      <c r="A96" s="105" t="s">
        <v>273</v>
      </c>
      <c r="B96" s="105" t="s">
        <v>8</v>
      </c>
      <c r="C96" s="80" t="s">
        <v>50</v>
      </c>
      <c r="D96" s="79" t="s">
        <v>274</v>
      </c>
      <c r="E96" s="79" t="s">
        <v>93</v>
      </c>
      <c r="F96" s="85">
        <v>113162</v>
      </c>
      <c r="G96" s="76" t="s">
        <v>13</v>
      </c>
      <c r="H96" s="85">
        <v>8000</v>
      </c>
      <c r="I96" s="78"/>
      <c r="J96" s="80" t="s">
        <v>0</v>
      </c>
      <c r="K96" s="80" t="s">
        <v>14</v>
      </c>
      <c r="L96" s="76" t="s">
        <v>7373</v>
      </c>
    </row>
    <row r="97" spans="1:12" ht="15.75" x14ac:dyDescent="0.25">
      <c r="A97" s="104" t="s">
        <v>335</v>
      </c>
      <c r="B97" s="104" t="s">
        <v>336</v>
      </c>
      <c r="C97" s="76" t="s">
        <v>31</v>
      </c>
      <c r="D97" s="86" t="s">
        <v>337</v>
      </c>
      <c r="E97" s="86" t="s">
        <v>48</v>
      </c>
      <c r="F97" s="84">
        <v>112884</v>
      </c>
      <c r="G97" s="76" t="s">
        <v>13</v>
      </c>
      <c r="H97" s="85">
        <v>8000</v>
      </c>
      <c r="I97" s="85"/>
      <c r="J97" s="76" t="s">
        <v>0</v>
      </c>
      <c r="K97" s="76" t="s">
        <v>14</v>
      </c>
      <c r="L97" s="76" t="s">
        <v>7373</v>
      </c>
    </row>
    <row r="98" spans="1:12" ht="15.75" x14ac:dyDescent="0.25">
      <c r="A98" s="104" t="s">
        <v>285</v>
      </c>
      <c r="B98" s="104" t="s">
        <v>286</v>
      </c>
      <c r="C98" s="76" t="s">
        <v>1089</v>
      </c>
      <c r="D98" s="86" t="s">
        <v>195</v>
      </c>
      <c r="E98" s="86" t="s">
        <v>109</v>
      </c>
      <c r="F98" s="84">
        <v>112625</v>
      </c>
      <c r="G98" s="76" t="s">
        <v>13</v>
      </c>
      <c r="H98" s="85"/>
      <c r="I98" s="78"/>
      <c r="J98" s="76" t="s">
        <v>1</v>
      </c>
      <c r="K98" s="76" t="s">
        <v>59</v>
      </c>
      <c r="L98" s="76" t="s">
        <v>60</v>
      </c>
    </row>
    <row r="99" spans="1:12" ht="15.75" x14ac:dyDescent="0.25">
      <c r="A99" s="105" t="s">
        <v>322</v>
      </c>
      <c r="B99" s="105" t="s">
        <v>323</v>
      </c>
      <c r="C99" s="76"/>
      <c r="D99" s="79" t="s">
        <v>195</v>
      </c>
      <c r="E99" s="79" t="s">
        <v>109</v>
      </c>
      <c r="F99" s="84">
        <v>111920</v>
      </c>
      <c r="G99" s="76" t="s">
        <v>13</v>
      </c>
      <c r="H99" s="85"/>
      <c r="I99" s="78"/>
      <c r="J99" s="76" t="s">
        <v>1</v>
      </c>
      <c r="K99" s="76" t="s">
        <v>59</v>
      </c>
      <c r="L99" s="76" t="s">
        <v>60</v>
      </c>
    </row>
    <row r="100" spans="1:12" ht="15.75" x14ac:dyDescent="0.25">
      <c r="A100" s="106" t="s">
        <v>1726</v>
      </c>
      <c r="B100" s="106" t="s">
        <v>3421</v>
      </c>
      <c r="C100" s="88" t="s">
        <v>161</v>
      </c>
      <c r="D100" s="87" t="s">
        <v>56</v>
      </c>
      <c r="E100" s="87" t="s">
        <v>249</v>
      </c>
      <c r="F100" s="95">
        <v>111870</v>
      </c>
      <c r="G100" s="98" t="s">
        <v>13</v>
      </c>
      <c r="H100" s="95"/>
      <c r="I100" s="91"/>
      <c r="J100" s="88" t="s">
        <v>1</v>
      </c>
      <c r="K100" s="88" t="s">
        <v>59</v>
      </c>
      <c r="L100" s="88" t="s">
        <v>60</v>
      </c>
    </row>
    <row r="101" spans="1:12" ht="15.75" x14ac:dyDescent="0.25">
      <c r="A101" s="104" t="s">
        <v>275</v>
      </c>
      <c r="B101" s="104" t="s">
        <v>276</v>
      </c>
      <c r="C101" s="76"/>
      <c r="D101" s="86" t="s">
        <v>159</v>
      </c>
      <c r="E101" s="86" t="s">
        <v>277</v>
      </c>
      <c r="F101" s="84">
        <v>111632</v>
      </c>
      <c r="G101" s="76" t="s">
        <v>13</v>
      </c>
      <c r="H101" s="84">
        <v>4000</v>
      </c>
      <c r="I101" s="78"/>
      <c r="J101" s="76" t="s">
        <v>1</v>
      </c>
      <c r="K101" s="76" t="s">
        <v>59</v>
      </c>
      <c r="L101" s="76" t="s">
        <v>60</v>
      </c>
    </row>
    <row r="102" spans="1:12" ht="15.75" x14ac:dyDescent="0.25">
      <c r="A102" s="104" t="s">
        <v>3875</v>
      </c>
      <c r="B102" s="104" t="s">
        <v>50</v>
      </c>
      <c r="C102" s="76" t="s">
        <v>86</v>
      </c>
      <c r="D102" s="86" t="s">
        <v>3876</v>
      </c>
      <c r="E102" s="86" t="s">
        <v>547</v>
      </c>
      <c r="F102" s="84">
        <v>111314</v>
      </c>
      <c r="G102" s="76" t="s">
        <v>13</v>
      </c>
      <c r="H102" s="84"/>
      <c r="I102" s="78"/>
      <c r="J102" s="76" t="s">
        <v>2</v>
      </c>
      <c r="K102" s="76" t="s">
        <v>14</v>
      </c>
      <c r="L102" s="76" t="s">
        <v>15</v>
      </c>
    </row>
    <row r="103" spans="1:12" ht="15.75" x14ac:dyDescent="0.25">
      <c r="A103" s="105" t="s">
        <v>318</v>
      </c>
      <c r="B103" s="105" t="s">
        <v>319</v>
      </c>
      <c r="C103" s="80" t="s">
        <v>144</v>
      </c>
      <c r="D103" s="79" t="s">
        <v>320</v>
      </c>
      <c r="E103" s="79" t="s">
        <v>321</v>
      </c>
      <c r="F103" s="85">
        <v>111302</v>
      </c>
      <c r="G103" s="80" t="s">
        <v>13</v>
      </c>
      <c r="H103" s="85"/>
      <c r="I103" s="85"/>
      <c r="J103" s="80" t="s">
        <v>2</v>
      </c>
      <c r="K103" s="80" t="s">
        <v>14</v>
      </c>
      <c r="L103" s="80" t="s">
        <v>15</v>
      </c>
    </row>
    <row r="104" spans="1:12" ht="15.75" x14ac:dyDescent="0.25">
      <c r="A104" s="104" t="s">
        <v>3424</v>
      </c>
      <c r="B104" s="104" t="s">
        <v>3425</v>
      </c>
      <c r="C104" s="76" t="s">
        <v>87</v>
      </c>
      <c r="D104" s="86" t="s">
        <v>3426</v>
      </c>
      <c r="E104" s="86" t="s">
        <v>975</v>
      </c>
      <c r="F104" s="84">
        <v>111251</v>
      </c>
      <c r="G104" s="76" t="s">
        <v>13</v>
      </c>
      <c r="H104" s="84"/>
      <c r="I104" s="85"/>
      <c r="J104" s="76" t="s">
        <v>3</v>
      </c>
      <c r="K104" s="76" t="s">
        <v>59</v>
      </c>
      <c r="L104" s="76" t="s">
        <v>60</v>
      </c>
    </row>
    <row r="105" spans="1:12" ht="15.75" x14ac:dyDescent="0.25">
      <c r="A105" s="105" t="s">
        <v>3877</v>
      </c>
      <c r="B105" s="105" t="s">
        <v>313</v>
      </c>
      <c r="C105" s="80" t="s">
        <v>12</v>
      </c>
      <c r="D105" s="79" t="s">
        <v>314</v>
      </c>
      <c r="E105" s="79" t="s">
        <v>270</v>
      </c>
      <c r="F105" s="85">
        <v>110328</v>
      </c>
      <c r="G105" s="80" t="s">
        <v>13</v>
      </c>
      <c r="H105" s="84"/>
      <c r="I105" s="85"/>
      <c r="J105" s="80" t="s">
        <v>1</v>
      </c>
      <c r="K105" s="80" t="s">
        <v>59</v>
      </c>
      <c r="L105" s="80" t="s">
        <v>60</v>
      </c>
    </row>
    <row r="106" spans="1:12" ht="15.75" x14ac:dyDescent="0.25">
      <c r="A106" s="105" t="s">
        <v>310</v>
      </c>
      <c r="B106" s="105" t="s">
        <v>311</v>
      </c>
      <c r="C106" s="80" t="s">
        <v>12</v>
      </c>
      <c r="D106" s="79" t="s">
        <v>195</v>
      </c>
      <c r="E106" s="79" t="s">
        <v>205</v>
      </c>
      <c r="F106" s="85">
        <v>110102</v>
      </c>
      <c r="G106" s="80" t="s">
        <v>13</v>
      </c>
      <c r="H106" s="84"/>
      <c r="I106" s="85"/>
      <c r="J106" s="80" t="s">
        <v>1</v>
      </c>
      <c r="K106" s="80" t="s">
        <v>59</v>
      </c>
      <c r="L106" s="80" t="s">
        <v>60</v>
      </c>
    </row>
    <row r="107" spans="1:12" ht="15.75" x14ac:dyDescent="0.25">
      <c r="A107" s="104" t="s">
        <v>343</v>
      </c>
      <c r="B107" s="104" t="s">
        <v>344</v>
      </c>
      <c r="C107" s="76"/>
      <c r="D107" s="86" t="s">
        <v>3878</v>
      </c>
      <c r="E107" s="86" t="s">
        <v>53</v>
      </c>
      <c r="F107" s="84">
        <v>110031</v>
      </c>
      <c r="G107" s="76" t="s">
        <v>13</v>
      </c>
      <c r="H107" s="85"/>
      <c r="I107" s="85"/>
      <c r="J107" s="76" t="s">
        <v>2</v>
      </c>
      <c r="K107" s="76" t="s">
        <v>14</v>
      </c>
      <c r="L107" s="76" t="s">
        <v>15</v>
      </c>
    </row>
    <row r="108" spans="1:12" ht="15.75" x14ac:dyDescent="0.25">
      <c r="A108" s="105" t="s">
        <v>339</v>
      </c>
      <c r="B108" s="105" t="s">
        <v>340</v>
      </c>
      <c r="C108" s="80" t="s">
        <v>139</v>
      </c>
      <c r="D108" s="79" t="s">
        <v>3879</v>
      </c>
      <c r="E108" s="79" t="s">
        <v>3880</v>
      </c>
      <c r="F108" s="85">
        <v>110000</v>
      </c>
      <c r="G108" s="80" t="s">
        <v>13</v>
      </c>
      <c r="H108" s="85">
        <v>23000</v>
      </c>
      <c r="I108" s="85"/>
      <c r="J108" s="80" t="s">
        <v>0</v>
      </c>
      <c r="K108" s="80" t="s">
        <v>14</v>
      </c>
      <c r="L108" s="76" t="s">
        <v>7373</v>
      </c>
    </row>
    <row r="109" spans="1:12" ht="15.75" x14ac:dyDescent="0.25">
      <c r="A109" s="105" t="s">
        <v>250</v>
      </c>
      <c r="B109" s="105" t="s">
        <v>95</v>
      </c>
      <c r="C109" s="80" t="s">
        <v>1125</v>
      </c>
      <c r="D109" s="79" t="s">
        <v>201</v>
      </c>
      <c r="E109" s="79" t="s">
        <v>205</v>
      </c>
      <c r="F109" s="85">
        <v>109814</v>
      </c>
      <c r="G109" s="80" t="s">
        <v>13</v>
      </c>
      <c r="H109" s="84"/>
      <c r="I109" s="85"/>
      <c r="J109" s="80" t="s">
        <v>1</v>
      </c>
      <c r="K109" s="80" t="s">
        <v>59</v>
      </c>
      <c r="L109" s="80" t="s">
        <v>60</v>
      </c>
    </row>
    <row r="110" spans="1:12" ht="15.75" x14ac:dyDescent="0.25">
      <c r="A110" s="105" t="s">
        <v>848</v>
      </c>
      <c r="B110" s="105" t="s">
        <v>1192</v>
      </c>
      <c r="C110" s="80" t="s">
        <v>3881</v>
      </c>
      <c r="D110" s="79" t="s">
        <v>449</v>
      </c>
      <c r="E110" s="79" t="s">
        <v>205</v>
      </c>
      <c r="F110" s="85">
        <v>109748</v>
      </c>
      <c r="G110" s="76" t="s">
        <v>13</v>
      </c>
      <c r="H110" s="85">
        <v>8000</v>
      </c>
      <c r="I110" s="85"/>
      <c r="J110" s="80" t="s">
        <v>1</v>
      </c>
      <c r="K110" s="80" t="s">
        <v>59</v>
      </c>
      <c r="L110" s="80" t="s">
        <v>60</v>
      </c>
    </row>
    <row r="111" spans="1:12" ht="15.75" x14ac:dyDescent="0.25">
      <c r="A111" s="104" t="s">
        <v>372</v>
      </c>
      <c r="B111" s="104" t="s">
        <v>91</v>
      </c>
      <c r="C111" s="76" t="s">
        <v>127</v>
      </c>
      <c r="D111" s="86" t="s">
        <v>159</v>
      </c>
      <c r="E111" s="86" t="s">
        <v>373</v>
      </c>
      <c r="F111" s="84">
        <v>109445</v>
      </c>
      <c r="G111" s="76" t="s">
        <v>13</v>
      </c>
      <c r="H111" s="85">
        <v>8000</v>
      </c>
      <c r="I111" s="85"/>
      <c r="J111" s="76" t="s">
        <v>0</v>
      </c>
      <c r="K111" s="76" t="s">
        <v>14</v>
      </c>
      <c r="L111" s="76" t="s">
        <v>7373</v>
      </c>
    </row>
    <row r="112" spans="1:12" ht="15.75" x14ac:dyDescent="0.25">
      <c r="A112" s="105" t="s">
        <v>3431</v>
      </c>
      <c r="B112" s="105" t="s">
        <v>3432</v>
      </c>
      <c r="C112" s="80" t="s">
        <v>43</v>
      </c>
      <c r="D112" s="79" t="s">
        <v>195</v>
      </c>
      <c r="E112" s="79" t="s">
        <v>234</v>
      </c>
      <c r="F112" s="85">
        <v>108964</v>
      </c>
      <c r="G112" s="76" t="s">
        <v>13</v>
      </c>
      <c r="H112" s="85"/>
      <c r="I112" s="85"/>
      <c r="J112" s="80" t="s">
        <v>1</v>
      </c>
      <c r="K112" s="80" t="s">
        <v>59</v>
      </c>
      <c r="L112" s="80" t="s">
        <v>60</v>
      </c>
    </row>
    <row r="113" spans="1:12" ht="15.75" x14ac:dyDescent="0.25">
      <c r="A113" s="105" t="s">
        <v>374</v>
      </c>
      <c r="B113" s="105" t="s">
        <v>50</v>
      </c>
      <c r="C113" s="80" t="s">
        <v>187</v>
      </c>
      <c r="D113" s="79" t="s">
        <v>375</v>
      </c>
      <c r="E113" s="79" t="s">
        <v>163</v>
      </c>
      <c r="F113" s="85">
        <v>108876</v>
      </c>
      <c r="G113" s="80" t="s">
        <v>13</v>
      </c>
      <c r="H113" s="85">
        <v>6000</v>
      </c>
      <c r="I113" s="85"/>
      <c r="J113" s="80" t="s">
        <v>0</v>
      </c>
      <c r="K113" s="80" t="s">
        <v>14</v>
      </c>
      <c r="L113" s="76" t="s">
        <v>7373</v>
      </c>
    </row>
    <row r="114" spans="1:12" ht="15.75" x14ac:dyDescent="0.25">
      <c r="A114" s="105" t="s">
        <v>550</v>
      </c>
      <c r="B114" s="105" t="s">
        <v>551</v>
      </c>
      <c r="C114" s="80" t="s">
        <v>58</v>
      </c>
      <c r="D114" s="79" t="s">
        <v>159</v>
      </c>
      <c r="E114" s="79" t="s">
        <v>297</v>
      </c>
      <c r="F114" s="85">
        <v>108275</v>
      </c>
      <c r="G114" s="80" t="s">
        <v>13</v>
      </c>
      <c r="H114" s="85">
        <v>8000</v>
      </c>
      <c r="I114" s="85"/>
      <c r="J114" s="80" t="s">
        <v>0</v>
      </c>
      <c r="K114" s="80" t="s">
        <v>14</v>
      </c>
      <c r="L114" s="76" t="s">
        <v>7373</v>
      </c>
    </row>
    <row r="115" spans="1:12" ht="15.75" x14ac:dyDescent="0.25">
      <c r="A115" s="105" t="s">
        <v>174</v>
      </c>
      <c r="B115" s="105" t="s">
        <v>175</v>
      </c>
      <c r="C115" s="80" t="s">
        <v>3435</v>
      </c>
      <c r="D115" s="79" t="s">
        <v>153</v>
      </c>
      <c r="E115" s="79" t="s">
        <v>178</v>
      </c>
      <c r="F115" s="85">
        <v>108128</v>
      </c>
      <c r="G115" s="80" t="s">
        <v>13</v>
      </c>
      <c r="H115" s="107"/>
      <c r="I115" s="84"/>
      <c r="J115" s="80" t="s">
        <v>0</v>
      </c>
      <c r="K115" s="80" t="s">
        <v>14</v>
      </c>
      <c r="L115" s="76" t="s">
        <v>7373</v>
      </c>
    </row>
    <row r="116" spans="1:12" ht="15.75" x14ac:dyDescent="0.25">
      <c r="A116" s="105" t="s">
        <v>348</v>
      </c>
      <c r="B116" s="105" t="s">
        <v>349</v>
      </c>
      <c r="C116" s="80" t="s">
        <v>23</v>
      </c>
      <c r="D116" s="79" t="s">
        <v>56</v>
      </c>
      <c r="E116" s="79" t="s">
        <v>297</v>
      </c>
      <c r="F116" s="85">
        <v>107832</v>
      </c>
      <c r="G116" s="80" t="s">
        <v>13</v>
      </c>
      <c r="H116" s="85"/>
      <c r="I116" s="85"/>
      <c r="J116" s="80" t="s">
        <v>1</v>
      </c>
      <c r="K116" s="80" t="s">
        <v>59</v>
      </c>
      <c r="L116" s="80" t="s">
        <v>60</v>
      </c>
    </row>
    <row r="117" spans="1:12" ht="15.75" x14ac:dyDescent="0.25">
      <c r="A117" s="104" t="s">
        <v>346</v>
      </c>
      <c r="B117" s="104" t="s">
        <v>347</v>
      </c>
      <c r="C117" s="76" t="s">
        <v>3430</v>
      </c>
      <c r="D117" s="86" t="s">
        <v>201</v>
      </c>
      <c r="E117" s="86" t="s">
        <v>205</v>
      </c>
      <c r="F117" s="84">
        <v>107089</v>
      </c>
      <c r="G117" s="76" t="s">
        <v>13</v>
      </c>
      <c r="H117" s="84"/>
      <c r="I117" s="84"/>
      <c r="J117" s="76" t="s">
        <v>1</v>
      </c>
      <c r="K117" s="76" t="s">
        <v>59</v>
      </c>
      <c r="L117" s="76" t="s">
        <v>60</v>
      </c>
    </row>
    <row r="118" spans="1:12" ht="15.75" x14ac:dyDescent="0.25">
      <c r="A118" s="105" t="s">
        <v>353</v>
      </c>
      <c r="B118" s="105" t="s">
        <v>78</v>
      </c>
      <c r="C118" s="80" t="s">
        <v>394</v>
      </c>
      <c r="D118" s="79" t="s">
        <v>201</v>
      </c>
      <c r="E118" s="79" t="s">
        <v>205</v>
      </c>
      <c r="F118" s="85">
        <v>107078</v>
      </c>
      <c r="G118" s="76" t="s">
        <v>13</v>
      </c>
      <c r="H118" s="85"/>
      <c r="I118" s="85"/>
      <c r="J118" s="80" t="s">
        <v>1</v>
      </c>
      <c r="K118" s="80" t="s">
        <v>59</v>
      </c>
      <c r="L118" s="80" t="s">
        <v>60</v>
      </c>
    </row>
    <row r="119" spans="1:12" ht="15.75" x14ac:dyDescent="0.25">
      <c r="A119" s="104" t="s">
        <v>338</v>
      </c>
      <c r="B119" s="104" t="s">
        <v>55</v>
      </c>
      <c r="C119" s="76" t="s">
        <v>51</v>
      </c>
      <c r="D119" s="86" t="s">
        <v>56</v>
      </c>
      <c r="E119" s="86" t="s">
        <v>93</v>
      </c>
      <c r="F119" s="84">
        <v>106959</v>
      </c>
      <c r="G119" s="76" t="s">
        <v>13</v>
      </c>
      <c r="H119" s="84"/>
      <c r="I119" s="85"/>
      <c r="J119" s="76" t="s">
        <v>1</v>
      </c>
      <c r="K119" s="76" t="s">
        <v>59</v>
      </c>
      <c r="L119" s="76" t="s">
        <v>60</v>
      </c>
    </row>
    <row r="120" spans="1:12" ht="15.75" x14ac:dyDescent="0.25">
      <c r="A120" s="105" t="s">
        <v>2682</v>
      </c>
      <c r="B120" s="105" t="s">
        <v>67</v>
      </c>
      <c r="C120" s="80" t="s">
        <v>406</v>
      </c>
      <c r="D120" s="79" t="s">
        <v>2683</v>
      </c>
      <c r="E120" s="79" t="s">
        <v>120</v>
      </c>
      <c r="F120" s="85">
        <v>106948</v>
      </c>
      <c r="G120" s="80" t="s">
        <v>13</v>
      </c>
      <c r="H120" s="84"/>
      <c r="I120" s="85"/>
      <c r="J120" s="80" t="s">
        <v>4</v>
      </c>
      <c r="K120" s="80" t="s">
        <v>14</v>
      </c>
      <c r="L120" s="80" t="s">
        <v>121</v>
      </c>
    </row>
    <row r="121" spans="1:12" ht="15.75" x14ac:dyDescent="0.25">
      <c r="A121" s="104" t="s">
        <v>3099</v>
      </c>
      <c r="B121" s="104" t="s">
        <v>431</v>
      </c>
      <c r="C121" s="76"/>
      <c r="D121" s="86" t="s">
        <v>239</v>
      </c>
      <c r="E121" s="86" t="s">
        <v>3882</v>
      </c>
      <c r="F121" s="84">
        <v>106256</v>
      </c>
      <c r="G121" s="76" t="s">
        <v>13</v>
      </c>
      <c r="H121" s="84"/>
      <c r="I121" s="85"/>
      <c r="J121" s="76" t="s">
        <v>2</v>
      </c>
      <c r="K121" s="76" t="s">
        <v>14</v>
      </c>
      <c r="L121" s="76" t="s">
        <v>15</v>
      </c>
    </row>
    <row r="122" spans="1:12" ht="15.75" x14ac:dyDescent="0.25">
      <c r="A122" s="105" t="s">
        <v>2697</v>
      </c>
      <c r="B122" s="105" t="s">
        <v>2698</v>
      </c>
      <c r="C122" s="80" t="s">
        <v>351</v>
      </c>
      <c r="D122" s="79" t="s">
        <v>159</v>
      </c>
      <c r="E122" s="79" t="s">
        <v>508</v>
      </c>
      <c r="F122" s="85">
        <v>106078</v>
      </c>
      <c r="G122" s="80" t="s">
        <v>13</v>
      </c>
      <c r="H122" s="85">
        <v>8000</v>
      </c>
      <c r="I122" s="85"/>
      <c r="J122" s="80" t="s">
        <v>0</v>
      </c>
      <c r="K122" s="80" t="s">
        <v>14</v>
      </c>
      <c r="L122" s="76" t="s">
        <v>7373</v>
      </c>
    </row>
    <row r="123" spans="1:12" ht="15.75" x14ac:dyDescent="0.25">
      <c r="A123" s="105" t="s">
        <v>402</v>
      </c>
      <c r="B123" s="105" t="s">
        <v>403</v>
      </c>
      <c r="C123" s="80" t="s">
        <v>1484</v>
      </c>
      <c r="D123" s="79" t="s">
        <v>264</v>
      </c>
      <c r="E123" s="79" t="s">
        <v>392</v>
      </c>
      <c r="F123" s="85">
        <v>105948</v>
      </c>
      <c r="G123" s="80" t="s">
        <v>13</v>
      </c>
      <c r="H123" s="85">
        <v>6000</v>
      </c>
      <c r="I123" s="85"/>
      <c r="J123" s="80" t="s">
        <v>0</v>
      </c>
      <c r="K123" s="80" t="s">
        <v>14</v>
      </c>
      <c r="L123" s="76" t="s">
        <v>7373</v>
      </c>
    </row>
    <row r="124" spans="1:12" ht="15.75" x14ac:dyDescent="0.25">
      <c r="A124" s="104" t="s">
        <v>440</v>
      </c>
      <c r="B124" s="104" t="s">
        <v>441</v>
      </c>
      <c r="C124" s="76" t="s">
        <v>3442</v>
      </c>
      <c r="D124" s="86" t="s">
        <v>442</v>
      </c>
      <c r="E124" s="86" t="s">
        <v>443</v>
      </c>
      <c r="F124" s="84">
        <v>105936</v>
      </c>
      <c r="G124" s="76" t="s">
        <v>13</v>
      </c>
      <c r="H124" s="84"/>
      <c r="I124" s="84"/>
      <c r="J124" s="76" t="s">
        <v>2</v>
      </c>
      <c r="K124" s="76" t="s">
        <v>14</v>
      </c>
      <c r="L124" s="76" t="s">
        <v>15</v>
      </c>
    </row>
    <row r="125" spans="1:12" ht="15.75" x14ac:dyDescent="0.25">
      <c r="A125" s="105" t="s">
        <v>2686</v>
      </c>
      <c r="B125" s="105" t="s">
        <v>1499</v>
      </c>
      <c r="C125" s="80" t="s">
        <v>774</v>
      </c>
      <c r="D125" s="79" t="s">
        <v>2687</v>
      </c>
      <c r="E125" s="79" t="s">
        <v>53</v>
      </c>
      <c r="F125" s="85">
        <v>105875</v>
      </c>
      <c r="G125" s="76" t="s">
        <v>13</v>
      </c>
      <c r="H125" s="85"/>
      <c r="I125" s="85"/>
      <c r="J125" s="80" t="s">
        <v>2</v>
      </c>
      <c r="K125" s="80" t="s">
        <v>14</v>
      </c>
      <c r="L125" s="80" t="s">
        <v>15</v>
      </c>
    </row>
    <row r="126" spans="1:12" ht="15.75" x14ac:dyDescent="0.25">
      <c r="A126" s="105" t="s">
        <v>398</v>
      </c>
      <c r="B126" s="105" t="s">
        <v>184</v>
      </c>
      <c r="C126" s="80" t="s">
        <v>147</v>
      </c>
      <c r="D126" s="79" t="s">
        <v>56</v>
      </c>
      <c r="E126" s="79" t="s">
        <v>270</v>
      </c>
      <c r="F126" s="85">
        <v>105863</v>
      </c>
      <c r="G126" s="80" t="s">
        <v>13</v>
      </c>
      <c r="H126" s="84"/>
      <c r="I126" s="85"/>
      <c r="J126" s="80" t="s">
        <v>1</v>
      </c>
      <c r="K126" s="80" t="s">
        <v>59</v>
      </c>
      <c r="L126" s="80" t="s">
        <v>60</v>
      </c>
    </row>
    <row r="127" spans="1:12" ht="15.75" x14ac:dyDescent="0.25">
      <c r="A127" s="105" t="s">
        <v>550</v>
      </c>
      <c r="B127" s="105" t="s">
        <v>1379</v>
      </c>
      <c r="C127" s="80" t="s">
        <v>3443</v>
      </c>
      <c r="D127" s="79" t="s">
        <v>2688</v>
      </c>
      <c r="E127" s="79" t="s">
        <v>65</v>
      </c>
      <c r="F127" s="85">
        <v>105532</v>
      </c>
      <c r="G127" s="80" t="s">
        <v>13</v>
      </c>
      <c r="H127" s="84"/>
      <c r="I127" s="85"/>
      <c r="J127" s="80" t="s">
        <v>2</v>
      </c>
      <c r="K127" s="80" t="s">
        <v>14</v>
      </c>
      <c r="L127" s="80" t="s">
        <v>15</v>
      </c>
    </row>
    <row r="128" spans="1:12" ht="15.75" x14ac:dyDescent="0.25">
      <c r="A128" s="105" t="s">
        <v>2988</v>
      </c>
      <c r="B128" s="105" t="s">
        <v>893</v>
      </c>
      <c r="C128" s="80" t="s">
        <v>139</v>
      </c>
      <c r="D128" s="79" t="s">
        <v>3883</v>
      </c>
      <c r="E128" s="79" t="s">
        <v>505</v>
      </c>
      <c r="F128" s="85">
        <v>105342</v>
      </c>
      <c r="G128" s="80" t="s">
        <v>13</v>
      </c>
      <c r="H128" s="85">
        <v>5000</v>
      </c>
      <c r="I128" s="85"/>
      <c r="J128" s="80" t="s">
        <v>2</v>
      </c>
      <c r="K128" s="80" t="s">
        <v>14</v>
      </c>
      <c r="L128" s="80" t="s">
        <v>15</v>
      </c>
    </row>
    <row r="129" spans="1:12" ht="15.75" x14ac:dyDescent="0.25">
      <c r="A129" s="104" t="s">
        <v>3884</v>
      </c>
      <c r="B129" s="104" t="s">
        <v>486</v>
      </c>
      <c r="C129" s="76" t="s">
        <v>1111</v>
      </c>
      <c r="D129" s="86" t="s">
        <v>1266</v>
      </c>
      <c r="E129" s="86" t="s">
        <v>173</v>
      </c>
      <c r="F129" s="84">
        <v>105209</v>
      </c>
      <c r="G129" s="76" t="s">
        <v>13</v>
      </c>
      <c r="H129" s="85"/>
      <c r="I129" s="85"/>
      <c r="J129" s="76" t="s">
        <v>2</v>
      </c>
      <c r="K129" s="76" t="s">
        <v>14</v>
      </c>
      <c r="L129" s="76" t="s">
        <v>15</v>
      </c>
    </row>
    <row r="130" spans="1:12" ht="15.75" x14ac:dyDescent="0.25">
      <c r="A130" s="105" t="s">
        <v>104</v>
      </c>
      <c r="B130" s="105" t="s">
        <v>50</v>
      </c>
      <c r="C130" s="80" t="s">
        <v>446</v>
      </c>
      <c r="D130" s="79" t="s">
        <v>466</v>
      </c>
      <c r="E130" s="79" t="s">
        <v>3374</v>
      </c>
      <c r="F130" s="85">
        <v>105148</v>
      </c>
      <c r="G130" s="80" t="s">
        <v>13</v>
      </c>
      <c r="H130" s="85">
        <v>8000</v>
      </c>
      <c r="I130" s="85"/>
      <c r="J130" s="80" t="s">
        <v>0</v>
      </c>
      <c r="K130" s="80" t="s">
        <v>14</v>
      </c>
      <c r="L130" s="76" t="s">
        <v>7373</v>
      </c>
    </row>
    <row r="131" spans="1:12" ht="15.75" x14ac:dyDescent="0.25">
      <c r="A131" s="105" t="s">
        <v>389</v>
      </c>
      <c r="B131" s="105" t="s">
        <v>390</v>
      </c>
      <c r="C131" s="80" t="s">
        <v>3437</v>
      </c>
      <c r="D131" s="79" t="s">
        <v>56</v>
      </c>
      <c r="E131" s="79" t="s">
        <v>392</v>
      </c>
      <c r="F131" s="85">
        <v>105056</v>
      </c>
      <c r="G131" s="80" t="s">
        <v>13</v>
      </c>
      <c r="H131" s="84"/>
      <c r="I131" s="85"/>
      <c r="J131" s="80" t="s">
        <v>1</v>
      </c>
      <c r="K131" s="80" t="s">
        <v>59</v>
      </c>
      <c r="L131" s="80" t="s">
        <v>60</v>
      </c>
    </row>
    <row r="132" spans="1:12" ht="15.75" x14ac:dyDescent="0.25">
      <c r="A132" s="105" t="s">
        <v>326</v>
      </c>
      <c r="B132" s="105" t="s">
        <v>3885</v>
      </c>
      <c r="C132" s="76"/>
      <c r="D132" s="79" t="s">
        <v>3886</v>
      </c>
      <c r="E132" s="79" t="s">
        <v>137</v>
      </c>
      <c r="F132" s="85">
        <v>105028</v>
      </c>
      <c r="G132" s="80" t="s">
        <v>13</v>
      </c>
      <c r="H132" s="85">
        <v>3000</v>
      </c>
      <c r="I132" s="84"/>
      <c r="J132" s="80" t="s">
        <v>0</v>
      </c>
      <c r="K132" s="80" t="s">
        <v>14</v>
      </c>
      <c r="L132" s="76" t="s">
        <v>7373</v>
      </c>
    </row>
    <row r="133" spans="1:12" ht="15.75" x14ac:dyDescent="0.25">
      <c r="A133" s="105" t="s">
        <v>21</v>
      </c>
      <c r="B133" s="105" t="s">
        <v>91</v>
      </c>
      <c r="C133" s="80" t="s">
        <v>3439</v>
      </c>
      <c r="D133" s="79" t="s">
        <v>56</v>
      </c>
      <c r="E133" s="79" t="s">
        <v>270</v>
      </c>
      <c r="F133" s="85">
        <v>104242</v>
      </c>
      <c r="G133" s="80" t="s">
        <v>13</v>
      </c>
      <c r="H133" s="84"/>
      <c r="I133" s="85"/>
      <c r="J133" s="80" t="s">
        <v>1</v>
      </c>
      <c r="K133" s="80" t="s">
        <v>59</v>
      </c>
      <c r="L133" s="80" t="s">
        <v>60</v>
      </c>
    </row>
    <row r="134" spans="1:12" ht="15.75" x14ac:dyDescent="0.25">
      <c r="A134" s="104" t="s">
        <v>2680</v>
      </c>
      <c r="B134" s="104" t="s">
        <v>445</v>
      </c>
      <c r="C134" s="76" t="s">
        <v>51</v>
      </c>
      <c r="D134" s="86" t="s">
        <v>2681</v>
      </c>
      <c r="E134" s="86" t="s">
        <v>599</v>
      </c>
      <c r="F134" s="84">
        <v>104123</v>
      </c>
      <c r="G134" s="76" t="s">
        <v>13</v>
      </c>
      <c r="H134" s="84"/>
      <c r="I134" s="85"/>
      <c r="J134" s="76" t="s">
        <v>2</v>
      </c>
      <c r="K134" s="76" t="s">
        <v>14</v>
      </c>
      <c r="L134" s="76" t="s">
        <v>15</v>
      </c>
    </row>
    <row r="135" spans="1:12" ht="15.75" x14ac:dyDescent="0.25">
      <c r="A135" s="105" t="s">
        <v>378</v>
      </c>
      <c r="B135" s="105" t="s">
        <v>78</v>
      </c>
      <c r="C135" s="80" t="s">
        <v>63</v>
      </c>
      <c r="D135" s="79" t="s">
        <v>379</v>
      </c>
      <c r="E135" s="79" t="s">
        <v>380</v>
      </c>
      <c r="F135" s="85">
        <v>103937</v>
      </c>
      <c r="G135" s="76" t="s">
        <v>13</v>
      </c>
      <c r="H135" s="85">
        <v>6000</v>
      </c>
      <c r="I135" s="85"/>
      <c r="J135" s="80" t="s">
        <v>1</v>
      </c>
      <c r="K135" s="80" t="s">
        <v>59</v>
      </c>
      <c r="L135" s="80" t="s">
        <v>60</v>
      </c>
    </row>
    <row r="136" spans="1:12" ht="15.75" x14ac:dyDescent="0.25">
      <c r="A136" s="105" t="s">
        <v>354</v>
      </c>
      <c r="B136" s="105" t="s">
        <v>355</v>
      </c>
      <c r="C136" s="76"/>
      <c r="D136" s="79" t="s">
        <v>356</v>
      </c>
      <c r="E136" s="79" t="s">
        <v>234</v>
      </c>
      <c r="F136" s="85">
        <v>103911</v>
      </c>
      <c r="G136" s="80" t="s">
        <v>13</v>
      </c>
      <c r="H136" s="84"/>
      <c r="I136" s="85"/>
      <c r="J136" s="80" t="s">
        <v>1</v>
      </c>
      <c r="K136" s="80" t="s">
        <v>59</v>
      </c>
      <c r="L136" s="80" t="s">
        <v>60</v>
      </c>
    </row>
    <row r="137" spans="1:12" ht="15.75" x14ac:dyDescent="0.25">
      <c r="A137" s="105" t="s">
        <v>376</v>
      </c>
      <c r="B137" s="105" t="s">
        <v>377</v>
      </c>
      <c r="C137" s="80" t="s">
        <v>8</v>
      </c>
      <c r="D137" s="79" t="s">
        <v>3887</v>
      </c>
      <c r="E137" s="79" t="s">
        <v>392</v>
      </c>
      <c r="F137" s="85">
        <v>103760</v>
      </c>
      <c r="G137" s="80" t="s">
        <v>13</v>
      </c>
      <c r="H137" s="85">
        <v>9000</v>
      </c>
      <c r="I137" s="85"/>
      <c r="J137" s="80" t="s">
        <v>0</v>
      </c>
      <c r="K137" s="80" t="s">
        <v>14</v>
      </c>
      <c r="L137" s="76" t="s">
        <v>7373</v>
      </c>
    </row>
    <row r="138" spans="1:12" ht="15.75" x14ac:dyDescent="0.25">
      <c r="A138" s="104" t="s">
        <v>3888</v>
      </c>
      <c r="B138" s="104" t="s">
        <v>3889</v>
      </c>
      <c r="C138" s="76" t="s">
        <v>3688</v>
      </c>
      <c r="D138" s="86" t="s">
        <v>3890</v>
      </c>
      <c r="E138" s="86" t="s">
        <v>113</v>
      </c>
      <c r="F138" s="84">
        <v>103603</v>
      </c>
      <c r="G138" s="76" t="s">
        <v>13</v>
      </c>
      <c r="H138" s="84"/>
      <c r="I138" s="85"/>
      <c r="J138" s="76" t="s">
        <v>2</v>
      </c>
      <c r="K138" s="76" t="s">
        <v>14</v>
      </c>
      <c r="L138" s="76" t="s">
        <v>15</v>
      </c>
    </row>
    <row r="139" spans="1:12" ht="15.75" x14ac:dyDescent="0.25">
      <c r="A139" s="104" t="s">
        <v>3429</v>
      </c>
      <c r="B139" s="104" t="s">
        <v>248</v>
      </c>
      <c r="C139" s="76" t="s">
        <v>887</v>
      </c>
      <c r="D139" s="86" t="s">
        <v>195</v>
      </c>
      <c r="E139" s="86" t="s">
        <v>277</v>
      </c>
      <c r="F139" s="84">
        <v>103581</v>
      </c>
      <c r="G139" s="76" t="s">
        <v>13</v>
      </c>
      <c r="H139" s="84"/>
      <c r="I139" s="84"/>
      <c r="J139" s="76" t="s">
        <v>1</v>
      </c>
      <c r="K139" s="76" t="s">
        <v>59</v>
      </c>
      <c r="L139" s="76" t="s">
        <v>60</v>
      </c>
    </row>
    <row r="140" spans="1:12" ht="15.75" x14ac:dyDescent="0.25">
      <c r="A140" s="105" t="s">
        <v>421</v>
      </c>
      <c r="B140" s="105" t="s">
        <v>67</v>
      </c>
      <c r="C140" s="80" t="s">
        <v>207</v>
      </c>
      <c r="D140" s="79" t="s">
        <v>159</v>
      </c>
      <c r="E140" s="79" t="s">
        <v>463</v>
      </c>
      <c r="F140" s="85">
        <v>103367</v>
      </c>
      <c r="G140" s="80" t="s">
        <v>13</v>
      </c>
      <c r="H140" s="85">
        <v>8000</v>
      </c>
      <c r="I140" s="85"/>
      <c r="J140" s="80" t="s">
        <v>0</v>
      </c>
      <c r="K140" s="80" t="s">
        <v>14</v>
      </c>
      <c r="L140" s="76" t="s">
        <v>7373</v>
      </c>
    </row>
    <row r="141" spans="1:12" ht="15.75" x14ac:dyDescent="0.25">
      <c r="A141" s="104" t="s">
        <v>491</v>
      </c>
      <c r="B141" s="104" t="s">
        <v>203</v>
      </c>
      <c r="C141" s="76"/>
      <c r="D141" s="86" t="s">
        <v>3891</v>
      </c>
      <c r="E141" s="86" t="s">
        <v>493</v>
      </c>
      <c r="F141" s="84">
        <v>102990</v>
      </c>
      <c r="G141" s="76" t="s">
        <v>13</v>
      </c>
      <c r="H141" s="84"/>
      <c r="I141" s="85"/>
      <c r="J141" s="76" t="s">
        <v>2</v>
      </c>
      <c r="K141" s="76" t="s">
        <v>14</v>
      </c>
      <c r="L141" s="76" t="s">
        <v>15</v>
      </c>
    </row>
    <row r="142" spans="1:12" ht="15.75" x14ac:dyDescent="0.25">
      <c r="A142" s="106" t="s">
        <v>360</v>
      </c>
      <c r="B142" s="106" t="s">
        <v>361</v>
      </c>
      <c r="C142" s="88" t="s">
        <v>135</v>
      </c>
      <c r="D142" s="87" t="s">
        <v>56</v>
      </c>
      <c r="E142" s="87" t="s">
        <v>249</v>
      </c>
      <c r="F142" s="95">
        <v>102922</v>
      </c>
      <c r="G142" s="88" t="s">
        <v>13</v>
      </c>
      <c r="H142" s="108"/>
      <c r="I142" s="108"/>
      <c r="J142" s="88" t="s">
        <v>1</v>
      </c>
      <c r="K142" s="88" t="s">
        <v>59</v>
      </c>
      <c r="L142" s="88" t="s">
        <v>60</v>
      </c>
    </row>
    <row r="143" spans="1:12" ht="15.75" x14ac:dyDescent="0.25">
      <c r="A143" s="105" t="s">
        <v>381</v>
      </c>
      <c r="B143" s="105" t="s">
        <v>175</v>
      </c>
      <c r="C143" s="80" t="s">
        <v>1484</v>
      </c>
      <c r="D143" s="79" t="s">
        <v>195</v>
      </c>
      <c r="E143" s="79" t="s">
        <v>109</v>
      </c>
      <c r="F143" s="85">
        <v>102331</v>
      </c>
      <c r="G143" s="80" t="s">
        <v>13</v>
      </c>
      <c r="H143" s="84"/>
      <c r="I143" s="84"/>
      <c r="J143" s="80" t="s">
        <v>1</v>
      </c>
      <c r="K143" s="80" t="s">
        <v>59</v>
      </c>
      <c r="L143" s="80" t="s">
        <v>60</v>
      </c>
    </row>
    <row r="144" spans="1:12" ht="15.75" x14ac:dyDescent="0.25">
      <c r="A144" s="104" t="s">
        <v>411</v>
      </c>
      <c r="B144" s="104" t="s">
        <v>412</v>
      </c>
      <c r="C144" s="76" t="s">
        <v>51</v>
      </c>
      <c r="D144" s="86" t="s">
        <v>56</v>
      </c>
      <c r="E144" s="86" t="s">
        <v>93</v>
      </c>
      <c r="F144" s="84">
        <v>102311</v>
      </c>
      <c r="G144" s="76" t="s">
        <v>13</v>
      </c>
      <c r="H144" s="84"/>
      <c r="I144" s="85"/>
      <c r="J144" s="76" t="s">
        <v>1</v>
      </c>
      <c r="K144" s="76" t="s">
        <v>59</v>
      </c>
      <c r="L144" s="76" t="s">
        <v>60</v>
      </c>
    </row>
    <row r="145" spans="1:12" ht="15.75" x14ac:dyDescent="0.25">
      <c r="A145" s="105" t="s">
        <v>399</v>
      </c>
      <c r="B145" s="105" t="s">
        <v>400</v>
      </c>
      <c r="C145" s="80" t="s">
        <v>31</v>
      </c>
      <c r="D145" s="79" t="s">
        <v>56</v>
      </c>
      <c r="E145" s="79" t="s">
        <v>270</v>
      </c>
      <c r="F145" s="85">
        <v>102285</v>
      </c>
      <c r="G145" s="80" t="s">
        <v>13</v>
      </c>
      <c r="H145" s="84"/>
      <c r="I145" s="85"/>
      <c r="J145" s="80" t="s">
        <v>1</v>
      </c>
      <c r="K145" s="80" t="s">
        <v>59</v>
      </c>
      <c r="L145" s="80" t="s">
        <v>60</v>
      </c>
    </row>
    <row r="146" spans="1:12" ht="15.75" x14ac:dyDescent="0.25">
      <c r="A146" s="105" t="s">
        <v>447</v>
      </c>
      <c r="B146" s="105" t="s">
        <v>448</v>
      </c>
      <c r="C146" s="76"/>
      <c r="D146" s="79" t="s">
        <v>449</v>
      </c>
      <c r="E146" s="79" t="s">
        <v>450</v>
      </c>
      <c r="F146" s="85">
        <v>101972</v>
      </c>
      <c r="G146" s="80" t="s">
        <v>13</v>
      </c>
      <c r="H146" s="85">
        <v>6000</v>
      </c>
      <c r="I146" s="85"/>
      <c r="J146" s="80" t="s">
        <v>0</v>
      </c>
      <c r="K146" s="80" t="s">
        <v>14</v>
      </c>
      <c r="L146" s="76" t="s">
        <v>7373</v>
      </c>
    </row>
    <row r="147" spans="1:12" ht="15.75" x14ac:dyDescent="0.25">
      <c r="A147" s="105" t="s">
        <v>1948</v>
      </c>
      <c r="B147" s="105" t="s">
        <v>50</v>
      </c>
      <c r="C147" s="80" t="s">
        <v>43</v>
      </c>
      <c r="D147" s="79" t="s">
        <v>56</v>
      </c>
      <c r="E147" s="79" t="s">
        <v>463</v>
      </c>
      <c r="F147" s="85">
        <v>101925</v>
      </c>
      <c r="G147" s="80" t="s">
        <v>13</v>
      </c>
      <c r="H147" s="84"/>
      <c r="I147" s="85"/>
      <c r="J147" s="80" t="s">
        <v>1</v>
      </c>
      <c r="K147" s="80" t="s">
        <v>59</v>
      </c>
      <c r="L147" s="80" t="s">
        <v>60</v>
      </c>
    </row>
    <row r="148" spans="1:12" ht="15.75" x14ac:dyDescent="0.25">
      <c r="A148" s="105" t="s">
        <v>3434</v>
      </c>
      <c r="B148" s="105" t="s">
        <v>50</v>
      </c>
      <c r="C148" s="80" t="s">
        <v>43</v>
      </c>
      <c r="D148" s="79" t="s">
        <v>56</v>
      </c>
      <c r="E148" s="79" t="s">
        <v>477</v>
      </c>
      <c r="F148" s="85">
        <v>101750</v>
      </c>
      <c r="G148" s="80" t="s">
        <v>13</v>
      </c>
      <c r="H148" s="84"/>
      <c r="I148" s="85"/>
      <c r="J148" s="80" t="s">
        <v>1</v>
      </c>
      <c r="K148" s="80" t="s">
        <v>59</v>
      </c>
      <c r="L148" s="80" t="s">
        <v>60</v>
      </c>
    </row>
    <row r="149" spans="1:12" ht="15.75" x14ac:dyDescent="0.25">
      <c r="A149" s="105" t="s">
        <v>3892</v>
      </c>
      <c r="B149" s="105" t="s">
        <v>441</v>
      </c>
      <c r="C149" s="80" t="s">
        <v>87</v>
      </c>
      <c r="D149" s="79" t="s">
        <v>56</v>
      </c>
      <c r="E149" s="79" t="s">
        <v>2582</v>
      </c>
      <c r="F149" s="85">
        <v>101414</v>
      </c>
      <c r="G149" s="76" t="s">
        <v>13</v>
      </c>
      <c r="H149" s="85"/>
      <c r="I149" s="85"/>
      <c r="J149" s="80" t="s">
        <v>3</v>
      </c>
      <c r="K149" s="80" t="s">
        <v>59</v>
      </c>
      <c r="L149" s="80" t="s">
        <v>60</v>
      </c>
    </row>
    <row r="150" spans="1:12" ht="15.75" x14ac:dyDescent="0.25">
      <c r="A150" s="105" t="s">
        <v>473</v>
      </c>
      <c r="B150" s="105" t="s">
        <v>474</v>
      </c>
      <c r="C150" s="80" t="s">
        <v>3446</v>
      </c>
      <c r="D150" s="79" t="s">
        <v>56</v>
      </c>
      <c r="E150" s="79" t="s">
        <v>463</v>
      </c>
      <c r="F150" s="85">
        <v>101336</v>
      </c>
      <c r="G150" s="80" t="s">
        <v>13</v>
      </c>
      <c r="H150" s="85"/>
      <c r="I150" s="85"/>
      <c r="J150" s="80" t="s">
        <v>1</v>
      </c>
      <c r="K150" s="80" t="s">
        <v>59</v>
      </c>
      <c r="L150" s="80" t="s">
        <v>60</v>
      </c>
    </row>
    <row r="151" spans="1:12" ht="15.75" x14ac:dyDescent="0.25">
      <c r="A151" s="105" t="s">
        <v>256</v>
      </c>
      <c r="B151" s="105" t="s">
        <v>203</v>
      </c>
      <c r="C151" s="80" t="s">
        <v>50</v>
      </c>
      <c r="D151" s="79" t="s">
        <v>56</v>
      </c>
      <c r="E151" s="79" t="s">
        <v>258</v>
      </c>
      <c r="F151" s="85">
        <v>101087</v>
      </c>
      <c r="G151" s="76" t="s">
        <v>13</v>
      </c>
      <c r="H151" s="85"/>
      <c r="I151" s="85"/>
      <c r="J151" s="80" t="s">
        <v>1</v>
      </c>
      <c r="K151" s="80" t="s">
        <v>59</v>
      </c>
      <c r="L151" s="80" t="s">
        <v>60</v>
      </c>
    </row>
    <row r="152" spans="1:12" ht="15.75" x14ac:dyDescent="0.25">
      <c r="A152" s="105" t="s">
        <v>386</v>
      </c>
      <c r="B152" s="105" t="s">
        <v>127</v>
      </c>
      <c r="C152" s="80" t="s">
        <v>8</v>
      </c>
      <c r="D152" s="79" t="s">
        <v>195</v>
      </c>
      <c r="E152" s="79" t="s">
        <v>277</v>
      </c>
      <c r="F152" s="85">
        <v>100871</v>
      </c>
      <c r="G152" s="80" t="s">
        <v>13</v>
      </c>
      <c r="H152" s="84"/>
      <c r="I152" s="85"/>
      <c r="J152" s="80" t="s">
        <v>1</v>
      </c>
      <c r="K152" s="80" t="s">
        <v>59</v>
      </c>
      <c r="L152" s="80" t="s">
        <v>60</v>
      </c>
    </row>
    <row r="153" spans="1:12" ht="15.75" x14ac:dyDescent="0.25">
      <c r="A153" s="105" t="s">
        <v>209</v>
      </c>
      <c r="B153" s="105" t="s">
        <v>462</v>
      </c>
      <c r="C153" s="80" t="s">
        <v>2719</v>
      </c>
      <c r="D153" s="79" t="s">
        <v>56</v>
      </c>
      <c r="E153" s="79" t="s">
        <v>463</v>
      </c>
      <c r="F153" s="85">
        <v>100414</v>
      </c>
      <c r="G153" s="80" t="s">
        <v>13</v>
      </c>
      <c r="H153" s="84"/>
      <c r="I153" s="84"/>
      <c r="J153" s="80" t="s">
        <v>1</v>
      </c>
      <c r="K153" s="80" t="s">
        <v>59</v>
      </c>
      <c r="L153" s="80" t="s">
        <v>60</v>
      </c>
    </row>
    <row r="154" spans="1:12" ht="15.75" x14ac:dyDescent="0.25">
      <c r="A154" s="104" t="s">
        <v>478</v>
      </c>
      <c r="B154" s="104" t="s">
        <v>479</v>
      </c>
      <c r="C154" s="76" t="s">
        <v>23</v>
      </c>
      <c r="D154" s="86" t="s">
        <v>195</v>
      </c>
      <c r="E154" s="86" t="s">
        <v>477</v>
      </c>
      <c r="F154" s="84">
        <v>100238</v>
      </c>
      <c r="G154" s="76" t="s">
        <v>13</v>
      </c>
      <c r="H154" s="84"/>
      <c r="I154" s="85"/>
      <c r="J154" s="76" t="s">
        <v>1</v>
      </c>
      <c r="K154" s="76" t="s">
        <v>59</v>
      </c>
      <c r="L154" s="76" t="s">
        <v>60</v>
      </c>
    </row>
    <row r="155" spans="1:12" ht="15.75" x14ac:dyDescent="0.25">
      <c r="A155" s="104" t="s">
        <v>418</v>
      </c>
      <c r="B155" s="104" t="s">
        <v>419</v>
      </c>
      <c r="C155" s="76"/>
      <c r="D155" s="86" t="s">
        <v>56</v>
      </c>
      <c r="E155" s="86" t="s">
        <v>211</v>
      </c>
      <c r="F155" s="84">
        <v>99945</v>
      </c>
      <c r="G155" s="76" t="s">
        <v>13</v>
      </c>
      <c r="H155" s="84"/>
      <c r="I155" s="85"/>
      <c r="J155" s="76" t="s">
        <v>1</v>
      </c>
      <c r="K155" s="76" t="s">
        <v>59</v>
      </c>
      <c r="L155" s="76" t="s">
        <v>60</v>
      </c>
    </row>
    <row r="156" spans="1:12" ht="15.75" x14ac:dyDescent="0.25">
      <c r="A156" s="105" t="s">
        <v>423</v>
      </c>
      <c r="B156" s="105" t="s">
        <v>424</v>
      </c>
      <c r="C156" s="80" t="s">
        <v>3440</v>
      </c>
      <c r="D156" s="79" t="s">
        <v>56</v>
      </c>
      <c r="E156" s="79" t="s">
        <v>163</v>
      </c>
      <c r="F156" s="85">
        <v>99933</v>
      </c>
      <c r="G156" s="80" t="s">
        <v>13</v>
      </c>
      <c r="H156" s="84"/>
      <c r="I156" s="85"/>
      <c r="J156" s="80" t="s">
        <v>1</v>
      </c>
      <c r="K156" s="80" t="s">
        <v>59</v>
      </c>
      <c r="L156" s="80" t="s">
        <v>60</v>
      </c>
    </row>
    <row r="157" spans="1:12" ht="15.75" x14ac:dyDescent="0.25">
      <c r="A157" s="104" t="s">
        <v>405</v>
      </c>
      <c r="B157" s="104" t="s">
        <v>406</v>
      </c>
      <c r="C157" s="76" t="s">
        <v>63</v>
      </c>
      <c r="D157" s="86" t="s">
        <v>56</v>
      </c>
      <c r="E157" s="86" t="s">
        <v>208</v>
      </c>
      <c r="F157" s="84">
        <v>99853</v>
      </c>
      <c r="G157" s="76" t="s">
        <v>13</v>
      </c>
      <c r="H157" s="84"/>
      <c r="I157" s="78"/>
      <c r="J157" s="76" t="s">
        <v>1</v>
      </c>
      <c r="K157" s="76" t="s">
        <v>59</v>
      </c>
      <c r="L157" s="76" t="s">
        <v>60</v>
      </c>
    </row>
    <row r="158" spans="1:12" ht="15.75" x14ac:dyDescent="0.25">
      <c r="A158" s="105" t="s">
        <v>3444</v>
      </c>
      <c r="B158" s="105" t="s">
        <v>3445</v>
      </c>
      <c r="C158" s="80" t="s">
        <v>483</v>
      </c>
      <c r="D158" s="79" t="s">
        <v>56</v>
      </c>
      <c r="E158" s="79" t="s">
        <v>270</v>
      </c>
      <c r="F158" s="85">
        <v>99765</v>
      </c>
      <c r="G158" s="80" t="s">
        <v>13</v>
      </c>
      <c r="H158" s="84"/>
      <c r="I158" s="78"/>
      <c r="J158" s="80" t="s">
        <v>1</v>
      </c>
      <c r="K158" s="80" t="s">
        <v>59</v>
      </c>
      <c r="L158" s="80" t="s">
        <v>60</v>
      </c>
    </row>
    <row r="159" spans="1:12" ht="15.75" x14ac:dyDescent="0.25">
      <c r="A159" s="105" t="s">
        <v>393</v>
      </c>
      <c r="B159" s="105" t="s">
        <v>394</v>
      </c>
      <c r="C159" s="80" t="s">
        <v>13</v>
      </c>
      <c r="D159" s="79" t="s">
        <v>56</v>
      </c>
      <c r="E159" s="79" t="s">
        <v>93</v>
      </c>
      <c r="F159" s="85">
        <v>99740</v>
      </c>
      <c r="G159" s="80" t="s">
        <v>13</v>
      </c>
      <c r="H159" s="84"/>
      <c r="I159" s="78"/>
      <c r="J159" s="80" t="s">
        <v>1</v>
      </c>
      <c r="K159" s="80" t="s">
        <v>59</v>
      </c>
      <c r="L159" s="80" t="s">
        <v>60</v>
      </c>
    </row>
    <row r="160" spans="1:12" ht="15.75" x14ac:dyDescent="0.25">
      <c r="A160" s="104" t="s">
        <v>387</v>
      </c>
      <c r="B160" s="104" t="s">
        <v>388</v>
      </c>
      <c r="C160" s="76"/>
      <c r="D160" s="86" t="s">
        <v>56</v>
      </c>
      <c r="E160" s="86" t="s">
        <v>93</v>
      </c>
      <c r="F160" s="84">
        <v>99550</v>
      </c>
      <c r="G160" s="76" t="s">
        <v>13</v>
      </c>
      <c r="H160" s="84"/>
      <c r="I160" s="78"/>
      <c r="J160" s="76" t="s">
        <v>3</v>
      </c>
      <c r="K160" s="76" t="s">
        <v>59</v>
      </c>
      <c r="L160" s="76" t="s">
        <v>60</v>
      </c>
    </row>
    <row r="161" spans="1:12" ht="15.75" x14ac:dyDescent="0.25">
      <c r="A161" s="104" t="s">
        <v>288</v>
      </c>
      <c r="B161" s="104" t="s">
        <v>86</v>
      </c>
      <c r="C161" s="76" t="s">
        <v>340</v>
      </c>
      <c r="D161" s="86" t="s">
        <v>472</v>
      </c>
      <c r="E161" s="86" t="s">
        <v>189</v>
      </c>
      <c r="F161" s="84">
        <v>99496</v>
      </c>
      <c r="G161" s="76" t="s">
        <v>13</v>
      </c>
      <c r="H161" s="85"/>
      <c r="I161" s="78"/>
      <c r="J161" s="76" t="s">
        <v>3</v>
      </c>
      <c r="K161" s="76" t="s">
        <v>59</v>
      </c>
      <c r="L161" s="76" t="s">
        <v>60</v>
      </c>
    </row>
    <row r="162" spans="1:12" ht="15.75" x14ac:dyDescent="0.25">
      <c r="A162" s="105" t="s">
        <v>485</v>
      </c>
      <c r="B162" s="105" t="s">
        <v>486</v>
      </c>
      <c r="C162" s="80" t="s">
        <v>1047</v>
      </c>
      <c r="D162" s="79" t="s">
        <v>487</v>
      </c>
      <c r="E162" s="79" t="s">
        <v>106</v>
      </c>
      <c r="F162" s="85">
        <v>99407</v>
      </c>
      <c r="G162" s="76" t="s">
        <v>13</v>
      </c>
      <c r="H162" s="85">
        <v>12000</v>
      </c>
      <c r="I162" s="78"/>
      <c r="J162" s="80" t="s">
        <v>0</v>
      </c>
      <c r="K162" s="80" t="s">
        <v>14</v>
      </c>
      <c r="L162" s="76" t="s">
        <v>7373</v>
      </c>
    </row>
    <row r="163" spans="1:12" ht="15.75" x14ac:dyDescent="0.25">
      <c r="A163" s="104" t="s">
        <v>420</v>
      </c>
      <c r="B163" s="104" t="s">
        <v>327</v>
      </c>
      <c r="C163" s="76" t="s">
        <v>8</v>
      </c>
      <c r="D163" s="86" t="s">
        <v>56</v>
      </c>
      <c r="E163" s="86" t="s">
        <v>463</v>
      </c>
      <c r="F163" s="84">
        <v>99265</v>
      </c>
      <c r="G163" s="76" t="s">
        <v>13</v>
      </c>
      <c r="H163" s="84"/>
      <c r="I163" s="78"/>
      <c r="J163" s="76" t="s">
        <v>3</v>
      </c>
      <c r="K163" s="76" t="s">
        <v>59</v>
      </c>
      <c r="L163" s="76" t="s">
        <v>60</v>
      </c>
    </row>
    <row r="164" spans="1:12" ht="15.75" x14ac:dyDescent="0.25">
      <c r="A164" s="105" t="s">
        <v>3449</v>
      </c>
      <c r="B164" s="105" t="s">
        <v>3450</v>
      </c>
      <c r="C164" s="80" t="s">
        <v>3451</v>
      </c>
      <c r="D164" s="79" t="s">
        <v>2692</v>
      </c>
      <c r="E164" s="79" t="s">
        <v>459</v>
      </c>
      <c r="F164" s="85">
        <v>99222</v>
      </c>
      <c r="G164" s="80" t="s">
        <v>13</v>
      </c>
      <c r="H164" s="85">
        <v>2500</v>
      </c>
      <c r="I164" s="78"/>
      <c r="J164" s="80" t="s">
        <v>1</v>
      </c>
      <c r="K164" s="80" t="s">
        <v>59</v>
      </c>
      <c r="L164" s="80" t="s">
        <v>60</v>
      </c>
    </row>
    <row r="165" spans="1:12" ht="15.75" x14ac:dyDescent="0.25">
      <c r="A165" s="105" t="s">
        <v>262</v>
      </c>
      <c r="B165" s="105" t="s">
        <v>263</v>
      </c>
      <c r="C165" s="80" t="s">
        <v>9</v>
      </c>
      <c r="D165" s="79" t="s">
        <v>195</v>
      </c>
      <c r="E165" s="79" t="s">
        <v>234</v>
      </c>
      <c r="F165" s="85">
        <v>99072</v>
      </c>
      <c r="G165" s="80" t="s">
        <v>13</v>
      </c>
      <c r="H165" s="84"/>
      <c r="I165" s="78"/>
      <c r="J165" s="80" t="s">
        <v>3</v>
      </c>
      <c r="K165" s="80" t="s">
        <v>59</v>
      </c>
      <c r="L165" s="80" t="s">
        <v>60</v>
      </c>
    </row>
    <row r="166" spans="1:12" ht="15.75" x14ac:dyDescent="0.25">
      <c r="A166" s="105" t="s">
        <v>420</v>
      </c>
      <c r="B166" s="105" t="s">
        <v>336</v>
      </c>
      <c r="C166" s="80" t="s">
        <v>43</v>
      </c>
      <c r="D166" s="79" t="s">
        <v>56</v>
      </c>
      <c r="E166" s="79" t="s">
        <v>208</v>
      </c>
      <c r="F166" s="85">
        <v>99009</v>
      </c>
      <c r="G166" s="80" t="s">
        <v>13</v>
      </c>
      <c r="H166" s="84"/>
      <c r="I166" s="78"/>
      <c r="J166" s="80" t="s">
        <v>3</v>
      </c>
      <c r="K166" s="80" t="s">
        <v>59</v>
      </c>
      <c r="L166" s="80" t="s">
        <v>60</v>
      </c>
    </row>
    <row r="167" spans="1:12" ht="15.75" x14ac:dyDescent="0.25">
      <c r="A167" s="104" t="s">
        <v>3893</v>
      </c>
      <c r="B167" s="104" t="s">
        <v>445</v>
      </c>
      <c r="C167" s="76" t="s">
        <v>12</v>
      </c>
      <c r="D167" s="86" t="s">
        <v>56</v>
      </c>
      <c r="E167" s="86" t="s">
        <v>211</v>
      </c>
      <c r="F167" s="84">
        <v>98904</v>
      </c>
      <c r="G167" s="76" t="s">
        <v>13</v>
      </c>
      <c r="H167" s="84"/>
      <c r="I167" s="78"/>
      <c r="J167" s="76" t="s">
        <v>3</v>
      </c>
      <c r="K167" s="76" t="s">
        <v>59</v>
      </c>
      <c r="L167" s="76" t="s">
        <v>60</v>
      </c>
    </row>
    <row r="168" spans="1:12" ht="15.75" x14ac:dyDescent="0.25">
      <c r="A168" s="104" t="s">
        <v>494</v>
      </c>
      <c r="B168" s="104" t="s">
        <v>495</v>
      </c>
      <c r="C168" s="76"/>
      <c r="D168" s="86" t="s">
        <v>56</v>
      </c>
      <c r="E168" s="86" t="s">
        <v>497</v>
      </c>
      <c r="F168" s="84">
        <v>98859</v>
      </c>
      <c r="G168" s="76" t="s">
        <v>13</v>
      </c>
      <c r="H168" s="84"/>
      <c r="I168" s="78"/>
      <c r="J168" s="76" t="s">
        <v>3</v>
      </c>
      <c r="K168" s="76" t="s">
        <v>59</v>
      </c>
      <c r="L168" s="76" t="s">
        <v>60</v>
      </c>
    </row>
    <row r="169" spans="1:12" ht="15.75" x14ac:dyDescent="0.25">
      <c r="A169" s="105" t="s">
        <v>3441</v>
      </c>
      <c r="B169" s="105" t="s">
        <v>282</v>
      </c>
      <c r="C169" s="80" t="s">
        <v>144</v>
      </c>
      <c r="D169" s="79" t="s">
        <v>195</v>
      </c>
      <c r="E169" s="79" t="s">
        <v>205</v>
      </c>
      <c r="F169" s="85">
        <v>98743</v>
      </c>
      <c r="G169" s="80" t="s">
        <v>13</v>
      </c>
      <c r="H169" s="84"/>
      <c r="I169" s="78"/>
      <c r="J169" s="80" t="s">
        <v>3</v>
      </c>
      <c r="K169" s="80" t="s">
        <v>59</v>
      </c>
      <c r="L169" s="80" t="s">
        <v>60</v>
      </c>
    </row>
    <row r="170" spans="1:12" ht="15.75" x14ac:dyDescent="0.25">
      <c r="A170" s="105" t="s">
        <v>190</v>
      </c>
      <c r="B170" s="105" t="s">
        <v>191</v>
      </c>
      <c r="C170" s="80" t="s">
        <v>3894</v>
      </c>
      <c r="D170" s="79" t="s">
        <v>3453</v>
      </c>
      <c r="E170" s="79" t="s">
        <v>25</v>
      </c>
      <c r="F170" s="85">
        <v>98596</v>
      </c>
      <c r="G170" s="80" t="s">
        <v>13</v>
      </c>
      <c r="H170" s="85">
        <v>29513</v>
      </c>
      <c r="I170" s="78"/>
      <c r="J170" s="80" t="s">
        <v>0</v>
      </c>
      <c r="K170" s="80" t="s">
        <v>14</v>
      </c>
      <c r="L170" s="76" t="s">
        <v>7373</v>
      </c>
    </row>
    <row r="171" spans="1:12" ht="15.75" x14ac:dyDescent="0.25">
      <c r="A171" s="104" t="s">
        <v>509</v>
      </c>
      <c r="B171" s="104" t="s">
        <v>251</v>
      </c>
      <c r="C171" s="76" t="s">
        <v>3455</v>
      </c>
      <c r="D171" s="86" t="s">
        <v>56</v>
      </c>
      <c r="E171" s="86" t="s">
        <v>510</v>
      </c>
      <c r="F171" s="84">
        <v>98585</v>
      </c>
      <c r="G171" s="76" t="s">
        <v>13</v>
      </c>
      <c r="H171" s="84">
        <v>9859</v>
      </c>
      <c r="I171" s="78"/>
      <c r="J171" s="76" t="s">
        <v>1</v>
      </c>
      <c r="K171" s="76" t="s">
        <v>59</v>
      </c>
      <c r="L171" s="76" t="s">
        <v>60</v>
      </c>
    </row>
    <row r="172" spans="1:12" ht="15.75" x14ac:dyDescent="0.25">
      <c r="A172" s="104" t="s">
        <v>1277</v>
      </c>
      <c r="B172" s="104" t="s">
        <v>300</v>
      </c>
      <c r="C172" s="76" t="s">
        <v>313</v>
      </c>
      <c r="D172" s="86" t="s">
        <v>56</v>
      </c>
      <c r="E172" s="86" t="s">
        <v>189</v>
      </c>
      <c r="F172" s="84">
        <v>98579</v>
      </c>
      <c r="G172" s="76" t="s">
        <v>13</v>
      </c>
      <c r="H172" s="85"/>
      <c r="I172" s="78"/>
      <c r="J172" s="76" t="s">
        <v>3</v>
      </c>
      <c r="K172" s="76" t="s">
        <v>59</v>
      </c>
      <c r="L172" s="76" t="s">
        <v>60</v>
      </c>
    </row>
    <row r="173" spans="1:12" ht="15.75" x14ac:dyDescent="0.25">
      <c r="A173" s="104" t="s">
        <v>594</v>
      </c>
      <c r="B173" s="104" t="s">
        <v>595</v>
      </c>
      <c r="C173" s="76" t="s">
        <v>3476</v>
      </c>
      <c r="D173" s="86" t="s">
        <v>517</v>
      </c>
      <c r="E173" s="86" t="s">
        <v>120</v>
      </c>
      <c r="F173" s="84">
        <v>97863</v>
      </c>
      <c r="G173" s="76" t="s">
        <v>13</v>
      </c>
      <c r="H173" s="84"/>
      <c r="I173" s="78"/>
      <c r="J173" s="76" t="s">
        <v>4</v>
      </c>
      <c r="K173" s="76" t="s">
        <v>14</v>
      </c>
      <c r="L173" s="76" t="s">
        <v>121</v>
      </c>
    </row>
    <row r="174" spans="1:12" ht="15.75" x14ac:dyDescent="0.25">
      <c r="A174" s="104" t="s">
        <v>366</v>
      </c>
      <c r="B174" s="104" t="s">
        <v>95</v>
      </c>
      <c r="C174" s="76" t="s">
        <v>85</v>
      </c>
      <c r="D174" s="86" t="s">
        <v>449</v>
      </c>
      <c r="E174" s="86" t="s">
        <v>270</v>
      </c>
      <c r="F174" s="84">
        <v>97833</v>
      </c>
      <c r="G174" s="76" t="s">
        <v>13</v>
      </c>
      <c r="H174" s="85">
        <v>8000</v>
      </c>
      <c r="I174" s="78"/>
      <c r="J174" s="76" t="s">
        <v>0</v>
      </c>
      <c r="K174" s="76" t="s">
        <v>14</v>
      </c>
      <c r="L174" s="76" t="s">
        <v>7373</v>
      </c>
    </row>
    <row r="175" spans="1:12" ht="15.75" x14ac:dyDescent="0.25">
      <c r="A175" s="104" t="s">
        <v>544</v>
      </c>
      <c r="B175" s="104" t="s">
        <v>3895</v>
      </c>
      <c r="C175" s="76"/>
      <c r="D175" s="86" t="s">
        <v>546</v>
      </c>
      <c r="E175" s="86" t="s">
        <v>547</v>
      </c>
      <c r="F175" s="84">
        <v>97798</v>
      </c>
      <c r="G175" s="76" t="s">
        <v>13</v>
      </c>
      <c r="H175" s="84"/>
      <c r="I175" s="78"/>
      <c r="J175" s="76" t="s">
        <v>2</v>
      </c>
      <c r="K175" s="76" t="s">
        <v>14</v>
      </c>
      <c r="L175" s="76" t="s">
        <v>15</v>
      </c>
    </row>
    <row r="176" spans="1:12" ht="15.75" x14ac:dyDescent="0.25">
      <c r="A176" s="105" t="s">
        <v>425</v>
      </c>
      <c r="B176" s="105" t="s">
        <v>95</v>
      </c>
      <c r="C176" s="80" t="s">
        <v>181</v>
      </c>
      <c r="D176" s="79" t="s">
        <v>729</v>
      </c>
      <c r="E176" s="79" t="s">
        <v>1354</v>
      </c>
      <c r="F176" s="85">
        <v>97567</v>
      </c>
      <c r="G176" s="76" t="s">
        <v>13</v>
      </c>
      <c r="H176" s="85"/>
      <c r="I176" s="78"/>
      <c r="J176" s="80" t="s">
        <v>2</v>
      </c>
      <c r="K176" s="80" t="s">
        <v>14</v>
      </c>
      <c r="L176" s="80" t="s">
        <v>15</v>
      </c>
    </row>
    <row r="177" spans="1:12" ht="15.75" x14ac:dyDescent="0.25">
      <c r="A177" s="105" t="s">
        <v>3461</v>
      </c>
      <c r="B177" s="105" t="s">
        <v>1663</v>
      </c>
      <c r="C177" s="80" t="s">
        <v>43</v>
      </c>
      <c r="D177" s="79" t="s">
        <v>3462</v>
      </c>
      <c r="E177" s="79" t="s">
        <v>2808</v>
      </c>
      <c r="F177" s="85">
        <v>97425</v>
      </c>
      <c r="G177" s="80" t="s">
        <v>13</v>
      </c>
      <c r="H177" s="84"/>
      <c r="I177" s="78"/>
      <c r="J177" s="80" t="s">
        <v>2</v>
      </c>
      <c r="K177" s="80" t="s">
        <v>14</v>
      </c>
      <c r="L177" s="80" t="s">
        <v>15</v>
      </c>
    </row>
    <row r="178" spans="1:12" ht="15.75" x14ac:dyDescent="0.25">
      <c r="A178" s="105" t="s">
        <v>499</v>
      </c>
      <c r="B178" s="105" t="s">
        <v>500</v>
      </c>
      <c r="C178" s="80" t="s">
        <v>483</v>
      </c>
      <c r="D178" s="79" t="s">
        <v>56</v>
      </c>
      <c r="E178" s="79" t="s">
        <v>501</v>
      </c>
      <c r="F178" s="85">
        <v>97373</v>
      </c>
      <c r="G178" s="80" t="s">
        <v>13</v>
      </c>
      <c r="H178" s="84"/>
      <c r="I178" s="78"/>
      <c r="J178" s="80" t="s">
        <v>3</v>
      </c>
      <c r="K178" s="80" t="s">
        <v>59</v>
      </c>
      <c r="L178" s="80" t="s">
        <v>60</v>
      </c>
    </row>
    <row r="179" spans="1:12" ht="15.75" x14ac:dyDescent="0.25">
      <c r="A179" s="105" t="s">
        <v>1708</v>
      </c>
      <c r="B179" s="105" t="s">
        <v>1709</v>
      </c>
      <c r="C179" s="76"/>
      <c r="D179" s="79" t="s">
        <v>2692</v>
      </c>
      <c r="E179" s="79" t="s">
        <v>428</v>
      </c>
      <c r="F179" s="85">
        <v>97163</v>
      </c>
      <c r="G179" s="80" t="s">
        <v>13</v>
      </c>
      <c r="H179" s="85">
        <v>8000</v>
      </c>
      <c r="I179" s="78"/>
      <c r="J179" s="80" t="s">
        <v>0</v>
      </c>
      <c r="K179" s="80" t="s">
        <v>14</v>
      </c>
      <c r="L179" s="76" t="s">
        <v>7373</v>
      </c>
    </row>
    <row r="180" spans="1:12" ht="15.75" x14ac:dyDescent="0.25">
      <c r="A180" s="104" t="s">
        <v>522</v>
      </c>
      <c r="B180" s="104" t="s">
        <v>523</v>
      </c>
      <c r="C180" s="76" t="s">
        <v>50</v>
      </c>
      <c r="D180" s="86" t="s">
        <v>2693</v>
      </c>
      <c r="E180" s="86" t="s">
        <v>120</v>
      </c>
      <c r="F180" s="84">
        <v>97094</v>
      </c>
      <c r="G180" s="76" t="s">
        <v>13</v>
      </c>
      <c r="H180" s="84"/>
      <c r="I180" s="78"/>
      <c r="J180" s="76" t="s">
        <v>4</v>
      </c>
      <c r="K180" s="76" t="s">
        <v>14</v>
      </c>
      <c r="L180" s="76" t="s">
        <v>121</v>
      </c>
    </row>
    <row r="181" spans="1:12" ht="15.75" x14ac:dyDescent="0.25">
      <c r="A181" s="104" t="s">
        <v>3896</v>
      </c>
      <c r="B181" s="104" t="s">
        <v>1015</v>
      </c>
      <c r="C181" s="76"/>
      <c r="D181" s="86" t="s">
        <v>201</v>
      </c>
      <c r="E181" s="86" t="s">
        <v>277</v>
      </c>
      <c r="F181" s="84">
        <v>96935</v>
      </c>
      <c r="G181" s="76" t="s">
        <v>13</v>
      </c>
      <c r="H181" s="85"/>
      <c r="I181" s="78"/>
      <c r="J181" s="76" t="s">
        <v>1</v>
      </c>
      <c r="K181" s="76" t="s">
        <v>59</v>
      </c>
      <c r="L181" s="76" t="s">
        <v>60</v>
      </c>
    </row>
    <row r="182" spans="1:12" ht="15.75" x14ac:dyDescent="0.25">
      <c r="A182" s="105" t="s">
        <v>3465</v>
      </c>
      <c r="B182" s="105" t="s">
        <v>260</v>
      </c>
      <c r="C182" s="80" t="s">
        <v>3466</v>
      </c>
      <c r="D182" s="79" t="s">
        <v>3467</v>
      </c>
      <c r="E182" s="79" t="s">
        <v>435</v>
      </c>
      <c r="F182" s="85">
        <v>96799</v>
      </c>
      <c r="G182" s="80" t="s">
        <v>13</v>
      </c>
      <c r="H182" s="85"/>
      <c r="I182" s="85"/>
      <c r="J182" s="80" t="s">
        <v>2</v>
      </c>
      <c r="K182" s="80" t="s">
        <v>14</v>
      </c>
      <c r="L182" s="80" t="s">
        <v>15</v>
      </c>
    </row>
    <row r="183" spans="1:12" ht="15.75" x14ac:dyDescent="0.25">
      <c r="A183" s="104" t="s">
        <v>408</v>
      </c>
      <c r="B183" s="104" t="s">
        <v>409</v>
      </c>
      <c r="C183" s="76" t="s">
        <v>187</v>
      </c>
      <c r="D183" s="86" t="s">
        <v>56</v>
      </c>
      <c r="E183" s="86" t="s">
        <v>410</v>
      </c>
      <c r="F183" s="84">
        <v>96756</v>
      </c>
      <c r="G183" s="76" t="s">
        <v>13</v>
      </c>
      <c r="H183" s="84"/>
      <c r="I183" s="78"/>
      <c r="J183" s="76" t="s">
        <v>3</v>
      </c>
      <c r="K183" s="76" t="s">
        <v>59</v>
      </c>
      <c r="L183" s="76" t="s">
        <v>60</v>
      </c>
    </row>
    <row r="184" spans="1:12" ht="15.75" x14ac:dyDescent="0.25">
      <c r="A184" s="105" t="s">
        <v>528</v>
      </c>
      <c r="B184" s="105" t="s">
        <v>529</v>
      </c>
      <c r="C184" s="80" t="s">
        <v>3459</v>
      </c>
      <c r="D184" s="79" t="s">
        <v>3098</v>
      </c>
      <c r="E184" s="79" t="s">
        <v>530</v>
      </c>
      <c r="F184" s="85">
        <v>96748</v>
      </c>
      <c r="G184" s="80" t="s">
        <v>13</v>
      </c>
      <c r="H184" s="84"/>
      <c r="I184" s="78"/>
      <c r="J184" s="80" t="s">
        <v>3</v>
      </c>
      <c r="K184" s="80" t="s">
        <v>59</v>
      </c>
      <c r="L184" s="80" t="s">
        <v>60</v>
      </c>
    </row>
    <row r="185" spans="1:12" ht="15.75" x14ac:dyDescent="0.25">
      <c r="A185" s="104" t="s">
        <v>413</v>
      </c>
      <c r="B185" s="104" t="s">
        <v>414</v>
      </c>
      <c r="C185" s="76"/>
      <c r="D185" s="86" t="s">
        <v>195</v>
      </c>
      <c r="E185" s="86" t="s">
        <v>211</v>
      </c>
      <c r="F185" s="84">
        <v>96659</v>
      </c>
      <c r="G185" s="76" t="s">
        <v>13</v>
      </c>
      <c r="H185" s="84"/>
      <c r="I185" s="78"/>
      <c r="J185" s="76" t="s">
        <v>3</v>
      </c>
      <c r="K185" s="76" t="s">
        <v>59</v>
      </c>
      <c r="L185" s="76" t="s">
        <v>60</v>
      </c>
    </row>
    <row r="186" spans="1:12" ht="15.75" x14ac:dyDescent="0.25">
      <c r="A186" s="105" t="s">
        <v>2685</v>
      </c>
      <c r="B186" s="105" t="s">
        <v>248</v>
      </c>
      <c r="C186" s="80" t="s">
        <v>774</v>
      </c>
      <c r="D186" s="79" t="s">
        <v>3897</v>
      </c>
      <c r="E186" s="79" t="s">
        <v>1281</v>
      </c>
      <c r="F186" s="85">
        <v>96586</v>
      </c>
      <c r="G186" s="80" t="s">
        <v>13</v>
      </c>
      <c r="H186" s="85">
        <v>30000</v>
      </c>
      <c r="I186" s="78"/>
      <c r="J186" s="80" t="s">
        <v>0</v>
      </c>
      <c r="K186" s="80" t="s">
        <v>14</v>
      </c>
      <c r="L186" s="76" t="s">
        <v>7373</v>
      </c>
    </row>
    <row r="187" spans="1:12" ht="15.75" x14ac:dyDescent="0.25">
      <c r="A187" s="104" t="s">
        <v>415</v>
      </c>
      <c r="B187" s="104" t="s">
        <v>416</v>
      </c>
      <c r="C187" s="76" t="s">
        <v>361</v>
      </c>
      <c r="D187" s="86" t="s">
        <v>417</v>
      </c>
      <c r="E187" s="86" t="s">
        <v>93</v>
      </c>
      <c r="F187" s="84">
        <v>96546</v>
      </c>
      <c r="G187" s="76" t="s">
        <v>13</v>
      </c>
      <c r="H187" s="84"/>
      <c r="I187" s="78"/>
      <c r="J187" s="76" t="s">
        <v>3</v>
      </c>
      <c r="K187" s="76" t="s">
        <v>59</v>
      </c>
      <c r="L187" s="76" t="s">
        <v>60</v>
      </c>
    </row>
    <row r="188" spans="1:12" ht="15.75" x14ac:dyDescent="0.25">
      <c r="A188" s="106" t="s">
        <v>436</v>
      </c>
      <c r="B188" s="106" t="s">
        <v>437</v>
      </c>
      <c r="C188" s="98"/>
      <c r="D188" s="87" t="s">
        <v>201</v>
      </c>
      <c r="E188" s="87" t="s">
        <v>249</v>
      </c>
      <c r="F188" s="108">
        <v>96470</v>
      </c>
      <c r="G188" s="98" t="s">
        <v>13</v>
      </c>
      <c r="H188" s="95"/>
      <c r="I188" s="91"/>
      <c r="J188" s="98" t="s">
        <v>1</v>
      </c>
      <c r="K188" s="98" t="s">
        <v>59</v>
      </c>
      <c r="L188" s="98" t="s">
        <v>60</v>
      </c>
    </row>
    <row r="189" spans="1:12" ht="15.75" x14ac:dyDescent="0.25">
      <c r="A189" s="105" t="s">
        <v>2689</v>
      </c>
      <c r="B189" s="105" t="s">
        <v>2690</v>
      </c>
      <c r="C189" s="76"/>
      <c r="D189" s="79" t="s">
        <v>3898</v>
      </c>
      <c r="E189" s="79" t="s">
        <v>456</v>
      </c>
      <c r="F189" s="85">
        <v>96336</v>
      </c>
      <c r="G189" s="80" t="s">
        <v>13</v>
      </c>
      <c r="H189" s="84"/>
      <c r="I189" s="84"/>
      <c r="J189" s="80" t="s">
        <v>3</v>
      </c>
      <c r="K189" s="80" t="s">
        <v>59</v>
      </c>
      <c r="L189" s="80" t="s">
        <v>60</v>
      </c>
    </row>
    <row r="190" spans="1:12" ht="15.75" x14ac:dyDescent="0.25">
      <c r="A190" s="105" t="s">
        <v>489</v>
      </c>
      <c r="B190" s="105" t="s">
        <v>448</v>
      </c>
      <c r="C190" s="80" t="s">
        <v>13</v>
      </c>
      <c r="D190" s="79" t="s">
        <v>56</v>
      </c>
      <c r="E190" s="79" t="s">
        <v>490</v>
      </c>
      <c r="F190" s="85">
        <v>95614</v>
      </c>
      <c r="G190" s="80" t="s">
        <v>13</v>
      </c>
      <c r="H190" s="84"/>
      <c r="I190" s="78"/>
      <c r="J190" s="80" t="s">
        <v>3</v>
      </c>
      <c r="K190" s="80" t="s">
        <v>59</v>
      </c>
      <c r="L190" s="80" t="s">
        <v>60</v>
      </c>
    </row>
    <row r="191" spans="1:12" ht="15.75" x14ac:dyDescent="0.25">
      <c r="A191" s="104" t="s">
        <v>771</v>
      </c>
      <c r="B191" s="104" t="s">
        <v>772</v>
      </c>
      <c r="C191" s="76" t="s">
        <v>3504</v>
      </c>
      <c r="D191" s="86" t="s">
        <v>3899</v>
      </c>
      <c r="E191" s="86" t="s">
        <v>48</v>
      </c>
      <c r="F191" s="84">
        <v>95145</v>
      </c>
      <c r="G191" s="76" t="s">
        <v>13</v>
      </c>
      <c r="H191" s="85">
        <v>8000</v>
      </c>
      <c r="I191" s="85"/>
      <c r="J191" s="76" t="s">
        <v>0</v>
      </c>
      <c r="K191" s="76" t="s">
        <v>14</v>
      </c>
      <c r="L191" s="76" t="s">
        <v>7373</v>
      </c>
    </row>
    <row r="192" spans="1:12" ht="15.75" x14ac:dyDescent="0.25">
      <c r="A192" s="104" t="s">
        <v>525</v>
      </c>
      <c r="B192" s="104" t="s">
        <v>486</v>
      </c>
      <c r="C192" s="76" t="s">
        <v>3469</v>
      </c>
      <c r="D192" s="86" t="s">
        <v>195</v>
      </c>
      <c r="E192" s="86" t="s">
        <v>527</v>
      </c>
      <c r="F192" s="84">
        <v>94902</v>
      </c>
      <c r="G192" s="76" t="s">
        <v>13</v>
      </c>
      <c r="H192" s="84"/>
      <c r="I192" s="78"/>
      <c r="J192" s="76" t="s">
        <v>3</v>
      </c>
      <c r="K192" s="76" t="s">
        <v>59</v>
      </c>
      <c r="L192" s="76" t="s">
        <v>60</v>
      </c>
    </row>
    <row r="193" spans="1:12" ht="15.75" x14ac:dyDescent="0.25">
      <c r="A193" s="104" t="s">
        <v>3900</v>
      </c>
      <c r="B193" s="104" t="s">
        <v>559</v>
      </c>
      <c r="C193" s="76" t="s">
        <v>87</v>
      </c>
      <c r="D193" s="86" t="s">
        <v>195</v>
      </c>
      <c r="E193" s="86" t="s">
        <v>109</v>
      </c>
      <c r="F193" s="84">
        <v>94796</v>
      </c>
      <c r="G193" s="76" t="s">
        <v>13</v>
      </c>
      <c r="H193" s="84"/>
      <c r="I193" s="84"/>
      <c r="J193" s="76" t="s">
        <v>1</v>
      </c>
      <c r="K193" s="76" t="s">
        <v>59</v>
      </c>
      <c r="L193" s="76" t="s">
        <v>60</v>
      </c>
    </row>
    <row r="194" spans="1:12" ht="15.75" x14ac:dyDescent="0.25">
      <c r="A194" s="105" t="s">
        <v>451</v>
      </c>
      <c r="B194" s="105" t="s">
        <v>452</v>
      </c>
      <c r="C194" s="80" t="s">
        <v>224</v>
      </c>
      <c r="D194" s="79" t="s">
        <v>56</v>
      </c>
      <c r="E194" s="79" t="s">
        <v>93</v>
      </c>
      <c r="F194" s="85">
        <v>94682</v>
      </c>
      <c r="G194" s="80" t="s">
        <v>13</v>
      </c>
      <c r="H194" s="84"/>
      <c r="I194" s="78"/>
      <c r="J194" s="80" t="s">
        <v>1</v>
      </c>
      <c r="K194" s="80" t="s">
        <v>59</v>
      </c>
      <c r="L194" s="80" t="s">
        <v>60</v>
      </c>
    </row>
    <row r="195" spans="1:12" ht="15.75" x14ac:dyDescent="0.25">
      <c r="A195" s="104" t="s">
        <v>537</v>
      </c>
      <c r="B195" s="104" t="s">
        <v>143</v>
      </c>
      <c r="C195" s="76" t="s">
        <v>58</v>
      </c>
      <c r="D195" s="86" t="s">
        <v>56</v>
      </c>
      <c r="E195" s="86" t="s">
        <v>3901</v>
      </c>
      <c r="F195" s="84">
        <v>94441</v>
      </c>
      <c r="G195" s="76" t="s">
        <v>13</v>
      </c>
      <c r="H195" s="84"/>
      <c r="I195" s="84"/>
      <c r="J195" s="76" t="s">
        <v>3</v>
      </c>
      <c r="K195" s="76" t="s">
        <v>59</v>
      </c>
      <c r="L195" s="76" t="s">
        <v>60</v>
      </c>
    </row>
    <row r="196" spans="1:12" ht="15.75" x14ac:dyDescent="0.25">
      <c r="A196" s="105" t="s">
        <v>548</v>
      </c>
      <c r="B196" s="105" t="s">
        <v>332</v>
      </c>
      <c r="C196" s="80" t="s">
        <v>144</v>
      </c>
      <c r="D196" s="79" t="s">
        <v>56</v>
      </c>
      <c r="E196" s="79" t="s">
        <v>189</v>
      </c>
      <c r="F196" s="85">
        <v>94364</v>
      </c>
      <c r="G196" s="80" t="s">
        <v>13</v>
      </c>
      <c r="H196" s="85"/>
      <c r="I196" s="78"/>
      <c r="J196" s="80" t="s">
        <v>3</v>
      </c>
      <c r="K196" s="80" t="s">
        <v>59</v>
      </c>
      <c r="L196" s="80" t="s">
        <v>60</v>
      </c>
    </row>
    <row r="197" spans="1:12" ht="15.75" x14ac:dyDescent="0.25">
      <c r="A197" s="105" t="s">
        <v>549</v>
      </c>
      <c r="B197" s="105" t="s">
        <v>483</v>
      </c>
      <c r="C197" s="80" t="s">
        <v>12</v>
      </c>
      <c r="D197" s="79" t="s">
        <v>56</v>
      </c>
      <c r="E197" s="79" t="s">
        <v>258</v>
      </c>
      <c r="F197" s="85">
        <v>93794</v>
      </c>
      <c r="G197" s="80" t="s">
        <v>13</v>
      </c>
      <c r="H197" s="85"/>
      <c r="I197" s="78"/>
      <c r="J197" s="80" t="s">
        <v>1</v>
      </c>
      <c r="K197" s="80" t="s">
        <v>59</v>
      </c>
      <c r="L197" s="80" t="s">
        <v>60</v>
      </c>
    </row>
    <row r="198" spans="1:12" ht="15.75" x14ac:dyDescent="0.25">
      <c r="A198" s="104" t="s">
        <v>636</v>
      </c>
      <c r="B198" s="104" t="s">
        <v>637</v>
      </c>
      <c r="C198" s="76" t="s">
        <v>3477</v>
      </c>
      <c r="D198" s="86" t="s">
        <v>2742</v>
      </c>
      <c r="E198" s="86" t="s">
        <v>639</v>
      </c>
      <c r="F198" s="84">
        <v>93636</v>
      </c>
      <c r="G198" s="76" t="s">
        <v>13</v>
      </c>
      <c r="H198" s="84"/>
      <c r="I198" s="84"/>
      <c r="J198" s="76" t="s">
        <v>2</v>
      </c>
      <c r="K198" s="76" t="s">
        <v>14</v>
      </c>
      <c r="L198" s="76" t="s">
        <v>15</v>
      </c>
    </row>
    <row r="199" spans="1:12" ht="15.75" x14ac:dyDescent="0.25">
      <c r="A199" s="104" t="s">
        <v>611</v>
      </c>
      <c r="B199" s="104" t="s">
        <v>612</v>
      </c>
      <c r="C199" s="76" t="s">
        <v>87</v>
      </c>
      <c r="D199" s="86" t="s">
        <v>3472</v>
      </c>
      <c r="E199" s="86" t="s">
        <v>53</v>
      </c>
      <c r="F199" s="84">
        <v>93636</v>
      </c>
      <c r="G199" s="76" t="s">
        <v>13</v>
      </c>
      <c r="H199" s="84"/>
      <c r="I199" s="78"/>
      <c r="J199" s="76" t="s">
        <v>2</v>
      </c>
      <c r="K199" s="76" t="s">
        <v>14</v>
      </c>
      <c r="L199" s="76" t="s">
        <v>15</v>
      </c>
    </row>
    <row r="200" spans="1:12" ht="15.75" x14ac:dyDescent="0.25">
      <c r="A200" s="104" t="s">
        <v>608</v>
      </c>
      <c r="B200" s="104" t="s">
        <v>609</v>
      </c>
      <c r="C200" s="76" t="s">
        <v>144</v>
      </c>
      <c r="D200" s="86" t="s">
        <v>610</v>
      </c>
      <c r="E200" s="86" t="s">
        <v>3857</v>
      </c>
      <c r="F200" s="84">
        <v>93636</v>
      </c>
      <c r="G200" s="76" t="s">
        <v>13</v>
      </c>
      <c r="H200" s="84"/>
      <c r="I200" s="78"/>
      <c r="J200" s="76" t="s">
        <v>2</v>
      </c>
      <c r="K200" s="76" t="s">
        <v>14</v>
      </c>
      <c r="L200" s="76" t="s">
        <v>15</v>
      </c>
    </row>
    <row r="201" spans="1:12" ht="15.75" x14ac:dyDescent="0.25">
      <c r="A201" s="105" t="s">
        <v>457</v>
      </c>
      <c r="B201" s="105" t="s">
        <v>458</v>
      </c>
      <c r="C201" s="80" t="s">
        <v>3447</v>
      </c>
      <c r="D201" s="79" t="s">
        <v>159</v>
      </c>
      <c r="E201" s="79" t="s">
        <v>459</v>
      </c>
      <c r="F201" s="85">
        <v>93483</v>
      </c>
      <c r="G201" s="80" t="s">
        <v>13</v>
      </c>
      <c r="H201" s="85">
        <v>8000</v>
      </c>
      <c r="I201" s="78"/>
      <c r="J201" s="80" t="s">
        <v>0</v>
      </c>
      <c r="K201" s="80" t="s">
        <v>14</v>
      </c>
      <c r="L201" s="76" t="s">
        <v>7373</v>
      </c>
    </row>
    <row r="202" spans="1:12" ht="15.75" x14ac:dyDescent="0.25">
      <c r="A202" s="104" t="s">
        <v>481</v>
      </c>
      <c r="B202" s="104" t="s">
        <v>482</v>
      </c>
      <c r="C202" s="76"/>
      <c r="D202" s="86" t="s">
        <v>56</v>
      </c>
      <c r="E202" s="86" t="s">
        <v>297</v>
      </c>
      <c r="F202" s="84">
        <v>93480</v>
      </c>
      <c r="G202" s="76" t="s">
        <v>13</v>
      </c>
      <c r="H202" s="84"/>
      <c r="I202" s="78"/>
      <c r="J202" s="76" t="s">
        <v>1</v>
      </c>
      <c r="K202" s="76" t="s">
        <v>59</v>
      </c>
      <c r="L202" s="76" t="s">
        <v>60</v>
      </c>
    </row>
    <row r="203" spans="1:12" ht="15.75" x14ac:dyDescent="0.25">
      <c r="A203" s="105" t="s">
        <v>407</v>
      </c>
      <c r="B203" s="105" t="s">
        <v>286</v>
      </c>
      <c r="C203" s="80" t="s">
        <v>3448</v>
      </c>
      <c r="D203" s="79" t="s">
        <v>195</v>
      </c>
      <c r="E203" s="79" t="s">
        <v>277</v>
      </c>
      <c r="F203" s="85">
        <v>93431</v>
      </c>
      <c r="G203" s="80" t="s">
        <v>13</v>
      </c>
      <c r="H203" s="84"/>
      <c r="I203" s="78"/>
      <c r="J203" s="80" t="s">
        <v>3</v>
      </c>
      <c r="K203" s="80" t="s">
        <v>59</v>
      </c>
      <c r="L203" s="80" t="s">
        <v>60</v>
      </c>
    </row>
    <row r="204" spans="1:12" ht="15.75" x14ac:dyDescent="0.25">
      <c r="A204" s="105" t="s">
        <v>531</v>
      </c>
      <c r="B204" s="105" t="s">
        <v>260</v>
      </c>
      <c r="C204" s="76"/>
      <c r="D204" s="79" t="s">
        <v>56</v>
      </c>
      <c r="E204" s="79" t="s">
        <v>280</v>
      </c>
      <c r="F204" s="85">
        <v>93362</v>
      </c>
      <c r="G204" s="80" t="s">
        <v>13</v>
      </c>
      <c r="H204" s="84"/>
      <c r="I204" s="78"/>
      <c r="J204" s="80" t="s">
        <v>3</v>
      </c>
      <c r="K204" s="80" t="s">
        <v>59</v>
      </c>
      <c r="L204" s="80" t="s">
        <v>60</v>
      </c>
    </row>
    <row r="205" spans="1:12" ht="15.75" x14ac:dyDescent="0.25">
      <c r="A205" s="105" t="s">
        <v>563</v>
      </c>
      <c r="B205" s="105" t="s">
        <v>564</v>
      </c>
      <c r="C205" s="80" t="s">
        <v>3471</v>
      </c>
      <c r="D205" s="79" t="s">
        <v>861</v>
      </c>
      <c r="E205" s="79" t="s">
        <v>189</v>
      </c>
      <c r="F205" s="85">
        <v>93336</v>
      </c>
      <c r="G205" s="80" t="s">
        <v>13</v>
      </c>
      <c r="H205" s="85">
        <v>1000</v>
      </c>
      <c r="I205" s="84"/>
      <c r="J205" s="80" t="s">
        <v>3</v>
      </c>
      <c r="K205" s="80" t="s">
        <v>59</v>
      </c>
      <c r="L205" s="80" t="s">
        <v>60</v>
      </c>
    </row>
    <row r="206" spans="1:12" ht="15.75" x14ac:dyDescent="0.25">
      <c r="A206" s="105" t="s">
        <v>446</v>
      </c>
      <c r="B206" s="105" t="s">
        <v>17</v>
      </c>
      <c r="C206" s="80" t="s">
        <v>51</v>
      </c>
      <c r="D206" s="79" t="s">
        <v>3902</v>
      </c>
      <c r="E206" s="79" t="s">
        <v>3374</v>
      </c>
      <c r="F206" s="85">
        <v>93299</v>
      </c>
      <c r="G206" s="76" t="s">
        <v>13</v>
      </c>
      <c r="H206" s="85">
        <v>8000</v>
      </c>
      <c r="I206" s="78"/>
      <c r="J206" s="80" t="s">
        <v>0</v>
      </c>
      <c r="K206" s="80" t="s">
        <v>14</v>
      </c>
      <c r="L206" s="76" t="s">
        <v>7373</v>
      </c>
    </row>
    <row r="207" spans="1:12" ht="15.75" x14ac:dyDescent="0.25">
      <c r="A207" s="104" t="s">
        <v>3474</v>
      </c>
      <c r="B207" s="104" t="s">
        <v>1145</v>
      </c>
      <c r="C207" s="76" t="s">
        <v>1165</v>
      </c>
      <c r="D207" s="86" t="s">
        <v>3475</v>
      </c>
      <c r="E207" s="86" t="s">
        <v>53</v>
      </c>
      <c r="F207" s="84">
        <v>93177</v>
      </c>
      <c r="G207" s="76" t="s">
        <v>13</v>
      </c>
      <c r="H207" s="84"/>
      <c r="I207" s="78"/>
      <c r="J207" s="76" t="s">
        <v>2</v>
      </c>
      <c r="K207" s="76" t="s">
        <v>14</v>
      </c>
      <c r="L207" s="76" t="s">
        <v>15</v>
      </c>
    </row>
    <row r="208" spans="1:12" ht="15.75" x14ac:dyDescent="0.25">
      <c r="A208" s="105" t="s">
        <v>498</v>
      </c>
      <c r="B208" s="105" t="s">
        <v>78</v>
      </c>
      <c r="C208" s="80" t="s">
        <v>51</v>
      </c>
      <c r="D208" s="79" t="s">
        <v>56</v>
      </c>
      <c r="E208" s="79" t="s">
        <v>297</v>
      </c>
      <c r="F208" s="85">
        <v>92606</v>
      </c>
      <c r="G208" s="80" t="s">
        <v>13</v>
      </c>
      <c r="H208" s="85"/>
      <c r="I208" s="78"/>
      <c r="J208" s="80" t="s">
        <v>3</v>
      </c>
      <c r="K208" s="80" t="s">
        <v>59</v>
      </c>
      <c r="L208" s="80" t="s">
        <v>60</v>
      </c>
    </row>
    <row r="209" spans="1:12" ht="15.75" x14ac:dyDescent="0.25">
      <c r="A209" s="104" t="s">
        <v>554</v>
      </c>
      <c r="B209" s="104" t="s">
        <v>358</v>
      </c>
      <c r="C209" s="76" t="s">
        <v>8</v>
      </c>
      <c r="D209" s="86" t="s">
        <v>3903</v>
      </c>
      <c r="E209" s="86" t="s">
        <v>3374</v>
      </c>
      <c r="F209" s="84">
        <v>92543</v>
      </c>
      <c r="G209" s="76" t="s">
        <v>13</v>
      </c>
      <c r="H209" s="85">
        <v>8000</v>
      </c>
      <c r="I209" s="78"/>
      <c r="J209" s="76" t="s">
        <v>0</v>
      </c>
      <c r="K209" s="76" t="s">
        <v>14</v>
      </c>
      <c r="L209" s="76" t="s">
        <v>7373</v>
      </c>
    </row>
    <row r="210" spans="1:12" ht="15.75" x14ac:dyDescent="0.25">
      <c r="A210" s="105" t="s">
        <v>3904</v>
      </c>
      <c r="B210" s="105" t="s">
        <v>3905</v>
      </c>
      <c r="C210" s="76"/>
      <c r="D210" s="79" t="s">
        <v>56</v>
      </c>
      <c r="E210" s="79" t="s">
        <v>258</v>
      </c>
      <c r="F210" s="85">
        <v>92495</v>
      </c>
      <c r="G210" s="80" t="s">
        <v>13</v>
      </c>
      <c r="H210" s="84"/>
      <c r="I210" s="78"/>
      <c r="J210" s="80" t="s">
        <v>1</v>
      </c>
      <c r="K210" s="80" t="s">
        <v>59</v>
      </c>
      <c r="L210" s="80" t="s">
        <v>60</v>
      </c>
    </row>
    <row r="211" spans="1:12" ht="15.75" x14ac:dyDescent="0.25">
      <c r="A211" s="105" t="s">
        <v>2455</v>
      </c>
      <c r="B211" s="105" t="s">
        <v>3119</v>
      </c>
      <c r="C211" s="80" t="s">
        <v>956</v>
      </c>
      <c r="D211" s="79" t="s">
        <v>3468</v>
      </c>
      <c r="E211" s="79" t="s">
        <v>2582</v>
      </c>
      <c r="F211" s="85">
        <v>92356</v>
      </c>
      <c r="G211" s="80" t="s">
        <v>13</v>
      </c>
      <c r="H211" s="84"/>
      <c r="I211" s="85"/>
      <c r="J211" s="80" t="s">
        <v>3</v>
      </c>
      <c r="K211" s="80" t="s">
        <v>59</v>
      </c>
      <c r="L211" s="80" t="s">
        <v>60</v>
      </c>
    </row>
    <row r="212" spans="1:12" ht="15.75" x14ac:dyDescent="0.25">
      <c r="A212" s="104" t="s">
        <v>3463</v>
      </c>
      <c r="B212" s="104" t="s">
        <v>1074</v>
      </c>
      <c r="C212" s="76" t="s">
        <v>18</v>
      </c>
      <c r="D212" s="86" t="s">
        <v>3464</v>
      </c>
      <c r="E212" s="86" t="s">
        <v>508</v>
      </c>
      <c r="F212" s="84">
        <v>92298</v>
      </c>
      <c r="G212" s="76" t="s">
        <v>13</v>
      </c>
      <c r="H212" s="84">
        <v>2500</v>
      </c>
      <c r="I212" s="85"/>
      <c r="J212" s="76" t="s">
        <v>3</v>
      </c>
      <c r="K212" s="76" t="s">
        <v>59</v>
      </c>
      <c r="L212" s="76" t="s">
        <v>60</v>
      </c>
    </row>
    <row r="213" spans="1:12" ht="15.75" x14ac:dyDescent="0.25">
      <c r="A213" s="104" t="s">
        <v>536</v>
      </c>
      <c r="B213" s="104" t="s">
        <v>147</v>
      </c>
      <c r="C213" s="76" t="s">
        <v>3470</v>
      </c>
      <c r="D213" s="86" t="s">
        <v>56</v>
      </c>
      <c r="E213" s="86" t="s">
        <v>208</v>
      </c>
      <c r="F213" s="84">
        <v>92208</v>
      </c>
      <c r="G213" s="76" t="s">
        <v>13</v>
      </c>
      <c r="H213" s="85"/>
      <c r="I213" s="78"/>
      <c r="J213" s="76" t="s">
        <v>3</v>
      </c>
      <c r="K213" s="76" t="s">
        <v>59</v>
      </c>
      <c r="L213" s="76" t="s">
        <v>60</v>
      </c>
    </row>
    <row r="214" spans="1:12" ht="15.75" x14ac:dyDescent="0.25">
      <c r="A214" s="104" t="s">
        <v>350</v>
      </c>
      <c r="B214" s="104" t="s">
        <v>351</v>
      </c>
      <c r="C214" s="76" t="s">
        <v>58</v>
      </c>
      <c r="D214" s="86" t="s">
        <v>2701</v>
      </c>
      <c r="E214" s="86" t="s">
        <v>20</v>
      </c>
      <c r="F214" s="84">
        <v>92065</v>
      </c>
      <c r="G214" s="76" t="s">
        <v>13</v>
      </c>
      <c r="H214" s="84"/>
      <c r="I214" s="78"/>
      <c r="J214" s="76" t="s">
        <v>2</v>
      </c>
      <c r="K214" s="76" t="s">
        <v>14</v>
      </c>
      <c r="L214" s="76" t="s">
        <v>15</v>
      </c>
    </row>
    <row r="215" spans="1:12" ht="15.75" x14ac:dyDescent="0.25">
      <c r="A215" s="104" t="s">
        <v>532</v>
      </c>
      <c r="B215" s="104" t="s">
        <v>67</v>
      </c>
      <c r="C215" s="76" t="s">
        <v>224</v>
      </c>
      <c r="D215" s="86" t="s">
        <v>56</v>
      </c>
      <c r="E215" s="86" t="s">
        <v>93</v>
      </c>
      <c r="F215" s="84">
        <v>91746</v>
      </c>
      <c r="G215" s="76" t="s">
        <v>13</v>
      </c>
      <c r="H215" s="85"/>
      <c r="I215" s="78"/>
      <c r="J215" s="76" t="s">
        <v>3</v>
      </c>
      <c r="K215" s="76" t="s">
        <v>59</v>
      </c>
      <c r="L215" s="76" t="s">
        <v>60</v>
      </c>
    </row>
    <row r="216" spans="1:12" ht="15.75" x14ac:dyDescent="0.25">
      <c r="A216" s="104" t="s">
        <v>1527</v>
      </c>
      <c r="B216" s="104" t="s">
        <v>1256</v>
      </c>
      <c r="C216" s="76"/>
      <c r="D216" s="86" t="s">
        <v>195</v>
      </c>
      <c r="E216" s="86" t="s">
        <v>527</v>
      </c>
      <c r="F216" s="84">
        <v>91733</v>
      </c>
      <c r="G216" s="76" t="s">
        <v>13</v>
      </c>
      <c r="H216" s="84"/>
      <c r="I216" s="78"/>
      <c r="J216" s="76" t="s">
        <v>1</v>
      </c>
      <c r="K216" s="76" t="s">
        <v>59</v>
      </c>
      <c r="L216" s="76" t="s">
        <v>60</v>
      </c>
    </row>
    <row r="217" spans="1:12" ht="15.75" x14ac:dyDescent="0.25">
      <c r="A217" s="105" t="s">
        <v>542</v>
      </c>
      <c r="B217" s="105" t="s">
        <v>543</v>
      </c>
      <c r="C217" s="80" t="s">
        <v>3251</v>
      </c>
      <c r="D217" s="79" t="s">
        <v>56</v>
      </c>
      <c r="E217" s="79" t="s">
        <v>280</v>
      </c>
      <c r="F217" s="85">
        <v>91722</v>
      </c>
      <c r="G217" s="80" t="s">
        <v>13</v>
      </c>
      <c r="H217" s="84"/>
      <c r="I217" s="78"/>
      <c r="J217" s="80" t="s">
        <v>3</v>
      </c>
      <c r="K217" s="80" t="s">
        <v>59</v>
      </c>
      <c r="L217" s="80" t="s">
        <v>60</v>
      </c>
    </row>
    <row r="218" spans="1:12" ht="15.75" x14ac:dyDescent="0.25">
      <c r="A218" s="104" t="s">
        <v>656</v>
      </c>
      <c r="B218" s="104" t="s">
        <v>127</v>
      </c>
      <c r="C218" s="76" t="s">
        <v>311</v>
      </c>
      <c r="D218" s="86" t="s">
        <v>657</v>
      </c>
      <c r="E218" s="86" t="s">
        <v>658</v>
      </c>
      <c r="F218" s="84">
        <v>91644</v>
      </c>
      <c r="G218" s="76" t="s">
        <v>13</v>
      </c>
      <c r="H218" s="84">
        <v>5000</v>
      </c>
      <c r="I218" s="78"/>
      <c r="J218" s="76" t="s">
        <v>2</v>
      </c>
      <c r="K218" s="76" t="s">
        <v>14</v>
      </c>
      <c r="L218" s="76" t="s">
        <v>15</v>
      </c>
    </row>
    <row r="219" spans="1:12" ht="15.75" x14ac:dyDescent="0.25">
      <c r="A219" s="104" t="s">
        <v>1004</v>
      </c>
      <c r="B219" s="104" t="s">
        <v>1005</v>
      </c>
      <c r="C219" s="76"/>
      <c r="D219" s="86" t="s">
        <v>3098</v>
      </c>
      <c r="E219" s="86" t="s">
        <v>3131</v>
      </c>
      <c r="F219" s="84">
        <v>91477</v>
      </c>
      <c r="G219" s="76" t="s">
        <v>13</v>
      </c>
      <c r="H219" s="84">
        <v>4000</v>
      </c>
      <c r="I219" s="84"/>
      <c r="J219" s="76" t="s">
        <v>0</v>
      </c>
      <c r="K219" s="76" t="s">
        <v>14</v>
      </c>
      <c r="L219" s="76" t="s">
        <v>7373</v>
      </c>
    </row>
    <row r="220" spans="1:12" ht="15.75" x14ac:dyDescent="0.25">
      <c r="A220" s="104" t="s">
        <v>470</v>
      </c>
      <c r="B220" s="104" t="s">
        <v>181</v>
      </c>
      <c r="C220" s="76" t="s">
        <v>3481</v>
      </c>
      <c r="D220" s="86" t="s">
        <v>3482</v>
      </c>
      <c r="E220" s="86" t="s">
        <v>141</v>
      </c>
      <c r="F220" s="84">
        <v>90758</v>
      </c>
      <c r="G220" s="76" t="s">
        <v>13</v>
      </c>
      <c r="H220" s="84"/>
      <c r="I220" s="78"/>
      <c r="J220" s="76" t="s">
        <v>2</v>
      </c>
      <c r="K220" s="76" t="s">
        <v>14</v>
      </c>
      <c r="L220" s="76" t="s">
        <v>15</v>
      </c>
    </row>
    <row r="221" spans="1:12" ht="15.75" x14ac:dyDescent="0.25">
      <c r="A221" s="104" t="s">
        <v>395</v>
      </c>
      <c r="B221" s="104" t="s">
        <v>184</v>
      </c>
      <c r="C221" s="76" t="s">
        <v>704</v>
      </c>
      <c r="D221" s="86" t="s">
        <v>159</v>
      </c>
      <c r="E221" s="86" t="s">
        <v>527</v>
      </c>
      <c r="F221" s="84">
        <v>90390</v>
      </c>
      <c r="G221" s="76" t="s">
        <v>13</v>
      </c>
      <c r="H221" s="85">
        <v>6000</v>
      </c>
      <c r="I221" s="78"/>
      <c r="J221" s="76" t="s">
        <v>1</v>
      </c>
      <c r="K221" s="76" t="s">
        <v>59</v>
      </c>
      <c r="L221" s="76" t="s">
        <v>60</v>
      </c>
    </row>
    <row r="222" spans="1:12" ht="15.75" x14ac:dyDescent="0.25">
      <c r="A222" s="104" t="s">
        <v>668</v>
      </c>
      <c r="B222" s="104" t="s">
        <v>307</v>
      </c>
      <c r="C222" s="76" t="s">
        <v>3412</v>
      </c>
      <c r="D222" s="86" t="s">
        <v>669</v>
      </c>
      <c r="E222" s="86" t="s">
        <v>2704</v>
      </c>
      <c r="F222" s="84">
        <v>90337</v>
      </c>
      <c r="G222" s="76" t="s">
        <v>13</v>
      </c>
      <c r="H222" s="84"/>
      <c r="I222" s="78"/>
      <c r="J222" s="76" t="s">
        <v>2</v>
      </c>
      <c r="K222" s="76" t="s">
        <v>14</v>
      </c>
      <c r="L222" s="76" t="s">
        <v>15</v>
      </c>
    </row>
    <row r="223" spans="1:12" ht="15.75" x14ac:dyDescent="0.25">
      <c r="A223" s="104" t="s">
        <v>671</v>
      </c>
      <c r="B223" s="104" t="s">
        <v>559</v>
      </c>
      <c r="C223" s="80" t="s">
        <v>3906</v>
      </c>
      <c r="D223" s="86" t="s">
        <v>672</v>
      </c>
      <c r="E223" s="86" t="s">
        <v>25</v>
      </c>
      <c r="F223" s="84">
        <v>90337</v>
      </c>
      <c r="G223" s="76" t="s">
        <v>13</v>
      </c>
      <c r="H223" s="84"/>
      <c r="I223" s="78"/>
      <c r="J223" s="76" t="s">
        <v>2</v>
      </c>
      <c r="K223" s="76" t="s">
        <v>14</v>
      </c>
      <c r="L223" s="76" t="s">
        <v>15</v>
      </c>
    </row>
    <row r="224" spans="1:12" ht="15.75" x14ac:dyDescent="0.25">
      <c r="A224" s="105" t="s">
        <v>313</v>
      </c>
      <c r="B224" s="105" t="s">
        <v>511</v>
      </c>
      <c r="C224" s="76"/>
      <c r="D224" s="79" t="s">
        <v>201</v>
      </c>
      <c r="E224" s="79" t="s">
        <v>234</v>
      </c>
      <c r="F224" s="85">
        <v>90301</v>
      </c>
      <c r="G224" s="76" t="s">
        <v>13</v>
      </c>
      <c r="H224" s="85"/>
      <c r="I224" s="78"/>
      <c r="J224" s="80" t="s">
        <v>3</v>
      </c>
      <c r="K224" s="80" t="s">
        <v>59</v>
      </c>
      <c r="L224" s="80" t="s">
        <v>60</v>
      </c>
    </row>
    <row r="225" spans="1:12" ht="15.75" x14ac:dyDescent="0.25">
      <c r="A225" s="105" t="s">
        <v>512</v>
      </c>
      <c r="B225" s="105" t="s">
        <v>50</v>
      </c>
      <c r="C225" s="76"/>
      <c r="D225" s="79" t="s">
        <v>56</v>
      </c>
      <c r="E225" s="79" t="s">
        <v>93</v>
      </c>
      <c r="F225" s="85">
        <v>90130</v>
      </c>
      <c r="G225" s="80" t="s">
        <v>13</v>
      </c>
      <c r="H225" s="84"/>
      <c r="I225" s="78"/>
      <c r="J225" s="80" t="s">
        <v>3</v>
      </c>
      <c r="K225" s="80" t="s">
        <v>59</v>
      </c>
      <c r="L225" s="80" t="s">
        <v>60</v>
      </c>
    </row>
    <row r="226" spans="1:12" ht="15.75" x14ac:dyDescent="0.25">
      <c r="A226" s="104" t="s">
        <v>295</v>
      </c>
      <c r="B226" s="104" t="s">
        <v>296</v>
      </c>
      <c r="C226" s="76"/>
      <c r="D226" s="86" t="s">
        <v>56</v>
      </c>
      <c r="E226" s="86" t="s">
        <v>297</v>
      </c>
      <c r="F226" s="84">
        <v>90045</v>
      </c>
      <c r="G226" s="76" t="s">
        <v>13</v>
      </c>
      <c r="H226" s="84"/>
      <c r="I226" s="78"/>
      <c r="J226" s="76" t="s">
        <v>1</v>
      </c>
      <c r="K226" s="76" t="s">
        <v>59</v>
      </c>
      <c r="L226" s="76" t="s">
        <v>60</v>
      </c>
    </row>
    <row r="227" spans="1:12" ht="15.75" x14ac:dyDescent="0.25">
      <c r="A227" s="105" t="s">
        <v>475</v>
      </c>
      <c r="B227" s="105" t="s">
        <v>476</v>
      </c>
      <c r="C227" s="80" t="s">
        <v>187</v>
      </c>
      <c r="D227" s="79" t="s">
        <v>56</v>
      </c>
      <c r="E227" s="79" t="s">
        <v>477</v>
      </c>
      <c r="F227" s="85">
        <v>89856</v>
      </c>
      <c r="G227" s="76" t="s">
        <v>13</v>
      </c>
      <c r="H227" s="85"/>
      <c r="I227" s="78"/>
      <c r="J227" s="80" t="s">
        <v>1</v>
      </c>
      <c r="K227" s="80" t="s">
        <v>59</v>
      </c>
      <c r="L227" s="80" t="s">
        <v>60</v>
      </c>
    </row>
    <row r="228" spans="1:12" ht="15.75" x14ac:dyDescent="0.25">
      <c r="A228" s="104" t="s">
        <v>684</v>
      </c>
      <c r="B228" s="104" t="s">
        <v>304</v>
      </c>
      <c r="C228" s="76" t="s">
        <v>12</v>
      </c>
      <c r="D228" s="86" t="s">
        <v>685</v>
      </c>
      <c r="E228" s="86" t="s">
        <v>53</v>
      </c>
      <c r="F228" s="84">
        <v>89760</v>
      </c>
      <c r="G228" s="76" t="s">
        <v>13</v>
      </c>
      <c r="H228" s="84"/>
      <c r="I228" s="78"/>
      <c r="J228" s="76" t="s">
        <v>2</v>
      </c>
      <c r="K228" s="76" t="s">
        <v>14</v>
      </c>
      <c r="L228" s="76" t="s">
        <v>15</v>
      </c>
    </row>
    <row r="229" spans="1:12" ht="15.75" x14ac:dyDescent="0.25">
      <c r="A229" s="105" t="s">
        <v>3907</v>
      </c>
      <c r="B229" s="105" t="s">
        <v>898</v>
      </c>
      <c r="C229" s="80" t="s">
        <v>31</v>
      </c>
      <c r="D229" s="79" t="s">
        <v>56</v>
      </c>
      <c r="E229" s="79" t="s">
        <v>163</v>
      </c>
      <c r="F229" s="85">
        <v>89715</v>
      </c>
      <c r="G229" s="80" t="s">
        <v>13</v>
      </c>
      <c r="H229" s="84"/>
      <c r="I229" s="84"/>
      <c r="J229" s="80" t="s">
        <v>3</v>
      </c>
      <c r="K229" s="80" t="s">
        <v>59</v>
      </c>
      <c r="L229" s="80" t="s">
        <v>60</v>
      </c>
    </row>
    <row r="230" spans="1:12" ht="15.75" x14ac:dyDescent="0.25">
      <c r="A230" s="105" t="s">
        <v>692</v>
      </c>
      <c r="B230" s="105" t="s">
        <v>86</v>
      </c>
      <c r="C230" s="80" t="s">
        <v>3483</v>
      </c>
      <c r="D230" s="79" t="s">
        <v>693</v>
      </c>
      <c r="E230" s="79" t="s">
        <v>694</v>
      </c>
      <c r="F230" s="85">
        <v>89474</v>
      </c>
      <c r="G230" s="76" t="s">
        <v>13</v>
      </c>
      <c r="H230" s="85"/>
      <c r="I230" s="78"/>
      <c r="J230" s="80" t="s">
        <v>2</v>
      </c>
      <c r="K230" s="80" t="s">
        <v>14</v>
      </c>
      <c r="L230" s="80" t="s">
        <v>15</v>
      </c>
    </row>
    <row r="231" spans="1:12" ht="15.75" x14ac:dyDescent="0.25">
      <c r="A231" s="104" t="s">
        <v>567</v>
      </c>
      <c r="B231" s="104" t="s">
        <v>568</v>
      </c>
      <c r="C231" s="76" t="s">
        <v>1484</v>
      </c>
      <c r="D231" s="86" t="s">
        <v>569</v>
      </c>
      <c r="E231" s="86" t="s">
        <v>570</v>
      </c>
      <c r="F231" s="84">
        <v>89443</v>
      </c>
      <c r="G231" s="76" t="s">
        <v>13</v>
      </c>
      <c r="H231" s="84"/>
      <c r="I231" s="84"/>
      <c r="J231" s="76" t="s">
        <v>2</v>
      </c>
      <c r="K231" s="76" t="s">
        <v>14</v>
      </c>
      <c r="L231" s="76" t="s">
        <v>15</v>
      </c>
    </row>
    <row r="232" spans="1:12" ht="15.75" x14ac:dyDescent="0.25">
      <c r="A232" s="105" t="s">
        <v>165</v>
      </c>
      <c r="B232" s="105" t="s">
        <v>606</v>
      </c>
      <c r="C232" s="80" t="s">
        <v>287</v>
      </c>
      <c r="D232" s="79" t="s">
        <v>195</v>
      </c>
      <c r="E232" s="79" t="s">
        <v>607</v>
      </c>
      <c r="F232" s="85">
        <v>89438</v>
      </c>
      <c r="G232" s="80" t="s">
        <v>13</v>
      </c>
      <c r="H232" s="84"/>
      <c r="I232" s="78"/>
      <c r="J232" s="80" t="s">
        <v>3</v>
      </c>
      <c r="K232" s="80" t="s">
        <v>59</v>
      </c>
      <c r="L232" s="80" t="s">
        <v>60</v>
      </c>
    </row>
    <row r="233" spans="1:12" ht="15.75" x14ac:dyDescent="0.25">
      <c r="A233" s="105" t="s">
        <v>138</v>
      </c>
      <c r="B233" s="105" t="s">
        <v>139</v>
      </c>
      <c r="C233" s="80" t="s">
        <v>1830</v>
      </c>
      <c r="D233" s="79" t="s">
        <v>3485</v>
      </c>
      <c r="E233" s="79" t="s">
        <v>141</v>
      </c>
      <c r="F233" s="85">
        <v>89392</v>
      </c>
      <c r="G233" s="76" t="s">
        <v>13</v>
      </c>
      <c r="H233" s="85"/>
      <c r="I233" s="78"/>
      <c r="J233" s="80" t="s">
        <v>2</v>
      </c>
      <c r="K233" s="80" t="s">
        <v>14</v>
      </c>
      <c r="L233" s="80" t="s">
        <v>15</v>
      </c>
    </row>
    <row r="234" spans="1:12" ht="15.75" x14ac:dyDescent="0.25">
      <c r="A234" s="104" t="s">
        <v>3908</v>
      </c>
      <c r="B234" s="104" t="s">
        <v>358</v>
      </c>
      <c r="C234" s="76" t="s">
        <v>349</v>
      </c>
      <c r="D234" s="86" t="s">
        <v>3909</v>
      </c>
      <c r="E234" s="86" t="s">
        <v>321</v>
      </c>
      <c r="F234" s="84">
        <v>89382</v>
      </c>
      <c r="G234" s="76" t="s">
        <v>13</v>
      </c>
      <c r="H234" s="84"/>
      <c r="I234" s="78"/>
      <c r="J234" s="76" t="s">
        <v>2</v>
      </c>
      <c r="K234" s="76" t="s">
        <v>14</v>
      </c>
      <c r="L234" s="76" t="s">
        <v>15</v>
      </c>
    </row>
    <row r="235" spans="1:12" ht="15.75" x14ac:dyDescent="0.25">
      <c r="A235" s="104" t="s">
        <v>702</v>
      </c>
      <c r="B235" s="104" t="s">
        <v>8</v>
      </c>
      <c r="C235" s="76" t="s">
        <v>263</v>
      </c>
      <c r="D235" s="86" t="s">
        <v>685</v>
      </c>
      <c r="E235" s="86" t="s">
        <v>53</v>
      </c>
      <c r="F235" s="84">
        <v>89266</v>
      </c>
      <c r="G235" s="76" t="s">
        <v>13</v>
      </c>
      <c r="H235" s="84"/>
      <c r="I235" s="84"/>
      <c r="J235" s="76" t="s">
        <v>2</v>
      </c>
      <c r="K235" s="76" t="s">
        <v>14</v>
      </c>
      <c r="L235" s="76" t="s">
        <v>15</v>
      </c>
    </row>
    <row r="236" spans="1:12" ht="15.75" x14ac:dyDescent="0.25">
      <c r="A236" s="105" t="s">
        <v>577</v>
      </c>
      <c r="B236" s="105" t="s">
        <v>46</v>
      </c>
      <c r="C236" s="80" t="s">
        <v>313</v>
      </c>
      <c r="D236" s="79" t="s">
        <v>56</v>
      </c>
      <c r="E236" s="79" t="s">
        <v>297</v>
      </c>
      <c r="F236" s="84">
        <v>89233</v>
      </c>
      <c r="G236" s="76" t="s">
        <v>13</v>
      </c>
      <c r="H236" s="85"/>
      <c r="I236" s="78"/>
      <c r="J236" s="76" t="s">
        <v>1</v>
      </c>
      <c r="K236" s="76" t="s">
        <v>59</v>
      </c>
      <c r="L236" s="76" t="s">
        <v>60</v>
      </c>
    </row>
    <row r="237" spans="1:12" ht="15.75" x14ac:dyDescent="0.25">
      <c r="A237" s="105" t="s">
        <v>512</v>
      </c>
      <c r="B237" s="105" t="s">
        <v>115</v>
      </c>
      <c r="C237" s="80" t="s">
        <v>31</v>
      </c>
      <c r="D237" s="79" t="s">
        <v>56</v>
      </c>
      <c r="E237" s="79" t="s">
        <v>93</v>
      </c>
      <c r="F237" s="85">
        <v>89052</v>
      </c>
      <c r="G237" s="80" t="s">
        <v>13</v>
      </c>
      <c r="H237" s="85"/>
      <c r="I237" s="78"/>
      <c r="J237" s="80" t="s">
        <v>3</v>
      </c>
      <c r="K237" s="80" t="s">
        <v>59</v>
      </c>
      <c r="L237" s="80" t="s">
        <v>60</v>
      </c>
    </row>
    <row r="238" spans="1:12" ht="15.75" x14ac:dyDescent="0.25">
      <c r="A238" s="104" t="s">
        <v>611</v>
      </c>
      <c r="B238" s="104" t="s">
        <v>704</v>
      </c>
      <c r="C238" s="76" t="s">
        <v>18</v>
      </c>
      <c r="D238" s="86" t="s">
        <v>705</v>
      </c>
      <c r="E238" s="86" t="s">
        <v>706</v>
      </c>
      <c r="F238" s="84">
        <v>89001</v>
      </c>
      <c r="G238" s="76" t="s">
        <v>13</v>
      </c>
      <c r="H238" s="84"/>
      <c r="I238" s="78"/>
      <c r="J238" s="76" t="s">
        <v>2</v>
      </c>
      <c r="K238" s="76" t="s">
        <v>14</v>
      </c>
      <c r="L238" s="76" t="s">
        <v>15</v>
      </c>
    </row>
    <row r="239" spans="1:12" ht="15.75" x14ac:dyDescent="0.25">
      <c r="A239" s="105" t="s">
        <v>574</v>
      </c>
      <c r="B239" s="105" t="s">
        <v>575</v>
      </c>
      <c r="C239" s="80" t="s">
        <v>12</v>
      </c>
      <c r="D239" s="79" t="s">
        <v>3910</v>
      </c>
      <c r="E239" s="79" t="s">
        <v>576</v>
      </c>
      <c r="F239" s="85">
        <v>88849</v>
      </c>
      <c r="G239" s="80" t="s">
        <v>13</v>
      </c>
      <c r="H239" s="85">
        <v>6000</v>
      </c>
      <c r="I239" s="84"/>
      <c r="J239" s="80" t="s">
        <v>3</v>
      </c>
      <c r="K239" s="80" t="s">
        <v>59</v>
      </c>
      <c r="L239" s="80" t="s">
        <v>60</v>
      </c>
    </row>
    <row r="240" spans="1:12" ht="15.75" x14ac:dyDescent="0.25">
      <c r="A240" s="105" t="s">
        <v>596</v>
      </c>
      <c r="B240" s="105" t="s">
        <v>597</v>
      </c>
      <c r="C240" s="80" t="s">
        <v>87</v>
      </c>
      <c r="D240" s="79" t="s">
        <v>56</v>
      </c>
      <c r="E240" s="79" t="s">
        <v>189</v>
      </c>
      <c r="F240" s="85">
        <v>88791</v>
      </c>
      <c r="G240" s="76" t="s">
        <v>13</v>
      </c>
      <c r="H240" s="85"/>
      <c r="I240" s="78"/>
      <c r="J240" s="80" t="s">
        <v>3</v>
      </c>
      <c r="K240" s="80" t="s">
        <v>59</v>
      </c>
      <c r="L240" s="80" t="s">
        <v>60</v>
      </c>
    </row>
    <row r="241" spans="1:12" ht="15.75" x14ac:dyDescent="0.25">
      <c r="A241" s="104" t="s">
        <v>303</v>
      </c>
      <c r="B241" s="104" t="s">
        <v>304</v>
      </c>
      <c r="C241" s="76" t="s">
        <v>58</v>
      </c>
      <c r="D241" s="86" t="s">
        <v>3911</v>
      </c>
      <c r="E241" s="86" t="s">
        <v>477</v>
      </c>
      <c r="F241" s="84">
        <v>88523</v>
      </c>
      <c r="G241" s="76" t="s">
        <v>13</v>
      </c>
      <c r="H241" s="84">
        <v>4000</v>
      </c>
      <c r="I241" s="84"/>
      <c r="J241" s="76" t="s">
        <v>3</v>
      </c>
      <c r="K241" s="76" t="s">
        <v>59</v>
      </c>
      <c r="L241" s="76" t="s">
        <v>60</v>
      </c>
    </row>
    <row r="242" spans="1:12" ht="15.75" x14ac:dyDescent="0.25">
      <c r="A242" s="104" t="s">
        <v>955</v>
      </c>
      <c r="B242" s="104" t="s">
        <v>1484</v>
      </c>
      <c r="C242" s="76" t="s">
        <v>1111</v>
      </c>
      <c r="D242" s="86" t="s">
        <v>2699</v>
      </c>
      <c r="E242" s="86" t="s">
        <v>120</v>
      </c>
      <c r="F242" s="84">
        <v>88383</v>
      </c>
      <c r="G242" s="76" t="s">
        <v>13</v>
      </c>
      <c r="H242" s="85"/>
      <c r="I242" s="78"/>
      <c r="J242" s="76" t="s">
        <v>4</v>
      </c>
      <c r="K242" s="76" t="s">
        <v>14</v>
      </c>
      <c r="L242" s="76" t="s">
        <v>121</v>
      </c>
    </row>
    <row r="243" spans="1:12" ht="15.75" x14ac:dyDescent="0.25">
      <c r="A243" s="105" t="s">
        <v>630</v>
      </c>
      <c r="B243" s="105" t="s">
        <v>631</v>
      </c>
      <c r="C243" s="80" t="s">
        <v>400</v>
      </c>
      <c r="D243" s="79" t="s">
        <v>56</v>
      </c>
      <c r="E243" s="79" t="s">
        <v>576</v>
      </c>
      <c r="F243" s="85">
        <v>88380</v>
      </c>
      <c r="G243" s="76" t="s">
        <v>13</v>
      </c>
      <c r="H243" s="85"/>
      <c r="I243" s="78"/>
      <c r="J243" s="80" t="s">
        <v>3</v>
      </c>
      <c r="K243" s="80" t="s">
        <v>59</v>
      </c>
      <c r="L243" s="80" t="s">
        <v>60</v>
      </c>
    </row>
    <row r="244" spans="1:12" ht="15.75" x14ac:dyDescent="0.25">
      <c r="A244" s="104" t="s">
        <v>513</v>
      </c>
      <c r="B244" s="104" t="s">
        <v>349</v>
      </c>
      <c r="C244" s="76" t="s">
        <v>18</v>
      </c>
      <c r="D244" s="86" t="s">
        <v>56</v>
      </c>
      <c r="E244" s="86" t="s">
        <v>514</v>
      </c>
      <c r="F244" s="85">
        <v>88288</v>
      </c>
      <c r="G244" s="76" t="s">
        <v>13</v>
      </c>
      <c r="H244" s="84"/>
      <c r="I244" s="84"/>
      <c r="J244" s="76" t="s">
        <v>3</v>
      </c>
      <c r="K244" s="76" t="s">
        <v>59</v>
      </c>
      <c r="L244" s="76" t="s">
        <v>60</v>
      </c>
    </row>
    <row r="245" spans="1:12" ht="15.75" x14ac:dyDescent="0.25">
      <c r="A245" s="105" t="s">
        <v>644</v>
      </c>
      <c r="B245" s="105" t="s">
        <v>260</v>
      </c>
      <c r="C245" s="80" t="s">
        <v>774</v>
      </c>
      <c r="D245" s="79" t="s">
        <v>56</v>
      </c>
      <c r="E245" s="79" t="s">
        <v>211</v>
      </c>
      <c r="F245" s="85">
        <v>88287</v>
      </c>
      <c r="G245" s="80" t="s">
        <v>13</v>
      </c>
      <c r="H245" s="84"/>
      <c r="I245" s="78"/>
      <c r="J245" s="80" t="s">
        <v>3</v>
      </c>
      <c r="K245" s="80" t="s">
        <v>59</v>
      </c>
      <c r="L245" s="80" t="s">
        <v>60</v>
      </c>
    </row>
    <row r="246" spans="1:12" ht="15.75" x14ac:dyDescent="0.25">
      <c r="A246" s="104" t="s">
        <v>3456</v>
      </c>
      <c r="B246" s="104" t="s">
        <v>2613</v>
      </c>
      <c r="C246" s="76" t="s">
        <v>1165</v>
      </c>
      <c r="D246" s="86" t="s">
        <v>3912</v>
      </c>
      <c r="E246" s="86" t="s">
        <v>37</v>
      </c>
      <c r="F246" s="84">
        <v>88031</v>
      </c>
      <c r="G246" s="76" t="s">
        <v>13</v>
      </c>
      <c r="H246" s="84"/>
      <c r="I246" s="78"/>
      <c r="J246" s="76" t="s">
        <v>2</v>
      </c>
      <c r="K246" s="76" t="s">
        <v>14</v>
      </c>
      <c r="L246" s="76" t="s">
        <v>15</v>
      </c>
    </row>
    <row r="247" spans="1:12" ht="15.75" x14ac:dyDescent="0.25">
      <c r="A247" s="104" t="s">
        <v>165</v>
      </c>
      <c r="B247" s="104" t="s">
        <v>731</v>
      </c>
      <c r="C247" s="76" t="s">
        <v>3412</v>
      </c>
      <c r="D247" s="86" t="s">
        <v>732</v>
      </c>
      <c r="E247" s="86" t="s">
        <v>706</v>
      </c>
      <c r="F247" s="84">
        <v>87988</v>
      </c>
      <c r="G247" s="76" t="s">
        <v>13</v>
      </c>
      <c r="H247" s="84"/>
      <c r="I247" s="78"/>
      <c r="J247" s="76" t="s">
        <v>2</v>
      </c>
      <c r="K247" s="76" t="s">
        <v>14</v>
      </c>
      <c r="L247" s="76" t="s">
        <v>15</v>
      </c>
    </row>
    <row r="248" spans="1:12" ht="15.75" x14ac:dyDescent="0.25">
      <c r="A248" s="104" t="s">
        <v>3913</v>
      </c>
      <c r="B248" s="104" t="s">
        <v>307</v>
      </c>
      <c r="C248" s="76" t="s">
        <v>1145</v>
      </c>
      <c r="D248" s="86" t="s">
        <v>3914</v>
      </c>
      <c r="E248" s="86" t="s">
        <v>53</v>
      </c>
      <c r="F248" s="84">
        <v>87981</v>
      </c>
      <c r="G248" s="76" t="s">
        <v>13</v>
      </c>
      <c r="H248" s="84"/>
      <c r="I248" s="78"/>
      <c r="J248" s="76" t="s">
        <v>2</v>
      </c>
      <c r="K248" s="76" t="s">
        <v>14</v>
      </c>
      <c r="L248" s="76" t="s">
        <v>15</v>
      </c>
    </row>
    <row r="249" spans="1:12" ht="15.75" x14ac:dyDescent="0.25">
      <c r="A249" s="104" t="s">
        <v>560</v>
      </c>
      <c r="B249" s="104" t="s">
        <v>35</v>
      </c>
      <c r="C249" s="76" t="s">
        <v>8</v>
      </c>
      <c r="D249" s="86" t="s">
        <v>56</v>
      </c>
      <c r="E249" s="86" t="s">
        <v>270</v>
      </c>
      <c r="F249" s="84">
        <v>87941</v>
      </c>
      <c r="G249" s="76" t="s">
        <v>13</v>
      </c>
      <c r="H249" s="84">
        <v>7547</v>
      </c>
      <c r="I249" s="78"/>
      <c r="J249" s="76" t="s">
        <v>3</v>
      </c>
      <c r="K249" s="76" t="s">
        <v>59</v>
      </c>
      <c r="L249" s="76" t="s">
        <v>60</v>
      </c>
    </row>
    <row r="250" spans="1:12" ht="15.75" x14ac:dyDescent="0.25">
      <c r="A250" s="104" t="s">
        <v>552</v>
      </c>
      <c r="B250" s="104" t="s">
        <v>553</v>
      </c>
      <c r="C250" s="76"/>
      <c r="D250" s="86" t="s">
        <v>56</v>
      </c>
      <c r="E250" s="86" t="s">
        <v>258</v>
      </c>
      <c r="F250" s="84">
        <v>87809</v>
      </c>
      <c r="G250" s="76" t="s">
        <v>13</v>
      </c>
      <c r="H250" s="85"/>
      <c r="I250" s="78"/>
      <c r="J250" s="76" t="s">
        <v>3</v>
      </c>
      <c r="K250" s="76" t="s">
        <v>59</v>
      </c>
      <c r="L250" s="76" t="s">
        <v>60</v>
      </c>
    </row>
    <row r="251" spans="1:12" ht="15.75" x14ac:dyDescent="0.25">
      <c r="A251" s="105" t="s">
        <v>566</v>
      </c>
      <c r="B251" s="105" t="s">
        <v>377</v>
      </c>
      <c r="C251" s="80" t="s">
        <v>50</v>
      </c>
      <c r="D251" s="79" t="s">
        <v>56</v>
      </c>
      <c r="E251" s="79" t="s">
        <v>297</v>
      </c>
      <c r="F251" s="85">
        <v>87754</v>
      </c>
      <c r="G251" s="80" t="s">
        <v>13</v>
      </c>
      <c r="H251" s="84"/>
      <c r="I251" s="78"/>
      <c r="J251" s="80" t="s">
        <v>1</v>
      </c>
      <c r="K251" s="80" t="s">
        <v>59</v>
      </c>
      <c r="L251" s="80" t="s">
        <v>60</v>
      </c>
    </row>
    <row r="252" spans="1:12" ht="15.75" x14ac:dyDescent="0.25">
      <c r="A252" s="104" t="s">
        <v>737</v>
      </c>
      <c r="B252" s="104" t="s">
        <v>738</v>
      </c>
      <c r="C252" s="76" t="s">
        <v>144</v>
      </c>
      <c r="D252" s="86" t="s">
        <v>3493</v>
      </c>
      <c r="E252" s="86" t="s">
        <v>740</v>
      </c>
      <c r="F252" s="84">
        <v>87720</v>
      </c>
      <c r="G252" s="76" t="s">
        <v>13</v>
      </c>
      <c r="H252" s="84"/>
      <c r="I252" s="78"/>
      <c r="J252" s="76" t="s">
        <v>2</v>
      </c>
      <c r="K252" s="76" t="s">
        <v>14</v>
      </c>
      <c r="L252" s="76" t="s">
        <v>15</v>
      </c>
    </row>
    <row r="253" spans="1:12" ht="15.75" x14ac:dyDescent="0.25">
      <c r="A253" s="105" t="s">
        <v>295</v>
      </c>
      <c r="B253" s="105" t="s">
        <v>50</v>
      </c>
      <c r="C253" s="80" t="s">
        <v>3478</v>
      </c>
      <c r="D253" s="79" t="s">
        <v>56</v>
      </c>
      <c r="E253" s="79" t="s">
        <v>297</v>
      </c>
      <c r="F253" s="85">
        <v>87712</v>
      </c>
      <c r="G253" s="80" t="s">
        <v>13</v>
      </c>
      <c r="H253" s="85"/>
      <c r="I253" s="78"/>
      <c r="J253" s="80" t="s">
        <v>1</v>
      </c>
      <c r="K253" s="80" t="s">
        <v>59</v>
      </c>
      <c r="L253" s="80" t="s">
        <v>60</v>
      </c>
    </row>
    <row r="254" spans="1:12" ht="15.75" x14ac:dyDescent="0.25">
      <c r="A254" s="105" t="s">
        <v>518</v>
      </c>
      <c r="B254" s="105" t="s">
        <v>8</v>
      </c>
      <c r="C254" s="80" t="s">
        <v>394</v>
      </c>
      <c r="D254" s="79" t="s">
        <v>449</v>
      </c>
      <c r="E254" s="79" t="s">
        <v>3915</v>
      </c>
      <c r="F254" s="85">
        <v>87694</v>
      </c>
      <c r="G254" s="80" t="s">
        <v>13</v>
      </c>
      <c r="H254" s="85">
        <v>6000</v>
      </c>
      <c r="I254" s="84"/>
      <c r="J254" s="80" t="s">
        <v>0</v>
      </c>
      <c r="K254" s="80" t="s">
        <v>14</v>
      </c>
      <c r="L254" s="76" t="s">
        <v>7373</v>
      </c>
    </row>
    <row r="255" spans="1:12" ht="15.75" x14ac:dyDescent="0.25">
      <c r="A255" s="104" t="s">
        <v>3916</v>
      </c>
      <c r="B255" s="104" t="s">
        <v>266</v>
      </c>
      <c r="C255" s="76" t="s">
        <v>1108</v>
      </c>
      <c r="D255" s="86" t="s">
        <v>56</v>
      </c>
      <c r="E255" s="86" t="s">
        <v>385</v>
      </c>
      <c r="F255" s="84">
        <v>87499</v>
      </c>
      <c r="G255" s="76" t="s">
        <v>13</v>
      </c>
      <c r="H255" s="84"/>
      <c r="I255" s="78"/>
      <c r="J255" s="76" t="s">
        <v>3</v>
      </c>
      <c r="K255" s="76" t="s">
        <v>59</v>
      </c>
      <c r="L255" s="76" t="s">
        <v>60</v>
      </c>
    </row>
    <row r="256" spans="1:12" ht="15.75" x14ac:dyDescent="0.25">
      <c r="A256" s="105" t="s">
        <v>643</v>
      </c>
      <c r="B256" s="105" t="s">
        <v>349</v>
      </c>
      <c r="C256" s="80" t="s">
        <v>3480</v>
      </c>
      <c r="D256" s="79" t="s">
        <v>56</v>
      </c>
      <c r="E256" s="79" t="s">
        <v>501</v>
      </c>
      <c r="F256" s="85">
        <v>87460</v>
      </c>
      <c r="G256" s="80" t="s">
        <v>13</v>
      </c>
      <c r="H256" s="84"/>
      <c r="I256" s="78"/>
      <c r="J256" s="80" t="s">
        <v>3</v>
      </c>
      <c r="K256" s="80" t="s">
        <v>59</v>
      </c>
      <c r="L256" s="80" t="s">
        <v>60</v>
      </c>
    </row>
    <row r="257" spans="1:12" ht="15.75" x14ac:dyDescent="0.25">
      <c r="A257" s="104" t="s">
        <v>538</v>
      </c>
      <c r="B257" s="104" t="s">
        <v>539</v>
      </c>
      <c r="C257" s="76"/>
      <c r="D257" s="86" t="s">
        <v>56</v>
      </c>
      <c r="E257" s="86" t="s">
        <v>93</v>
      </c>
      <c r="F257" s="84">
        <v>87269</v>
      </c>
      <c r="G257" s="76" t="s">
        <v>13</v>
      </c>
      <c r="H257" s="84"/>
      <c r="I257" s="78"/>
      <c r="J257" s="76" t="s">
        <v>1</v>
      </c>
      <c r="K257" s="76" t="s">
        <v>59</v>
      </c>
      <c r="L257" s="76" t="s">
        <v>60</v>
      </c>
    </row>
    <row r="258" spans="1:12" ht="15.75" x14ac:dyDescent="0.25">
      <c r="A258" s="104" t="s">
        <v>561</v>
      </c>
      <c r="B258" s="104" t="s">
        <v>35</v>
      </c>
      <c r="C258" s="76" t="s">
        <v>3395</v>
      </c>
      <c r="D258" s="86" t="s">
        <v>562</v>
      </c>
      <c r="E258" s="86" t="s">
        <v>321</v>
      </c>
      <c r="F258" s="84">
        <v>87000</v>
      </c>
      <c r="G258" s="76" t="s">
        <v>13</v>
      </c>
      <c r="H258" s="84"/>
      <c r="I258" s="78"/>
      <c r="J258" s="76" t="s">
        <v>2</v>
      </c>
      <c r="K258" s="76" t="s">
        <v>14</v>
      </c>
      <c r="L258" s="76" t="s">
        <v>15</v>
      </c>
    </row>
    <row r="259" spans="1:12" ht="15.75" x14ac:dyDescent="0.25">
      <c r="A259" s="105" t="s">
        <v>614</v>
      </c>
      <c r="B259" s="105" t="s">
        <v>615</v>
      </c>
      <c r="C259" s="76"/>
      <c r="D259" s="79" t="s">
        <v>56</v>
      </c>
      <c r="E259" s="79" t="s">
        <v>270</v>
      </c>
      <c r="F259" s="85">
        <v>86765</v>
      </c>
      <c r="G259" s="80" t="s">
        <v>13</v>
      </c>
      <c r="H259" s="84"/>
      <c r="I259" s="78"/>
      <c r="J259" s="80" t="s">
        <v>3</v>
      </c>
      <c r="K259" s="80" t="s">
        <v>59</v>
      </c>
      <c r="L259" s="80" t="s">
        <v>60</v>
      </c>
    </row>
    <row r="260" spans="1:12" ht="15.75" x14ac:dyDescent="0.25">
      <c r="A260" s="104" t="s">
        <v>1107</v>
      </c>
      <c r="B260" s="104" t="s">
        <v>1108</v>
      </c>
      <c r="C260" s="76" t="s">
        <v>1515</v>
      </c>
      <c r="D260" s="86" t="s">
        <v>264</v>
      </c>
      <c r="E260" s="86" t="s">
        <v>497</v>
      </c>
      <c r="F260" s="85">
        <v>86668</v>
      </c>
      <c r="G260" s="76" t="s">
        <v>13</v>
      </c>
      <c r="H260" s="85">
        <v>6000</v>
      </c>
      <c r="I260" s="78"/>
      <c r="J260" s="76" t="s">
        <v>0</v>
      </c>
      <c r="K260" s="76" t="s">
        <v>14</v>
      </c>
      <c r="L260" s="76" t="s">
        <v>7373</v>
      </c>
    </row>
    <row r="261" spans="1:12" ht="15.75" x14ac:dyDescent="0.25">
      <c r="A261" s="105" t="s">
        <v>616</v>
      </c>
      <c r="B261" s="105" t="s">
        <v>617</v>
      </c>
      <c r="C261" s="80" t="s">
        <v>3484</v>
      </c>
      <c r="D261" s="79" t="s">
        <v>2702</v>
      </c>
      <c r="E261" s="79" t="s">
        <v>373</v>
      </c>
      <c r="F261" s="85">
        <v>86657</v>
      </c>
      <c r="G261" s="76" t="s">
        <v>13</v>
      </c>
      <c r="H261" s="85">
        <v>2500</v>
      </c>
      <c r="I261" s="78"/>
      <c r="J261" s="80" t="s">
        <v>3</v>
      </c>
      <c r="K261" s="80" t="s">
        <v>59</v>
      </c>
      <c r="L261" s="80" t="s">
        <v>60</v>
      </c>
    </row>
    <row r="262" spans="1:12" ht="15.75" x14ac:dyDescent="0.25">
      <c r="A262" s="105" t="s">
        <v>571</v>
      </c>
      <c r="B262" s="105" t="s">
        <v>559</v>
      </c>
      <c r="C262" s="80" t="s">
        <v>263</v>
      </c>
      <c r="D262" s="79" t="s">
        <v>572</v>
      </c>
      <c r="E262" s="79" t="s">
        <v>2582</v>
      </c>
      <c r="F262" s="85">
        <v>86534</v>
      </c>
      <c r="G262" s="80" t="s">
        <v>13</v>
      </c>
      <c r="H262" s="85">
        <v>18625</v>
      </c>
      <c r="I262" s="84"/>
      <c r="J262" s="80" t="s">
        <v>3</v>
      </c>
      <c r="K262" s="80" t="s">
        <v>59</v>
      </c>
      <c r="L262" s="80" t="s">
        <v>60</v>
      </c>
    </row>
    <row r="263" spans="1:12" ht="15.75" x14ac:dyDescent="0.25">
      <c r="A263" s="105" t="s">
        <v>3490</v>
      </c>
      <c r="B263" s="105" t="s">
        <v>144</v>
      </c>
      <c r="C263" s="80" t="s">
        <v>587</v>
      </c>
      <c r="D263" s="79" t="s">
        <v>3491</v>
      </c>
      <c r="E263" s="79" t="s">
        <v>690</v>
      </c>
      <c r="F263" s="85">
        <v>86522</v>
      </c>
      <c r="G263" s="80" t="s">
        <v>13</v>
      </c>
      <c r="H263" s="85">
        <v>4000</v>
      </c>
      <c r="I263" s="78"/>
      <c r="J263" s="80" t="s">
        <v>1</v>
      </c>
      <c r="K263" s="80" t="s">
        <v>59</v>
      </c>
      <c r="L263" s="80" t="s">
        <v>60</v>
      </c>
    </row>
    <row r="264" spans="1:12" ht="15.75" x14ac:dyDescent="0.25">
      <c r="A264" s="104" t="s">
        <v>3492</v>
      </c>
      <c r="B264" s="104" t="s">
        <v>8</v>
      </c>
      <c r="C264" s="76" t="s">
        <v>181</v>
      </c>
      <c r="D264" s="86" t="s">
        <v>195</v>
      </c>
      <c r="E264" s="86" t="s">
        <v>57</v>
      </c>
      <c r="F264" s="84">
        <v>86411</v>
      </c>
      <c r="G264" s="76" t="s">
        <v>13</v>
      </c>
      <c r="H264" s="84"/>
      <c r="I264" s="78"/>
      <c r="J264" s="76" t="s">
        <v>3</v>
      </c>
      <c r="K264" s="76" t="s">
        <v>59</v>
      </c>
      <c r="L264" s="76" t="s">
        <v>60</v>
      </c>
    </row>
    <row r="265" spans="1:12" ht="15.75" x14ac:dyDescent="0.25">
      <c r="A265" s="104" t="s">
        <v>688</v>
      </c>
      <c r="B265" s="104" t="s">
        <v>689</v>
      </c>
      <c r="C265" s="76" t="s">
        <v>388</v>
      </c>
      <c r="D265" s="86" t="s">
        <v>195</v>
      </c>
      <c r="E265" s="86" t="s">
        <v>690</v>
      </c>
      <c r="F265" s="84">
        <v>86358</v>
      </c>
      <c r="G265" s="76" t="s">
        <v>13</v>
      </c>
      <c r="H265" s="84"/>
      <c r="I265" s="78"/>
      <c r="J265" s="76" t="s">
        <v>3</v>
      </c>
      <c r="K265" s="76" t="s">
        <v>59</v>
      </c>
      <c r="L265" s="76" t="s">
        <v>60</v>
      </c>
    </row>
    <row r="266" spans="1:12" ht="15.75" x14ac:dyDescent="0.25">
      <c r="A266" s="105" t="s">
        <v>3917</v>
      </c>
      <c r="B266" s="105" t="s">
        <v>774</v>
      </c>
      <c r="C266" s="80" t="s">
        <v>115</v>
      </c>
      <c r="D266" s="79" t="s">
        <v>775</v>
      </c>
      <c r="E266" s="79" t="s">
        <v>607</v>
      </c>
      <c r="F266" s="85">
        <v>86303</v>
      </c>
      <c r="G266" s="80" t="s">
        <v>13</v>
      </c>
      <c r="H266" s="85"/>
      <c r="I266" s="78"/>
      <c r="J266" s="80" t="s">
        <v>2</v>
      </c>
      <c r="K266" s="80" t="s">
        <v>14</v>
      </c>
      <c r="L266" s="80" t="s">
        <v>15</v>
      </c>
    </row>
    <row r="267" spans="1:12" ht="15.75" x14ac:dyDescent="0.25">
      <c r="A267" s="105" t="s">
        <v>540</v>
      </c>
      <c r="B267" s="105" t="s">
        <v>127</v>
      </c>
      <c r="C267" s="80" t="s">
        <v>87</v>
      </c>
      <c r="D267" s="79" t="s">
        <v>56</v>
      </c>
      <c r="E267" s="79" t="s">
        <v>541</v>
      </c>
      <c r="F267" s="85">
        <v>86204</v>
      </c>
      <c r="G267" s="76" t="s">
        <v>13</v>
      </c>
      <c r="H267" s="85"/>
      <c r="I267" s="78"/>
      <c r="J267" s="80" t="s">
        <v>3</v>
      </c>
      <c r="K267" s="80" t="s">
        <v>59</v>
      </c>
      <c r="L267" s="80" t="s">
        <v>60</v>
      </c>
    </row>
    <row r="268" spans="1:12" ht="15.75" x14ac:dyDescent="0.25">
      <c r="A268" s="105" t="s">
        <v>710</v>
      </c>
      <c r="B268" s="105" t="s">
        <v>711</v>
      </c>
      <c r="C268" s="80" t="s">
        <v>3494</v>
      </c>
      <c r="D268" s="79" t="s">
        <v>712</v>
      </c>
      <c r="E268" s="79" t="s">
        <v>603</v>
      </c>
      <c r="F268" s="85">
        <v>85896</v>
      </c>
      <c r="G268" s="80" t="s">
        <v>13</v>
      </c>
      <c r="H268" s="85">
        <v>2000</v>
      </c>
      <c r="I268" s="78"/>
      <c r="J268" s="80" t="s">
        <v>1</v>
      </c>
      <c r="K268" s="80" t="s">
        <v>59</v>
      </c>
      <c r="L268" s="80" t="s">
        <v>60</v>
      </c>
    </row>
    <row r="269" spans="1:12" ht="15.75" x14ac:dyDescent="0.25">
      <c r="A269" s="104" t="s">
        <v>146</v>
      </c>
      <c r="B269" s="104" t="s">
        <v>147</v>
      </c>
      <c r="C269" s="76" t="s">
        <v>349</v>
      </c>
      <c r="D269" s="86" t="s">
        <v>3497</v>
      </c>
      <c r="E269" s="86" t="s">
        <v>149</v>
      </c>
      <c r="F269" s="84">
        <v>85894</v>
      </c>
      <c r="G269" s="76" t="s">
        <v>13</v>
      </c>
      <c r="H269" s="84">
        <v>39106</v>
      </c>
      <c r="I269" s="78"/>
      <c r="J269" s="76" t="s">
        <v>0</v>
      </c>
      <c r="K269" s="76" t="s">
        <v>14</v>
      </c>
      <c r="L269" s="76" t="s">
        <v>7373</v>
      </c>
    </row>
    <row r="270" spans="1:12" ht="15.75" x14ac:dyDescent="0.25">
      <c r="A270" s="105" t="s">
        <v>3486</v>
      </c>
      <c r="B270" s="105" t="s">
        <v>3487</v>
      </c>
      <c r="C270" s="80" t="s">
        <v>263</v>
      </c>
      <c r="D270" s="79" t="s">
        <v>56</v>
      </c>
      <c r="E270" s="79" t="s">
        <v>814</v>
      </c>
      <c r="F270" s="85">
        <v>85849</v>
      </c>
      <c r="G270" s="80" t="s">
        <v>13</v>
      </c>
      <c r="H270" s="84"/>
      <c r="I270" s="78"/>
      <c r="J270" s="80" t="s">
        <v>3</v>
      </c>
      <c r="K270" s="80" t="s">
        <v>59</v>
      </c>
      <c r="L270" s="80" t="s">
        <v>60</v>
      </c>
    </row>
    <row r="271" spans="1:12" ht="15.75" x14ac:dyDescent="0.25">
      <c r="A271" s="105" t="s">
        <v>578</v>
      </c>
      <c r="B271" s="105" t="s">
        <v>139</v>
      </c>
      <c r="C271" s="80" t="s">
        <v>3395</v>
      </c>
      <c r="D271" s="79" t="s">
        <v>579</v>
      </c>
      <c r="E271" s="79" t="s">
        <v>297</v>
      </c>
      <c r="F271" s="85">
        <v>85773</v>
      </c>
      <c r="G271" s="80" t="s">
        <v>13</v>
      </c>
      <c r="H271" s="85">
        <v>8000</v>
      </c>
      <c r="I271" s="78"/>
      <c r="J271" s="80" t="s">
        <v>1</v>
      </c>
      <c r="K271" s="80" t="s">
        <v>59</v>
      </c>
      <c r="L271" s="80" t="s">
        <v>60</v>
      </c>
    </row>
    <row r="272" spans="1:12" ht="15.75" x14ac:dyDescent="0.25">
      <c r="A272" s="105" t="s">
        <v>620</v>
      </c>
      <c r="B272" s="105" t="s">
        <v>621</v>
      </c>
      <c r="C272" s="80" t="s">
        <v>622</v>
      </c>
      <c r="D272" s="79" t="s">
        <v>159</v>
      </c>
      <c r="E272" s="79" t="s">
        <v>1322</v>
      </c>
      <c r="F272" s="85">
        <v>85603</v>
      </c>
      <c r="G272" s="80" t="s">
        <v>13</v>
      </c>
      <c r="H272" s="85">
        <v>8000</v>
      </c>
      <c r="I272" s="78"/>
      <c r="J272" s="80" t="s">
        <v>3</v>
      </c>
      <c r="K272" s="80" t="s">
        <v>59</v>
      </c>
      <c r="L272" s="80" t="s">
        <v>60</v>
      </c>
    </row>
    <row r="273" spans="1:12" ht="15.75" x14ac:dyDescent="0.25">
      <c r="A273" s="106" t="s">
        <v>429</v>
      </c>
      <c r="B273" s="106" t="s">
        <v>87</v>
      </c>
      <c r="C273" s="88" t="s">
        <v>650</v>
      </c>
      <c r="D273" s="87" t="s">
        <v>195</v>
      </c>
      <c r="E273" s="87" t="s">
        <v>249</v>
      </c>
      <c r="F273" s="95">
        <v>85556</v>
      </c>
      <c r="G273" s="88" t="s">
        <v>13</v>
      </c>
      <c r="H273" s="108"/>
      <c r="I273" s="95"/>
      <c r="J273" s="88" t="s">
        <v>1</v>
      </c>
      <c r="K273" s="88" t="s">
        <v>59</v>
      </c>
      <c r="L273" s="88" t="s">
        <v>60</v>
      </c>
    </row>
    <row r="274" spans="1:12" ht="15.75" x14ac:dyDescent="0.25">
      <c r="A274" s="104" t="s">
        <v>2468</v>
      </c>
      <c r="B274" s="104" t="s">
        <v>50</v>
      </c>
      <c r="C274" s="76" t="s">
        <v>3918</v>
      </c>
      <c r="D274" s="86" t="s">
        <v>796</v>
      </c>
      <c r="E274" s="86" t="s">
        <v>11</v>
      </c>
      <c r="F274" s="84">
        <v>85500</v>
      </c>
      <c r="G274" s="76" t="s">
        <v>13</v>
      </c>
      <c r="H274" s="84"/>
      <c r="I274" s="78"/>
      <c r="J274" s="76" t="s">
        <v>2</v>
      </c>
      <c r="K274" s="76" t="s">
        <v>14</v>
      </c>
      <c r="L274" s="76" t="s">
        <v>15</v>
      </c>
    </row>
    <row r="275" spans="1:12" ht="15.75" x14ac:dyDescent="0.25">
      <c r="A275" s="105" t="s">
        <v>558</v>
      </c>
      <c r="B275" s="105" t="s">
        <v>559</v>
      </c>
      <c r="C275" s="76"/>
      <c r="D275" s="79" t="s">
        <v>56</v>
      </c>
      <c r="E275" s="79" t="s">
        <v>3880</v>
      </c>
      <c r="F275" s="85">
        <v>85448</v>
      </c>
      <c r="G275" s="80" t="s">
        <v>13</v>
      </c>
      <c r="H275" s="84"/>
      <c r="I275" s="84"/>
      <c r="J275" s="80" t="s">
        <v>3</v>
      </c>
      <c r="K275" s="80" t="s">
        <v>59</v>
      </c>
      <c r="L275" s="80" t="s">
        <v>60</v>
      </c>
    </row>
    <row r="276" spans="1:12" ht="15.75" x14ac:dyDescent="0.25">
      <c r="A276" s="104" t="s">
        <v>1164</v>
      </c>
      <c r="B276" s="104" t="s">
        <v>95</v>
      </c>
      <c r="C276" s="76" t="s">
        <v>87</v>
      </c>
      <c r="D276" s="86" t="s">
        <v>195</v>
      </c>
      <c r="E276" s="86" t="s">
        <v>766</v>
      </c>
      <c r="F276" s="84">
        <v>85110</v>
      </c>
      <c r="G276" s="76" t="s">
        <v>13</v>
      </c>
      <c r="H276" s="84"/>
      <c r="I276" s="78"/>
      <c r="J276" s="76" t="s">
        <v>3</v>
      </c>
      <c r="K276" s="76" t="s">
        <v>59</v>
      </c>
      <c r="L276" s="76" t="s">
        <v>60</v>
      </c>
    </row>
    <row r="277" spans="1:12" ht="15.75" x14ac:dyDescent="0.25">
      <c r="A277" s="104" t="s">
        <v>604</v>
      </c>
      <c r="B277" s="104" t="s">
        <v>605</v>
      </c>
      <c r="C277" s="76" t="s">
        <v>3479</v>
      </c>
      <c r="D277" s="86" t="s">
        <v>56</v>
      </c>
      <c r="E277" s="86" t="s">
        <v>93</v>
      </c>
      <c r="F277" s="84">
        <v>85040</v>
      </c>
      <c r="G277" s="76" t="s">
        <v>13</v>
      </c>
      <c r="H277" s="84"/>
      <c r="I277" s="78"/>
      <c r="J277" s="76" t="s">
        <v>3</v>
      </c>
      <c r="K277" s="76" t="s">
        <v>59</v>
      </c>
      <c r="L277" s="76" t="s">
        <v>60</v>
      </c>
    </row>
    <row r="278" spans="1:12" ht="15.75" x14ac:dyDescent="0.25">
      <c r="A278" s="104" t="s">
        <v>808</v>
      </c>
      <c r="B278" s="104" t="s">
        <v>139</v>
      </c>
      <c r="C278" s="76" t="s">
        <v>13</v>
      </c>
      <c r="D278" s="86" t="s">
        <v>685</v>
      </c>
      <c r="E278" s="86" t="s">
        <v>53</v>
      </c>
      <c r="F278" s="84">
        <v>85030</v>
      </c>
      <c r="G278" s="76" t="s">
        <v>13</v>
      </c>
      <c r="H278" s="84"/>
      <c r="I278" s="78"/>
      <c r="J278" s="76" t="s">
        <v>2</v>
      </c>
      <c r="K278" s="76" t="s">
        <v>14</v>
      </c>
      <c r="L278" s="76" t="s">
        <v>15</v>
      </c>
    </row>
    <row r="279" spans="1:12" ht="15.75" x14ac:dyDescent="0.25">
      <c r="A279" s="106" t="s">
        <v>2706</v>
      </c>
      <c r="B279" s="106" t="s">
        <v>2707</v>
      </c>
      <c r="C279" s="98"/>
      <c r="D279" s="87" t="s">
        <v>201</v>
      </c>
      <c r="E279" s="87" t="s">
        <v>249</v>
      </c>
      <c r="F279" s="95">
        <v>85000</v>
      </c>
      <c r="G279" s="88" t="s">
        <v>13</v>
      </c>
      <c r="H279" s="108"/>
      <c r="I279" s="95"/>
      <c r="J279" s="88" t="s">
        <v>1</v>
      </c>
      <c r="K279" s="88" t="s">
        <v>59</v>
      </c>
      <c r="L279" s="88" t="s">
        <v>60</v>
      </c>
    </row>
    <row r="280" spans="1:12" ht="15.75" x14ac:dyDescent="0.25">
      <c r="A280" s="104" t="s">
        <v>2709</v>
      </c>
      <c r="B280" s="104" t="s">
        <v>778</v>
      </c>
      <c r="C280" s="76" t="s">
        <v>737</v>
      </c>
      <c r="D280" s="86" t="s">
        <v>796</v>
      </c>
      <c r="E280" s="86" t="s">
        <v>11</v>
      </c>
      <c r="F280" s="84">
        <v>85000</v>
      </c>
      <c r="G280" s="76" t="s">
        <v>13</v>
      </c>
      <c r="H280" s="84"/>
      <c r="I280" s="78"/>
      <c r="J280" s="76" t="s">
        <v>2</v>
      </c>
      <c r="K280" s="76" t="s">
        <v>14</v>
      </c>
      <c r="L280" s="76" t="s">
        <v>15</v>
      </c>
    </row>
    <row r="281" spans="1:12" ht="15.75" x14ac:dyDescent="0.25">
      <c r="A281" s="104" t="s">
        <v>556</v>
      </c>
      <c r="B281" s="104" t="s">
        <v>147</v>
      </c>
      <c r="C281" s="76" t="s">
        <v>3473</v>
      </c>
      <c r="D281" s="86" t="s">
        <v>557</v>
      </c>
      <c r="E281" s="86" t="s">
        <v>240</v>
      </c>
      <c r="F281" s="84">
        <v>84969</v>
      </c>
      <c r="G281" s="76" t="s">
        <v>13</v>
      </c>
      <c r="H281" s="84"/>
      <c r="I281" s="85"/>
      <c r="J281" s="76" t="s">
        <v>2</v>
      </c>
      <c r="K281" s="76" t="s">
        <v>14</v>
      </c>
      <c r="L281" s="76" t="s">
        <v>15</v>
      </c>
    </row>
    <row r="282" spans="1:12" ht="15.75" x14ac:dyDescent="0.25">
      <c r="A282" s="104" t="s">
        <v>700</v>
      </c>
      <c r="B282" s="104" t="s">
        <v>701</v>
      </c>
      <c r="C282" s="76"/>
      <c r="D282" s="86" t="s">
        <v>195</v>
      </c>
      <c r="E282" s="86" t="s">
        <v>211</v>
      </c>
      <c r="F282" s="84">
        <v>84720</v>
      </c>
      <c r="G282" s="76" t="s">
        <v>13</v>
      </c>
      <c r="H282" s="85"/>
      <c r="I282" s="78"/>
      <c r="J282" s="76" t="s">
        <v>3</v>
      </c>
      <c r="K282" s="76" t="s">
        <v>59</v>
      </c>
      <c r="L282" s="76" t="s">
        <v>60</v>
      </c>
    </row>
    <row r="283" spans="1:12" ht="15.75" x14ac:dyDescent="0.25">
      <c r="A283" s="104" t="s">
        <v>661</v>
      </c>
      <c r="B283" s="104" t="s">
        <v>78</v>
      </c>
      <c r="C283" s="76" t="s">
        <v>1400</v>
      </c>
      <c r="D283" s="86" t="s">
        <v>981</v>
      </c>
      <c r="E283" s="86" t="s">
        <v>53</v>
      </c>
      <c r="F283" s="84">
        <v>84685</v>
      </c>
      <c r="G283" s="76" t="s">
        <v>13</v>
      </c>
      <c r="H283" s="84"/>
      <c r="I283" s="78"/>
      <c r="J283" s="76" t="s">
        <v>2</v>
      </c>
      <c r="K283" s="76" t="s">
        <v>14</v>
      </c>
      <c r="L283" s="76" t="s">
        <v>15</v>
      </c>
    </row>
    <row r="284" spans="1:12" ht="15.75" x14ac:dyDescent="0.25">
      <c r="A284" s="104" t="s">
        <v>809</v>
      </c>
      <c r="B284" s="104" t="s">
        <v>810</v>
      </c>
      <c r="C284" s="76" t="s">
        <v>144</v>
      </c>
      <c r="D284" s="86" t="s">
        <v>811</v>
      </c>
      <c r="E284" s="86" t="s">
        <v>812</v>
      </c>
      <c r="F284" s="84">
        <v>84500</v>
      </c>
      <c r="G284" s="76" t="s">
        <v>13</v>
      </c>
      <c r="H284" s="84"/>
      <c r="I284" s="78"/>
      <c r="J284" s="76" t="s">
        <v>2</v>
      </c>
      <c r="K284" s="76" t="s">
        <v>14</v>
      </c>
      <c r="L284" s="76" t="s">
        <v>15</v>
      </c>
    </row>
    <row r="285" spans="1:12" ht="15.75" x14ac:dyDescent="0.25">
      <c r="A285" s="105" t="s">
        <v>583</v>
      </c>
      <c r="B285" s="105" t="s">
        <v>184</v>
      </c>
      <c r="C285" s="80" t="s">
        <v>3483</v>
      </c>
      <c r="D285" s="79" t="s">
        <v>56</v>
      </c>
      <c r="E285" s="79" t="s">
        <v>270</v>
      </c>
      <c r="F285" s="85">
        <v>84411</v>
      </c>
      <c r="G285" s="80" t="s">
        <v>13</v>
      </c>
      <c r="H285" s="84"/>
      <c r="I285" s="85"/>
      <c r="J285" s="80" t="s">
        <v>3</v>
      </c>
      <c r="K285" s="80" t="s">
        <v>59</v>
      </c>
      <c r="L285" s="80" t="s">
        <v>60</v>
      </c>
    </row>
    <row r="286" spans="1:12" ht="15.75" x14ac:dyDescent="0.25">
      <c r="A286" s="104" t="s">
        <v>716</v>
      </c>
      <c r="B286" s="104" t="s">
        <v>717</v>
      </c>
      <c r="C286" s="76" t="s">
        <v>3498</v>
      </c>
      <c r="D286" s="86" t="s">
        <v>718</v>
      </c>
      <c r="E286" s="86" t="s">
        <v>48</v>
      </c>
      <c r="F286" s="84">
        <v>84321</v>
      </c>
      <c r="G286" s="76" t="s">
        <v>13</v>
      </c>
      <c r="H286" s="85">
        <v>8000</v>
      </c>
      <c r="I286" s="85"/>
      <c r="J286" s="76" t="s">
        <v>0</v>
      </c>
      <c r="K286" s="76" t="s">
        <v>14</v>
      </c>
      <c r="L286" s="76" t="s">
        <v>7373</v>
      </c>
    </row>
    <row r="287" spans="1:12" ht="15.75" x14ac:dyDescent="0.25">
      <c r="A287" s="104" t="s">
        <v>250</v>
      </c>
      <c r="B287" s="104" t="s">
        <v>797</v>
      </c>
      <c r="C287" s="76" t="s">
        <v>313</v>
      </c>
      <c r="D287" s="86" t="s">
        <v>798</v>
      </c>
      <c r="E287" s="86" t="s">
        <v>53</v>
      </c>
      <c r="F287" s="84">
        <v>84278</v>
      </c>
      <c r="G287" s="76" t="s">
        <v>13</v>
      </c>
      <c r="H287" s="84"/>
      <c r="I287" s="78"/>
      <c r="J287" s="76" t="s">
        <v>2</v>
      </c>
      <c r="K287" s="76" t="s">
        <v>14</v>
      </c>
      <c r="L287" s="76" t="s">
        <v>15</v>
      </c>
    </row>
    <row r="288" spans="1:12" ht="15.75" x14ac:dyDescent="0.25">
      <c r="A288" s="104" t="s">
        <v>745</v>
      </c>
      <c r="B288" s="104" t="s">
        <v>746</v>
      </c>
      <c r="C288" s="76" t="s">
        <v>51</v>
      </c>
      <c r="D288" s="86" t="s">
        <v>747</v>
      </c>
      <c r="E288" s="86" t="s">
        <v>508</v>
      </c>
      <c r="F288" s="84">
        <v>83991</v>
      </c>
      <c r="G288" s="76" t="s">
        <v>13</v>
      </c>
      <c r="H288" s="84"/>
      <c r="I288" s="84"/>
      <c r="J288" s="76" t="s">
        <v>3</v>
      </c>
      <c r="K288" s="76" t="s">
        <v>59</v>
      </c>
      <c r="L288" s="76" t="s">
        <v>60</v>
      </c>
    </row>
    <row r="289" spans="1:12" ht="15.75" x14ac:dyDescent="0.25">
      <c r="A289" s="104" t="s">
        <v>806</v>
      </c>
      <c r="B289" s="104" t="s">
        <v>349</v>
      </c>
      <c r="C289" s="76" t="s">
        <v>187</v>
      </c>
      <c r="D289" s="86" t="s">
        <v>807</v>
      </c>
      <c r="E289" s="86" t="s">
        <v>37</v>
      </c>
      <c r="F289" s="84">
        <v>83964</v>
      </c>
      <c r="G289" s="76" t="s">
        <v>13</v>
      </c>
      <c r="H289" s="84"/>
      <c r="I289" s="84"/>
      <c r="J289" s="76" t="s">
        <v>2</v>
      </c>
      <c r="K289" s="76" t="s">
        <v>14</v>
      </c>
      <c r="L289" s="76" t="s">
        <v>15</v>
      </c>
    </row>
    <row r="290" spans="1:12" ht="15.75" x14ac:dyDescent="0.25">
      <c r="A290" s="104" t="s">
        <v>1726</v>
      </c>
      <c r="B290" s="104" t="s">
        <v>3501</v>
      </c>
      <c r="C290" s="76"/>
      <c r="D290" s="86" t="s">
        <v>195</v>
      </c>
      <c r="E290" s="86" t="s">
        <v>221</v>
      </c>
      <c r="F290" s="84">
        <v>83935</v>
      </c>
      <c r="G290" s="76" t="s">
        <v>13</v>
      </c>
      <c r="H290" s="85"/>
      <c r="I290" s="78"/>
      <c r="J290" s="76" t="s">
        <v>3</v>
      </c>
      <c r="K290" s="76" t="s">
        <v>59</v>
      </c>
      <c r="L290" s="76" t="s">
        <v>60</v>
      </c>
    </row>
    <row r="291" spans="1:12" ht="15.75" x14ac:dyDescent="0.25">
      <c r="A291" s="105" t="s">
        <v>759</v>
      </c>
      <c r="B291" s="105" t="s">
        <v>760</v>
      </c>
      <c r="C291" s="80" t="s">
        <v>682</v>
      </c>
      <c r="D291" s="79" t="s">
        <v>56</v>
      </c>
      <c r="E291" s="79" t="s">
        <v>463</v>
      </c>
      <c r="F291" s="85">
        <v>83924</v>
      </c>
      <c r="G291" s="76" t="s">
        <v>13</v>
      </c>
      <c r="H291" s="85"/>
      <c r="I291" s="78"/>
      <c r="J291" s="80" t="s">
        <v>3</v>
      </c>
      <c r="K291" s="80" t="s">
        <v>59</v>
      </c>
      <c r="L291" s="80" t="s">
        <v>60</v>
      </c>
    </row>
    <row r="292" spans="1:12" ht="15.75" x14ac:dyDescent="0.25">
      <c r="A292" s="104" t="s">
        <v>632</v>
      </c>
      <c r="B292" s="104" t="s">
        <v>633</v>
      </c>
      <c r="C292" s="76"/>
      <c r="D292" s="86" t="s">
        <v>56</v>
      </c>
      <c r="E292" s="86" t="s">
        <v>508</v>
      </c>
      <c r="F292" s="84">
        <v>83838</v>
      </c>
      <c r="G292" s="76" t="s">
        <v>13</v>
      </c>
      <c r="H292" s="84"/>
      <c r="I292" s="85"/>
      <c r="J292" s="76" t="s">
        <v>1</v>
      </c>
      <c r="K292" s="76" t="s">
        <v>59</v>
      </c>
      <c r="L292" s="76" t="s">
        <v>60</v>
      </c>
    </row>
    <row r="293" spans="1:12" ht="15.75" x14ac:dyDescent="0.25">
      <c r="A293" s="104" t="s">
        <v>425</v>
      </c>
      <c r="B293" s="104" t="s">
        <v>340</v>
      </c>
      <c r="C293" s="76" t="s">
        <v>704</v>
      </c>
      <c r="D293" s="86" t="s">
        <v>788</v>
      </c>
      <c r="E293" s="86" t="s">
        <v>789</v>
      </c>
      <c r="F293" s="84">
        <v>83640</v>
      </c>
      <c r="G293" s="76" t="s">
        <v>13</v>
      </c>
      <c r="H293" s="85"/>
      <c r="I293" s="85"/>
      <c r="J293" s="76" t="s">
        <v>2</v>
      </c>
      <c r="K293" s="76" t="s">
        <v>14</v>
      </c>
      <c r="L293" s="76" t="s">
        <v>15</v>
      </c>
    </row>
    <row r="294" spans="1:12" ht="15.75" x14ac:dyDescent="0.25">
      <c r="A294" s="104" t="s">
        <v>645</v>
      </c>
      <c r="B294" s="104" t="s">
        <v>646</v>
      </c>
      <c r="C294" s="76"/>
      <c r="D294" s="86" t="s">
        <v>56</v>
      </c>
      <c r="E294" s="86" t="s">
        <v>297</v>
      </c>
      <c r="F294" s="84">
        <v>83601</v>
      </c>
      <c r="G294" s="76" t="s">
        <v>13</v>
      </c>
      <c r="H294" s="84"/>
      <c r="I294" s="78"/>
      <c r="J294" s="76" t="s">
        <v>1</v>
      </c>
      <c r="K294" s="76" t="s">
        <v>59</v>
      </c>
      <c r="L294" s="76" t="s">
        <v>60</v>
      </c>
    </row>
    <row r="295" spans="1:12" ht="15.75" x14ac:dyDescent="0.25">
      <c r="A295" s="104" t="s">
        <v>733</v>
      </c>
      <c r="B295" s="104" t="s">
        <v>734</v>
      </c>
      <c r="C295" s="76"/>
      <c r="D295" s="86" t="s">
        <v>195</v>
      </c>
      <c r="E295" s="86" t="s">
        <v>163</v>
      </c>
      <c r="F295" s="84">
        <v>83474</v>
      </c>
      <c r="G295" s="76" t="s">
        <v>13</v>
      </c>
      <c r="H295" s="84"/>
      <c r="I295" s="84"/>
      <c r="J295" s="76" t="s">
        <v>1</v>
      </c>
      <c r="K295" s="76" t="s">
        <v>59</v>
      </c>
      <c r="L295" s="76" t="s">
        <v>60</v>
      </c>
    </row>
    <row r="296" spans="1:12" ht="15.75" x14ac:dyDescent="0.25">
      <c r="A296" s="105" t="s">
        <v>675</v>
      </c>
      <c r="B296" s="105" t="s">
        <v>676</v>
      </c>
      <c r="C296" s="76"/>
      <c r="D296" s="79" t="s">
        <v>56</v>
      </c>
      <c r="E296" s="79" t="s">
        <v>576</v>
      </c>
      <c r="F296" s="85">
        <v>83448</v>
      </c>
      <c r="G296" s="80" t="s">
        <v>13</v>
      </c>
      <c r="H296" s="84"/>
      <c r="I296" s="78"/>
      <c r="J296" s="80" t="s">
        <v>3</v>
      </c>
      <c r="K296" s="80" t="s">
        <v>59</v>
      </c>
      <c r="L296" s="80" t="s">
        <v>60</v>
      </c>
    </row>
    <row r="297" spans="1:12" ht="15.75" x14ac:dyDescent="0.25">
      <c r="A297" s="104" t="s">
        <v>713</v>
      </c>
      <c r="B297" s="104" t="s">
        <v>714</v>
      </c>
      <c r="C297" s="76" t="s">
        <v>12</v>
      </c>
      <c r="D297" s="86" t="s">
        <v>715</v>
      </c>
      <c r="E297" s="86" t="s">
        <v>53</v>
      </c>
      <c r="F297" s="84">
        <v>83446</v>
      </c>
      <c r="G297" s="76" t="s">
        <v>13</v>
      </c>
      <c r="H297" s="84"/>
      <c r="I297" s="78"/>
      <c r="J297" s="76" t="s">
        <v>2</v>
      </c>
      <c r="K297" s="76" t="s">
        <v>14</v>
      </c>
      <c r="L297" s="76" t="s">
        <v>15</v>
      </c>
    </row>
    <row r="298" spans="1:12" ht="15.75" x14ac:dyDescent="0.25">
      <c r="A298" s="105" t="s">
        <v>799</v>
      </c>
      <c r="B298" s="105" t="s">
        <v>800</v>
      </c>
      <c r="C298" s="80" t="s">
        <v>2255</v>
      </c>
      <c r="D298" s="79" t="s">
        <v>195</v>
      </c>
      <c r="E298" s="79" t="s">
        <v>410</v>
      </c>
      <c r="F298" s="85">
        <v>83383</v>
      </c>
      <c r="G298" s="80" t="s">
        <v>13</v>
      </c>
      <c r="H298" s="85">
        <v>1500</v>
      </c>
      <c r="I298" s="78"/>
      <c r="J298" s="80" t="s">
        <v>3</v>
      </c>
      <c r="K298" s="80" t="s">
        <v>59</v>
      </c>
      <c r="L298" s="80" t="s">
        <v>60</v>
      </c>
    </row>
    <row r="299" spans="1:12" ht="15.75" x14ac:dyDescent="0.25">
      <c r="A299" s="104" t="s">
        <v>748</v>
      </c>
      <c r="B299" s="104" t="s">
        <v>749</v>
      </c>
      <c r="C299" s="76" t="s">
        <v>51</v>
      </c>
      <c r="D299" s="86" t="s">
        <v>195</v>
      </c>
      <c r="E299" s="86" t="s">
        <v>270</v>
      </c>
      <c r="F299" s="84">
        <v>83054</v>
      </c>
      <c r="G299" s="76" t="s">
        <v>13</v>
      </c>
      <c r="H299" s="84"/>
      <c r="I299" s="85"/>
      <c r="J299" s="76" t="s">
        <v>3</v>
      </c>
      <c r="K299" s="76" t="s">
        <v>59</v>
      </c>
      <c r="L299" s="76" t="s">
        <v>60</v>
      </c>
    </row>
    <row r="300" spans="1:12" ht="15.75" x14ac:dyDescent="0.25">
      <c r="A300" s="104" t="s">
        <v>663</v>
      </c>
      <c r="B300" s="104" t="s">
        <v>664</v>
      </c>
      <c r="C300" s="76" t="s">
        <v>144</v>
      </c>
      <c r="D300" s="86" t="s">
        <v>665</v>
      </c>
      <c r="E300" s="86" t="s">
        <v>666</v>
      </c>
      <c r="F300" s="84">
        <v>82900</v>
      </c>
      <c r="G300" s="76" t="s">
        <v>13</v>
      </c>
      <c r="H300" s="84"/>
      <c r="I300" s="85"/>
      <c r="J300" s="76" t="s">
        <v>2</v>
      </c>
      <c r="K300" s="76" t="s">
        <v>14</v>
      </c>
      <c r="L300" s="76" t="s">
        <v>15</v>
      </c>
    </row>
    <row r="301" spans="1:12" ht="15.75" x14ac:dyDescent="0.25">
      <c r="A301" s="105" t="s">
        <v>1928</v>
      </c>
      <c r="B301" s="105" t="s">
        <v>1929</v>
      </c>
      <c r="C301" s="80" t="s">
        <v>3505</v>
      </c>
      <c r="D301" s="79" t="s">
        <v>337</v>
      </c>
      <c r="E301" s="79" t="s">
        <v>497</v>
      </c>
      <c r="F301" s="85">
        <v>82784</v>
      </c>
      <c r="G301" s="80" t="s">
        <v>13</v>
      </c>
      <c r="H301" s="85">
        <v>3000</v>
      </c>
      <c r="I301" s="84"/>
      <c r="J301" s="80" t="s">
        <v>0</v>
      </c>
      <c r="K301" s="80" t="s">
        <v>14</v>
      </c>
      <c r="L301" s="76" t="s">
        <v>7373</v>
      </c>
    </row>
    <row r="302" spans="1:12" ht="15.75" x14ac:dyDescent="0.25">
      <c r="A302" s="105" t="s">
        <v>592</v>
      </c>
      <c r="B302" s="105" t="s">
        <v>593</v>
      </c>
      <c r="C302" s="80" t="s">
        <v>877</v>
      </c>
      <c r="D302" s="79" t="s">
        <v>56</v>
      </c>
      <c r="E302" s="79" t="s">
        <v>270</v>
      </c>
      <c r="F302" s="84">
        <v>82703</v>
      </c>
      <c r="G302" s="76" t="s">
        <v>13</v>
      </c>
      <c r="H302" s="85"/>
      <c r="I302" s="85"/>
      <c r="J302" s="76" t="s">
        <v>3</v>
      </c>
      <c r="K302" s="76" t="s">
        <v>59</v>
      </c>
      <c r="L302" s="76" t="s">
        <v>60</v>
      </c>
    </row>
    <row r="303" spans="1:12" ht="15.75" x14ac:dyDescent="0.25">
      <c r="A303" s="105" t="s">
        <v>2038</v>
      </c>
      <c r="B303" s="105" t="s">
        <v>50</v>
      </c>
      <c r="C303" s="80" t="s">
        <v>224</v>
      </c>
      <c r="D303" s="79" t="s">
        <v>3919</v>
      </c>
      <c r="E303" s="79" t="s">
        <v>45</v>
      </c>
      <c r="F303" s="85">
        <v>82684</v>
      </c>
      <c r="G303" s="80" t="s">
        <v>13</v>
      </c>
      <c r="H303" s="85">
        <v>8000</v>
      </c>
      <c r="I303" s="78"/>
      <c r="J303" s="80" t="s">
        <v>0</v>
      </c>
      <c r="K303" s="80" t="s">
        <v>14</v>
      </c>
      <c r="L303" s="76" t="s">
        <v>7373</v>
      </c>
    </row>
    <row r="304" spans="1:12" ht="15.75" x14ac:dyDescent="0.25">
      <c r="A304" s="105" t="s">
        <v>1457</v>
      </c>
      <c r="B304" s="105" t="s">
        <v>2825</v>
      </c>
      <c r="C304" s="80" t="s">
        <v>144</v>
      </c>
      <c r="D304" s="79" t="s">
        <v>195</v>
      </c>
      <c r="E304" s="79" t="s">
        <v>975</v>
      </c>
      <c r="F304" s="85">
        <v>82665</v>
      </c>
      <c r="G304" s="80" t="s">
        <v>13</v>
      </c>
      <c r="H304" s="84"/>
      <c r="I304" s="84"/>
      <c r="J304" s="80" t="s">
        <v>3</v>
      </c>
      <c r="K304" s="80" t="s">
        <v>59</v>
      </c>
      <c r="L304" s="80" t="s">
        <v>60</v>
      </c>
    </row>
    <row r="305" spans="1:12" ht="15.75" x14ac:dyDescent="0.25">
      <c r="A305" s="105" t="s">
        <v>851</v>
      </c>
      <c r="B305" s="105" t="s">
        <v>852</v>
      </c>
      <c r="C305" s="80" t="s">
        <v>3483</v>
      </c>
      <c r="D305" s="79" t="s">
        <v>853</v>
      </c>
      <c r="E305" s="79" t="s">
        <v>53</v>
      </c>
      <c r="F305" s="85">
        <v>82634</v>
      </c>
      <c r="G305" s="80" t="s">
        <v>13</v>
      </c>
      <c r="H305" s="85"/>
      <c r="I305" s="78"/>
      <c r="J305" s="80" t="s">
        <v>2</v>
      </c>
      <c r="K305" s="80" t="s">
        <v>14</v>
      </c>
      <c r="L305" s="80" t="s">
        <v>15</v>
      </c>
    </row>
    <row r="306" spans="1:12" ht="15.75" x14ac:dyDescent="0.25">
      <c r="A306" s="104" t="s">
        <v>856</v>
      </c>
      <c r="B306" s="104" t="s">
        <v>857</v>
      </c>
      <c r="C306" s="76" t="s">
        <v>43</v>
      </c>
      <c r="D306" s="86" t="s">
        <v>858</v>
      </c>
      <c r="E306" s="86" t="s">
        <v>80</v>
      </c>
      <c r="F306" s="85">
        <v>82611</v>
      </c>
      <c r="G306" s="76" t="s">
        <v>13</v>
      </c>
      <c r="H306" s="84"/>
      <c r="I306" s="78"/>
      <c r="J306" s="76" t="s">
        <v>2</v>
      </c>
      <c r="K306" s="76" t="s">
        <v>14</v>
      </c>
      <c r="L306" s="76" t="s">
        <v>15</v>
      </c>
    </row>
    <row r="307" spans="1:12" ht="15.75" x14ac:dyDescent="0.25">
      <c r="A307" s="104" t="s">
        <v>647</v>
      </c>
      <c r="B307" s="104" t="s">
        <v>648</v>
      </c>
      <c r="C307" s="76" t="s">
        <v>147</v>
      </c>
      <c r="D307" s="86" t="s">
        <v>449</v>
      </c>
      <c r="E307" s="86" t="s">
        <v>607</v>
      </c>
      <c r="F307" s="84">
        <v>82557</v>
      </c>
      <c r="G307" s="76" t="s">
        <v>13</v>
      </c>
      <c r="H307" s="85">
        <v>6000</v>
      </c>
      <c r="I307" s="84"/>
      <c r="J307" s="76" t="s">
        <v>0</v>
      </c>
      <c r="K307" s="76" t="s">
        <v>14</v>
      </c>
      <c r="L307" s="76" t="s">
        <v>7373</v>
      </c>
    </row>
    <row r="308" spans="1:12" ht="15.75" x14ac:dyDescent="0.25">
      <c r="A308" s="104" t="s">
        <v>3920</v>
      </c>
      <c r="B308" s="104" t="s">
        <v>1386</v>
      </c>
      <c r="C308" s="76" t="s">
        <v>181</v>
      </c>
      <c r="D308" s="86" t="s">
        <v>455</v>
      </c>
      <c r="E308" s="86" t="s">
        <v>456</v>
      </c>
      <c r="F308" s="84">
        <v>82540</v>
      </c>
      <c r="G308" s="76" t="s">
        <v>13</v>
      </c>
      <c r="H308" s="85">
        <v>6000</v>
      </c>
      <c r="I308" s="78"/>
      <c r="J308" s="76" t="s">
        <v>1</v>
      </c>
      <c r="K308" s="76" t="s">
        <v>59</v>
      </c>
      <c r="L308" s="76" t="s">
        <v>60</v>
      </c>
    </row>
    <row r="309" spans="1:12" ht="15.75" x14ac:dyDescent="0.25">
      <c r="A309" s="105" t="s">
        <v>2711</v>
      </c>
      <c r="B309" s="105" t="s">
        <v>17</v>
      </c>
      <c r="C309" s="80" t="s">
        <v>1484</v>
      </c>
      <c r="D309" s="79" t="s">
        <v>2712</v>
      </c>
      <c r="E309" s="79" t="s">
        <v>120</v>
      </c>
      <c r="F309" s="85">
        <v>82411</v>
      </c>
      <c r="G309" s="76" t="s">
        <v>13</v>
      </c>
      <c r="H309" s="85">
        <v>4500</v>
      </c>
      <c r="I309" s="78"/>
      <c r="J309" s="80" t="s">
        <v>2</v>
      </c>
      <c r="K309" s="80" t="s">
        <v>14</v>
      </c>
      <c r="L309" s="80" t="s">
        <v>15</v>
      </c>
    </row>
    <row r="310" spans="1:12" ht="15.75" x14ac:dyDescent="0.25">
      <c r="A310" s="109" t="s">
        <v>3495</v>
      </c>
      <c r="B310" s="109" t="s">
        <v>3496</v>
      </c>
      <c r="C310" s="98"/>
      <c r="D310" s="96" t="s">
        <v>201</v>
      </c>
      <c r="E310" s="96" t="s">
        <v>249</v>
      </c>
      <c r="F310" s="108">
        <v>82397</v>
      </c>
      <c r="G310" s="98" t="s">
        <v>13</v>
      </c>
      <c r="H310" s="108"/>
      <c r="I310" s="95"/>
      <c r="J310" s="98" t="s">
        <v>1</v>
      </c>
      <c r="K310" s="98" t="s">
        <v>59</v>
      </c>
      <c r="L310" s="98" t="s">
        <v>60</v>
      </c>
    </row>
    <row r="311" spans="1:12" ht="15.75" x14ac:dyDescent="0.25">
      <c r="A311" s="105" t="s">
        <v>691</v>
      </c>
      <c r="B311" s="105" t="s">
        <v>95</v>
      </c>
      <c r="C311" s="80" t="s">
        <v>3921</v>
      </c>
      <c r="D311" s="79" t="s">
        <v>56</v>
      </c>
      <c r="E311" s="79" t="s">
        <v>463</v>
      </c>
      <c r="F311" s="85">
        <v>82394</v>
      </c>
      <c r="G311" s="76" t="s">
        <v>13</v>
      </c>
      <c r="H311" s="85"/>
      <c r="I311" s="78"/>
      <c r="J311" s="80" t="s">
        <v>3</v>
      </c>
      <c r="K311" s="80" t="s">
        <v>59</v>
      </c>
      <c r="L311" s="80" t="s">
        <v>60</v>
      </c>
    </row>
    <row r="312" spans="1:12" ht="15.75" x14ac:dyDescent="0.25">
      <c r="A312" s="105" t="s">
        <v>720</v>
      </c>
      <c r="B312" s="105" t="s">
        <v>8</v>
      </c>
      <c r="C312" s="80" t="s">
        <v>18</v>
      </c>
      <c r="D312" s="79" t="s">
        <v>56</v>
      </c>
      <c r="E312" s="79" t="s">
        <v>380</v>
      </c>
      <c r="F312" s="85">
        <v>82380</v>
      </c>
      <c r="G312" s="80" t="s">
        <v>13</v>
      </c>
      <c r="H312" s="84"/>
      <c r="I312" s="78"/>
      <c r="J312" s="80" t="s">
        <v>3</v>
      </c>
      <c r="K312" s="80" t="s">
        <v>59</v>
      </c>
      <c r="L312" s="80" t="s">
        <v>60</v>
      </c>
    </row>
    <row r="313" spans="1:12" ht="15.75" x14ac:dyDescent="0.25">
      <c r="A313" s="104" t="s">
        <v>3922</v>
      </c>
      <c r="B313" s="104" t="s">
        <v>3923</v>
      </c>
      <c r="C313" s="76"/>
      <c r="D313" s="86" t="s">
        <v>3924</v>
      </c>
      <c r="E313" s="86" t="s">
        <v>37</v>
      </c>
      <c r="F313" s="84">
        <v>82244</v>
      </c>
      <c r="G313" s="76" t="s">
        <v>13</v>
      </c>
      <c r="H313" s="84"/>
      <c r="I313" s="78"/>
      <c r="J313" s="76" t="s">
        <v>2</v>
      </c>
      <c r="K313" s="76" t="s">
        <v>14</v>
      </c>
      <c r="L313" s="76" t="s">
        <v>15</v>
      </c>
    </row>
    <row r="314" spans="1:12" ht="15.75" x14ac:dyDescent="0.25">
      <c r="A314" s="104" t="s">
        <v>554</v>
      </c>
      <c r="B314" s="104" t="s">
        <v>8</v>
      </c>
      <c r="C314" s="76" t="s">
        <v>12</v>
      </c>
      <c r="D314" s="86" t="s">
        <v>783</v>
      </c>
      <c r="E314" s="86" t="s">
        <v>599</v>
      </c>
      <c r="F314" s="85">
        <v>82088</v>
      </c>
      <c r="G314" s="76" t="s">
        <v>13</v>
      </c>
      <c r="H314" s="84"/>
      <c r="I314" s="78"/>
      <c r="J314" s="76" t="s">
        <v>2</v>
      </c>
      <c r="K314" s="76" t="s">
        <v>14</v>
      </c>
      <c r="L314" s="76" t="s">
        <v>15</v>
      </c>
    </row>
    <row r="315" spans="1:12" ht="15.75" x14ac:dyDescent="0.25">
      <c r="A315" s="104" t="s">
        <v>349</v>
      </c>
      <c r="B315" s="104" t="s">
        <v>448</v>
      </c>
      <c r="C315" s="76" t="s">
        <v>203</v>
      </c>
      <c r="D315" s="86" t="s">
        <v>783</v>
      </c>
      <c r="E315" s="86" t="s">
        <v>599</v>
      </c>
      <c r="F315" s="85">
        <v>82088</v>
      </c>
      <c r="G315" s="76" t="s">
        <v>13</v>
      </c>
      <c r="H315" s="84"/>
      <c r="I315" s="78"/>
      <c r="J315" s="76" t="s">
        <v>2</v>
      </c>
      <c r="K315" s="76" t="s">
        <v>14</v>
      </c>
      <c r="L315" s="76" t="s">
        <v>15</v>
      </c>
    </row>
    <row r="316" spans="1:12" ht="15.75" x14ac:dyDescent="0.25">
      <c r="A316" s="105" t="s">
        <v>460</v>
      </c>
      <c r="B316" s="105" t="s">
        <v>147</v>
      </c>
      <c r="C316" s="80" t="s">
        <v>43</v>
      </c>
      <c r="D316" s="79" t="s">
        <v>3925</v>
      </c>
      <c r="E316" s="79" t="s">
        <v>1971</v>
      </c>
      <c r="F316" s="85">
        <v>81988</v>
      </c>
      <c r="G316" s="80" t="s">
        <v>13</v>
      </c>
      <c r="H316" s="85"/>
      <c r="I316" s="85"/>
      <c r="J316" s="80" t="s">
        <v>2</v>
      </c>
      <c r="K316" s="80" t="s">
        <v>14</v>
      </c>
      <c r="L316" s="80" t="s">
        <v>15</v>
      </c>
    </row>
    <row r="317" spans="1:12" ht="15.75" x14ac:dyDescent="0.25">
      <c r="A317" s="104" t="s">
        <v>735</v>
      </c>
      <c r="B317" s="104" t="s">
        <v>17</v>
      </c>
      <c r="C317" s="76"/>
      <c r="D317" s="86" t="s">
        <v>736</v>
      </c>
      <c r="E317" s="86" t="s">
        <v>497</v>
      </c>
      <c r="F317" s="84">
        <v>81878</v>
      </c>
      <c r="G317" s="76" t="s">
        <v>13</v>
      </c>
      <c r="H317" s="85"/>
      <c r="I317" s="78"/>
      <c r="J317" s="76" t="s">
        <v>3</v>
      </c>
      <c r="K317" s="76" t="s">
        <v>59</v>
      </c>
      <c r="L317" s="76" t="s">
        <v>60</v>
      </c>
    </row>
    <row r="318" spans="1:12" ht="15.75" x14ac:dyDescent="0.25">
      <c r="A318" s="105" t="s">
        <v>627</v>
      </c>
      <c r="B318" s="105" t="s">
        <v>628</v>
      </c>
      <c r="C318" s="80" t="s">
        <v>774</v>
      </c>
      <c r="D318" s="79" t="s">
        <v>629</v>
      </c>
      <c r="E318" s="79" t="s">
        <v>3880</v>
      </c>
      <c r="F318" s="85">
        <v>81836</v>
      </c>
      <c r="G318" s="80" t="s">
        <v>13</v>
      </c>
      <c r="H318" s="84"/>
      <c r="I318" s="78"/>
      <c r="J318" s="80" t="s">
        <v>3</v>
      </c>
      <c r="K318" s="80" t="s">
        <v>59</v>
      </c>
      <c r="L318" s="80" t="s">
        <v>60</v>
      </c>
    </row>
    <row r="319" spans="1:12" ht="15.75" x14ac:dyDescent="0.25">
      <c r="A319" s="105" t="s">
        <v>847</v>
      </c>
      <c r="B319" s="105" t="s">
        <v>50</v>
      </c>
      <c r="C319" s="80" t="s">
        <v>704</v>
      </c>
      <c r="D319" s="79" t="s">
        <v>56</v>
      </c>
      <c r="E319" s="79" t="s">
        <v>3901</v>
      </c>
      <c r="F319" s="85">
        <v>81677</v>
      </c>
      <c r="G319" s="80" t="s">
        <v>13</v>
      </c>
      <c r="H319" s="84"/>
      <c r="I319" s="84"/>
      <c r="J319" s="80" t="s">
        <v>3</v>
      </c>
      <c r="K319" s="80" t="s">
        <v>59</v>
      </c>
      <c r="L319" s="80" t="s">
        <v>60</v>
      </c>
    </row>
    <row r="320" spans="1:12" ht="15.75" x14ac:dyDescent="0.25">
      <c r="A320" s="104" t="s">
        <v>1316</v>
      </c>
      <c r="B320" s="104" t="s">
        <v>2716</v>
      </c>
      <c r="C320" s="76" t="s">
        <v>115</v>
      </c>
      <c r="D320" s="86" t="s">
        <v>1472</v>
      </c>
      <c r="E320" s="86" t="s">
        <v>603</v>
      </c>
      <c r="F320" s="84">
        <v>81607</v>
      </c>
      <c r="G320" s="76" t="s">
        <v>13</v>
      </c>
      <c r="H320" s="85">
        <v>2000</v>
      </c>
      <c r="I320" s="78"/>
      <c r="J320" s="76" t="s">
        <v>3</v>
      </c>
      <c r="K320" s="76" t="s">
        <v>59</v>
      </c>
      <c r="L320" s="76" t="s">
        <v>60</v>
      </c>
    </row>
    <row r="321" spans="1:12" ht="15.75" x14ac:dyDescent="0.25">
      <c r="A321" s="105" t="s">
        <v>917</v>
      </c>
      <c r="B321" s="105" t="s">
        <v>2089</v>
      </c>
      <c r="C321" s="80" t="s">
        <v>3512</v>
      </c>
      <c r="D321" s="79" t="s">
        <v>2722</v>
      </c>
      <c r="E321" s="79" t="s">
        <v>3513</v>
      </c>
      <c r="F321" s="85">
        <v>81600</v>
      </c>
      <c r="G321" s="80" t="s">
        <v>13</v>
      </c>
      <c r="H321" s="84"/>
      <c r="I321" s="85"/>
      <c r="J321" s="80" t="s">
        <v>2</v>
      </c>
      <c r="K321" s="80" t="s">
        <v>14</v>
      </c>
      <c r="L321" s="80" t="s">
        <v>15</v>
      </c>
    </row>
    <row r="322" spans="1:12" ht="15.75" x14ac:dyDescent="0.25">
      <c r="A322" s="104" t="s">
        <v>3926</v>
      </c>
      <c r="B322" s="104" t="s">
        <v>282</v>
      </c>
      <c r="C322" s="76" t="s">
        <v>1830</v>
      </c>
      <c r="D322" s="86" t="s">
        <v>3927</v>
      </c>
      <c r="E322" s="86" t="s">
        <v>37</v>
      </c>
      <c r="F322" s="84">
        <v>81568</v>
      </c>
      <c r="G322" s="76" t="s">
        <v>13</v>
      </c>
      <c r="H322" s="84"/>
      <c r="I322" s="78"/>
      <c r="J322" s="76" t="s">
        <v>2</v>
      </c>
      <c r="K322" s="76" t="s">
        <v>14</v>
      </c>
      <c r="L322" s="76" t="s">
        <v>15</v>
      </c>
    </row>
    <row r="323" spans="1:12" ht="15.75" x14ac:dyDescent="0.25">
      <c r="A323" s="104" t="s">
        <v>2097</v>
      </c>
      <c r="B323" s="104" t="s">
        <v>151</v>
      </c>
      <c r="C323" s="76" t="s">
        <v>86</v>
      </c>
      <c r="D323" s="86" t="s">
        <v>1172</v>
      </c>
      <c r="E323" s="86" t="s">
        <v>53</v>
      </c>
      <c r="F323" s="84">
        <v>81535</v>
      </c>
      <c r="G323" s="76" t="s">
        <v>13</v>
      </c>
      <c r="H323" s="84"/>
      <c r="I323" s="78"/>
      <c r="J323" s="76" t="s">
        <v>2</v>
      </c>
      <c r="K323" s="76" t="s">
        <v>14</v>
      </c>
      <c r="L323" s="76" t="s">
        <v>15</v>
      </c>
    </row>
    <row r="324" spans="1:12" ht="15.75" x14ac:dyDescent="0.25">
      <c r="A324" s="105" t="s">
        <v>626</v>
      </c>
      <c r="B324" s="105" t="s">
        <v>35</v>
      </c>
      <c r="C324" s="76"/>
      <c r="D324" s="79" t="s">
        <v>56</v>
      </c>
      <c r="E324" s="79" t="s">
        <v>270</v>
      </c>
      <c r="F324" s="85">
        <v>81487</v>
      </c>
      <c r="G324" s="80" t="s">
        <v>13</v>
      </c>
      <c r="H324" s="84"/>
      <c r="I324" s="85"/>
      <c r="J324" s="80" t="s">
        <v>1</v>
      </c>
      <c r="K324" s="80" t="s">
        <v>59</v>
      </c>
      <c r="L324" s="80" t="s">
        <v>60</v>
      </c>
    </row>
    <row r="325" spans="1:12" ht="15.75" x14ac:dyDescent="0.25">
      <c r="A325" s="104" t="s">
        <v>894</v>
      </c>
      <c r="B325" s="104" t="s">
        <v>35</v>
      </c>
      <c r="C325" s="76" t="s">
        <v>67</v>
      </c>
      <c r="D325" s="86" t="s">
        <v>729</v>
      </c>
      <c r="E325" s="86" t="s">
        <v>3928</v>
      </c>
      <c r="F325" s="84">
        <v>81445</v>
      </c>
      <c r="G325" s="76" t="s">
        <v>13</v>
      </c>
      <c r="H325" s="84"/>
      <c r="I325" s="84"/>
      <c r="J325" s="76" t="s">
        <v>2</v>
      </c>
      <c r="K325" s="76" t="s">
        <v>14</v>
      </c>
      <c r="L325" s="76" t="s">
        <v>15</v>
      </c>
    </row>
    <row r="326" spans="1:12" ht="15.75" x14ac:dyDescent="0.25">
      <c r="A326" s="105" t="s">
        <v>488</v>
      </c>
      <c r="B326" s="105" t="s">
        <v>260</v>
      </c>
      <c r="C326" s="76"/>
      <c r="D326" s="79" t="s">
        <v>56</v>
      </c>
      <c r="E326" s="79" t="s">
        <v>463</v>
      </c>
      <c r="F326" s="85">
        <v>81367</v>
      </c>
      <c r="G326" s="80" t="s">
        <v>13</v>
      </c>
      <c r="H326" s="84"/>
      <c r="I326" s="78"/>
      <c r="J326" s="80" t="s">
        <v>3</v>
      </c>
      <c r="K326" s="80" t="s">
        <v>59</v>
      </c>
      <c r="L326" s="80" t="s">
        <v>60</v>
      </c>
    </row>
    <row r="327" spans="1:12" ht="15.75" x14ac:dyDescent="0.25">
      <c r="A327" s="104" t="s">
        <v>2723</v>
      </c>
      <c r="B327" s="104" t="s">
        <v>46</v>
      </c>
      <c r="C327" s="76" t="s">
        <v>349</v>
      </c>
      <c r="D327" s="86" t="s">
        <v>1955</v>
      </c>
      <c r="E327" s="86" t="s">
        <v>812</v>
      </c>
      <c r="F327" s="84">
        <v>81323</v>
      </c>
      <c r="G327" s="76" t="s">
        <v>13</v>
      </c>
      <c r="H327" s="84"/>
      <c r="I327" s="84"/>
      <c r="J327" s="76" t="s">
        <v>2</v>
      </c>
      <c r="K327" s="76" t="s">
        <v>14</v>
      </c>
      <c r="L327" s="76" t="s">
        <v>15</v>
      </c>
    </row>
    <row r="328" spans="1:12" ht="15.75" x14ac:dyDescent="0.25">
      <c r="A328" s="105" t="s">
        <v>843</v>
      </c>
      <c r="B328" s="105" t="s">
        <v>844</v>
      </c>
      <c r="C328" s="80" t="s">
        <v>31</v>
      </c>
      <c r="D328" s="79" t="s">
        <v>845</v>
      </c>
      <c r="E328" s="79" t="s">
        <v>53</v>
      </c>
      <c r="F328" s="85">
        <v>81242</v>
      </c>
      <c r="G328" s="80" t="s">
        <v>13</v>
      </c>
      <c r="H328" s="84"/>
      <c r="I328" s="78"/>
      <c r="J328" s="80" t="s">
        <v>2</v>
      </c>
      <c r="K328" s="80" t="s">
        <v>14</v>
      </c>
      <c r="L328" s="80" t="s">
        <v>15</v>
      </c>
    </row>
    <row r="329" spans="1:12" ht="15.75" x14ac:dyDescent="0.25">
      <c r="A329" s="105" t="s">
        <v>3103</v>
      </c>
      <c r="B329" s="105" t="s">
        <v>619</v>
      </c>
      <c r="C329" s="80" t="s">
        <v>1436</v>
      </c>
      <c r="D329" s="79" t="s">
        <v>56</v>
      </c>
      <c r="E329" s="79" t="s">
        <v>93</v>
      </c>
      <c r="F329" s="85">
        <v>81212</v>
      </c>
      <c r="G329" s="76" t="s">
        <v>13</v>
      </c>
      <c r="H329" s="85"/>
      <c r="I329" s="78"/>
      <c r="J329" s="80" t="s">
        <v>1</v>
      </c>
      <c r="K329" s="80" t="s">
        <v>59</v>
      </c>
      <c r="L329" s="80" t="s">
        <v>60</v>
      </c>
    </row>
    <row r="330" spans="1:12" ht="15.75" x14ac:dyDescent="0.25">
      <c r="A330" s="104" t="s">
        <v>420</v>
      </c>
      <c r="B330" s="104" t="s">
        <v>8</v>
      </c>
      <c r="C330" s="76" t="s">
        <v>181</v>
      </c>
      <c r="D330" s="86" t="s">
        <v>1058</v>
      </c>
      <c r="E330" s="86" t="s">
        <v>53</v>
      </c>
      <c r="F330" s="85">
        <v>81206</v>
      </c>
      <c r="G330" s="76" t="s">
        <v>13</v>
      </c>
      <c r="H330" s="84"/>
      <c r="I330" s="78"/>
      <c r="J330" s="76" t="s">
        <v>2</v>
      </c>
      <c r="K330" s="76" t="s">
        <v>14</v>
      </c>
      <c r="L330" s="76" t="s">
        <v>15</v>
      </c>
    </row>
    <row r="331" spans="1:12" ht="15.75" x14ac:dyDescent="0.25">
      <c r="A331" s="105" t="s">
        <v>899</v>
      </c>
      <c r="B331" s="105" t="s">
        <v>900</v>
      </c>
      <c r="C331" s="80" t="s">
        <v>483</v>
      </c>
      <c r="D331" s="79" t="s">
        <v>901</v>
      </c>
      <c r="E331" s="79" t="s">
        <v>2670</v>
      </c>
      <c r="F331" s="85">
        <v>81151</v>
      </c>
      <c r="G331" s="76" t="s">
        <v>13</v>
      </c>
      <c r="H331" s="85"/>
      <c r="I331" s="78"/>
      <c r="J331" s="80" t="s">
        <v>2</v>
      </c>
      <c r="K331" s="80" t="s">
        <v>14</v>
      </c>
      <c r="L331" s="80" t="s">
        <v>15</v>
      </c>
    </row>
    <row r="332" spans="1:12" ht="15.75" x14ac:dyDescent="0.25">
      <c r="A332" s="104" t="s">
        <v>678</v>
      </c>
      <c r="B332" s="104" t="s">
        <v>35</v>
      </c>
      <c r="C332" s="76" t="s">
        <v>87</v>
      </c>
      <c r="D332" s="86" t="s">
        <v>679</v>
      </c>
      <c r="E332" s="86" t="s">
        <v>309</v>
      </c>
      <c r="F332" s="85">
        <v>81022</v>
      </c>
      <c r="G332" s="76" t="s">
        <v>13</v>
      </c>
      <c r="H332" s="84"/>
      <c r="I332" s="84"/>
      <c r="J332" s="76" t="s">
        <v>2</v>
      </c>
      <c r="K332" s="76" t="s">
        <v>14</v>
      </c>
      <c r="L332" s="76" t="s">
        <v>15</v>
      </c>
    </row>
    <row r="333" spans="1:12" ht="15.75" x14ac:dyDescent="0.25">
      <c r="A333" s="105" t="s">
        <v>634</v>
      </c>
      <c r="B333" s="105" t="s">
        <v>635</v>
      </c>
      <c r="C333" s="80" t="s">
        <v>3489</v>
      </c>
      <c r="D333" s="79" t="s">
        <v>56</v>
      </c>
      <c r="E333" s="79" t="s">
        <v>410</v>
      </c>
      <c r="F333" s="85">
        <v>80970</v>
      </c>
      <c r="G333" s="76" t="s">
        <v>13</v>
      </c>
      <c r="H333" s="85"/>
      <c r="I333" s="78"/>
      <c r="J333" s="80" t="s">
        <v>3</v>
      </c>
      <c r="K333" s="80" t="s">
        <v>59</v>
      </c>
      <c r="L333" s="80" t="s">
        <v>60</v>
      </c>
    </row>
    <row r="334" spans="1:12" ht="15.75" x14ac:dyDescent="0.25">
      <c r="A334" s="104" t="s">
        <v>3929</v>
      </c>
      <c r="B334" s="104" t="s">
        <v>111</v>
      </c>
      <c r="C334" s="76" t="s">
        <v>774</v>
      </c>
      <c r="D334" s="86" t="s">
        <v>3930</v>
      </c>
      <c r="E334" s="86" t="s">
        <v>975</v>
      </c>
      <c r="F334" s="84">
        <v>80920</v>
      </c>
      <c r="G334" s="76" t="s">
        <v>13</v>
      </c>
      <c r="H334" s="84"/>
      <c r="I334" s="78"/>
      <c r="J334" s="76" t="s">
        <v>3</v>
      </c>
      <c r="K334" s="76" t="s">
        <v>59</v>
      </c>
      <c r="L334" s="76" t="s">
        <v>60</v>
      </c>
    </row>
    <row r="335" spans="1:12" ht="15.75" x14ac:dyDescent="0.25">
      <c r="A335" s="105" t="s">
        <v>934</v>
      </c>
      <c r="B335" s="105" t="s">
        <v>50</v>
      </c>
      <c r="C335" s="80" t="s">
        <v>1164</v>
      </c>
      <c r="D335" s="79" t="s">
        <v>195</v>
      </c>
      <c r="E335" s="79" t="s">
        <v>297</v>
      </c>
      <c r="F335" s="85">
        <v>80651</v>
      </c>
      <c r="G335" s="80" t="s">
        <v>13</v>
      </c>
      <c r="H335" s="84"/>
      <c r="I335" s="84"/>
      <c r="J335" s="80" t="s">
        <v>3</v>
      </c>
      <c r="K335" s="80" t="s">
        <v>59</v>
      </c>
      <c r="L335" s="80" t="s">
        <v>60</v>
      </c>
    </row>
    <row r="336" spans="1:12" ht="15.75" x14ac:dyDescent="0.25">
      <c r="A336" s="105" t="s">
        <v>624</v>
      </c>
      <c r="B336" s="105" t="s">
        <v>50</v>
      </c>
      <c r="C336" s="80" t="s">
        <v>13</v>
      </c>
      <c r="D336" s="79" t="s">
        <v>56</v>
      </c>
      <c r="E336" s="79" t="s">
        <v>625</v>
      </c>
      <c r="F336" s="85">
        <v>80640</v>
      </c>
      <c r="G336" s="80" t="s">
        <v>13</v>
      </c>
      <c r="H336" s="84"/>
      <c r="I336" s="78"/>
      <c r="J336" s="80" t="s">
        <v>3</v>
      </c>
      <c r="K336" s="80" t="s">
        <v>59</v>
      </c>
      <c r="L336" s="80" t="s">
        <v>60</v>
      </c>
    </row>
    <row r="337" spans="1:12" ht="15.75" x14ac:dyDescent="0.25">
      <c r="A337" s="105" t="s">
        <v>827</v>
      </c>
      <c r="B337" s="105" t="s">
        <v>828</v>
      </c>
      <c r="C337" s="80" t="s">
        <v>3510</v>
      </c>
      <c r="D337" s="79" t="s">
        <v>829</v>
      </c>
      <c r="E337" s="79" t="s">
        <v>120</v>
      </c>
      <c r="F337" s="85">
        <v>80608</v>
      </c>
      <c r="G337" s="80" t="s">
        <v>13</v>
      </c>
      <c r="H337" s="85">
        <v>6000</v>
      </c>
      <c r="I337" s="78"/>
      <c r="J337" s="80" t="s">
        <v>4</v>
      </c>
      <c r="K337" s="80" t="s">
        <v>14</v>
      </c>
      <c r="L337" s="80" t="s">
        <v>121</v>
      </c>
    </row>
    <row r="338" spans="1:12" ht="15.75" x14ac:dyDescent="0.25">
      <c r="A338" s="105" t="s">
        <v>892</v>
      </c>
      <c r="B338" s="105" t="s">
        <v>893</v>
      </c>
      <c r="C338" s="80" t="s">
        <v>3931</v>
      </c>
      <c r="D338" s="79" t="s">
        <v>195</v>
      </c>
      <c r="E338" s="79" t="s">
        <v>211</v>
      </c>
      <c r="F338" s="85">
        <v>80487</v>
      </c>
      <c r="G338" s="76" t="s">
        <v>13</v>
      </c>
      <c r="H338" s="85"/>
      <c r="I338" s="78"/>
      <c r="J338" s="80" t="s">
        <v>3</v>
      </c>
      <c r="K338" s="80" t="s">
        <v>59</v>
      </c>
      <c r="L338" s="80" t="s">
        <v>60</v>
      </c>
    </row>
    <row r="339" spans="1:12" ht="15.75" x14ac:dyDescent="0.25">
      <c r="A339" s="104" t="s">
        <v>698</v>
      </c>
      <c r="B339" s="104" t="s">
        <v>448</v>
      </c>
      <c r="C339" s="76" t="s">
        <v>898</v>
      </c>
      <c r="D339" s="86" t="s">
        <v>3932</v>
      </c>
      <c r="E339" s="86" t="s">
        <v>309</v>
      </c>
      <c r="F339" s="84">
        <v>80235</v>
      </c>
      <c r="G339" s="76" t="s">
        <v>13</v>
      </c>
      <c r="H339" s="84"/>
      <c r="I339" s="78"/>
      <c r="J339" s="76" t="s">
        <v>2</v>
      </c>
      <c r="K339" s="76" t="s">
        <v>14</v>
      </c>
      <c r="L339" s="76" t="s">
        <v>15</v>
      </c>
    </row>
    <row r="340" spans="1:12" ht="15.75" x14ac:dyDescent="0.25">
      <c r="A340" s="105" t="s">
        <v>589</v>
      </c>
      <c r="B340" s="105" t="s">
        <v>50</v>
      </c>
      <c r="C340" s="80" t="s">
        <v>151</v>
      </c>
      <c r="D340" s="79" t="s">
        <v>195</v>
      </c>
      <c r="E340" s="79" t="s">
        <v>514</v>
      </c>
      <c r="F340" s="85">
        <v>80207</v>
      </c>
      <c r="G340" s="80" t="s">
        <v>13</v>
      </c>
      <c r="H340" s="84"/>
      <c r="I340" s="84"/>
      <c r="J340" s="80" t="s">
        <v>1</v>
      </c>
      <c r="K340" s="80" t="s">
        <v>59</v>
      </c>
      <c r="L340" s="80" t="s">
        <v>60</v>
      </c>
    </row>
    <row r="341" spans="1:12" ht="15.75" x14ac:dyDescent="0.25">
      <c r="A341" s="105" t="s">
        <v>780</v>
      </c>
      <c r="B341" s="105" t="s">
        <v>781</v>
      </c>
      <c r="C341" s="80" t="s">
        <v>956</v>
      </c>
      <c r="D341" s="79" t="s">
        <v>782</v>
      </c>
      <c r="E341" s="79" t="s">
        <v>392</v>
      </c>
      <c r="F341" s="85">
        <v>80141</v>
      </c>
      <c r="G341" s="80" t="s">
        <v>13</v>
      </c>
      <c r="H341" s="84"/>
      <c r="I341" s="78"/>
      <c r="J341" s="80" t="s">
        <v>3</v>
      </c>
      <c r="K341" s="80" t="s">
        <v>59</v>
      </c>
      <c r="L341" s="80" t="s">
        <v>60</v>
      </c>
    </row>
    <row r="342" spans="1:12" ht="15.75" x14ac:dyDescent="0.25">
      <c r="A342" s="105" t="s">
        <v>751</v>
      </c>
      <c r="B342" s="105" t="s">
        <v>35</v>
      </c>
      <c r="C342" s="80" t="s">
        <v>1256</v>
      </c>
      <c r="D342" s="79" t="s">
        <v>201</v>
      </c>
      <c r="E342" s="79" t="s">
        <v>234</v>
      </c>
      <c r="F342" s="85">
        <v>80000</v>
      </c>
      <c r="G342" s="80" t="s">
        <v>13</v>
      </c>
      <c r="H342" s="84"/>
      <c r="I342" s="78"/>
      <c r="J342" s="80" t="s">
        <v>3</v>
      </c>
      <c r="K342" s="80" t="s">
        <v>59</v>
      </c>
      <c r="L342" s="80" t="s">
        <v>60</v>
      </c>
    </row>
    <row r="343" spans="1:12" ht="15.75" x14ac:dyDescent="0.25">
      <c r="A343" s="104" t="s">
        <v>989</v>
      </c>
      <c r="B343" s="104" t="s">
        <v>781</v>
      </c>
      <c r="C343" s="76" t="s">
        <v>23</v>
      </c>
      <c r="D343" s="86" t="s">
        <v>729</v>
      </c>
      <c r="E343" s="86" t="s">
        <v>730</v>
      </c>
      <c r="F343" s="84">
        <v>79968</v>
      </c>
      <c r="G343" s="76" t="s">
        <v>13</v>
      </c>
      <c r="H343" s="84"/>
      <c r="I343" s="78"/>
      <c r="J343" s="76" t="s">
        <v>2</v>
      </c>
      <c r="K343" s="76" t="s">
        <v>14</v>
      </c>
      <c r="L343" s="76" t="s">
        <v>15</v>
      </c>
    </row>
    <row r="344" spans="1:12" ht="15.75" x14ac:dyDescent="0.25">
      <c r="A344" s="105" t="s">
        <v>813</v>
      </c>
      <c r="B344" s="105" t="s">
        <v>282</v>
      </c>
      <c r="C344" s="80" t="s">
        <v>3395</v>
      </c>
      <c r="D344" s="79" t="s">
        <v>56</v>
      </c>
      <c r="E344" s="79" t="s">
        <v>814</v>
      </c>
      <c r="F344" s="85">
        <v>79944</v>
      </c>
      <c r="G344" s="76" t="s">
        <v>13</v>
      </c>
      <c r="H344" s="85"/>
      <c r="I344" s="78"/>
      <c r="J344" s="80" t="s">
        <v>3</v>
      </c>
      <c r="K344" s="80" t="s">
        <v>59</v>
      </c>
      <c r="L344" s="80" t="s">
        <v>60</v>
      </c>
    </row>
    <row r="345" spans="1:12" ht="15.75" x14ac:dyDescent="0.25">
      <c r="A345" s="104" t="s">
        <v>425</v>
      </c>
      <c r="B345" s="104" t="s">
        <v>426</v>
      </c>
      <c r="C345" s="76" t="s">
        <v>3506</v>
      </c>
      <c r="D345" s="86" t="s">
        <v>195</v>
      </c>
      <c r="E345" s="86" t="s">
        <v>625</v>
      </c>
      <c r="F345" s="84">
        <v>79865</v>
      </c>
      <c r="G345" s="76" t="s">
        <v>13</v>
      </c>
      <c r="H345" s="85"/>
      <c r="I345" s="78"/>
      <c r="J345" s="76" t="s">
        <v>3</v>
      </c>
      <c r="K345" s="76" t="s">
        <v>59</v>
      </c>
      <c r="L345" s="76" t="s">
        <v>60</v>
      </c>
    </row>
    <row r="346" spans="1:12" ht="15.75" x14ac:dyDescent="0.25">
      <c r="A346" s="105" t="s">
        <v>743</v>
      </c>
      <c r="B346" s="105" t="s">
        <v>744</v>
      </c>
      <c r="C346" s="80" t="s">
        <v>63</v>
      </c>
      <c r="D346" s="79" t="s">
        <v>56</v>
      </c>
      <c r="E346" s="79" t="s">
        <v>189</v>
      </c>
      <c r="F346" s="85">
        <v>79683</v>
      </c>
      <c r="G346" s="80" t="s">
        <v>13</v>
      </c>
      <c r="H346" s="84"/>
      <c r="I346" s="78"/>
      <c r="J346" s="80" t="s">
        <v>1</v>
      </c>
      <c r="K346" s="80" t="s">
        <v>59</v>
      </c>
      <c r="L346" s="80" t="s">
        <v>60</v>
      </c>
    </row>
    <row r="347" spans="1:12" ht="15.75" x14ac:dyDescent="0.25">
      <c r="A347" s="105" t="s">
        <v>3517</v>
      </c>
      <c r="B347" s="105" t="s">
        <v>951</v>
      </c>
      <c r="C347" s="80" t="s">
        <v>58</v>
      </c>
      <c r="D347" s="79" t="s">
        <v>56</v>
      </c>
      <c r="E347" s="79" t="s">
        <v>450</v>
      </c>
      <c r="F347" s="85">
        <v>79665</v>
      </c>
      <c r="G347" s="80" t="s">
        <v>13</v>
      </c>
      <c r="H347" s="84"/>
      <c r="I347" s="78"/>
      <c r="J347" s="80" t="s">
        <v>3</v>
      </c>
      <c r="K347" s="80" t="s">
        <v>59</v>
      </c>
      <c r="L347" s="80" t="s">
        <v>60</v>
      </c>
    </row>
    <row r="348" spans="1:12" ht="15.75" x14ac:dyDescent="0.25">
      <c r="A348" s="104" t="s">
        <v>3933</v>
      </c>
      <c r="B348" s="104" t="s">
        <v>507</v>
      </c>
      <c r="C348" s="76"/>
      <c r="D348" s="86" t="s">
        <v>3934</v>
      </c>
      <c r="E348" s="86" t="s">
        <v>11</v>
      </c>
      <c r="F348" s="84">
        <v>79580</v>
      </c>
      <c r="G348" s="76" t="s">
        <v>13</v>
      </c>
      <c r="H348" s="84"/>
      <c r="I348" s="78"/>
      <c r="J348" s="76" t="s">
        <v>2</v>
      </c>
      <c r="K348" s="76" t="s">
        <v>14</v>
      </c>
      <c r="L348" s="76" t="s">
        <v>15</v>
      </c>
    </row>
    <row r="349" spans="1:12" ht="15.75" x14ac:dyDescent="0.25">
      <c r="A349" s="104" t="s">
        <v>3935</v>
      </c>
      <c r="B349" s="104" t="s">
        <v>1269</v>
      </c>
      <c r="C349" s="76" t="s">
        <v>1265</v>
      </c>
      <c r="D349" s="86" t="s">
        <v>796</v>
      </c>
      <c r="E349" s="86" t="s">
        <v>11</v>
      </c>
      <c r="F349" s="84">
        <v>79580</v>
      </c>
      <c r="G349" s="76" t="s">
        <v>13</v>
      </c>
      <c r="H349" s="84"/>
      <c r="I349" s="78"/>
      <c r="J349" s="76" t="s">
        <v>2</v>
      </c>
      <c r="K349" s="76" t="s">
        <v>14</v>
      </c>
      <c r="L349" s="76" t="s">
        <v>15</v>
      </c>
    </row>
    <row r="350" spans="1:12" ht="15.75" x14ac:dyDescent="0.25">
      <c r="A350" s="105" t="s">
        <v>3502</v>
      </c>
      <c r="B350" s="105" t="s">
        <v>495</v>
      </c>
      <c r="C350" s="80" t="s">
        <v>3503</v>
      </c>
      <c r="D350" s="79" t="s">
        <v>195</v>
      </c>
      <c r="E350" s="79" t="s">
        <v>625</v>
      </c>
      <c r="F350" s="85">
        <v>79493</v>
      </c>
      <c r="G350" s="76" t="s">
        <v>13</v>
      </c>
      <c r="H350" s="85">
        <v>3000</v>
      </c>
      <c r="I350" s="78"/>
      <c r="J350" s="80" t="s">
        <v>3</v>
      </c>
      <c r="K350" s="80" t="s">
        <v>59</v>
      </c>
      <c r="L350" s="80" t="s">
        <v>60</v>
      </c>
    </row>
    <row r="351" spans="1:12" ht="15.75" x14ac:dyDescent="0.25">
      <c r="A351" s="105" t="s">
        <v>878</v>
      </c>
      <c r="B351" s="105" t="s">
        <v>879</v>
      </c>
      <c r="C351" s="76"/>
      <c r="D351" s="79" t="s">
        <v>195</v>
      </c>
      <c r="E351" s="79" t="s">
        <v>766</v>
      </c>
      <c r="F351" s="85">
        <v>79477</v>
      </c>
      <c r="G351" s="76" t="s">
        <v>13</v>
      </c>
      <c r="H351" s="85"/>
      <c r="I351" s="78"/>
      <c r="J351" s="80" t="s">
        <v>3</v>
      </c>
      <c r="K351" s="80" t="s">
        <v>59</v>
      </c>
      <c r="L351" s="80" t="s">
        <v>60</v>
      </c>
    </row>
    <row r="352" spans="1:12" ht="15.75" x14ac:dyDescent="0.25">
      <c r="A352" s="105" t="s">
        <v>822</v>
      </c>
      <c r="B352" s="105" t="s">
        <v>823</v>
      </c>
      <c r="C352" s="80" t="s">
        <v>1484</v>
      </c>
      <c r="D352" s="79" t="s">
        <v>824</v>
      </c>
      <c r="E352" s="79" t="s">
        <v>825</v>
      </c>
      <c r="F352" s="85">
        <v>79456</v>
      </c>
      <c r="G352" s="80" t="s">
        <v>13</v>
      </c>
      <c r="H352" s="84"/>
      <c r="I352" s="85"/>
      <c r="J352" s="80" t="s">
        <v>2</v>
      </c>
      <c r="K352" s="80" t="s">
        <v>14</v>
      </c>
      <c r="L352" s="80" t="s">
        <v>15</v>
      </c>
    </row>
    <row r="353" spans="1:12" ht="15.75" x14ac:dyDescent="0.25">
      <c r="A353" s="104" t="s">
        <v>515</v>
      </c>
      <c r="B353" s="104" t="s">
        <v>516</v>
      </c>
      <c r="C353" s="76"/>
      <c r="D353" s="86" t="s">
        <v>56</v>
      </c>
      <c r="E353" s="86" t="s">
        <v>497</v>
      </c>
      <c r="F353" s="84">
        <v>79356</v>
      </c>
      <c r="G353" s="76" t="s">
        <v>13</v>
      </c>
      <c r="H353" s="84"/>
      <c r="I353" s="78"/>
      <c r="J353" s="76" t="s">
        <v>3</v>
      </c>
      <c r="K353" s="76" t="s">
        <v>59</v>
      </c>
      <c r="L353" s="76" t="s">
        <v>60</v>
      </c>
    </row>
    <row r="354" spans="1:12" ht="15.75" x14ac:dyDescent="0.25">
      <c r="A354" s="104" t="s">
        <v>2671</v>
      </c>
      <c r="B354" s="104" t="s">
        <v>2672</v>
      </c>
      <c r="C354" s="76" t="s">
        <v>35</v>
      </c>
      <c r="D354" s="86" t="s">
        <v>3936</v>
      </c>
      <c r="E354" s="86" t="s">
        <v>1665</v>
      </c>
      <c r="F354" s="84">
        <v>79352</v>
      </c>
      <c r="G354" s="76" t="s">
        <v>13</v>
      </c>
      <c r="H354" s="84"/>
      <c r="I354" s="85"/>
      <c r="J354" s="76" t="s">
        <v>2</v>
      </c>
      <c r="K354" s="76" t="s">
        <v>14</v>
      </c>
      <c r="L354" s="76" t="s">
        <v>15</v>
      </c>
    </row>
    <row r="355" spans="1:12" ht="15.75" x14ac:dyDescent="0.25">
      <c r="A355" s="104" t="s">
        <v>686</v>
      </c>
      <c r="B355" s="104" t="s">
        <v>687</v>
      </c>
      <c r="C355" s="76" t="s">
        <v>3500</v>
      </c>
      <c r="D355" s="86" t="s">
        <v>56</v>
      </c>
      <c r="E355" s="86" t="s">
        <v>607</v>
      </c>
      <c r="F355" s="84">
        <v>79225</v>
      </c>
      <c r="G355" s="76" t="s">
        <v>13</v>
      </c>
      <c r="H355" s="84"/>
      <c r="I355" s="78"/>
      <c r="J355" s="76" t="s">
        <v>3</v>
      </c>
      <c r="K355" s="76" t="s">
        <v>59</v>
      </c>
      <c r="L355" s="76" t="s">
        <v>60</v>
      </c>
    </row>
    <row r="356" spans="1:12" ht="15.75" x14ac:dyDescent="0.25">
      <c r="A356" s="104" t="s">
        <v>831</v>
      </c>
      <c r="B356" s="104" t="s">
        <v>832</v>
      </c>
      <c r="C356" s="76" t="s">
        <v>313</v>
      </c>
      <c r="D356" s="86" t="s">
        <v>3937</v>
      </c>
      <c r="E356" s="86" t="s">
        <v>3938</v>
      </c>
      <c r="F356" s="84">
        <v>79219</v>
      </c>
      <c r="G356" s="76" t="s">
        <v>13</v>
      </c>
      <c r="H356" s="85"/>
      <c r="I356" s="85"/>
      <c r="J356" s="76" t="s">
        <v>2</v>
      </c>
      <c r="K356" s="76" t="s">
        <v>14</v>
      </c>
      <c r="L356" s="76" t="s">
        <v>15</v>
      </c>
    </row>
    <row r="357" spans="1:12" ht="15.75" x14ac:dyDescent="0.25">
      <c r="A357" s="104" t="s">
        <v>870</v>
      </c>
      <c r="B357" s="104" t="s">
        <v>139</v>
      </c>
      <c r="C357" s="76" t="s">
        <v>327</v>
      </c>
      <c r="D357" s="86" t="s">
        <v>195</v>
      </c>
      <c r="E357" s="86" t="s">
        <v>477</v>
      </c>
      <c r="F357" s="84">
        <v>79151</v>
      </c>
      <c r="G357" s="76" t="s">
        <v>13</v>
      </c>
      <c r="H357" s="84"/>
      <c r="I357" s="84"/>
      <c r="J357" s="76" t="s">
        <v>3</v>
      </c>
      <c r="K357" s="76" t="s">
        <v>59</v>
      </c>
      <c r="L357" s="76" t="s">
        <v>60</v>
      </c>
    </row>
    <row r="358" spans="1:12" ht="15.75" x14ac:dyDescent="0.25">
      <c r="A358" s="104" t="s">
        <v>708</v>
      </c>
      <c r="B358" s="104" t="s">
        <v>709</v>
      </c>
      <c r="C358" s="76" t="s">
        <v>2561</v>
      </c>
      <c r="D358" s="86" t="s">
        <v>3939</v>
      </c>
      <c r="E358" s="86" t="s">
        <v>2582</v>
      </c>
      <c r="F358" s="84">
        <v>79106</v>
      </c>
      <c r="G358" s="76" t="s">
        <v>13</v>
      </c>
      <c r="H358" s="84">
        <v>4500</v>
      </c>
      <c r="I358" s="84"/>
      <c r="J358" s="76" t="s">
        <v>3</v>
      </c>
      <c r="K358" s="76" t="s">
        <v>59</v>
      </c>
      <c r="L358" s="76" t="s">
        <v>60</v>
      </c>
    </row>
    <row r="359" spans="1:12" ht="15.75" x14ac:dyDescent="0.25">
      <c r="A359" s="105" t="s">
        <v>3518</v>
      </c>
      <c r="B359" s="105" t="s">
        <v>3519</v>
      </c>
      <c r="C359" s="80" t="s">
        <v>31</v>
      </c>
      <c r="D359" s="79" t="s">
        <v>195</v>
      </c>
      <c r="E359" s="79" t="s">
        <v>527</v>
      </c>
      <c r="F359" s="85">
        <v>79098</v>
      </c>
      <c r="G359" s="80" t="s">
        <v>13</v>
      </c>
      <c r="H359" s="84"/>
      <c r="I359" s="78"/>
      <c r="J359" s="80" t="s">
        <v>3</v>
      </c>
      <c r="K359" s="80" t="s">
        <v>59</v>
      </c>
      <c r="L359" s="80" t="s">
        <v>60</v>
      </c>
    </row>
    <row r="360" spans="1:12" ht="15.75" x14ac:dyDescent="0.25">
      <c r="A360" s="104" t="s">
        <v>3940</v>
      </c>
      <c r="B360" s="104" t="s">
        <v>606</v>
      </c>
      <c r="C360" s="76" t="s">
        <v>3941</v>
      </c>
      <c r="D360" s="86" t="s">
        <v>3942</v>
      </c>
      <c r="E360" s="86" t="s">
        <v>309</v>
      </c>
      <c r="F360" s="84">
        <v>78920</v>
      </c>
      <c r="G360" s="76" t="s">
        <v>13</v>
      </c>
      <c r="H360" s="84"/>
      <c r="I360" s="84"/>
      <c r="J360" s="76" t="s">
        <v>2</v>
      </c>
      <c r="K360" s="76" t="s">
        <v>14</v>
      </c>
      <c r="L360" s="76" t="s">
        <v>15</v>
      </c>
    </row>
    <row r="361" spans="1:12" ht="15.75" x14ac:dyDescent="0.25">
      <c r="A361" s="104" t="s">
        <v>288</v>
      </c>
      <c r="B361" s="104" t="s">
        <v>707</v>
      </c>
      <c r="C361" s="76" t="s">
        <v>2299</v>
      </c>
      <c r="D361" s="86" t="s">
        <v>56</v>
      </c>
      <c r="E361" s="86" t="s">
        <v>508</v>
      </c>
      <c r="F361" s="84">
        <v>78795</v>
      </c>
      <c r="G361" s="76" t="s">
        <v>13</v>
      </c>
      <c r="H361" s="85"/>
      <c r="I361" s="85"/>
      <c r="J361" s="76" t="s">
        <v>3</v>
      </c>
      <c r="K361" s="76" t="s">
        <v>59</v>
      </c>
      <c r="L361" s="76" t="s">
        <v>60</v>
      </c>
    </row>
    <row r="362" spans="1:12" ht="15.75" x14ac:dyDescent="0.25">
      <c r="A362" s="105" t="s">
        <v>703</v>
      </c>
      <c r="B362" s="105" t="s">
        <v>348</v>
      </c>
      <c r="C362" s="80" t="s">
        <v>67</v>
      </c>
      <c r="D362" s="79" t="s">
        <v>56</v>
      </c>
      <c r="E362" s="79" t="s">
        <v>607</v>
      </c>
      <c r="F362" s="85">
        <v>78717</v>
      </c>
      <c r="G362" s="80" t="s">
        <v>13</v>
      </c>
      <c r="H362" s="84"/>
      <c r="I362" s="84"/>
      <c r="J362" s="80" t="s">
        <v>3</v>
      </c>
      <c r="K362" s="80" t="s">
        <v>59</v>
      </c>
      <c r="L362" s="80" t="s">
        <v>60</v>
      </c>
    </row>
    <row r="363" spans="1:12" ht="15.75" x14ac:dyDescent="0.25">
      <c r="A363" s="105" t="s">
        <v>850</v>
      </c>
      <c r="B363" s="105" t="s">
        <v>2514</v>
      </c>
      <c r="C363" s="80" t="s">
        <v>3943</v>
      </c>
      <c r="D363" s="79" t="s">
        <v>3944</v>
      </c>
      <c r="E363" s="79" t="s">
        <v>258</v>
      </c>
      <c r="F363" s="85">
        <v>78695</v>
      </c>
      <c r="G363" s="76" t="s">
        <v>13</v>
      </c>
      <c r="H363" s="85">
        <v>8000</v>
      </c>
      <c r="I363" s="78"/>
      <c r="J363" s="80" t="s">
        <v>3</v>
      </c>
      <c r="K363" s="80" t="s">
        <v>59</v>
      </c>
      <c r="L363" s="80" t="s">
        <v>60</v>
      </c>
    </row>
    <row r="364" spans="1:12" ht="15.75" x14ac:dyDescent="0.25">
      <c r="A364" s="105" t="s">
        <v>897</v>
      </c>
      <c r="B364" s="105" t="s">
        <v>898</v>
      </c>
      <c r="C364" s="80" t="s">
        <v>152</v>
      </c>
      <c r="D364" s="79" t="s">
        <v>195</v>
      </c>
      <c r="E364" s="79" t="s">
        <v>766</v>
      </c>
      <c r="F364" s="85">
        <v>78535</v>
      </c>
      <c r="G364" s="80" t="s">
        <v>13</v>
      </c>
      <c r="H364" s="85"/>
      <c r="I364" s="78"/>
      <c r="J364" s="80" t="s">
        <v>1</v>
      </c>
      <c r="K364" s="80" t="s">
        <v>59</v>
      </c>
      <c r="L364" s="80" t="s">
        <v>60</v>
      </c>
    </row>
    <row r="365" spans="1:12" ht="15.75" x14ac:dyDescent="0.25">
      <c r="A365" s="104" t="s">
        <v>698</v>
      </c>
      <c r="B365" s="104" t="s">
        <v>67</v>
      </c>
      <c r="C365" s="76" t="s">
        <v>8</v>
      </c>
      <c r="D365" s="86" t="s">
        <v>359</v>
      </c>
      <c r="E365" s="86" t="s">
        <v>962</v>
      </c>
      <c r="F365" s="84">
        <v>78487</v>
      </c>
      <c r="G365" s="76" t="s">
        <v>13</v>
      </c>
      <c r="H365" s="84"/>
      <c r="I365" s="78"/>
      <c r="J365" s="76" t="s">
        <v>2</v>
      </c>
      <c r="K365" s="76" t="s">
        <v>14</v>
      </c>
      <c r="L365" s="76" t="s">
        <v>15</v>
      </c>
    </row>
    <row r="366" spans="1:12" ht="15.75" x14ac:dyDescent="0.25">
      <c r="A366" s="104" t="s">
        <v>3945</v>
      </c>
      <c r="B366" s="104" t="s">
        <v>8</v>
      </c>
      <c r="C366" s="76" t="s">
        <v>3946</v>
      </c>
      <c r="D366" s="86" t="s">
        <v>1055</v>
      </c>
      <c r="E366" s="86" t="s">
        <v>1889</v>
      </c>
      <c r="F366" s="84">
        <v>78417</v>
      </c>
      <c r="G366" s="76" t="s">
        <v>13</v>
      </c>
      <c r="H366" s="84"/>
      <c r="I366" s="78"/>
      <c r="J366" s="76" t="s">
        <v>2</v>
      </c>
      <c r="K366" s="76" t="s">
        <v>14</v>
      </c>
      <c r="L366" s="76" t="s">
        <v>15</v>
      </c>
    </row>
    <row r="367" spans="1:12" ht="15.75" x14ac:dyDescent="0.25">
      <c r="A367" s="105" t="s">
        <v>3524</v>
      </c>
      <c r="B367" s="105" t="s">
        <v>928</v>
      </c>
      <c r="C367" s="80" t="s">
        <v>51</v>
      </c>
      <c r="D367" s="79" t="s">
        <v>201</v>
      </c>
      <c r="E367" s="79" t="s">
        <v>302</v>
      </c>
      <c r="F367" s="85">
        <v>78329</v>
      </c>
      <c r="G367" s="80" t="s">
        <v>13</v>
      </c>
      <c r="H367" s="84"/>
      <c r="I367" s="78"/>
      <c r="J367" s="80" t="s">
        <v>3</v>
      </c>
      <c r="K367" s="80" t="s">
        <v>59</v>
      </c>
      <c r="L367" s="80" t="s">
        <v>60</v>
      </c>
    </row>
    <row r="368" spans="1:12" ht="15.75" x14ac:dyDescent="0.25">
      <c r="A368" s="104" t="s">
        <v>741</v>
      </c>
      <c r="B368" s="104" t="s">
        <v>95</v>
      </c>
      <c r="C368" s="76" t="s">
        <v>78</v>
      </c>
      <c r="D368" s="86" t="s">
        <v>742</v>
      </c>
      <c r="E368" s="86" t="s">
        <v>141</v>
      </c>
      <c r="F368" s="84">
        <v>78224</v>
      </c>
      <c r="G368" s="76" t="s">
        <v>13</v>
      </c>
      <c r="H368" s="84"/>
      <c r="I368" s="84"/>
      <c r="J368" s="76" t="s">
        <v>2</v>
      </c>
      <c r="K368" s="76" t="s">
        <v>14</v>
      </c>
      <c r="L368" s="76" t="s">
        <v>15</v>
      </c>
    </row>
    <row r="369" spans="1:12" ht="15.75" x14ac:dyDescent="0.25">
      <c r="A369" s="104" t="s">
        <v>3947</v>
      </c>
      <c r="B369" s="104" t="s">
        <v>724</v>
      </c>
      <c r="C369" s="76" t="s">
        <v>3507</v>
      </c>
      <c r="D369" s="86" t="s">
        <v>56</v>
      </c>
      <c r="E369" s="86" t="s">
        <v>459</v>
      </c>
      <c r="F369" s="84">
        <v>78013</v>
      </c>
      <c r="G369" s="76" t="s">
        <v>13</v>
      </c>
      <c r="H369" s="84"/>
      <c r="I369" s="78"/>
      <c r="J369" s="76" t="s">
        <v>3</v>
      </c>
      <c r="K369" s="76" t="s">
        <v>59</v>
      </c>
      <c r="L369" s="76" t="s">
        <v>60</v>
      </c>
    </row>
    <row r="370" spans="1:12" ht="15.75" x14ac:dyDescent="0.25">
      <c r="A370" s="104" t="s">
        <v>3948</v>
      </c>
      <c r="B370" s="104" t="s">
        <v>67</v>
      </c>
      <c r="C370" s="76" t="s">
        <v>9</v>
      </c>
      <c r="D370" s="86" t="s">
        <v>796</v>
      </c>
      <c r="E370" s="86" t="s">
        <v>11</v>
      </c>
      <c r="F370" s="84">
        <v>77770</v>
      </c>
      <c r="G370" s="76" t="s">
        <v>13</v>
      </c>
      <c r="H370" s="84"/>
      <c r="I370" s="84"/>
      <c r="J370" s="76" t="s">
        <v>2</v>
      </c>
      <c r="K370" s="76" t="s">
        <v>14</v>
      </c>
      <c r="L370" s="76" t="s">
        <v>15</v>
      </c>
    </row>
    <row r="371" spans="1:12" ht="15.75" x14ac:dyDescent="0.25">
      <c r="A371" s="105" t="s">
        <v>295</v>
      </c>
      <c r="B371" s="105" t="s">
        <v>667</v>
      </c>
      <c r="C371" s="76"/>
      <c r="D371" s="79" t="s">
        <v>56</v>
      </c>
      <c r="E371" s="79" t="s">
        <v>93</v>
      </c>
      <c r="F371" s="85">
        <v>77704</v>
      </c>
      <c r="G371" s="80" t="s">
        <v>13</v>
      </c>
      <c r="H371" s="84"/>
      <c r="I371" s="78"/>
      <c r="J371" s="80" t="s">
        <v>3</v>
      </c>
      <c r="K371" s="80" t="s">
        <v>59</v>
      </c>
      <c r="L371" s="80" t="s">
        <v>60</v>
      </c>
    </row>
    <row r="372" spans="1:12" ht="15.75" x14ac:dyDescent="0.25">
      <c r="A372" s="104" t="s">
        <v>991</v>
      </c>
      <c r="B372" s="104" t="s">
        <v>992</v>
      </c>
      <c r="C372" s="76" t="s">
        <v>115</v>
      </c>
      <c r="D372" s="86" t="s">
        <v>729</v>
      </c>
      <c r="E372" s="86" t="s">
        <v>994</v>
      </c>
      <c r="F372" s="84">
        <v>77568</v>
      </c>
      <c r="G372" s="76" t="s">
        <v>13</v>
      </c>
      <c r="H372" s="84"/>
      <c r="I372" s="78"/>
      <c r="J372" s="76" t="s">
        <v>2</v>
      </c>
      <c r="K372" s="76" t="s">
        <v>14</v>
      </c>
      <c r="L372" s="76" t="s">
        <v>15</v>
      </c>
    </row>
    <row r="373" spans="1:12" ht="15.75" x14ac:dyDescent="0.25">
      <c r="A373" s="104" t="s">
        <v>997</v>
      </c>
      <c r="B373" s="104" t="s">
        <v>778</v>
      </c>
      <c r="C373" s="76" t="s">
        <v>349</v>
      </c>
      <c r="D373" s="86" t="s">
        <v>2734</v>
      </c>
      <c r="E373" s="86" t="s">
        <v>999</v>
      </c>
      <c r="F373" s="84">
        <v>77507</v>
      </c>
      <c r="G373" s="76" t="s">
        <v>13</v>
      </c>
      <c r="H373" s="84"/>
      <c r="I373" s="85"/>
      <c r="J373" s="76" t="s">
        <v>2</v>
      </c>
      <c r="K373" s="76" t="s">
        <v>14</v>
      </c>
      <c r="L373" s="76" t="s">
        <v>15</v>
      </c>
    </row>
    <row r="374" spans="1:12" ht="15.75" x14ac:dyDescent="0.25">
      <c r="A374" s="104" t="s">
        <v>917</v>
      </c>
      <c r="B374" s="104" t="s">
        <v>448</v>
      </c>
      <c r="C374" s="76" t="s">
        <v>18</v>
      </c>
      <c r="D374" s="86" t="s">
        <v>1000</v>
      </c>
      <c r="E374" s="86" t="s">
        <v>1001</v>
      </c>
      <c r="F374" s="84">
        <v>77476</v>
      </c>
      <c r="G374" s="76" t="s">
        <v>13</v>
      </c>
      <c r="H374" s="84"/>
      <c r="I374" s="85"/>
      <c r="J374" s="76" t="s">
        <v>2</v>
      </c>
      <c r="K374" s="76" t="s">
        <v>14</v>
      </c>
      <c r="L374" s="76" t="s">
        <v>15</v>
      </c>
    </row>
    <row r="375" spans="1:12" ht="15.75" x14ac:dyDescent="0.25">
      <c r="A375" s="104" t="s">
        <v>654</v>
      </c>
      <c r="B375" s="104" t="s">
        <v>523</v>
      </c>
      <c r="C375" s="76"/>
      <c r="D375" s="86" t="s">
        <v>685</v>
      </c>
      <c r="E375" s="86" t="s">
        <v>53</v>
      </c>
      <c r="F375" s="84">
        <v>77458</v>
      </c>
      <c r="G375" s="76" t="s">
        <v>13</v>
      </c>
      <c r="H375" s="84"/>
      <c r="I375" s="84"/>
      <c r="J375" s="76" t="s">
        <v>2</v>
      </c>
      <c r="K375" s="76" t="s">
        <v>14</v>
      </c>
      <c r="L375" s="76" t="s">
        <v>15</v>
      </c>
    </row>
    <row r="376" spans="1:12" ht="15.75" x14ac:dyDescent="0.25">
      <c r="A376" s="105" t="s">
        <v>767</v>
      </c>
      <c r="B376" s="105" t="s">
        <v>768</v>
      </c>
      <c r="C376" s="80" t="s">
        <v>348</v>
      </c>
      <c r="D376" s="79" t="s">
        <v>201</v>
      </c>
      <c r="E376" s="79" t="s">
        <v>93</v>
      </c>
      <c r="F376" s="85">
        <v>77388</v>
      </c>
      <c r="G376" s="80" t="s">
        <v>13</v>
      </c>
      <c r="H376" s="84"/>
      <c r="I376" s="85"/>
      <c r="J376" s="80" t="s">
        <v>1</v>
      </c>
      <c r="K376" s="80" t="s">
        <v>59</v>
      </c>
      <c r="L376" s="80" t="s">
        <v>60</v>
      </c>
    </row>
    <row r="377" spans="1:12" ht="15.75" x14ac:dyDescent="0.25">
      <c r="A377" s="104" t="s">
        <v>372</v>
      </c>
      <c r="B377" s="104" t="s">
        <v>2730</v>
      </c>
      <c r="C377" s="76" t="s">
        <v>774</v>
      </c>
      <c r="D377" s="86" t="s">
        <v>195</v>
      </c>
      <c r="E377" s="86" t="s">
        <v>477</v>
      </c>
      <c r="F377" s="84">
        <v>77252</v>
      </c>
      <c r="G377" s="76" t="s">
        <v>13</v>
      </c>
      <c r="H377" s="84"/>
      <c r="I377" s="85"/>
      <c r="J377" s="76" t="s">
        <v>1</v>
      </c>
      <c r="K377" s="76" t="s">
        <v>59</v>
      </c>
      <c r="L377" s="76" t="s">
        <v>60</v>
      </c>
    </row>
    <row r="378" spans="1:12" ht="15.75" x14ac:dyDescent="0.25">
      <c r="A378" s="104" t="s">
        <v>851</v>
      </c>
      <c r="B378" s="104" t="s">
        <v>282</v>
      </c>
      <c r="C378" s="76" t="s">
        <v>12</v>
      </c>
      <c r="D378" s="86" t="s">
        <v>796</v>
      </c>
      <c r="E378" s="86" t="s">
        <v>11</v>
      </c>
      <c r="F378" s="84">
        <v>77250</v>
      </c>
      <c r="G378" s="76" t="s">
        <v>13</v>
      </c>
      <c r="H378" s="84"/>
      <c r="I378" s="85"/>
      <c r="J378" s="76" t="s">
        <v>2</v>
      </c>
      <c r="K378" s="76" t="s">
        <v>14</v>
      </c>
      <c r="L378" s="76" t="s">
        <v>15</v>
      </c>
    </row>
    <row r="379" spans="1:12" ht="15.75" x14ac:dyDescent="0.25">
      <c r="A379" s="105" t="s">
        <v>890</v>
      </c>
      <c r="B379" s="105" t="s">
        <v>891</v>
      </c>
      <c r="C379" s="80" t="s">
        <v>184</v>
      </c>
      <c r="D379" s="79" t="s">
        <v>56</v>
      </c>
      <c r="E379" s="79" t="s">
        <v>497</v>
      </c>
      <c r="F379" s="85">
        <v>77139</v>
      </c>
      <c r="G379" s="76" t="s">
        <v>13</v>
      </c>
      <c r="H379" s="85"/>
      <c r="I379" s="85"/>
      <c r="J379" s="80" t="s">
        <v>1</v>
      </c>
      <c r="K379" s="80" t="s">
        <v>59</v>
      </c>
      <c r="L379" s="80" t="s">
        <v>60</v>
      </c>
    </row>
    <row r="380" spans="1:12" ht="15.75" x14ac:dyDescent="0.25">
      <c r="A380" s="104" t="s">
        <v>908</v>
      </c>
      <c r="B380" s="104" t="s">
        <v>909</v>
      </c>
      <c r="C380" s="76"/>
      <c r="D380" s="86" t="s">
        <v>195</v>
      </c>
      <c r="E380" s="86" t="s">
        <v>163</v>
      </c>
      <c r="F380" s="84">
        <v>77101</v>
      </c>
      <c r="G380" s="76" t="s">
        <v>13</v>
      </c>
      <c r="H380" s="84"/>
      <c r="I380" s="85"/>
      <c r="J380" s="76" t="s">
        <v>3</v>
      </c>
      <c r="K380" s="76" t="s">
        <v>59</v>
      </c>
      <c r="L380" s="76" t="s">
        <v>60</v>
      </c>
    </row>
    <row r="381" spans="1:12" ht="15.75" x14ac:dyDescent="0.25">
      <c r="A381" s="104" t="s">
        <v>425</v>
      </c>
      <c r="B381" s="104" t="s">
        <v>282</v>
      </c>
      <c r="C381" s="76" t="s">
        <v>181</v>
      </c>
      <c r="D381" s="86" t="s">
        <v>910</v>
      </c>
      <c r="E381" s="86" t="s">
        <v>911</v>
      </c>
      <c r="F381" s="84">
        <v>77044</v>
      </c>
      <c r="G381" s="76" t="s">
        <v>13</v>
      </c>
      <c r="H381" s="85"/>
      <c r="I381" s="85"/>
      <c r="J381" s="76" t="s">
        <v>2</v>
      </c>
      <c r="K381" s="76" t="s">
        <v>14</v>
      </c>
      <c r="L381" s="76" t="s">
        <v>15</v>
      </c>
    </row>
    <row r="382" spans="1:12" ht="15.75" x14ac:dyDescent="0.25">
      <c r="A382" s="104" t="s">
        <v>986</v>
      </c>
      <c r="B382" s="104" t="s">
        <v>1232</v>
      </c>
      <c r="C382" s="76" t="s">
        <v>115</v>
      </c>
      <c r="D382" s="86" t="s">
        <v>2761</v>
      </c>
      <c r="E382" s="86" t="s">
        <v>547</v>
      </c>
      <c r="F382" s="84">
        <v>77000</v>
      </c>
      <c r="G382" s="76" t="s">
        <v>13</v>
      </c>
      <c r="H382" s="85">
        <v>20000</v>
      </c>
      <c r="I382" s="85"/>
      <c r="J382" s="76" t="s">
        <v>2</v>
      </c>
      <c r="K382" s="76" t="s">
        <v>14</v>
      </c>
      <c r="L382" s="76" t="s">
        <v>15</v>
      </c>
    </row>
    <row r="383" spans="1:12" ht="15.75" x14ac:dyDescent="0.25">
      <c r="A383" s="105" t="s">
        <v>904</v>
      </c>
      <c r="B383" s="105" t="s">
        <v>42</v>
      </c>
      <c r="C383" s="80" t="s">
        <v>1108</v>
      </c>
      <c r="D383" s="79" t="s">
        <v>195</v>
      </c>
      <c r="E383" s="79" t="s">
        <v>258</v>
      </c>
      <c r="F383" s="85">
        <v>76999</v>
      </c>
      <c r="G383" s="80" t="s">
        <v>13</v>
      </c>
      <c r="H383" s="84"/>
      <c r="I383" s="85"/>
      <c r="J383" s="80" t="s">
        <v>3</v>
      </c>
      <c r="K383" s="80" t="s">
        <v>59</v>
      </c>
      <c r="L383" s="80" t="s">
        <v>60</v>
      </c>
    </row>
    <row r="384" spans="1:12" ht="15.75" x14ac:dyDescent="0.25">
      <c r="A384" s="104" t="s">
        <v>3949</v>
      </c>
      <c r="B384" s="104" t="s">
        <v>1803</v>
      </c>
      <c r="C384" s="76" t="s">
        <v>400</v>
      </c>
      <c r="D384" s="86" t="s">
        <v>2729</v>
      </c>
      <c r="E384" s="86" t="s">
        <v>37</v>
      </c>
      <c r="F384" s="84">
        <v>76990</v>
      </c>
      <c r="G384" s="76" t="s">
        <v>13</v>
      </c>
      <c r="H384" s="84"/>
      <c r="I384" s="85"/>
      <c r="J384" s="76" t="s">
        <v>2</v>
      </c>
      <c r="K384" s="76" t="s">
        <v>14</v>
      </c>
      <c r="L384" s="76" t="s">
        <v>15</v>
      </c>
    </row>
    <row r="385" spans="1:12" ht="15.75" x14ac:dyDescent="0.25">
      <c r="A385" s="104" t="s">
        <v>3516</v>
      </c>
      <c r="B385" s="104" t="s">
        <v>127</v>
      </c>
      <c r="C385" s="76"/>
      <c r="D385" s="86" t="s">
        <v>56</v>
      </c>
      <c r="E385" s="86" t="s">
        <v>463</v>
      </c>
      <c r="F385" s="84">
        <v>76959</v>
      </c>
      <c r="G385" s="76" t="s">
        <v>13</v>
      </c>
      <c r="H385" s="84"/>
      <c r="I385" s="85"/>
      <c r="J385" s="76" t="s">
        <v>1</v>
      </c>
      <c r="K385" s="76" t="s">
        <v>59</v>
      </c>
      <c r="L385" s="76" t="s">
        <v>60</v>
      </c>
    </row>
    <row r="386" spans="1:12" ht="15.75" x14ac:dyDescent="0.25">
      <c r="A386" s="105" t="s">
        <v>1033</v>
      </c>
      <c r="B386" s="105" t="s">
        <v>400</v>
      </c>
      <c r="C386" s="80" t="s">
        <v>1830</v>
      </c>
      <c r="D386" s="79" t="s">
        <v>1034</v>
      </c>
      <c r="E386" s="79" t="s">
        <v>53</v>
      </c>
      <c r="F386" s="85">
        <v>76815</v>
      </c>
      <c r="G386" s="80" t="s">
        <v>13</v>
      </c>
      <c r="H386" s="85"/>
      <c r="I386" s="85"/>
      <c r="J386" s="80" t="s">
        <v>2</v>
      </c>
      <c r="K386" s="80" t="s">
        <v>14</v>
      </c>
      <c r="L386" s="80" t="s">
        <v>15</v>
      </c>
    </row>
    <row r="387" spans="1:12" ht="15.75" x14ac:dyDescent="0.25">
      <c r="A387" s="105" t="s">
        <v>880</v>
      </c>
      <c r="B387" s="105" t="s">
        <v>881</v>
      </c>
      <c r="C387" s="76"/>
      <c r="D387" s="79" t="s">
        <v>56</v>
      </c>
      <c r="E387" s="79" t="s">
        <v>189</v>
      </c>
      <c r="F387" s="85">
        <v>76746</v>
      </c>
      <c r="G387" s="76" t="s">
        <v>13</v>
      </c>
      <c r="H387" s="85"/>
      <c r="I387" s="85"/>
      <c r="J387" s="80" t="s">
        <v>3</v>
      </c>
      <c r="K387" s="80" t="s">
        <v>59</v>
      </c>
      <c r="L387" s="80" t="s">
        <v>60</v>
      </c>
    </row>
    <row r="388" spans="1:12" ht="15.75" x14ac:dyDescent="0.25">
      <c r="A388" s="105" t="s">
        <v>1009</v>
      </c>
      <c r="B388" s="105" t="s">
        <v>1010</v>
      </c>
      <c r="C388" s="80" t="s">
        <v>2351</v>
      </c>
      <c r="D388" s="79" t="s">
        <v>195</v>
      </c>
      <c r="E388" s="79" t="s">
        <v>459</v>
      </c>
      <c r="F388" s="85">
        <v>76706</v>
      </c>
      <c r="G388" s="76" t="s">
        <v>13</v>
      </c>
      <c r="H388" s="85"/>
      <c r="I388" s="85"/>
      <c r="J388" s="80" t="s">
        <v>3</v>
      </c>
      <c r="K388" s="80" t="s">
        <v>59</v>
      </c>
      <c r="L388" s="80" t="s">
        <v>60</v>
      </c>
    </row>
    <row r="389" spans="1:12" ht="15.75" x14ac:dyDescent="0.25">
      <c r="A389" s="105" t="s">
        <v>932</v>
      </c>
      <c r="B389" s="105" t="s">
        <v>933</v>
      </c>
      <c r="C389" s="76"/>
      <c r="D389" s="79" t="s">
        <v>195</v>
      </c>
      <c r="E389" s="79" t="s">
        <v>508</v>
      </c>
      <c r="F389" s="85">
        <v>76660</v>
      </c>
      <c r="G389" s="80" t="s">
        <v>13</v>
      </c>
      <c r="H389" s="84"/>
      <c r="I389" s="85"/>
      <c r="J389" s="80" t="s">
        <v>3</v>
      </c>
      <c r="K389" s="80" t="s">
        <v>59</v>
      </c>
      <c r="L389" s="80" t="s">
        <v>60</v>
      </c>
    </row>
    <row r="390" spans="1:12" ht="15.75" x14ac:dyDescent="0.25">
      <c r="A390" s="105" t="s">
        <v>680</v>
      </c>
      <c r="B390" s="105" t="s">
        <v>681</v>
      </c>
      <c r="C390" s="80" t="s">
        <v>87</v>
      </c>
      <c r="D390" s="79" t="s">
        <v>56</v>
      </c>
      <c r="E390" s="79" t="s">
        <v>270</v>
      </c>
      <c r="F390" s="85">
        <v>76537</v>
      </c>
      <c r="G390" s="80" t="s">
        <v>13</v>
      </c>
      <c r="H390" s="84"/>
      <c r="I390" s="84"/>
      <c r="J390" s="80" t="s">
        <v>1</v>
      </c>
      <c r="K390" s="80" t="s">
        <v>59</v>
      </c>
      <c r="L390" s="80" t="s">
        <v>60</v>
      </c>
    </row>
    <row r="391" spans="1:12" ht="15.75" x14ac:dyDescent="0.25">
      <c r="A391" s="105" t="s">
        <v>919</v>
      </c>
      <c r="B391" s="105" t="s">
        <v>778</v>
      </c>
      <c r="C391" s="80" t="s">
        <v>91</v>
      </c>
      <c r="D391" s="79" t="s">
        <v>1027</v>
      </c>
      <c r="E391" s="79" t="s">
        <v>53</v>
      </c>
      <c r="F391" s="85">
        <v>76520</v>
      </c>
      <c r="G391" s="80" t="s">
        <v>13</v>
      </c>
      <c r="H391" s="84"/>
      <c r="I391" s="85"/>
      <c r="J391" s="80" t="s">
        <v>2</v>
      </c>
      <c r="K391" s="80" t="s">
        <v>14</v>
      </c>
      <c r="L391" s="80" t="s">
        <v>15</v>
      </c>
    </row>
    <row r="392" spans="1:12" ht="15.75" x14ac:dyDescent="0.25">
      <c r="A392" s="105" t="s">
        <v>721</v>
      </c>
      <c r="B392" s="105" t="s">
        <v>722</v>
      </c>
      <c r="C392" s="76"/>
      <c r="D392" s="79" t="s">
        <v>56</v>
      </c>
      <c r="E392" s="79" t="s">
        <v>280</v>
      </c>
      <c r="F392" s="85">
        <v>76505</v>
      </c>
      <c r="G392" s="80" t="s">
        <v>13</v>
      </c>
      <c r="H392" s="84"/>
      <c r="I392" s="85"/>
      <c r="J392" s="80" t="s">
        <v>3</v>
      </c>
      <c r="K392" s="80" t="s">
        <v>59</v>
      </c>
      <c r="L392" s="80" t="s">
        <v>60</v>
      </c>
    </row>
    <row r="393" spans="1:12" ht="15.75" x14ac:dyDescent="0.25">
      <c r="A393" s="104" t="s">
        <v>1018</v>
      </c>
      <c r="B393" s="104" t="s">
        <v>67</v>
      </c>
      <c r="C393" s="76" t="s">
        <v>13</v>
      </c>
      <c r="D393" s="86" t="s">
        <v>1017</v>
      </c>
      <c r="E393" s="86" t="s">
        <v>80</v>
      </c>
      <c r="F393" s="84">
        <v>76500</v>
      </c>
      <c r="G393" s="76" t="s">
        <v>13</v>
      </c>
      <c r="H393" s="84"/>
      <c r="I393" s="85"/>
      <c r="J393" s="76" t="s">
        <v>2</v>
      </c>
      <c r="K393" s="76" t="s">
        <v>14</v>
      </c>
      <c r="L393" s="76" t="s">
        <v>15</v>
      </c>
    </row>
    <row r="394" spans="1:12" ht="15.75" x14ac:dyDescent="0.25">
      <c r="A394" s="105" t="s">
        <v>170</v>
      </c>
      <c r="B394" s="105" t="s">
        <v>171</v>
      </c>
      <c r="C394" s="80" t="s">
        <v>144</v>
      </c>
      <c r="D394" s="79" t="s">
        <v>3950</v>
      </c>
      <c r="E394" s="79" t="s">
        <v>173</v>
      </c>
      <c r="F394" s="85">
        <v>76500</v>
      </c>
      <c r="G394" s="80" t="s">
        <v>13</v>
      </c>
      <c r="H394" s="84"/>
      <c r="I394" s="85"/>
      <c r="J394" s="80" t="s">
        <v>2</v>
      </c>
      <c r="K394" s="80" t="s">
        <v>14</v>
      </c>
      <c r="L394" s="80" t="s">
        <v>15</v>
      </c>
    </row>
    <row r="395" spans="1:12" ht="15.75" x14ac:dyDescent="0.25">
      <c r="A395" s="105" t="s">
        <v>1662</v>
      </c>
      <c r="B395" s="105" t="s">
        <v>1738</v>
      </c>
      <c r="C395" s="80" t="s">
        <v>3533</v>
      </c>
      <c r="D395" s="79" t="s">
        <v>2736</v>
      </c>
      <c r="E395" s="79" t="s">
        <v>505</v>
      </c>
      <c r="F395" s="85">
        <v>76487</v>
      </c>
      <c r="G395" s="80" t="s">
        <v>13</v>
      </c>
      <c r="H395" s="85">
        <v>2500</v>
      </c>
      <c r="I395" s="85"/>
      <c r="J395" s="80" t="s">
        <v>2</v>
      </c>
      <c r="K395" s="80" t="s">
        <v>14</v>
      </c>
      <c r="L395" s="80" t="s">
        <v>15</v>
      </c>
    </row>
    <row r="396" spans="1:12" ht="15.75" x14ac:dyDescent="0.25">
      <c r="A396" s="104" t="s">
        <v>876</v>
      </c>
      <c r="B396" s="104" t="s">
        <v>877</v>
      </c>
      <c r="C396" s="76" t="s">
        <v>87</v>
      </c>
      <c r="D396" s="86" t="s">
        <v>195</v>
      </c>
      <c r="E396" s="86" t="s">
        <v>270</v>
      </c>
      <c r="F396" s="84">
        <v>76331</v>
      </c>
      <c r="G396" s="76" t="s">
        <v>13</v>
      </c>
      <c r="H396" s="84"/>
      <c r="I396" s="85"/>
      <c r="J396" s="76" t="s">
        <v>3</v>
      </c>
      <c r="K396" s="76" t="s">
        <v>59</v>
      </c>
      <c r="L396" s="76" t="s">
        <v>60</v>
      </c>
    </row>
    <row r="397" spans="1:12" ht="15.75" x14ac:dyDescent="0.25">
      <c r="A397" s="105" t="s">
        <v>697</v>
      </c>
      <c r="B397" s="105" t="s">
        <v>175</v>
      </c>
      <c r="C397" s="80" t="s">
        <v>17</v>
      </c>
      <c r="D397" s="79" t="s">
        <v>195</v>
      </c>
      <c r="E397" s="79" t="s">
        <v>514</v>
      </c>
      <c r="F397" s="85">
        <v>76266</v>
      </c>
      <c r="G397" s="76" t="s">
        <v>13</v>
      </c>
      <c r="H397" s="85"/>
      <c r="I397" s="85"/>
      <c r="J397" s="80" t="s">
        <v>3</v>
      </c>
      <c r="K397" s="80" t="s">
        <v>59</v>
      </c>
      <c r="L397" s="80" t="s">
        <v>60</v>
      </c>
    </row>
    <row r="398" spans="1:12" ht="15.75" x14ac:dyDescent="0.25">
      <c r="A398" s="104" t="s">
        <v>871</v>
      </c>
      <c r="B398" s="104" t="s">
        <v>872</v>
      </c>
      <c r="C398" s="76" t="s">
        <v>349</v>
      </c>
      <c r="D398" s="86" t="s">
        <v>873</v>
      </c>
      <c r="E398" s="86" t="s">
        <v>129</v>
      </c>
      <c r="F398" s="84">
        <v>76242</v>
      </c>
      <c r="G398" s="76" t="s">
        <v>13</v>
      </c>
      <c r="H398" s="84"/>
      <c r="I398" s="85"/>
      <c r="J398" s="76" t="s">
        <v>2</v>
      </c>
      <c r="K398" s="76" t="s">
        <v>14</v>
      </c>
      <c r="L398" s="76" t="s">
        <v>15</v>
      </c>
    </row>
    <row r="399" spans="1:12" ht="15.75" x14ac:dyDescent="0.25">
      <c r="A399" s="104" t="s">
        <v>1026</v>
      </c>
      <c r="B399" s="104" t="s">
        <v>50</v>
      </c>
      <c r="C399" s="76" t="s">
        <v>43</v>
      </c>
      <c r="D399" s="86" t="s">
        <v>1027</v>
      </c>
      <c r="E399" s="86" t="s">
        <v>53</v>
      </c>
      <c r="F399" s="84">
        <v>76236</v>
      </c>
      <c r="G399" s="76" t="s">
        <v>13</v>
      </c>
      <c r="H399" s="85"/>
      <c r="I399" s="85"/>
      <c r="J399" s="76" t="s">
        <v>2</v>
      </c>
      <c r="K399" s="76" t="s">
        <v>14</v>
      </c>
      <c r="L399" s="76" t="s">
        <v>15</v>
      </c>
    </row>
    <row r="400" spans="1:12" ht="15.75" x14ac:dyDescent="0.25">
      <c r="A400" s="104" t="s">
        <v>758</v>
      </c>
      <c r="B400" s="104" t="s">
        <v>650</v>
      </c>
      <c r="C400" s="76" t="s">
        <v>67</v>
      </c>
      <c r="D400" s="86" t="s">
        <v>195</v>
      </c>
      <c r="E400" s="86" t="s">
        <v>463</v>
      </c>
      <c r="F400" s="84">
        <v>76196</v>
      </c>
      <c r="G400" s="76" t="s">
        <v>13</v>
      </c>
      <c r="H400" s="84"/>
      <c r="I400" s="85"/>
      <c r="J400" s="76" t="s">
        <v>3</v>
      </c>
      <c r="K400" s="76" t="s">
        <v>59</v>
      </c>
      <c r="L400" s="76" t="s">
        <v>60</v>
      </c>
    </row>
    <row r="401" spans="1:12" ht="15.75" x14ac:dyDescent="0.25">
      <c r="A401" s="104" t="s">
        <v>3951</v>
      </c>
      <c r="B401" s="104" t="s">
        <v>35</v>
      </c>
      <c r="C401" s="76" t="s">
        <v>102</v>
      </c>
      <c r="D401" s="86" t="s">
        <v>3508</v>
      </c>
      <c r="E401" s="86" t="s">
        <v>11</v>
      </c>
      <c r="F401" s="84">
        <v>76000</v>
      </c>
      <c r="G401" s="76" t="s">
        <v>13</v>
      </c>
      <c r="H401" s="85"/>
      <c r="I401" s="85"/>
      <c r="J401" s="76" t="s">
        <v>2</v>
      </c>
      <c r="K401" s="76" t="s">
        <v>14</v>
      </c>
      <c r="L401" s="76" t="s">
        <v>15</v>
      </c>
    </row>
    <row r="402" spans="1:12" ht="15.75" x14ac:dyDescent="0.25">
      <c r="A402" s="105" t="s">
        <v>1035</v>
      </c>
      <c r="B402" s="105" t="s">
        <v>1036</v>
      </c>
      <c r="C402" s="76"/>
      <c r="D402" s="79" t="s">
        <v>3535</v>
      </c>
      <c r="E402" s="79" t="s">
        <v>3952</v>
      </c>
      <c r="F402" s="85">
        <v>75867</v>
      </c>
      <c r="G402" s="80" t="s">
        <v>13</v>
      </c>
      <c r="H402" s="84"/>
      <c r="I402" s="85"/>
      <c r="J402" s="80" t="s">
        <v>2</v>
      </c>
      <c r="K402" s="80" t="s">
        <v>14</v>
      </c>
      <c r="L402" s="80" t="s">
        <v>15</v>
      </c>
    </row>
    <row r="403" spans="1:12" ht="15.75" x14ac:dyDescent="0.25">
      <c r="A403" s="104" t="s">
        <v>942</v>
      </c>
      <c r="B403" s="104" t="s">
        <v>943</v>
      </c>
      <c r="C403" s="76" t="s">
        <v>23</v>
      </c>
      <c r="D403" s="86" t="s">
        <v>195</v>
      </c>
      <c r="E403" s="86" t="s">
        <v>221</v>
      </c>
      <c r="F403" s="84">
        <v>75768</v>
      </c>
      <c r="G403" s="76" t="s">
        <v>13</v>
      </c>
      <c r="H403" s="84"/>
      <c r="I403" s="85"/>
      <c r="J403" s="76" t="s">
        <v>3</v>
      </c>
      <c r="K403" s="76" t="s">
        <v>59</v>
      </c>
      <c r="L403" s="76" t="s">
        <v>60</v>
      </c>
    </row>
    <row r="404" spans="1:12" ht="15.75" x14ac:dyDescent="0.25">
      <c r="A404" s="104" t="s">
        <v>600</v>
      </c>
      <c r="B404" s="104" t="s">
        <v>601</v>
      </c>
      <c r="C404" s="76" t="s">
        <v>144</v>
      </c>
      <c r="D404" s="86" t="s">
        <v>3953</v>
      </c>
      <c r="E404" s="86" t="s">
        <v>603</v>
      </c>
      <c r="F404" s="84">
        <v>75748</v>
      </c>
      <c r="G404" s="76" t="s">
        <v>13</v>
      </c>
      <c r="H404" s="84">
        <v>4000</v>
      </c>
      <c r="I404" s="85"/>
      <c r="J404" s="76" t="s">
        <v>3</v>
      </c>
      <c r="K404" s="76" t="s">
        <v>59</v>
      </c>
      <c r="L404" s="76" t="s">
        <v>60</v>
      </c>
    </row>
    <row r="405" spans="1:12" ht="15.75" x14ac:dyDescent="0.25">
      <c r="A405" s="104" t="s">
        <v>1042</v>
      </c>
      <c r="B405" s="104" t="s">
        <v>1043</v>
      </c>
      <c r="C405" s="76"/>
      <c r="D405" s="86" t="s">
        <v>1044</v>
      </c>
      <c r="E405" s="86" t="s">
        <v>3376</v>
      </c>
      <c r="F405" s="84">
        <v>75700</v>
      </c>
      <c r="G405" s="76" t="s">
        <v>13</v>
      </c>
      <c r="H405" s="84"/>
      <c r="I405" s="85"/>
      <c r="J405" s="76" t="s">
        <v>2</v>
      </c>
      <c r="K405" s="76" t="s">
        <v>14</v>
      </c>
      <c r="L405" s="76" t="s">
        <v>15</v>
      </c>
    </row>
    <row r="406" spans="1:12" ht="15.75" x14ac:dyDescent="0.25">
      <c r="A406" s="105" t="s">
        <v>533</v>
      </c>
      <c r="B406" s="105" t="s">
        <v>534</v>
      </c>
      <c r="C406" s="80" t="s">
        <v>3525</v>
      </c>
      <c r="D406" s="79" t="s">
        <v>56</v>
      </c>
      <c r="E406" s="79" t="s">
        <v>535</v>
      </c>
      <c r="F406" s="85">
        <v>75683</v>
      </c>
      <c r="G406" s="80" t="s">
        <v>13</v>
      </c>
      <c r="H406" s="85">
        <v>1500</v>
      </c>
      <c r="I406" s="85"/>
      <c r="J406" s="80" t="s">
        <v>3</v>
      </c>
      <c r="K406" s="80" t="s">
        <v>59</v>
      </c>
      <c r="L406" s="80" t="s">
        <v>60</v>
      </c>
    </row>
    <row r="407" spans="1:12" ht="15.75" x14ac:dyDescent="0.25">
      <c r="A407" s="104" t="s">
        <v>955</v>
      </c>
      <c r="B407" s="104" t="s">
        <v>956</v>
      </c>
      <c r="C407" s="76" t="s">
        <v>3528</v>
      </c>
      <c r="D407" s="86" t="s">
        <v>195</v>
      </c>
      <c r="E407" s="86" t="s">
        <v>508</v>
      </c>
      <c r="F407" s="84">
        <v>75622</v>
      </c>
      <c r="G407" s="76" t="s">
        <v>13</v>
      </c>
      <c r="H407" s="85"/>
      <c r="I407" s="85"/>
      <c r="J407" s="76" t="s">
        <v>3</v>
      </c>
      <c r="K407" s="76" t="s">
        <v>59</v>
      </c>
      <c r="L407" s="76" t="s">
        <v>60</v>
      </c>
    </row>
    <row r="408" spans="1:12" ht="15.75" x14ac:dyDescent="0.25">
      <c r="A408" s="104" t="s">
        <v>719</v>
      </c>
      <c r="B408" s="104" t="s">
        <v>42</v>
      </c>
      <c r="C408" s="76" t="s">
        <v>187</v>
      </c>
      <c r="D408" s="86" t="s">
        <v>195</v>
      </c>
      <c r="E408" s="86" t="s">
        <v>211</v>
      </c>
      <c r="F408" s="84">
        <v>75589</v>
      </c>
      <c r="G408" s="76" t="s">
        <v>13</v>
      </c>
      <c r="H408" s="84"/>
      <c r="I408" s="85"/>
      <c r="J408" s="76" t="s">
        <v>3</v>
      </c>
      <c r="K408" s="76" t="s">
        <v>59</v>
      </c>
      <c r="L408" s="76" t="s">
        <v>60</v>
      </c>
    </row>
    <row r="409" spans="1:12" ht="15.75" x14ac:dyDescent="0.25">
      <c r="A409" s="104" t="s">
        <v>2725</v>
      </c>
      <c r="B409" s="104" t="s">
        <v>248</v>
      </c>
      <c r="C409" s="76" t="s">
        <v>224</v>
      </c>
      <c r="D409" s="86" t="s">
        <v>195</v>
      </c>
      <c r="E409" s="86" t="s">
        <v>501</v>
      </c>
      <c r="F409" s="84">
        <v>75580</v>
      </c>
      <c r="G409" s="76" t="s">
        <v>13</v>
      </c>
      <c r="H409" s="84"/>
      <c r="I409" s="84"/>
      <c r="J409" s="76" t="s">
        <v>3</v>
      </c>
      <c r="K409" s="76" t="s">
        <v>59</v>
      </c>
      <c r="L409" s="76" t="s">
        <v>60</v>
      </c>
    </row>
    <row r="410" spans="1:12" ht="15.75" x14ac:dyDescent="0.25">
      <c r="A410" s="105" t="s">
        <v>695</v>
      </c>
      <c r="B410" s="105" t="s">
        <v>696</v>
      </c>
      <c r="C410" s="80" t="s">
        <v>483</v>
      </c>
      <c r="D410" s="79" t="s">
        <v>195</v>
      </c>
      <c r="E410" s="79" t="s">
        <v>189</v>
      </c>
      <c r="F410" s="85">
        <v>75532</v>
      </c>
      <c r="G410" s="80" t="s">
        <v>13</v>
      </c>
      <c r="H410" s="84"/>
      <c r="I410" s="84"/>
      <c r="J410" s="80" t="s">
        <v>3</v>
      </c>
      <c r="K410" s="80" t="s">
        <v>59</v>
      </c>
      <c r="L410" s="80" t="s">
        <v>60</v>
      </c>
    </row>
    <row r="411" spans="1:12" ht="15.75" x14ac:dyDescent="0.25">
      <c r="A411" s="105" t="s">
        <v>795</v>
      </c>
      <c r="B411" s="105" t="s">
        <v>3395</v>
      </c>
      <c r="C411" s="80" t="s">
        <v>58</v>
      </c>
      <c r="D411" s="79" t="s">
        <v>3954</v>
      </c>
      <c r="E411" s="79" t="s">
        <v>125</v>
      </c>
      <c r="F411" s="85">
        <v>75528</v>
      </c>
      <c r="G411" s="76" t="s">
        <v>13</v>
      </c>
      <c r="H411" s="85"/>
      <c r="I411" s="85"/>
      <c r="J411" s="80" t="s">
        <v>1</v>
      </c>
      <c r="K411" s="80" t="s">
        <v>59</v>
      </c>
      <c r="L411" s="80" t="s">
        <v>60</v>
      </c>
    </row>
    <row r="412" spans="1:12" ht="15.75" x14ac:dyDescent="0.25">
      <c r="A412" s="105" t="s">
        <v>888</v>
      </c>
      <c r="B412" s="105" t="s">
        <v>889</v>
      </c>
      <c r="C412" s="80" t="s">
        <v>361</v>
      </c>
      <c r="D412" s="79" t="s">
        <v>195</v>
      </c>
      <c r="E412" s="79" t="s">
        <v>258</v>
      </c>
      <c r="F412" s="85">
        <v>75522</v>
      </c>
      <c r="G412" s="80" t="s">
        <v>13</v>
      </c>
      <c r="H412" s="84"/>
      <c r="I412" s="85"/>
      <c r="J412" s="80" t="s">
        <v>3</v>
      </c>
      <c r="K412" s="80" t="s">
        <v>59</v>
      </c>
      <c r="L412" s="80" t="s">
        <v>60</v>
      </c>
    </row>
    <row r="413" spans="1:12" ht="15.75" x14ac:dyDescent="0.25">
      <c r="A413" s="105" t="s">
        <v>682</v>
      </c>
      <c r="B413" s="105" t="s">
        <v>55</v>
      </c>
      <c r="C413" s="80" t="s">
        <v>844</v>
      </c>
      <c r="D413" s="79" t="s">
        <v>449</v>
      </c>
      <c r="E413" s="79" t="s">
        <v>814</v>
      </c>
      <c r="F413" s="85">
        <v>75489</v>
      </c>
      <c r="G413" s="80" t="s">
        <v>13</v>
      </c>
      <c r="H413" s="85">
        <v>6000</v>
      </c>
      <c r="I413" s="85"/>
      <c r="J413" s="80" t="s">
        <v>0</v>
      </c>
      <c r="K413" s="80" t="s">
        <v>14</v>
      </c>
      <c r="L413" s="76" t="s">
        <v>7373</v>
      </c>
    </row>
    <row r="414" spans="1:12" ht="15.75" x14ac:dyDescent="0.25">
      <c r="A414" s="104" t="s">
        <v>1054</v>
      </c>
      <c r="B414" s="104" t="s">
        <v>127</v>
      </c>
      <c r="C414" s="76" t="s">
        <v>668</v>
      </c>
      <c r="D414" s="86" t="s">
        <v>1055</v>
      </c>
      <c r="E414" s="86" t="s">
        <v>2740</v>
      </c>
      <c r="F414" s="84">
        <v>75480</v>
      </c>
      <c r="G414" s="76" t="s">
        <v>13</v>
      </c>
      <c r="H414" s="84"/>
      <c r="I414" s="85"/>
      <c r="J414" s="76" t="s">
        <v>2</v>
      </c>
      <c r="K414" s="76" t="s">
        <v>14</v>
      </c>
      <c r="L414" s="76" t="s">
        <v>15</v>
      </c>
    </row>
    <row r="415" spans="1:12" ht="15.75" x14ac:dyDescent="0.25">
      <c r="A415" s="105" t="s">
        <v>966</v>
      </c>
      <c r="B415" s="105" t="s">
        <v>347</v>
      </c>
      <c r="C415" s="80" t="s">
        <v>349</v>
      </c>
      <c r="D415" s="79" t="s">
        <v>195</v>
      </c>
      <c r="E415" s="79" t="s">
        <v>373</v>
      </c>
      <c r="F415" s="85">
        <v>75429</v>
      </c>
      <c r="G415" s="80" t="s">
        <v>13</v>
      </c>
      <c r="H415" s="84"/>
      <c r="I415" s="85"/>
      <c r="J415" s="80" t="s">
        <v>3</v>
      </c>
      <c r="K415" s="80" t="s">
        <v>59</v>
      </c>
      <c r="L415" s="80" t="s">
        <v>60</v>
      </c>
    </row>
    <row r="416" spans="1:12" ht="15.75" x14ac:dyDescent="0.25">
      <c r="A416" s="105" t="s">
        <v>2724</v>
      </c>
      <c r="B416" s="105" t="s">
        <v>1663</v>
      </c>
      <c r="C416" s="80" t="s">
        <v>207</v>
      </c>
      <c r="D416" s="79" t="s">
        <v>56</v>
      </c>
      <c r="E416" s="79" t="s">
        <v>463</v>
      </c>
      <c r="F416" s="85">
        <v>75425</v>
      </c>
      <c r="G416" s="80" t="s">
        <v>13</v>
      </c>
      <c r="H416" s="84"/>
      <c r="I416" s="85"/>
      <c r="J416" s="80" t="s">
        <v>3</v>
      </c>
      <c r="K416" s="80" t="s">
        <v>59</v>
      </c>
      <c r="L416" s="80" t="s">
        <v>60</v>
      </c>
    </row>
    <row r="417" spans="1:12" ht="15.75" x14ac:dyDescent="0.25">
      <c r="A417" s="104" t="s">
        <v>506</v>
      </c>
      <c r="B417" s="104" t="s">
        <v>507</v>
      </c>
      <c r="C417" s="76" t="s">
        <v>67</v>
      </c>
      <c r="D417" s="86" t="s">
        <v>56</v>
      </c>
      <c r="E417" s="86" t="s">
        <v>508</v>
      </c>
      <c r="F417" s="84">
        <v>75352</v>
      </c>
      <c r="G417" s="76" t="s">
        <v>13</v>
      </c>
      <c r="H417" s="84"/>
      <c r="I417" s="85"/>
      <c r="J417" s="76" t="s">
        <v>3</v>
      </c>
      <c r="K417" s="76" t="s">
        <v>59</v>
      </c>
      <c r="L417" s="76" t="s">
        <v>60</v>
      </c>
    </row>
    <row r="418" spans="1:12" ht="15.75" x14ac:dyDescent="0.25">
      <c r="A418" s="105" t="s">
        <v>723</v>
      </c>
      <c r="B418" s="105" t="s">
        <v>960</v>
      </c>
      <c r="C418" s="80" t="s">
        <v>3529</v>
      </c>
      <c r="D418" s="79" t="s">
        <v>195</v>
      </c>
      <c r="E418" s="79" t="s">
        <v>508</v>
      </c>
      <c r="F418" s="85">
        <v>75306</v>
      </c>
      <c r="G418" s="80" t="s">
        <v>13</v>
      </c>
      <c r="H418" s="84"/>
      <c r="I418" s="85"/>
      <c r="J418" s="80" t="s">
        <v>3</v>
      </c>
      <c r="K418" s="80" t="s">
        <v>59</v>
      </c>
      <c r="L418" s="80" t="s">
        <v>60</v>
      </c>
    </row>
    <row r="419" spans="1:12" ht="15.75" x14ac:dyDescent="0.25">
      <c r="A419" s="105" t="s">
        <v>952</v>
      </c>
      <c r="B419" s="105" t="s">
        <v>70</v>
      </c>
      <c r="C419" s="80" t="s">
        <v>3530</v>
      </c>
      <c r="D419" s="79" t="s">
        <v>195</v>
      </c>
      <c r="E419" s="79" t="s">
        <v>221</v>
      </c>
      <c r="F419" s="85">
        <v>75282</v>
      </c>
      <c r="G419" s="80" t="s">
        <v>13</v>
      </c>
      <c r="H419" s="84"/>
      <c r="I419" s="84"/>
      <c r="J419" s="80" t="s">
        <v>3</v>
      </c>
      <c r="K419" s="80" t="s">
        <v>59</v>
      </c>
      <c r="L419" s="80" t="s">
        <v>60</v>
      </c>
    </row>
    <row r="420" spans="1:12" ht="15.75" x14ac:dyDescent="0.25">
      <c r="A420" s="105" t="s">
        <v>854</v>
      </c>
      <c r="B420" s="105" t="s">
        <v>210</v>
      </c>
      <c r="C420" s="80" t="s">
        <v>115</v>
      </c>
      <c r="D420" s="79" t="s">
        <v>359</v>
      </c>
      <c r="E420" s="79" t="s">
        <v>89</v>
      </c>
      <c r="F420" s="85">
        <v>75251</v>
      </c>
      <c r="G420" s="80" t="s">
        <v>13</v>
      </c>
      <c r="H420" s="84"/>
      <c r="I420" s="85"/>
      <c r="J420" s="80" t="s">
        <v>2</v>
      </c>
      <c r="K420" s="80" t="s">
        <v>14</v>
      </c>
      <c r="L420" s="80" t="s">
        <v>15</v>
      </c>
    </row>
    <row r="421" spans="1:12" ht="15.75" x14ac:dyDescent="0.25">
      <c r="A421" s="105" t="s">
        <v>2731</v>
      </c>
      <c r="B421" s="105" t="s">
        <v>111</v>
      </c>
      <c r="C421" s="80" t="s">
        <v>210</v>
      </c>
      <c r="D421" s="79" t="s">
        <v>195</v>
      </c>
      <c r="E421" s="79" t="s">
        <v>221</v>
      </c>
      <c r="F421" s="85">
        <v>75235</v>
      </c>
      <c r="G421" s="80" t="s">
        <v>13</v>
      </c>
      <c r="H421" s="84"/>
      <c r="I421" s="85"/>
      <c r="J421" s="80" t="s">
        <v>3</v>
      </c>
      <c r="K421" s="80" t="s">
        <v>59</v>
      </c>
      <c r="L421" s="80" t="s">
        <v>60</v>
      </c>
    </row>
    <row r="422" spans="1:12" ht="15.75" x14ac:dyDescent="0.25">
      <c r="A422" s="105" t="s">
        <v>983</v>
      </c>
      <c r="B422" s="105" t="s">
        <v>984</v>
      </c>
      <c r="C422" s="80" t="s">
        <v>3531</v>
      </c>
      <c r="D422" s="79" t="s">
        <v>985</v>
      </c>
      <c r="E422" s="79" t="s">
        <v>603</v>
      </c>
      <c r="F422" s="85">
        <v>75147</v>
      </c>
      <c r="G422" s="80" t="s">
        <v>13</v>
      </c>
      <c r="H422" s="85">
        <v>2000</v>
      </c>
      <c r="I422" s="85"/>
      <c r="J422" s="80" t="s">
        <v>3</v>
      </c>
      <c r="K422" s="80" t="s">
        <v>59</v>
      </c>
      <c r="L422" s="80" t="s">
        <v>60</v>
      </c>
    </row>
    <row r="423" spans="1:12" ht="15.75" x14ac:dyDescent="0.25">
      <c r="A423" s="105" t="s">
        <v>1003</v>
      </c>
      <c r="B423" s="105" t="s">
        <v>118</v>
      </c>
      <c r="C423" s="76"/>
      <c r="D423" s="79" t="s">
        <v>195</v>
      </c>
      <c r="E423" s="79" t="s">
        <v>302</v>
      </c>
      <c r="F423" s="85">
        <v>75116</v>
      </c>
      <c r="G423" s="76" t="s">
        <v>13</v>
      </c>
      <c r="H423" s="85"/>
      <c r="I423" s="85"/>
      <c r="J423" s="80" t="s">
        <v>3</v>
      </c>
      <c r="K423" s="80" t="s">
        <v>59</v>
      </c>
      <c r="L423" s="80" t="s">
        <v>60</v>
      </c>
    </row>
    <row r="424" spans="1:12" ht="15.75" x14ac:dyDescent="0.25">
      <c r="A424" s="104" t="s">
        <v>953</v>
      </c>
      <c r="B424" s="104" t="s">
        <v>954</v>
      </c>
      <c r="C424" s="76" t="s">
        <v>144</v>
      </c>
      <c r="D424" s="86" t="s">
        <v>195</v>
      </c>
      <c r="E424" s="86" t="s">
        <v>297</v>
      </c>
      <c r="F424" s="84">
        <v>75041</v>
      </c>
      <c r="G424" s="76" t="s">
        <v>13</v>
      </c>
      <c r="H424" s="84"/>
      <c r="I424" s="85"/>
      <c r="J424" s="76" t="s">
        <v>3</v>
      </c>
      <c r="K424" s="76" t="s">
        <v>59</v>
      </c>
      <c r="L424" s="76" t="s">
        <v>60</v>
      </c>
    </row>
    <row r="425" spans="1:12" ht="15.75" x14ac:dyDescent="0.25">
      <c r="A425" s="104" t="s">
        <v>2714</v>
      </c>
      <c r="B425" s="104" t="s">
        <v>2715</v>
      </c>
      <c r="C425" s="76" t="s">
        <v>152</v>
      </c>
      <c r="D425" s="86" t="s">
        <v>1198</v>
      </c>
      <c r="E425" s="86" t="s">
        <v>547</v>
      </c>
      <c r="F425" s="84">
        <v>75000</v>
      </c>
      <c r="G425" s="76" t="s">
        <v>13</v>
      </c>
      <c r="H425" s="85"/>
      <c r="I425" s="85"/>
      <c r="J425" s="76" t="s">
        <v>2</v>
      </c>
      <c r="K425" s="76" t="s">
        <v>14</v>
      </c>
      <c r="L425" s="76" t="s">
        <v>15</v>
      </c>
    </row>
    <row r="426" spans="1:12" ht="15.75" x14ac:dyDescent="0.25">
      <c r="A426" s="104" t="s">
        <v>199</v>
      </c>
      <c r="B426" s="104" t="s">
        <v>826</v>
      </c>
      <c r="C426" s="76" t="s">
        <v>1721</v>
      </c>
      <c r="D426" s="86" t="s">
        <v>56</v>
      </c>
      <c r="E426" s="86" t="s">
        <v>221</v>
      </c>
      <c r="F426" s="84">
        <v>74869</v>
      </c>
      <c r="G426" s="76" t="s">
        <v>13</v>
      </c>
      <c r="H426" s="84"/>
      <c r="I426" s="85"/>
      <c r="J426" s="76" t="s">
        <v>3</v>
      </c>
      <c r="K426" s="76" t="s">
        <v>59</v>
      </c>
      <c r="L426" s="76" t="s">
        <v>60</v>
      </c>
    </row>
    <row r="427" spans="1:12" ht="15.75" x14ac:dyDescent="0.25">
      <c r="A427" s="104" t="s">
        <v>1296</v>
      </c>
      <c r="B427" s="104" t="s">
        <v>2147</v>
      </c>
      <c r="C427" s="76"/>
      <c r="D427" s="86" t="s">
        <v>798</v>
      </c>
      <c r="E427" s="86" t="s">
        <v>53</v>
      </c>
      <c r="F427" s="84">
        <v>74684</v>
      </c>
      <c r="G427" s="76" t="s">
        <v>13</v>
      </c>
      <c r="H427" s="84"/>
      <c r="I427" s="78"/>
      <c r="J427" s="76" t="s">
        <v>2</v>
      </c>
      <c r="K427" s="76" t="s">
        <v>14</v>
      </c>
      <c r="L427" s="76" t="s">
        <v>15</v>
      </c>
    </row>
    <row r="428" spans="1:12" ht="15.75" x14ac:dyDescent="0.25">
      <c r="A428" s="104" t="s">
        <v>1535</v>
      </c>
      <c r="B428" s="104" t="s">
        <v>151</v>
      </c>
      <c r="C428" s="76" t="s">
        <v>12</v>
      </c>
      <c r="D428" s="86" t="s">
        <v>1536</v>
      </c>
      <c r="E428" s="86" t="s">
        <v>53</v>
      </c>
      <c r="F428" s="84">
        <v>74510</v>
      </c>
      <c r="G428" s="76" t="s">
        <v>13</v>
      </c>
      <c r="H428" s="85"/>
      <c r="I428" s="78"/>
      <c r="J428" s="76" t="s">
        <v>2</v>
      </c>
      <c r="K428" s="76" t="s">
        <v>14</v>
      </c>
      <c r="L428" s="76" t="s">
        <v>15</v>
      </c>
    </row>
    <row r="429" spans="1:12" ht="15.75" x14ac:dyDescent="0.25">
      <c r="A429" s="104" t="s">
        <v>964</v>
      </c>
      <c r="B429" s="104" t="s">
        <v>965</v>
      </c>
      <c r="C429" s="76"/>
      <c r="D429" s="86" t="s">
        <v>195</v>
      </c>
      <c r="E429" s="86" t="s">
        <v>297</v>
      </c>
      <c r="F429" s="84">
        <v>74444</v>
      </c>
      <c r="G429" s="76" t="s">
        <v>13</v>
      </c>
      <c r="H429" s="84"/>
      <c r="I429" s="78"/>
      <c r="J429" s="76" t="s">
        <v>1</v>
      </c>
      <c r="K429" s="76" t="s">
        <v>59</v>
      </c>
      <c r="L429" s="76" t="s">
        <v>60</v>
      </c>
    </row>
    <row r="430" spans="1:12" ht="15.75" x14ac:dyDescent="0.25">
      <c r="A430" s="104" t="s">
        <v>1088</v>
      </c>
      <c r="B430" s="104" t="s">
        <v>1089</v>
      </c>
      <c r="C430" s="76" t="s">
        <v>286</v>
      </c>
      <c r="D430" s="86" t="s">
        <v>1090</v>
      </c>
      <c r="E430" s="86" t="s">
        <v>2741</v>
      </c>
      <c r="F430" s="84">
        <v>74389</v>
      </c>
      <c r="G430" s="76" t="s">
        <v>13</v>
      </c>
      <c r="H430" s="84"/>
      <c r="I430" s="78"/>
      <c r="J430" s="76" t="s">
        <v>2</v>
      </c>
      <c r="K430" s="76" t="s">
        <v>14</v>
      </c>
      <c r="L430" s="76" t="s">
        <v>15</v>
      </c>
    </row>
    <row r="431" spans="1:12" ht="15.75" x14ac:dyDescent="0.25">
      <c r="A431" s="104" t="s">
        <v>3955</v>
      </c>
      <c r="B431" s="104" t="s">
        <v>778</v>
      </c>
      <c r="C431" s="76" t="s">
        <v>23</v>
      </c>
      <c r="D431" s="86" t="s">
        <v>1095</v>
      </c>
      <c r="E431" s="86" t="s">
        <v>37</v>
      </c>
      <c r="F431" s="84">
        <v>74320</v>
      </c>
      <c r="G431" s="76" t="s">
        <v>13</v>
      </c>
      <c r="H431" s="84"/>
      <c r="I431" s="78"/>
      <c r="J431" s="76" t="s">
        <v>2</v>
      </c>
      <c r="K431" s="76" t="s">
        <v>14</v>
      </c>
      <c r="L431" s="76" t="s">
        <v>15</v>
      </c>
    </row>
    <row r="432" spans="1:12" ht="15.75" x14ac:dyDescent="0.25">
      <c r="A432" s="104" t="s">
        <v>1002</v>
      </c>
      <c r="B432" s="104" t="s">
        <v>452</v>
      </c>
      <c r="C432" s="76"/>
      <c r="D432" s="86" t="s">
        <v>195</v>
      </c>
      <c r="E432" s="86" t="s">
        <v>501</v>
      </c>
      <c r="F432" s="84">
        <v>74307</v>
      </c>
      <c r="G432" s="76" t="s">
        <v>13</v>
      </c>
      <c r="H432" s="84"/>
      <c r="I432" s="78"/>
      <c r="J432" s="76" t="s">
        <v>3</v>
      </c>
      <c r="K432" s="76" t="s">
        <v>59</v>
      </c>
      <c r="L432" s="76" t="s">
        <v>60</v>
      </c>
    </row>
    <row r="433" spans="1:12" ht="15.75" x14ac:dyDescent="0.25">
      <c r="A433" s="105" t="s">
        <v>1021</v>
      </c>
      <c r="B433" s="105" t="s">
        <v>1022</v>
      </c>
      <c r="C433" s="80" t="s">
        <v>87</v>
      </c>
      <c r="D433" s="79" t="s">
        <v>195</v>
      </c>
      <c r="E433" s="79" t="s">
        <v>814</v>
      </c>
      <c r="F433" s="85">
        <v>74242</v>
      </c>
      <c r="G433" s="80" t="s">
        <v>13</v>
      </c>
      <c r="H433" s="85"/>
      <c r="I433" s="78"/>
      <c r="J433" s="80" t="s">
        <v>3</v>
      </c>
      <c r="K433" s="80" t="s">
        <v>59</v>
      </c>
      <c r="L433" s="80" t="s">
        <v>60</v>
      </c>
    </row>
    <row r="434" spans="1:12" ht="15.75" x14ac:dyDescent="0.25">
      <c r="A434" s="104" t="s">
        <v>2268</v>
      </c>
      <c r="B434" s="104" t="s">
        <v>203</v>
      </c>
      <c r="C434" s="76" t="s">
        <v>3534</v>
      </c>
      <c r="D434" s="86" t="s">
        <v>1338</v>
      </c>
      <c r="E434" s="86" t="s">
        <v>120</v>
      </c>
      <c r="F434" s="84">
        <v>74234</v>
      </c>
      <c r="G434" s="76" t="s">
        <v>13</v>
      </c>
      <c r="H434" s="84"/>
      <c r="I434" s="78"/>
      <c r="J434" s="76" t="s">
        <v>4</v>
      </c>
      <c r="K434" s="76" t="s">
        <v>14</v>
      </c>
      <c r="L434" s="76" t="s">
        <v>121</v>
      </c>
    </row>
    <row r="435" spans="1:12" ht="15.75" x14ac:dyDescent="0.25">
      <c r="A435" s="105" t="s">
        <v>1513</v>
      </c>
      <c r="B435" s="105" t="s">
        <v>78</v>
      </c>
      <c r="C435" s="80" t="s">
        <v>18</v>
      </c>
      <c r="D435" s="79" t="s">
        <v>2735</v>
      </c>
      <c r="E435" s="79" t="s">
        <v>535</v>
      </c>
      <c r="F435" s="85">
        <v>74221</v>
      </c>
      <c r="G435" s="80" t="s">
        <v>13</v>
      </c>
      <c r="H435" s="85">
        <v>8000</v>
      </c>
      <c r="I435" s="85"/>
      <c r="J435" s="80" t="s">
        <v>0</v>
      </c>
      <c r="K435" s="80" t="s">
        <v>14</v>
      </c>
      <c r="L435" s="76" t="s">
        <v>7373</v>
      </c>
    </row>
    <row r="436" spans="1:12" ht="15.75" x14ac:dyDescent="0.25">
      <c r="A436" s="104" t="s">
        <v>2718</v>
      </c>
      <c r="B436" s="104" t="s">
        <v>686</v>
      </c>
      <c r="C436" s="76" t="s">
        <v>1397</v>
      </c>
      <c r="D436" s="86" t="s">
        <v>791</v>
      </c>
      <c r="E436" s="86" t="s">
        <v>3378</v>
      </c>
      <c r="F436" s="84">
        <v>74220</v>
      </c>
      <c r="G436" s="76" t="s">
        <v>13</v>
      </c>
      <c r="H436" s="84"/>
      <c r="I436" s="78"/>
      <c r="J436" s="76" t="s">
        <v>2</v>
      </c>
      <c r="K436" s="76" t="s">
        <v>14</v>
      </c>
      <c r="L436" s="76" t="s">
        <v>15</v>
      </c>
    </row>
    <row r="437" spans="1:12" ht="15.75" x14ac:dyDescent="0.25">
      <c r="A437" s="104" t="s">
        <v>976</v>
      </c>
      <c r="B437" s="104" t="s">
        <v>977</v>
      </c>
      <c r="C437" s="76"/>
      <c r="D437" s="86" t="s">
        <v>195</v>
      </c>
      <c r="E437" s="86" t="s">
        <v>297</v>
      </c>
      <c r="F437" s="84">
        <v>74142</v>
      </c>
      <c r="G437" s="76" t="s">
        <v>13</v>
      </c>
      <c r="H437" s="85"/>
      <c r="I437" s="78"/>
      <c r="J437" s="76" t="s">
        <v>1</v>
      </c>
      <c r="K437" s="76" t="s">
        <v>59</v>
      </c>
      <c r="L437" s="76" t="s">
        <v>60</v>
      </c>
    </row>
    <row r="438" spans="1:12" ht="15.75" x14ac:dyDescent="0.25">
      <c r="A438" s="104" t="s">
        <v>912</v>
      </c>
      <c r="B438" s="104" t="s">
        <v>615</v>
      </c>
      <c r="C438" s="76" t="s">
        <v>774</v>
      </c>
      <c r="D438" s="86" t="s">
        <v>913</v>
      </c>
      <c r="E438" s="86" t="s">
        <v>120</v>
      </c>
      <c r="F438" s="84">
        <v>74130</v>
      </c>
      <c r="G438" s="76" t="s">
        <v>13</v>
      </c>
      <c r="H438" s="84"/>
      <c r="I438" s="78"/>
      <c r="J438" s="76" t="s">
        <v>4</v>
      </c>
      <c r="K438" s="76" t="s">
        <v>14</v>
      </c>
      <c r="L438" s="76" t="s">
        <v>121</v>
      </c>
    </row>
    <row r="439" spans="1:12" ht="15.75" x14ac:dyDescent="0.25">
      <c r="A439" s="104" t="s">
        <v>1070</v>
      </c>
      <c r="B439" s="104" t="s">
        <v>559</v>
      </c>
      <c r="C439" s="76" t="s">
        <v>87</v>
      </c>
      <c r="D439" s="86" t="s">
        <v>1071</v>
      </c>
      <c r="E439" s="86" t="s">
        <v>3377</v>
      </c>
      <c r="F439" s="84">
        <v>74114</v>
      </c>
      <c r="G439" s="76" t="s">
        <v>13</v>
      </c>
      <c r="H439" s="84"/>
      <c r="I439" s="78"/>
      <c r="J439" s="76" t="s">
        <v>2</v>
      </c>
      <c r="K439" s="76" t="s">
        <v>14</v>
      </c>
      <c r="L439" s="76" t="s">
        <v>15</v>
      </c>
    </row>
    <row r="440" spans="1:12" ht="15.75" x14ac:dyDescent="0.25">
      <c r="A440" s="104" t="s">
        <v>401</v>
      </c>
      <c r="B440" s="104" t="s">
        <v>210</v>
      </c>
      <c r="C440" s="76" t="s">
        <v>3956</v>
      </c>
      <c r="D440" s="86" t="s">
        <v>3957</v>
      </c>
      <c r="E440" s="86" t="s">
        <v>547</v>
      </c>
      <c r="F440" s="84">
        <v>74084</v>
      </c>
      <c r="G440" s="76" t="s">
        <v>13</v>
      </c>
      <c r="H440" s="84"/>
      <c r="I440" s="84"/>
      <c r="J440" s="76" t="s">
        <v>2</v>
      </c>
      <c r="K440" s="76" t="s">
        <v>14</v>
      </c>
      <c r="L440" s="76" t="s">
        <v>15</v>
      </c>
    </row>
    <row r="441" spans="1:12" ht="15.75" x14ac:dyDescent="0.25">
      <c r="A441" s="104" t="s">
        <v>820</v>
      </c>
      <c r="B441" s="104" t="s">
        <v>17</v>
      </c>
      <c r="C441" s="76"/>
      <c r="D441" s="86" t="s">
        <v>1198</v>
      </c>
      <c r="E441" s="86" t="s">
        <v>547</v>
      </c>
      <c r="F441" s="84">
        <v>74000</v>
      </c>
      <c r="G441" s="76" t="s">
        <v>13</v>
      </c>
      <c r="H441" s="84"/>
      <c r="I441" s="78"/>
      <c r="J441" s="76" t="s">
        <v>2</v>
      </c>
      <c r="K441" s="76" t="s">
        <v>14</v>
      </c>
      <c r="L441" s="76" t="s">
        <v>15</v>
      </c>
    </row>
    <row r="442" spans="1:12" ht="15.75" x14ac:dyDescent="0.25">
      <c r="A442" s="105" t="s">
        <v>859</v>
      </c>
      <c r="B442" s="105" t="s">
        <v>860</v>
      </c>
      <c r="C442" s="80" t="s">
        <v>1256</v>
      </c>
      <c r="D442" s="79" t="s">
        <v>56</v>
      </c>
      <c r="E442" s="79" t="s">
        <v>189</v>
      </c>
      <c r="F442" s="85">
        <v>73849</v>
      </c>
      <c r="G442" s="80" t="s">
        <v>13</v>
      </c>
      <c r="H442" s="85">
        <v>1000</v>
      </c>
      <c r="I442" s="78"/>
      <c r="J442" s="80" t="s">
        <v>3</v>
      </c>
      <c r="K442" s="80" t="s">
        <v>59</v>
      </c>
      <c r="L442" s="80" t="s">
        <v>60</v>
      </c>
    </row>
    <row r="443" spans="1:12" ht="15.75" x14ac:dyDescent="0.25">
      <c r="A443" s="104" t="s">
        <v>924</v>
      </c>
      <c r="B443" s="104" t="s">
        <v>925</v>
      </c>
      <c r="C443" s="76" t="s">
        <v>3504</v>
      </c>
      <c r="D443" s="86" t="s">
        <v>3538</v>
      </c>
      <c r="E443" s="86" t="s">
        <v>163</v>
      </c>
      <c r="F443" s="84">
        <v>73810</v>
      </c>
      <c r="G443" s="76" t="s">
        <v>13</v>
      </c>
      <c r="H443" s="84"/>
      <c r="I443" s="78"/>
      <c r="J443" s="76" t="s">
        <v>3</v>
      </c>
      <c r="K443" s="76" t="s">
        <v>59</v>
      </c>
      <c r="L443" s="76" t="s">
        <v>60</v>
      </c>
    </row>
    <row r="444" spans="1:12" ht="15.75" x14ac:dyDescent="0.25">
      <c r="A444" s="105" t="s">
        <v>97</v>
      </c>
      <c r="B444" s="105" t="s">
        <v>98</v>
      </c>
      <c r="C444" s="80" t="s">
        <v>774</v>
      </c>
      <c r="D444" s="79" t="s">
        <v>2736</v>
      </c>
      <c r="E444" s="79" t="s">
        <v>505</v>
      </c>
      <c r="F444" s="85">
        <v>73681</v>
      </c>
      <c r="G444" s="80" t="s">
        <v>13</v>
      </c>
      <c r="H444" s="85">
        <v>5000</v>
      </c>
      <c r="I444" s="85"/>
      <c r="J444" s="80" t="s">
        <v>2</v>
      </c>
      <c r="K444" s="80" t="s">
        <v>14</v>
      </c>
      <c r="L444" s="80" t="s">
        <v>15</v>
      </c>
    </row>
    <row r="445" spans="1:12" ht="15.75" x14ac:dyDescent="0.25">
      <c r="A445" s="105" t="s">
        <v>1133</v>
      </c>
      <c r="B445" s="105" t="s">
        <v>139</v>
      </c>
      <c r="C445" s="80" t="s">
        <v>18</v>
      </c>
      <c r="D445" s="79" t="s">
        <v>1134</v>
      </c>
      <c r="E445" s="79" t="s">
        <v>3379</v>
      </c>
      <c r="F445" s="85">
        <v>73681</v>
      </c>
      <c r="G445" s="80" t="s">
        <v>13</v>
      </c>
      <c r="H445" s="85"/>
      <c r="I445" s="78"/>
      <c r="J445" s="80" t="s">
        <v>2</v>
      </c>
      <c r="K445" s="80" t="s">
        <v>14</v>
      </c>
      <c r="L445" s="80" t="s">
        <v>15</v>
      </c>
    </row>
    <row r="446" spans="1:12" ht="15.75" x14ac:dyDescent="0.25">
      <c r="A446" s="104" t="s">
        <v>1032</v>
      </c>
      <c r="B446" s="104" t="s">
        <v>111</v>
      </c>
      <c r="C446" s="76" t="s">
        <v>144</v>
      </c>
      <c r="D446" s="86" t="s">
        <v>195</v>
      </c>
      <c r="E446" s="86" t="s">
        <v>189</v>
      </c>
      <c r="F446" s="84">
        <v>73624</v>
      </c>
      <c r="G446" s="76" t="s">
        <v>13</v>
      </c>
      <c r="H446" s="84"/>
      <c r="I446" s="78"/>
      <c r="J446" s="76" t="s">
        <v>3</v>
      </c>
      <c r="K446" s="76" t="s">
        <v>59</v>
      </c>
      <c r="L446" s="76" t="s">
        <v>60</v>
      </c>
    </row>
    <row r="447" spans="1:12" ht="15.75" x14ac:dyDescent="0.25">
      <c r="A447" s="105" t="s">
        <v>921</v>
      </c>
      <c r="B447" s="105" t="s">
        <v>922</v>
      </c>
      <c r="C447" s="80" t="s">
        <v>3921</v>
      </c>
      <c r="D447" s="79" t="s">
        <v>3958</v>
      </c>
      <c r="E447" s="79" t="s">
        <v>93</v>
      </c>
      <c r="F447" s="85">
        <v>73619</v>
      </c>
      <c r="G447" s="80" t="s">
        <v>13</v>
      </c>
      <c r="H447" s="85">
        <v>2000</v>
      </c>
      <c r="I447" s="84"/>
      <c r="J447" s="80" t="s">
        <v>3</v>
      </c>
      <c r="K447" s="80" t="s">
        <v>59</v>
      </c>
      <c r="L447" s="80" t="s">
        <v>60</v>
      </c>
    </row>
    <row r="448" spans="1:12" ht="15.75" x14ac:dyDescent="0.25">
      <c r="A448" s="104" t="s">
        <v>209</v>
      </c>
      <c r="B448" s="104" t="s">
        <v>944</v>
      </c>
      <c r="C448" s="76" t="s">
        <v>1165</v>
      </c>
      <c r="D448" s="86" t="s">
        <v>3959</v>
      </c>
      <c r="E448" s="86" t="s">
        <v>120</v>
      </c>
      <c r="F448" s="84">
        <v>73446</v>
      </c>
      <c r="G448" s="76" t="s">
        <v>13</v>
      </c>
      <c r="H448" s="85">
        <v>6000</v>
      </c>
      <c r="I448" s="84"/>
      <c r="J448" s="76" t="s">
        <v>4</v>
      </c>
      <c r="K448" s="76" t="s">
        <v>14</v>
      </c>
      <c r="L448" s="76" t="s">
        <v>121</v>
      </c>
    </row>
    <row r="449" spans="1:12" ht="15.75" x14ac:dyDescent="0.25">
      <c r="A449" s="104" t="s">
        <v>1023</v>
      </c>
      <c r="B449" s="104" t="s">
        <v>893</v>
      </c>
      <c r="C449" s="76" t="s">
        <v>51</v>
      </c>
      <c r="D449" s="86" t="s">
        <v>195</v>
      </c>
      <c r="E449" s="86" t="s">
        <v>508</v>
      </c>
      <c r="F449" s="84">
        <v>73416</v>
      </c>
      <c r="G449" s="76" t="s">
        <v>13</v>
      </c>
      <c r="H449" s="85"/>
      <c r="I449" s="78"/>
      <c r="J449" s="76" t="s">
        <v>3</v>
      </c>
      <c r="K449" s="76" t="s">
        <v>59</v>
      </c>
      <c r="L449" s="76" t="s">
        <v>60</v>
      </c>
    </row>
    <row r="450" spans="1:12" ht="15.75" x14ac:dyDescent="0.25">
      <c r="A450" s="104" t="s">
        <v>1051</v>
      </c>
      <c r="B450" s="104" t="s">
        <v>1052</v>
      </c>
      <c r="C450" s="76" t="s">
        <v>181</v>
      </c>
      <c r="D450" s="86" t="s">
        <v>195</v>
      </c>
      <c r="E450" s="86" t="s">
        <v>766</v>
      </c>
      <c r="F450" s="84">
        <v>73412</v>
      </c>
      <c r="G450" s="76" t="s">
        <v>13</v>
      </c>
      <c r="H450" s="84"/>
      <c r="I450" s="78"/>
      <c r="J450" s="76" t="s">
        <v>3</v>
      </c>
      <c r="K450" s="76" t="s">
        <v>59</v>
      </c>
      <c r="L450" s="76" t="s">
        <v>60</v>
      </c>
    </row>
    <row r="451" spans="1:12" ht="15.75" x14ac:dyDescent="0.25">
      <c r="A451" s="105" t="s">
        <v>1124</v>
      </c>
      <c r="B451" s="105" t="s">
        <v>1125</v>
      </c>
      <c r="C451" s="80" t="s">
        <v>181</v>
      </c>
      <c r="D451" s="79" t="s">
        <v>1126</v>
      </c>
      <c r="E451" s="79" t="s">
        <v>1127</v>
      </c>
      <c r="F451" s="85">
        <v>73368</v>
      </c>
      <c r="G451" s="80" t="s">
        <v>13</v>
      </c>
      <c r="H451" s="84"/>
      <c r="I451" s="78"/>
      <c r="J451" s="80" t="s">
        <v>2</v>
      </c>
      <c r="K451" s="80" t="s">
        <v>14</v>
      </c>
      <c r="L451" s="80" t="s">
        <v>15</v>
      </c>
    </row>
    <row r="452" spans="1:12" ht="15.75" x14ac:dyDescent="0.25">
      <c r="A452" s="105" t="s">
        <v>929</v>
      </c>
      <c r="B452" s="105" t="s">
        <v>930</v>
      </c>
      <c r="C452" s="80" t="s">
        <v>774</v>
      </c>
      <c r="D452" s="79" t="s">
        <v>931</v>
      </c>
      <c r="E452" s="79" t="s">
        <v>120</v>
      </c>
      <c r="F452" s="85">
        <v>73342</v>
      </c>
      <c r="G452" s="80" t="s">
        <v>13</v>
      </c>
      <c r="H452" s="84"/>
      <c r="I452" s="78"/>
      <c r="J452" s="80" t="s">
        <v>4</v>
      </c>
      <c r="K452" s="80" t="s">
        <v>14</v>
      </c>
      <c r="L452" s="80" t="s">
        <v>121</v>
      </c>
    </row>
    <row r="453" spans="1:12" ht="15.75" x14ac:dyDescent="0.25">
      <c r="A453" s="105" t="s">
        <v>905</v>
      </c>
      <c r="B453" s="105" t="s">
        <v>605</v>
      </c>
      <c r="C453" s="80" t="s">
        <v>3526</v>
      </c>
      <c r="D453" s="79" t="s">
        <v>3960</v>
      </c>
      <c r="E453" s="79" t="s">
        <v>120</v>
      </c>
      <c r="F453" s="85">
        <v>73340</v>
      </c>
      <c r="G453" s="80" t="s">
        <v>13</v>
      </c>
      <c r="H453" s="84"/>
      <c r="I453" s="84"/>
      <c r="J453" s="80" t="s">
        <v>4</v>
      </c>
      <c r="K453" s="80" t="s">
        <v>14</v>
      </c>
      <c r="L453" s="80" t="s">
        <v>121</v>
      </c>
    </row>
    <row r="454" spans="1:12" ht="15.75" x14ac:dyDescent="0.25">
      <c r="A454" s="104" t="s">
        <v>580</v>
      </c>
      <c r="B454" s="104" t="s">
        <v>131</v>
      </c>
      <c r="C454" s="76" t="s">
        <v>774</v>
      </c>
      <c r="D454" s="86" t="s">
        <v>2726</v>
      </c>
      <c r="E454" s="86" t="s">
        <v>2014</v>
      </c>
      <c r="F454" s="84">
        <v>73260</v>
      </c>
      <c r="G454" s="76" t="s">
        <v>13</v>
      </c>
      <c r="H454" s="84"/>
      <c r="I454" s="78"/>
      <c r="J454" s="76" t="s">
        <v>2</v>
      </c>
      <c r="K454" s="76" t="s">
        <v>14</v>
      </c>
      <c r="L454" s="76" t="s">
        <v>15</v>
      </c>
    </row>
    <row r="455" spans="1:12" ht="15.75" x14ac:dyDescent="0.25">
      <c r="A455" s="105" t="s">
        <v>1038</v>
      </c>
      <c r="B455" s="105" t="s">
        <v>1039</v>
      </c>
      <c r="C455" s="76"/>
      <c r="D455" s="79" t="s">
        <v>195</v>
      </c>
      <c r="E455" s="79" t="s">
        <v>456</v>
      </c>
      <c r="F455" s="85">
        <v>73185</v>
      </c>
      <c r="G455" s="76" t="s">
        <v>13</v>
      </c>
      <c r="H455" s="85"/>
      <c r="I455" s="78"/>
      <c r="J455" s="80" t="s">
        <v>3</v>
      </c>
      <c r="K455" s="80" t="s">
        <v>59</v>
      </c>
      <c r="L455" s="80" t="s">
        <v>60</v>
      </c>
    </row>
    <row r="456" spans="1:12" ht="15.75" x14ac:dyDescent="0.25">
      <c r="A456" s="104" t="s">
        <v>2479</v>
      </c>
      <c r="B456" s="104" t="s">
        <v>1959</v>
      </c>
      <c r="C456" s="76" t="s">
        <v>43</v>
      </c>
      <c r="D456" s="86" t="s">
        <v>195</v>
      </c>
      <c r="E456" s="86" t="s">
        <v>373</v>
      </c>
      <c r="F456" s="84">
        <v>73076</v>
      </c>
      <c r="G456" s="76" t="s">
        <v>13</v>
      </c>
      <c r="H456" s="84"/>
      <c r="I456" s="78"/>
      <c r="J456" s="76" t="s">
        <v>3</v>
      </c>
      <c r="K456" s="76" t="s">
        <v>59</v>
      </c>
      <c r="L456" s="76" t="s">
        <v>60</v>
      </c>
    </row>
    <row r="457" spans="1:12" ht="15.75" x14ac:dyDescent="0.25">
      <c r="A457" s="104" t="s">
        <v>1013</v>
      </c>
      <c r="B457" s="104" t="s">
        <v>55</v>
      </c>
      <c r="C457" s="76" t="s">
        <v>347</v>
      </c>
      <c r="D457" s="86" t="s">
        <v>2746</v>
      </c>
      <c r="E457" s="86" t="s">
        <v>547</v>
      </c>
      <c r="F457" s="84">
        <v>73000</v>
      </c>
      <c r="G457" s="76" t="s">
        <v>13</v>
      </c>
      <c r="H457" s="84"/>
      <c r="I457" s="78"/>
      <c r="J457" s="76" t="s">
        <v>2</v>
      </c>
      <c r="K457" s="76" t="s">
        <v>14</v>
      </c>
      <c r="L457" s="76" t="s">
        <v>15</v>
      </c>
    </row>
    <row r="458" spans="1:12" ht="15.75" x14ac:dyDescent="0.25">
      <c r="A458" s="105" t="s">
        <v>2747</v>
      </c>
      <c r="B458" s="105" t="s">
        <v>2748</v>
      </c>
      <c r="C458" s="80" t="s">
        <v>313</v>
      </c>
      <c r="D458" s="79" t="s">
        <v>2749</v>
      </c>
      <c r="E458" s="79" t="s">
        <v>666</v>
      </c>
      <c r="F458" s="85">
        <v>72958</v>
      </c>
      <c r="G458" s="80" t="s">
        <v>13</v>
      </c>
      <c r="H458" s="85"/>
      <c r="I458" s="85"/>
      <c r="J458" s="80" t="s">
        <v>2</v>
      </c>
      <c r="K458" s="80" t="s">
        <v>14</v>
      </c>
      <c r="L458" s="80" t="s">
        <v>15</v>
      </c>
    </row>
    <row r="459" spans="1:12" ht="15.75" x14ac:dyDescent="0.25">
      <c r="A459" s="104" t="s">
        <v>1138</v>
      </c>
      <c r="B459" s="104" t="s">
        <v>486</v>
      </c>
      <c r="C459" s="76" t="s">
        <v>87</v>
      </c>
      <c r="D459" s="86" t="s">
        <v>1139</v>
      </c>
      <c r="E459" s="86" t="s">
        <v>392</v>
      </c>
      <c r="F459" s="84">
        <v>72881</v>
      </c>
      <c r="G459" s="76" t="s">
        <v>13</v>
      </c>
      <c r="H459" s="84"/>
      <c r="I459" s="78"/>
      <c r="J459" s="76" t="s">
        <v>2</v>
      </c>
      <c r="K459" s="76" t="s">
        <v>14</v>
      </c>
      <c r="L459" s="76" t="s">
        <v>15</v>
      </c>
    </row>
    <row r="460" spans="1:12" ht="15.75" x14ac:dyDescent="0.25">
      <c r="A460" s="105" t="s">
        <v>2371</v>
      </c>
      <c r="B460" s="105" t="s">
        <v>3961</v>
      </c>
      <c r="C460" s="80" t="s">
        <v>23</v>
      </c>
      <c r="D460" s="79" t="s">
        <v>1198</v>
      </c>
      <c r="E460" s="79" t="s">
        <v>547</v>
      </c>
      <c r="F460" s="85">
        <v>72872</v>
      </c>
      <c r="G460" s="80" t="s">
        <v>13</v>
      </c>
      <c r="H460" s="84"/>
      <c r="I460" s="78"/>
      <c r="J460" s="80" t="s">
        <v>2</v>
      </c>
      <c r="K460" s="80" t="s">
        <v>14</v>
      </c>
      <c r="L460" s="80" t="s">
        <v>15</v>
      </c>
    </row>
    <row r="461" spans="1:12" ht="15.75" x14ac:dyDescent="0.25">
      <c r="A461" s="104" t="s">
        <v>967</v>
      </c>
      <c r="B461" s="104" t="s">
        <v>559</v>
      </c>
      <c r="C461" s="76" t="s">
        <v>181</v>
      </c>
      <c r="D461" s="86" t="s">
        <v>195</v>
      </c>
      <c r="E461" s="86" t="s">
        <v>270</v>
      </c>
      <c r="F461" s="84">
        <v>72703</v>
      </c>
      <c r="G461" s="76" t="s">
        <v>13</v>
      </c>
      <c r="H461" s="85"/>
      <c r="I461" s="85"/>
      <c r="J461" s="76" t="s">
        <v>3</v>
      </c>
      <c r="K461" s="76" t="s">
        <v>59</v>
      </c>
      <c r="L461" s="76" t="s">
        <v>60</v>
      </c>
    </row>
    <row r="462" spans="1:12" ht="15.75" x14ac:dyDescent="0.25">
      <c r="A462" s="104" t="s">
        <v>580</v>
      </c>
      <c r="B462" s="104" t="s">
        <v>95</v>
      </c>
      <c r="C462" s="76" t="s">
        <v>746</v>
      </c>
      <c r="D462" s="86" t="s">
        <v>195</v>
      </c>
      <c r="E462" s="86" t="s">
        <v>514</v>
      </c>
      <c r="F462" s="84">
        <v>72682</v>
      </c>
      <c r="G462" s="76" t="s">
        <v>13</v>
      </c>
      <c r="H462" s="84"/>
      <c r="I462" s="78"/>
      <c r="J462" s="76" t="s">
        <v>1</v>
      </c>
      <c r="K462" s="76" t="s">
        <v>59</v>
      </c>
      <c r="L462" s="76" t="s">
        <v>60</v>
      </c>
    </row>
    <row r="463" spans="1:12" ht="15.75" x14ac:dyDescent="0.25">
      <c r="A463" s="105" t="s">
        <v>1024</v>
      </c>
      <c r="B463" s="105" t="s">
        <v>1025</v>
      </c>
      <c r="C463" s="80" t="s">
        <v>3540</v>
      </c>
      <c r="D463" s="79" t="s">
        <v>195</v>
      </c>
      <c r="E463" s="79" t="s">
        <v>2582</v>
      </c>
      <c r="F463" s="85">
        <v>72583</v>
      </c>
      <c r="G463" s="80" t="s">
        <v>13</v>
      </c>
      <c r="H463" s="84"/>
      <c r="I463" s="84"/>
      <c r="J463" s="80" t="s">
        <v>3</v>
      </c>
      <c r="K463" s="80" t="s">
        <v>59</v>
      </c>
      <c r="L463" s="80" t="s">
        <v>60</v>
      </c>
    </row>
    <row r="464" spans="1:12" ht="15.75" x14ac:dyDescent="0.25">
      <c r="A464" s="104" t="s">
        <v>1171</v>
      </c>
      <c r="B464" s="104" t="s">
        <v>956</v>
      </c>
      <c r="C464" s="76" t="s">
        <v>774</v>
      </c>
      <c r="D464" s="86" t="s">
        <v>1172</v>
      </c>
      <c r="E464" s="86" t="s">
        <v>53</v>
      </c>
      <c r="F464" s="84">
        <v>72473</v>
      </c>
      <c r="G464" s="76" t="s">
        <v>13</v>
      </c>
      <c r="H464" s="84"/>
      <c r="I464" s="78"/>
      <c r="J464" s="76" t="s">
        <v>2</v>
      </c>
      <c r="K464" s="76" t="s">
        <v>14</v>
      </c>
      <c r="L464" s="76" t="s">
        <v>15</v>
      </c>
    </row>
    <row r="465" spans="1:12" ht="15.75" x14ac:dyDescent="0.25">
      <c r="A465" s="104" t="s">
        <v>952</v>
      </c>
      <c r="B465" s="104" t="s">
        <v>151</v>
      </c>
      <c r="C465" s="76" t="s">
        <v>207</v>
      </c>
      <c r="D465" s="86" t="s">
        <v>195</v>
      </c>
      <c r="E465" s="86" t="s">
        <v>93</v>
      </c>
      <c r="F465" s="84">
        <v>72467</v>
      </c>
      <c r="G465" s="76" t="s">
        <v>13</v>
      </c>
      <c r="H465" s="84"/>
      <c r="I465" s="84"/>
      <c r="J465" s="76" t="s">
        <v>3</v>
      </c>
      <c r="K465" s="76" t="s">
        <v>59</v>
      </c>
      <c r="L465" s="76" t="s">
        <v>60</v>
      </c>
    </row>
    <row r="466" spans="1:12" ht="15.75" x14ac:dyDescent="0.25">
      <c r="A466" s="105" t="s">
        <v>3962</v>
      </c>
      <c r="B466" s="105" t="s">
        <v>35</v>
      </c>
      <c r="C466" s="80" t="s">
        <v>348</v>
      </c>
      <c r="D466" s="79" t="s">
        <v>195</v>
      </c>
      <c r="E466" s="79" t="s">
        <v>93</v>
      </c>
      <c r="F466" s="85">
        <v>72444</v>
      </c>
      <c r="G466" s="80" t="s">
        <v>13</v>
      </c>
      <c r="H466" s="84"/>
      <c r="I466" s="78"/>
      <c r="J466" s="80" t="s">
        <v>3</v>
      </c>
      <c r="K466" s="80" t="s">
        <v>59</v>
      </c>
      <c r="L466" s="80" t="s">
        <v>60</v>
      </c>
    </row>
    <row r="467" spans="1:12" ht="15.75" x14ac:dyDescent="0.25">
      <c r="A467" s="104" t="s">
        <v>2753</v>
      </c>
      <c r="B467" s="104" t="s">
        <v>35</v>
      </c>
      <c r="C467" s="76" t="s">
        <v>43</v>
      </c>
      <c r="D467" s="86" t="s">
        <v>2754</v>
      </c>
      <c r="E467" s="86" t="s">
        <v>120</v>
      </c>
      <c r="F467" s="84">
        <v>72377</v>
      </c>
      <c r="G467" s="76" t="s">
        <v>13</v>
      </c>
      <c r="H467" s="84"/>
      <c r="I467" s="78"/>
      <c r="J467" s="76" t="s">
        <v>2</v>
      </c>
      <c r="K467" s="76" t="s">
        <v>14</v>
      </c>
      <c r="L467" s="76" t="s">
        <v>15</v>
      </c>
    </row>
    <row r="468" spans="1:12" ht="15.75" x14ac:dyDescent="0.25">
      <c r="A468" s="104" t="s">
        <v>1024</v>
      </c>
      <c r="B468" s="104" t="s">
        <v>1029</v>
      </c>
      <c r="C468" s="76"/>
      <c r="D468" s="86" t="s">
        <v>1030</v>
      </c>
      <c r="E468" s="86" t="s">
        <v>2582</v>
      </c>
      <c r="F468" s="84">
        <v>72370</v>
      </c>
      <c r="G468" s="76" t="s">
        <v>13</v>
      </c>
      <c r="H468" s="84"/>
      <c r="I468" s="84"/>
      <c r="J468" s="76" t="s">
        <v>3</v>
      </c>
      <c r="K468" s="76" t="s">
        <v>59</v>
      </c>
      <c r="L468" s="76" t="s">
        <v>60</v>
      </c>
    </row>
    <row r="469" spans="1:12" ht="15.75" x14ac:dyDescent="0.25">
      <c r="A469" s="104" t="s">
        <v>987</v>
      </c>
      <c r="B469" s="104" t="s">
        <v>988</v>
      </c>
      <c r="C469" s="76" t="s">
        <v>31</v>
      </c>
      <c r="D469" s="86" t="s">
        <v>195</v>
      </c>
      <c r="E469" s="86" t="s">
        <v>514</v>
      </c>
      <c r="F469" s="84">
        <v>72234</v>
      </c>
      <c r="G469" s="76" t="s">
        <v>13</v>
      </c>
      <c r="H469" s="84"/>
      <c r="I469" s="78"/>
      <c r="J469" s="76" t="s">
        <v>3</v>
      </c>
      <c r="K469" s="76" t="s">
        <v>59</v>
      </c>
      <c r="L469" s="76" t="s">
        <v>60</v>
      </c>
    </row>
    <row r="470" spans="1:12" ht="15.75" x14ac:dyDescent="0.25">
      <c r="A470" s="104" t="s">
        <v>756</v>
      </c>
      <c r="B470" s="104" t="s">
        <v>757</v>
      </c>
      <c r="C470" s="76" t="s">
        <v>3541</v>
      </c>
      <c r="D470" s="86" t="s">
        <v>195</v>
      </c>
      <c r="E470" s="86" t="s">
        <v>57</v>
      </c>
      <c r="F470" s="84">
        <v>72231</v>
      </c>
      <c r="G470" s="76" t="s">
        <v>13</v>
      </c>
      <c r="H470" s="84"/>
      <c r="I470" s="78"/>
      <c r="J470" s="76" t="s">
        <v>1</v>
      </c>
      <c r="K470" s="76" t="s">
        <v>59</v>
      </c>
      <c r="L470" s="76" t="s">
        <v>60</v>
      </c>
    </row>
    <row r="471" spans="1:12" ht="15.75" x14ac:dyDescent="0.25">
      <c r="A471" s="104" t="s">
        <v>1879</v>
      </c>
      <c r="B471" s="104" t="s">
        <v>1484</v>
      </c>
      <c r="C471" s="76"/>
      <c r="D471" s="86" t="s">
        <v>195</v>
      </c>
      <c r="E471" s="86" t="s">
        <v>392</v>
      </c>
      <c r="F471" s="84">
        <v>72097</v>
      </c>
      <c r="G471" s="76" t="s">
        <v>13</v>
      </c>
      <c r="H471" s="84"/>
      <c r="I471" s="78"/>
      <c r="J471" s="76" t="s">
        <v>3</v>
      </c>
      <c r="K471" s="76" t="s">
        <v>59</v>
      </c>
      <c r="L471" s="76" t="s">
        <v>60</v>
      </c>
    </row>
    <row r="472" spans="1:12" ht="15.75" x14ac:dyDescent="0.25">
      <c r="A472" s="104" t="s">
        <v>2755</v>
      </c>
      <c r="B472" s="104" t="s">
        <v>2756</v>
      </c>
      <c r="C472" s="76" t="s">
        <v>87</v>
      </c>
      <c r="D472" s="86" t="s">
        <v>2757</v>
      </c>
      <c r="E472" s="86" t="s">
        <v>113</v>
      </c>
      <c r="F472" s="84">
        <v>71764</v>
      </c>
      <c r="G472" s="76" t="s">
        <v>13</v>
      </c>
      <c r="H472" s="84"/>
      <c r="I472" s="84"/>
      <c r="J472" s="76" t="s">
        <v>2</v>
      </c>
      <c r="K472" s="76" t="s">
        <v>14</v>
      </c>
      <c r="L472" s="76" t="s">
        <v>15</v>
      </c>
    </row>
    <row r="473" spans="1:12" ht="15.75" x14ac:dyDescent="0.25">
      <c r="A473" s="105" t="s">
        <v>763</v>
      </c>
      <c r="B473" s="105" t="s">
        <v>764</v>
      </c>
      <c r="C473" s="80" t="s">
        <v>51</v>
      </c>
      <c r="D473" s="79" t="s">
        <v>3963</v>
      </c>
      <c r="E473" s="79" t="s">
        <v>766</v>
      </c>
      <c r="F473" s="85">
        <v>71666</v>
      </c>
      <c r="G473" s="80" t="s">
        <v>13</v>
      </c>
      <c r="H473" s="85">
        <v>2500</v>
      </c>
      <c r="I473" s="78"/>
      <c r="J473" s="80" t="s">
        <v>3</v>
      </c>
      <c r="K473" s="80" t="s">
        <v>59</v>
      </c>
      <c r="L473" s="80" t="s">
        <v>60</v>
      </c>
    </row>
    <row r="474" spans="1:12" ht="15.75" x14ac:dyDescent="0.25">
      <c r="A474" s="105" t="s">
        <v>1212</v>
      </c>
      <c r="B474" s="105" t="s">
        <v>248</v>
      </c>
      <c r="C474" s="80" t="s">
        <v>1274</v>
      </c>
      <c r="D474" s="79" t="s">
        <v>195</v>
      </c>
      <c r="E474" s="79" t="s">
        <v>2582</v>
      </c>
      <c r="F474" s="85">
        <v>71625</v>
      </c>
      <c r="G474" s="80" t="s">
        <v>13</v>
      </c>
      <c r="H474" s="84"/>
      <c r="I474" s="85"/>
      <c r="J474" s="80" t="s">
        <v>3</v>
      </c>
      <c r="K474" s="80" t="s">
        <v>59</v>
      </c>
      <c r="L474" s="80" t="s">
        <v>60</v>
      </c>
    </row>
    <row r="475" spans="1:12" ht="15.75" x14ac:dyDescent="0.25">
      <c r="A475" s="104" t="s">
        <v>1188</v>
      </c>
      <c r="B475" s="104" t="s">
        <v>1189</v>
      </c>
      <c r="C475" s="76" t="s">
        <v>51</v>
      </c>
      <c r="D475" s="86" t="s">
        <v>1190</v>
      </c>
      <c r="E475" s="86" t="s">
        <v>1191</v>
      </c>
      <c r="F475" s="84">
        <v>71580</v>
      </c>
      <c r="G475" s="76" t="s">
        <v>13</v>
      </c>
      <c r="H475" s="84"/>
      <c r="I475" s="78"/>
      <c r="J475" s="76" t="s">
        <v>2</v>
      </c>
      <c r="K475" s="76" t="s">
        <v>14</v>
      </c>
      <c r="L475" s="76" t="s">
        <v>15</v>
      </c>
    </row>
    <row r="476" spans="1:12" ht="15.75" x14ac:dyDescent="0.25">
      <c r="A476" s="105" t="s">
        <v>1193</v>
      </c>
      <c r="B476" s="105" t="s">
        <v>1194</v>
      </c>
      <c r="C476" s="80" t="s">
        <v>3504</v>
      </c>
      <c r="D476" s="79" t="s">
        <v>1195</v>
      </c>
      <c r="E476" s="79" t="s">
        <v>1196</v>
      </c>
      <c r="F476" s="85">
        <v>71520</v>
      </c>
      <c r="G476" s="80" t="s">
        <v>13</v>
      </c>
      <c r="H476" s="85"/>
      <c r="I476" s="78"/>
      <c r="J476" s="80" t="s">
        <v>2</v>
      </c>
      <c r="K476" s="80" t="s">
        <v>14</v>
      </c>
      <c r="L476" s="80" t="s">
        <v>15</v>
      </c>
    </row>
    <row r="477" spans="1:12" ht="15.75" x14ac:dyDescent="0.25">
      <c r="A477" s="104" t="s">
        <v>1197</v>
      </c>
      <c r="B477" s="104" t="s">
        <v>118</v>
      </c>
      <c r="C477" s="76" t="s">
        <v>3504</v>
      </c>
      <c r="D477" s="86" t="s">
        <v>1198</v>
      </c>
      <c r="E477" s="86" t="s">
        <v>639</v>
      </c>
      <c r="F477" s="85">
        <v>71500</v>
      </c>
      <c r="G477" s="76" t="s">
        <v>13</v>
      </c>
      <c r="H477" s="85"/>
      <c r="I477" s="85"/>
      <c r="J477" s="80" t="s">
        <v>2</v>
      </c>
      <c r="K477" s="80" t="s">
        <v>14</v>
      </c>
      <c r="L477" s="80" t="s">
        <v>15</v>
      </c>
    </row>
    <row r="478" spans="1:12" ht="15.75" x14ac:dyDescent="0.25">
      <c r="A478" s="105" t="s">
        <v>1201</v>
      </c>
      <c r="B478" s="105" t="s">
        <v>441</v>
      </c>
      <c r="C478" s="80" t="s">
        <v>1834</v>
      </c>
      <c r="D478" s="79" t="s">
        <v>3964</v>
      </c>
      <c r="E478" s="79" t="s">
        <v>2661</v>
      </c>
      <c r="F478" s="85">
        <v>71400</v>
      </c>
      <c r="G478" s="80" t="s">
        <v>13</v>
      </c>
      <c r="H478" s="84"/>
      <c r="I478" s="78"/>
      <c r="J478" s="80" t="s">
        <v>2</v>
      </c>
      <c r="K478" s="80" t="s">
        <v>14</v>
      </c>
      <c r="L478" s="80" t="s">
        <v>15</v>
      </c>
    </row>
    <row r="479" spans="1:12" ht="15.75" x14ac:dyDescent="0.25">
      <c r="A479" s="104" t="s">
        <v>982</v>
      </c>
      <c r="B479" s="104" t="s">
        <v>8</v>
      </c>
      <c r="C479" s="76" t="s">
        <v>394</v>
      </c>
      <c r="D479" s="86" t="s">
        <v>195</v>
      </c>
      <c r="E479" s="86" t="s">
        <v>270</v>
      </c>
      <c r="F479" s="84">
        <v>71293</v>
      </c>
      <c r="G479" s="76" t="s">
        <v>13</v>
      </c>
      <c r="H479" s="84"/>
      <c r="I479" s="85"/>
      <c r="J479" s="76" t="s">
        <v>1</v>
      </c>
      <c r="K479" s="76" t="s">
        <v>59</v>
      </c>
      <c r="L479" s="76" t="s">
        <v>60</v>
      </c>
    </row>
    <row r="480" spans="1:12" ht="15.75" x14ac:dyDescent="0.25">
      <c r="A480" s="105" t="s">
        <v>940</v>
      </c>
      <c r="B480" s="105" t="s">
        <v>941</v>
      </c>
      <c r="C480" s="76"/>
      <c r="D480" s="79" t="s">
        <v>195</v>
      </c>
      <c r="E480" s="79" t="s">
        <v>208</v>
      </c>
      <c r="F480" s="85">
        <v>71244</v>
      </c>
      <c r="G480" s="76" t="s">
        <v>13</v>
      </c>
      <c r="H480" s="85"/>
      <c r="I480" s="78"/>
      <c r="J480" s="80" t="s">
        <v>1</v>
      </c>
      <c r="K480" s="80" t="s">
        <v>59</v>
      </c>
      <c r="L480" s="80" t="s">
        <v>60</v>
      </c>
    </row>
    <row r="481" spans="1:12" ht="15.75" x14ac:dyDescent="0.25">
      <c r="A481" s="105" t="s">
        <v>3965</v>
      </c>
      <c r="B481" s="105" t="s">
        <v>483</v>
      </c>
      <c r="C481" s="80" t="s">
        <v>8</v>
      </c>
      <c r="D481" s="79" t="s">
        <v>853</v>
      </c>
      <c r="E481" s="79" t="s">
        <v>53</v>
      </c>
      <c r="F481" s="85">
        <v>71233</v>
      </c>
      <c r="G481" s="80" t="s">
        <v>13</v>
      </c>
      <c r="H481" s="85"/>
      <c r="I481" s="78"/>
      <c r="J481" s="80" t="s">
        <v>2</v>
      </c>
      <c r="K481" s="80" t="s">
        <v>14</v>
      </c>
      <c r="L481" s="80" t="s">
        <v>15</v>
      </c>
    </row>
    <row r="482" spans="1:12" ht="15.75" x14ac:dyDescent="0.25">
      <c r="A482" s="105" t="s">
        <v>935</v>
      </c>
      <c r="B482" s="105" t="s">
        <v>936</v>
      </c>
      <c r="C482" s="80" t="s">
        <v>51</v>
      </c>
      <c r="D482" s="79" t="s">
        <v>195</v>
      </c>
      <c r="E482" s="79" t="s">
        <v>297</v>
      </c>
      <c r="F482" s="85">
        <v>71212</v>
      </c>
      <c r="G482" s="76" t="s">
        <v>13</v>
      </c>
      <c r="H482" s="85"/>
      <c r="I482" s="78"/>
      <c r="J482" s="80" t="s">
        <v>1</v>
      </c>
      <c r="K482" s="80" t="s">
        <v>59</v>
      </c>
      <c r="L482" s="80" t="s">
        <v>60</v>
      </c>
    </row>
    <row r="483" spans="1:12" ht="15.75" x14ac:dyDescent="0.25">
      <c r="A483" s="104" t="s">
        <v>1312</v>
      </c>
      <c r="B483" s="104" t="s">
        <v>8</v>
      </c>
      <c r="C483" s="76" t="s">
        <v>31</v>
      </c>
      <c r="D483" s="86" t="s">
        <v>2759</v>
      </c>
      <c r="E483" s="86" t="s">
        <v>53</v>
      </c>
      <c r="F483" s="84">
        <v>71146</v>
      </c>
      <c r="G483" s="76" t="s">
        <v>13</v>
      </c>
      <c r="H483" s="84"/>
      <c r="I483" s="78"/>
      <c r="J483" s="76" t="s">
        <v>2</v>
      </c>
      <c r="K483" s="76" t="s">
        <v>14</v>
      </c>
      <c r="L483" s="76" t="s">
        <v>15</v>
      </c>
    </row>
    <row r="484" spans="1:12" ht="15.75" x14ac:dyDescent="0.25">
      <c r="A484" s="104" t="s">
        <v>1209</v>
      </c>
      <c r="B484" s="104" t="s">
        <v>1210</v>
      </c>
      <c r="C484" s="76" t="s">
        <v>3556</v>
      </c>
      <c r="D484" s="86" t="s">
        <v>1211</v>
      </c>
      <c r="E484" s="86" t="s">
        <v>493</v>
      </c>
      <c r="F484" s="84">
        <v>71125</v>
      </c>
      <c r="G484" s="76" t="s">
        <v>13</v>
      </c>
      <c r="H484" s="84"/>
      <c r="I484" s="78"/>
      <c r="J484" s="76" t="s">
        <v>2</v>
      </c>
      <c r="K484" s="76" t="s">
        <v>14</v>
      </c>
      <c r="L484" s="76" t="s">
        <v>15</v>
      </c>
    </row>
    <row r="485" spans="1:12" ht="15.75" x14ac:dyDescent="0.25">
      <c r="A485" s="104" t="s">
        <v>2720</v>
      </c>
      <c r="B485" s="104" t="s">
        <v>704</v>
      </c>
      <c r="C485" s="76" t="s">
        <v>9</v>
      </c>
      <c r="D485" s="86" t="s">
        <v>1198</v>
      </c>
      <c r="E485" s="86" t="s">
        <v>40</v>
      </c>
      <c r="F485" s="84">
        <v>71000</v>
      </c>
      <c r="G485" s="76" t="s">
        <v>13</v>
      </c>
      <c r="H485" s="84"/>
      <c r="I485" s="84"/>
      <c r="J485" s="76" t="s">
        <v>2</v>
      </c>
      <c r="K485" s="76" t="s">
        <v>14</v>
      </c>
      <c r="L485" s="76" t="s">
        <v>15</v>
      </c>
    </row>
    <row r="486" spans="1:12" ht="15.75" x14ac:dyDescent="0.25">
      <c r="A486" s="105" t="s">
        <v>1028</v>
      </c>
      <c r="B486" s="105" t="s">
        <v>483</v>
      </c>
      <c r="C486" s="80" t="s">
        <v>224</v>
      </c>
      <c r="D486" s="79" t="s">
        <v>195</v>
      </c>
      <c r="E486" s="79" t="s">
        <v>189</v>
      </c>
      <c r="F486" s="85">
        <v>70985</v>
      </c>
      <c r="G486" s="76" t="s">
        <v>13</v>
      </c>
      <c r="H486" s="85"/>
      <c r="I486" s="78"/>
      <c r="J486" s="80" t="s">
        <v>3</v>
      </c>
      <c r="K486" s="80" t="s">
        <v>59</v>
      </c>
      <c r="L486" s="80" t="s">
        <v>60</v>
      </c>
    </row>
    <row r="487" spans="1:12" ht="15.75" x14ac:dyDescent="0.25">
      <c r="A487" s="104" t="s">
        <v>818</v>
      </c>
      <c r="B487" s="104" t="s">
        <v>819</v>
      </c>
      <c r="C487" s="76"/>
      <c r="D487" s="86" t="s">
        <v>195</v>
      </c>
      <c r="E487" s="86" t="s">
        <v>459</v>
      </c>
      <c r="F487" s="84">
        <v>70919</v>
      </c>
      <c r="G487" s="76" t="s">
        <v>13</v>
      </c>
      <c r="H487" s="84"/>
      <c r="I487" s="78"/>
      <c r="J487" s="76" t="s">
        <v>1</v>
      </c>
      <c r="K487" s="76" t="s">
        <v>59</v>
      </c>
      <c r="L487" s="76" t="s">
        <v>60</v>
      </c>
    </row>
    <row r="488" spans="1:12" ht="15.75" x14ac:dyDescent="0.25">
      <c r="A488" s="104" t="s">
        <v>1009</v>
      </c>
      <c r="B488" s="104" t="s">
        <v>1100</v>
      </c>
      <c r="C488" s="76" t="s">
        <v>3548</v>
      </c>
      <c r="D488" s="86" t="s">
        <v>195</v>
      </c>
      <c r="E488" s="86" t="s">
        <v>450</v>
      </c>
      <c r="F488" s="84">
        <v>70858</v>
      </c>
      <c r="G488" s="76" t="s">
        <v>13</v>
      </c>
      <c r="H488" s="84">
        <v>1650</v>
      </c>
      <c r="I488" s="78"/>
      <c r="J488" s="76" t="s">
        <v>3</v>
      </c>
      <c r="K488" s="76" t="s">
        <v>59</v>
      </c>
      <c r="L488" s="76" t="s">
        <v>60</v>
      </c>
    </row>
    <row r="489" spans="1:12" ht="15.75" x14ac:dyDescent="0.25">
      <c r="A489" s="104" t="s">
        <v>885</v>
      </c>
      <c r="B489" s="104" t="s">
        <v>886</v>
      </c>
      <c r="C489" s="76" t="s">
        <v>3532</v>
      </c>
      <c r="D489" s="86" t="s">
        <v>56</v>
      </c>
      <c r="E489" s="86" t="s">
        <v>535</v>
      </c>
      <c r="F489" s="84">
        <v>70855</v>
      </c>
      <c r="G489" s="76" t="s">
        <v>13</v>
      </c>
      <c r="H489" s="84"/>
      <c r="I489" s="85"/>
      <c r="J489" s="76" t="s">
        <v>1</v>
      </c>
      <c r="K489" s="76" t="s">
        <v>59</v>
      </c>
      <c r="L489" s="76" t="s">
        <v>60</v>
      </c>
    </row>
    <row r="490" spans="1:12" ht="15.75" x14ac:dyDescent="0.25">
      <c r="A490" s="104" t="s">
        <v>1233</v>
      </c>
      <c r="B490" s="104" t="s">
        <v>191</v>
      </c>
      <c r="C490" s="76" t="s">
        <v>3559</v>
      </c>
      <c r="D490" s="86" t="s">
        <v>1234</v>
      </c>
      <c r="E490" s="86" t="s">
        <v>141</v>
      </c>
      <c r="F490" s="84">
        <v>70843</v>
      </c>
      <c r="G490" s="76" t="s">
        <v>13</v>
      </c>
      <c r="H490" s="84"/>
      <c r="I490" s="78"/>
      <c r="J490" s="76" t="s">
        <v>2</v>
      </c>
      <c r="K490" s="76" t="s">
        <v>14</v>
      </c>
      <c r="L490" s="76" t="s">
        <v>15</v>
      </c>
    </row>
    <row r="491" spans="1:12" ht="15.75" x14ac:dyDescent="0.25">
      <c r="A491" s="105" t="s">
        <v>837</v>
      </c>
      <c r="B491" s="105" t="s">
        <v>838</v>
      </c>
      <c r="C491" s="80" t="s">
        <v>1484</v>
      </c>
      <c r="D491" s="79" t="s">
        <v>3966</v>
      </c>
      <c r="E491" s="79" t="s">
        <v>57</v>
      </c>
      <c r="F491" s="85">
        <v>70822</v>
      </c>
      <c r="G491" s="76" t="s">
        <v>13</v>
      </c>
      <c r="H491" s="85">
        <v>8000</v>
      </c>
      <c r="I491" s="78"/>
      <c r="J491" s="80" t="s">
        <v>1</v>
      </c>
      <c r="K491" s="80" t="s">
        <v>59</v>
      </c>
      <c r="L491" s="80" t="s">
        <v>60</v>
      </c>
    </row>
    <row r="492" spans="1:12" ht="15.75" x14ac:dyDescent="0.25">
      <c r="A492" s="105" t="s">
        <v>830</v>
      </c>
      <c r="B492" s="105" t="s">
        <v>601</v>
      </c>
      <c r="C492" s="80" t="s">
        <v>774</v>
      </c>
      <c r="D492" s="79" t="s">
        <v>195</v>
      </c>
      <c r="E492" s="79" t="s">
        <v>535</v>
      </c>
      <c r="F492" s="85">
        <v>70804</v>
      </c>
      <c r="G492" s="80" t="s">
        <v>13</v>
      </c>
      <c r="H492" s="84"/>
      <c r="I492" s="85"/>
      <c r="J492" s="80" t="s">
        <v>3</v>
      </c>
      <c r="K492" s="80" t="s">
        <v>59</v>
      </c>
      <c r="L492" s="80" t="s">
        <v>60</v>
      </c>
    </row>
    <row r="493" spans="1:12" ht="15.75" x14ac:dyDescent="0.25">
      <c r="A493" s="104" t="s">
        <v>382</v>
      </c>
      <c r="B493" s="104" t="s">
        <v>383</v>
      </c>
      <c r="C493" s="76" t="s">
        <v>1074</v>
      </c>
      <c r="D493" s="86" t="s">
        <v>195</v>
      </c>
      <c r="E493" s="86" t="s">
        <v>385</v>
      </c>
      <c r="F493" s="84">
        <v>70729</v>
      </c>
      <c r="G493" s="76" t="s">
        <v>13</v>
      </c>
      <c r="H493" s="84"/>
      <c r="I493" s="78"/>
      <c r="J493" s="76" t="s">
        <v>3</v>
      </c>
      <c r="K493" s="76" t="s">
        <v>59</v>
      </c>
      <c r="L493" s="76" t="s">
        <v>60</v>
      </c>
    </row>
    <row r="494" spans="1:12" ht="15.75" x14ac:dyDescent="0.25">
      <c r="A494" s="104" t="s">
        <v>1244</v>
      </c>
      <c r="B494" s="104" t="s">
        <v>131</v>
      </c>
      <c r="C494" s="76" t="s">
        <v>774</v>
      </c>
      <c r="D494" s="86" t="s">
        <v>1245</v>
      </c>
      <c r="E494" s="86" t="s">
        <v>1246</v>
      </c>
      <c r="F494" s="84">
        <v>70683</v>
      </c>
      <c r="G494" s="76" t="s">
        <v>13</v>
      </c>
      <c r="H494" s="85"/>
      <c r="I494" s="78"/>
      <c r="J494" s="76" t="s">
        <v>2</v>
      </c>
      <c r="K494" s="76" t="s">
        <v>14</v>
      </c>
      <c r="L494" s="76" t="s">
        <v>15</v>
      </c>
    </row>
    <row r="495" spans="1:12" ht="15.75" x14ac:dyDescent="0.25">
      <c r="A495" s="105" t="s">
        <v>986</v>
      </c>
      <c r="B495" s="105" t="s">
        <v>248</v>
      </c>
      <c r="C495" s="80" t="s">
        <v>1484</v>
      </c>
      <c r="D495" s="79" t="s">
        <v>195</v>
      </c>
      <c r="E495" s="79" t="s">
        <v>258</v>
      </c>
      <c r="F495" s="85">
        <v>70601</v>
      </c>
      <c r="G495" s="80" t="s">
        <v>13</v>
      </c>
      <c r="H495" s="84"/>
      <c r="I495" s="78"/>
      <c r="J495" s="80" t="s">
        <v>3</v>
      </c>
      <c r="K495" s="80" t="s">
        <v>59</v>
      </c>
      <c r="L495" s="80" t="s">
        <v>60</v>
      </c>
    </row>
    <row r="496" spans="1:12" ht="15.75" x14ac:dyDescent="0.25">
      <c r="A496" s="104" t="s">
        <v>3967</v>
      </c>
      <c r="B496" s="104" t="s">
        <v>944</v>
      </c>
      <c r="C496" s="76" t="s">
        <v>87</v>
      </c>
      <c r="D496" s="86" t="s">
        <v>996</v>
      </c>
      <c r="E496" s="86" t="s">
        <v>53</v>
      </c>
      <c r="F496" s="84">
        <v>70527</v>
      </c>
      <c r="G496" s="76" t="s">
        <v>13</v>
      </c>
      <c r="H496" s="85"/>
      <c r="I496" s="78"/>
      <c r="J496" s="76" t="s">
        <v>2</v>
      </c>
      <c r="K496" s="76" t="s">
        <v>14</v>
      </c>
      <c r="L496" s="76" t="s">
        <v>15</v>
      </c>
    </row>
    <row r="497" spans="1:12" ht="15.75" x14ac:dyDescent="0.25">
      <c r="A497" s="105" t="s">
        <v>882</v>
      </c>
      <c r="B497" s="105" t="s">
        <v>35</v>
      </c>
      <c r="C497" s="80" t="s">
        <v>91</v>
      </c>
      <c r="D497" s="79" t="s">
        <v>3968</v>
      </c>
      <c r="E497" s="79" t="s">
        <v>463</v>
      </c>
      <c r="F497" s="85">
        <v>70524</v>
      </c>
      <c r="G497" s="80" t="s">
        <v>13</v>
      </c>
      <c r="H497" s="85"/>
      <c r="I497" s="78"/>
      <c r="J497" s="80" t="s">
        <v>3</v>
      </c>
      <c r="K497" s="80" t="s">
        <v>59</v>
      </c>
      <c r="L497" s="80" t="s">
        <v>60</v>
      </c>
    </row>
    <row r="498" spans="1:12" ht="15.75" x14ac:dyDescent="0.25">
      <c r="A498" s="105" t="s">
        <v>1019</v>
      </c>
      <c r="B498" s="105" t="s">
        <v>749</v>
      </c>
      <c r="C498" s="80" t="s">
        <v>3539</v>
      </c>
      <c r="D498" s="79" t="s">
        <v>3969</v>
      </c>
      <c r="E498" s="79" t="s">
        <v>120</v>
      </c>
      <c r="F498" s="85">
        <v>70500</v>
      </c>
      <c r="G498" s="80" t="s">
        <v>13</v>
      </c>
      <c r="H498" s="84"/>
      <c r="I498" s="84"/>
      <c r="J498" s="80" t="s">
        <v>4</v>
      </c>
      <c r="K498" s="80" t="s">
        <v>14</v>
      </c>
      <c r="L498" s="80" t="s">
        <v>121</v>
      </c>
    </row>
    <row r="499" spans="1:12" ht="15.75" x14ac:dyDescent="0.25">
      <c r="A499" s="104" t="s">
        <v>750</v>
      </c>
      <c r="B499" s="104" t="s">
        <v>86</v>
      </c>
      <c r="C499" s="76" t="s">
        <v>3511</v>
      </c>
      <c r="D499" s="86" t="s">
        <v>195</v>
      </c>
      <c r="E499" s="86" t="s">
        <v>410</v>
      </c>
      <c r="F499" s="84">
        <v>70428</v>
      </c>
      <c r="G499" s="76" t="s">
        <v>13</v>
      </c>
      <c r="H499" s="84"/>
      <c r="I499" s="78"/>
      <c r="J499" s="76" t="s">
        <v>3</v>
      </c>
      <c r="K499" s="76" t="s">
        <v>59</v>
      </c>
      <c r="L499" s="76" t="s">
        <v>60</v>
      </c>
    </row>
    <row r="500" spans="1:12" ht="15.75" x14ac:dyDescent="0.25">
      <c r="A500" s="105" t="s">
        <v>265</v>
      </c>
      <c r="B500" s="105" t="s">
        <v>944</v>
      </c>
      <c r="C500" s="80" t="s">
        <v>774</v>
      </c>
      <c r="D500" s="79" t="s">
        <v>2739</v>
      </c>
      <c r="E500" s="79" t="s">
        <v>120</v>
      </c>
      <c r="F500" s="85">
        <v>70421</v>
      </c>
      <c r="G500" s="80" t="s">
        <v>13</v>
      </c>
      <c r="H500" s="85">
        <v>6000</v>
      </c>
      <c r="I500" s="78"/>
      <c r="J500" s="80" t="s">
        <v>4</v>
      </c>
      <c r="K500" s="80" t="s">
        <v>14</v>
      </c>
      <c r="L500" s="80" t="s">
        <v>121</v>
      </c>
    </row>
    <row r="501" spans="1:12" ht="15.75" x14ac:dyDescent="0.25">
      <c r="A501" s="105" t="s">
        <v>464</v>
      </c>
      <c r="B501" s="105" t="s">
        <v>465</v>
      </c>
      <c r="C501" s="80" t="s">
        <v>144</v>
      </c>
      <c r="D501" s="79" t="s">
        <v>195</v>
      </c>
      <c r="E501" s="79" t="s">
        <v>258</v>
      </c>
      <c r="F501" s="85">
        <v>70419</v>
      </c>
      <c r="G501" s="80" t="s">
        <v>13</v>
      </c>
      <c r="H501" s="84"/>
      <c r="I501" s="78"/>
      <c r="J501" s="80" t="s">
        <v>3</v>
      </c>
      <c r="K501" s="80" t="s">
        <v>59</v>
      </c>
      <c r="L501" s="80" t="s">
        <v>60</v>
      </c>
    </row>
    <row r="502" spans="1:12" ht="15.75" x14ac:dyDescent="0.25">
      <c r="A502" s="105" t="s">
        <v>1315</v>
      </c>
      <c r="B502" s="105" t="s">
        <v>448</v>
      </c>
      <c r="C502" s="80" t="s">
        <v>181</v>
      </c>
      <c r="D502" s="79" t="s">
        <v>1037</v>
      </c>
      <c r="E502" s="79" t="s">
        <v>570</v>
      </c>
      <c r="F502" s="85">
        <v>70351</v>
      </c>
      <c r="G502" s="80" t="s">
        <v>13</v>
      </c>
      <c r="H502" s="84"/>
      <c r="I502" s="78"/>
      <c r="J502" s="80" t="s">
        <v>2</v>
      </c>
      <c r="K502" s="80" t="s">
        <v>14</v>
      </c>
      <c r="L502" s="80" t="s">
        <v>15</v>
      </c>
    </row>
    <row r="503" spans="1:12" ht="15.75" x14ac:dyDescent="0.25">
      <c r="A503" s="105" t="s">
        <v>1098</v>
      </c>
      <c r="B503" s="105" t="s">
        <v>260</v>
      </c>
      <c r="C503" s="80" t="s">
        <v>1165</v>
      </c>
      <c r="D503" s="79" t="s">
        <v>195</v>
      </c>
      <c r="E503" s="79" t="s">
        <v>221</v>
      </c>
      <c r="F503" s="85">
        <v>70330</v>
      </c>
      <c r="G503" s="76" t="s">
        <v>13</v>
      </c>
      <c r="H503" s="85"/>
      <c r="I503" s="78"/>
      <c r="J503" s="80" t="s">
        <v>3</v>
      </c>
      <c r="K503" s="80" t="s">
        <v>59</v>
      </c>
      <c r="L503" s="80" t="s">
        <v>60</v>
      </c>
    </row>
    <row r="504" spans="1:12" ht="15.75" x14ac:dyDescent="0.25">
      <c r="A504" s="104" t="s">
        <v>804</v>
      </c>
      <c r="B504" s="104" t="s">
        <v>3970</v>
      </c>
      <c r="C504" s="76"/>
      <c r="D504" s="86" t="s">
        <v>195</v>
      </c>
      <c r="E504" s="86" t="s">
        <v>211</v>
      </c>
      <c r="F504" s="84">
        <v>70314</v>
      </c>
      <c r="G504" s="76" t="s">
        <v>13</v>
      </c>
      <c r="H504" s="84"/>
      <c r="I504" s="78"/>
      <c r="J504" s="76" t="s">
        <v>3</v>
      </c>
      <c r="K504" s="76" t="s">
        <v>59</v>
      </c>
      <c r="L504" s="76" t="s">
        <v>60</v>
      </c>
    </row>
    <row r="505" spans="1:12" ht="15.75" x14ac:dyDescent="0.25">
      <c r="A505" s="105" t="s">
        <v>1120</v>
      </c>
      <c r="B505" s="105" t="s">
        <v>1121</v>
      </c>
      <c r="C505" s="80" t="s">
        <v>3447</v>
      </c>
      <c r="D505" s="79" t="s">
        <v>195</v>
      </c>
      <c r="E505" s="79" t="s">
        <v>373</v>
      </c>
      <c r="F505" s="85">
        <v>70297</v>
      </c>
      <c r="G505" s="76" t="s">
        <v>13</v>
      </c>
      <c r="H505" s="85"/>
      <c r="I505" s="78"/>
      <c r="J505" s="80" t="s">
        <v>3</v>
      </c>
      <c r="K505" s="80" t="s">
        <v>59</v>
      </c>
      <c r="L505" s="80" t="s">
        <v>60</v>
      </c>
    </row>
    <row r="506" spans="1:12" ht="15.75" x14ac:dyDescent="0.25">
      <c r="A506" s="105" t="s">
        <v>1073</v>
      </c>
      <c r="B506" s="105" t="s">
        <v>1074</v>
      </c>
      <c r="C506" s="80" t="s">
        <v>787</v>
      </c>
      <c r="D506" s="79" t="s">
        <v>195</v>
      </c>
      <c r="E506" s="79" t="s">
        <v>57</v>
      </c>
      <c r="F506" s="85">
        <v>70258</v>
      </c>
      <c r="G506" s="80" t="s">
        <v>13</v>
      </c>
      <c r="H506" s="84"/>
      <c r="I506" s="84"/>
      <c r="J506" s="80" t="s">
        <v>3</v>
      </c>
      <c r="K506" s="80" t="s">
        <v>59</v>
      </c>
      <c r="L506" s="80" t="s">
        <v>60</v>
      </c>
    </row>
    <row r="507" spans="1:12" ht="15.75" x14ac:dyDescent="0.25">
      <c r="A507" s="104" t="s">
        <v>1264</v>
      </c>
      <c r="B507" s="104" t="s">
        <v>1265</v>
      </c>
      <c r="C507" s="76" t="s">
        <v>35</v>
      </c>
      <c r="D507" s="86" t="s">
        <v>1266</v>
      </c>
      <c r="E507" s="86" t="s">
        <v>570</v>
      </c>
      <c r="F507" s="84">
        <v>70227</v>
      </c>
      <c r="G507" s="76" t="s">
        <v>13</v>
      </c>
      <c r="H507" s="84"/>
      <c r="I507" s="78"/>
      <c r="J507" s="76" t="s">
        <v>2</v>
      </c>
      <c r="K507" s="76" t="s">
        <v>14</v>
      </c>
      <c r="L507" s="76" t="s">
        <v>15</v>
      </c>
    </row>
    <row r="508" spans="1:12" ht="15.75" x14ac:dyDescent="0.25">
      <c r="A508" s="104" t="s">
        <v>3971</v>
      </c>
      <c r="B508" s="104" t="s">
        <v>3972</v>
      </c>
      <c r="C508" s="76"/>
      <c r="D508" s="86" t="s">
        <v>753</v>
      </c>
      <c r="E508" s="86" t="s">
        <v>28</v>
      </c>
      <c r="F508" s="84">
        <v>70182</v>
      </c>
      <c r="G508" s="76" t="s">
        <v>13</v>
      </c>
      <c r="H508" s="84"/>
      <c r="I508" s="78"/>
      <c r="J508" s="76" t="s">
        <v>2</v>
      </c>
      <c r="K508" s="76" t="s">
        <v>14</v>
      </c>
      <c r="L508" s="76" t="s">
        <v>15</v>
      </c>
    </row>
    <row r="509" spans="1:12" ht="15.75" x14ac:dyDescent="0.25">
      <c r="A509" s="104" t="s">
        <v>303</v>
      </c>
      <c r="B509" s="104" t="s">
        <v>260</v>
      </c>
      <c r="C509" s="76" t="s">
        <v>144</v>
      </c>
      <c r="D509" s="86" t="s">
        <v>1267</v>
      </c>
      <c r="E509" s="86" t="s">
        <v>658</v>
      </c>
      <c r="F509" s="84">
        <v>70168</v>
      </c>
      <c r="G509" s="76" t="s">
        <v>13</v>
      </c>
      <c r="H509" s="84"/>
      <c r="I509" s="84"/>
      <c r="J509" s="76" t="s">
        <v>2</v>
      </c>
      <c r="K509" s="76" t="s">
        <v>14</v>
      </c>
      <c r="L509" s="76" t="s">
        <v>15</v>
      </c>
    </row>
    <row r="510" spans="1:12" ht="15.75" x14ac:dyDescent="0.25">
      <c r="A510" s="105" t="s">
        <v>1274</v>
      </c>
      <c r="B510" s="105" t="s">
        <v>559</v>
      </c>
      <c r="C510" s="80" t="s">
        <v>394</v>
      </c>
      <c r="D510" s="79" t="s">
        <v>195</v>
      </c>
      <c r="E510" s="79" t="s">
        <v>535</v>
      </c>
      <c r="F510" s="85">
        <v>70120</v>
      </c>
      <c r="G510" s="76" t="s">
        <v>13</v>
      </c>
      <c r="H510" s="85"/>
      <c r="I510" s="85"/>
      <c r="J510" s="80" t="s">
        <v>3</v>
      </c>
      <c r="K510" s="80" t="s">
        <v>59</v>
      </c>
      <c r="L510" s="80" t="s">
        <v>60</v>
      </c>
    </row>
    <row r="511" spans="1:12" ht="15.75" x14ac:dyDescent="0.25">
      <c r="A511" s="104" t="s">
        <v>3973</v>
      </c>
      <c r="B511" s="104" t="s">
        <v>500</v>
      </c>
      <c r="C511" s="76" t="s">
        <v>87</v>
      </c>
      <c r="D511" s="86" t="s">
        <v>1027</v>
      </c>
      <c r="E511" s="86" t="s">
        <v>53</v>
      </c>
      <c r="F511" s="84">
        <v>70091</v>
      </c>
      <c r="G511" s="76" t="s">
        <v>13</v>
      </c>
      <c r="H511" s="84"/>
      <c r="I511" s="84"/>
      <c r="J511" s="76" t="s">
        <v>2</v>
      </c>
      <c r="K511" s="76" t="s">
        <v>14</v>
      </c>
      <c r="L511" s="76" t="s">
        <v>15</v>
      </c>
    </row>
    <row r="512" spans="1:12" ht="15.75" x14ac:dyDescent="0.25">
      <c r="A512" s="105" t="s">
        <v>950</v>
      </c>
      <c r="B512" s="105" t="s">
        <v>951</v>
      </c>
      <c r="C512" s="80" t="s">
        <v>147</v>
      </c>
      <c r="D512" s="79" t="s">
        <v>195</v>
      </c>
      <c r="E512" s="79" t="s">
        <v>258</v>
      </c>
      <c r="F512" s="85">
        <v>70075</v>
      </c>
      <c r="G512" s="80" t="s">
        <v>13</v>
      </c>
      <c r="H512" s="84"/>
      <c r="I512" s="78"/>
      <c r="J512" s="80" t="s">
        <v>3</v>
      </c>
      <c r="K512" s="80" t="s">
        <v>59</v>
      </c>
      <c r="L512" s="80" t="s">
        <v>60</v>
      </c>
    </row>
    <row r="513" spans="1:12" ht="15.75" x14ac:dyDescent="0.25">
      <c r="A513" s="105" t="s">
        <v>1277</v>
      </c>
      <c r="B513" s="105" t="s">
        <v>17</v>
      </c>
      <c r="C513" s="80" t="s">
        <v>175</v>
      </c>
      <c r="D513" s="79" t="s">
        <v>1278</v>
      </c>
      <c r="E513" s="79" t="s">
        <v>1279</v>
      </c>
      <c r="F513" s="85">
        <v>69991</v>
      </c>
      <c r="G513" s="76" t="s">
        <v>13</v>
      </c>
      <c r="H513" s="85"/>
      <c r="I513" s="78"/>
      <c r="J513" s="80" t="s">
        <v>2</v>
      </c>
      <c r="K513" s="80" t="s">
        <v>14</v>
      </c>
      <c r="L513" s="80" t="s">
        <v>15</v>
      </c>
    </row>
    <row r="514" spans="1:12" ht="15.75" x14ac:dyDescent="0.25">
      <c r="A514" s="105" t="s">
        <v>968</v>
      </c>
      <c r="B514" s="105" t="s">
        <v>969</v>
      </c>
      <c r="C514" s="80" t="s">
        <v>3510</v>
      </c>
      <c r="D514" s="79" t="s">
        <v>195</v>
      </c>
      <c r="E514" s="79" t="s">
        <v>3880</v>
      </c>
      <c r="F514" s="85">
        <v>69990</v>
      </c>
      <c r="G514" s="80" t="s">
        <v>13</v>
      </c>
      <c r="H514" s="84"/>
      <c r="I514" s="78"/>
      <c r="J514" s="80" t="s">
        <v>3</v>
      </c>
      <c r="K514" s="80" t="s">
        <v>59</v>
      </c>
      <c r="L514" s="80" t="s">
        <v>60</v>
      </c>
    </row>
    <row r="515" spans="1:12" ht="15.75" x14ac:dyDescent="0.25">
      <c r="A515" s="105" t="s">
        <v>1092</v>
      </c>
      <c r="B515" s="105" t="s">
        <v>1093</v>
      </c>
      <c r="C515" s="80" t="s">
        <v>3551</v>
      </c>
      <c r="D515" s="79" t="s">
        <v>195</v>
      </c>
      <c r="E515" s="79" t="s">
        <v>297</v>
      </c>
      <c r="F515" s="85">
        <v>69980</v>
      </c>
      <c r="G515" s="80" t="s">
        <v>13</v>
      </c>
      <c r="H515" s="85"/>
      <c r="I515" s="78"/>
      <c r="J515" s="80" t="s">
        <v>3</v>
      </c>
      <c r="K515" s="80" t="s">
        <v>59</v>
      </c>
      <c r="L515" s="80" t="s">
        <v>60</v>
      </c>
    </row>
    <row r="516" spans="1:12" ht="15.75" x14ac:dyDescent="0.25">
      <c r="A516" s="104" t="s">
        <v>3557</v>
      </c>
      <c r="B516" s="104" t="s">
        <v>431</v>
      </c>
      <c r="C516" s="76" t="s">
        <v>12</v>
      </c>
      <c r="D516" s="86" t="s">
        <v>3558</v>
      </c>
      <c r="E516" s="86" t="s">
        <v>2582</v>
      </c>
      <c r="F516" s="84">
        <v>69812</v>
      </c>
      <c r="G516" s="76" t="s">
        <v>13</v>
      </c>
      <c r="H516" s="84"/>
      <c r="I516" s="85"/>
      <c r="J516" s="76" t="s">
        <v>3</v>
      </c>
      <c r="K516" s="76" t="s">
        <v>59</v>
      </c>
      <c r="L516" s="76" t="s">
        <v>60</v>
      </c>
    </row>
    <row r="517" spans="1:12" ht="15.75" x14ac:dyDescent="0.25">
      <c r="A517" s="104" t="s">
        <v>1110</v>
      </c>
      <c r="B517" s="104" t="s">
        <v>1111</v>
      </c>
      <c r="C517" s="76" t="s">
        <v>115</v>
      </c>
      <c r="D517" s="86" t="s">
        <v>195</v>
      </c>
      <c r="E517" s="86" t="s">
        <v>221</v>
      </c>
      <c r="F517" s="84">
        <v>69753</v>
      </c>
      <c r="G517" s="76" t="s">
        <v>13</v>
      </c>
      <c r="H517" s="84"/>
      <c r="I517" s="78"/>
      <c r="J517" s="76" t="s">
        <v>3</v>
      </c>
      <c r="K517" s="76" t="s">
        <v>59</v>
      </c>
      <c r="L517" s="76" t="s">
        <v>60</v>
      </c>
    </row>
    <row r="518" spans="1:12" ht="15.75" x14ac:dyDescent="0.25">
      <c r="A518" s="104" t="s">
        <v>1170</v>
      </c>
      <c r="B518" s="104" t="s">
        <v>127</v>
      </c>
      <c r="C518" s="76" t="s">
        <v>406</v>
      </c>
      <c r="D518" s="86" t="s">
        <v>195</v>
      </c>
      <c r="E518" s="86" t="s">
        <v>463</v>
      </c>
      <c r="F518" s="84">
        <v>69593</v>
      </c>
      <c r="G518" s="76" t="s">
        <v>13</v>
      </c>
      <c r="H518" s="84"/>
      <c r="I518" s="78"/>
      <c r="J518" s="76" t="s">
        <v>3</v>
      </c>
      <c r="K518" s="76" t="s">
        <v>59</v>
      </c>
      <c r="L518" s="76" t="s">
        <v>60</v>
      </c>
    </row>
    <row r="519" spans="1:12" ht="15.75" x14ac:dyDescent="0.25">
      <c r="A519" s="105" t="s">
        <v>1099</v>
      </c>
      <c r="B519" s="105" t="s">
        <v>1052</v>
      </c>
      <c r="C519" s="80" t="s">
        <v>3549</v>
      </c>
      <c r="D519" s="79" t="s">
        <v>712</v>
      </c>
      <c r="E519" s="79" t="s">
        <v>109</v>
      </c>
      <c r="F519" s="85">
        <v>69574</v>
      </c>
      <c r="G519" s="80" t="s">
        <v>13</v>
      </c>
      <c r="H519" s="84"/>
      <c r="I519" s="84"/>
      <c r="J519" s="80" t="s">
        <v>3</v>
      </c>
      <c r="K519" s="80" t="s">
        <v>59</v>
      </c>
      <c r="L519" s="80" t="s">
        <v>60</v>
      </c>
    </row>
    <row r="520" spans="1:12" ht="15.75" x14ac:dyDescent="0.25">
      <c r="A520" s="105" t="s">
        <v>3550</v>
      </c>
      <c r="B520" s="105" t="s">
        <v>1047</v>
      </c>
      <c r="C520" s="80" t="s">
        <v>774</v>
      </c>
      <c r="D520" s="79" t="s">
        <v>195</v>
      </c>
      <c r="E520" s="79" t="s">
        <v>373</v>
      </c>
      <c r="F520" s="85">
        <v>69570</v>
      </c>
      <c r="G520" s="76" t="s">
        <v>13</v>
      </c>
      <c r="H520" s="85"/>
      <c r="I520" s="78"/>
      <c r="J520" s="80" t="s">
        <v>3</v>
      </c>
      <c r="K520" s="80" t="s">
        <v>59</v>
      </c>
      <c r="L520" s="80" t="s">
        <v>60</v>
      </c>
    </row>
    <row r="521" spans="1:12" ht="15.75" x14ac:dyDescent="0.25">
      <c r="A521" s="105" t="s">
        <v>1053</v>
      </c>
      <c r="B521" s="105" t="s">
        <v>1052</v>
      </c>
      <c r="C521" s="80" t="s">
        <v>287</v>
      </c>
      <c r="D521" s="79" t="s">
        <v>195</v>
      </c>
      <c r="E521" s="79" t="s">
        <v>270</v>
      </c>
      <c r="F521" s="85">
        <v>69556</v>
      </c>
      <c r="G521" s="80" t="s">
        <v>13</v>
      </c>
      <c r="H521" s="84"/>
      <c r="I521" s="85"/>
      <c r="J521" s="80" t="s">
        <v>1</v>
      </c>
      <c r="K521" s="80" t="s">
        <v>59</v>
      </c>
      <c r="L521" s="80" t="s">
        <v>60</v>
      </c>
    </row>
    <row r="522" spans="1:12" ht="15.75" x14ac:dyDescent="0.25">
      <c r="A522" s="105" t="s">
        <v>802</v>
      </c>
      <c r="B522" s="105" t="s">
        <v>803</v>
      </c>
      <c r="C522" s="80" t="s">
        <v>3514</v>
      </c>
      <c r="D522" s="79" t="s">
        <v>195</v>
      </c>
      <c r="E522" s="79" t="s">
        <v>221</v>
      </c>
      <c r="F522" s="85">
        <v>69480</v>
      </c>
      <c r="G522" s="80" t="s">
        <v>13</v>
      </c>
      <c r="H522" s="84"/>
      <c r="I522" s="78"/>
      <c r="J522" s="80" t="s">
        <v>1</v>
      </c>
      <c r="K522" s="80" t="s">
        <v>59</v>
      </c>
      <c r="L522" s="80" t="s">
        <v>60</v>
      </c>
    </row>
    <row r="523" spans="1:12" ht="15.75" x14ac:dyDescent="0.25">
      <c r="A523" s="105" t="s">
        <v>776</v>
      </c>
      <c r="B523" s="105" t="s">
        <v>762</v>
      </c>
      <c r="C523" s="80" t="s">
        <v>63</v>
      </c>
      <c r="D523" s="79" t="s">
        <v>195</v>
      </c>
      <c r="E523" s="79" t="s">
        <v>297</v>
      </c>
      <c r="F523" s="85">
        <v>69448</v>
      </c>
      <c r="G523" s="80" t="s">
        <v>13</v>
      </c>
      <c r="H523" s="84"/>
      <c r="I523" s="78"/>
      <c r="J523" s="80" t="s">
        <v>3</v>
      </c>
      <c r="K523" s="80" t="s">
        <v>59</v>
      </c>
      <c r="L523" s="80" t="s">
        <v>60</v>
      </c>
    </row>
    <row r="524" spans="1:12" ht="15.75" x14ac:dyDescent="0.25">
      <c r="A524" s="105" t="s">
        <v>919</v>
      </c>
      <c r="B524" s="105" t="s">
        <v>286</v>
      </c>
      <c r="C524" s="80" t="s">
        <v>3561</v>
      </c>
      <c r="D524" s="79" t="s">
        <v>195</v>
      </c>
      <c r="E524" s="79" t="s">
        <v>463</v>
      </c>
      <c r="F524" s="85">
        <v>69413</v>
      </c>
      <c r="G524" s="80" t="s">
        <v>13</v>
      </c>
      <c r="H524" s="84"/>
      <c r="I524" s="78"/>
      <c r="J524" s="80" t="s">
        <v>1</v>
      </c>
      <c r="K524" s="80" t="s">
        <v>59</v>
      </c>
      <c r="L524" s="80" t="s">
        <v>60</v>
      </c>
    </row>
    <row r="525" spans="1:12" ht="15.75" x14ac:dyDescent="0.25">
      <c r="A525" s="105" t="s">
        <v>815</v>
      </c>
      <c r="B525" s="105" t="s">
        <v>816</v>
      </c>
      <c r="C525" s="76"/>
      <c r="D525" s="79" t="s">
        <v>195</v>
      </c>
      <c r="E525" s="79" t="s">
        <v>450</v>
      </c>
      <c r="F525" s="85">
        <v>69384</v>
      </c>
      <c r="G525" s="76" t="s">
        <v>13</v>
      </c>
      <c r="H525" s="85"/>
      <c r="I525" s="78"/>
      <c r="J525" s="80" t="s">
        <v>3</v>
      </c>
      <c r="K525" s="80" t="s">
        <v>59</v>
      </c>
      <c r="L525" s="80" t="s">
        <v>60</v>
      </c>
    </row>
    <row r="526" spans="1:12" ht="15.75" x14ac:dyDescent="0.25">
      <c r="A526" s="105" t="s">
        <v>1068</v>
      </c>
      <c r="B526" s="105" t="s">
        <v>131</v>
      </c>
      <c r="C526" s="80" t="s">
        <v>483</v>
      </c>
      <c r="D526" s="79" t="s">
        <v>3974</v>
      </c>
      <c r="E526" s="79" t="s">
        <v>120</v>
      </c>
      <c r="F526" s="85">
        <v>69350</v>
      </c>
      <c r="G526" s="80" t="s">
        <v>13</v>
      </c>
      <c r="H526" s="84"/>
      <c r="I526" s="78"/>
      <c r="J526" s="80" t="s">
        <v>4</v>
      </c>
      <c r="K526" s="80" t="s">
        <v>14</v>
      </c>
      <c r="L526" s="80" t="s">
        <v>121</v>
      </c>
    </row>
    <row r="527" spans="1:12" ht="15.75" x14ac:dyDescent="0.25">
      <c r="A527" s="104" t="s">
        <v>989</v>
      </c>
      <c r="B527" s="104" t="s">
        <v>990</v>
      </c>
      <c r="C527" s="76" t="s">
        <v>349</v>
      </c>
      <c r="D527" s="86" t="s">
        <v>1828</v>
      </c>
      <c r="E527" s="86" t="s">
        <v>309</v>
      </c>
      <c r="F527" s="84">
        <v>69311</v>
      </c>
      <c r="G527" s="76" t="s">
        <v>13</v>
      </c>
      <c r="H527" s="84"/>
      <c r="I527" s="78"/>
      <c r="J527" s="76" t="s">
        <v>2</v>
      </c>
      <c r="K527" s="76" t="s">
        <v>14</v>
      </c>
      <c r="L527" s="76" t="s">
        <v>15</v>
      </c>
    </row>
    <row r="528" spans="1:12" ht="15.75" x14ac:dyDescent="0.25">
      <c r="A528" s="104" t="s">
        <v>978</v>
      </c>
      <c r="B528" s="104" t="s">
        <v>8</v>
      </c>
      <c r="C528" s="76"/>
      <c r="D528" s="86" t="s">
        <v>1828</v>
      </c>
      <c r="E528" s="86" t="s">
        <v>309</v>
      </c>
      <c r="F528" s="84">
        <v>69311</v>
      </c>
      <c r="G528" s="76" t="s">
        <v>13</v>
      </c>
      <c r="H528" s="84"/>
      <c r="I528" s="78"/>
      <c r="J528" s="76" t="s">
        <v>2</v>
      </c>
      <c r="K528" s="76" t="s">
        <v>14</v>
      </c>
      <c r="L528" s="76" t="s">
        <v>15</v>
      </c>
    </row>
    <row r="529" spans="1:12" ht="15.75" x14ac:dyDescent="0.25">
      <c r="A529" s="105" t="s">
        <v>1049</v>
      </c>
      <c r="B529" s="105" t="s">
        <v>559</v>
      </c>
      <c r="C529" s="80" t="s">
        <v>139</v>
      </c>
      <c r="D529" s="79" t="s">
        <v>56</v>
      </c>
      <c r="E529" s="79" t="s">
        <v>1050</v>
      </c>
      <c r="F529" s="85">
        <v>69304</v>
      </c>
      <c r="G529" s="80" t="s">
        <v>13</v>
      </c>
      <c r="H529" s="84"/>
      <c r="I529" s="78"/>
      <c r="J529" s="80" t="s">
        <v>3</v>
      </c>
      <c r="K529" s="80" t="s">
        <v>59</v>
      </c>
      <c r="L529" s="80" t="s">
        <v>60</v>
      </c>
    </row>
    <row r="530" spans="1:12" ht="15.75" x14ac:dyDescent="0.25">
      <c r="A530" s="104" t="s">
        <v>3975</v>
      </c>
      <c r="B530" s="104" t="s">
        <v>1331</v>
      </c>
      <c r="C530" s="76" t="s">
        <v>1677</v>
      </c>
      <c r="D530" s="86" t="s">
        <v>3976</v>
      </c>
      <c r="E530" s="86" t="s">
        <v>221</v>
      </c>
      <c r="F530" s="84">
        <v>69256</v>
      </c>
      <c r="G530" s="76" t="s">
        <v>13</v>
      </c>
      <c r="H530" s="84"/>
      <c r="I530" s="78"/>
      <c r="J530" s="76" t="s">
        <v>3</v>
      </c>
      <c r="K530" s="76" t="s">
        <v>59</v>
      </c>
      <c r="L530" s="76" t="s">
        <v>60</v>
      </c>
    </row>
    <row r="531" spans="1:12" ht="15.75" x14ac:dyDescent="0.25">
      <c r="A531" s="105" t="s">
        <v>1136</v>
      </c>
      <c r="B531" s="105" t="s">
        <v>1137</v>
      </c>
      <c r="C531" s="80" t="s">
        <v>3552</v>
      </c>
      <c r="D531" s="79" t="s">
        <v>195</v>
      </c>
      <c r="E531" s="79" t="s">
        <v>189</v>
      </c>
      <c r="F531" s="84">
        <v>69228</v>
      </c>
      <c r="G531" s="76" t="s">
        <v>13</v>
      </c>
      <c r="H531" s="85"/>
      <c r="I531" s="78"/>
      <c r="J531" s="76" t="s">
        <v>3</v>
      </c>
      <c r="K531" s="76" t="s">
        <v>59</v>
      </c>
      <c r="L531" s="76" t="s">
        <v>60</v>
      </c>
    </row>
    <row r="532" spans="1:12" ht="15.75" x14ac:dyDescent="0.25">
      <c r="A532" s="104" t="s">
        <v>1251</v>
      </c>
      <c r="B532" s="104" t="s">
        <v>774</v>
      </c>
      <c r="C532" s="76" t="s">
        <v>3565</v>
      </c>
      <c r="D532" s="86" t="s">
        <v>1234</v>
      </c>
      <c r="E532" s="86" t="s">
        <v>141</v>
      </c>
      <c r="F532" s="84">
        <v>69225</v>
      </c>
      <c r="G532" s="76" t="s">
        <v>13</v>
      </c>
      <c r="H532" s="85"/>
      <c r="I532" s="78"/>
      <c r="J532" s="76" t="s">
        <v>2</v>
      </c>
      <c r="K532" s="76" t="s">
        <v>14</v>
      </c>
      <c r="L532" s="76" t="s">
        <v>15</v>
      </c>
    </row>
    <row r="533" spans="1:12" ht="15.75" x14ac:dyDescent="0.25">
      <c r="A533" s="105" t="s">
        <v>1166</v>
      </c>
      <c r="B533" s="105" t="s">
        <v>175</v>
      </c>
      <c r="C533" s="80" t="s">
        <v>774</v>
      </c>
      <c r="D533" s="79" t="s">
        <v>195</v>
      </c>
      <c r="E533" s="79" t="s">
        <v>535</v>
      </c>
      <c r="F533" s="85">
        <v>69138</v>
      </c>
      <c r="G533" s="80" t="s">
        <v>13</v>
      </c>
      <c r="H533" s="84"/>
      <c r="I533" s="85"/>
      <c r="J533" s="80" t="s">
        <v>3</v>
      </c>
      <c r="K533" s="80" t="s">
        <v>59</v>
      </c>
      <c r="L533" s="80" t="s">
        <v>60</v>
      </c>
    </row>
    <row r="534" spans="1:12" ht="15.75" x14ac:dyDescent="0.25">
      <c r="A534" s="104" t="s">
        <v>1310</v>
      </c>
      <c r="B534" s="104" t="s">
        <v>203</v>
      </c>
      <c r="C534" s="76" t="s">
        <v>648</v>
      </c>
      <c r="D534" s="86" t="s">
        <v>1311</v>
      </c>
      <c r="E534" s="86" t="s">
        <v>706</v>
      </c>
      <c r="F534" s="84">
        <v>69111</v>
      </c>
      <c r="G534" s="76" t="s">
        <v>13</v>
      </c>
      <c r="H534" s="85"/>
      <c r="I534" s="78"/>
      <c r="J534" s="76" t="s">
        <v>2</v>
      </c>
      <c r="K534" s="76" t="s">
        <v>14</v>
      </c>
      <c r="L534" s="76" t="s">
        <v>15</v>
      </c>
    </row>
    <row r="535" spans="1:12" ht="15.75" x14ac:dyDescent="0.25">
      <c r="A535" s="105" t="s">
        <v>1181</v>
      </c>
      <c r="B535" s="105" t="s">
        <v>1182</v>
      </c>
      <c r="C535" s="80" t="s">
        <v>135</v>
      </c>
      <c r="D535" s="79" t="s">
        <v>195</v>
      </c>
      <c r="E535" s="79" t="s">
        <v>450</v>
      </c>
      <c r="F535" s="85">
        <v>69061</v>
      </c>
      <c r="G535" s="80" t="s">
        <v>13</v>
      </c>
      <c r="H535" s="84"/>
      <c r="I535" s="78"/>
      <c r="J535" s="80" t="s">
        <v>3</v>
      </c>
      <c r="K535" s="80" t="s">
        <v>59</v>
      </c>
      <c r="L535" s="80" t="s">
        <v>60</v>
      </c>
    </row>
    <row r="536" spans="1:12" ht="15.75" x14ac:dyDescent="0.25">
      <c r="A536" s="105" t="s">
        <v>761</v>
      </c>
      <c r="B536" s="105" t="s">
        <v>762</v>
      </c>
      <c r="C536" s="80" t="s">
        <v>230</v>
      </c>
      <c r="D536" s="79" t="s">
        <v>195</v>
      </c>
      <c r="E536" s="79" t="s">
        <v>270</v>
      </c>
      <c r="F536" s="85">
        <v>69059</v>
      </c>
      <c r="G536" s="80" t="s">
        <v>13</v>
      </c>
      <c r="H536" s="84"/>
      <c r="I536" s="84"/>
      <c r="J536" s="80" t="s">
        <v>3</v>
      </c>
      <c r="K536" s="80" t="s">
        <v>59</v>
      </c>
      <c r="L536" s="80" t="s">
        <v>60</v>
      </c>
    </row>
    <row r="537" spans="1:12" ht="15.75" x14ac:dyDescent="0.25">
      <c r="A537" s="104" t="s">
        <v>1014</v>
      </c>
      <c r="B537" s="104" t="s">
        <v>1015</v>
      </c>
      <c r="C537" s="76" t="s">
        <v>12</v>
      </c>
      <c r="D537" s="86" t="s">
        <v>195</v>
      </c>
      <c r="E537" s="86" t="s">
        <v>477</v>
      </c>
      <c r="F537" s="84">
        <v>69000</v>
      </c>
      <c r="G537" s="76" t="s">
        <v>13</v>
      </c>
      <c r="H537" s="84"/>
      <c r="I537" s="78"/>
      <c r="J537" s="76" t="s">
        <v>3</v>
      </c>
      <c r="K537" s="76" t="s">
        <v>59</v>
      </c>
      <c r="L537" s="76" t="s">
        <v>60</v>
      </c>
    </row>
    <row r="538" spans="1:12" ht="15.75" x14ac:dyDescent="0.25">
      <c r="A538" s="105" t="s">
        <v>1156</v>
      </c>
      <c r="B538" s="105" t="s">
        <v>1157</v>
      </c>
      <c r="C538" s="80" t="s">
        <v>304</v>
      </c>
      <c r="D538" s="79" t="s">
        <v>195</v>
      </c>
      <c r="E538" s="79" t="s">
        <v>2582</v>
      </c>
      <c r="F538" s="85">
        <v>68987</v>
      </c>
      <c r="G538" s="80" t="s">
        <v>13</v>
      </c>
      <c r="H538" s="84"/>
      <c r="I538" s="85"/>
      <c r="J538" s="80" t="s">
        <v>3</v>
      </c>
      <c r="K538" s="80" t="s">
        <v>59</v>
      </c>
      <c r="L538" s="80" t="s">
        <v>60</v>
      </c>
    </row>
    <row r="539" spans="1:12" ht="15.75" x14ac:dyDescent="0.25">
      <c r="A539" s="104" t="s">
        <v>820</v>
      </c>
      <c r="B539" s="104" t="s">
        <v>67</v>
      </c>
      <c r="C539" s="76" t="s">
        <v>13</v>
      </c>
      <c r="D539" s="86" t="s">
        <v>195</v>
      </c>
      <c r="E539" s="86" t="s">
        <v>385</v>
      </c>
      <c r="F539" s="84">
        <v>68742</v>
      </c>
      <c r="G539" s="76" t="s">
        <v>13</v>
      </c>
      <c r="H539" s="84"/>
      <c r="I539" s="78"/>
      <c r="J539" s="76" t="s">
        <v>1</v>
      </c>
      <c r="K539" s="76" t="s">
        <v>59</v>
      </c>
      <c r="L539" s="76" t="s">
        <v>60</v>
      </c>
    </row>
    <row r="540" spans="1:12" ht="15.75" x14ac:dyDescent="0.25">
      <c r="A540" s="105" t="s">
        <v>840</v>
      </c>
      <c r="B540" s="105" t="s">
        <v>248</v>
      </c>
      <c r="C540" s="80" t="s">
        <v>615</v>
      </c>
      <c r="D540" s="79" t="s">
        <v>195</v>
      </c>
      <c r="E540" s="79" t="s">
        <v>2582</v>
      </c>
      <c r="F540" s="85">
        <v>68739</v>
      </c>
      <c r="G540" s="80" t="s">
        <v>13</v>
      </c>
      <c r="H540" s="84"/>
      <c r="I540" s="85"/>
      <c r="J540" s="80" t="s">
        <v>3</v>
      </c>
      <c r="K540" s="80" t="s">
        <v>59</v>
      </c>
      <c r="L540" s="80" t="s">
        <v>60</v>
      </c>
    </row>
    <row r="541" spans="1:12" ht="15.75" x14ac:dyDescent="0.25">
      <c r="A541" s="105" t="s">
        <v>1270</v>
      </c>
      <c r="B541" s="105" t="s">
        <v>95</v>
      </c>
      <c r="C541" s="80" t="s">
        <v>3977</v>
      </c>
      <c r="D541" s="79" t="s">
        <v>1271</v>
      </c>
      <c r="E541" s="79" t="s">
        <v>1272</v>
      </c>
      <c r="F541" s="85">
        <v>68709</v>
      </c>
      <c r="G541" s="80" t="s">
        <v>63</v>
      </c>
      <c r="H541" s="85"/>
      <c r="I541" s="78"/>
      <c r="J541" s="80" t="s">
        <v>2</v>
      </c>
      <c r="K541" s="80" t="s">
        <v>14</v>
      </c>
      <c r="L541" s="80" t="s">
        <v>15</v>
      </c>
    </row>
    <row r="542" spans="1:12" ht="15.75" x14ac:dyDescent="0.25">
      <c r="A542" s="104" t="s">
        <v>3572</v>
      </c>
      <c r="B542" s="104" t="s">
        <v>147</v>
      </c>
      <c r="C542" s="76" t="s">
        <v>67</v>
      </c>
      <c r="D542" s="86" t="s">
        <v>3573</v>
      </c>
      <c r="E542" s="86" t="s">
        <v>93</v>
      </c>
      <c r="F542" s="84">
        <v>68648</v>
      </c>
      <c r="G542" s="76" t="s">
        <v>13</v>
      </c>
      <c r="H542" s="85"/>
      <c r="I542" s="78"/>
      <c r="J542" s="76" t="s">
        <v>2</v>
      </c>
      <c r="K542" s="76" t="s">
        <v>14</v>
      </c>
      <c r="L542" s="76" t="s">
        <v>15</v>
      </c>
    </row>
    <row r="543" spans="1:12" ht="15.75" x14ac:dyDescent="0.25">
      <c r="A543" s="104" t="s">
        <v>3544</v>
      </c>
      <c r="B543" s="104" t="s">
        <v>3545</v>
      </c>
      <c r="C543" s="76" t="s">
        <v>144</v>
      </c>
      <c r="D543" s="86" t="s">
        <v>195</v>
      </c>
      <c r="E543" s="86" t="s">
        <v>385</v>
      </c>
      <c r="F543" s="84">
        <v>68643</v>
      </c>
      <c r="G543" s="76" t="s">
        <v>13</v>
      </c>
      <c r="H543" s="84"/>
      <c r="I543" s="78"/>
      <c r="J543" s="76" t="s">
        <v>3</v>
      </c>
      <c r="K543" s="76" t="s">
        <v>59</v>
      </c>
      <c r="L543" s="76" t="s">
        <v>60</v>
      </c>
    </row>
    <row r="544" spans="1:12" ht="15.75" x14ac:dyDescent="0.25">
      <c r="A544" s="105" t="s">
        <v>1159</v>
      </c>
      <c r="B544" s="105" t="s">
        <v>210</v>
      </c>
      <c r="C544" s="80" t="s">
        <v>23</v>
      </c>
      <c r="D544" s="79" t="s">
        <v>195</v>
      </c>
      <c r="E544" s="79" t="s">
        <v>385</v>
      </c>
      <c r="F544" s="85">
        <v>68629</v>
      </c>
      <c r="G544" s="80" t="s">
        <v>13</v>
      </c>
      <c r="H544" s="84"/>
      <c r="I544" s="78"/>
      <c r="J544" s="80" t="s">
        <v>3</v>
      </c>
      <c r="K544" s="80" t="s">
        <v>59</v>
      </c>
      <c r="L544" s="80" t="s">
        <v>60</v>
      </c>
    </row>
    <row r="545" spans="1:12" ht="15.75" x14ac:dyDescent="0.25">
      <c r="A545" s="105" t="s">
        <v>1169</v>
      </c>
      <c r="B545" s="105" t="s">
        <v>17</v>
      </c>
      <c r="C545" s="80" t="s">
        <v>3412</v>
      </c>
      <c r="D545" s="79" t="s">
        <v>195</v>
      </c>
      <c r="E545" s="79" t="s">
        <v>93</v>
      </c>
      <c r="F545" s="85">
        <v>68540</v>
      </c>
      <c r="G545" s="76" t="s">
        <v>13</v>
      </c>
      <c r="H545" s="85"/>
      <c r="I545" s="78"/>
      <c r="J545" s="80" t="s">
        <v>1</v>
      </c>
      <c r="K545" s="80" t="s">
        <v>59</v>
      </c>
      <c r="L545" s="80" t="s">
        <v>60</v>
      </c>
    </row>
    <row r="546" spans="1:12" ht="15.75" x14ac:dyDescent="0.25">
      <c r="A546" s="105" t="s">
        <v>1142</v>
      </c>
      <c r="B546" s="105" t="s">
        <v>1143</v>
      </c>
      <c r="C546" s="76"/>
      <c r="D546" s="79" t="s">
        <v>195</v>
      </c>
      <c r="E546" s="79" t="s">
        <v>297</v>
      </c>
      <c r="F546" s="85">
        <v>68482</v>
      </c>
      <c r="G546" s="80" t="s">
        <v>13</v>
      </c>
      <c r="H546" s="84"/>
      <c r="I546" s="78"/>
      <c r="J546" s="80" t="s">
        <v>3</v>
      </c>
      <c r="K546" s="80" t="s">
        <v>59</v>
      </c>
      <c r="L546" s="80" t="s">
        <v>60</v>
      </c>
    </row>
    <row r="547" spans="1:12" ht="15.75" x14ac:dyDescent="0.25">
      <c r="A547" s="104" t="s">
        <v>467</v>
      </c>
      <c r="B547" s="104" t="s">
        <v>468</v>
      </c>
      <c r="C547" s="76" t="s">
        <v>115</v>
      </c>
      <c r="D547" s="86" t="s">
        <v>1234</v>
      </c>
      <c r="E547" s="86" t="s">
        <v>141</v>
      </c>
      <c r="F547" s="84">
        <v>68462</v>
      </c>
      <c r="G547" s="76" t="s">
        <v>13</v>
      </c>
      <c r="H547" s="84">
        <v>21538</v>
      </c>
      <c r="I547" s="78"/>
      <c r="J547" s="76" t="s">
        <v>2</v>
      </c>
      <c r="K547" s="76" t="s">
        <v>14</v>
      </c>
      <c r="L547" s="76" t="s">
        <v>15</v>
      </c>
    </row>
    <row r="548" spans="1:12" ht="15.75" x14ac:dyDescent="0.25">
      <c r="A548" s="104" t="s">
        <v>1323</v>
      </c>
      <c r="B548" s="104" t="s">
        <v>1324</v>
      </c>
      <c r="C548" s="76"/>
      <c r="D548" s="86" t="s">
        <v>1325</v>
      </c>
      <c r="E548" s="86" t="s">
        <v>1326</v>
      </c>
      <c r="F548" s="84">
        <v>68440</v>
      </c>
      <c r="G548" s="76" t="s">
        <v>13</v>
      </c>
      <c r="H548" s="84"/>
      <c r="I548" s="78"/>
      <c r="J548" s="76" t="s">
        <v>2</v>
      </c>
      <c r="K548" s="76" t="s">
        <v>14</v>
      </c>
      <c r="L548" s="76" t="s">
        <v>15</v>
      </c>
    </row>
    <row r="549" spans="1:12" ht="15.75" x14ac:dyDescent="0.25">
      <c r="A549" s="104" t="s">
        <v>995</v>
      </c>
      <c r="B549" s="104" t="s">
        <v>282</v>
      </c>
      <c r="C549" s="76" t="s">
        <v>327</v>
      </c>
      <c r="D549" s="86" t="s">
        <v>996</v>
      </c>
      <c r="E549" s="86" t="s">
        <v>53</v>
      </c>
      <c r="F549" s="84">
        <v>68433</v>
      </c>
      <c r="G549" s="76" t="s">
        <v>13</v>
      </c>
      <c r="H549" s="84"/>
      <c r="I549" s="78"/>
      <c r="J549" s="76" t="s">
        <v>2</v>
      </c>
      <c r="K549" s="76" t="s">
        <v>14</v>
      </c>
      <c r="L549" s="76" t="s">
        <v>15</v>
      </c>
    </row>
    <row r="550" spans="1:12" ht="15.75" x14ac:dyDescent="0.25">
      <c r="A550" s="104" t="s">
        <v>3574</v>
      </c>
      <c r="B550" s="104" t="s">
        <v>1074</v>
      </c>
      <c r="C550" s="76" t="s">
        <v>12</v>
      </c>
      <c r="D550" s="86" t="s">
        <v>2732</v>
      </c>
      <c r="E550" s="86" t="s">
        <v>321</v>
      </c>
      <c r="F550" s="84">
        <v>68427</v>
      </c>
      <c r="G550" s="76" t="s">
        <v>13</v>
      </c>
      <c r="H550" s="85"/>
      <c r="I550" s="78"/>
      <c r="J550" s="76" t="s">
        <v>2</v>
      </c>
      <c r="K550" s="76" t="s">
        <v>14</v>
      </c>
      <c r="L550" s="76" t="s">
        <v>15</v>
      </c>
    </row>
    <row r="551" spans="1:12" ht="15.75" x14ac:dyDescent="0.25">
      <c r="A551" s="104" t="s">
        <v>440</v>
      </c>
      <c r="B551" s="104" t="s">
        <v>344</v>
      </c>
      <c r="C551" s="76" t="s">
        <v>885</v>
      </c>
      <c r="D551" s="86" t="s">
        <v>1216</v>
      </c>
      <c r="E551" s="86" t="s">
        <v>1217</v>
      </c>
      <c r="F551" s="84">
        <v>68422</v>
      </c>
      <c r="G551" s="76" t="s">
        <v>13</v>
      </c>
      <c r="H551" s="84"/>
      <c r="I551" s="84"/>
      <c r="J551" s="76" t="s">
        <v>2</v>
      </c>
      <c r="K551" s="76" t="s">
        <v>14</v>
      </c>
      <c r="L551" s="76" t="s">
        <v>15</v>
      </c>
    </row>
    <row r="552" spans="1:12" ht="15.75" x14ac:dyDescent="0.25">
      <c r="A552" s="104" t="s">
        <v>3576</v>
      </c>
      <c r="B552" s="104" t="s">
        <v>465</v>
      </c>
      <c r="C552" s="76" t="s">
        <v>87</v>
      </c>
      <c r="D552" s="86" t="s">
        <v>1961</v>
      </c>
      <c r="E552" s="86" t="s">
        <v>321</v>
      </c>
      <c r="F552" s="84">
        <v>68340</v>
      </c>
      <c r="G552" s="76" t="s">
        <v>13</v>
      </c>
      <c r="H552" s="84"/>
      <c r="I552" s="78"/>
      <c r="J552" s="76" t="s">
        <v>2</v>
      </c>
      <c r="K552" s="76" t="s">
        <v>14</v>
      </c>
      <c r="L552" s="76" t="s">
        <v>15</v>
      </c>
    </row>
    <row r="553" spans="1:12" ht="15.75" x14ac:dyDescent="0.25">
      <c r="A553" s="105" t="s">
        <v>1131</v>
      </c>
      <c r="B553" s="105" t="s">
        <v>1132</v>
      </c>
      <c r="C553" s="80" t="s">
        <v>797</v>
      </c>
      <c r="D553" s="79" t="s">
        <v>195</v>
      </c>
      <c r="E553" s="79" t="s">
        <v>93</v>
      </c>
      <c r="F553" s="85">
        <v>68335</v>
      </c>
      <c r="G553" s="80" t="s">
        <v>13</v>
      </c>
      <c r="H553" s="84"/>
      <c r="I553" s="78"/>
      <c r="J553" s="80" t="s">
        <v>1</v>
      </c>
      <c r="K553" s="80" t="s">
        <v>59</v>
      </c>
      <c r="L553" s="80" t="s">
        <v>60</v>
      </c>
    </row>
    <row r="554" spans="1:12" ht="15.75" x14ac:dyDescent="0.25">
      <c r="A554" s="104" t="s">
        <v>1061</v>
      </c>
      <c r="B554" s="104" t="s">
        <v>1062</v>
      </c>
      <c r="C554" s="76" t="s">
        <v>609</v>
      </c>
      <c r="D554" s="86" t="s">
        <v>1597</v>
      </c>
      <c r="E554" s="86" t="s">
        <v>740</v>
      </c>
      <c r="F554" s="84">
        <v>68320</v>
      </c>
      <c r="G554" s="76" t="s">
        <v>13</v>
      </c>
      <c r="H554" s="84"/>
      <c r="I554" s="78"/>
      <c r="J554" s="76" t="s">
        <v>2</v>
      </c>
      <c r="K554" s="76" t="s">
        <v>14</v>
      </c>
      <c r="L554" s="76" t="s">
        <v>15</v>
      </c>
    </row>
    <row r="555" spans="1:12" ht="15.75" x14ac:dyDescent="0.25">
      <c r="A555" s="104" t="s">
        <v>902</v>
      </c>
      <c r="B555" s="104" t="s">
        <v>86</v>
      </c>
      <c r="C555" s="76" t="s">
        <v>67</v>
      </c>
      <c r="D555" s="86" t="s">
        <v>2766</v>
      </c>
      <c r="E555" s="86" t="s">
        <v>116</v>
      </c>
      <c r="F555" s="84">
        <v>68320</v>
      </c>
      <c r="G555" s="76" t="s">
        <v>13</v>
      </c>
      <c r="H555" s="84"/>
      <c r="I555" s="78"/>
      <c r="J555" s="76" t="s">
        <v>2</v>
      </c>
      <c r="K555" s="76" t="s">
        <v>14</v>
      </c>
      <c r="L555" s="76" t="s">
        <v>15</v>
      </c>
    </row>
    <row r="556" spans="1:12" ht="15.75" x14ac:dyDescent="0.25">
      <c r="A556" s="105" t="s">
        <v>597</v>
      </c>
      <c r="B556" s="105" t="s">
        <v>1328</v>
      </c>
      <c r="C556" s="80" t="s">
        <v>3466</v>
      </c>
      <c r="D556" s="79" t="s">
        <v>2767</v>
      </c>
      <c r="E556" s="79" t="s">
        <v>2535</v>
      </c>
      <c r="F556" s="85">
        <v>68320</v>
      </c>
      <c r="G556" s="80" t="s">
        <v>13</v>
      </c>
      <c r="H556" s="84"/>
      <c r="I556" s="78"/>
      <c r="J556" s="80" t="s">
        <v>2</v>
      </c>
      <c r="K556" s="80" t="s">
        <v>14</v>
      </c>
      <c r="L556" s="80" t="s">
        <v>15</v>
      </c>
    </row>
    <row r="557" spans="1:12" ht="15.75" x14ac:dyDescent="0.25">
      <c r="A557" s="104" t="s">
        <v>1659</v>
      </c>
      <c r="B557" s="104" t="s">
        <v>394</v>
      </c>
      <c r="C557" s="76" t="s">
        <v>187</v>
      </c>
      <c r="D557" s="86" t="s">
        <v>2768</v>
      </c>
      <c r="E557" s="86" t="s">
        <v>435</v>
      </c>
      <c r="F557" s="84">
        <v>68320</v>
      </c>
      <c r="G557" s="76" t="s">
        <v>13</v>
      </c>
      <c r="H557" s="84"/>
      <c r="I557" s="84"/>
      <c r="J557" s="76" t="s">
        <v>2</v>
      </c>
      <c r="K557" s="76" t="s">
        <v>14</v>
      </c>
      <c r="L557" s="76" t="s">
        <v>15</v>
      </c>
    </row>
    <row r="558" spans="1:12" ht="15.75" x14ac:dyDescent="0.25">
      <c r="A558" s="105" t="s">
        <v>1260</v>
      </c>
      <c r="B558" s="105" t="s">
        <v>462</v>
      </c>
      <c r="C558" s="80" t="s">
        <v>12</v>
      </c>
      <c r="D558" s="79" t="s">
        <v>729</v>
      </c>
      <c r="E558" s="79" t="s">
        <v>1261</v>
      </c>
      <c r="F558" s="85">
        <v>68320</v>
      </c>
      <c r="G558" s="80" t="s">
        <v>13</v>
      </c>
      <c r="H558" s="85"/>
      <c r="I558" s="78"/>
      <c r="J558" s="80" t="s">
        <v>2</v>
      </c>
      <c r="K558" s="80" t="s">
        <v>14</v>
      </c>
      <c r="L558" s="80" t="s">
        <v>15</v>
      </c>
    </row>
    <row r="559" spans="1:12" ht="15.75" x14ac:dyDescent="0.25">
      <c r="A559" s="104" t="s">
        <v>458</v>
      </c>
      <c r="B559" s="104" t="s">
        <v>1331</v>
      </c>
      <c r="C559" s="76" t="s">
        <v>3577</v>
      </c>
      <c r="D559" s="86" t="s">
        <v>1332</v>
      </c>
      <c r="E559" s="86" t="s">
        <v>189</v>
      </c>
      <c r="F559" s="84">
        <v>68290</v>
      </c>
      <c r="G559" s="76" t="s">
        <v>13</v>
      </c>
      <c r="H559" s="85"/>
      <c r="I559" s="78"/>
      <c r="J559" s="76" t="s">
        <v>2</v>
      </c>
      <c r="K559" s="76" t="s">
        <v>14</v>
      </c>
      <c r="L559" s="76" t="s">
        <v>15</v>
      </c>
    </row>
    <row r="560" spans="1:12" ht="15.75" x14ac:dyDescent="0.25">
      <c r="A560" s="104" t="s">
        <v>1064</v>
      </c>
      <c r="B560" s="104" t="s">
        <v>139</v>
      </c>
      <c r="C560" s="76" t="s">
        <v>1830</v>
      </c>
      <c r="D560" s="86" t="s">
        <v>195</v>
      </c>
      <c r="E560" s="86" t="s">
        <v>258</v>
      </c>
      <c r="F560" s="84">
        <v>68175</v>
      </c>
      <c r="G560" s="76" t="s">
        <v>13</v>
      </c>
      <c r="H560" s="84"/>
      <c r="I560" s="78"/>
      <c r="J560" s="76" t="s">
        <v>3</v>
      </c>
      <c r="K560" s="76" t="s">
        <v>59</v>
      </c>
      <c r="L560" s="76" t="s">
        <v>60</v>
      </c>
    </row>
    <row r="561" spans="1:12" ht="15.75" x14ac:dyDescent="0.25">
      <c r="A561" s="104" t="s">
        <v>1351</v>
      </c>
      <c r="B561" s="104" t="s">
        <v>1352</v>
      </c>
      <c r="C561" s="76" t="s">
        <v>12</v>
      </c>
      <c r="D561" s="86" t="s">
        <v>195</v>
      </c>
      <c r="E561" s="86" t="s">
        <v>450</v>
      </c>
      <c r="F561" s="85">
        <v>68128</v>
      </c>
      <c r="G561" s="76" t="s">
        <v>13</v>
      </c>
      <c r="H561" s="84"/>
      <c r="I561" s="78"/>
      <c r="J561" s="76" t="s">
        <v>3</v>
      </c>
      <c r="K561" s="76" t="s">
        <v>59</v>
      </c>
      <c r="L561" s="76" t="s">
        <v>60</v>
      </c>
    </row>
    <row r="562" spans="1:12" ht="15.75" x14ac:dyDescent="0.25">
      <c r="A562" s="104" t="s">
        <v>727</v>
      </c>
      <c r="B562" s="104" t="s">
        <v>728</v>
      </c>
      <c r="C562" s="76" t="s">
        <v>483</v>
      </c>
      <c r="D562" s="86" t="s">
        <v>2788</v>
      </c>
      <c r="E562" s="86" t="s">
        <v>2789</v>
      </c>
      <c r="F562" s="84">
        <v>68072</v>
      </c>
      <c r="G562" s="76" t="s">
        <v>13</v>
      </c>
      <c r="H562" s="84"/>
      <c r="I562" s="78"/>
      <c r="J562" s="76" t="s">
        <v>2</v>
      </c>
      <c r="K562" s="76" t="s">
        <v>14</v>
      </c>
      <c r="L562" s="76" t="s">
        <v>15</v>
      </c>
    </row>
    <row r="563" spans="1:12" ht="15.75" x14ac:dyDescent="0.25">
      <c r="A563" s="105" t="s">
        <v>3978</v>
      </c>
      <c r="B563" s="105" t="s">
        <v>2745</v>
      </c>
      <c r="C563" s="80" t="s">
        <v>3543</v>
      </c>
      <c r="D563" s="79" t="s">
        <v>195</v>
      </c>
      <c r="E563" s="79" t="s">
        <v>221</v>
      </c>
      <c r="F563" s="85">
        <v>68052</v>
      </c>
      <c r="G563" s="80" t="s">
        <v>13</v>
      </c>
      <c r="H563" s="85"/>
      <c r="I563" s="78"/>
      <c r="J563" s="80" t="s">
        <v>3</v>
      </c>
      <c r="K563" s="80" t="s">
        <v>59</v>
      </c>
      <c r="L563" s="80" t="s">
        <v>60</v>
      </c>
    </row>
    <row r="564" spans="1:12" ht="15.75" x14ac:dyDescent="0.25">
      <c r="A564" s="105" t="s">
        <v>1097</v>
      </c>
      <c r="B564" s="105" t="s">
        <v>203</v>
      </c>
      <c r="C564" s="80" t="s">
        <v>3560</v>
      </c>
      <c r="D564" s="79" t="s">
        <v>195</v>
      </c>
      <c r="E564" s="79" t="s">
        <v>211</v>
      </c>
      <c r="F564" s="85">
        <v>68032</v>
      </c>
      <c r="G564" s="80" t="s">
        <v>13</v>
      </c>
      <c r="H564" s="85">
        <v>4000</v>
      </c>
      <c r="I564" s="78"/>
      <c r="J564" s="80" t="s">
        <v>1</v>
      </c>
      <c r="K564" s="80" t="s">
        <v>59</v>
      </c>
      <c r="L564" s="80" t="s">
        <v>60</v>
      </c>
    </row>
    <row r="565" spans="1:12" ht="15.75" x14ac:dyDescent="0.25">
      <c r="A565" s="104" t="s">
        <v>1344</v>
      </c>
      <c r="B565" s="104" t="s">
        <v>86</v>
      </c>
      <c r="C565" s="76" t="s">
        <v>3578</v>
      </c>
      <c r="D565" s="86" t="s">
        <v>1266</v>
      </c>
      <c r="E565" s="86" t="s">
        <v>2126</v>
      </c>
      <c r="F565" s="85">
        <v>68000</v>
      </c>
      <c r="G565" s="76" t="s">
        <v>13</v>
      </c>
      <c r="H565" s="84"/>
      <c r="I565" s="78"/>
      <c r="J565" s="76" t="s">
        <v>2</v>
      </c>
      <c r="K565" s="76" t="s">
        <v>14</v>
      </c>
      <c r="L565" s="76" t="s">
        <v>15</v>
      </c>
    </row>
    <row r="566" spans="1:12" ht="15.75" x14ac:dyDescent="0.25">
      <c r="A566" s="105" t="s">
        <v>1056</v>
      </c>
      <c r="B566" s="105" t="s">
        <v>1057</v>
      </c>
      <c r="C566" s="76"/>
      <c r="D566" s="79" t="s">
        <v>3979</v>
      </c>
      <c r="E566" s="79" t="s">
        <v>53</v>
      </c>
      <c r="F566" s="85">
        <v>68000</v>
      </c>
      <c r="G566" s="80" t="s">
        <v>13</v>
      </c>
      <c r="H566" s="107"/>
      <c r="I566" s="107"/>
      <c r="J566" s="80" t="s">
        <v>2</v>
      </c>
      <c r="K566" s="80" t="s">
        <v>14</v>
      </c>
      <c r="L566" s="80" t="s">
        <v>15</v>
      </c>
    </row>
    <row r="567" spans="1:12" ht="15.75" x14ac:dyDescent="0.25">
      <c r="A567" s="104" t="s">
        <v>937</v>
      </c>
      <c r="B567" s="104" t="s">
        <v>938</v>
      </c>
      <c r="C567" s="76" t="s">
        <v>139</v>
      </c>
      <c r="D567" s="86" t="s">
        <v>939</v>
      </c>
      <c r="E567" s="86" t="s">
        <v>129</v>
      </c>
      <c r="F567" s="84">
        <v>67939</v>
      </c>
      <c r="G567" s="76" t="s">
        <v>13</v>
      </c>
      <c r="H567" s="84"/>
      <c r="I567" s="84"/>
      <c r="J567" s="76" t="s">
        <v>2</v>
      </c>
      <c r="K567" s="76" t="s">
        <v>14</v>
      </c>
      <c r="L567" s="76" t="s">
        <v>15</v>
      </c>
    </row>
    <row r="568" spans="1:12" ht="15.75" x14ac:dyDescent="0.25">
      <c r="A568" s="105" t="s">
        <v>1237</v>
      </c>
      <c r="B568" s="105" t="s">
        <v>1238</v>
      </c>
      <c r="C568" s="80" t="s">
        <v>23</v>
      </c>
      <c r="D568" s="79" t="s">
        <v>1239</v>
      </c>
      <c r="E568" s="79" t="s">
        <v>450</v>
      </c>
      <c r="F568" s="85">
        <v>67924</v>
      </c>
      <c r="G568" s="80" t="s">
        <v>13</v>
      </c>
      <c r="H568" s="85">
        <v>3000</v>
      </c>
      <c r="I568" s="78"/>
      <c r="J568" s="80" t="s">
        <v>1</v>
      </c>
      <c r="K568" s="80" t="s">
        <v>59</v>
      </c>
      <c r="L568" s="80" t="s">
        <v>60</v>
      </c>
    </row>
    <row r="569" spans="1:12" ht="15.75" x14ac:dyDescent="0.25">
      <c r="A569" s="105" t="s">
        <v>895</v>
      </c>
      <c r="B569" s="105" t="s">
        <v>896</v>
      </c>
      <c r="C569" s="80" t="s">
        <v>319</v>
      </c>
      <c r="D569" s="79" t="s">
        <v>195</v>
      </c>
      <c r="E569" s="79" t="s">
        <v>2582</v>
      </c>
      <c r="F569" s="85">
        <v>67916</v>
      </c>
      <c r="G569" s="80" t="s">
        <v>13</v>
      </c>
      <c r="H569" s="84"/>
      <c r="I569" s="85"/>
      <c r="J569" s="80" t="s">
        <v>3</v>
      </c>
      <c r="K569" s="80" t="s">
        <v>59</v>
      </c>
      <c r="L569" s="80" t="s">
        <v>60</v>
      </c>
    </row>
    <row r="570" spans="1:12" ht="15.75" x14ac:dyDescent="0.25">
      <c r="A570" s="104" t="s">
        <v>1349</v>
      </c>
      <c r="B570" s="104" t="s">
        <v>147</v>
      </c>
      <c r="C570" s="76" t="s">
        <v>87</v>
      </c>
      <c r="D570" s="86" t="s">
        <v>1862</v>
      </c>
      <c r="E570" s="86" t="s">
        <v>53</v>
      </c>
      <c r="F570" s="84">
        <v>67911</v>
      </c>
      <c r="G570" s="76" t="s">
        <v>13</v>
      </c>
      <c r="H570" s="84"/>
      <c r="I570" s="78"/>
      <c r="J570" s="76" t="s">
        <v>2</v>
      </c>
      <c r="K570" s="76" t="s">
        <v>14</v>
      </c>
      <c r="L570" s="76" t="s">
        <v>15</v>
      </c>
    </row>
    <row r="571" spans="1:12" ht="15.75" x14ac:dyDescent="0.25">
      <c r="A571" s="104" t="s">
        <v>1161</v>
      </c>
      <c r="B571" s="104" t="s">
        <v>315</v>
      </c>
      <c r="C571" s="76" t="s">
        <v>144</v>
      </c>
      <c r="D571" s="86" t="s">
        <v>195</v>
      </c>
      <c r="E571" s="86" t="s">
        <v>2582</v>
      </c>
      <c r="F571" s="84">
        <v>67906</v>
      </c>
      <c r="G571" s="76" t="s">
        <v>13</v>
      </c>
      <c r="H571" s="84"/>
      <c r="I571" s="85"/>
      <c r="J571" s="76" t="s">
        <v>3</v>
      </c>
      <c r="K571" s="76" t="s">
        <v>59</v>
      </c>
      <c r="L571" s="76" t="s">
        <v>60</v>
      </c>
    </row>
    <row r="572" spans="1:12" ht="15.75" x14ac:dyDescent="0.25">
      <c r="A572" s="105" t="s">
        <v>1353</v>
      </c>
      <c r="B572" s="105" t="s">
        <v>465</v>
      </c>
      <c r="C572" s="80" t="s">
        <v>144</v>
      </c>
      <c r="D572" s="79" t="s">
        <v>359</v>
      </c>
      <c r="E572" s="79" t="s">
        <v>1354</v>
      </c>
      <c r="F572" s="85">
        <v>67879</v>
      </c>
      <c r="G572" s="80" t="s">
        <v>13</v>
      </c>
      <c r="H572" s="84"/>
      <c r="I572" s="78"/>
      <c r="J572" s="80" t="s">
        <v>2</v>
      </c>
      <c r="K572" s="80" t="s">
        <v>14</v>
      </c>
      <c r="L572" s="80" t="s">
        <v>15</v>
      </c>
    </row>
    <row r="573" spans="1:12" ht="15.75" x14ac:dyDescent="0.25">
      <c r="A573" s="105" t="s">
        <v>1186</v>
      </c>
      <c r="B573" s="105" t="s">
        <v>1187</v>
      </c>
      <c r="C573" s="76"/>
      <c r="D573" s="79" t="s">
        <v>195</v>
      </c>
      <c r="E573" s="79" t="s">
        <v>459</v>
      </c>
      <c r="F573" s="85">
        <v>67862</v>
      </c>
      <c r="G573" s="76" t="s">
        <v>13</v>
      </c>
      <c r="H573" s="85"/>
      <c r="I573" s="78"/>
      <c r="J573" s="80" t="s">
        <v>3</v>
      </c>
      <c r="K573" s="80" t="s">
        <v>59</v>
      </c>
      <c r="L573" s="80" t="s">
        <v>60</v>
      </c>
    </row>
    <row r="574" spans="1:12" ht="15.75" x14ac:dyDescent="0.25">
      <c r="A574" s="105" t="s">
        <v>673</v>
      </c>
      <c r="B574" s="105" t="s">
        <v>448</v>
      </c>
      <c r="C574" s="80" t="s">
        <v>349</v>
      </c>
      <c r="D574" s="79" t="s">
        <v>195</v>
      </c>
      <c r="E574" s="79" t="s">
        <v>2582</v>
      </c>
      <c r="F574" s="85">
        <v>67774</v>
      </c>
      <c r="G574" s="76" t="s">
        <v>13</v>
      </c>
      <c r="H574" s="85"/>
      <c r="I574" s="85"/>
      <c r="J574" s="80" t="s">
        <v>3</v>
      </c>
      <c r="K574" s="80" t="s">
        <v>59</v>
      </c>
      <c r="L574" s="80" t="s">
        <v>60</v>
      </c>
    </row>
    <row r="575" spans="1:12" ht="15.75" x14ac:dyDescent="0.25">
      <c r="A575" s="105" t="s">
        <v>3038</v>
      </c>
      <c r="B575" s="105" t="s">
        <v>433</v>
      </c>
      <c r="C575" s="80" t="s">
        <v>144</v>
      </c>
      <c r="D575" s="79" t="s">
        <v>3980</v>
      </c>
      <c r="E575" s="79" t="s">
        <v>116</v>
      </c>
      <c r="F575" s="85">
        <v>67666</v>
      </c>
      <c r="G575" s="80" t="s">
        <v>13</v>
      </c>
      <c r="H575" s="85"/>
      <c r="I575" s="78"/>
      <c r="J575" s="80" t="s">
        <v>2</v>
      </c>
      <c r="K575" s="80" t="s">
        <v>14</v>
      </c>
      <c r="L575" s="80" t="s">
        <v>15</v>
      </c>
    </row>
    <row r="576" spans="1:12" ht="15.75" x14ac:dyDescent="0.25">
      <c r="A576" s="104" t="s">
        <v>1240</v>
      </c>
      <c r="B576" s="104" t="s">
        <v>1241</v>
      </c>
      <c r="C576" s="76" t="s">
        <v>3568</v>
      </c>
      <c r="D576" s="86" t="s">
        <v>195</v>
      </c>
      <c r="E576" s="86" t="s">
        <v>508</v>
      </c>
      <c r="F576" s="84">
        <v>67649</v>
      </c>
      <c r="G576" s="76" t="s">
        <v>13</v>
      </c>
      <c r="H576" s="85"/>
      <c r="I576" s="78"/>
      <c r="J576" s="76" t="s">
        <v>3</v>
      </c>
      <c r="K576" s="76" t="s">
        <v>59</v>
      </c>
      <c r="L576" s="76" t="s">
        <v>60</v>
      </c>
    </row>
    <row r="577" spans="1:12" ht="15.75" x14ac:dyDescent="0.25">
      <c r="A577" s="104" t="s">
        <v>1075</v>
      </c>
      <c r="B577" s="104" t="s">
        <v>1076</v>
      </c>
      <c r="C577" s="76" t="s">
        <v>737</v>
      </c>
      <c r="D577" s="86" t="s">
        <v>195</v>
      </c>
      <c r="E577" s="86" t="s">
        <v>3880</v>
      </c>
      <c r="F577" s="84">
        <v>67633</v>
      </c>
      <c r="G577" s="76" t="s">
        <v>13</v>
      </c>
      <c r="H577" s="84"/>
      <c r="I577" s="78"/>
      <c r="J577" s="76" t="s">
        <v>3</v>
      </c>
      <c r="K577" s="76" t="s">
        <v>59</v>
      </c>
      <c r="L577" s="76" t="s">
        <v>60</v>
      </c>
    </row>
    <row r="578" spans="1:12" ht="15.75" x14ac:dyDescent="0.25">
      <c r="A578" s="105" t="s">
        <v>949</v>
      </c>
      <c r="B578" s="105" t="s">
        <v>8</v>
      </c>
      <c r="C578" s="80" t="s">
        <v>304</v>
      </c>
      <c r="D578" s="79" t="s">
        <v>195</v>
      </c>
      <c r="E578" s="79" t="s">
        <v>189</v>
      </c>
      <c r="F578" s="85">
        <v>67597</v>
      </c>
      <c r="G578" s="80" t="s">
        <v>13</v>
      </c>
      <c r="H578" s="84"/>
      <c r="I578" s="84"/>
      <c r="J578" s="80" t="s">
        <v>3</v>
      </c>
      <c r="K578" s="80" t="s">
        <v>59</v>
      </c>
      <c r="L578" s="80" t="s">
        <v>60</v>
      </c>
    </row>
    <row r="579" spans="1:12" ht="15.75" x14ac:dyDescent="0.25">
      <c r="A579" s="104" t="s">
        <v>1375</v>
      </c>
      <c r="B579" s="104" t="s">
        <v>50</v>
      </c>
      <c r="C579" s="76" t="s">
        <v>9</v>
      </c>
      <c r="D579" s="86" t="s">
        <v>3672</v>
      </c>
      <c r="E579" s="86" t="s">
        <v>435</v>
      </c>
      <c r="F579" s="84">
        <v>67468</v>
      </c>
      <c r="G579" s="76" t="s">
        <v>13</v>
      </c>
      <c r="H579" s="84"/>
      <c r="I579" s="84"/>
      <c r="J579" s="76" t="s">
        <v>2</v>
      </c>
      <c r="K579" s="76" t="s">
        <v>14</v>
      </c>
      <c r="L579" s="76" t="s">
        <v>15</v>
      </c>
    </row>
    <row r="580" spans="1:12" ht="15.75" x14ac:dyDescent="0.25">
      <c r="A580" s="105" t="s">
        <v>917</v>
      </c>
      <c r="B580" s="105" t="s">
        <v>918</v>
      </c>
      <c r="C580" s="80" t="s">
        <v>313</v>
      </c>
      <c r="D580" s="79" t="s">
        <v>195</v>
      </c>
      <c r="E580" s="79" t="s">
        <v>535</v>
      </c>
      <c r="F580" s="85">
        <v>67458</v>
      </c>
      <c r="G580" s="80" t="s">
        <v>13</v>
      </c>
      <c r="H580" s="84"/>
      <c r="I580" s="85"/>
      <c r="J580" s="80" t="s">
        <v>3</v>
      </c>
      <c r="K580" s="80" t="s">
        <v>59</v>
      </c>
      <c r="L580" s="80" t="s">
        <v>60</v>
      </c>
    </row>
    <row r="581" spans="1:12" ht="15.75" x14ac:dyDescent="0.25">
      <c r="A581" s="104" t="s">
        <v>420</v>
      </c>
      <c r="B581" s="104" t="s">
        <v>1379</v>
      </c>
      <c r="C581" s="76" t="s">
        <v>1256</v>
      </c>
      <c r="D581" s="86" t="s">
        <v>1380</v>
      </c>
      <c r="E581" s="86" t="s">
        <v>48</v>
      </c>
      <c r="F581" s="84">
        <v>67376</v>
      </c>
      <c r="G581" s="76" t="s">
        <v>13</v>
      </c>
      <c r="H581" s="84"/>
      <c r="I581" s="85"/>
      <c r="J581" s="76" t="s">
        <v>2</v>
      </c>
      <c r="K581" s="76" t="s">
        <v>14</v>
      </c>
      <c r="L581" s="76" t="s">
        <v>15</v>
      </c>
    </row>
    <row r="582" spans="1:12" ht="15.75" x14ac:dyDescent="0.25">
      <c r="A582" s="104" t="s">
        <v>1257</v>
      </c>
      <c r="B582" s="104" t="s">
        <v>1256</v>
      </c>
      <c r="C582" s="76" t="s">
        <v>3567</v>
      </c>
      <c r="D582" s="86" t="s">
        <v>195</v>
      </c>
      <c r="E582" s="86" t="s">
        <v>463</v>
      </c>
      <c r="F582" s="84">
        <v>67363</v>
      </c>
      <c r="G582" s="76" t="s">
        <v>13</v>
      </c>
      <c r="H582" s="84"/>
      <c r="I582" s="78"/>
      <c r="J582" s="76" t="s">
        <v>3</v>
      </c>
      <c r="K582" s="76" t="s">
        <v>59</v>
      </c>
      <c r="L582" s="76" t="s">
        <v>60</v>
      </c>
    </row>
    <row r="583" spans="1:12" ht="15.75" x14ac:dyDescent="0.25">
      <c r="A583" s="105" t="s">
        <v>1262</v>
      </c>
      <c r="B583" s="105" t="s">
        <v>448</v>
      </c>
      <c r="C583" s="80" t="s">
        <v>50</v>
      </c>
      <c r="D583" s="79" t="s">
        <v>195</v>
      </c>
      <c r="E583" s="79" t="s">
        <v>1263</v>
      </c>
      <c r="F583" s="85">
        <v>67311</v>
      </c>
      <c r="G583" s="80" t="s">
        <v>13</v>
      </c>
      <c r="H583" s="85"/>
      <c r="I583" s="78"/>
      <c r="J583" s="80" t="s">
        <v>3</v>
      </c>
      <c r="K583" s="80" t="s">
        <v>59</v>
      </c>
      <c r="L583" s="80" t="s">
        <v>60</v>
      </c>
    </row>
    <row r="584" spans="1:12" ht="15.75" x14ac:dyDescent="0.25">
      <c r="A584" s="104" t="s">
        <v>1079</v>
      </c>
      <c r="B584" s="104" t="s">
        <v>1080</v>
      </c>
      <c r="C584" s="76"/>
      <c r="D584" s="86" t="s">
        <v>1081</v>
      </c>
      <c r="E584" s="86" t="s">
        <v>1082</v>
      </c>
      <c r="F584" s="84">
        <v>67308</v>
      </c>
      <c r="G584" s="76" t="s">
        <v>13</v>
      </c>
      <c r="H584" s="84"/>
      <c r="I584" s="78"/>
      <c r="J584" s="76" t="s">
        <v>3</v>
      </c>
      <c r="K584" s="76" t="s">
        <v>59</v>
      </c>
      <c r="L584" s="76" t="s">
        <v>60</v>
      </c>
    </row>
    <row r="585" spans="1:12" ht="15.75" x14ac:dyDescent="0.25">
      <c r="A585" s="104" t="s">
        <v>884</v>
      </c>
      <c r="B585" s="104" t="s">
        <v>147</v>
      </c>
      <c r="C585" s="76" t="s">
        <v>8</v>
      </c>
      <c r="D585" s="86" t="s">
        <v>195</v>
      </c>
      <c r="E585" s="86" t="s">
        <v>373</v>
      </c>
      <c r="F585" s="84">
        <v>67308</v>
      </c>
      <c r="G585" s="76" t="s">
        <v>13</v>
      </c>
      <c r="H585" s="84">
        <v>3000</v>
      </c>
      <c r="I585" s="78"/>
      <c r="J585" s="76" t="s">
        <v>1</v>
      </c>
      <c r="K585" s="76" t="s">
        <v>59</v>
      </c>
      <c r="L585" s="76" t="s">
        <v>60</v>
      </c>
    </row>
    <row r="586" spans="1:12" ht="15.75" x14ac:dyDescent="0.25">
      <c r="A586" s="104" t="s">
        <v>1176</v>
      </c>
      <c r="B586" s="104" t="s">
        <v>1177</v>
      </c>
      <c r="C586" s="76" t="s">
        <v>774</v>
      </c>
      <c r="D586" s="86" t="s">
        <v>195</v>
      </c>
      <c r="E586" s="86" t="s">
        <v>501</v>
      </c>
      <c r="F586" s="84">
        <v>67184</v>
      </c>
      <c r="G586" s="76" t="s">
        <v>13</v>
      </c>
      <c r="H586" s="84"/>
      <c r="I586" s="84"/>
      <c r="J586" s="76" t="s">
        <v>3</v>
      </c>
      <c r="K586" s="76" t="s">
        <v>59</v>
      </c>
      <c r="L586" s="76" t="s">
        <v>60</v>
      </c>
    </row>
    <row r="587" spans="1:12" ht="15.75" x14ac:dyDescent="0.25">
      <c r="A587" s="104" t="s">
        <v>3582</v>
      </c>
      <c r="B587" s="104" t="s">
        <v>1894</v>
      </c>
      <c r="C587" s="76"/>
      <c r="D587" s="86" t="s">
        <v>3583</v>
      </c>
      <c r="E587" s="86" t="s">
        <v>1490</v>
      </c>
      <c r="F587" s="84">
        <v>67167</v>
      </c>
      <c r="G587" s="76" t="s">
        <v>13</v>
      </c>
      <c r="H587" s="84"/>
      <c r="I587" s="78"/>
      <c r="J587" s="76" t="s">
        <v>2</v>
      </c>
      <c r="K587" s="76" t="s">
        <v>14</v>
      </c>
      <c r="L587" s="76" t="s">
        <v>15</v>
      </c>
    </row>
    <row r="588" spans="1:12" ht="15.75" x14ac:dyDescent="0.25">
      <c r="A588" s="104" t="s">
        <v>1214</v>
      </c>
      <c r="B588" s="104" t="s">
        <v>1215</v>
      </c>
      <c r="C588" s="76" t="s">
        <v>12</v>
      </c>
      <c r="D588" s="86" t="s">
        <v>201</v>
      </c>
      <c r="E588" s="86" t="s">
        <v>208</v>
      </c>
      <c r="F588" s="84">
        <v>67000</v>
      </c>
      <c r="G588" s="76" t="s">
        <v>13</v>
      </c>
      <c r="H588" s="84"/>
      <c r="I588" s="78"/>
      <c r="J588" s="76" t="s">
        <v>1</v>
      </c>
      <c r="K588" s="76" t="s">
        <v>59</v>
      </c>
      <c r="L588" s="76" t="s">
        <v>60</v>
      </c>
    </row>
    <row r="589" spans="1:12" ht="15.75" x14ac:dyDescent="0.25">
      <c r="A589" s="104" t="s">
        <v>1112</v>
      </c>
      <c r="B589" s="104" t="s">
        <v>147</v>
      </c>
      <c r="C589" s="76" t="s">
        <v>181</v>
      </c>
      <c r="D589" s="86" t="s">
        <v>798</v>
      </c>
      <c r="E589" s="86" t="s">
        <v>53</v>
      </c>
      <c r="F589" s="84">
        <v>66958</v>
      </c>
      <c r="G589" s="76" t="s">
        <v>13</v>
      </c>
      <c r="H589" s="85"/>
      <c r="I589" s="78"/>
      <c r="J589" s="76" t="s">
        <v>2</v>
      </c>
      <c r="K589" s="76" t="s">
        <v>14</v>
      </c>
      <c r="L589" s="76" t="s">
        <v>15</v>
      </c>
    </row>
    <row r="590" spans="1:12" ht="15.75" x14ac:dyDescent="0.25">
      <c r="A590" s="104" t="s">
        <v>1007</v>
      </c>
      <c r="B590" s="104" t="s">
        <v>1008</v>
      </c>
      <c r="C590" s="76" t="s">
        <v>12</v>
      </c>
      <c r="D590" s="86" t="s">
        <v>195</v>
      </c>
      <c r="E590" s="86" t="s">
        <v>208</v>
      </c>
      <c r="F590" s="85">
        <v>66941</v>
      </c>
      <c r="G590" s="76" t="s">
        <v>13</v>
      </c>
      <c r="H590" s="85"/>
      <c r="I590" s="78"/>
      <c r="J590" s="80" t="s">
        <v>1</v>
      </c>
      <c r="K590" s="80" t="s">
        <v>59</v>
      </c>
      <c r="L590" s="80" t="s">
        <v>60</v>
      </c>
    </row>
    <row r="591" spans="1:12" ht="15.75" x14ac:dyDescent="0.25">
      <c r="A591" s="104" t="s">
        <v>1167</v>
      </c>
      <c r="B591" s="104" t="s">
        <v>3981</v>
      </c>
      <c r="C591" s="76"/>
      <c r="D591" s="86" t="s">
        <v>195</v>
      </c>
      <c r="E591" s="86" t="s">
        <v>258</v>
      </c>
      <c r="F591" s="84">
        <v>66921</v>
      </c>
      <c r="G591" s="76" t="s">
        <v>13</v>
      </c>
      <c r="H591" s="85"/>
      <c r="I591" s="78"/>
      <c r="J591" s="76" t="s">
        <v>3</v>
      </c>
      <c r="K591" s="76" t="s">
        <v>59</v>
      </c>
      <c r="L591" s="76" t="s">
        <v>60</v>
      </c>
    </row>
    <row r="592" spans="1:12" ht="15.75" x14ac:dyDescent="0.25">
      <c r="A592" s="104" t="s">
        <v>1109</v>
      </c>
      <c r="B592" s="104" t="s">
        <v>42</v>
      </c>
      <c r="C592" s="76" t="s">
        <v>704</v>
      </c>
      <c r="D592" s="86" t="s">
        <v>195</v>
      </c>
      <c r="E592" s="86" t="s">
        <v>270</v>
      </c>
      <c r="F592" s="84">
        <v>66869</v>
      </c>
      <c r="G592" s="76" t="s">
        <v>13</v>
      </c>
      <c r="H592" s="85"/>
      <c r="I592" s="85"/>
      <c r="J592" s="76" t="s">
        <v>1</v>
      </c>
      <c r="K592" s="76" t="s">
        <v>59</v>
      </c>
      <c r="L592" s="76" t="s">
        <v>60</v>
      </c>
    </row>
    <row r="593" spans="1:12" ht="15.75" x14ac:dyDescent="0.25">
      <c r="A593" s="105" t="s">
        <v>1138</v>
      </c>
      <c r="B593" s="105" t="s">
        <v>1663</v>
      </c>
      <c r="C593" s="80" t="s">
        <v>181</v>
      </c>
      <c r="D593" s="79" t="s">
        <v>195</v>
      </c>
      <c r="E593" s="79" t="s">
        <v>392</v>
      </c>
      <c r="F593" s="85">
        <v>66746</v>
      </c>
      <c r="G593" s="80" t="s">
        <v>13</v>
      </c>
      <c r="H593" s="85"/>
      <c r="I593" s="78"/>
      <c r="J593" s="80" t="s">
        <v>3</v>
      </c>
      <c r="K593" s="80" t="s">
        <v>59</v>
      </c>
      <c r="L593" s="80" t="s">
        <v>60</v>
      </c>
    </row>
    <row r="594" spans="1:12" ht="15.75" x14ac:dyDescent="0.25">
      <c r="A594" s="105" t="s">
        <v>1248</v>
      </c>
      <c r="B594" s="105" t="s">
        <v>8</v>
      </c>
      <c r="C594" s="80" t="s">
        <v>251</v>
      </c>
      <c r="D594" s="79" t="s">
        <v>195</v>
      </c>
      <c r="E594" s="79" t="s">
        <v>535</v>
      </c>
      <c r="F594" s="85">
        <v>66735</v>
      </c>
      <c r="G594" s="80" t="s">
        <v>13</v>
      </c>
      <c r="H594" s="84"/>
      <c r="I594" s="84"/>
      <c r="J594" s="80" t="s">
        <v>3</v>
      </c>
      <c r="K594" s="80" t="s">
        <v>59</v>
      </c>
      <c r="L594" s="80" t="s">
        <v>60</v>
      </c>
    </row>
    <row r="595" spans="1:12" ht="15.75" x14ac:dyDescent="0.25">
      <c r="A595" s="104" t="s">
        <v>2458</v>
      </c>
      <c r="B595" s="104" t="s">
        <v>615</v>
      </c>
      <c r="C595" s="76" t="s">
        <v>1022</v>
      </c>
      <c r="D595" s="86" t="s">
        <v>1027</v>
      </c>
      <c r="E595" s="86" t="s">
        <v>53</v>
      </c>
      <c r="F595" s="84">
        <v>66713</v>
      </c>
      <c r="G595" s="76" t="s">
        <v>13</v>
      </c>
      <c r="H595" s="84"/>
      <c r="I595" s="78"/>
      <c r="J595" s="76" t="s">
        <v>2</v>
      </c>
      <c r="K595" s="76" t="s">
        <v>14</v>
      </c>
      <c r="L595" s="76" t="s">
        <v>15</v>
      </c>
    </row>
    <row r="596" spans="1:12" ht="15.75" x14ac:dyDescent="0.25">
      <c r="A596" s="105" t="s">
        <v>1381</v>
      </c>
      <c r="B596" s="105" t="s">
        <v>1183</v>
      </c>
      <c r="C596" s="80" t="s">
        <v>1036</v>
      </c>
      <c r="D596" s="79" t="s">
        <v>1027</v>
      </c>
      <c r="E596" s="79" t="s">
        <v>53</v>
      </c>
      <c r="F596" s="85">
        <v>66713</v>
      </c>
      <c r="G596" s="80" t="s">
        <v>13</v>
      </c>
      <c r="H596" s="84"/>
      <c r="I596" s="84"/>
      <c r="J596" s="80" t="s">
        <v>2</v>
      </c>
      <c r="K596" s="80" t="s">
        <v>14</v>
      </c>
      <c r="L596" s="80" t="s">
        <v>15</v>
      </c>
    </row>
    <row r="597" spans="1:12" ht="15.75" x14ac:dyDescent="0.25">
      <c r="A597" s="104" t="s">
        <v>970</v>
      </c>
      <c r="B597" s="104" t="s">
        <v>147</v>
      </c>
      <c r="C597" s="76" t="s">
        <v>3395</v>
      </c>
      <c r="D597" s="86" t="s">
        <v>195</v>
      </c>
      <c r="E597" s="86" t="s">
        <v>189</v>
      </c>
      <c r="F597" s="84">
        <v>66642</v>
      </c>
      <c r="G597" s="76" t="s">
        <v>13</v>
      </c>
      <c r="H597" s="84"/>
      <c r="I597" s="78"/>
      <c r="J597" s="76" t="s">
        <v>3</v>
      </c>
      <c r="K597" s="76" t="s">
        <v>59</v>
      </c>
      <c r="L597" s="76" t="s">
        <v>60</v>
      </c>
    </row>
    <row r="598" spans="1:12" ht="15.75" x14ac:dyDescent="0.25">
      <c r="A598" s="104" t="s">
        <v>1164</v>
      </c>
      <c r="B598" s="104" t="s">
        <v>1165</v>
      </c>
      <c r="C598" s="76" t="s">
        <v>3519</v>
      </c>
      <c r="D598" s="86" t="s">
        <v>195</v>
      </c>
      <c r="E598" s="86" t="s">
        <v>93</v>
      </c>
      <c r="F598" s="84">
        <v>66613</v>
      </c>
      <c r="G598" s="76" t="s">
        <v>13</v>
      </c>
      <c r="H598" s="84"/>
      <c r="I598" s="78"/>
      <c r="J598" s="76" t="s">
        <v>3</v>
      </c>
      <c r="K598" s="76" t="s">
        <v>59</v>
      </c>
      <c r="L598" s="76" t="s">
        <v>60</v>
      </c>
    </row>
    <row r="599" spans="1:12" ht="15.75" x14ac:dyDescent="0.25">
      <c r="A599" s="104" t="s">
        <v>1078</v>
      </c>
      <c r="B599" s="104" t="s">
        <v>448</v>
      </c>
      <c r="C599" s="76" t="s">
        <v>184</v>
      </c>
      <c r="D599" s="86" t="s">
        <v>195</v>
      </c>
      <c r="E599" s="86" t="s">
        <v>392</v>
      </c>
      <c r="F599" s="84">
        <v>66472</v>
      </c>
      <c r="G599" s="76" t="s">
        <v>13</v>
      </c>
      <c r="H599" s="84"/>
      <c r="I599" s="84"/>
      <c r="J599" s="76" t="s">
        <v>3</v>
      </c>
      <c r="K599" s="76" t="s">
        <v>59</v>
      </c>
      <c r="L599" s="76" t="s">
        <v>60</v>
      </c>
    </row>
    <row r="600" spans="1:12" ht="15.75" x14ac:dyDescent="0.25">
      <c r="A600" s="104" t="s">
        <v>1378</v>
      </c>
      <c r="B600" s="104" t="s">
        <v>8</v>
      </c>
      <c r="C600" s="76" t="s">
        <v>3442</v>
      </c>
      <c r="D600" s="86" t="s">
        <v>201</v>
      </c>
      <c r="E600" s="86" t="s">
        <v>477</v>
      </c>
      <c r="F600" s="84">
        <v>66429</v>
      </c>
      <c r="G600" s="76" t="s">
        <v>13</v>
      </c>
      <c r="H600" s="84"/>
      <c r="I600" s="78"/>
      <c r="J600" s="76" t="s">
        <v>3</v>
      </c>
      <c r="K600" s="76" t="s">
        <v>59</v>
      </c>
      <c r="L600" s="76" t="s">
        <v>60</v>
      </c>
    </row>
    <row r="601" spans="1:12" ht="15.75" x14ac:dyDescent="0.25">
      <c r="A601" s="104" t="s">
        <v>1067</v>
      </c>
      <c r="B601" s="104" t="s">
        <v>377</v>
      </c>
      <c r="C601" s="76" t="s">
        <v>152</v>
      </c>
      <c r="D601" s="86" t="s">
        <v>195</v>
      </c>
      <c r="E601" s="86" t="s">
        <v>163</v>
      </c>
      <c r="F601" s="84">
        <v>66413</v>
      </c>
      <c r="G601" s="76" t="s">
        <v>13</v>
      </c>
      <c r="H601" s="84"/>
      <c r="I601" s="78"/>
      <c r="J601" s="76" t="s">
        <v>3</v>
      </c>
      <c r="K601" s="76" t="s">
        <v>59</v>
      </c>
      <c r="L601" s="76" t="s">
        <v>60</v>
      </c>
    </row>
    <row r="602" spans="1:12" ht="15.75" x14ac:dyDescent="0.25">
      <c r="A602" s="105" t="s">
        <v>737</v>
      </c>
      <c r="B602" s="105" t="s">
        <v>139</v>
      </c>
      <c r="C602" s="80" t="s">
        <v>349</v>
      </c>
      <c r="D602" s="79" t="s">
        <v>195</v>
      </c>
      <c r="E602" s="79" t="s">
        <v>607</v>
      </c>
      <c r="F602" s="85">
        <v>66372</v>
      </c>
      <c r="G602" s="80" t="s">
        <v>13</v>
      </c>
      <c r="H602" s="84"/>
      <c r="I602" s="78"/>
      <c r="J602" s="80" t="s">
        <v>3</v>
      </c>
      <c r="K602" s="80" t="s">
        <v>59</v>
      </c>
      <c r="L602" s="80" t="s">
        <v>60</v>
      </c>
    </row>
    <row r="603" spans="1:12" ht="15.75" x14ac:dyDescent="0.25">
      <c r="A603" s="104" t="s">
        <v>1077</v>
      </c>
      <c r="B603" s="104" t="s">
        <v>334</v>
      </c>
      <c r="C603" s="76"/>
      <c r="D603" s="86" t="s">
        <v>201</v>
      </c>
      <c r="E603" s="86" t="s">
        <v>527</v>
      </c>
      <c r="F603" s="84">
        <v>66357</v>
      </c>
      <c r="G603" s="76" t="s">
        <v>13</v>
      </c>
      <c r="H603" s="84"/>
      <c r="I603" s="78"/>
      <c r="J603" s="76" t="s">
        <v>1</v>
      </c>
      <c r="K603" s="76" t="s">
        <v>59</v>
      </c>
      <c r="L603" s="76" t="s">
        <v>60</v>
      </c>
    </row>
    <row r="604" spans="1:12" ht="15.75" x14ac:dyDescent="0.25">
      <c r="A604" s="104" t="s">
        <v>2772</v>
      </c>
      <c r="B604" s="104" t="s">
        <v>823</v>
      </c>
      <c r="C604" s="76" t="s">
        <v>609</v>
      </c>
      <c r="D604" s="86" t="s">
        <v>2773</v>
      </c>
      <c r="E604" s="86" t="s">
        <v>3982</v>
      </c>
      <c r="F604" s="84">
        <v>66300</v>
      </c>
      <c r="G604" s="76" t="s">
        <v>13</v>
      </c>
      <c r="H604" s="84"/>
      <c r="I604" s="84"/>
      <c r="J604" s="76" t="s">
        <v>2</v>
      </c>
      <c r="K604" s="76" t="s">
        <v>14</v>
      </c>
      <c r="L604" s="76" t="s">
        <v>15</v>
      </c>
    </row>
    <row r="605" spans="1:12" ht="15.75" x14ac:dyDescent="0.25">
      <c r="A605" s="105" t="s">
        <v>1185</v>
      </c>
      <c r="B605" s="105" t="s">
        <v>361</v>
      </c>
      <c r="C605" s="80" t="s">
        <v>287</v>
      </c>
      <c r="D605" s="79" t="s">
        <v>195</v>
      </c>
      <c r="E605" s="79" t="s">
        <v>514</v>
      </c>
      <c r="F605" s="85">
        <v>66232</v>
      </c>
      <c r="G605" s="80" t="s">
        <v>13</v>
      </c>
      <c r="H605" s="84"/>
      <c r="I605" s="78"/>
      <c r="J605" s="80" t="s">
        <v>3</v>
      </c>
      <c r="K605" s="80" t="s">
        <v>59</v>
      </c>
      <c r="L605" s="80" t="s">
        <v>60</v>
      </c>
    </row>
    <row r="606" spans="1:12" ht="15.75" x14ac:dyDescent="0.25">
      <c r="A606" s="104" t="s">
        <v>1247</v>
      </c>
      <c r="B606" s="104" t="s">
        <v>394</v>
      </c>
      <c r="C606" s="76" t="s">
        <v>12</v>
      </c>
      <c r="D606" s="86" t="s">
        <v>195</v>
      </c>
      <c r="E606" s="86" t="s">
        <v>2582</v>
      </c>
      <c r="F606" s="84">
        <v>66219</v>
      </c>
      <c r="G606" s="76" t="s">
        <v>13</v>
      </c>
      <c r="H606" s="85"/>
      <c r="I606" s="85"/>
      <c r="J606" s="76" t="s">
        <v>3</v>
      </c>
      <c r="K606" s="76" t="s">
        <v>59</v>
      </c>
      <c r="L606" s="76" t="s">
        <v>60</v>
      </c>
    </row>
    <row r="607" spans="1:12" ht="15.75" x14ac:dyDescent="0.25">
      <c r="A607" s="104" t="s">
        <v>1418</v>
      </c>
      <c r="B607" s="104" t="s">
        <v>1419</v>
      </c>
      <c r="C607" s="76" t="s">
        <v>286</v>
      </c>
      <c r="D607" s="86" t="s">
        <v>1027</v>
      </c>
      <c r="E607" s="86" t="s">
        <v>53</v>
      </c>
      <c r="F607" s="84">
        <v>66196</v>
      </c>
      <c r="G607" s="76" t="s">
        <v>13</v>
      </c>
      <c r="H607" s="84"/>
      <c r="I607" s="78"/>
      <c r="J607" s="76" t="s">
        <v>2</v>
      </c>
      <c r="K607" s="76" t="s">
        <v>14</v>
      </c>
      <c r="L607" s="76" t="s">
        <v>15</v>
      </c>
    </row>
    <row r="608" spans="1:12" ht="15.75" x14ac:dyDescent="0.25">
      <c r="A608" s="104" t="s">
        <v>1363</v>
      </c>
      <c r="B608" s="104" t="s">
        <v>520</v>
      </c>
      <c r="C608" s="76" t="s">
        <v>18</v>
      </c>
      <c r="D608" s="86" t="s">
        <v>1027</v>
      </c>
      <c r="E608" s="86" t="s">
        <v>53</v>
      </c>
      <c r="F608" s="84">
        <v>66184</v>
      </c>
      <c r="G608" s="76" t="s">
        <v>13</v>
      </c>
      <c r="H608" s="85"/>
      <c r="I608" s="78"/>
      <c r="J608" s="76" t="s">
        <v>2</v>
      </c>
      <c r="K608" s="76" t="s">
        <v>14</v>
      </c>
      <c r="L608" s="76" t="s">
        <v>15</v>
      </c>
    </row>
    <row r="609" spans="1:12" ht="15.75" x14ac:dyDescent="0.25">
      <c r="A609" s="104" t="s">
        <v>1390</v>
      </c>
      <c r="B609" s="104" t="s">
        <v>1391</v>
      </c>
      <c r="C609" s="76" t="s">
        <v>31</v>
      </c>
      <c r="D609" s="86" t="s">
        <v>195</v>
      </c>
      <c r="E609" s="86" t="s">
        <v>221</v>
      </c>
      <c r="F609" s="84">
        <v>66074</v>
      </c>
      <c r="G609" s="76" t="s">
        <v>13</v>
      </c>
      <c r="H609" s="84"/>
      <c r="I609" s="78"/>
      <c r="J609" s="76" t="s">
        <v>3</v>
      </c>
      <c r="K609" s="76" t="s">
        <v>59</v>
      </c>
      <c r="L609" s="76" t="s">
        <v>60</v>
      </c>
    </row>
    <row r="610" spans="1:12" ht="15.75" x14ac:dyDescent="0.25">
      <c r="A610" s="105" t="s">
        <v>1296</v>
      </c>
      <c r="B610" s="105" t="s">
        <v>988</v>
      </c>
      <c r="C610" s="80" t="s">
        <v>3588</v>
      </c>
      <c r="D610" s="79" t="s">
        <v>798</v>
      </c>
      <c r="E610" s="79" t="s">
        <v>53</v>
      </c>
      <c r="F610" s="85">
        <v>66068</v>
      </c>
      <c r="G610" s="80" t="s">
        <v>13</v>
      </c>
      <c r="H610" s="84"/>
      <c r="I610" s="78"/>
      <c r="J610" s="80" t="s">
        <v>2</v>
      </c>
      <c r="K610" s="80" t="s">
        <v>14</v>
      </c>
      <c r="L610" s="80" t="s">
        <v>15</v>
      </c>
    </row>
    <row r="611" spans="1:12" ht="15.75" x14ac:dyDescent="0.25">
      <c r="A611" s="105" t="s">
        <v>3562</v>
      </c>
      <c r="B611" s="105" t="s">
        <v>3563</v>
      </c>
      <c r="C611" s="80" t="s">
        <v>3564</v>
      </c>
      <c r="D611" s="79" t="s">
        <v>201</v>
      </c>
      <c r="E611" s="79" t="s">
        <v>690</v>
      </c>
      <c r="F611" s="85">
        <v>66042</v>
      </c>
      <c r="G611" s="80" t="s">
        <v>13</v>
      </c>
      <c r="H611" s="84"/>
      <c r="I611" s="78"/>
      <c r="J611" s="80" t="s">
        <v>3</v>
      </c>
      <c r="K611" s="80" t="s">
        <v>59</v>
      </c>
      <c r="L611" s="80" t="s">
        <v>60</v>
      </c>
    </row>
    <row r="612" spans="1:12" ht="15.75" x14ac:dyDescent="0.25">
      <c r="A612" s="104" t="s">
        <v>1225</v>
      </c>
      <c r="B612" s="104" t="s">
        <v>1226</v>
      </c>
      <c r="C612" s="76" t="s">
        <v>1121</v>
      </c>
      <c r="D612" s="86" t="s">
        <v>195</v>
      </c>
      <c r="E612" s="86" t="s">
        <v>410</v>
      </c>
      <c r="F612" s="84">
        <v>66040</v>
      </c>
      <c r="G612" s="76" t="s">
        <v>13</v>
      </c>
      <c r="H612" s="84"/>
      <c r="I612" s="78"/>
      <c r="J612" s="76" t="s">
        <v>3</v>
      </c>
      <c r="K612" s="76" t="s">
        <v>59</v>
      </c>
      <c r="L612" s="76" t="s">
        <v>60</v>
      </c>
    </row>
    <row r="613" spans="1:12" ht="15.75" x14ac:dyDescent="0.25">
      <c r="A613" s="105" t="s">
        <v>1144</v>
      </c>
      <c r="B613" s="105" t="s">
        <v>1145</v>
      </c>
      <c r="C613" s="80" t="s">
        <v>774</v>
      </c>
      <c r="D613" s="79" t="s">
        <v>195</v>
      </c>
      <c r="E613" s="79" t="s">
        <v>385</v>
      </c>
      <c r="F613" s="85">
        <v>65926</v>
      </c>
      <c r="G613" s="76" t="s">
        <v>13</v>
      </c>
      <c r="H613" s="85"/>
      <c r="I613" s="78"/>
      <c r="J613" s="80" t="s">
        <v>3</v>
      </c>
      <c r="K613" s="80" t="s">
        <v>59</v>
      </c>
      <c r="L613" s="80" t="s">
        <v>60</v>
      </c>
    </row>
    <row r="614" spans="1:12" ht="15.75" x14ac:dyDescent="0.25">
      <c r="A614" s="105" t="s">
        <v>3983</v>
      </c>
      <c r="B614" s="105" t="s">
        <v>1232</v>
      </c>
      <c r="C614" s="80" t="s">
        <v>3519</v>
      </c>
      <c r="D614" s="79" t="s">
        <v>195</v>
      </c>
      <c r="E614" s="79" t="s">
        <v>607</v>
      </c>
      <c r="F614" s="85">
        <v>65835</v>
      </c>
      <c r="G614" s="80" t="s">
        <v>13</v>
      </c>
      <c r="H614" s="84"/>
      <c r="I614" s="78"/>
      <c r="J614" s="80" t="s">
        <v>3</v>
      </c>
      <c r="K614" s="80" t="s">
        <v>59</v>
      </c>
      <c r="L614" s="80" t="s">
        <v>60</v>
      </c>
    </row>
    <row r="615" spans="1:12" ht="15.75" x14ac:dyDescent="0.25">
      <c r="A615" s="104" t="s">
        <v>1438</v>
      </c>
      <c r="B615" s="104" t="s">
        <v>266</v>
      </c>
      <c r="C615" s="76" t="s">
        <v>13</v>
      </c>
      <c r="D615" s="86" t="s">
        <v>1027</v>
      </c>
      <c r="E615" s="86" t="s">
        <v>53</v>
      </c>
      <c r="F615" s="84">
        <v>65735</v>
      </c>
      <c r="G615" s="76" t="s">
        <v>13</v>
      </c>
      <c r="H615" s="84"/>
      <c r="I615" s="78"/>
      <c r="J615" s="76" t="s">
        <v>2</v>
      </c>
      <c r="K615" s="76" t="s">
        <v>14</v>
      </c>
      <c r="L615" s="76" t="s">
        <v>15</v>
      </c>
    </row>
    <row r="616" spans="1:12" ht="15.75" x14ac:dyDescent="0.25">
      <c r="A616" s="104" t="s">
        <v>1249</v>
      </c>
      <c r="B616" s="104" t="s">
        <v>1250</v>
      </c>
      <c r="C616" s="76" t="s">
        <v>3581</v>
      </c>
      <c r="D616" s="86" t="s">
        <v>195</v>
      </c>
      <c r="E616" s="86" t="s">
        <v>211</v>
      </c>
      <c r="F616" s="84">
        <v>65726</v>
      </c>
      <c r="G616" s="76" t="s">
        <v>13</v>
      </c>
      <c r="H616" s="84"/>
      <c r="I616" s="78"/>
      <c r="J616" s="76" t="s">
        <v>3</v>
      </c>
      <c r="K616" s="76" t="s">
        <v>59</v>
      </c>
      <c r="L616" s="76" t="s">
        <v>60</v>
      </c>
    </row>
    <row r="617" spans="1:12" ht="15.75" x14ac:dyDescent="0.25">
      <c r="A617" s="104" t="s">
        <v>3592</v>
      </c>
      <c r="B617" s="104" t="s">
        <v>327</v>
      </c>
      <c r="C617" s="76" t="s">
        <v>207</v>
      </c>
      <c r="D617" s="86" t="s">
        <v>1027</v>
      </c>
      <c r="E617" s="86" t="s">
        <v>53</v>
      </c>
      <c r="F617" s="84">
        <v>65603</v>
      </c>
      <c r="G617" s="76" t="s">
        <v>13</v>
      </c>
      <c r="H617" s="85"/>
      <c r="I617" s="78"/>
      <c r="J617" s="76" t="s">
        <v>2</v>
      </c>
      <c r="K617" s="76" t="s">
        <v>14</v>
      </c>
      <c r="L617" s="76" t="s">
        <v>15</v>
      </c>
    </row>
    <row r="618" spans="1:12" ht="15.75" x14ac:dyDescent="0.25">
      <c r="A618" s="104" t="s">
        <v>295</v>
      </c>
      <c r="B618" s="104" t="s">
        <v>1443</v>
      </c>
      <c r="C618" s="76"/>
      <c r="D618" s="86" t="s">
        <v>1444</v>
      </c>
      <c r="E618" s="86" t="s">
        <v>163</v>
      </c>
      <c r="F618" s="84">
        <v>65602</v>
      </c>
      <c r="G618" s="76" t="s">
        <v>13</v>
      </c>
      <c r="H618" s="84"/>
      <c r="I618" s="78"/>
      <c r="J618" s="76" t="s">
        <v>2152</v>
      </c>
      <c r="K618" s="76" t="s">
        <v>2153</v>
      </c>
      <c r="L618" s="76" t="s">
        <v>15</v>
      </c>
    </row>
    <row r="619" spans="1:12" ht="15.75" x14ac:dyDescent="0.25">
      <c r="A619" s="105" t="s">
        <v>193</v>
      </c>
      <c r="B619" s="105" t="s">
        <v>1295</v>
      </c>
      <c r="C619" s="76"/>
      <c r="D619" s="79" t="s">
        <v>195</v>
      </c>
      <c r="E619" s="79" t="s">
        <v>2582</v>
      </c>
      <c r="F619" s="85">
        <v>65583</v>
      </c>
      <c r="G619" s="80" t="s">
        <v>13</v>
      </c>
      <c r="H619" s="84"/>
      <c r="I619" s="85"/>
      <c r="J619" s="80" t="s">
        <v>3</v>
      </c>
      <c r="K619" s="80" t="s">
        <v>59</v>
      </c>
      <c r="L619" s="80" t="s">
        <v>60</v>
      </c>
    </row>
    <row r="620" spans="1:12" ht="15.75" x14ac:dyDescent="0.25">
      <c r="A620" s="105" t="s">
        <v>1129</v>
      </c>
      <c r="B620" s="105" t="s">
        <v>248</v>
      </c>
      <c r="C620" s="76"/>
      <c r="D620" s="79" t="s">
        <v>1130</v>
      </c>
      <c r="E620" s="79" t="s">
        <v>120</v>
      </c>
      <c r="F620" s="85">
        <v>65549</v>
      </c>
      <c r="G620" s="80" t="s">
        <v>13</v>
      </c>
      <c r="H620" s="85"/>
      <c r="I620" s="78"/>
      <c r="J620" s="80" t="s">
        <v>4</v>
      </c>
      <c r="K620" s="80" t="s">
        <v>14</v>
      </c>
      <c r="L620" s="80" t="s">
        <v>121</v>
      </c>
    </row>
    <row r="621" spans="1:12" ht="15.75" x14ac:dyDescent="0.25">
      <c r="A621" s="105" t="s">
        <v>3984</v>
      </c>
      <c r="B621" s="105" t="s">
        <v>67</v>
      </c>
      <c r="C621" s="80" t="s">
        <v>23</v>
      </c>
      <c r="D621" s="79" t="s">
        <v>195</v>
      </c>
      <c r="E621" s="79" t="s">
        <v>3880</v>
      </c>
      <c r="F621" s="85">
        <v>65503</v>
      </c>
      <c r="G621" s="80" t="s">
        <v>13</v>
      </c>
      <c r="H621" s="84"/>
      <c r="I621" s="78"/>
      <c r="J621" s="80" t="s">
        <v>3</v>
      </c>
      <c r="K621" s="80" t="s">
        <v>59</v>
      </c>
      <c r="L621" s="80" t="s">
        <v>60</v>
      </c>
    </row>
    <row r="622" spans="1:12" ht="15.75" x14ac:dyDescent="0.25">
      <c r="A622" s="104" t="s">
        <v>1451</v>
      </c>
      <c r="B622" s="104" t="s">
        <v>1452</v>
      </c>
      <c r="C622" s="76" t="s">
        <v>12</v>
      </c>
      <c r="D622" s="86" t="s">
        <v>1453</v>
      </c>
      <c r="E622" s="86" t="s">
        <v>1454</v>
      </c>
      <c r="F622" s="84">
        <v>65451</v>
      </c>
      <c r="G622" s="76" t="s">
        <v>13</v>
      </c>
      <c r="H622" s="84"/>
      <c r="I622" s="84"/>
      <c r="J622" s="76" t="s">
        <v>2</v>
      </c>
      <c r="K622" s="76" t="s">
        <v>14</v>
      </c>
      <c r="L622" s="76" t="s">
        <v>15</v>
      </c>
    </row>
    <row r="623" spans="1:12" ht="15.75" x14ac:dyDescent="0.25">
      <c r="A623" s="104" t="s">
        <v>1173</v>
      </c>
      <c r="B623" s="104" t="s">
        <v>601</v>
      </c>
      <c r="C623" s="76" t="s">
        <v>943</v>
      </c>
      <c r="D623" s="86" t="s">
        <v>195</v>
      </c>
      <c r="E623" s="86" t="s">
        <v>2582</v>
      </c>
      <c r="F623" s="84">
        <v>65444</v>
      </c>
      <c r="G623" s="76" t="s">
        <v>13</v>
      </c>
      <c r="H623" s="84"/>
      <c r="I623" s="85"/>
      <c r="J623" s="76" t="s">
        <v>3</v>
      </c>
      <c r="K623" s="76" t="s">
        <v>59</v>
      </c>
      <c r="L623" s="76" t="s">
        <v>60</v>
      </c>
    </row>
    <row r="624" spans="1:12" ht="15.75" x14ac:dyDescent="0.25">
      <c r="A624" s="104" t="s">
        <v>1913</v>
      </c>
      <c r="B624" s="104" t="s">
        <v>1914</v>
      </c>
      <c r="C624" s="76" t="s">
        <v>774</v>
      </c>
      <c r="D624" s="86" t="s">
        <v>1915</v>
      </c>
      <c r="E624" s="86" t="s">
        <v>812</v>
      </c>
      <c r="F624" s="84">
        <v>65275</v>
      </c>
      <c r="G624" s="76" t="s">
        <v>13</v>
      </c>
      <c r="H624" s="84"/>
      <c r="I624" s="78"/>
      <c r="J624" s="76" t="s">
        <v>2</v>
      </c>
      <c r="K624" s="76" t="s">
        <v>14</v>
      </c>
      <c r="L624" s="76" t="s">
        <v>15</v>
      </c>
    </row>
    <row r="625" spans="1:12" ht="15.75" x14ac:dyDescent="0.25">
      <c r="A625" s="105" t="s">
        <v>1011</v>
      </c>
      <c r="B625" s="105" t="s">
        <v>1012</v>
      </c>
      <c r="C625" s="76"/>
      <c r="D625" s="79" t="s">
        <v>195</v>
      </c>
      <c r="E625" s="79" t="s">
        <v>490</v>
      </c>
      <c r="F625" s="85">
        <v>65222</v>
      </c>
      <c r="G625" s="80" t="s">
        <v>13</v>
      </c>
      <c r="H625" s="85"/>
      <c r="I625" s="78"/>
      <c r="J625" s="80" t="s">
        <v>3</v>
      </c>
      <c r="K625" s="80" t="s">
        <v>59</v>
      </c>
      <c r="L625" s="80" t="s">
        <v>60</v>
      </c>
    </row>
    <row r="626" spans="1:12" ht="15.75" x14ac:dyDescent="0.25">
      <c r="A626" s="105" t="s">
        <v>2798</v>
      </c>
      <c r="B626" s="105" t="s">
        <v>282</v>
      </c>
      <c r="C626" s="80" t="s">
        <v>12</v>
      </c>
      <c r="D626" s="79" t="s">
        <v>195</v>
      </c>
      <c r="E626" s="79" t="s">
        <v>3880</v>
      </c>
      <c r="F626" s="85">
        <v>65142</v>
      </c>
      <c r="G626" s="80" t="s">
        <v>13</v>
      </c>
      <c r="H626" s="84"/>
      <c r="I626" s="84"/>
      <c r="J626" s="80" t="s">
        <v>3</v>
      </c>
      <c r="K626" s="80" t="s">
        <v>59</v>
      </c>
      <c r="L626" s="80" t="s">
        <v>60</v>
      </c>
    </row>
    <row r="627" spans="1:12" ht="15.75" x14ac:dyDescent="0.25">
      <c r="A627" s="104" t="s">
        <v>3141</v>
      </c>
      <c r="B627" s="104" t="s">
        <v>1384</v>
      </c>
      <c r="C627" s="76" t="s">
        <v>774</v>
      </c>
      <c r="D627" s="86" t="s">
        <v>195</v>
      </c>
      <c r="E627" s="86" t="s">
        <v>497</v>
      </c>
      <c r="F627" s="84">
        <v>65135</v>
      </c>
      <c r="G627" s="76" t="s">
        <v>13</v>
      </c>
      <c r="H627" s="84"/>
      <c r="I627" s="84"/>
      <c r="J627" s="76" t="s">
        <v>3</v>
      </c>
      <c r="K627" s="76" t="s">
        <v>59</v>
      </c>
      <c r="L627" s="76" t="s">
        <v>60</v>
      </c>
    </row>
    <row r="628" spans="1:12" ht="15.75" x14ac:dyDescent="0.25">
      <c r="A628" s="104" t="s">
        <v>1339</v>
      </c>
      <c r="B628" s="104" t="s">
        <v>601</v>
      </c>
      <c r="C628" s="76" t="s">
        <v>51</v>
      </c>
      <c r="D628" s="86" t="s">
        <v>195</v>
      </c>
      <c r="E628" s="86" t="s">
        <v>459</v>
      </c>
      <c r="F628" s="84">
        <v>65101</v>
      </c>
      <c r="G628" s="76" t="s">
        <v>13</v>
      </c>
      <c r="H628" s="84"/>
      <c r="I628" s="78"/>
      <c r="J628" s="76" t="s">
        <v>3</v>
      </c>
      <c r="K628" s="76" t="s">
        <v>59</v>
      </c>
      <c r="L628" s="76" t="s">
        <v>60</v>
      </c>
    </row>
    <row r="629" spans="1:12" ht="15.75" x14ac:dyDescent="0.25">
      <c r="A629" s="105" t="s">
        <v>1122</v>
      </c>
      <c r="B629" s="105" t="s">
        <v>1123</v>
      </c>
      <c r="C629" s="80" t="s">
        <v>87</v>
      </c>
      <c r="D629" s="79" t="s">
        <v>782</v>
      </c>
      <c r="E629" s="79" t="s">
        <v>234</v>
      </c>
      <c r="F629" s="85">
        <v>65049</v>
      </c>
      <c r="G629" s="80" t="s">
        <v>13</v>
      </c>
      <c r="H629" s="84"/>
      <c r="I629" s="78"/>
      <c r="J629" s="80" t="s">
        <v>3</v>
      </c>
      <c r="K629" s="80" t="s">
        <v>59</v>
      </c>
      <c r="L629" s="80" t="s">
        <v>60</v>
      </c>
    </row>
    <row r="630" spans="1:12" ht="15.75" x14ac:dyDescent="0.25">
      <c r="A630" s="105" t="s">
        <v>1465</v>
      </c>
      <c r="B630" s="105" t="s">
        <v>139</v>
      </c>
      <c r="C630" s="80" t="s">
        <v>144</v>
      </c>
      <c r="D630" s="79" t="s">
        <v>1286</v>
      </c>
      <c r="E630" s="79" t="s">
        <v>321</v>
      </c>
      <c r="F630" s="85">
        <v>65000</v>
      </c>
      <c r="G630" s="80" t="s">
        <v>13</v>
      </c>
      <c r="H630" s="84"/>
      <c r="I630" s="84"/>
      <c r="J630" s="80" t="s">
        <v>2</v>
      </c>
      <c r="K630" s="80" t="s">
        <v>14</v>
      </c>
      <c r="L630" s="80" t="s">
        <v>15</v>
      </c>
    </row>
    <row r="631" spans="1:12" ht="15.75" x14ac:dyDescent="0.25">
      <c r="A631" s="104" t="s">
        <v>971</v>
      </c>
      <c r="B631" s="104" t="s">
        <v>311</v>
      </c>
      <c r="C631" s="76" t="s">
        <v>139</v>
      </c>
      <c r="D631" s="86" t="s">
        <v>195</v>
      </c>
      <c r="E631" s="86" t="s">
        <v>603</v>
      </c>
      <c r="F631" s="84">
        <v>64861</v>
      </c>
      <c r="G631" s="76" t="s">
        <v>13</v>
      </c>
      <c r="H631" s="85">
        <v>2000</v>
      </c>
      <c r="I631" s="84"/>
      <c r="J631" s="76" t="s">
        <v>3</v>
      </c>
      <c r="K631" s="76" t="s">
        <v>59</v>
      </c>
      <c r="L631" s="76" t="s">
        <v>60</v>
      </c>
    </row>
    <row r="632" spans="1:12" ht="15.75" x14ac:dyDescent="0.25">
      <c r="A632" s="105" t="s">
        <v>1268</v>
      </c>
      <c r="B632" s="105" t="s">
        <v>1269</v>
      </c>
      <c r="C632" s="80" t="s">
        <v>8</v>
      </c>
      <c r="D632" s="79" t="s">
        <v>195</v>
      </c>
      <c r="E632" s="79" t="s">
        <v>380</v>
      </c>
      <c r="F632" s="85">
        <v>64855</v>
      </c>
      <c r="G632" s="80" t="s">
        <v>13</v>
      </c>
      <c r="H632" s="84"/>
      <c r="I632" s="84"/>
      <c r="J632" s="80" t="s">
        <v>3</v>
      </c>
      <c r="K632" s="80" t="s">
        <v>59</v>
      </c>
      <c r="L632" s="80" t="s">
        <v>60</v>
      </c>
    </row>
    <row r="633" spans="1:12" ht="15.75" x14ac:dyDescent="0.25">
      <c r="A633" s="105" t="s">
        <v>1096</v>
      </c>
      <c r="B633" s="105" t="s">
        <v>390</v>
      </c>
      <c r="C633" s="80" t="s">
        <v>18</v>
      </c>
      <c r="D633" s="79" t="s">
        <v>782</v>
      </c>
      <c r="E633" s="79" t="s">
        <v>234</v>
      </c>
      <c r="F633" s="85">
        <v>64837</v>
      </c>
      <c r="G633" s="80" t="s">
        <v>13</v>
      </c>
      <c r="H633" s="84"/>
      <c r="I633" s="78"/>
      <c r="J633" s="80" t="s">
        <v>1</v>
      </c>
      <c r="K633" s="80" t="s">
        <v>59</v>
      </c>
      <c r="L633" s="80" t="s">
        <v>60</v>
      </c>
    </row>
    <row r="634" spans="1:12" ht="15.75" x14ac:dyDescent="0.25">
      <c r="A634" s="104" t="s">
        <v>1275</v>
      </c>
      <c r="B634" s="104" t="s">
        <v>1265</v>
      </c>
      <c r="C634" s="76"/>
      <c r="D634" s="86" t="s">
        <v>1276</v>
      </c>
      <c r="E634" s="86" t="s">
        <v>321</v>
      </c>
      <c r="F634" s="84">
        <v>64770</v>
      </c>
      <c r="G634" s="76" t="s">
        <v>13</v>
      </c>
      <c r="H634" s="84"/>
      <c r="I634" s="78"/>
      <c r="J634" s="76" t="s">
        <v>2</v>
      </c>
      <c r="K634" s="76" t="s">
        <v>14</v>
      </c>
      <c r="L634" s="76" t="s">
        <v>15</v>
      </c>
    </row>
    <row r="635" spans="1:12" ht="15.75" x14ac:dyDescent="0.25">
      <c r="A635" s="105" t="s">
        <v>2769</v>
      </c>
      <c r="B635" s="105" t="s">
        <v>1165</v>
      </c>
      <c r="C635" s="80" t="s">
        <v>1484</v>
      </c>
      <c r="D635" s="79" t="s">
        <v>2770</v>
      </c>
      <c r="E635" s="79" t="s">
        <v>2346</v>
      </c>
      <c r="F635" s="85">
        <v>64760</v>
      </c>
      <c r="G635" s="80" t="s">
        <v>13</v>
      </c>
      <c r="H635" s="85">
        <v>2000</v>
      </c>
      <c r="I635" s="78"/>
      <c r="J635" s="80" t="s">
        <v>3</v>
      </c>
      <c r="K635" s="80" t="s">
        <v>59</v>
      </c>
      <c r="L635" s="80" t="s">
        <v>60</v>
      </c>
    </row>
    <row r="636" spans="1:12" ht="15.75" x14ac:dyDescent="0.25">
      <c r="A636" s="105" t="s">
        <v>2778</v>
      </c>
      <c r="B636" s="105" t="s">
        <v>641</v>
      </c>
      <c r="C636" s="80" t="s">
        <v>3504</v>
      </c>
      <c r="D636" s="79" t="s">
        <v>1475</v>
      </c>
      <c r="E636" s="79" t="s">
        <v>1476</v>
      </c>
      <c r="F636" s="85">
        <v>64683</v>
      </c>
      <c r="G636" s="80" t="s">
        <v>13</v>
      </c>
      <c r="H636" s="84"/>
      <c r="I636" s="85"/>
      <c r="J636" s="80" t="s">
        <v>2</v>
      </c>
      <c r="K636" s="80" t="s">
        <v>14</v>
      </c>
      <c r="L636" s="80" t="s">
        <v>15</v>
      </c>
    </row>
    <row r="637" spans="1:12" ht="15.75" x14ac:dyDescent="0.25">
      <c r="A637" s="104" t="s">
        <v>1355</v>
      </c>
      <c r="B637" s="104" t="s">
        <v>351</v>
      </c>
      <c r="C637" s="76" t="s">
        <v>51</v>
      </c>
      <c r="D637" s="86" t="s">
        <v>195</v>
      </c>
      <c r="E637" s="86" t="s">
        <v>385</v>
      </c>
      <c r="F637" s="84">
        <v>64682</v>
      </c>
      <c r="G637" s="76" t="s">
        <v>13</v>
      </c>
      <c r="H637" s="85"/>
      <c r="I637" s="78"/>
      <c r="J637" s="76" t="s">
        <v>3</v>
      </c>
      <c r="K637" s="76" t="s">
        <v>59</v>
      </c>
      <c r="L637" s="76" t="s">
        <v>60</v>
      </c>
    </row>
    <row r="638" spans="1:12" ht="15.75" x14ac:dyDescent="0.25">
      <c r="A638" s="104" t="s">
        <v>3985</v>
      </c>
      <c r="B638" s="104" t="s">
        <v>3986</v>
      </c>
      <c r="C638" s="76"/>
      <c r="D638" s="86" t="s">
        <v>201</v>
      </c>
      <c r="E638" s="86" t="s">
        <v>297</v>
      </c>
      <c r="F638" s="84">
        <v>64642</v>
      </c>
      <c r="G638" s="76" t="s">
        <v>13</v>
      </c>
      <c r="H638" s="84"/>
      <c r="I638" s="84"/>
      <c r="J638" s="76" t="s">
        <v>1</v>
      </c>
      <c r="K638" s="76" t="s">
        <v>59</v>
      </c>
      <c r="L638" s="76" t="s">
        <v>60</v>
      </c>
    </row>
    <row r="639" spans="1:12" ht="15.75" x14ac:dyDescent="0.25">
      <c r="A639" s="105" t="s">
        <v>3566</v>
      </c>
      <c r="B639" s="105" t="s">
        <v>2756</v>
      </c>
      <c r="C639" s="80" t="s">
        <v>774</v>
      </c>
      <c r="D639" s="79" t="s">
        <v>195</v>
      </c>
      <c r="E639" s="79" t="s">
        <v>258</v>
      </c>
      <c r="F639" s="85">
        <v>64588</v>
      </c>
      <c r="G639" s="80" t="s">
        <v>13</v>
      </c>
      <c r="H639" s="84"/>
      <c r="I639" s="78"/>
      <c r="J639" s="80" t="s">
        <v>3</v>
      </c>
      <c r="K639" s="80" t="s">
        <v>59</v>
      </c>
      <c r="L639" s="80" t="s">
        <v>60</v>
      </c>
    </row>
    <row r="640" spans="1:12" ht="15.75" x14ac:dyDescent="0.25">
      <c r="A640" s="105" t="s">
        <v>209</v>
      </c>
      <c r="B640" s="105" t="s">
        <v>95</v>
      </c>
      <c r="C640" s="80" t="s">
        <v>746</v>
      </c>
      <c r="D640" s="79" t="s">
        <v>195</v>
      </c>
      <c r="E640" s="79" t="s">
        <v>625</v>
      </c>
      <c r="F640" s="85">
        <v>64540</v>
      </c>
      <c r="G640" s="80" t="s">
        <v>13</v>
      </c>
      <c r="H640" s="84"/>
      <c r="I640" s="84"/>
      <c r="J640" s="80" t="s">
        <v>3</v>
      </c>
      <c r="K640" s="80" t="s">
        <v>59</v>
      </c>
      <c r="L640" s="80" t="s">
        <v>60</v>
      </c>
    </row>
    <row r="641" spans="1:12" ht="15.75" x14ac:dyDescent="0.25">
      <c r="A641" s="105" t="s">
        <v>1158</v>
      </c>
      <c r="B641" s="105" t="s">
        <v>251</v>
      </c>
      <c r="C641" s="80" t="s">
        <v>12</v>
      </c>
      <c r="D641" s="79" t="s">
        <v>195</v>
      </c>
      <c r="E641" s="79" t="s">
        <v>3880</v>
      </c>
      <c r="F641" s="85">
        <v>64512</v>
      </c>
      <c r="G641" s="80" t="s">
        <v>13</v>
      </c>
      <c r="H641" s="84"/>
      <c r="I641" s="78"/>
      <c r="J641" s="80" t="s">
        <v>3</v>
      </c>
      <c r="K641" s="80" t="s">
        <v>59</v>
      </c>
      <c r="L641" s="80" t="s">
        <v>60</v>
      </c>
    </row>
    <row r="642" spans="1:12" ht="15.75" x14ac:dyDescent="0.25">
      <c r="A642" s="104" t="s">
        <v>1301</v>
      </c>
      <c r="B642" s="104" t="s">
        <v>1302</v>
      </c>
      <c r="C642" s="76" t="s">
        <v>8</v>
      </c>
      <c r="D642" s="86" t="s">
        <v>1303</v>
      </c>
      <c r="E642" s="86" t="s">
        <v>1304</v>
      </c>
      <c r="F642" s="84">
        <v>64505</v>
      </c>
      <c r="G642" s="76" t="s">
        <v>13</v>
      </c>
      <c r="H642" s="84"/>
      <c r="I642" s="78"/>
      <c r="J642" s="76" t="s">
        <v>2</v>
      </c>
      <c r="K642" s="76" t="s">
        <v>14</v>
      </c>
      <c r="L642" s="76" t="s">
        <v>15</v>
      </c>
    </row>
    <row r="643" spans="1:12" ht="15.75" x14ac:dyDescent="0.25">
      <c r="A643" s="105" t="s">
        <v>907</v>
      </c>
      <c r="B643" s="105" t="s">
        <v>609</v>
      </c>
      <c r="C643" s="80" t="s">
        <v>3527</v>
      </c>
      <c r="D643" s="79" t="s">
        <v>201</v>
      </c>
      <c r="E643" s="79" t="s">
        <v>603</v>
      </c>
      <c r="F643" s="85">
        <v>64407</v>
      </c>
      <c r="G643" s="80" t="s">
        <v>13</v>
      </c>
      <c r="H643" s="85">
        <v>1000</v>
      </c>
      <c r="I643" s="84"/>
      <c r="J643" s="80" t="s">
        <v>3</v>
      </c>
      <c r="K643" s="80" t="s">
        <v>59</v>
      </c>
      <c r="L643" s="80" t="s">
        <v>60</v>
      </c>
    </row>
    <row r="644" spans="1:12" ht="15.75" x14ac:dyDescent="0.25">
      <c r="A644" s="104" t="s">
        <v>1496</v>
      </c>
      <c r="B644" s="104" t="s">
        <v>1052</v>
      </c>
      <c r="C644" s="76" t="s">
        <v>956</v>
      </c>
      <c r="D644" s="86" t="s">
        <v>1497</v>
      </c>
      <c r="E644" s="86" t="s">
        <v>658</v>
      </c>
      <c r="F644" s="84">
        <v>64311</v>
      </c>
      <c r="G644" s="76" t="s">
        <v>13</v>
      </c>
      <c r="H644" s="85"/>
      <c r="I644" s="78"/>
      <c r="J644" s="76" t="s">
        <v>2</v>
      </c>
      <c r="K644" s="76" t="s">
        <v>14</v>
      </c>
      <c r="L644" s="76" t="s">
        <v>15</v>
      </c>
    </row>
    <row r="645" spans="1:12" ht="15.75" x14ac:dyDescent="0.25">
      <c r="A645" s="104" t="s">
        <v>432</v>
      </c>
      <c r="B645" s="104" t="s">
        <v>184</v>
      </c>
      <c r="C645" s="76" t="s">
        <v>147</v>
      </c>
      <c r="D645" s="86" t="s">
        <v>195</v>
      </c>
      <c r="E645" s="86" t="s">
        <v>3880</v>
      </c>
      <c r="F645" s="84">
        <v>64266</v>
      </c>
      <c r="G645" s="76" t="s">
        <v>13</v>
      </c>
      <c r="H645" s="84"/>
      <c r="I645" s="78"/>
      <c r="J645" s="76" t="s">
        <v>3</v>
      </c>
      <c r="K645" s="76" t="s">
        <v>59</v>
      </c>
      <c r="L645" s="76" t="s">
        <v>60</v>
      </c>
    </row>
    <row r="646" spans="1:12" ht="15.75" x14ac:dyDescent="0.25">
      <c r="A646" s="104" t="s">
        <v>457</v>
      </c>
      <c r="B646" s="104" t="s">
        <v>1265</v>
      </c>
      <c r="C646" s="76" t="s">
        <v>18</v>
      </c>
      <c r="D646" s="86" t="s">
        <v>1184</v>
      </c>
      <c r="E646" s="86" t="s">
        <v>53</v>
      </c>
      <c r="F646" s="84">
        <v>64260</v>
      </c>
      <c r="G646" s="76" t="s">
        <v>13</v>
      </c>
      <c r="H646" s="84"/>
      <c r="I646" s="78"/>
      <c r="J646" s="76" t="s">
        <v>2</v>
      </c>
      <c r="K646" s="76" t="s">
        <v>14</v>
      </c>
      <c r="L646" s="76" t="s">
        <v>15</v>
      </c>
    </row>
    <row r="647" spans="1:12" ht="15.75" x14ac:dyDescent="0.25">
      <c r="A647" s="105" t="s">
        <v>958</v>
      </c>
      <c r="B647" s="105" t="s">
        <v>959</v>
      </c>
      <c r="C647" s="80" t="s">
        <v>3589</v>
      </c>
      <c r="D647" s="79" t="s">
        <v>195</v>
      </c>
      <c r="E647" s="79" t="s">
        <v>508</v>
      </c>
      <c r="F647" s="85">
        <v>64159</v>
      </c>
      <c r="G647" s="76" t="s">
        <v>13</v>
      </c>
      <c r="H647" s="85"/>
      <c r="I647" s="78"/>
      <c r="J647" s="80" t="s">
        <v>3</v>
      </c>
      <c r="K647" s="80" t="s">
        <v>59</v>
      </c>
      <c r="L647" s="80" t="s">
        <v>60</v>
      </c>
    </row>
    <row r="648" spans="1:12" ht="15.75" x14ac:dyDescent="0.25">
      <c r="A648" s="105" t="s">
        <v>1399</v>
      </c>
      <c r="B648" s="105" t="s">
        <v>1400</v>
      </c>
      <c r="C648" s="80" t="s">
        <v>3591</v>
      </c>
      <c r="D648" s="79" t="s">
        <v>201</v>
      </c>
      <c r="E648" s="79" t="s">
        <v>527</v>
      </c>
      <c r="F648" s="85">
        <v>64107</v>
      </c>
      <c r="G648" s="80" t="s">
        <v>13</v>
      </c>
      <c r="H648" s="84"/>
      <c r="I648" s="78"/>
      <c r="J648" s="80" t="s">
        <v>3</v>
      </c>
      <c r="K648" s="80" t="s">
        <v>59</v>
      </c>
      <c r="L648" s="80" t="s">
        <v>60</v>
      </c>
    </row>
    <row r="649" spans="1:12" ht="15.75" x14ac:dyDescent="0.25">
      <c r="A649" s="105" t="s">
        <v>1320</v>
      </c>
      <c r="B649" s="105" t="s">
        <v>1321</v>
      </c>
      <c r="C649" s="80" t="s">
        <v>12</v>
      </c>
      <c r="D649" s="79" t="s">
        <v>195</v>
      </c>
      <c r="E649" s="79" t="s">
        <v>1992</v>
      </c>
      <c r="F649" s="85">
        <v>64087</v>
      </c>
      <c r="G649" s="80" t="s">
        <v>13</v>
      </c>
      <c r="H649" s="84"/>
      <c r="I649" s="78"/>
      <c r="J649" s="80" t="s">
        <v>3</v>
      </c>
      <c r="K649" s="80" t="s">
        <v>59</v>
      </c>
      <c r="L649" s="80" t="s">
        <v>60</v>
      </c>
    </row>
    <row r="650" spans="1:12" ht="15.75" x14ac:dyDescent="0.25">
      <c r="A650" s="104" t="s">
        <v>1083</v>
      </c>
      <c r="B650" s="104" t="s">
        <v>468</v>
      </c>
      <c r="C650" s="76" t="s">
        <v>12</v>
      </c>
      <c r="D650" s="86" t="s">
        <v>3599</v>
      </c>
      <c r="E650" s="86" t="s">
        <v>53</v>
      </c>
      <c r="F650" s="84">
        <v>64064</v>
      </c>
      <c r="G650" s="76" t="s">
        <v>13</v>
      </c>
      <c r="H650" s="84"/>
      <c r="I650" s="78"/>
      <c r="J650" s="76" t="s">
        <v>2</v>
      </c>
      <c r="K650" s="76" t="s">
        <v>14</v>
      </c>
      <c r="L650" s="76" t="s">
        <v>15</v>
      </c>
    </row>
    <row r="651" spans="1:12" ht="15.75" x14ac:dyDescent="0.25">
      <c r="A651" s="104" t="s">
        <v>3600</v>
      </c>
      <c r="B651" s="104" t="s">
        <v>351</v>
      </c>
      <c r="C651" s="76" t="s">
        <v>3601</v>
      </c>
      <c r="D651" s="86" t="s">
        <v>3602</v>
      </c>
      <c r="E651" s="86" t="s">
        <v>178</v>
      </c>
      <c r="F651" s="84">
        <v>64055</v>
      </c>
      <c r="G651" s="76" t="s">
        <v>13</v>
      </c>
      <c r="H651" s="84"/>
      <c r="I651" s="78"/>
      <c r="J651" s="76" t="s">
        <v>2</v>
      </c>
      <c r="K651" s="76" t="s">
        <v>14</v>
      </c>
      <c r="L651" s="76" t="s">
        <v>15</v>
      </c>
    </row>
    <row r="652" spans="1:12" ht="15.75" x14ac:dyDescent="0.25">
      <c r="A652" s="105" t="s">
        <v>725</v>
      </c>
      <c r="B652" s="105" t="s">
        <v>726</v>
      </c>
      <c r="C652" s="80" t="s">
        <v>3499</v>
      </c>
      <c r="D652" s="79" t="s">
        <v>195</v>
      </c>
      <c r="E652" s="79" t="s">
        <v>450</v>
      </c>
      <c r="F652" s="85">
        <v>63922</v>
      </c>
      <c r="G652" s="80" t="s">
        <v>13</v>
      </c>
      <c r="H652" s="84"/>
      <c r="I652" s="78"/>
      <c r="J652" s="80" t="s">
        <v>3</v>
      </c>
      <c r="K652" s="80" t="s">
        <v>59</v>
      </c>
      <c r="L652" s="80" t="s">
        <v>60</v>
      </c>
    </row>
    <row r="653" spans="1:12" ht="15.75" x14ac:dyDescent="0.25">
      <c r="A653" s="105" t="s">
        <v>1160</v>
      </c>
      <c r="B653" s="105" t="s">
        <v>381</v>
      </c>
      <c r="C653" s="80" t="s">
        <v>187</v>
      </c>
      <c r="D653" s="79" t="s">
        <v>201</v>
      </c>
      <c r="E653" s="79" t="s">
        <v>385</v>
      </c>
      <c r="F653" s="85">
        <v>63919</v>
      </c>
      <c r="G653" s="80" t="s">
        <v>13</v>
      </c>
      <c r="H653" s="84"/>
      <c r="I653" s="84"/>
      <c r="J653" s="80" t="s">
        <v>3</v>
      </c>
      <c r="K653" s="80" t="s">
        <v>59</v>
      </c>
      <c r="L653" s="80" t="s">
        <v>60</v>
      </c>
    </row>
    <row r="654" spans="1:12" ht="15.75" x14ac:dyDescent="0.25">
      <c r="A654" s="105" t="s">
        <v>2750</v>
      </c>
      <c r="B654" s="105" t="s">
        <v>2751</v>
      </c>
      <c r="C654" s="80" t="s">
        <v>12</v>
      </c>
      <c r="D654" s="79" t="s">
        <v>3593</v>
      </c>
      <c r="E654" s="79" t="s">
        <v>3880</v>
      </c>
      <c r="F654" s="85">
        <v>63815</v>
      </c>
      <c r="G654" s="80" t="s">
        <v>13</v>
      </c>
      <c r="H654" s="84"/>
      <c r="I654" s="78"/>
      <c r="J654" s="80" t="s">
        <v>1</v>
      </c>
      <c r="K654" s="80" t="s">
        <v>59</v>
      </c>
      <c r="L654" s="80" t="s">
        <v>60</v>
      </c>
    </row>
    <row r="655" spans="1:12" ht="15.75" x14ac:dyDescent="0.25">
      <c r="A655" s="104" t="s">
        <v>1404</v>
      </c>
      <c r="B655" s="104" t="s">
        <v>1269</v>
      </c>
      <c r="C655" s="76" t="s">
        <v>51</v>
      </c>
      <c r="D655" s="86" t="s">
        <v>201</v>
      </c>
      <c r="E655" s="86" t="s">
        <v>258</v>
      </c>
      <c r="F655" s="84">
        <v>63774</v>
      </c>
      <c r="G655" s="76" t="s">
        <v>13</v>
      </c>
      <c r="H655" s="84"/>
      <c r="I655" s="78"/>
      <c r="J655" s="76" t="s">
        <v>3</v>
      </c>
      <c r="K655" s="76" t="s">
        <v>59</v>
      </c>
      <c r="L655" s="76" t="s">
        <v>60</v>
      </c>
    </row>
    <row r="656" spans="1:12" ht="15.75" x14ac:dyDescent="0.25">
      <c r="A656" s="104" t="s">
        <v>1155</v>
      </c>
      <c r="B656" s="104" t="s">
        <v>587</v>
      </c>
      <c r="C656" s="76" t="s">
        <v>934</v>
      </c>
      <c r="D656" s="86" t="s">
        <v>3987</v>
      </c>
      <c r="E656" s="86" t="s">
        <v>258</v>
      </c>
      <c r="F656" s="84">
        <v>63774</v>
      </c>
      <c r="G656" s="76" t="s">
        <v>13</v>
      </c>
      <c r="H656" s="84"/>
      <c r="I656" s="78"/>
      <c r="J656" s="76" t="s">
        <v>1</v>
      </c>
      <c r="K656" s="76" t="s">
        <v>59</v>
      </c>
      <c r="L656" s="76" t="s">
        <v>60</v>
      </c>
    </row>
    <row r="657" spans="1:12" ht="15.75" x14ac:dyDescent="0.25">
      <c r="A657" s="104" t="s">
        <v>2781</v>
      </c>
      <c r="B657" s="104" t="s">
        <v>2782</v>
      </c>
      <c r="C657" s="76"/>
      <c r="D657" s="86" t="s">
        <v>2783</v>
      </c>
      <c r="E657" s="86" t="s">
        <v>89</v>
      </c>
      <c r="F657" s="84">
        <v>63711</v>
      </c>
      <c r="G657" s="76" t="s">
        <v>13</v>
      </c>
      <c r="H657" s="84"/>
      <c r="I657" s="84"/>
      <c r="J657" s="76" t="s">
        <v>2</v>
      </c>
      <c r="K657" s="76" t="s">
        <v>14</v>
      </c>
      <c r="L657" s="76" t="s">
        <v>15</v>
      </c>
    </row>
    <row r="658" spans="1:12" ht="15.75" x14ac:dyDescent="0.25">
      <c r="A658" s="104" t="s">
        <v>3988</v>
      </c>
      <c r="B658" s="104" t="s">
        <v>3989</v>
      </c>
      <c r="C658" s="76" t="s">
        <v>3990</v>
      </c>
      <c r="D658" s="86" t="s">
        <v>201</v>
      </c>
      <c r="E658" s="86" t="s">
        <v>93</v>
      </c>
      <c r="F658" s="84">
        <v>63674</v>
      </c>
      <c r="G658" s="76" t="s">
        <v>13</v>
      </c>
      <c r="H658" s="84"/>
      <c r="I658" s="84"/>
      <c r="J658" s="76" t="s">
        <v>1</v>
      </c>
      <c r="K658" s="76" t="s">
        <v>59</v>
      </c>
      <c r="L658" s="76" t="s">
        <v>60</v>
      </c>
    </row>
    <row r="659" spans="1:12" ht="15.75" x14ac:dyDescent="0.25">
      <c r="A659" s="104" t="s">
        <v>1409</v>
      </c>
      <c r="B659" s="104" t="s">
        <v>139</v>
      </c>
      <c r="C659" s="76" t="s">
        <v>13</v>
      </c>
      <c r="D659" s="86" t="s">
        <v>195</v>
      </c>
      <c r="E659" s="86" t="s">
        <v>463</v>
      </c>
      <c r="F659" s="84">
        <v>63643</v>
      </c>
      <c r="G659" s="76" t="s">
        <v>13</v>
      </c>
      <c r="H659" s="84"/>
      <c r="I659" s="78"/>
      <c r="J659" s="76" t="s">
        <v>3</v>
      </c>
      <c r="K659" s="76" t="s">
        <v>59</v>
      </c>
      <c r="L659" s="76" t="s">
        <v>60</v>
      </c>
    </row>
    <row r="660" spans="1:12" ht="15.75" x14ac:dyDescent="0.25">
      <c r="A660" s="104" t="s">
        <v>2777</v>
      </c>
      <c r="B660" s="104" t="s">
        <v>641</v>
      </c>
      <c r="C660" s="76"/>
      <c r="D660" s="86" t="s">
        <v>195</v>
      </c>
      <c r="E660" s="86" t="s">
        <v>814</v>
      </c>
      <c r="F660" s="84">
        <v>63604</v>
      </c>
      <c r="G660" s="76" t="s">
        <v>13</v>
      </c>
      <c r="H660" s="84"/>
      <c r="I660" s="78"/>
      <c r="J660" s="76" t="s">
        <v>1</v>
      </c>
      <c r="K660" s="76" t="s">
        <v>59</v>
      </c>
      <c r="L660" s="76" t="s">
        <v>60</v>
      </c>
    </row>
    <row r="661" spans="1:12" ht="15.75" x14ac:dyDescent="0.25">
      <c r="A661" s="104" t="s">
        <v>3185</v>
      </c>
      <c r="B661" s="104" t="s">
        <v>615</v>
      </c>
      <c r="C661" s="76" t="s">
        <v>51</v>
      </c>
      <c r="D661" s="86" t="s">
        <v>195</v>
      </c>
      <c r="E661" s="86" t="s">
        <v>510</v>
      </c>
      <c r="F661" s="84">
        <v>63577</v>
      </c>
      <c r="G661" s="76" t="s">
        <v>13</v>
      </c>
      <c r="H661" s="85"/>
      <c r="I661" s="78"/>
      <c r="J661" s="76" t="s">
        <v>3</v>
      </c>
      <c r="K661" s="76" t="s">
        <v>59</v>
      </c>
      <c r="L661" s="76" t="s">
        <v>60</v>
      </c>
    </row>
    <row r="662" spans="1:12" ht="15.75" x14ac:dyDescent="0.25">
      <c r="A662" s="104" t="s">
        <v>989</v>
      </c>
      <c r="B662" s="104" t="s">
        <v>787</v>
      </c>
      <c r="C662" s="76" t="s">
        <v>3580</v>
      </c>
      <c r="D662" s="86" t="s">
        <v>195</v>
      </c>
      <c r="E662" s="86" t="s">
        <v>607</v>
      </c>
      <c r="F662" s="84">
        <v>63502</v>
      </c>
      <c r="G662" s="76" t="s">
        <v>13</v>
      </c>
      <c r="H662" s="84"/>
      <c r="I662" s="78"/>
      <c r="J662" s="76" t="s">
        <v>3</v>
      </c>
      <c r="K662" s="76" t="s">
        <v>59</v>
      </c>
      <c r="L662" s="76" t="s">
        <v>60</v>
      </c>
    </row>
    <row r="663" spans="1:12" ht="15.75" x14ac:dyDescent="0.25">
      <c r="A663" s="104" t="s">
        <v>1411</v>
      </c>
      <c r="B663" s="104" t="s">
        <v>46</v>
      </c>
      <c r="C663" s="76" t="s">
        <v>87</v>
      </c>
      <c r="D663" s="86" t="s">
        <v>1412</v>
      </c>
      <c r="E663" s="86" t="s">
        <v>141</v>
      </c>
      <c r="F663" s="84">
        <v>63495</v>
      </c>
      <c r="G663" s="76" t="s">
        <v>13</v>
      </c>
      <c r="H663" s="84"/>
      <c r="I663" s="78"/>
      <c r="J663" s="76" t="s">
        <v>2</v>
      </c>
      <c r="K663" s="76" t="s">
        <v>14</v>
      </c>
      <c r="L663" s="76" t="s">
        <v>15</v>
      </c>
    </row>
    <row r="664" spans="1:12" ht="15.75" x14ac:dyDescent="0.25">
      <c r="A664" s="104" t="s">
        <v>3594</v>
      </c>
      <c r="B664" s="104" t="s">
        <v>778</v>
      </c>
      <c r="C664" s="76" t="s">
        <v>147</v>
      </c>
      <c r="D664" s="86" t="s">
        <v>201</v>
      </c>
      <c r="E664" s="86" t="s">
        <v>57</v>
      </c>
      <c r="F664" s="84">
        <v>63423</v>
      </c>
      <c r="G664" s="76" t="s">
        <v>13</v>
      </c>
      <c r="H664" s="84"/>
      <c r="I664" s="84"/>
      <c r="J664" s="76" t="s">
        <v>3</v>
      </c>
      <c r="K664" s="76" t="s">
        <v>59</v>
      </c>
      <c r="L664" s="76" t="s">
        <v>60</v>
      </c>
    </row>
    <row r="665" spans="1:12" ht="15.75" x14ac:dyDescent="0.25">
      <c r="A665" s="104" t="s">
        <v>2784</v>
      </c>
      <c r="B665" s="104" t="s">
        <v>70</v>
      </c>
      <c r="C665" s="76" t="s">
        <v>115</v>
      </c>
      <c r="D665" s="86" t="s">
        <v>2785</v>
      </c>
      <c r="E665" s="86" t="s">
        <v>53</v>
      </c>
      <c r="F665" s="84">
        <v>63394</v>
      </c>
      <c r="G665" s="76" t="s">
        <v>13</v>
      </c>
      <c r="H665" s="84"/>
      <c r="I665" s="78"/>
      <c r="J665" s="76" t="s">
        <v>2</v>
      </c>
      <c r="K665" s="76" t="s">
        <v>14</v>
      </c>
      <c r="L665" s="76" t="s">
        <v>15</v>
      </c>
    </row>
    <row r="666" spans="1:12" ht="15.75" x14ac:dyDescent="0.25">
      <c r="A666" s="104" t="s">
        <v>1532</v>
      </c>
      <c r="B666" s="104" t="s">
        <v>465</v>
      </c>
      <c r="C666" s="76" t="s">
        <v>3606</v>
      </c>
      <c r="D666" s="86" t="s">
        <v>3607</v>
      </c>
      <c r="E666" s="86" t="s">
        <v>1534</v>
      </c>
      <c r="F666" s="84">
        <v>63360</v>
      </c>
      <c r="G666" s="76" t="s">
        <v>13</v>
      </c>
      <c r="H666" s="84"/>
      <c r="I666" s="78"/>
      <c r="J666" s="76" t="s">
        <v>2</v>
      </c>
      <c r="K666" s="76" t="s">
        <v>14</v>
      </c>
      <c r="L666" s="76" t="s">
        <v>15</v>
      </c>
    </row>
    <row r="667" spans="1:12" ht="15.75" x14ac:dyDescent="0.25">
      <c r="A667" s="105" t="s">
        <v>1452</v>
      </c>
      <c r="B667" s="105" t="s">
        <v>2099</v>
      </c>
      <c r="C667" s="80" t="s">
        <v>483</v>
      </c>
      <c r="D667" s="79" t="s">
        <v>3608</v>
      </c>
      <c r="E667" s="79" t="s">
        <v>706</v>
      </c>
      <c r="F667" s="85">
        <v>63321</v>
      </c>
      <c r="G667" s="80" t="s">
        <v>13</v>
      </c>
      <c r="H667" s="84"/>
      <c r="I667" s="78"/>
      <c r="J667" s="80" t="s">
        <v>2</v>
      </c>
      <c r="K667" s="80" t="s">
        <v>14</v>
      </c>
      <c r="L667" s="80" t="s">
        <v>15</v>
      </c>
    </row>
    <row r="668" spans="1:12" ht="15.75" x14ac:dyDescent="0.25">
      <c r="A668" s="104" t="s">
        <v>1416</v>
      </c>
      <c r="B668" s="104" t="s">
        <v>1309</v>
      </c>
      <c r="C668" s="76" t="s">
        <v>181</v>
      </c>
      <c r="D668" s="86" t="s">
        <v>1417</v>
      </c>
      <c r="E668" s="86" t="s">
        <v>570</v>
      </c>
      <c r="F668" s="84">
        <v>63240</v>
      </c>
      <c r="G668" s="76" t="s">
        <v>13</v>
      </c>
      <c r="H668" s="84">
        <v>3000</v>
      </c>
      <c r="I668" s="78"/>
      <c r="J668" s="76" t="s">
        <v>2</v>
      </c>
      <c r="K668" s="76" t="s">
        <v>14</v>
      </c>
      <c r="L668" s="76" t="s">
        <v>15</v>
      </c>
    </row>
    <row r="669" spans="1:12" ht="15.75" x14ac:dyDescent="0.25">
      <c r="A669" s="105" t="s">
        <v>1218</v>
      </c>
      <c r="B669" s="105" t="s">
        <v>1219</v>
      </c>
      <c r="C669" s="76"/>
      <c r="D669" s="79" t="s">
        <v>195</v>
      </c>
      <c r="E669" s="79" t="s">
        <v>270</v>
      </c>
      <c r="F669" s="85">
        <v>63173</v>
      </c>
      <c r="G669" s="76" t="s">
        <v>13</v>
      </c>
      <c r="H669" s="85"/>
      <c r="I669" s="85"/>
      <c r="J669" s="80" t="s">
        <v>3</v>
      </c>
      <c r="K669" s="80" t="s">
        <v>59</v>
      </c>
      <c r="L669" s="80" t="s">
        <v>60</v>
      </c>
    </row>
    <row r="670" spans="1:12" ht="15.75" x14ac:dyDescent="0.25">
      <c r="A670" s="104" t="s">
        <v>1101</v>
      </c>
      <c r="B670" s="104" t="s">
        <v>1102</v>
      </c>
      <c r="C670" s="76" t="s">
        <v>774</v>
      </c>
      <c r="D670" s="86" t="s">
        <v>2790</v>
      </c>
      <c r="E670" s="86" t="s">
        <v>1104</v>
      </c>
      <c r="F670" s="84">
        <v>63173</v>
      </c>
      <c r="G670" s="76" t="s">
        <v>13</v>
      </c>
      <c r="H670" s="84"/>
      <c r="I670" s="78"/>
      <c r="J670" s="76" t="s">
        <v>2</v>
      </c>
      <c r="K670" s="76" t="s">
        <v>14</v>
      </c>
      <c r="L670" s="76" t="s">
        <v>15</v>
      </c>
    </row>
    <row r="671" spans="1:12" ht="15.75" x14ac:dyDescent="0.25">
      <c r="A671" s="105" t="s">
        <v>786</v>
      </c>
      <c r="B671" s="105" t="s">
        <v>787</v>
      </c>
      <c r="C671" s="80" t="s">
        <v>3509</v>
      </c>
      <c r="D671" s="79" t="s">
        <v>195</v>
      </c>
      <c r="E671" s="79" t="s">
        <v>380</v>
      </c>
      <c r="F671" s="85">
        <v>63164</v>
      </c>
      <c r="G671" s="80" t="s">
        <v>13</v>
      </c>
      <c r="H671" s="85"/>
      <c r="I671" s="78"/>
      <c r="J671" s="80" t="s">
        <v>3</v>
      </c>
      <c r="K671" s="80" t="s">
        <v>59</v>
      </c>
      <c r="L671" s="80" t="s">
        <v>60</v>
      </c>
    </row>
    <row r="672" spans="1:12" ht="15.75" x14ac:dyDescent="0.25">
      <c r="A672" s="105" t="s">
        <v>1220</v>
      </c>
      <c r="B672" s="105" t="s">
        <v>50</v>
      </c>
      <c r="C672" s="80" t="s">
        <v>554</v>
      </c>
      <c r="D672" s="79" t="s">
        <v>195</v>
      </c>
      <c r="E672" s="79" t="s">
        <v>380</v>
      </c>
      <c r="F672" s="85">
        <v>63164</v>
      </c>
      <c r="G672" s="80" t="s">
        <v>13</v>
      </c>
      <c r="H672" s="84"/>
      <c r="I672" s="78"/>
      <c r="J672" s="80" t="s">
        <v>3</v>
      </c>
      <c r="K672" s="80" t="s">
        <v>59</v>
      </c>
      <c r="L672" s="80" t="s">
        <v>60</v>
      </c>
    </row>
    <row r="673" spans="1:12" ht="15.75" x14ac:dyDescent="0.25">
      <c r="A673" s="105" t="s">
        <v>2791</v>
      </c>
      <c r="B673" s="105" t="s">
        <v>1540</v>
      </c>
      <c r="C673" s="80" t="s">
        <v>774</v>
      </c>
      <c r="D673" s="79" t="s">
        <v>1541</v>
      </c>
      <c r="E673" s="79" t="s">
        <v>493</v>
      </c>
      <c r="F673" s="84">
        <v>63143</v>
      </c>
      <c r="G673" s="76" t="s">
        <v>13</v>
      </c>
      <c r="H673" s="85"/>
      <c r="I673" s="78"/>
      <c r="J673" s="76" t="s">
        <v>2</v>
      </c>
      <c r="K673" s="76" t="s">
        <v>14</v>
      </c>
      <c r="L673" s="76" t="s">
        <v>15</v>
      </c>
    </row>
    <row r="674" spans="1:12" ht="15.75" x14ac:dyDescent="0.25">
      <c r="A674" s="104" t="s">
        <v>3991</v>
      </c>
      <c r="B674" s="104" t="s">
        <v>1052</v>
      </c>
      <c r="C674" s="76" t="s">
        <v>3611</v>
      </c>
      <c r="D674" s="86" t="s">
        <v>359</v>
      </c>
      <c r="E674" s="86" t="s">
        <v>994</v>
      </c>
      <c r="F674" s="84">
        <v>63132</v>
      </c>
      <c r="G674" s="76" t="s">
        <v>13</v>
      </c>
      <c r="H674" s="84"/>
      <c r="I674" s="78"/>
      <c r="J674" s="76" t="s">
        <v>2</v>
      </c>
      <c r="K674" s="76" t="s">
        <v>14</v>
      </c>
      <c r="L674" s="76" t="s">
        <v>15</v>
      </c>
    </row>
    <row r="675" spans="1:12" ht="15.75" x14ac:dyDescent="0.25">
      <c r="A675" s="105" t="s">
        <v>914</v>
      </c>
      <c r="B675" s="105" t="s">
        <v>313</v>
      </c>
      <c r="C675" s="80" t="s">
        <v>12</v>
      </c>
      <c r="D675" s="79" t="s">
        <v>195</v>
      </c>
      <c r="E675" s="79" t="s">
        <v>508</v>
      </c>
      <c r="F675" s="85">
        <v>63033</v>
      </c>
      <c r="G675" s="76" t="s">
        <v>13</v>
      </c>
      <c r="H675" s="85"/>
      <c r="I675" s="78"/>
      <c r="J675" s="80" t="s">
        <v>3</v>
      </c>
      <c r="K675" s="80" t="s">
        <v>59</v>
      </c>
      <c r="L675" s="80" t="s">
        <v>60</v>
      </c>
    </row>
    <row r="676" spans="1:12" ht="15.75" x14ac:dyDescent="0.25">
      <c r="A676" s="104" t="s">
        <v>1371</v>
      </c>
      <c r="B676" s="104" t="s">
        <v>1372</v>
      </c>
      <c r="C676" s="76" t="s">
        <v>3586</v>
      </c>
      <c r="D676" s="86" t="s">
        <v>3587</v>
      </c>
      <c r="E676" s="86" t="s">
        <v>541</v>
      </c>
      <c r="F676" s="84">
        <v>62697</v>
      </c>
      <c r="G676" s="76" t="s">
        <v>13</v>
      </c>
      <c r="H676" s="84"/>
      <c r="I676" s="78"/>
      <c r="J676" s="76" t="s">
        <v>3</v>
      </c>
      <c r="K676" s="76" t="s">
        <v>59</v>
      </c>
      <c r="L676" s="76" t="s">
        <v>60</v>
      </c>
    </row>
    <row r="677" spans="1:12" ht="15.75" x14ac:dyDescent="0.25">
      <c r="A677" s="104" t="s">
        <v>1562</v>
      </c>
      <c r="B677" s="104" t="s">
        <v>726</v>
      </c>
      <c r="C677" s="76" t="s">
        <v>13</v>
      </c>
      <c r="D677" s="86" t="s">
        <v>1563</v>
      </c>
      <c r="E677" s="86" t="s">
        <v>53</v>
      </c>
      <c r="F677" s="84">
        <v>62669</v>
      </c>
      <c r="G677" s="76" t="s">
        <v>13</v>
      </c>
      <c r="H677" s="84"/>
      <c r="I677" s="78"/>
      <c r="J677" s="76" t="s">
        <v>2</v>
      </c>
      <c r="K677" s="76" t="s">
        <v>14</v>
      </c>
      <c r="L677" s="76" t="s">
        <v>15</v>
      </c>
    </row>
    <row r="678" spans="1:12" ht="15.75" x14ac:dyDescent="0.25">
      <c r="A678" s="104" t="s">
        <v>1435</v>
      </c>
      <c r="B678" s="104" t="s">
        <v>1436</v>
      </c>
      <c r="C678" s="76" t="s">
        <v>144</v>
      </c>
      <c r="D678" s="86" t="s">
        <v>3992</v>
      </c>
      <c r="E678" s="86" t="s">
        <v>694</v>
      </c>
      <c r="F678" s="84">
        <v>62649</v>
      </c>
      <c r="G678" s="76" t="s">
        <v>13</v>
      </c>
      <c r="H678" s="84"/>
      <c r="I678" s="84"/>
      <c r="J678" s="76" t="s">
        <v>2</v>
      </c>
      <c r="K678" s="76" t="s">
        <v>14</v>
      </c>
      <c r="L678" s="76" t="s">
        <v>15</v>
      </c>
    </row>
    <row r="679" spans="1:12" ht="15.75" x14ac:dyDescent="0.25">
      <c r="A679" s="104" t="s">
        <v>1358</v>
      </c>
      <c r="B679" s="104" t="s">
        <v>1359</v>
      </c>
      <c r="C679" s="76" t="s">
        <v>877</v>
      </c>
      <c r="D679" s="86" t="s">
        <v>3993</v>
      </c>
      <c r="E679" s="86" t="s">
        <v>53</v>
      </c>
      <c r="F679" s="84">
        <v>62620</v>
      </c>
      <c r="G679" s="76" t="s">
        <v>13</v>
      </c>
      <c r="H679" s="85"/>
      <c r="I679" s="78"/>
      <c r="J679" s="76" t="s">
        <v>2</v>
      </c>
      <c r="K679" s="76" t="s">
        <v>14</v>
      </c>
      <c r="L679" s="76" t="s">
        <v>15</v>
      </c>
    </row>
    <row r="680" spans="1:12" ht="15.75" x14ac:dyDescent="0.25">
      <c r="A680" s="105" t="s">
        <v>2762</v>
      </c>
      <c r="B680" s="105" t="s">
        <v>2763</v>
      </c>
      <c r="C680" s="76"/>
      <c r="D680" s="79" t="s">
        <v>195</v>
      </c>
      <c r="E680" s="79" t="s">
        <v>410</v>
      </c>
      <c r="F680" s="85">
        <v>62585</v>
      </c>
      <c r="G680" s="76" t="s">
        <v>13</v>
      </c>
      <c r="H680" s="85"/>
      <c r="I680" s="78"/>
      <c r="J680" s="80" t="s">
        <v>1</v>
      </c>
      <c r="K680" s="80" t="s">
        <v>59</v>
      </c>
      <c r="L680" s="80" t="s">
        <v>60</v>
      </c>
    </row>
    <row r="681" spans="1:12" ht="15.75" x14ac:dyDescent="0.25">
      <c r="A681" s="104" t="s">
        <v>1568</v>
      </c>
      <c r="B681" s="104" t="s">
        <v>131</v>
      </c>
      <c r="C681" s="76" t="s">
        <v>23</v>
      </c>
      <c r="D681" s="86" t="s">
        <v>1569</v>
      </c>
      <c r="E681" s="86" t="s">
        <v>53</v>
      </c>
      <c r="F681" s="84">
        <v>62574</v>
      </c>
      <c r="G681" s="76" t="s">
        <v>13</v>
      </c>
      <c r="H681" s="84"/>
      <c r="I681" s="84"/>
      <c r="J681" s="76" t="s">
        <v>2</v>
      </c>
      <c r="K681" s="76" t="s">
        <v>14</v>
      </c>
      <c r="L681" s="76" t="s">
        <v>15</v>
      </c>
    </row>
    <row r="682" spans="1:12" ht="15.75" x14ac:dyDescent="0.25">
      <c r="A682" s="105" t="s">
        <v>1398</v>
      </c>
      <c r="B682" s="105" t="s">
        <v>147</v>
      </c>
      <c r="C682" s="80" t="s">
        <v>50</v>
      </c>
      <c r="D682" s="79" t="s">
        <v>195</v>
      </c>
      <c r="E682" s="79" t="s">
        <v>463</v>
      </c>
      <c r="F682" s="85">
        <v>62573</v>
      </c>
      <c r="G682" s="80" t="s">
        <v>13</v>
      </c>
      <c r="H682" s="84"/>
      <c r="I682" s="78"/>
      <c r="J682" s="80" t="s">
        <v>3</v>
      </c>
      <c r="K682" s="80" t="s">
        <v>59</v>
      </c>
      <c r="L682" s="80" t="s">
        <v>60</v>
      </c>
    </row>
    <row r="683" spans="1:12" ht="15.75" x14ac:dyDescent="0.25">
      <c r="A683" s="104" t="s">
        <v>1230</v>
      </c>
      <c r="B683" s="104" t="s">
        <v>1226</v>
      </c>
      <c r="C683" s="76" t="s">
        <v>43</v>
      </c>
      <c r="D683" s="86" t="s">
        <v>201</v>
      </c>
      <c r="E683" s="86" t="s">
        <v>2582</v>
      </c>
      <c r="F683" s="84">
        <v>62559</v>
      </c>
      <c r="G683" s="76" t="s">
        <v>13</v>
      </c>
      <c r="H683" s="84"/>
      <c r="I683" s="85"/>
      <c r="J683" s="76" t="s">
        <v>1</v>
      </c>
      <c r="K683" s="76" t="s">
        <v>59</v>
      </c>
      <c r="L683" s="76" t="s">
        <v>60</v>
      </c>
    </row>
    <row r="684" spans="1:12" ht="15.75" x14ac:dyDescent="0.25">
      <c r="A684" s="104" t="s">
        <v>1467</v>
      </c>
      <c r="B684" s="104" t="s">
        <v>86</v>
      </c>
      <c r="C684" s="76" t="s">
        <v>224</v>
      </c>
      <c r="D684" s="86" t="s">
        <v>195</v>
      </c>
      <c r="E684" s="86" t="s">
        <v>463</v>
      </c>
      <c r="F684" s="84">
        <v>62487</v>
      </c>
      <c r="G684" s="76" t="s">
        <v>13</v>
      </c>
      <c r="H684" s="84"/>
      <c r="I684" s="78"/>
      <c r="J684" s="76" t="s">
        <v>1</v>
      </c>
      <c r="K684" s="76" t="s">
        <v>59</v>
      </c>
      <c r="L684" s="76" t="s">
        <v>60</v>
      </c>
    </row>
    <row r="685" spans="1:12" ht="15.75" x14ac:dyDescent="0.25">
      <c r="A685" s="105" t="s">
        <v>313</v>
      </c>
      <c r="B685" s="105" t="s">
        <v>1192</v>
      </c>
      <c r="C685" s="80" t="s">
        <v>3579</v>
      </c>
      <c r="D685" s="79" t="s">
        <v>195</v>
      </c>
      <c r="E685" s="79" t="s">
        <v>258</v>
      </c>
      <c r="F685" s="85">
        <v>62449</v>
      </c>
      <c r="G685" s="76" t="s">
        <v>13</v>
      </c>
      <c r="H685" s="85"/>
      <c r="I685" s="78"/>
      <c r="J685" s="80" t="s">
        <v>3</v>
      </c>
      <c r="K685" s="80" t="s">
        <v>59</v>
      </c>
      <c r="L685" s="80" t="s">
        <v>60</v>
      </c>
    </row>
    <row r="686" spans="1:12" ht="15.75" x14ac:dyDescent="0.25">
      <c r="A686" s="104" t="s">
        <v>1565</v>
      </c>
      <c r="B686" s="104" t="s">
        <v>62</v>
      </c>
      <c r="C686" s="76" t="s">
        <v>8</v>
      </c>
      <c r="D686" s="86" t="s">
        <v>1453</v>
      </c>
      <c r="E686" s="86" t="s">
        <v>1454</v>
      </c>
      <c r="F686" s="84">
        <v>62424</v>
      </c>
      <c r="G686" s="76" t="s">
        <v>13</v>
      </c>
      <c r="H686" s="84"/>
      <c r="I686" s="84"/>
      <c r="J686" s="76" t="s">
        <v>2</v>
      </c>
      <c r="K686" s="76" t="s">
        <v>14</v>
      </c>
      <c r="L686" s="76" t="s">
        <v>15</v>
      </c>
    </row>
    <row r="687" spans="1:12" ht="15.75" x14ac:dyDescent="0.25">
      <c r="A687" s="104" t="s">
        <v>1446</v>
      </c>
      <c r="B687" s="104" t="s">
        <v>1447</v>
      </c>
      <c r="C687" s="76" t="s">
        <v>313</v>
      </c>
      <c r="D687" s="86" t="s">
        <v>195</v>
      </c>
      <c r="E687" s="86" t="s">
        <v>189</v>
      </c>
      <c r="F687" s="84">
        <v>62385</v>
      </c>
      <c r="G687" s="76" t="s">
        <v>13</v>
      </c>
      <c r="H687" s="84"/>
      <c r="I687" s="78"/>
      <c r="J687" s="76" t="s">
        <v>3</v>
      </c>
      <c r="K687" s="76" t="s">
        <v>59</v>
      </c>
      <c r="L687" s="76" t="s">
        <v>60</v>
      </c>
    </row>
    <row r="688" spans="1:12" ht="15.75" x14ac:dyDescent="0.25">
      <c r="A688" s="104" t="s">
        <v>1580</v>
      </c>
      <c r="B688" s="104" t="s">
        <v>1581</v>
      </c>
      <c r="C688" s="76" t="s">
        <v>483</v>
      </c>
      <c r="D688" s="86" t="s">
        <v>3994</v>
      </c>
      <c r="E688" s="86" t="s">
        <v>53</v>
      </c>
      <c r="F688" s="84">
        <v>62384</v>
      </c>
      <c r="G688" s="76" t="s">
        <v>13</v>
      </c>
      <c r="H688" s="85"/>
      <c r="I688" s="78"/>
      <c r="J688" s="76" t="s">
        <v>2</v>
      </c>
      <c r="K688" s="76" t="s">
        <v>14</v>
      </c>
      <c r="L688" s="76" t="s">
        <v>15</v>
      </c>
    </row>
    <row r="689" spans="1:12" ht="15.75" x14ac:dyDescent="0.25">
      <c r="A689" s="105" t="s">
        <v>1414</v>
      </c>
      <c r="B689" s="105" t="s">
        <v>254</v>
      </c>
      <c r="C689" s="80" t="s">
        <v>1047</v>
      </c>
      <c r="D689" s="79" t="s">
        <v>195</v>
      </c>
      <c r="E689" s="79" t="s">
        <v>508</v>
      </c>
      <c r="F689" s="85">
        <v>62379</v>
      </c>
      <c r="G689" s="76" t="s">
        <v>13</v>
      </c>
      <c r="H689" s="85"/>
      <c r="I689" s="78"/>
      <c r="J689" s="80" t="s">
        <v>3</v>
      </c>
      <c r="K689" s="80" t="s">
        <v>59</v>
      </c>
      <c r="L689" s="80" t="s">
        <v>60</v>
      </c>
    </row>
    <row r="690" spans="1:12" ht="15.75" x14ac:dyDescent="0.25">
      <c r="A690" s="104" t="s">
        <v>3623</v>
      </c>
      <c r="B690" s="104" t="s">
        <v>1232</v>
      </c>
      <c r="C690" s="76" t="s">
        <v>237</v>
      </c>
      <c r="D690" s="86" t="s">
        <v>1551</v>
      </c>
      <c r="E690" s="86" t="s">
        <v>3380</v>
      </c>
      <c r="F690" s="84">
        <v>62318</v>
      </c>
      <c r="G690" s="76" t="s">
        <v>13</v>
      </c>
      <c r="H690" s="84"/>
      <c r="I690" s="78"/>
      <c r="J690" s="76" t="s">
        <v>2</v>
      </c>
      <c r="K690" s="76" t="s">
        <v>14</v>
      </c>
      <c r="L690" s="76" t="s">
        <v>15</v>
      </c>
    </row>
    <row r="691" spans="1:12" ht="15.75" x14ac:dyDescent="0.25">
      <c r="A691" s="104" t="s">
        <v>513</v>
      </c>
      <c r="B691" s="104" t="s">
        <v>1183</v>
      </c>
      <c r="C691" s="76" t="s">
        <v>181</v>
      </c>
      <c r="D691" s="86" t="s">
        <v>1184</v>
      </c>
      <c r="E691" s="86" t="s">
        <v>53</v>
      </c>
      <c r="F691" s="84">
        <v>62284</v>
      </c>
      <c r="G691" s="76" t="s">
        <v>13</v>
      </c>
      <c r="H691" s="84"/>
      <c r="I691" s="84"/>
      <c r="J691" s="76" t="s">
        <v>2</v>
      </c>
      <c r="K691" s="76" t="s">
        <v>14</v>
      </c>
      <c r="L691" s="76" t="s">
        <v>15</v>
      </c>
    </row>
    <row r="692" spans="1:12" ht="15.75" x14ac:dyDescent="0.25">
      <c r="A692" s="104" t="s">
        <v>1377</v>
      </c>
      <c r="B692" s="104" t="s">
        <v>1232</v>
      </c>
      <c r="C692" s="76" t="s">
        <v>483</v>
      </c>
      <c r="D692" s="86" t="s">
        <v>201</v>
      </c>
      <c r="E692" s="86" t="s">
        <v>270</v>
      </c>
      <c r="F692" s="84">
        <v>62251</v>
      </c>
      <c r="G692" s="76" t="s">
        <v>13</v>
      </c>
      <c r="H692" s="84"/>
      <c r="I692" s="85"/>
      <c r="J692" s="76" t="s">
        <v>1</v>
      </c>
      <c r="K692" s="76" t="s">
        <v>59</v>
      </c>
      <c r="L692" s="76" t="s">
        <v>60</v>
      </c>
    </row>
    <row r="693" spans="1:12" ht="15.75" x14ac:dyDescent="0.25">
      <c r="A693" s="105" t="s">
        <v>1255</v>
      </c>
      <c r="B693" s="105" t="s">
        <v>1256</v>
      </c>
      <c r="C693" s="80" t="s">
        <v>344</v>
      </c>
      <c r="D693" s="79" t="s">
        <v>201</v>
      </c>
      <c r="E693" s="79" t="s">
        <v>258</v>
      </c>
      <c r="F693" s="85">
        <v>62184</v>
      </c>
      <c r="G693" s="76" t="s">
        <v>13</v>
      </c>
      <c r="H693" s="85"/>
      <c r="I693" s="78"/>
      <c r="J693" s="80" t="s">
        <v>3</v>
      </c>
      <c r="K693" s="80" t="s">
        <v>59</v>
      </c>
      <c r="L693" s="80" t="s">
        <v>60</v>
      </c>
    </row>
    <row r="694" spans="1:12" ht="15.75" x14ac:dyDescent="0.25">
      <c r="A694" s="105" t="s">
        <v>1576</v>
      </c>
      <c r="B694" s="105" t="s">
        <v>332</v>
      </c>
      <c r="C694" s="80" t="s">
        <v>3504</v>
      </c>
      <c r="D694" s="79" t="s">
        <v>1234</v>
      </c>
      <c r="E694" s="79" t="s">
        <v>141</v>
      </c>
      <c r="F694" s="85">
        <v>62122</v>
      </c>
      <c r="G694" s="80" t="s">
        <v>13</v>
      </c>
      <c r="H694" s="84"/>
      <c r="I694" s="78"/>
      <c r="J694" s="80" t="s">
        <v>2</v>
      </c>
      <c r="K694" s="80" t="s">
        <v>14</v>
      </c>
      <c r="L694" s="80" t="s">
        <v>15</v>
      </c>
    </row>
    <row r="695" spans="1:12" ht="15.75" x14ac:dyDescent="0.25">
      <c r="A695" s="104" t="s">
        <v>1392</v>
      </c>
      <c r="B695" s="104" t="s">
        <v>361</v>
      </c>
      <c r="C695" s="76" t="s">
        <v>3624</v>
      </c>
      <c r="D695" s="86" t="s">
        <v>1234</v>
      </c>
      <c r="E695" s="86" t="s">
        <v>141</v>
      </c>
      <c r="F695" s="85">
        <v>62122</v>
      </c>
      <c r="G695" s="76" t="s">
        <v>13</v>
      </c>
      <c r="H695" s="84"/>
      <c r="I695" s="84"/>
      <c r="J695" s="76" t="s">
        <v>2</v>
      </c>
      <c r="K695" s="76" t="s">
        <v>14</v>
      </c>
      <c r="L695" s="76" t="s">
        <v>15</v>
      </c>
    </row>
    <row r="696" spans="1:12" ht="15.75" x14ac:dyDescent="0.25">
      <c r="A696" s="105" t="s">
        <v>1442</v>
      </c>
      <c r="B696" s="105" t="s">
        <v>465</v>
      </c>
      <c r="C696" s="80" t="s">
        <v>51</v>
      </c>
      <c r="D696" s="79" t="s">
        <v>1234</v>
      </c>
      <c r="E696" s="79" t="s">
        <v>141</v>
      </c>
      <c r="F696" s="85">
        <v>62122</v>
      </c>
      <c r="G696" s="76" t="s">
        <v>13</v>
      </c>
      <c r="H696" s="85"/>
      <c r="I696" s="78"/>
      <c r="J696" s="80" t="s">
        <v>2</v>
      </c>
      <c r="K696" s="80" t="s">
        <v>14</v>
      </c>
      <c r="L696" s="80" t="s">
        <v>15</v>
      </c>
    </row>
    <row r="697" spans="1:12" ht="15.75" x14ac:dyDescent="0.25">
      <c r="A697" s="105" t="s">
        <v>1891</v>
      </c>
      <c r="B697" s="105" t="s">
        <v>286</v>
      </c>
      <c r="C697" s="80" t="s">
        <v>3598</v>
      </c>
      <c r="D697" s="79" t="s">
        <v>3995</v>
      </c>
      <c r="E697" s="79" t="s">
        <v>37</v>
      </c>
      <c r="F697" s="85">
        <v>62061</v>
      </c>
      <c r="G697" s="76" t="s">
        <v>13</v>
      </c>
      <c r="H697" s="85"/>
      <c r="I697" s="78"/>
      <c r="J697" s="80" t="s">
        <v>2</v>
      </c>
      <c r="K697" s="80" t="s">
        <v>14</v>
      </c>
      <c r="L697" s="80" t="s">
        <v>15</v>
      </c>
    </row>
    <row r="698" spans="1:12" ht="15.75" x14ac:dyDescent="0.25">
      <c r="A698" s="104" t="s">
        <v>1105</v>
      </c>
      <c r="B698" s="104" t="s">
        <v>1106</v>
      </c>
      <c r="C698" s="76" t="s">
        <v>1452</v>
      </c>
      <c r="D698" s="86" t="s">
        <v>201</v>
      </c>
      <c r="E698" s="86" t="s">
        <v>93</v>
      </c>
      <c r="F698" s="84">
        <v>62027</v>
      </c>
      <c r="G698" s="76" t="s">
        <v>13</v>
      </c>
      <c r="H698" s="84"/>
      <c r="I698" s="78"/>
      <c r="J698" s="76" t="s">
        <v>1</v>
      </c>
      <c r="K698" s="76" t="s">
        <v>59</v>
      </c>
      <c r="L698" s="76" t="s">
        <v>60</v>
      </c>
    </row>
    <row r="699" spans="1:12" ht="15.75" x14ac:dyDescent="0.25">
      <c r="A699" s="105" t="s">
        <v>3614</v>
      </c>
      <c r="B699" s="105" t="s">
        <v>8</v>
      </c>
      <c r="C699" s="80" t="s">
        <v>87</v>
      </c>
      <c r="D699" s="79" t="s">
        <v>201</v>
      </c>
      <c r="E699" s="79" t="s">
        <v>211</v>
      </c>
      <c r="F699" s="85">
        <v>62000</v>
      </c>
      <c r="G699" s="80" t="s">
        <v>13</v>
      </c>
      <c r="H699" s="84"/>
      <c r="I699" s="78"/>
      <c r="J699" s="80" t="s">
        <v>1</v>
      </c>
      <c r="K699" s="80" t="s">
        <v>59</v>
      </c>
      <c r="L699" s="80" t="s">
        <v>60</v>
      </c>
    </row>
    <row r="700" spans="1:12" ht="15.75" x14ac:dyDescent="0.25">
      <c r="A700" s="104" t="s">
        <v>1128</v>
      </c>
      <c r="B700" s="104" t="s">
        <v>344</v>
      </c>
      <c r="C700" s="76" t="s">
        <v>35</v>
      </c>
      <c r="D700" s="86" t="s">
        <v>201</v>
      </c>
      <c r="E700" s="86" t="s">
        <v>258</v>
      </c>
      <c r="F700" s="84">
        <v>61960</v>
      </c>
      <c r="G700" s="76" t="s">
        <v>13</v>
      </c>
      <c r="H700" s="85"/>
      <c r="I700" s="78"/>
      <c r="J700" s="76" t="s">
        <v>3</v>
      </c>
      <c r="K700" s="76" t="s">
        <v>59</v>
      </c>
      <c r="L700" s="76" t="s">
        <v>60</v>
      </c>
    </row>
    <row r="701" spans="1:12" ht="15.75" x14ac:dyDescent="0.25">
      <c r="A701" s="104" t="s">
        <v>1224</v>
      </c>
      <c r="B701" s="104" t="s">
        <v>1052</v>
      </c>
      <c r="C701" s="76" t="s">
        <v>821</v>
      </c>
      <c r="D701" s="86" t="s">
        <v>201</v>
      </c>
      <c r="E701" s="86" t="s">
        <v>211</v>
      </c>
      <c r="F701" s="84">
        <v>61904</v>
      </c>
      <c r="G701" s="76" t="s">
        <v>13</v>
      </c>
      <c r="H701" s="85"/>
      <c r="I701" s="78"/>
      <c r="J701" s="76" t="s">
        <v>3</v>
      </c>
      <c r="K701" s="76" t="s">
        <v>59</v>
      </c>
      <c r="L701" s="76" t="s">
        <v>60</v>
      </c>
    </row>
    <row r="702" spans="1:12" ht="15.75" x14ac:dyDescent="0.25">
      <c r="A702" s="104" t="s">
        <v>3996</v>
      </c>
      <c r="B702" s="104" t="s">
        <v>8</v>
      </c>
      <c r="C702" s="76" t="s">
        <v>349</v>
      </c>
      <c r="D702" s="86" t="s">
        <v>3997</v>
      </c>
      <c r="E702" s="86" t="s">
        <v>493</v>
      </c>
      <c r="F702" s="84">
        <v>61858</v>
      </c>
      <c r="G702" s="76" t="s">
        <v>13</v>
      </c>
      <c r="H702" s="84"/>
      <c r="I702" s="78"/>
      <c r="J702" s="76" t="s">
        <v>2</v>
      </c>
      <c r="K702" s="76" t="s">
        <v>14</v>
      </c>
      <c r="L702" s="76" t="s">
        <v>15</v>
      </c>
    </row>
    <row r="703" spans="1:12" ht="15.75" x14ac:dyDescent="0.25">
      <c r="A703" s="105" t="s">
        <v>1473</v>
      </c>
      <c r="B703" s="105" t="s">
        <v>139</v>
      </c>
      <c r="C703" s="80" t="s">
        <v>1125</v>
      </c>
      <c r="D703" s="79" t="s">
        <v>201</v>
      </c>
      <c r="E703" s="79" t="s">
        <v>385</v>
      </c>
      <c r="F703" s="85">
        <v>61824</v>
      </c>
      <c r="G703" s="76" t="s">
        <v>13</v>
      </c>
      <c r="H703" s="85"/>
      <c r="I703" s="78"/>
      <c r="J703" s="80" t="s">
        <v>3</v>
      </c>
      <c r="K703" s="80" t="s">
        <v>59</v>
      </c>
      <c r="L703" s="80" t="s">
        <v>60</v>
      </c>
    </row>
    <row r="704" spans="1:12" ht="15.75" x14ac:dyDescent="0.25">
      <c r="A704" s="105" t="s">
        <v>1333</v>
      </c>
      <c r="B704" s="105" t="s">
        <v>954</v>
      </c>
      <c r="C704" s="80" t="s">
        <v>3590</v>
      </c>
      <c r="D704" s="79" t="s">
        <v>195</v>
      </c>
      <c r="E704" s="79" t="s">
        <v>270</v>
      </c>
      <c r="F704" s="85">
        <v>61758</v>
      </c>
      <c r="G704" s="80" t="s">
        <v>13</v>
      </c>
      <c r="H704" s="84"/>
      <c r="I704" s="85"/>
      <c r="J704" s="80" t="s">
        <v>3</v>
      </c>
      <c r="K704" s="80" t="s">
        <v>59</v>
      </c>
      <c r="L704" s="80" t="s">
        <v>60</v>
      </c>
    </row>
    <row r="705" spans="1:12" ht="15.75" x14ac:dyDescent="0.25">
      <c r="A705" s="104" t="s">
        <v>3628</v>
      </c>
      <c r="B705" s="104" t="s">
        <v>1102</v>
      </c>
      <c r="C705" s="76"/>
      <c r="D705" s="86" t="s">
        <v>1427</v>
      </c>
      <c r="E705" s="86" t="s">
        <v>321</v>
      </c>
      <c r="F705" s="84">
        <v>61708</v>
      </c>
      <c r="G705" s="76" t="s">
        <v>13</v>
      </c>
      <c r="H705" s="84"/>
      <c r="I705" s="84"/>
      <c r="J705" s="76" t="s">
        <v>2</v>
      </c>
      <c r="K705" s="76" t="s">
        <v>14</v>
      </c>
      <c r="L705" s="76" t="s">
        <v>15</v>
      </c>
    </row>
    <row r="706" spans="1:12" ht="15.75" x14ac:dyDescent="0.25">
      <c r="A706" s="105" t="s">
        <v>1589</v>
      </c>
      <c r="B706" s="105" t="s">
        <v>1285</v>
      </c>
      <c r="C706" s="80" t="s">
        <v>18</v>
      </c>
      <c r="D706" s="79" t="s">
        <v>1590</v>
      </c>
      <c r="E706" s="79" t="s">
        <v>321</v>
      </c>
      <c r="F706" s="85">
        <v>61708</v>
      </c>
      <c r="G706" s="80" t="s">
        <v>13</v>
      </c>
      <c r="H706" s="84"/>
      <c r="I706" s="78"/>
      <c r="J706" s="80" t="s">
        <v>2</v>
      </c>
      <c r="K706" s="80" t="s">
        <v>14</v>
      </c>
      <c r="L706" s="80" t="s">
        <v>15</v>
      </c>
    </row>
    <row r="707" spans="1:12" ht="15.75" x14ac:dyDescent="0.25">
      <c r="A707" s="104" t="s">
        <v>1287</v>
      </c>
      <c r="B707" s="104" t="s">
        <v>731</v>
      </c>
      <c r="C707" s="76" t="s">
        <v>51</v>
      </c>
      <c r="D707" s="86" t="s">
        <v>1288</v>
      </c>
      <c r="E707" s="86" t="s">
        <v>435</v>
      </c>
      <c r="F707" s="84">
        <v>61708</v>
      </c>
      <c r="G707" s="76" t="s">
        <v>13</v>
      </c>
      <c r="H707" s="84"/>
      <c r="I707" s="78"/>
      <c r="J707" s="76" t="s">
        <v>2</v>
      </c>
      <c r="K707" s="76" t="s">
        <v>14</v>
      </c>
      <c r="L707" s="76" t="s">
        <v>15</v>
      </c>
    </row>
    <row r="708" spans="1:12" ht="15.75" x14ac:dyDescent="0.25">
      <c r="A708" s="104" t="s">
        <v>1591</v>
      </c>
      <c r="B708" s="104" t="s">
        <v>628</v>
      </c>
      <c r="C708" s="76" t="s">
        <v>1165</v>
      </c>
      <c r="D708" s="86" t="s">
        <v>1592</v>
      </c>
      <c r="E708" s="86" t="s">
        <v>658</v>
      </c>
      <c r="F708" s="84">
        <v>61708</v>
      </c>
      <c r="G708" s="76" t="s">
        <v>13</v>
      </c>
      <c r="H708" s="84"/>
      <c r="I708" s="78"/>
      <c r="J708" s="76" t="s">
        <v>2</v>
      </c>
      <c r="K708" s="76" t="s">
        <v>14</v>
      </c>
      <c r="L708" s="76" t="s">
        <v>15</v>
      </c>
    </row>
    <row r="709" spans="1:12" ht="15.75" x14ac:dyDescent="0.25">
      <c r="A709" s="104" t="s">
        <v>1500</v>
      </c>
      <c r="B709" s="104" t="s">
        <v>127</v>
      </c>
      <c r="C709" s="76" t="s">
        <v>3511</v>
      </c>
      <c r="D709" s="86" t="s">
        <v>712</v>
      </c>
      <c r="E709" s="86" t="s">
        <v>258</v>
      </c>
      <c r="F709" s="84">
        <v>61705</v>
      </c>
      <c r="G709" s="76" t="s">
        <v>13</v>
      </c>
      <c r="H709" s="84"/>
      <c r="I709" s="78"/>
      <c r="J709" s="76" t="s">
        <v>3</v>
      </c>
      <c r="K709" s="76" t="s">
        <v>59</v>
      </c>
      <c r="L709" s="76" t="s">
        <v>60</v>
      </c>
    </row>
    <row r="710" spans="1:12" ht="15.75" x14ac:dyDescent="0.25">
      <c r="A710" s="104" t="s">
        <v>3998</v>
      </c>
      <c r="B710" s="104" t="s">
        <v>872</v>
      </c>
      <c r="C710" s="76"/>
      <c r="D710" s="86" t="s">
        <v>1828</v>
      </c>
      <c r="E710" s="86" t="s">
        <v>309</v>
      </c>
      <c r="F710" s="85">
        <v>61681</v>
      </c>
      <c r="G710" s="76" t="s">
        <v>13</v>
      </c>
      <c r="H710" s="84"/>
      <c r="I710" s="78"/>
      <c r="J710" s="76" t="s">
        <v>2</v>
      </c>
      <c r="K710" s="76" t="s">
        <v>14</v>
      </c>
      <c r="L710" s="76" t="s">
        <v>15</v>
      </c>
    </row>
    <row r="711" spans="1:12" ht="15.75" x14ac:dyDescent="0.25">
      <c r="A711" s="104" t="s">
        <v>1506</v>
      </c>
      <c r="B711" s="104" t="s">
        <v>1436</v>
      </c>
      <c r="C711" s="76" t="s">
        <v>1959</v>
      </c>
      <c r="D711" s="86" t="s">
        <v>588</v>
      </c>
      <c r="E711" s="86" t="s">
        <v>603</v>
      </c>
      <c r="F711" s="85">
        <v>61668</v>
      </c>
      <c r="G711" s="76" t="s">
        <v>13</v>
      </c>
      <c r="H711" s="85">
        <v>1000</v>
      </c>
      <c r="I711" s="78"/>
      <c r="J711" s="76" t="s">
        <v>3</v>
      </c>
      <c r="K711" s="76" t="s">
        <v>59</v>
      </c>
      <c r="L711" s="76" t="s">
        <v>60</v>
      </c>
    </row>
    <row r="712" spans="1:12" ht="15.75" x14ac:dyDescent="0.25">
      <c r="A712" s="104" t="s">
        <v>1423</v>
      </c>
      <c r="B712" s="104" t="s">
        <v>1424</v>
      </c>
      <c r="C712" s="76" t="s">
        <v>3251</v>
      </c>
      <c r="D712" s="86" t="s">
        <v>201</v>
      </c>
      <c r="E712" s="86" t="s">
        <v>163</v>
      </c>
      <c r="F712" s="84">
        <v>61652</v>
      </c>
      <c r="G712" s="76" t="s">
        <v>13</v>
      </c>
      <c r="H712" s="84"/>
      <c r="I712" s="78"/>
      <c r="J712" s="76" t="s">
        <v>1</v>
      </c>
      <c r="K712" s="76" t="s">
        <v>59</v>
      </c>
      <c r="L712" s="76" t="s">
        <v>60</v>
      </c>
    </row>
    <row r="713" spans="1:12" ht="15.75" x14ac:dyDescent="0.25">
      <c r="A713" s="104" t="s">
        <v>1449</v>
      </c>
      <c r="B713" s="104" t="s">
        <v>1450</v>
      </c>
      <c r="C713" s="76"/>
      <c r="D713" s="86" t="s">
        <v>201</v>
      </c>
      <c r="E713" s="86" t="s">
        <v>258</v>
      </c>
      <c r="F713" s="84">
        <v>61651</v>
      </c>
      <c r="G713" s="76" t="s">
        <v>13</v>
      </c>
      <c r="H713" s="84"/>
      <c r="I713" s="78"/>
      <c r="J713" s="76" t="s">
        <v>1</v>
      </c>
      <c r="K713" s="76" t="s">
        <v>59</v>
      </c>
      <c r="L713" s="76" t="s">
        <v>60</v>
      </c>
    </row>
    <row r="714" spans="1:12" ht="15.75" x14ac:dyDescent="0.25">
      <c r="A714" s="105" t="s">
        <v>1410</v>
      </c>
      <c r="B714" s="105" t="s">
        <v>875</v>
      </c>
      <c r="C714" s="80" t="s">
        <v>865</v>
      </c>
      <c r="D714" s="79" t="s">
        <v>201</v>
      </c>
      <c r="E714" s="79" t="s">
        <v>163</v>
      </c>
      <c r="F714" s="85">
        <v>61650</v>
      </c>
      <c r="G714" s="76" t="s">
        <v>13</v>
      </c>
      <c r="H714" s="85"/>
      <c r="I714" s="78"/>
      <c r="J714" s="80" t="s">
        <v>3</v>
      </c>
      <c r="K714" s="80" t="s">
        <v>59</v>
      </c>
      <c r="L714" s="80" t="s">
        <v>60</v>
      </c>
    </row>
    <row r="715" spans="1:12" ht="15.75" x14ac:dyDescent="0.25">
      <c r="A715" s="104" t="s">
        <v>2794</v>
      </c>
      <c r="B715" s="104" t="s">
        <v>344</v>
      </c>
      <c r="C715" s="76" t="s">
        <v>3500</v>
      </c>
      <c r="D715" s="86" t="s">
        <v>201</v>
      </c>
      <c r="E715" s="86" t="s">
        <v>211</v>
      </c>
      <c r="F715" s="84">
        <v>61597</v>
      </c>
      <c r="G715" s="76" t="s">
        <v>13</v>
      </c>
      <c r="H715" s="84"/>
      <c r="I715" s="84"/>
      <c r="J715" s="76" t="s">
        <v>1</v>
      </c>
      <c r="K715" s="76" t="s">
        <v>59</v>
      </c>
      <c r="L715" s="76" t="s">
        <v>60</v>
      </c>
    </row>
    <row r="716" spans="1:12" ht="15.75" x14ac:dyDescent="0.25">
      <c r="A716" s="104" t="s">
        <v>1366</v>
      </c>
      <c r="B716" s="104" t="s">
        <v>238</v>
      </c>
      <c r="C716" s="76" t="s">
        <v>58</v>
      </c>
      <c r="D716" s="86" t="s">
        <v>1563</v>
      </c>
      <c r="E716" s="86" t="s">
        <v>53</v>
      </c>
      <c r="F716" s="84">
        <v>61586</v>
      </c>
      <c r="G716" s="76" t="s">
        <v>13</v>
      </c>
      <c r="H716" s="78"/>
      <c r="I716" s="78"/>
      <c r="J716" s="76" t="s">
        <v>2</v>
      </c>
      <c r="K716" s="76" t="s">
        <v>14</v>
      </c>
      <c r="L716" s="76" t="s">
        <v>15</v>
      </c>
    </row>
    <row r="717" spans="1:12" ht="15.75" x14ac:dyDescent="0.25">
      <c r="A717" s="105" t="s">
        <v>1342</v>
      </c>
      <c r="B717" s="105" t="s">
        <v>1343</v>
      </c>
      <c r="C717" s="80" t="s">
        <v>144</v>
      </c>
      <c r="D717" s="79" t="s">
        <v>195</v>
      </c>
      <c r="E717" s="79" t="s">
        <v>302</v>
      </c>
      <c r="F717" s="85">
        <v>61569</v>
      </c>
      <c r="G717" s="80" t="s">
        <v>13</v>
      </c>
      <c r="H717" s="84"/>
      <c r="I717" s="78"/>
      <c r="J717" s="80" t="s">
        <v>3</v>
      </c>
      <c r="K717" s="80" t="s">
        <v>59</v>
      </c>
      <c r="L717" s="80" t="s">
        <v>60</v>
      </c>
    </row>
    <row r="718" spans="1:12" ht="15.75" x14ac:dyDescent="0.25">
      <c r="A718" s="104" t="s">
        <v>1203</v>
      </c>
      <c r="B718" s="104" t="s">
        <v>1204</v>
      </c>
      <c r="C718" s="76" t="s">
        <v>3575</v>
      </c>
      <c r="D718" s="86" t="s">
        <v>201</v>
      </c>
      <c r="E718" s="86" t="s">
        <v>211</v>
      </c>
      <c r="F718" s="84">
        <v>61512</v>
      </c>
      <c r="G718" s="76" t="s">
        <v>13</v>
      </c>
      <c r="H718" s="85"/>
      <c r="I718" s="78"/>
      <c r="J718" s="76" t="s">
        <v>3</v>
      </c>
      <c r="K718" s="76" t="s">
        <v>59</v>
      </c>
      <c r="L718" s="76" t="s">
        <v>60</v>
      </c>
    </row>
    <row r="719" spans="1:12" ht="15.75" x14ac:dyDescent="0.25">
      <c r="A719" s="104" t="s">
        <v>1605</v>
      </c>
      <c r="B719" s="104" t="s">
        <v>50</v>
      </c>
      <c r="C719" s="76" t="s">
        <v>58</v>
      </c>
      <c r="D719" s="86" t="s">
        <v>1606</v>
      </c>
      <c r="E719" s="86" t="s">
        <v>547</v>
      </c>
      <c r="F719" s="84">
        <v>61508</v>
      </c>
      <c r="G719" s="76" t="s">
        <v>13</v>
      </c>
      <c r="H719" s="84"/>
      <c r="I719" s="78"/>
      <c r="J719" s="76" t="s">
        <v>2</v>
      </c>
      <c r="K719" s="76" t="s">
        <v>14</v>
      </c>
      <c r="L719" s="76" t="s">
        <v>15</v>
      </c>
    </row>
    <row r="720" spans="1:12" ht="15.75" x14ac:dyDescent="0.25">
      <c r="A720" s="105" t="s">
        <v>1432</v>
      </c>
      <c r="B720" s="105" t="s">
        <v>210</v>
      </c>
      <c r="C720" s="80" t="s">
        <v>3615</v>
      </c>
      <c r="D720" s="79" t="s">
        <v>712</v>
      </c>
      <c r="E720" s="79" t="s">
        <v>221</v>
      </c>
      <c r="F720" s="85">
        <v>61497</v>
      </c>
      <c r="G720" s="80" t="s">
        <v>13</v>
      </c>
      <c r="H720" s="84"/>
      <c r="I720" s="78"/>
      <c r="J720" s="80" t="s">
        <v>3</v>
      </c>
      <c r="K720" s="80" t="s">
        <v>59</v>
      </c>
      <c r="L720" s="80" t="s">
        <v>60</v>
      </c>
    </row>
    <row r="721" spans="1:12" ht="15.75" x14ac:dyDescent="0.25">
      <c r="A721" s="104" t="s">
        <v>1614</v>
      </c>
      <c r="B721" s="104" t="s">
        <v>1615</v>
      </c>
      <c r="C721" s="76" t="s">
        <v>8</v>
      </c>
      <c r="D721" s="86" t="s">
        <v>1606</v>
      </c>
      <c r="E721" s="86" t="s">
        <v>547</v>
      </c>
      <c r="F721" s="84">
        <v>61384</v>
      </c>
      <c r="G721" s="76" t="s">
        <v>13</v>
      </c>
      <c r="H721" s="84"/>
      <c r="I721" s="78"/>
      <c r="J721" s="76" t="s">
        <v>2</v>
      </c>
      <c r="K721" s="76" t="s">
        <v>14</v>
      </c>
      <c r="L721" s="76" t="s">
        <v>15</v>
      </c>
    </row>
    <row r="722" spans="1:12" ht="15.75" x14ac:dyDescent="0.25">
      <c r="A722" s="105" t="s">
        <v>1292</v>
      </c>
      <c r="B722" s="105" t="s">
        <v>1052</v>
      </c>
      <c r="C722" s="80" t="s">
        <v>144</v>
      </c>
      <c r="D722" s="79" t="s">
        <v>195</v>
      </c>
      <c r="E722" s="79" t="s">
        <v>270</v>
      </c>
      <c r="F722" s="85">
        <v>61380</v>
      </c>
      <c r="G722" s="80" t="s">
        <v>13</v>
      </c>
      <c r="H722" s="84"/>
      <c r="I722" s="85"/>
      <c r="J722" s="80" t="s">
        <v>3</v>
      </c>
      <c r="K722" s="80" t="s">
        <v>59</v>
      </c>
      <c r="L722" s="80" t="s">
        <v>60</v>
      </c>
    </row>
    <row r="723" spans="1:12" ht="15.75" x14ac:dyDescent="0.25">
      <c r="A723" s="104" t="s">
        <v>1455</v>
      </c>
      <c r="B723" s="104" t="s">
        <v>1076</v>
      </c>
      <c r="C723" s="76" t="s">
        <v>187</v>
      </c>
      <c r="D723" s="86" t="s">
        <v>195</v>
      </c>
      <c r="E723" s="86" t="s">
        <v>508</v>
      </c>
      <c r="F723" s="84">
        <v>61356</v>
      </c>
      <c r="G723" s="76" t="s">
        <v>13</v>
      </c>
      <c r="H723" s="84"/>
      <c r="I723" s="84"/>
      <c r="J723" s="76" t="s">
        <v>3</v>
      </c>
      <c r="K723" s="76" t="s">
        <v>59</v>
      </c>
      <c r="L723" s="76" t="s">
        <v>60</v>
      </c>
    </row>
    <row r="724" spans="1:12" ht="15.75" x14ac:dyDescent="0.25">
      <c r="A724" s="104" t="s">
        <v>1340</v>
      </c>
      <c r="B724" s="104" t="s">
        <v>1341</v>
      </c>
      <c r="C724" s="76"/>
      <c r="D724" s="86" t="s">
        <v>195</v>
      </c>
      <c r="E724" s="86" t="s">
        <v>459</v>
      </c>
      <c r="F724" s="84">
        <v>61353</v>
      </c>
      <c r="G724" s="76" t="s">
        <v>13</v>
      </c>
      <c r="H724" s="85"/>
      <c r="I724" s="78"/>
      <c r="J724" s="76" t="s">
        <v>3</v>
      </c>
      <c r="K724" s="76" t="s">
        <v>59</v>
      </c>
      <c r="L724" s="76" t="s">
        <v>60</v>
      </c>
    </row>
    <row r="725" spans="1:12" ht="15.75" x14ac:dyDescent="0.25">
      <c r="A725" s="104" t="s">
        <v>874</v>
      </c>
      <c r="B725" s="104" t="s">
        <v>875</v>
      </c>
      <c r="C725" s="76" t="s">
        <v>844</v>
      </c>
      <c r="D725" s="86" t="s">
        <v>195</v>
      </c>
      <c r="E725" s="86" t="s">
        <v>625</v>
      </c>
      <c r="F725" s="84">
        <v>61279</v>
      </c>
      <c r="G725" s="76" t="s">
        <v>13</v>
      </c>
      <c r="H725" s="84"/>
      <c r="I725" s="84"/>
      <c r="J725" s="76" t="s">
        <v>1</v>
      </c>
      <c r="K725" s="76" t="s">
        <v>59</v>
      </c>
      <c r="L725" s="76" t="s">
        <v>60</v>
      </c>
    </row>
    <row r="726" spans="1:12" ht="15.75" x14ac:dyDescent="0.25">
      <c r="A726" s="104" t="s">
        <v>1643</v>
      </c>
      <c r="B726" s="104" t="s">
        <v>749</v>
      </c>
      <c r="C726" s="76" t="s">
        <v>3999</v>
      </c>
      <c r="D726" s="86" t="s">
        <v>195</v>
      </c>
      <c r="E726" s="86" t="s">
        <v>535</v>
      </c>
      <c r="F726" s="85">
        <v>61262</v>
      </c>
      <c r="G726" s="76" t="s">
        <v>13</v>
      </c>
      <c r="H726" s="84"/>
      <c r="I726" s="85"/>
      <c r="J726" s="76" t="s">
        <v>3</v>
      </c>
      <c r="K726" s="76" t="s">
        <v>59</v>
      </c>
      <c r="L726" s="76" t="s">
        <v>60</v>
      </c>
    </row>
    <row r="727" spans="1:12" ht="15.75" x14ac:dyDescent="0.25">
      <c r="A727" s="105" t="s">
        <v>1179</v>
      </c>
      <c r="B727" s="105" t="s">
        <v>1180</v>
      </c>
      <c r="C727" s="76"/>
      <c r="D727" s="79" t="s">
        <v>201</v>
      </c>
      <c r="E727" s="79" t="s">
        <v>258</v>
      </c>
      <c r="F727" s="85">
        <v>61207</v>
      </c>
      <c r="G727" s="80" t="s">
        <v>13</v>
      </c>
      <c r="H727" s="84"/>
      <c r="I727" s="78"/>
      <c r="J727" s="80" t="s">
        <v>1</v>
      </c>
      <c r="K727" s="80" t="s">
        <v>59</v>
      </c>
      <c r="L727" s="80" t="s">
        <v>60</v>
      </c>
    </row>
    <row r="728" spans="1:12" ht="15.75" x14ac:dyDescent="0.25">
      <c r="A728" s="105" t="s">
        <v>1178</v>
      </c>
      <c r="B728" s="105" t="s">
        <v>836</v>
      </c>
      <c r="C728" s="80" t="s">
        <v>237</v>
      </c>
      <c r="D728" s="79" t="s">
        <v>201</v>
      </c>
      <c r="E728" s="79" t="s">
        <v>258</v>
      </c>
      <c r="F728" s="85">
        <v>61207</v>
      </c>
      <c r="G728" s="76" t="s">
        <v>13</v>
      </c>
      <c r="H728" s="85"/>
      <c r="I728" s="78"/>
      <c r="J728" s="80" t="s">
        <v>3</v>
      </c>
      <c r="K728" s="80" t="s">
        <v>59</v>
      </c>
      <c r="L728" s="80" t="s">
        <v>60</v>
      </c>
    </row>
    <row r="729" spans="1:12" ht="15.75" x14ac:dyDescent="0.25">
      <c r="A729" s="104" t="s">
        <v>1026</v>
      </c>
      <c r="B729" s="104" t="s">
        <v>1402</v>
      </c>
      <c r="C729" s="76" t="s">
        <v>3629</v>
      </c>
      <c r="D729" s="86" t="s">
        <v>2803</v>
      </c>
      <c r="E729" s="86" t="s">
        <v>253</v>
      </c>
      <c r="F729" s="84">
        <v>61200</v>
      </c>
      <c r="G729" s="76" t="s">
        <v>13</v>
      </c>
      <c r="H729" s="85"/>
      <c r="I729" s="85"/>
      <c r="J729" s="76" t="s">
        <v>2</v>
      </c>
      <c r="K729" s="76" t="s">
        <v>14</v>
      </c>
      <c r="L729" s="76" t="s">
        <v>15</v>
      </c>
    </row>
    <row r="730" spans="1:12" ht="15.75" x14ac:dyDescent="0.25">
      <c r="A730" s="104" t="s">
        <v>1258</v>
      </c>
      <c r="B730" s="104" t="s">
        <v>559</v>
      </c>
      <c r="C730" s="76" t="s">
        <v>43</v>
      </c>
      <c r="D730" s="86" t="s">
        <v>2793</v>
      </c>
      <c r="E730" s="86" t="s">
        <v>309</v>
      </c>
      <c r="F730" s="84">
        <v>61172</v>
      </c>
      <c r="G730" s="76" t="s">
        <v>13</v>
      </c>
      <c r="H730" s="85"/>
      <c r="I730" s="78"/>
      <c r="J730" s="76" t="s">
        <v>2</v>
      </c>
      <c r="K730" s="76" t="s">
        <v>14</v>
      </c>
      <c r="L730" s="76" t="s">
        <v>15</v>
      </c>
    </row>
    <row r="731" spans="1:12" ht="15.75" x14ac:dyDescent="0.25">
      <c r="A731" s="105" t="s">
        <v>989</v>
      </c>
      <c r="B731" s="105" t="s">
        <v>1440</v>
      </c>
      <c r="C731" s="80" t="s">
        <v>3584</v>
      </c>
      <c r="D731" s="79" t="s">
        <v>195</v>
      </c>
      <c r="E731" s="79" t="s">
        <v>625</v>
      </c>
      <c r="F731" s="85">
        <v>61167</v>
      </c>
      <c r="G731" s="80" t="s">
        <v>13</v>
      </c>
      <c r="H731" s="84"/>
      <c r="I731" s="78"/>
      <c r="J731" s="80" t="s">
        <v>1</v>
      </c>
      <c r="K731" s="80" t="s">
        <v>59</v>
      </c>
      <c r="L731" s="80" t="s">
        <v>60</v>
      </c>
    </row>
    <row r="732" spans="1:12" ht="15.75" x14ac:dyDescent="0.25">
      <c r="A732" s="105" t="s">
        <v>1504</v>
      </c>
      <c r="B732" s="105" t="s">
        <v>1505</v>
      </c>
      <c r="C732" s="80" t="s">
        <v>12</v>
      </c>
      <c r="D732" s="79" t="s">
        <v>195</v>
      </c>
      <c r="E732" s="79" t="s">
        <v>508</v>
      </c>
      <c r="F732" s="85">
        <v>61120</v>
      </c>
      <c r="G732" s="80" t="s">
        <v>13</v>
      </c>
      <c r="H732" s="84"/>
      <c r="I732" s="78"/>
      <c r="J732" s="80" t="s">
        <v>3</v>
      </c>
      <c r="K732" s="80" t="s">
        <v>59</v>
      </c>
      <c r="L732" s="80" t="s">
        <v>60</v>
      </c>
    </row>
    <row r="733" spans="1:12" ht="15.75" x14ac:dyDescent="0.25">
      <c r="A733" s="105" t="s">
        <v>1140</v>
      </c>
      <c r="B733" s="105" t="s">
        <v>1141</v>
      </c>
      <c r="C733" s="76"/>
      <c r="D733" s="79" t="s">
        <v>195</v>
      </c>
      <c r="E733" s="79" t="s">
        <v>490</v>
      </c>
      <c r="F733" s="85">
        <v>61114</v>
      </c>
      <c r="G733" s="80" t="s">
        <v>13</v>
      </c>
      <c r="H733" s="85">
        <v>3000</v>
      </c>
      <c r="I733" s="78"/>
      <c r="J733" s="80" t="s">
        <v>3</v>
      </c>
      <c r="K733" s="80" t="s">
        <v>59</v>
      </c>
      <c r="L733" s="80" t="s">
        <v>60</v>
      </c>
    </row>
    <row r="734" spans="1:12" ht="15.75" x14ac:dyDescent="0.25">
      <c r="A734" s="104" t="s">
        <v>2804</v>
      </c>
      <c r="B734" s="104" t="s">
        <v>95</v>
      </c>
      <c r="C734" s="76" t="s">
        <v>1256</v>
      </c>
      <c r="D734" s="86" t="s">
        <v>1184</v>
      </c>
      <c r="E734" s="86" t="s">
        <v>53</v>
      </c>
      <c r="F734" s="84">
        <v>61071</v>
      </c>
      <c r="G734" s="76" t="s">
        <v>13</v>
      </c>
      <c r="H734" s="84"/>
      <c r="I734" s="78"/>
      <c r="J734" s="76" t="s">
        <v>2</v>
      </c>
      <c r="K734" s="76" t="s">
        <v>14</v>
      </c>
      <c r="L734" s="76" t="s">
        <v>15</v>
      </c>
    </row>
    <row r="735" spans="1:12" ht="15.75" x14ac:dyDescent="0.25">
      <c r="A735" s="105" t="s">
        <v>1514</v>
      </c>
      <c r="B735" s="105" t="s">
        <v>1515</v>
      </c>
      <c r="C735" s="80" t="s">
        <v>1022</v>
      </c>
      <c r="D735" s="79" t="s">
        <v>201</v>
      </c>
      <c r="E735" s="79" t="s">
        <v>385</v>
      </c>
      <c r="F735" s="85">
        <v>61053</v>
      </c>
      <c r="G735" s="76" t="s">
        <v>13</v>
      </c>
      <c r="H735" s="85"/>
      <c r="I735" s="78"/>
      <c r="J735" s="80" t="s">
        <v>3</v>
      </c>
      <c r="K735" s="80" t="s">
        <v>59</v>
      </c>
      <c r="L735" s="80" t="s">
        <v>60</v>
      </c>
    </row>
    <row r="736" spans="1:12" ht="15.75" x14ac:dyDescent="0.25">
      <c r="A736" s="104" t="s">
        <v>2190</v>
      </c>
      <c r="B736" s="104" t="s">
        <v>2545</v>
      </c>
      <c r="C736" s="76" t="s">
        <v>187</v>
      </c>
      <c r="D736" s="86" t="s">
        <v>3630</v>
      </c>
      <c r="E736" s="86" t="s">
        <v>48</v>
      </c>
      <c r="F736" s="84">
        <v>61037</v>
      </c>
      <c r="G736" s="76" t="s">
        <v>13</v>
      </c>
      <c r="H736" s="84"/>
      <c r="I736" s="85"/>
      <c r="J736" s="76" t="s">
        <v>2</v>
      </c>
      <c r="K736" s="76" t="s">
        <v>14</v>
      </c>
      <c r="L736" s="76" t="s">
        <v>15</v>
      </c>
    </row>
    <row r="737" spans="1:12" ht="15.75" x14ac:dyDescent="0.25">
      <c r="A737" s="104" t="s">
        <v>1637</v>
      </c>
      <c r="B737" s="104" t="s">
        <v>139</v>
      </c>
      <c r="C737" s="76" t="s">
        <v>87</v>
      </c>
      <c r="D737" s="86" t="s">
        <v>1638</v>
      </c>
      <c r="E737" s="86" t="s">
        <v>53</v>
      </c>
      <c r="F737" s="84">
        <v>60983</v>
      </c>
      <c r="G737" s="76" t="s">
        <v>13</v>
      </c>
      <c r="H737" s="84"/>
      <c r="I737" s="78"/>
      <c r="J737" s="76" t="s">
        <v>2</v>
      </c>
      <c r="K737" s="76" t="s">
        <v>14</v>
      </c>
      <c r="L737" s="76" t="s">
        <v>15</v>
      </c>
    </row>
    <row r="738" spans="1:12" ht="15.75" x14ac:dyDescent="0.25">
      <c r="A738" s="104" t="s">
        <v>2520</v>
      </c>
      <c r="B738" s="104" t="s">
        <v>1076</v>
      </c>
      <c r="C738" s="76" t="s">
        <v>3631</v>
      </c>
      <c r="D738" s="86" t="s">
        <v>3632</v>
      </c>
      <c r="E738" s="86" t="s">
        <v>2808</v>
      </c>
      <c r="F738" s="84">
        <v>60969</v>
      </c>
      <c r="G738" s="76" t="s">
        <v>13</v>
      </c>
      <c r="H738" s="84"/>
      <c r="I738" s="78"/>
      <c r="J738" s="76" t="s">
        <v>2</v>
      </c>
      <c r="K738" s="76" t="s">
        <v>14</v>
      </c>
      <c r="L738" s="76" t="s">
        <v>15</v>
      </c>
    </row>
    <row r="739" spans="1:12" ht="15.75" x14ac:dyDescent="0.25">
      <c r="A739" s="105" t="s">
        <v>1441</v>
      </c>
      <c r="B739" s="105" t="s">
        <v>1089</v>
      </c>
      <c r="C739" s="80" t="s">
        <v>313</v>
      </c>
      <c r="D739" s="79" t="s">
        <v>201</v>
      </c>
      <c r="E739" s="79" t="s">
        <v>392</v>
      </c>
      <c r="F739" s="85">
        <v>60890</v>
      </c>
      <c r="G739" s="80" t="s">
        <v>13</v>
      </c>
      <c r="H739" s="85"/>
      <c r="I739" s="78"/>
      <c r="J739" s="80" t="s">
        <v>1</v>
      </c>
      <c r="K739" s="80" t="s">
        <v>59</v>
      </c>
      <c r="L739" s="80" t="s">
        <v>60</v>
      </c>
    </row>
    <row r="740" spans="1:12" ht="15.75" x14ac:dyDescent="0.25">
      <c r="A740" s="105" t="s">
        <v>4000</v>
      </c>
      <c r="B740" s="105" t="s">
        <v>4001</v>
      </c>
      <c r="C740" s="80" t="s">
        <v>1165</v>
      </c>
      <c r="D740" s="79" t="s">
        <v>201</v>
      </c>
      <c r="E740" s="79" t="s">
        <v>392</v>
      </c>
      <c r="F740" s="85">
        <v>60890</v>
      </c>
      <c r="G740" s="80" t="s">
        <v>13</v>
      </c>
      <c r="H740" s="84"/>
      <c r="I740" s="78"/>
      <c r="J740" s="80" t="s">
        <v>3</v>
      </c>
      <c r="K740" s="80" t="s">
        <v>59</v>
      </c>
      <c r="L740" s="80" t="s">
        <v>60</v>
      </c>
    </row>
    <row r="741" spans="1:12" ht="15.75" x14ac:dyDescent="0.25">
      <c r="A741" s="105" t="s">
        <v>1346</v>
      </c>
      <c r="B741" s="105" t="s">
        <v>1347</v>
      </c>
      <c r="C741" s="80" t="s">
        <v>3595</v>
      </c>
      <c r="D741" s="79" t="s">
        <v>201</v>
      </c>
      <c r="E741" s="79" t="s">
        <v>297</v>
      </c>
      <c r="F741" s="85">
        <v>60874</v>
      </c>
      <c r="G741" s="80" t="s">
        <v>13</v>
      </c>
      <c r="H741" s="85"/>
      <c r="I741" s="78"/>
      <c r="J741" s="80" t="s">
        <v>3</v>
      </c>
      <c r="K741" s="80" t="s">
        <v>59</v>
      </c>
      <c r="L741" s="80" t="s">
        <v>60</v>
      </c>
    </row>
    <row r="742" spans="1:12" ht="15.75" x14ac:dyDescent="0.25">
      <c r="A742" s="104" t="s">
        <v>1629</v>
      </c>
      <c r="B742" s="104" t="s">
        <v>17</v>
      </c>
      <c r="C742" s="76" t="s">
        <v>3633</v>
      </c>
      <c r="D742" s="86" t="s">
        <v>359</v>
      </c>
      <c r="E742" s="86" t="s">
        <v>1191</v>
      </c>
      <c r="F742" s="84">
        <v>60859</v>
      </c>
      <c r="G742" s="76" t="s">
        <v>13</v>
      </c>
      <c r="H742" s="84"/>
      <c r="I742" s="78"/>
      <c r="J742" s="76" t="s">
        <v>2</v>
      </c>
      <c r="K742" s="76" t="s">
        <v>14</v>
      </c>
      <c r="L742" s="76" t="s">
        <v>15</v>
      </c>
    </row>
    <row r="743" spans="1:12" ht="15.75" x14ac:dyDescent="0.25">
      <c r="A743" s="104" t="s">
        <v>1199</v>
      </c>
      <c r="B743" s="104" t="s">
        <v>1200</v>
      </c>
      <c r="C743" s="76"/>
      <c r="D743" s="86" t="s">
        <v>195</v>
      </c>
      <c r="E743" s="86" t="s">
        <v>625</v>
      </c>
      <c r="F743" s="84">
        <v>60849</v>
      </c>
      <c r="G743" s="76" t="s">
        <v>13</v>
      </c>
      <c r="H743" s="84"/>
      <c r="I743" s="78"/>
      <c r="J743" s="76" t="s">
        <v>3</v>
      </c>
      <c r="K743" s="76" t="s">
        <v>59</v>
      </c>
      <c r="L743" s="76" t="s">
        <v>60</v>
      </c>
    </row>
    <row r="744" spans="1:12" ht="15.75" x14ac:dyDescent="0.25">
      <c r="A744" s="104" t="s">
        <v>1318</v>
      </c>
      <c r="B744" s="104" t="s">
        <v>344</v>
      </c>
      <c r="C744" s="76" t="s">
        <v>203</v>
      </c>
      <c r="D744" s="86" t="s">
        <v>201</v>
      </c>
      <c r="E744" s="86" t="s">
        <v>463</v>
      </c>
      <c r="F744" s="84">
        <v>60775</v>
      </c>
      <c r="G744" s="76" t="s">
        <v>13</v>
      </c>
      <c r="H744" s="84"/>
      <c r="I744" s="78"/>
      <c r="J744" s="76" t="s">
        <v>1</v>
      </c>
      <c r="K744" s="76" t="s">
        <v>59</v>
      </c>
      <c r="L744" s="76" t="s">
        <v>60</v>
      </c>
    </row>
    <row r="745" spans="1:12" ht="15.75" x14ac:dyDescent="0.25">
      <c r="A745" s="105" t="s">
        <v>3619</v>
      </c>
      <c r="B745" s="105" t="s">
        <v>1194</v>
      </c>
      <c r="C745" s="80" t="s">
        <v>1165</v>
      </c>
      <c r="D745" s="79" t="s">
        <v>201</v>
      </c>
      <c r="E745" s="79" t="s">
        <v>385</v>
      </c>
      <c r="F745" s="85">
        <v>60746</v>
      </c>
      <c r="G745" s="76" t="s">
        <v>13</v>
      </c>
      <c r="H745" s="85"/>
      <c r="I745" s="78"/>
      <c r="J745" s="80" t="s">
        <v>3</v>
      </c>
      <c r="K745" s="80" t="s">
        <v>59</v>
      </c>
      <c r="L745" s="80" t="s">
        <v>60</v>
      </c>
    </row>
    <row r="746" spans="1:12" ht="15.75" x14ac:dyDescent="0.25">
      <c r="A746" s="105" t="s">
        <v>4002</v>
      </c>
      <c r="B746" s="105" t="s">
        <v>1386</v>
      </c>
      <c r="C746" s="80" t="s">
        <v>3603</v>
      </c>
      <c r="D746" s="79" t="s">
        <v>201</v>
      </c>
      <c r="E746" s="79" t="s">
        <v>270</v>
      </c>
      <c r="F746" s="85">
        <v>60726</v>
      </c>
      <c r="G746" s="76" t="s">
        <v>13</v>
      </c>
      <c r="H746" s="85"/>
      <c r="I746" s="85"/>
      <c r="J746" s="80" t="s">
        <v>3</v>
      </c>
      <c r="K746" s="80" t="s">
        <v>59</v>
      </c>
      <c r="L746" s="80" t="s">
        <v>60</v>
      </c>
    </row>
    <row r="747" spans="1:12" ht="15.75" x14ac:dyDescent="0.25">
      <c r="A747" s="105" t="s">
        <v>2806</v>
      </c>
      <c r="B747" s="105" t="s">
        <v>2157</v>
      </c>
      <c r="C747" s="80" t="s">
        <v>3688</v>
      </c>
      <c r="D747" s="79" t="s">
        <v>2807</v>
      </c>
      <c r="E747" s="79" t="s">
        <v>2808</v>
      </c>
      <c r="F747" s="85">
        <v>60707</v>
      </c>
      <c r="G747" s="76" t="s">
        <v>13</v>
      </c>
      <c r="H747" s="85">
        <v>1800</v>
      </c>
      <c r="I747" s="78"/>
      <c r="J747" s="80" t="s">
        <v>2</v>
      </c>
      <c r="K747" s="80" t="s">
        <v>14</v>
      </c>
      <c r="L747" s="80" t="s">
        <v>15</v>
      </c>
    </row>
    <row r="748" spans="1:12" ht="15.75" x14ac:dyDescent="0.25">
      <c r="A748" s="104" t="s">
        <v>1439</v>
      </c>
      <c r="B748" s="104" t="s">
        <v>147</v>
      </c>
      <c r="C748" s="76" t="s">
        <v>1599</v>
      </c>
      <c r="D748" s="86" t="s">
        <v>201</v>
      </c>
      <c r="E748" s="86" t="s">
        <v>163</v>
      </c>
      <c r="F748" s="84">
        <v>60673</v>
      </c>
      <c r="G748" s="76" t="s">
        <v>13</v>
      </c>
      <c r="H748" s="84"/>
      <c r="I748" s="78"/>
      <c r="J748" s="76" t="s">
        <v>3</v>
      </c>
      <c r="K748" s="76" t="s">
        <v>59</v>
      </c>
      <c r="L748" s="76" t="s">
        <v>60</v>
      </c>
    </row>
    <row r="749" spans="1:12" ht="15.75" x14ac:dyDescent="0.25">
      <c r="A749" s="105" t="s">
        <v>4003</v>
      </c>
      <c r="B749" s="105" t="s">
        <v>118</v>
      </c>
      <c r="C749" s="80" t="s">
        <v>12</v>
      </c>
      <c r="D749" s="79" t="s">
        <v>201</v>
      </c>
      <c r="E749" s="79" t="s">
        <v>3880</v>
      </c>
      <c r="F749" s="85">
        <v>60633</v>
      </c>
      <c r="G749" s="80" t="s">
        <v>13</v>
      </c>
      <c r="H749" s="84"/>
      <c r="I749" s="84"/>
      <c r="J749" s="80" t="s">
        <v>3</v>
      </c>
      <c r="K749" s="80" t="s">
        <v>59</v>
      </c>
      <c r="L749" s="80" t="s">
        <v>60</v>
      </c>
    </row>
    <row r="750" spans="1:12" ht="15.75" x14ac:dyDescent="0.25">
      <c r="A750" s="104" t="s">
        <v>1653</v>
      </c>
      <c r="B750" s="104" t="s">
        <v>394</v>
      </c>
      <c r="C750" s="76" t="s">
        <v>50</v>
      </c>
      <c r="D750" s="86" t="s">
        <v>1654</v>
      </c>
      <c r="E750" s="86" t="s">
        <v>53</v>
      </c>
      <c r="F750" s="85">
        <v>60606</v>
      </c>
      <c r="G750" s="76" t="s">
        <v>13</v>
      </c>
      <c r="H750" s="84"/>
      <c r="I750" s="78"/>
      <c r="J750" s="76" t="s">
        <v>2</v>
      </c>
      <c r="K750" s="76" t="s">
        <v>14</v>
      </c>
      <c r="L750" s="76" t="s">
        <v>15</v>
      </c>
    </row>
    <row r="751" spans="1:12" ht="15.75" x14ac:dyDescent="0.25">
      <c r="A751" s="104" t="s">
        <v>1537</v>
      </c>
      <c r="B751" s="104" t="s">
        <v>74</v>
      </c>
      <c r="C751" s="76"/>
      <c r="D751" s="86" t="s">
        <v>201</v>
      </c>
      <c r="E751" s="86" t="s">
        <v>189</v>
      </c>
      <c r="F751" s="84">
        <v>60558</v>
      </c>
      <c r="G751" s="76" t="s">
        <v>13</v>
      </c>
      <c r="H751" s="84"/>
      <c r="I751" s="78"/>
      <c r="J751" s="76" t="s">
        <v>3</v>
      </c>
      <c r="K751" s="76" t="s">
        <v>59</v>
      </c>
      <c r="L751" s="76" t="s">
        <v>60</v>
      </c>
    </row>
    <row r="752" spans="1:12" ht="15.75" x14ac:dyDescent="0.25">
      <c r="A752" s="104" t="s">
        <v>1253</v>
      </c>
      <c r="B752" s="104" t="s">
        <v>1254</v>
      </c>
      <c r="C752" s="76"/>
      <c r="D752" s="86" t="s">
        <v>195</v>
      </c>
      <c r="E752" s="86" t="s">
        <v>270</v>
      </c>
      <c r="F752" s="84">
        <v>60488</v>
      </c>
      <c r="G752" s="76" t="s">
        <v>13</v>
      </c>
      <c r="H752" s="84"/>
      <c r="I752" s="85"/>
      <c r="J752" s="76" t="s">
        <v>3</v>
      </c>
      <c r="K752" s="76" t="s">
        <v>59</v>
      </c>
      <c r="L752" s="76" t="s">
        <v>60</v>
      </c>
    </row>
    <row r="753" spans="1:12" ht="15.75" x14ac:dyDescent="0.25">
      <c r="A753" s="105" t="s">
        <v>1521</v>
      </c>
      <c r="B753" s="105" t="s">
        <v>1100</v>
      </c>
      <c r="C753" s="80" t="s">
        <v>3627</v>
      </c>
      <c r="D753" s="79" t="s">
        <v>201</v>
      </c>
      <c r="E753" s="79" t="s">
        <v>57</v>
      </c>
      <c r="F753" s="85">
        <v>60399</v>
      </c>
      <c r="G753" s="80" t="s">
        <v>13</v>
      </c>
      <c r="H753" s="84"/>
      <c r="I753" s="78"/>
      <c r="J753" s="80" t="s">
        <v>3</v>
      </c>
      <c r="K753" s="80" t="s">
        <v>59</v>
      </c>
      <c r="L753" s="80" t="s">
        <v>60</v>
      </c>
    </row>
    <row r="754" spans="1:12" ht="15.75" x14ac:dyDescent="0.25">
      <c r="A754" s="104" t="s">
        <v>1507</v>
      </c>
      <c r="B754" s="104" t="s">
        <v>1508</v>
      </c>
      <c r="C754" s="76"/>
      <c r="D754" s="86" t="s">
        <v>195</v>
      </c>
      <c r="E754" s="86" t="s">
        <v>497</v>
      </c>
      <c r="F754" s="85">
        <v>60180</v>
      </c>
      <c r="G754" s="76" t="s">
        <v>13</v>
      </c>
      <c r="H754" s="84"/>
      <c r="I754" s="78"/>
      <c r="J754" s="76" t="s">
        <v>3</v>
      </c>
      <c r="K754" s="76" t="s">
        <v>59</v>
      </c>
      <c r="L754" s="76" t="s">
        <v>60</v>
      </c>
    </row>
    <row r="755" spans="1:12" ht="15.75" x14ac:dyDescent="0.25">
      <c r="A755" s="104" t="s">
        <v>3640</v>
      </c>
      <c r="B755" s="104" t="s">
        <v>151</v>
      </c>
      <c r="C755" s="76" t="s">
        <v>336</v>
      </c>
      <c r="D755" s="86" t="s">
        <v>3641</v>
      </c>
      <c r="E755" s="86" t="s">
        <v>106</v>
      </c>
      <c r="F755" s="85">
        <v>60180</v>
      </c>
      <c r="G755" s="76" t="s">
        <v>13</v>
      </c>
      <c r="H755" s="84"/>
      <c r="I755" s="78"/>
      <c r="J755" s="76" t="s">
        <v>2</v>
      </c>
      <c r="K755" s="76" t="s">
        <v>14</v>
      </c>
      <c r="L755" s="76" t="s">
        <v>15</v>
      </c>
    </row>
    <row r="756" spans="1:12" ht="15.75" x14ac:dyDescent="0.25">
      <c r="A756" s="105" t="s">
        <v>1059</v>
      </c>
      <c r="B756" s="105" t="s">
        <v>1060</v>
      </c>
      <c r="C756" s="80" t="s">
        <v>86</v>
      </c>
      <c r="D756" s="79" t="s">
        <v>201</v>
      </c>
      <c r="E756" s="79" t="s">
        <v>603</v>
      </c>
      <c r="F756" s="85">
        <v>60156</v>
      </c>
      <c r="G756" s="76" t="s">
        <v>13</v>
      </c>
      <c r="H756" s="85"/>
      <c r="I756" s="78"/>
      <c r="J756" s="80" t="s">
        <v>3</v>
      </c>
      <c r="K756" s="80" t="s">
        <v>59</v>
      </c>
      <c r="L756" s="80" t="s">
        <v>60</v>
      </c>
    </row>
    <row r="757" spans="1:12" ht="15.75" x14ac:dyDescent="0.25">
      <c r="A757" s="105" t="s">
        <v>850</v>
      </c>
      <c r="B757" s="105" t="s">
        <v>1163</v>
      </c>
      <c r="C757" s="76"/>
      <c r="D757" s="79" t="s">
        <v>201</v>
      </c>
      <c r="E757" s="79" t="s">
        <v>297</v>
      </c>
      <c r="F757" s="85">
        <v>60150</v>
      </c>
      <c r="G757" s="76" t="s">
        <v>13</v>
      </c>
      <c r="H757" s="85"/>
      <c r="I757" s="78"/>
      <c r="J757" s="80" t="s">
        <v>1</v>
      </c>
      <c r="K757" s="80" t="s">
        <v>59</v>
      </c>
      <c r="L757" s="80" t="s">
        <v>60</v>
      </c>
    </row>
    <row r="758" spans="1:12" ht="15.75" x14ac:dyDescent="0.25">
      <c r="A758" s="104" t="s">
        <v>1462</v>
      </c>
      <c r="B758" s="104" t="s">
        <v>111</v>
      </c>
      <c r="C758" s="76" t="s">
        <v>593</v>
      </c>
      <c r="D758" s="86" t="s">
        <v>195</v>
      </c>
      <c r="E758" s="86" t="s">
        <v>373</v>
      </c>
      <c r="F758" s="85">
        <v>60100</v>
      </c>
      <c r="G758" s="76" t="s">
        <v>13</v>
      </c>
      <c r="H758" s="84"/>
      <c r="I758" s="78"/>
      <c r="J758" s="76" t="s">
        <v>3</v>
      </c>
      <c r="K758" s="76" t="s">
        <v>59</v>
      </c>
      <c r="L758" s="76" t="s">
        <v>60</v>
      </c>
    </row>
    <row r="759" spans="1:12" ht="15.75" x14ac:dyDescent="0.25">
      <c r="A759" s="105" t="s">
        <v>506</v>
      </c>
      <c r="B759" s="105" t="s">
        <v>781</v>
      </c>
      <c r="C759" s="76"/>
      <c r="D759" s="79" t="s">
        <v>195</v>
      </c>
      <c r="E759" s="79" t="s">
        <v>508</v>
      </c>
      <c r="F759" s="85">
        <v>60068</v>
      </c>
      <c r="G759" s="80" t="s">
        <v>13</v>
      </c>
      <c r="H759" s="84"/>
      <c r="I759" s="78"/>
      <c r="J759" s="80" t="s">
        <v>3</v>
      </c>
      <c r="K759" s="80" t="s">
        <v>59</v>
      </c>
      <c r="L759" s="80" t="s">
        <v>60</v>
      </c>
    </row>
    <row r="760" spans="1:12" ht="15.75" x14ac:dyDescent="0.25">
      <c r="A760" s="104" t="s">
        <v>1509</v>
      </c>
      <c r="B760" s="104" t="s">
        <v>1510</v>
      </c>
      <c r="C760" s="76" t="s">
        <v>31</v>
      </c>
      <c r="D760" s="86" t="s">
        <v>195</v>
      </c>
      <c r="E760" s="86" t="s">
        <v>508</v>
      </c>
      <c r="F760" s="85">
        <v>60068</v>
      </c>
      <c r="G760" s="76" t="s">
        <v>13</v>
      </c>
      <c r="H760" s="84"/>
      <c r="I760" s="78"/>
      <c r="J760" s="76" t="s">
        <v>3</v>
      </c>
      <c r="K760" s="76" t="s">
        <v>59</v>
      </c>
      <c r="L760" s="76" t="s">
        <v>60</v>
      </c>
    </row>
    <row r="761" spans="1:12" ht="15.75" x14ac:dyDescent="0.25">
      <c r="A761" s="105" t="s">
        <v>1428</v>
      </c>
      <c r="B761" s="105" t="s">
        <v>17</v>
      </c>
      <c r="C761" s="80" t="s">
        <v>102</v>
      </c>
      <c r="D761" s="79" t="s">
        <v>201</v>
      </c>
      <c r="E761" s="79" t="s">
        <v>221</v>
      </c>
      <c r="F761" s="85">
        <v>60061</v>
      </c>
      <c r="G761" s="80" t="s">
        <v>13</v>
      </c>
      <c r="H761" s="84"/>
      <c r="I761" s="78"/>
      <c r="J761" s="80" t="s">
        <v>3</v>
      </c>
      <c r="K761" s="80" t="s">
        <v>59</v>
      </c>
      <c r="L761" s="80" t="s">
        <v>60</v>
      </c>
    </row>
    <row r="762" spans="1:12" ht="15.75" x14ac:dyDescent="0.25">
      <c r="A762" s="105" t="s">
        <v>454</v>
      </c>
      <c r="B762" s="105" t="s">
        <v>836</v>
      </c>
      <c r="C762" s="80" t="s">
        <v>87</v>
      </c>
      <c r="D762" s="79" t="s">
        <v>201</v>
      </c>
      <c r="E762" s="79" t="s">
        <v>221</v>
      </c>
      <c r="F762" s="85">
        <v>60061</v>
      </c>
      <c r="G762" s="76" t="s">
        <v>13</v>
      </c>
      <c r="H762" s="85"/>
      <c r="I762" s="78"/>
      <c r="J762" s="80" t="s">
        <v>3</v>
      </c>
      <c r="K762" s="80" t="s">
        <v>59</v>
      </c>
      <c r="L762" s="80" t="s">
        <v>60</v>
      </c>
    </row>
    <row r="763" spans="1:12" ht="15.75" x14ac:dyDescent="0.25">
      <c r="A763" s="105" t="s">
        <v>4004</v>
      </c>
      <c r="B763" s="105" t="s">
        <v>358</v>
      </c>
      <c r="C763" s="80" t="s">
        <v>340</v>
      </c>
      <c r="D763" s="79" t="s">
        <v>201</v>
      </c>
      <c r="E763" s="79" t="s">
        <v>258</v>
      </c>
      <c r="F763" s="85">
        <v>60061</v>
      </c>
      <c r="G763" s="80" t="s">
        <v>13</v>
      </c>
      <c r="H763" s="84"/>
      <c r="I763" s="78"/>
      <c r="J763" s="80" t="s">
        <v>3</v>
      </c>
      <c r="K763" s="80" t="s">
        <v>59</v>
      </c>
      <c r="L763" s="80" t="s">
        <v>60</v>
      </c>
    </row>
    <row r="764" spans="1:12" ht="15.75" x14ac:dyDescent="0.25">
      <c r="A764" s="105" t="s">
        <v>1327</v>
      </c>
      <c r="B764" s="105" t="s">
        <v>918</v>
      </c>
      <c r="C764" s="80" t="s">
        <v>181</v>
      </c>
      <c r="D764" s="79" t="s">
        <v>201</v>
      </c>
      <c r="E764" s="79" t="s">
        <v>2582</v>
      </c>
      <c r="F764" s="85">
        <v>60007</v>
      </c>
      <c r="G764" s="80" t="s">
        <v>13</v>
      </c>
      <c r="H764" s="84"/>
      <c r="I764" s="84"/>
      <c r="J764" s="80" t="s">
        <v>3</v>
      </c>
      <c r="K764" s="80" t="s">
        <v>59</v>
      </c>
      <c r="L764" s="80" t="s">
        <v>60</v>
      </c>
    </row>
    <row r="765" spans="1:12" ht="15.75" x14ac:dyDescent="0.25">
      <c r="A765" s="105" t="s">
        <v>1670</v>
      </c>
      <c r="B765" s="105" t="s">
        <v>86</v>
      </c>
      <c r="C765" s="76"/>
      <c r="D765" s="79" t="s">
        <v>1671</v>
      </c>
      <c r="E765" s="79" t="s">
        <v>3379</v>
      </c>
      <c r="F765" s="85">
        <v>60000</v>
      </c>
      <c r="G765" s="80" t="s">
        <v>13</v>
      </c>
      <c r="H765" s="84"/>
      <c r="I765" s="78"/>
      <c r="J765" s="80" t="s">
        <v>2</v>
      </c>
      <c r="K765" s="80" t="s">
        <v>14</v>
      </c>
      <c r="L765" s="80" t="s">
        <v>15</v>
      </c>
    </row>
    <row r="766" spans="1:12" ht="15.75" x14ac:dyDescent="0.25">
      <c r="A766" s="105" t="s">
        <v>1538</v>
      </c>
      <c r="B766" s="105" t="s">
        <v>184</v>
      </c>
      <c r="C766" s="80" t="s">
        <v>1343</v>
      </c>
      <c r="D766" s="79" t="s">
        <v>201</v>
      </c>
      <c r="E766" s="79" t="s">
        <v>3880</v>
      </c>
      <c r="F766" s="85">
        <v>60000</v>
      </c>
      <c r="G766" s="76" t="s">
        <v>13</v>
      </c>
      <c r="H766" s="85"/>
      <c r="I766" s="78"/>
      <c r="J766" s="80" t="s">
        <v>3</v>
      </c>
      <c r="K766" s="80" t="s">
        <v>59</v>
      </c>
      <c r="L766" s="80" t="s">
        <v>60</v>
      </c>
    </row>
    <row r="767" spans="1:12" ht="15.75" x14ac:dyDescent="0.25">
      <c r="A767" s="105" t="s">
        <v>1407</v>
      </c>
      <c r="B767" s="105" t="s">
        <v>1408</v>
      </c>
      <c r="C767" s="76"/>
      <c r="D767" s="79" t="s">
        <v>201</v>
      </c>
      <c r="E767" s="79" t="s">
        <v>582</v>
      </c>
      <c r="F767" s="85">
        <v>60000</v>
      </c>
      <c r="G767" s="80" t="s">
        <v>13</v>
      </c>
      <c r="H767" s="84"/>
      <c r="I767" s="78"/>
      <c r="J767" s="80" t="s">
        <v>1</v>
      </c>
      <c r="K767" s="80" t="s">
        <v>59</v>
      </c>
      <c r="L767" s="80" t="s">
        <v>60</v>
      </c>
    </row>
    <row r="768" spans="1:12" ht="15.75" x14ac:dyDescent="0.25">
      <c r="A768" s="104" t="s">
        <v>3546</v>
      </c>
      <c r="B768" s="104" t="s">
        <v>3547</v>
      </c>
      <c r="C768" s="76" t="s">
        <v>144</v>
      </c>
      <c r="D768" s="86" t="s">
        <v>1752</v>
      </c>
      <c r="E768" s="86" t="s">
        <v>694</v>
      </c>
      <c r="F768" s="85">
        <v>60000</v>
      </c>
      <c r="G768" s="76" t="s">
        <v>13</v>
      </c>
      <c r="H768" s="84"/>
      <c r="I768" s="78"/>
      <c r="J768" s="76" t="s">
        <v>2</v>
      </c>
      <c r="K768" s="76" t="s">
        <v>14</v>
      </c>
      <c r="L768" s="76" t="s">
        <v>15</v>
      </c>
    </row>
    <row r="769" spans="1:12" ht="15.75" x14ac:dyDescent="0.25">
      <c r="A769" s="104" t="s">
        <v>372</v>
      </c>
      <c r="B769" s="104" t="s">
        <v>3644</v>
      </c>
      <c r="C769" s="76"/>
      <c r="D769" s="86" t="s">
        <v>1754</v>
      </c>
      <c r="E769" s="86" t="s">
        <v>3381</v>
      </c>
      <c r="F769" s="85">
        <v>60000</v>
      </c>
      <c r="G769" s="76" t="s">
        <v>13</v>
      </c>
      <c r="H769" s="84"/>
      <c r="I769" s="85"/>
      <c r="J769" s="76" t="s">
        <v>2</v>
      </c>
      <c r="K769" s="76" t="s">
        <v>14</v>
      </c>
      <c r="L769" s="76" t="s">
        <v>15</v>
      </c>
    </row>
    <row r="770" spans="1:12" ht="15.75" x14ac:dyDescent="0.25">
      <c r="A770" s="104" t="s">
        <v>2800</v>
      </c>
      <c r="B770" s="104" t="s">
        <v>1062</v>
      </c>
      <c r="C770" s="76" t="s">
        <v>12</v>
      </c>
      <c r="D770" s="86" t="s">
        <v>2801</v>
      </c>
      <c r="E770" s="86" t="s">
        <v>547</v>
      </c>
      <c r="F770" s="84">
        <v>59976</v>
      </c>
      <c r="G770" s="76" t="s">
        <v>13</v>
      </c>
      <c r="H770" s="84"/>
      <c r="I770" s="84"/>
      <c r="J770" s="76" t="s">
        <v>2</v>
      </c>
      <c r="K770" s="76" t="s">
        <v>14</v>
      </c>
      <c r="L770" s="76" t="s">
        <v>15</v>
      </c>
    </row>
    <row r="771" spans="1:12" ht="15.75" x14ac:dyDescent="0.25">
      <c r="A771" s="104" t="s">
        <v>4005</v>
      </c>
      <c r="B771" s="104" t="s">
        <v>1673</v>
      </c>
      <c r="C771" s="76" t="s">
        <v>51</v>
      </c>
      <c r="D771" s="86" t="s">
        <v>359</v>
      </c>
      <c r="E771" s="86" t="s">
        <v>493</v>
      </c>
      <c r="F771" s="84">
        <v>59908</v>
      </c>
      <c r="G771" s="76" t="s">
        <v>13</v>
      </c>
      <c r="H771" s="85"/>
      <c r="I771" s="78"/>
      <c r="J771" s="76" t="s">
        <v>2</v>
      </c>
      <c r="K771" s="76" t="s">
        <v>14</v>
      </c>
      <c r="L771" s="76" t="s">
        <v>15</v>
      </c>
    </row>
    <row r="772" spans="1:12" ht="15.75" x14ac:dyDescent="0.25">
      <c r="A772" s="104" t="s">
        <v>3689</v>
      </c>
      <c r="B772" s="104" t="s">
        <v>4006</v>
      </c>
      <c r="C772" s="76"/>
      <c r="D772" s="86" t="s">
        <v>201</v>
      </c>
      <c r="E772" s="86" t="s">
        <v>189</v>
      </c>
      <c r="F772" s="84">
        <v>59901</v>
      </c>
      <c r="G772" s="76" t="s">
        <v>13</v>
      </c>
      <c r="H772" s="84"/>
      <c r="I772" s="78"/>
      <c r="J772" s="76" t="s">
        <v>3</v>
      </c>
      <c r="K772" s="76" t="s">
        <v>59</v>
      </c>
      <c r="L772" s="76" t="s">
        <v>60</v>
      </c>
    </row>
    <row r="773" spans="1:12" ht="15.75" x14ac:dyDescent="0.25">
      <c r="A773" s="104" t="s">
        <v>4007</v>
      </c>
      <c r="B773" s="104" t="s">
        <v>760</v>
      </c>
      <c r="C773" s="76" t="s">
        <v>23</v>
      </c>
      <c r="D773" s="86" t="s">
        <v>201</v>
      </c>
      <c r="E773" s="86" t="s">
        <v>2582</v>
      </c>
      <c r="F773" s="84">
        <v>59893</v>
      </c>
      <c r="G773" s="76" t="s">
        <v>13</v>
      </c>
      <c r="H773" s="84"/>
      <c r="I773" s="85"/>
      <c r="J773" s="76" t="s">
        <v>3</v>
      </c>
      <c r="K773" s="76" t="s">
        <v>59</v>
      </c>
      <c r="L773" s="76" t="s">
        <v>60</v>
      </c>
    </row>
    <row r="774" spans="1:12" ht="15.75" x14ac:dyDescent="0.25">
      <c r="A774" s="104" t="s">
        <v>4008</v>
      </c>
      <c r="B774" s="104" t="s">
        <v>1827</v>
      </c>
      <c r="C774" s="76" t="s">
        <v>956</v>
      </c>
      <c r="D774" s="86" t="s">
        <v>201</v>
      </c>
      <c r="E774" s="86" t="s">
        <v>385</v>
      </c>
      <c r="F774" s="84">
        <v>59860</v>
      </c>
      <c r="G774" s="76" t="s">
        <v>13</v>
      </c>
      <c r="H774" s="84"/>
      <c r="I774" s="78"/>
      <c r="J774" s="76" t="s">
        <v>1</v>
      </c>
      <c r="K774" s="76" t="s">
        <v>59</v>
      </c>
      <c r="L774" s="76" t="s">
        <v>60</v>
      </c>
    </row>
    <row r="775" spans="1:12" ht="15.75" x14ac:dyDescent="0.25">
      <c r="A775" s="104" t="s">
        <v>1316</v>
      </c>
      <c r="B775" s="104" t="s">
        <v>1317</v>
      </c>
      <c r="C775" s="76" t="s">
        <v>681</v>
      </c>
      <c r="D775" s="86" t="s">
        <v>201</v>
      </c>
      <c r="E775" s="86" t="s">
        <v>2582</v>
      </c>
      <c r="F775" s="84">
        <v>59826</v>
      </c>
      <c r="G775" s="76" t="s">
        <v>13</v>
      </c>
      <c r="H775" s="84"/>
      <c r="I775" s="85"/>
      <c r="J775" s="76" t="s">
        <v>3</v>
      </c>
      <c r="K775" s="76" t="s">
        <v>59</v>
      </c>
      <c r="L775" s="76" t="s">
        <v>60</v>
      </c>
    </row>
    <row r="776" spans="1:12" ht="15.75" x14ac:dyDescent="0.25">
      <c r="A776" s="105" t="s">
        <v>3596</v>
      </c>
      <c r="B776" s="105" t="s">
        <v>35</v>
      </c>
      <c r="C776" s="80" t="s">
        <v>87</v>
      </c>
      <c r="D776" s="79" t="s">
        <v>195</v>
      </c>
      <c r="E776" s="79" t="s">
        <v>459</v>
      </c>
      <c r="F776" s="85">
        <v>59819</v>
      </c>
      <c r="G776" s="80" t="s">
        <v>13</v>
      </c>
      <c r="H776" s="85"/>
      <c r="I776" s="78"/>
      <c r="J776" s="80" t="s">
        <v>3</v>
      </c>
      <c r="K776" s="80" t="s">
        <v>59</v>
      </c>
      <c r="L776" s="80" t="s">
        <v>60</v>
      </c>
    </row>
    <row r="777" spans="1:12" ht="15.75" x14ac:dyDescent="0.25">
      <c r="A777" s="104" t="s">
        <v>1680</v>
      </c>
      <c r="B777" s="104" t="s">
        <v>1047</v>
      </c>
      <c r="C777" s="76" t="s">
        <v>774</v>
      </c>
      <c r="D777" s="86" t="s">
        <v>1681</v>
      </c>
      <c r="E777" s="86" t="s">
        <v>240</v>
      </c>
      <c r="F777" s="84">
        <v>59712</v>
      </c>
      <c r="G777" s="76" t="s">
        <v>13</v>
      </c>
      <c r="H777" s="85"/>
      <c r="I777" s="85"/>
      <c r="J777" s="76" t="s">
        <v>2</v>
      </c>
      <c r="K777" s="76" t="s">
        <v>14</v>
      </c>
      <c r="L777" s="76" t="s">
        <v>15</v>
      </c>
    </row>
    <row r="778" spans="1:12" ht="15.75" x14ac:dyDescent="0.25">
      <c r="A778" s="105" t="s">
        <v>1519</v>
      </c>
      <c r="B778" s="105" t="s">
        <v>1520</v>
      </c>
      <c r="C778" s="76"/>
      <c r="D778" s="79" t="s">
        <v>201</v>
      </c>
      <c r="E778" s="79" t="s">
        <v>385</v>
      </c>
      <c r="F778" s="85">
        <v>59668</v>
      </c>
      <c r="G778" s="80" t="s">
        <v>13</v>
      </c>
      <c r="H778" s="84"/>
      <c r="I778" s="78"/>
      <c r="J778" s="80" t="s">
        <v>3</v>
      </c>
      <c r="K778" s="80" t="s">
        <v>59</v>
      </c>
      <c r="L778" s="80" t="s">
        <v>60</v>
      </c>
    </row>
    <row r="779" spans="1:12" ht="15.75" x14ac:dyDescent="0.25">
      <c r="A779" s="105" t="s">
        <v>1282</v>
      </c>
      <c r="B779" s="105" t="s">
        <v>1283</v>
      </c>
      <c r="C779" s="76"/>
      <c r="D779" s="79" t="s">
        <v>201</v>
      </c>
      <c r="E779" s="79" t="s">
        <v>3880</v>
      </c>
      <c r="F779" s="85">
        <v>59627</v>
      </c>
      <c r="G779" s="80" t="s">
        <v>13</v>
      </c>
      <c r="H779" s="84"/>
      <c r="I779" s="84"/>
      <c r="J779" s="80" t="s">
        <v>3</v>
      </c>
      <c r="K779" s="80" t="s">
        <v>59</v>
      </c>
      <c r="L779" s="80" t="s">
        <v>60</v>
      </c>
    </row>
    <row r="780" spans="1:12" ht="15.75" x14ac:dyDescent="0.25">
      <c r="A780" s="104" t="s">
        <v>847</v>
      </c>
      <c r="B780" s="104" t="s">
        <v>1194</v>
      </c>
      <c r="C780" s="76" t="s">
        <v>3636</v>
      </c>
      <c r="D780" s="86" t="s">
        <v>201</v>
      </c>
      <c r="E780" s="86" t="s">
        <v>211</v>
      </c>
      <c r="F780" s="84">
        <v>59607</v>
      </c>
      <c r="G780" s="76" t="s">
        <v>13</v>
      </c>
      <c r="H780" s="84"/>
      <c r="I780" s="84"/>
      <c r="J780" s="76" t="s">
        <v>3</v>
      </c>
      <c r="K780" s="76" t="s">
        <v>59</v>
      </c>
      <c r="L780" s="76" t="s">
        <v>60</v>
      </c>
    </row>
    <row r="781" spans="1:12" ht="15.75" x14ac:dyDescent="0.25">
      <c r="A781" s="104" t="s">
        <v>1144</v>
      </c>
      <c r="B781" s="104" t="s">
        <v>219</v>
      </c>
      <c r="C781" s="76" t="s">
        <v>1165</v>
      </c>
      <c r="D781" s="86" t="s">
        <v>1888</v>
      </c>
      <c r="E781" s="86" t="s">
        <v>1889</v>
      </c>
      <c r="F781" s="84">
        <v>59554</v>
      </c>
      <c r="G781" s="76" t="s">
        <v>13</v>
      </c>
      <c r="H781" s="85"/>
      <c r="I781" s="78"/>
      <c r="J781" s="76" t="s">
        <v>2</v>
      </c>
      <c r="K781" s="76" t="s">
        <v>14</v>
      </c>
      <c r="L781" s="76" t="s">
        <v>15</v>
      </c>
    </row>
    <row r="782" spans="1:12" ht="15.75" x14ac:dyDescent="0.25">
      <c r="A782" s="105" t="s">
        <v>1498</v>
      </c>
      <c r="B782" s="105" t="s">
        <v>1499</v>
      </c>
      <c r="C782" s="80" t="s">
        <v>3635</v>
      </c>
      <c r="D782" s="79" t="s">
        <v>712</v>
      </c>
      <c r="E782" s="79" t="s">
        <v>221</v>
      </c>
      <c r="F782" s="85">
        <v>59553</v>
      </c>
      <c r="G782" s="76" t="s">
        <v>13</v>
      </c>
      <c r="H782" s="85"/>
      <c r="I782" s="78"/>
      <c r="J782" s="80" t="s">
        <v>3</v>
      </c>
      <c r="K782" s="80" t="s">
        <v>59</v>
      </c>
      <c r="L782" s="80" t="s">
        <v>60</v>
      </c>
    </row>
    <row r="783" spans="1:12" ht="15.75" x14ac:dyDescent="0.25">
      <c r="A783" s="105" t="s">
        <v>3645</v>
      </c>
      <c r="B783" s="105" t="s">
        <v>465</v>
      </c>
      <c r="C783" s="80" t="s">
        <v>943</v>
      </c>
      <c r="D783" s="79" t="s">
        <v>359</v>
      </c>
      <c r="E783" s="79" t="s">
        <v>1490</v>
      </c>
      <c r="F783" s="85">
        <v>59402</v>
      </c>
      <c r="G783" s="76" t="s">
        <v>13</v>
      </c>
      <c r="H783" s="85"/>
      <c r="I783" s="78"/>
      <c r="J783" s="80" t="s">
        <v>2</v>
      </c>
      <c r="K783" s="80" t="s">
        <v>14</v>
      </c>
      <c r="L783" s="80" t="s">
        <v>15</v>
      </c>
    </row>
    <row r="784" spans="1:12" ht="15.75" x14ac:dyDescent="0.25">
      <c r="A784" s="105" t="s">
        <v>1420</v>
      </c>
      <c r="B784" s="105" t="s">
        <v>1309</v>
      </c>
      <c r="C784" s="80" t="s">
        <v>181</v>
      </c>
      <c r="D784" s="79" t="s">
        <v>195</v>
      </c>
      <c r="E784" s="79" t="s">
        <v>280</v>
      </c>
      <c r="F784" s="85">
        <v>59371</v>
      </c>
      <c r="G784" s="80" t="s">
        <v>13</v>
      </c>
      <c r="H784" s="84"/>
      <c r="I784" s="85"/>
      <c r="J784" s="80" t="s">
        <v>3</v>
      </c>
      <c r="K784" s="80" t="s">
        <v>59</v>
      </c>
      <c r="L784" s="80" t="s">
        <v>60</v>
      </c>
    </row>
    <row r="785" spans="1:12" ht="15.75" x14ac:dyDescent="0.25">
      <c r="A785" s="105" t="s">
        <v>1185</v>
      </c>
      <c r="B785" s="105" t="s">
        <v>1074</v>
      </c>
      <c r="C785" s="80" t="s">
        <v>43</v>
      </c>
      <c r="D785" s="79" t="s">
        <v>195</v>
      </c>
      <c r="E785" s="79" t="s">
        <v>280</v>
      </c>
      <c r="F785" s="85">
        <v>59371</v>
      </c>
      <c r="G785" s="80" t="s">
        <v>13</v>
      </c>
      <c r="H785" s="84"/>
      <c r="I785" s="78"/>
      <c r="J785" s="80" t="s">
        <v>3</v>
      </c>
      <c r="K785" s="80" t="s">
        <v>59</v>
      </c>
      <c r="L785" s="80" t="s">
        <v>60</v>
      </c>
    </row>
    <row r="786" spans="1:12" ht="15.75" x14ac:dyDescent="0.25">
      <c r="A786" s="104" t="s">
        <v>4009</v>
      </c>
      <c r="B786" s="104" t="s">
        <v>2255</v>
      </c>
      <c r="C786" s="76" t="s">
        <v>115</v>
      </c>
      <c r="D786" s="86" t="s">
        <v>201</v>
      </c>
      <c r="E786" s="86" t="s">
        <v>385</v>
      </c>
      <c r="F786" s="84">
        <v>59171</v>
      </c>
      <c r="G786" s="76" t="s">
        <v>13</v>
      </c>
      <c r="H786" s="84"/>
      <c r="I786" s="78"/>
      <c r="J786" s="76" t="s">
        <v>3</v>
      </c>
      <c r="K786" s="76" t="s">
        <v>59</v>
      </c>
      <c r="L786" s="76" t="s">
        <v>60</v>
      </c>
    </row>
    <row r="787" spans="1:12" ht="15.75" x14ac:dyDescent="0.25">
      <c r="A787" s="105" t="s">
        <v>1690</v>
      </c>
      <c r="B787" s="105" t="s">
        <v>1691</v>
      </c>
      <c r="C787" s="80" t="s">
        <v>3647</v>
      </c>
      <c r="D787" s="79" t="s">
        <v>1692</v>
      </c>
      <c r="E787" s="79" t="s">
        <v>435</v>
      </c>
      <c r="F787" s="85">
        <v>59160</v>
      </c>
      <c r="G787" s="80" t="s">
        <v>13</v>
      </c>
      <c r="H787" s="84"/>
      <c r="I787" s="78"/>
      <c r="J787" s="80" t="s">
        <v>2</v>
      </c>
      <c r="K787" s="80" t="s">
        <v>14</v>
      </c>
      <c r="L787" s="80" t="s">
        <v>15</v>
      </c>
    </row>
    <row r="788" spans="1:12" ht="15.75" x14ac:dyDescent="0.25">
      <c r="A788" s="104" t="s">
        <v>1577</v>
      </c>
      <c r="B788" s="104" t="s">
        <v>70</v>
      </c>
      <c r="C788" s="76" t="s">
        <v>287</v>
      </c>
      <c r="D788" s="86" t="s">
        <v>1578</v>
      </c>
      <c r="E788" s="86" t="s">
        <v>1579</v>
      </c>
      <c r="F788" s="84">
        <v>59160</v>
      </c>
      <c r="G788" s="76" t="s">
        <v>13</v>
      </c>
      <c r="H788" s="84"/>
      <c r="I788" s="85"/>
      <c r="J788" s="76" t="s">
        <v>2</v>
      </c>
      <c r="K788" s="76" t="s">
        <v>14</v>
      </c>
      <c r="L788" s="76" t="s">
        <v>15</v>
      </c>
    </row>
    <row r="789" spans="1:12" ht="15.75" x14ac:dyDescent="0.25">
      <c r="A789" s="105" t="s">
        <v>21</v>
      </c>
      <c r="B789" s="105" t="s">
        <v>781</v>
      </c>
      <c r="C789" s="80" t="s">
        <v>3605</v>
      </c>
      <c r="D789" s="79" t="s">
        <v>201</v>
      </c>
      <c r="E789" s="79" t="s">
        <v>297</v>
      </c>
      <c r="F789" s="85">
        <v>59130</v>
      </c>
      <c r="G789" s="80" t="s">
        <v>13</v>
      </c>
      <c r="H789" s="84"/>
      <c r="I789" s="78"/>
      <c r="J789" s="80" t="s">
        <v>3</v>
      </c>
      <c r="K789" s="80" t="s">
        <v>59</v>
      </c>
      <c r="L789" s="80" t="s">
        <v>60</v>
      </c>
    </row>
    <row r="790" spans="1:12" ht="15.75" x14ac:dyDescent="0.25">
      <c r="A790" s="105" t="s">
        <v>989</v>
      </c>
      <c r="B790" s="105" t="s">
        <v>548</v>
      </c>
      <c r="C790" s="80" t="s">
        <v>313</v>
      </c>
      <c r="D790" s="79" t="s">
        <v>1696</v>
      </c>
      <c r="E790" s="79" t="s">
        <v>3374</v>
      </c>
      <c r="F790" s="85">
        <v>59090</v>
      </c>
      <c r="G790" s="80" t="s">
        <v>13</v>
      </c>
      <c r="H790" s="84"/>
      <c r="I790" s="78"/>
      <c r="J790" s="80" t="s">
        <v>2</v>
      </c>
      <c r="K790" s="80" t="s">
        <v>14</v>
      </c>
      <c r="L790" s="80" t="s">
        <v>15</v>
      </c>
    </row>
    <row r="791" spans="1:12" ht="15.75" x14ac:dyDescent="0.25">
      <c r="A791" s="105" t="s">
        <v>1431</v>
      </c>
      <c r="B791" s="105" t="s">
        <v>465</v>
      </c>
      <c r="C791" s="76"/>
      <c r="D791" s="79" t="s">
        <v>195</v>
      </c>
      <c r="E791" s="79" t="s">
        <v>459</v>
      </c>
      <c r="F791" s="85">
        <v>59065</v>
      </c>
      <c r="G791" s="80" t="s">
        <v>13</v>
      </c>
      <c r="H791" s="84"/>
      <c r="I791" s="78"/>
      <c r="J791" s="80" t="s">
        <v>3</v>
      </c>
      <c r="K791" s="80" t="s">
        <v>59</v>
      </c>
      <c r="L791" s="80" t="s">
        <v>60</v>
      </c>
    </row>
    <row r="792" spans="1:12" ht="15.75" x14ac:dyDescent="0.25">
      <c r="A792" s="104" t="s">
        <v>4010</v>
      </c>
      <c r="B792" s="104" t="s">
        <v>4011</v>
      </c>
      <c r="C792" s="76" t="s">
        <v>4012</v>
      </c>
      <c r="D792" s="86" t="s">
        <v>201</v>
      </c>
      <c r="E792" s="86" t="s">
        <v>392</v>
      </c>
      <c r="F792" s="84">
        <v>59035</v>
      </c>
      <c r="G792" s="76" t="s">
        <v>13</v>
      </c>
      <c r="H792" s="85"/>
      <c r="I792" s="78"/>
      <c r="J792" s="76" t="s">
        <v>3</v>
      </c>
      <c r="K792" s="76" t="s">
        <v>59</v>
      </c>
      <c r="L792" s="76" t="s">
        <v>60</v>
      </c>
    </row>
    <row r="793" spans="1:12" ht="15.75" x14ac:dyDescent="0.25">
      <c r="A793" s="104" t="s">
        <v>381</v>
      </c>
      <c r="B793" s="104" t="s">
        <v>790</v>
      </c>
      <c r="C793" s="76" t="s">
        <v>144</v>
      </c>
      <c r="D793" s="86" t="s">
        <v>791</v>
      </c>
      <c r="E793" s="86" t="s">
        <v>76</v>
      </c>
      <c r="F793" s="84">
        <v>59000</v>
      </c>
      <c r="G793" s="76" t="s">
        <v>13</v>
      </c>
      <c r="H793" s="84"/>
      <c r="I793" s="84"/>
      <c r="J793" s="76" t="s">
        <v>2</v>
      </c>
      <c r="K793" s="76" t="s">
        <v>14</v>
      </c>
      <c r="L793" s="76" t="s">
        <v>15</v>
      </c>
    </row>
    <row r="794" spans="1:12" ht="15.75" x14ac:dyDescent="0.25">
      <c r="A794" s="104" t="s">
        <v>1619</v>
      </c>
      <c r="B794" s="104" t="s">
        <v>1620</v>
      </c>
      <c r="C794" s="76"/>
      <c r="D794" s="86" t="s">
        <v>201</v>
      </c>
      <c r="E794" s="86" t="s">
        <v>527</v>
      </c>
      <c r="F794" s="84">
        <v>59000</v>
      </c>
      <c r="G794" s="76" t="s">
        <v>13</v>
      </c>
      <c r="H794" s="84"/>
      <c r="I794" s="78"/>
      <c r="J794" s="76" t="s">
        <v>1</v>
      </c>
      <c r="K794" s="76" t="s">
        <v>59</v>
      </c>
      <c r="L794" s="76" t="s">
        <v>60</v>
      </c>
    </row>
    <row r="795" spans="1:12" ht="15.75" x14ac:dyDescent="0.25">
      <c r="A795" s="104" t="s">
        <v>4013</v>
      </c>
      <c r="B795" s="104" t="s">
        <v>1685</v>
      </c>
      <c r="C795" s="76" t="s">
        <v>3650</v>
      </c>
      <c r="D795" s="86" t="s">
        <v>1027</v>
      </c>
      <c r="E795" s="86" t="s">
        <v>53</v>
      </c>
      <c r="F795" s="84">
        <v>58995</v>
      </c>
      <c r="G795" s="76" t="s">
        <v>13</v>
      </c>
      <c r="H795" s="78"/>
      <c r="I795" s="78"/>
      <c r="J795" s="76" t="s">
        <v>2</v>
      </c>
      <c r="K795" s="76" t="s">
        <v>14</v>
      </c>
      <c r="L795" s="76" t="s">
        <v>15</v>
      </c>
    </row>
    <row r="796" spans="1:12" ht="15.75" x14ac:dyDescent="0.25">
      <c r="A796" s="104" t="s">
        <v>3634</v>
      </c>
      <c r="B796" s="104" t="s">
        <v>1321</v>
      </c>
      <c r="C796" s="76" t="s">
        <v>51</v>
      </c>
      <c r="D796" s="86" t="s">
        <v>201</v>
      </c>
      <c r="E796" s="86" t="s">
        <v>380</v>
      </c>
      <c r="F796" s="84">
        <v>58987</v>
      </c>
      <c r="G796" s="76" t="s">
        <v>13</v>
      </c>
      <c r="H796" s="84"/>
      <c r="I796" s="84"/>
      <c r="J796" s="76" t="s">
        <v>3</v>
      </c>
      <c r="K796" s="76" t="s">
        <v>59</v>
      </c>
      <c r="L796" s="76" t="s">
        <v>60</v>
      </c>
    </row>
    <row r="797" spans="1:12" ht="15.75" x14ac:dyDescent="0.25">
      <c r="A797" s="105" t="s">
        <v>3651</v>
      </c>
      <c r="B797" s="105" t="s">
        <v>210</v>
      </c>
      <c r="C797" s="80" t="s">
        <v>3526</v>
      </c>
      <c r="D797" s="79" t="s">
        <v>3652</v>
      </c>
      <c r="E797" s="79" t="s">
        <v>96</v>
      </c>
      <c r="F797" s="85">
        <v>58980</v>
      </c>
      <c r="G797" s="80" t="s">
        <v>13</v>
      </c>
      <c r="H797" s="85"/>
      <c r="I797" s="78"/>
      <c r="J797" s="80" t="s">
        <v>2</v>
      </c>
      <c r="K797" s="80" t="s">
        <v>14</v>
      </c>
      <c r="L797" s="80" t="s">
        <v>15</v>
      </c>
    </row>
    <row r="798" spans="1:12" ht="15.75" x14ac:dyDescent="0.25">
      <c r="A798" s="104" t="s">
        <v>4014</v>
      </c>
      <c r="B798" s="104" t="s">
        <v>4015</v>
      </c>
      <c r="C798" s="76"/>
      <c r="D798" s="86" t="s">
        <v>869</v>
      </c>
      <c r="E798" s="86" t="s">
        <v>120</v>
      </c>
      <c r="F798" s="84">
        <v>58970</v>
      </c>
      <c r="G798" s="76" t="s">
        <v>13</v>
      </c>
      <c r="H798" s="78"/>
      <c r="I798" s="78"/>
      <c r="J798" s="76" t="s">
        <v>2</v>
      </c>
      <c r="K798" s="76" t="s">
        <v>14</v>
      </c>
      <c r="L798" s="76" t="s">
        <v>15</v>
      </c>
    </row>
    <row r="799" spans="1:12" ht="15.75" x14ac:dyDescent="0.25">
      <c r="A799" s="104" t="s">
        <v>884</v>
      </c>
      <c r="B799" s="104" t="s">
        <v>219</v>
      </c>
      <c r="C799" s="76" t="s">
        <v>3604</v>
      </c>
      <c r="D799" s="86" t="s">
        <v>195</v>
      </c>
      <c r="E799" s="86" t="s">
        <v>459</v>
      </c>
      <c r="F799" s="84">
        <v>58963</v>
      </c>
      <c r="G799" s="76" t="s">
        <v>13</v>
      </c>
      <c r="H799" s="84"/>
      <c r="I799" s="78"/>
      <c r="J799" s="76" t="s">
        <v>1</v>
      </c>
      <c r="K799" s="76" t="s">
        <v>59</v>
      </c>
      <c r="L799" s="76" t="s">
        <v>60</v>
      </c>
    </row>
    <row r="800" spans="1:12" ht="15.75" x14ac:dyDescent="0.25">
      <c r="A800" s="105" t="s">
        <v>1406</v>
      </c>
      <c r="B800" s="105" t="s">
        <v>483</v>
      </c>
      <c r="C800" s="80" t="s">
        <v>1074</v>
      </c>
      <c r="D800" s="79" t="s">
        <v>195</v>
      </c>
      <c r="E800" s="79" t="s">
        <v>459</v>
      </c>
      <c r="F800" s="85">
        <v>58926</v>
      </c>
      <c r="G800" s="80" t="s">
        <v>13</v>
      </c>
      <c r="H800" s="84"/>
      <c r="I800" s="78"/>
      <c r="J800" s="80" t="s">
        <v>3</v>
      </c>
      <c r="K800" s="80" t="s">
        <v>59</v>
      </c>
      <c r="L800" s="80" t="s">
        <v>60</v>
      </c>
    </row>
    <row r="801" spans="1:12" ht="15.75" x14ac:dyDescent="0.25">
      <c r="A801" s="105" t="s">
        <v>942</v>
      </c>
      <c r="B801" s="105" t="s">
        <v>127</v>
      </c>
      <c r="C801" s="80" t="s">
        <v>87</v>
      </c>
      <c r="D801" s="79" t="s">
        <v>201</v>
      </c>
      <c r="E801" s="79" t="s">
        <v>3880</v>
      </c>
      <c r="F801" s="85">
        <v>58912</v>
      </c>
      <c r="G801" s="80" t="s">
        <v>13</v>
      </c>
      <c r="H801" s="84"/>
      <c r="I801" s="78"/>
      <c r="J801" s="80" t="s">
        <v>3</v>
      </c>
      <c r="K801" s="80" t="s">
        <v>59</v>
      </c>
      <c r="L801" s="80" t="s">
        <v>60</v>
      </c>
    </row>
    <row r="802" spans="1:12" ht="15.75" x14ac:dyDescent="0.25">
      <c r="A802" s="104" t="s">
        <v>1542</v>
      </c>
      <c r="B802" s="104" t="s">
        <v>1543</v>
      </c>
      <c r="C802" s="76" t="s">
        <v>3637</v>
      </c>
      <c r="D802" s="86" t="s">
        <v>1544</v>
      </c>
      <c r="E802" s="86" t="s">
        <v>270</v>
      </c>
      <c r="F802" s="84">
        <v>58896</v>
      </c>
      <c r="G802" s="76" t="s">
        <v>13</v>
      </c>
      <c r="H802" s="84"/>
      <c r="I802" s="85"/>
      <c r="J802" s="76" t="s">
        <v>3</v>
      </c>
      <c r="K802" s="76" t="s">
        <v>59</v>
      </c>
      <c r="L802" s="76" t="s">
        <v>60</v>
      </c>
    </row>
    <row r="803" spans="1:12" ht="15.75" x14ac:dyDescent="0.25">
      <c r="A803" s="105" t="s">
        <v>580</v>
      </c>
      <c r="B803" s="105" t="s">
        <v>35</v>
      </c>
      <c r="C803" s="80" t="s">
        <v>87</v>
      </c>
      <c r="D803" s="79" t="s">
        <v>1437</v>
      </c>
      <c r="E803" s="79" t="s">
        <v>120</v>
      </c>
      <c r="F803" s="85">
        <v>58858</v>
      </c>
      <c r="G803" s="80" t="s">
        <v>13</v>
      </c>
      <c r="H803" s="84"/>
      <c r="I803" s="78"/>
      <c r="J803" s="80" t="s">
        <v>4</v>
      </c>
      <c r="K803" s="80" t="s">
        <v>14</v>
      </c>
      <c r="L803" s="80" t="s">
        <v>121</v>
      </c>
    </row>
    <row r="804" spans="1:12" ht="15.75" x14ac:dyDescent="0.25">
      <c r="A804" s="105" t="s">
        <v>1501</v>
      </c>
      <c r="B804" s="105" t="s">
        <v>1502</v>
      </c>
      <c r="C804" s="80" t="s">
        <v>18</v>
      </c>
      <c r="D804" s="79" t="s">
        <v>195</v>
      </c>
      <c r="E804" s="79" t="s">
        <v>373</v>
      </c>
      <c r="F804" s="85">
        <v>58851</v>
      </c>
      <c r="G804" s="80" t="s">
        <v>13</v>
      </c>
      <c r="H804" s="84"/>
      <c r="I804" s="78"/>
      <c r="J804" s="80" t="s">
        <v>3</v>
      </c>
      <c r="K804" s="80" t="s">
        <v>59</v>
      </c>
      <c r="L804" s="80" t="s">
        <v>60</v>
      </c>
    </row>
    <row r="805" spans="1:12" ht="15.75" x14ac:dyDescent="0.25">
      <c r="A805" s="104" t="s">
        <v>4016</v>
      </c>
      <c r="B805" s="104" t="s">
        <v>597</v>
      </c>
      <c r="C805" s="76"/>
      <c r="D805" s="86" t="s">
        <v>863</v>
      </c>
      <c r="E805" s="86" t="s">
        <v>28</v>
      </c>
      <c r="F805" s="84">
        <v>58849</v>
      </c>
      <c r="G805" s="76" t="s">
        <v>13</v>
      </c>
      <c r="H805" s="84"/>
      <c r="I805" s="78"/>
      <c r="J805" s="76" t="s">
        <v>2</v>
      </c>
      <c r="K805" s="76" t="s">
        <v>14</v>
      </c>
      <c r="L805" s="76" t="s">
        <v>15</v>
      </c>
    </row>
    <row r="806" spans="1:12" ht="15.75" x14ac:dyDescent="0.25">
      <c r="A806" s="104" t="s">
        <v>1710</v>
      </c>
      <c r="B806" s="104" t="s">
        <v>1711</v>
      </c>
      <c r="C806" s="76" t="s">
        <v>1022</v>
      </c>
      <c r="D806" s="86" t="s">
        <v>1712</v>
      </c>
      <c r="E806" s="86" t="s">
        <v>20</v>
      </c>
      <c r="F806" s="84">
        <v>58806</v>
      </c>
      <c r="G806" s="76" t="s">
        <v>13</v>
      </c>
      <c r="H806" s="85"/>
      <c r="I806" s="78"/>
      <c r="J806" s="76" t="s">
        <v>2</v>
      </c>
      <c r="K806" s="76" t="s">
        <v>14</v>
      </c>
      <c r="L806" s="76" t="s">
        <v>15</v>
      </c>
    </row>
    <row r="807" spans="1:12" ht="15.75" x14ac:dyDescent="0.25">
      <c r="A807" s="105" t="s">
        <v>4017</v>
      </c>
      <c r="B807" s="105" t="s">
        <v>139</v>
      </c>
      <c r="C807" s="80" t="s">
        <v>349</v>
      </c>
      <c r="D807" s="79" t="s">
        <v>1594</v>
      </c>
      <c r="E807" s="79" t="s">
        <v>3374</v>
      </c>
      <c r="F807" s="85">
        <v>58805</v>
      </c>
      <c r="G807" s="80" t="s">
        <v>13</v>
      </c>
      <c r="H807" s="85"/>
      <c r="I807" s="78"/>
      <c r="J807" s="80" t="s">
        <v>2</v>
      </c>
      <c r="K807" s="80" t="s">
        <v>14</v>
      </c>
      <c r="L807" s="80" t="s">
        <v>15</v>
      </c>
    </row>
    <row r="808" spans="1:12" ht="15.75" x14ac:dyDescent="0.25">
      <c r="A808" s="105" t="s">
        <v>1713</v>
      </c>
      <c r="B808" s="105" t="s">
        <v>210</v>
      </c>
      <c r="C808" s="80" t="s">
        <v>1484</v>
      </c>
      <c r="D808" s="79" t="s">
        <v>1714</v>
      </c>
      <c r="E808" s="79" t="s">
        <v>1490</v>
      </c>
      <c r="F808" s="85">
        <v>58803</v>
      </c>
      <c r="G808" s="80" t="s">
        <v>13</v>
      </c>
      <c r="H808" s="85"/>
      <c r="I808" s="78"/>
      <c r="J808" s="80" t="s">
        <v>2</v>
      </c>
      <c r="K808" s="80" t="s">
        <v>14</v>
      </c>
      <c r="L808" s="80" t="s">
        <v>15</v>
      </c>
    </row>
    <row r="809" spans="1:12" ht="15.75" x14ac:dyDescent="0.25">
      <c r="A809" s="104" t="s">
        <v>848</v>
      </c>
      <c r="B809" s="104" t="s">
        <v>1715</v>
      </c>
      <c r="C809" s="76"/>
      <c r="D809" s="86" t="s">
        <v>1716</v>
      </c>
      <c r="E809" s="86" t="s">
        <v>1454</v>
      </c>
      <c r="F809" s="84">
        <v>58790</v>
      </c>
      <c r="G809" s="76" t="s">
        <v>13</v>
      </c>
      <c r="H809" s="85"/>
      <c r="I809" s="78"/>
      <c r="J809" s="76" t="s">
        <v>2</v>
      </c>
      <c r="K809" s="76" t="s">
        <v>14</v>
      </c>
      <c r="L809" s="76" t="s">
        <v>15</v>
      </c>
    </row>
    <row r="810" spans="1:12" ht="15.75" x14ac:dyDescent="0.25">
      <c r="A810" s="105" t="s">
        <v>3621</v>
      </c>
      <c r="B810" s="105" t="s">
        <v>944</v>
      </c>
      <c r="C810" s="80" t="s">
        <v>63</v>
      </c>
      <c r="D810" s="79" t="s">
        <v>195</v>
      </c>
      <c r="E810" s="79" t="s">
        <v>3622</v>
      </c>
      <c r="F810" s="85">
        <v>58769</v>
      </c>
      <c r="G810" s="80" t="s">
        <v>13</v>
      </c>
      <c r="H810" s="84"/>
      <c r="I810" s="78"/>
      <c r="J810" s="80" t="s">
        <v>3</v>
      </c>
      <c r="K810" s="80" t="s">
        <v>59</v>
      </c>
      <c r="L810" s="80" t="s">
        <v>60</v>
      </c>
    </row>
    <row r="811" spans="1:12" ht="15.75" x14ac:dyDescent="0.25">
      <c r="A811" s="104" t="s">
        <v>1313</v>
      </c>
      <c r="B811" s="104" t="s">
        <v>1314</v>
      </c>
      <c r="C811" s="76" t="s">
        <v>304</v>
      </c>
      <c r="D811" s="86" t="s">
        <v>195</v>
      </c>
      <c r="E811" s="86" t="s">
        <v>189</v>
      </c>
      <c r="F811" s="84">
        <v>58727</v>
      </c>
      <c r="G811" s="76" t="s">
        <v>13</v>
      </c>
      <c r="H811" s="84"/>
      <c r="I811" s="78"/>
      <c r="J811" s="76" t="s">
        <v>3</v>
      </c>
      <c r="K811" s="76" t="s">
        <v>59</v>
      </c>
      <c r="L811" s="76" t="s">
        <v>60</v>
      </c>
    </row>
    <row r="812" spans="1:12" ht="15.75" x14ac:dyDescent="0.25">
      <c r="A812" s="104" t="s">
        <v>1728</v>
      </c>
      <c r="B812" s="104" t="s">
        <v>704</v>
      </c>
      <c r="C812" s="76" t="s">
        <v>185</v>
      </c>
      <c r="D812" s="86" t="s">
        <v>1729</v>
      </c>
      <c r="E812" s="86" t="s">
        <v>789</v>
      </c>
      <c r="F812" s="84">
        <v>58650</v>
      </c>
      <c r="G812" s="76" t="s">
        <v>13</v>
      </c>
      <c r="H812" s="84"/>
      <c r="I812" s="85"/>
      <c r="J812" s="76" t="s">
        <v>2</v>
      </c>
      <c r="K812" s="76" t="s">
        <v>14</v>
      </c>
      <c r="L812" s="76" t="s">
        <v>15</v>
      </c>
    </row>
    <row r="813" spans="1:12" ht="15.75" x14ac:dyDescent="0.25">
      <c r="A813" s="104" t="s">
        <v>645</v>
      </c>
      <c r="B813" s="104" t="s">
        <v>1334</v>
      </c>
      <c r="C813" s="76"/>
      <c r="D813" s="86" t="s">
        <v>201</v>
      </c>
      <c r="E813" s="86" t="s">
        <v>208</v>
      </c>
      <c r="F813" s="84">
        <v>58643</v>
      </c>
      <c r="G813" s="76" t="s">
        <v>13</v>
      </c>
      <c r="H813" s="84"/>
      <c r="I813" s="78"/>
      <c r="J813" s="76" t="s">
        <v>1</v>
      </c>
      <c r="K813" s="76" t="s">
        <v>59</v>
      </c>
      <c r="L813" s="76" t="s">
        <v>60</v>
      </c>
    </row>
    <row r="814" spans="1:12" ht="15.75" x14ac:dyDescent="0.25">
      <c r="A814" s="104" t="s">
        <v>1604</v>
      </c>
      <c r="B814" s="104" t="s">
        <v>311</v>
      </c>
      <c r="C814" s="76" t="s">
        <v>50</v>
      </c>
      <c r="D814" s="86" t="s">
        <v>201</v>
      </c>
      <c r="E814" s="86" t="s">
        <v>456</v>
      </c>
      <c r="F814" s="84">
        <v>58620</v>
      </c>
      <c r="G814" s="76" t="s">
        <v>13</v>
      </c>
      <c r="H814" s="84"/>
      <c r="I814" s="84"/>
      <c r="J814" s="76" t="s">
        <v>3</v>
      </c>
      <c r="K814" s="76" t="s">
        <v>59</v>
      </c>
      <c r="L814" s="76" t="s">
        <v>60</v>
      </c>
    </row>
    <row r="815" spans="1:12" ht="15.75" x14ac:dyDescent="0.25">
      <c r="A815" s="105" t="s">
        <v>1732</v>
      </c>
      <c r="B815" s="105" t="s">
        <v>351</v>
      </c>
      <c r="C815" s="80" t="s">
        <v>3520</v>
      </c>
      <c r="D815" s="79" t="s">
        <v>1733</v>
      </c>
      <c r="E815" s="79" t="s">
        <v>234</v>
      </c>
      <c r="F815" s="85">
        <v>58552</v>
      </c>
      <c r="G815" s="80" t="s">
        <v>13</v>
      </c>
      <c r="H815" s="84"/>
      <c r="I815" s="84"/>
      <c r="J815" s="80" t="s">
        <v>2</v>
      </c>
      <c r="K815" s="80" t="s">
        <v>14</v>
      </c>
      <c r="L815" s="80" t="s">
        <v>15</v>
      </c>
    </row>
    <row r="816" spans="1:12" ht="15.75" x14ac:dyDescent="0.25">
      <c r="A816" s="105" t="s">
        <v>1503</v>
      </c>
      <c r="B816" s="105" t="s">
        <v>67</v>
      </c>
      <c r="C816" s="80" t="s">
        <v>404</v>
      </c>
      <c r="D816" s="79" t="s">
        <v>195</v>
      </c>
      <c r="E816" s="79" t="s">
        <v>508</v>
      </c>
      <c r="F816" s="85">
        <v>58530</v>
      </c>
      <c r="G816" s="80" t="s">
        <v>13</v>
      </c>
      <c r="H816" s="84"/>
      <c r="I816" s="84"/>
      <c r="J816" s="80" t="s">
        <v>3</v>
      </c>
      <c r="K816" s="80" t="s">
        <v>59</v>
      </c>
      <c r="L816" s="80" t="s">
        <v>60</v>
      </c>
    </row>
    <row r="817" spans="1:12" ht="15.75" x14ac:dyDescent="0.25">
      <c r="A817" s="104" t="s">
        <v>1396</v>
      </c>
      <c r="B817" s="104" t="s">
        <v>1397</v>
      </c>
      <c r="C817" s="76" t="s">
        <v>13</v>
      </c>
      <c r="D817" s="86" t="s">
        <v>195</v>
      </c>
      <c r="E817" s="86" t="s">
        <v>410</v>
      </c>
      <c r="F817" s="84">
        <v>58516</v>
      </c>
      <c r="G817" s="76" t="s">
        <v>13</v>
      </c>
      <c r="H817" s="84"/>
      <c r="I817" s="78"/>
      <c r="J817" s="76" t="s">
        <v>3</v>
      </c>
      <c r="K817" s="76" t="s">
        <v>59</v>
      </c>
      <c r="L817" s="76" t="s">
        <v>60</v>
      </c>
    </row>
    <row r="818" spans="1:12" ht="15.75" x14ac:dyDescent="0.25">
      <c r="A818" s="104" t="s">
        <v>3654</v>
      </c>
      <c r="B818" s="104" t="s">
        <v>495</v>
      </c>
      <c r="C818" s="80" t="s">
        <v>3863</v>
      </c>
      <c r="D818" s="86" t="s">
        <v>3655</v>
      </c>
      <c r="E818" s="86" t="s">
        <v>120</v>
      </c>
      <c r="F818" s="84">
        <v>58495</v>
      </c>
      <c r="G818" s="76" t="s">
        <v>13</v>
      </c>
      <c r="H818" s="84"/>
      <c r="I818" s="78"/>
      <c r="J818" s="76" t="s">
        <v>2</v>
      </c>
      <c r="K818" s="76" t="s">
        <v>14</v>
      </c>
      <c r="L818" s="76" t="s">
        <v>15</v>
      </c>
    </row>
    <row r="819" spans="1:12" ht="15.75" x14ac:dyDescent="0.25">
      <c r="A819" s="105" t="s">
        <v>4018</v>
      </c>
      <c r="B819" s="105" t="s">
        <v>760</v>
      </c>
      <c r="C819" s="80" t="s">
        <v>144</v>
      </c>
      <c r="D819" s="79" t="s">
        <v>4019</v>
      </c>
      <c r="E819" s="79" t="s">
        <v>1702</v>
      </c>
      <c r="F819" s="85">
        <v>58493</v>
      </c>
      <c r="G819" s="76" t="s">
        <v>13</v>
      </c>
      <c r="H819" s="85"/>
      <c r="I819" s="78"/>
      <c r="J819" s="80" t="s">
        <v>2</v>
      </c>
      <c r="K819" s="80" t="s">
        <v>14</v>
      </c>
      <c r="L819" s="80" t="s">
        <v>15</v>
      </c>
    </row>
    <row r="820" spans="1:12" ht="15.75" x14ac:dyDescent="0.25">
      <c r="A820" s="104" t="s">
        <v>1367</v>
      </c>
      <c r="B820" s="104" t="s">
        <v>1368</v>
      </c>
      <c r="C820" s="76"/>
      <c r="D820" s="86" t="s">
        <v>201</v>
      </c>
      <c r="E820" s="86" t="s">
        <v>1082</v>
      </c>
      <c r="F820" s="84">
        <v>58482</v>
      </c>
      <c r="G820" s="76" t="s">
        <v>13</v>
      </c>
      <c r="H820" s="85"/>
      <c r="I820" s="78"/>
      <c r="J820" s="76" t="s">
        <v>3</v>
      </c>
      <c r="K820" s="76" t="s">
        <v>59</v>
      </c>
      <c r="L820" s="76" t="s">
        <v>60</v>
      </c>
    </row>
    <row r="821" spans="1:12" ht="15.75" x14ac:dyDescent="0.25">
      <c r="A821" s="104" t="s">
        <v>1364</v>
      </c>
      <c r="B821" s="104" t="s">
        <v>349</v>
      </c>
      <c r="C821" s="76" t="s">
        <v>223</v>
      </c>
      <c r="D821" s="86" t="s">
        <v>1563</v>
      </c>
      <c r="E821" s="86" t="s">
        <v>53</v>
      </c>
      <c r="F821" s="84">
        <v>58456</v>
      </c>
      <c r="G821" s="76" t="s">
        <v>13</v>
      </c>
      <c r="H821" s="85"/>
      <c r="I821" s="78"/>
      <c r="J821" s="76" t="s">
        <v>2</v>
      </c>
      <c r="K821" s="76" t="s">
        <v>14</v>
      </c>
      <c r="L821" s="76" t="s">
        <v>15</v>
      </c>
    </row>
    <row r="822" spans="1:12" ht="15.75" x14ac:dyDescent="0.25">
      <c r="A822" s="104" t="s">
        <v>278</v>
      </c>
      <c r="B822" s="104" t="s">
        <v>1738</v>
      </c>
      <c r="C822" s="76" t="s">
        <v>144</v>
      </c>
      <c r="D822" s="86" t="s">
        <v>1739</v>
      </c>
      <c r="E822" s="86" t="s">
        <v>607</v>
      </c>
      <c r="F822" s="84">
        <v>58454</v>
      </c>
      <c r="G822" s="76" t="s">
        <v>13</v>
      </c>
      <c r="H822" s="84"/>
      <c r="I822" s="78"/>
      <c r="J822" s="76" t="s">
        <v>246</v>
      </c>
      <c r="K822" s="76" t="s">
        <v>14</v>
      </c>
      <c r="L822" s="76" t="s">
        <v>15</v>
      </c>
    </row>
    <row r="823" spans="1:12" ht="15.75" x14ac:dyDescent="0.25">
      <c r="A823" s="104" t="s">
        <v>1564</v>
      </c>
      <c r="B823" s="104" t="s">
        <v>139</v>
      </c>
      <c r="C823" s="76"/>
      <c r="D823" s="86" t="s">
        <v>1184</v>
      </c>
      <c r="E823" s="86" t="s">
        <v>53</v>
      </c>
      <c r="F823" s="84">
        <v>58345</v>
      </c>
      <c r="G823" s="76" t="s">
        <v>13</v>
      </c>
      <c r="H823" s="85"/>
      <c r="I823" s="78"/>
      <c r="J823" s="76" t="s">
        <v>2</v>
      </c>
      <c r="K823" s="76" t="s">
        <v>14</v>
      </c>
      <c r="L823" s="76" t="s">
        <v>15</v>
      </c>
    </row>
    <row r="824" spans="1:12" ht="15.75" x14ac:dyDescent="0.25">
      <c r="A824" s="105" t="s">
        <v>1457</v>
      </c>
      <c r="B824" s="105" t="s">
        <v>175</v>
      </c>
      <c r="C824" s="80" t="s">
        <v>3646</v>
      </c>
      <c r="D824" s="79" t="s">
        <v>4020</v>
      </c>
      <c r="E824" s="79" t="s">
        <v>530</v>
      </c>
      <c r="F824" s="85">
        <v>58257</v>
      </c>
      <c r="G824" s="80" t="s">
        <v>13</v>
      </c>
      <c r="H824" s="84"/>
      <c r="I824" s="84"/>
      <c r="J824" s="80" t="s">
        <v>3</v>
      </c>
      <c r="K824" s="80" t="s">
        <v>59</v>
      </c>
      <c r="L824" s="80" t="s">
        <v>60</v>
      </c>
    </row>
    <row r="825" spans="1:12" ht="15.75" x14ac:dyDescent="0.25">
      <c r="A825" s="105" t="s">
        <v>1572</v>
      </c>
      <c r="B825" s="105" t="s">
        <v>1573</v>
      </c>
      <c r="C825" s="76"/>
      <c r="D825" s="79" t="s">
        <v>201</v>
      </c>
      <c r="E825" s="79" t="s">
        <v>530</v>
      </c>
      <c r="F825" s="85">
        <v>58257</v>
      </c>
      <c r="G825" s="80" t="s">
        <v>13</v>
      </c>
      <c r="H825" s="84"/>
      <c r="I825" s="78"/>
      <c r="J825" s="80" t="s">
        <v>3</v>
      </c>
      <c r="K825" s="80" t="s">
        <v>59</v>
      </c>
      <c r="L825" s="80" t="s">
        <v>60</v>
      </c>
    </row>
    <row r="826" spans="1:12" ht="15.75" x14ac:dyDescent="0.25">
      <c r="A826" s="105" t="s">
        <v>1280</v>
      </c>
      <c r="B826" s="105" t="s">
        <v>227</v>
      </c>
      <c r="C826" s="80" t="s">
        <v>3520</v>
      </c>
      <c r="D826" s="79" t="s">
        <v>195</v>
      </c>
      <c r="E826" s="79" t="s">
        <v>1281</v>
      </c>
      <c r="F826" s="85">
        <v>58180</v>
      </c>
      <c r="G826" s="80" t="s">
        <v>13</v>
      </c>
      <c r="H826" s="84"/>
      <c r="I826" s="84"/>
      <c r="J826" s="80" t="s">
        <v>3</v>
      </c>
      <c r="K826" s="80" t="s">
        <v>59</v>
      </c>
      <c r="L826" s="80" t="s">
        <v>60</v>
      </c>
    </row>
    <row r="827" spans="1:12" ht="15.75" x14ac:dyDescent="0.25">
      <c r="A827" s="104" t="s">
        <v>1584</v>
      </c>
      <c r="B827" s="104" t="s">
        <v>781</v>
      </c>
      <c r="C827" s="76" t="s">
        <v>3656</v>
      </c>
      <c r="D827" s="86" t="s">
        <v>359</v>
      </c>
      <c r="E827" s="86" t="s">
        <v>113</v>
      </c>
      <c r="F827" s="84">
        <v>58140</v>
      </c>
      <c r="G827" s="76" t="s">
        <v>13</v>
      </c>
      <c r="H827" s="84"/>
      <c r="I827" s="78"/>
      <c r="J827" s="76" t="s">
        <v>2</v>
      </c>
      <c r="K827" s="76" t="s">
        <v>14</v>
      </c>
      <c r="L827" s="76" t="s">
        <v>15</v>
      </c>
    </row>
    <row r="828" spans="1:12" ht="15.75" x14ac:dyDescent="0.25">
      <c r="A828" s="105" t="s">
        <v>1144</v>
      </c>
      <c r="B828" s="105" t="s">
        <v>4021</v>
      </c>
      <c r="C828" s="80" t="s">
        <v>609</v>
      </c>
      <c r="D828" s="79" t="s">
        <v>1546</v>
      </c>
      <c r="E828" s="79" t="s">
        <v>321</v>
      </c>
      <c r="F828" s="85">
        <v>58140</v>
      </c>
      <c r="G828" s="76" t="s">
        <v>13</v>
      </c>
      <c r="H828" s="85"/>
      <c r="I828" s="78"/>
      <c r="J828" s="80" t="s">
        <v>2</v>
      </c>
      <c r="K828" s="80" t="s">
        <v>14</v>
      </c>
      <c r="L828" s="80" t="s">
        <v>15</v>
      </c>
    </row>
    <row r="829" spans="1:12" ht="15.75" x14ac:dyDescent="0.25">
      <c r="A829" s="104" t="s">
        <v>4022</v>
      </c>
      <c r="B829" s="104" t="s">
        <v>210</v>
      </c>
      <c r="C829" s="76" t="s">
        <v>87</v>
      </c>
      <c r="D829" s="86" t="s">
        <v>1027</v>
      </c>
      <c r="E829" s="86" t="s">
        <v>53</v>
      </c>
      <c r="F829" s="84">
        <v>58140</v>
      </c>
      <c r="G829" s="76" t="s">
        <v>13</v>
      </c>
      <c r="H829" s="84"/>
      <c r="I829" s="78"/>
      <c r="J829" s="76" t="s">
        <v>2</v>
      </c>
      <c r="K829" s="76" t="s">
        <v>14</v>
      </c>
      <c r="L829" s="76" t="s">
        <v>15</v>
      </c>
    </row>
    <row r="830" spans="1:12" ht="15.75" x14ac:dyDescent="0.25">
      <c r="A830" s="104" t="s">
        <v>1522</v>
      </c>
      <c r="B830" s="104" t="s">
        <v>1523</v>
      </c>
      <c r="C830" s="76"/>
      <c r="D830" s="86" t="s">
        <v>588</v>
      </c>
      <c r="E830" s="86" t="s">
        <v>603</v>
      </c>
      <c r="F830" s="84">
        <v>58062</v>
      </c>
      <c r="G830" s="76" t="s">
        <v>13</v>
      </c>
      <c r="H830" s="84"/>
      <c r="I830" s="78"/>
      <c r="J830" s="76" t="s">
        <v>3</v>
      </c>
      <c r="K830" s="76" t="s">
        <v>59</v>
      </c>
      <c r="L830" s="76" t="s">
        <v>60</v>
      </c>
    </row>
    <row r="831" spans="1:12" ht="15.75" x14ac:dyDescent="0.25">
      <c r="A831" s="105" t="s">
        <v>3597</v>
      </c>
      <c r="B831" s="105" t="s">
        <v>95</v>
      </c>
      <c r="C831" s="80" t="s">
        <v>1132</v>
      </c>
      <c r="D831" s="79" t="s">
        <v>588</v>
      </c>
      <c r="E831" s="79" t="s">
        <v>205</v>
      </c>
      <c r="F831" s="85">
        <v>57880</v>
      </c>
      <c r="G831" s="80" t="s">
        <v>13</v>
      </c>
      <c r="H831" s="84"/>
      <c r="I831" s="84"/>
      <c r="J831" s="80" t="s">
        <v>3</v>
      </c>
      <c r="K831" s="80" t="s">
        <v>59</v>
      </c>
      <c r="L831" s="80" t="s">
        <v>60</v>
      </c>
    </row>
    <row r="832" spans="1:12" ht="15.75" x14ac:dyDescent="0.25">
      <c r="A832" s="104" t="s">
        <v>2787</v>
      </c>
      <c r="B832" s="104" t="s">
        <v>1111</v>
      </c>
      <c r="C832" s="76" t="s">
        <v>774</v>
      </c>
      <c r="D832" s="86" t="s">
        <v>2839</v>
      </c>
      <c r="E832" s="86" t="s">
        <v>1725</v>
      </c>
      <c r="F832" s="84">
        <v>57857</v>
      </c>
      <c r="G832" s="76" t="s">
        <v>13</v>
      </c>
      <c r="H832" s="84"/>
      <c r="I832" s="78"/>
      <c r="J832" s="76" t="s">
        <v>2</v>
      </c>
      <c r="K832" s="76" t="s">
        <v>14</v>
      </c>
      <c r="L832" s="76" t="s">
        <v>15</v>
      </c>
    </row>
    <row r="833" spans="1:12" ht="15.75" x14ac:dyDescent="0.25">
      <c r="A833" s="105" t="s">
        <v>1293</v>
      </c>
      <c r="B833" s="105" t="s">
        <v>311</v>
      </c>
      <c r="C833" s="80" t="s">
        <v>344</v>
      </c>
      <c r="D833" s="79" t="s">
        <v>201</v>
      </c>
      <c r="E833" s="79" t="s">
        <v>380</v>
      </c>
      <c r="F833" s="85">
        <v>57843</v>
      </c>
      <c r="G833" s="80" t="s">
        <v>13</v>
      </c>
      <c r="H833" s="84"/>
      <c r="I833" s="78"/>
      <c r="J833" s="80" t="s">
        <v>3</v>
      </c>
      <c r="K833" s="80" t="s">
        <v>59</v>
      </c>
      <c r="L833" s="80" t="s">
        <v>60</v>
      </c>
    </row>
    <row r="834" spans="1:12" ht="15.75" x14ac:dyDescent="0.25">
      <c r="A834" s="104" t="s">
        <v>209</v>
      </c>
      <c r="B834" s="104" t="s">
        <v>772</v>
      </c>
      <c r="C834" s="76" t="s">
        <v>315</v>
      </c>
      <c r="D834" s="86" t="s">
        <v>1266</v>
      </c>
      <c r="E834" s="86" t="s">
        <v>1261</v>
      </c>
      <c r="F834" s="84">
        <v>57822</v>
      </c>
      <c r="G834" s="76" t="s">
        <v>13</v>
      </c>
      <c r="H834" s="84"/>
      <c r="I834" s="84"/>
      <c r="J834" s="76" t="s">
        <v>2</v>
      </c>
      <c r="K834" s="76" t="s">
        <v>14</v>
      </c>
      <c r="L834" s="76" t="s">
        <v>15</v>
      </c>
    </row>
    <row r="835" spans="1:12" ht="15.75" x14ac:dyDescent="0.25">
      <c r="A835" s="104" t="s">
        <v>1636</v>
      </c>
      <c r="B835" s="104" t="s">
        <v>918</v>
      </c>
      <c r="C835" s="76" t="s">
        <v>12</v>
      </c>
      <c r="D835" s="86" t="s">
        <v>4023</v>
      </c>
      <c r="E835" s="86" t="s">
        <v>694</v>
      </c>
      <c r="F835" s="84">
        <v>57822</v>
      </c>
      <c r="G835" s="76" t="s">
        <v>13</v>
      </c>
      <c r="H835" s="84"/>
      <c r="I835" s="85"/>
      <c r="J835" s="76" t="s">
        <v>2</v>
      </c>
      <c r="K835" s="76" t="s">
        <v>14</v>
      </c>
      <c r="L835" s="76" t="s">
        <v>15</v>
      </c>
    </row>
    <row r="836" spans="1:12" ht="15.75" x14ac:dyDescent="0.25">
      <c r="A836" s="105" t="s">
        <v>3659</v>
      </c>
      <c r="B836" s="105" t="s">
        <v>95</v>
      </c>
      <c r="C836" s="80" t="s">
        <v>313</v>
      </c>
      <c r="D836" s="79" t="s">
        <v>1888</v>
      </c>
      <c r="E836" s="79" t="s">
        <v>2740</v>
      </c>
      <c r="F836" s="85">
        <v>57796</v>
      </c>
      <c r="G836" s="76" t="s">
        <v>13</v>
      </c>
      <c r="H836" s="85"/>
      <c r="I836" s="78"/>
      <c r="J836" s="80" t="s">
        <v>2</v>
      </c>
      <c r="K836" s="80" t="s">
        <v>14</v>
      </c>
      <c r="L836" s="80" t="s">
        <v>15</v>
      </c>
    </row>
    <row r="837" spans="1:12" ht="15.75" x14ac:dyDescent="0.25">
      <c r="A837" s="104" t="s">
        <v>659</v>
      </c>
      <c r="B837" s="104" t="s">
        <v>8</v>
      </c>
      <c r="C837" s="76" t="s">
        <v>349</v>
      </c>
      <c r="D837" s="86" t="s">
        <v>1940</v>
      </c>
      <c r="E837" s="86" t="s">
        <v>570</v>
      </c>
      <c r="F837" s="84">
        <v>57742</v>
      </c>
      <c r="G837" s="76" t="s">
        <v>13</v>
      </c>
      <c r="H837" s="85">
        <v>2000</v>
      </c>
      <c r="I837" s="78"/>
      <c r="J837" s="76" t="s">
        <v>2</v>
      </c>
      <c r="K837" s="76" t="s">
        <v>14</v>
      </c>
      <c r="L837" s="76" t="s">
        <v>15</v>
      </c>
    </row>
    <row r="838" spans="1:12" ht="15.75" x14ac:dyDescent="0.25">
      <c r="A838" s="104" t="s">
        <v>1745</v>
      </c>
      <c r="B838" s="104" t="s">
        <v>838</v>
      </c>
      <c r="C838" s="76" t="s">
        <v>3661</v>
      </c>
      <c r="D838" s="86" t="s">
        <v>1746</v>
      </c>
      <c r="E838" s="86" t="s">
        <v>240</v>
      </c>
      <c r="F838" s="84">
        <v>57710</v>
      </c>
      <c r="G838" s="76" t="s">
        <v>13</v>
      </c>
      <c r="H838" s="84"/>
      <c r="I838" s="85"/>
      <c r="J838" s="76" t="s">
        <v>2</v>
      </c>
      <c r="K838" s="76" t="s">
        <v>14</v>
      </c>
      <c r="L838" s="76" t="s">
        <v>15</v>
      </c>
    </row>
    <row r="839" spans="1:12" ht="15.75" x14ac:dyDescent="0.25">
      <c r="A839" s="104" t="s">
        <v>2405</v>
      </c>
      <c r="B839" s="104" t="s">
        <v>1499</v>
      </c>
      <c r="C839" s="76" t="s">
        <v>3520</v>
      </c>
      <c r="D839" s="86" t="s">
        <v>3662</v>
      </c>
      <c r="E839" s="86" t="s">
        <v>270</v>
      </c>
      <c r="F839" s="84">
        <v>57628</v>
      </c>
      <c r="G839" s="76" t="s">
        <v>13</v>
      </c>
      <c r="H839" s="84"/>
      <c r="I839" s="85"/>
      <c r="J839" s="76" t="s">
        <v>2</v>
      </c>
      <c r="K839" s="76" t="s">
        <v>14</v>
      </c>
      <c r="L839" s="76" t="s">
        <v>15</v>
      </c>
    </row>
    <row r="840" spans="1:12" ht="15.75" x14ac:dyDescent="0.25">
      <c r="A840" s="104" t="s">
        <v>1448</v>
      </c>
      <c r="B840" s="104" t="s">
        <v>351</v>
      </c>
      <c r="C840" s="76" t="s">
        <v>115</v>
      </c>
      <c r="D840" s="86" t="s">
        <v>201</v>
      </c>
      <c r="E840" s="86" t="s">
        <v>814</v>
      </c>
      <c r="F840" s="84">
        <v>57556</v>
      </c>
      <c r="G840" s="76" t="s">
        <v>13</v>
      </c>
      <c r="H840" s="85"/>
      <c r="I840" s="78"/>
      <c r="J840" s="76" t="s">
        <v>3</v>
      </c>
      <c r="K840" s="76" t="s">
        <v>59</v>
      </c>
      <c r="L840" s="76" t="s">
        <v>60</v>
      </c>
    </row>
    <row r="841" spans="1:12" ht="15.75" x14ac:dyDescent="0.25">
      <c r="A841" s="105" t="s">
        <v>1623</v>
      </c>
      <c r="B841" s="105" t="s">
        <v>774</v>
      </c>
      <c r="C841" s="80" t="s">
        <v>51</v>
      </c>
      <c r="D841" s="79" t="s">
        <v>359</v>
      </c>
      <c r="E841" s="79" t="s">
        <v>570</v>
      </c>
      <c r="F841" s="85">
        <v>57541</v>
      </c>
      <c r="G841" s="80" t="s">
        <v>13</v>
      </c>
      <c r="H841" s="85"/>
      <c r="I841" s="78"/>
      <c r="J841" s="80" t="s">
        <v>2</v>
      </c>
      <c r="K841" s="80" t="s">
        <v>14</v>
      </c>
      <c r="L841" s="80" t="s">
        <v>15</v>
      </c>
    </row>
    <row r="842" spans="1:12" ht="15.75" x14ac:dyDescent="0.25">
      <c r="A842" s="105" t="s">
        <v>1294</v>
      </c>
      <c r="B842" s="105" t="s">
        <v>1256</v>
      </c>
      <c r="C842" s="80" t="s">
        <v>1148</v>
      </c>
      <c r="D842" s="79" t="s">
        <v>195</v>
      </c>
      <c r="E842" s="79" t="s">
        <v>1281</v>
      </c>
      <c r="F842" s="85">
        <v>57537</v>
      </c>
      <c r="G842" s="80" t="s">
        <v>13</v>
      </c>
      <c r="H842" s="84"/>
      <c r="I842" s="78"/>
      <c r="J842" s="80" t="s">
        <v>3</v>
      </c>
      <c r="K842" s="80" t="s">
        <v>59</v>
      </c>
      <c r="L842" s="80" t="s">
        <v>60</v>
      </c>
    </row>
    <row r="843" spans="1:12" ht="15.75" x14ac:dyDescent="0.25">
      <c r="A843" s="104" t="s">
        <v>2618</v>
      </c>
      <c r="B843" s="104" t="s">
        <v>1328</v>
      </c>
      <c r="C843" s="76" t="s">
        <v>58</v>
      </c>
      <c r="D843" s="86" t="s">
        <v>3056</v>
      </c>
      <c r="E843" s="86" t="s">
        <v>211</v>
      </c>
      <c r="F843" s="84">
        <v>57534</v>
      </c>
      <c r="G843" s="76" t="s">
        <v>63</v>
      </c>
      <c r="H843" s="84"/>
      <c r="I843" s="78"/>
      <c r="J843" s="76" t="s">
        <v>1</v>
      </c>
      <c r="K843" s="76" t="s">
        <v>59</v>
      </c>
      <c r="L843" s="76" t="s">
        <v>60</v>
      </c>
    </row>
    <row r="844" spans="1:12" ht="15.75" x14ac:dyDescent="0.25">
      <c r="A844" s="105" t="s">
        <v>3663</v>
      </c>
      <c r="B844" s="105" t="s">
        <v>175</v>
      </c>
      <c r="C844" s="80" t="s">
        <v>2561</v>
      </c>
      <c r="D844" s="79" t="s">
        <v>3664</v>
      </c>
      <c r="E844" s="79" t="s">
        <v>658</v>
      </c>
      <c r="F844" s="85">
        <v>57525</v>
      </c>
      <c r="G844" s="80" t="s">
        <v>13</v>
      </c>
      <c r="H844" s="84"/>
      <c r="I844" s="78"/>
      <c r="J844" s="80" t="s">
        <v>2</v>
      </c>
      <c r="K844" s="80" t="s">
        <v>14</v>
      </c>
      <c r="L844" s="80" t="s">
        <v>15</v>
      </c>
    </row>
    <row r="845" spans="1:12" ht="15.75" x14ac:dyDescent="0.25">
      <c r="A845" s="104" t="s">
        <v>4024</v>
      </c>
      <c r="B845" s="104" t="s">
        <v>8</v>
      </c>
      <c r="C845" s="76" t="s">
        <v>12</v>
      </c>
      <c r="D845" s="86" t="s">
        <v>1888</v>
      </c>
      <c r="E845" s="86" t="s">
        <v>443</v>
      </c>
      <c r="F845" s="84">
        <v>57506</v>
      </c>
      <c r="G845" s="76" t="s">
        <v>13</v>
      </c>
      <c r="H845" s="84"/>
      <c r="I845" s="78"/>
      <c r="J845" s="76" t="s">
        <v>2</v>
      </c>
      <c r="K845" s="76" t="s">
        <v>14</v>
      </c>
      <c r="L845" s="76" t="s">
        <v>15</v>
      </c>
    </row>
    <row r="846" spans="1:12" ht="15.75" x14ac:dyDescent="0.25">
      <c r="A846" s="104" t="s">
        <v>1783</v>
      </c>
      <c r="B846" s="104" t="s">
        <v>1784</v>
      </c>
      <c r="C846" s="76" t="s">
        <v>3510</v>
      </c>
      <c r="D846" s="86" t="s">
        <v>1785</v>
      </c>
      <c r="E846" s="86" t="s">
        <v>812</v>
      </c>
      <c r="F846" s="84">
        <v>57461</v>
      </c>
      <c r="G846" s="76" t="s">
        <v>13</v>
      </c>
      <c r="H846" s="85"/>
      <c r="I846" s="78"/>
      <c r="J846" s="76" t="s">
        <v>2</v>
      </c>
      <c r="K846" s="76" t="s">
        <v>14</v>
      </c>
      <c r="L846" s="76" t="s">
        <v>15</v>
      </c>
    </row>
    <row r="847" spans="1:12" ht="15.75" x14ac:dyDescent="0.25">
      <c r="A847" s="104" t="s">
        <v>256</v>
      </c>
      <c r="B847" s="104" t="s">
        <v>1145</v>
      </c>
      <c r="C847" s="76" t="s">
        <v>51</v>
      </c>
      <c r="D847" s="86" t="s">
        <v>3665</v>
      </c>
      <c r="E847" s="86" t="s">
        <v>120</v>
      </c>
      <c r="F847" s="84">
        <v>57439</v>
      </c>
      <c r="G847" s="76" t="s">
        <v>13</v>
      </c>
      <c r="H847" s="85"/>
      <c r="I847" s="78"/>
      <c r="J847" s="76" t="s">
        <v>2</v>
      </c>
      <c r="K847" s="76" t="s">
        <v>14</v>
      </c>
      <c r="L847" s="76" t="s">
        <v>15</v>
      </c>
    </row>
    <row r="848" spans="1:12" ht="15.75" x14ac:dyDescent="0.25">
      <c r="A848" s="105" t="s">
        <v>86</v>
      </c>
      <c r="B848" s="105" t="s">
        <v>426</v>
      </c>
      <c r="C848" s="80" t="s">
        <v>3639</v>
      </c>
      <c r="D848" s="79" t="s">
        <v>201</v>
      </c>
      <c r="E848" s="79" t="s">
        <v>2582</v>
      </c>
      <c r="F848" s="85">
        <v>57436</v>
      </c>
      <c r="G848" s="80" t="s">
        <v>13</v>
      </c>
      <c r="H848" s="84"/>
      <c r="I848" s="85"/>
      <c r="J848" s="80" t="s">
        <v>1</v>
      </c>
      <c r="K848" s="80" t="s">
        <v>59</v>
      </c>
      <c r="L848" s="80" t="s">
        <v>60</v>
      </c>
    </row>
    <row r="849" spans="1:12" ht="15.75" x14ac:dyDescent="0.25">
      <c r="A849" s="105" t="s">
        <v>1790</v>
      </c>
      <c r="B849" s="105" t="s">
        <v>495</v>
      </c>
      <c r="C849" s="80" t="s">
        <v>3412</v>
      </c>
      <c r="D849" s="79" t="s">
        <v>1791</v>
      </c>
      <c r="E849" s="79" t="s">
        <v>270</v>
      </c>
      <c r="F849" s="85">
        <v>57286</v>
      </c>
      <c r="G849" s="80" t="s">
        <v>13</v>
      </c>
      <c r="H849" s="84"/>
      <c r="I849" s="85"/>
      <c r="J849" s="80" t="s">
        <v>2</v>
      </c>
      <c r="K849" s="80" t="s">
        <v>14</v>
      </c>
      <c r="L849" s="80" t="s">
        <v>15</v>
      </c>
    </row>
    <row r="850" spans="1:12" ht="15.75" x14ac:dyDescent="0.25">
      <c r="A850" s="104" t="s">
        <v>1463</v>
      </c>
      <c r="B850" s="104" t="s">
        <v>1464</v>
      </c>
      <c r="C850" s="76"/>
      <c r="D850" s="86" t="s">
        <v>201</v>
      </c>
      <c r="E850" s="86" t="s">
        <v>497</v>
      </c>
      <c r="F850" s="84">
        <v>57228</v>
      </c>
      <c r="G850" s="76" t="s">
        <v>13</v>
      </c>
      <c r="H850" s="84"/>
      <c r="I850" s="78"/>
      <c r="J850" s="76" t="s">
        <v>3</v>
      </c>
      <c r="K850" s="76" t="s">
        <v>59</v>
      </c>
      <c r="L850" s="76" t="s">
        <v>60</v>
      </c>
    </row>
    <row r="851" spans="1:12" ht="15.75" x14ac:dyDescent="0.25">
      <c r="A851" s="104" t="s">
        <v>1792</v>
      </c>
      <c r="B851" s="104" t="s">
        <v>587</v>
      </c>
      <c r="C851" s="76" t="s">
        <v>207</v>
      </c>
      <c r="D851" s="86" t="s">
        <v>1793</v>
      </c>
      <c r="E851" s="86" t="s">
        <v>48</v>
      </c>
      <c r="F851" s="84">
        <v>57222</v>
      </c>
      <c r="G851" s="76" t="s">
        <v>13</v>
      </c>
      <c r="H851" s="84"/>
      <c r="I851" s="85"/>
      <c r="J851" s="76" t="s">
        <v>2</v>
      </c>
      <c r="K851" s="76" t="s">
        <v>14</v>
      </c>
      <c r="L851" s="76" t="s">
        <v>15</v>
      </c>
    </row>
    <row r="852" spans="1:12" ht="15.75" x14ac:dyDescent="0.25">
      <c r="A852" s="105" t="s">
        <v>3432</v>
      </c>
      <c r="B852" s="105" t="s">
        <v>893</v>
      </c>
      <c r="C852" s="80" t="s">
        <v>43</v>
      </c>
      <c r="D852" s="79" t="s">
        <v>4025</v>
      </c>
      <c r="E852" s="79" t="s">
        <v>666</v>
      </c>
      <c r="F852" s="85">
        <v>57222</v>
      </c>
      <c r="G852" s="76" t="s">
        <v>13</v>
      </c>
      <c r="H852" s="85"/>
      <c r="I852" s="85"/>
      <c r="J852" s="80" t="s">
        <v>2</v>
      </c>
      <c r="K852" s="80" t="s">
        <v>14</v>
      </c>
      <c r="L852" s="80" t="s">
        <v>15</v>
      </c>
    </row>
    <row r="853" spans="1:12" ht="15.75" x14ac:dyDescent="0.25">
      <c r="A853" s="104" t="s">
        <v>1046</v>
      </c>
      <c r="B853" s="104" t="s">
        <v>609</v>
      </c>
      <c r="C853" s="76" t="s">
        <v>3510</v>
      </c>
      <c r="D853" s="86" t="s">
        <v>1714</v>
      </c>
      <c r="E853" s="86" t="s">
        <v>1490</v>
      </c>
      <c r="F853" s="84">
        <v>57222</v>
      </c>
      <c r="G853" s="76" t="s">
        <v>13</v>
      </c>
      <c r="H853" s="84"/>
      <c r="I853" s="78"/>
      <c r="J853" s="76" t="s">
        <v>2</v>
      </c>
      <c r="K853" s="76" t="s">
        <v>14</v>
      </c>
      <c r="L853" s="76" t="s">
        <v>15</v>
      </c>
    </row>
    <row r="854" spans="1:12" ht="15.75" x14ac:dyDescent="0.25">
      <c r="A854" s="105" t="s">
        <v>3409</v>
      </c>
      <c r="B854" s="105" t="s">
        <v>3657</v>
      </c>
      <c r="C854" s="80" t="s">
        <v>13</v>
      </c>
      <c r="D854" s="79" t="s">
        <v>712</v>
      </c>
      <c r="E854" s="79" t="s">
        <v>508</v>
      </c>
      <c r="F854" s="85">
        <v>57222</v>
      </c>
      <c r="G854" s="76" t="s">
        <v>13</v>
      </c>
      <c r="H854" s="85"/>
      <c r="I854" s="78"/>
      <c r="J854" s="80" t="s">
        <v>3</v>
      </c>
      <c r="K854" s="80" t="s">
        <v>59</v>
      </c>
      <c r="L854" s="80" t="s">
        <v>60</v>
      </c>
    </row>
    <row r="855" spans="1:12" ht="15.75" x14ac:dyDescent="0.25">
      <c r="A855" s="105" t="s">
        <v>556</v>
      </c>
      <c r="B855" s="105" t="s">
        <v>1663</v>
      </c>
      <c r="C855" s="80" t="s">
        <v>144</v>
      </c>
      <c r="D855" s="79" t="s">
        <v>359</v>
      </c>
      <c r="E855" s="79" t="s">
        <v>1665</v>
      </c>
      <c r="F855" s="85">
        <v>57222</v>
      </c>
      <c r="G855" s="80" t="s">
        <v>13</v>
      </c>
      <c r="H855" s="84"/>
      <c r="I855" s="85"/>
      <c r="J855" s="80" t="s">
        <v>2</v>
      </c>
      <c r="K855" s="80" t="s">
        <v>14</v>
      </c>
      <c r="L855" s="80" t="s">
        <v>15</v>
      </c>
    </row>
    <row r="856" spans="1:12" ht="15.75" x14ac:dyDescent="0.25">
      <c r="A856" s="104" t="s">
        <v>1794</v>
      </c>
      <c r="B856" s="104" t="s">
        <v>86</v>
      </c>
      <c r="C856" s="76" t="s">
        <v>340</v>
      </c>
      <c r="D856" s="86" t="s">
        <v>1795</v>
      </c>
      <c r="E856" s="86" t="s">
        <v>706</v>
      </c>
      <c r="F856" s="84">
        <v>57222</v>
      </c>
      <c r="G856" s="76" t="s">
        <v>13</v>
      </c>
      <c r="H856" s="84"/>
      <c r="I856" s="78"/>
      <c r="J856" s="76" t="s">
        <v>2</v>
      </c>
      <c r="K856" s="76" t="s">
        <v>14</v>
      </c>
      <c r="L856" s="76" t="s">
        <v>15</v>
      </c>
    </row>
    <row r="857" spans="1:12" ht="15.75" x14ac:dyDescent="0.25">
      <c r="A857" s="105" t="s">
        <v>952</v>
      </c>
      <c r="B857" s="105" t="s">
        <v>372</v>
      </c>
      <c r="C857" s="80" t="s">
        <v>31</v>
      </c>
      <c r="D857" s="79" t="s">
        <v>2805</v>
      </c>
      <c r="E857" s="79" t="s">
        <v>603</v>
      </c>
      <c r="F857" s="85">
        <v>57180</v>
      </c>
      <c r="G857" s="80" t="s">
        <v>13</v>
      </c>
      <c r="H857" s="85">
        <v>2000</v>
      </c>
      <c r="I857" s="84"/>
      <c r="J857" s="80" t="s">
        <v>3</v>
      </c>
      <c r="K857" s="80" t="s">
        <v>59</v>
      </c>
      <c r="L857" s="80" t="s">
        <v>60</v>
      </c>
    </row>
    <row r="858" spans="1:12" ht="15.75" x14ac:dyDescent="0.25">
      <c r="A858" s="105" t="s">
        <v>3669</v>
      </c>
      <c r="B858" s="105" t="s">
        <v>717</v>
      </c>
      <c r="C858" s="76"/>
      <c r="D858" s="79" t="s">
        <v>3727</v>
      </c>
      <c r="E858" s="79" t="s">
        <v>497</v>
      </c>
      <c r="F858" s="85">
        <v>57173</v>
      </c>
      <c r="G858" s="76" t="s">
        <v>13</v>
      </c>
      <c r="H858" s="85"/>
      <c r="I858" s="78"/>
      <c r="J858" s="80" t="s">
        <v>3</v>
      </c>
      <c r="K858" s="80" t="s">
        <v>59</v>
      </c>
      <c r="L858" s="80" t="s">
        <v>60</v>
      </c>
    </row>
    <row r="859" spans="1:12" ht="15.75" x14ac:dyDescent="0.25">
      <c r="A859" s="104" t="s">
        <v>1683</v>
      </c>
      <c r="B859" s="104" t="s">
        <v>127</v>
      </c>
      <c r="C859" s="76" t="s">
        <v>349</v>
      </c>
      <c r="D859" s="86" t="s">
        <v>201</v>
      </c>
      <c r="E859" s="86" t="s">
        <v>497</v>
      </c>
      <c r="F859" s="84">
        <v>57171</v>
      </c>
      <c r="G859" s="76" t="s">
        <v>13</v>
      </c>
      <c r="H859" s="84"/>
      <c r="I859" s="78"/>
      <c r="J859" s="76" t="s">
        <v>3</v>
      </c>
      <c r="K859" s="76" t="s">
        <v>59</v>
      </c>
      <c r="L859" s="76" t="s">
        <v>60</v>
      </c>
    </row>
    <row r="860" spans="1:12" ht="15.75" x14ac:dyDescent="0.25">
      <c r="A860" s="104" t="s">
        <v>3658</v>
      </c>
      <c r="B860" s="104" t="s">
        <v>1815</v>
      </c>
      <c r="C860" s="76" t="s">
        <v>1165</v>
      </c>
      <c r="D860" s="86" t="s">
        <v>201</v>
      </c>
      <c r="E860" s="86" t="s">
        <v>603</v>
      </c>
      <c r="F860" s="84">
        <v>57166</v>
      </c>
      <c r="G860" s="76" t="s">
        <v>13</v>
      </c>
      <c r="H860" s="84"/>
      <c r="I860" s="78"/>
      <c r="J860" s="76" t="s">
        <v>3</v>
      </c>
      <c r="K860" s="76" t="s">
        <v>59</v>
      </c>
      <c r="L860" s="76" t="s">
        <v>60</v>
      </c>
    </row>
    <row r="861" spans="1:12" ht="15.75" x14ac:dyDescent="0.25">
      <c r="A861" s="104" t="s">
        <v>4026</v>
      </c>
      <c r="B861" s="104" t="s">
        <v>877</v>
      </c>
      <c r="C861" s="76" t="s">
        <v>82</v>
      </c>
      <c r="D861" s="86" t="s">
        <v>201</v>
      </c>
      <c r="E861" s="86" t="s">
        <v>302</v>
      </c>
      <c r="F861" s="84">
        <v>57000</v>
      </c>
      <c r="G861" s="76" t="s">
        <v>13</v>
      </c>
      <c r="H861" s="84"/>
      <c r="I861" s="78"/>
      <c r="J861" s="76" t="s">
        <v>3</v>
      </c>
      <c r="K861" s="76" t="s">
        <v>59</v>
      </c>
      <c r="L861" s="76" t="s">
        <v>60</v>
      </c>
    </row>
    <row r="862" spans="1:12" ht="15.75" x14ac:dyDescent="0.25">
      <c r="A862" s="105" t="s">
        <v>266</v>
      </c>
      <c r="B862" s="105" t="s">
        <v>147</v>
      </c>
      <c r="C862" s="80" t="s">
        <v>87</v>
      </c>
      <c r="D862" s="79" t="s">
        <v>201</v>
      </c>
      <c r="E862" s="79" t="s">
        <v>582</v>
      </c>
      <c r="F862" s="85">
        <v>57000</v>
      </c>
      <c r="G862" s="80" t="s">
        <v>13</v>
      </c>
      <c r="H862" s="84"/>
      <c r="I862" s="78"/>
      <c r="J862" s="80" t="s">
        <v>3</v>
      </c>
      <c r="K862" s="80" t="s">
        <v>59</v>
      </c>
      <c r="L862" s="80" t="s">
        <v>60</v>
      </c>
    </row>
    <row r="863" spans="1:12" ht="15.75" x14ac:dyDescent="0.25">
      <c r="A863" s="105" t="s">
        <v>2464</v>
      </c>
      <c r="B863" s="105" t="s">
        <v>62</v>
      </c>
      <c r="C863" s="80" t="s">
        <v>139</v>
      </c>
      <c r="D863" s="79" t="s">
        <v>201</v>
      </c>
      <c r="E863" s="79" t="s">
        <v>463</v>
      </c>
      <c r="F863" s="85">
        <v>56986</v>
      </c>
      <c r="G863" s="80" t="s">
        <v>13</v>
      </c>
      <c r="H863" s="84"/>
      <c r="I863" s="78"/>
      <c r="J863" s="80" t="s">
        <v>3</v>
      </c>
      <c r="K863" s="80" t="s">
        <v>59</v>
      </c>
      <c r="L863" s="80" t="s">
        <v>60</v>
      </c>
    </row>
    <row r="864" spans="1:12" ht="15.75" x14ac:dyDescent="0.25">
      <c r="A864" s="104" t="s">
        <v>3609</v>
      </c>
      <c r="B864" s="104" t="s">
        <v>2776</v>
      </c>
      <c r="C864" s="76"/>
      <c r="D864" s="86" t="s">
        <v>195</v>
      </c>
      <c r="E864" s="86" t="s">
        <v>410</v>
      </c>
      <c r="F864" s="84">
        <v>56919</v>
      </c>
      <c r="G864" s="76" t="s">
        <v>13</v>
      </c>
      <c r="H864" s="84"/>
      <c r="I864" s="78"/>
      <c r="J864" s="76" t="s">
        <v>1</v>
      </c>
      <c r="K864" s="76" t="s">
        <v>59</v>
      </c>
      <c r="L864" s="76" t="s">
        <v>60</v>
      </c>
    </row>
    <row r="865" spans="1:12" ht="15.75" x14ac:dyDescent="0.25">
      <c r="A865" s="104" t="s">
        <v>3673</v>
      </c>
      <c r="B865" s="104" t="s">
        <v>650</v>
      </c>
      <c r="C865" s="76" t="s">
        <v>313</v>
      </c>
      <c r="D865" s="86" t="s">
        <v>3674</v>
      </c>
      <c r="E865" s="86" t="s">
        <v>505</v>
      </c>
      <c r="F865" s="84">
        <v>56905</v>
      </c>
      <c r="G865" s="76" t="s">
        <v>13</v>
      </c>
      <c r="H865" s="84"/>
      <c r="I865" s="85"/>
      <c r="J865" s="76" t="s">
        <v>2</v>
      </c>
      <c r="K865" s="76" t="s">
        <v>14</v>
      </c>
      <c r="L865" s="76" t="s">
        <v>15</v>
      </c>
    </row>
    <row r="866" spans="1:12" ht="15.75" x14ac:dyDescent="0.25">
      <c r="A866" s="105" t="s">
        <v>1483</v>
      </c>
      <c r="B866" s="105" t="s">
        <v>1484</v>
      </c>
      <c r="C866" s="80" t="s">
        <v>774</v>
      </c>
      <c r="D866" s="79" t="s">
        <v>201</v>
      </c>
      <c r="E866" s="79" t="s">
        <v>814</v>
      </c>
      <c r="F866" s="85">
        <v>56900</v>
      </c>
      <c r="G866" s="80" t="s">
        <v>13</v>
      </c>
      <c r="H866" s="85"/>
      <c r="I866" s="78"/>
      <c r="J866" s="80" t="s">
        <v>3</v>
      </c>
      <c r="K866" s="80" t="s">
        <v>59</v>
      </c>
      <c r="L866" s="80" t="s">
        <v>60</v>
      </c>
    </row>
    <row r="867" spans="1:12" ht="15.75" x14ac:dyDescent="0.25">
      <c r="A867" s="105" t="s">
        <v>1891</v>
      </c>
      <c r="B867" s="105" t="s">
        <v>1482</v>
      </c>
      <c r="C867" s="80" t="s">
        <v>87</v>
      </c>
      <c r="D867" s="79" t="s">
        <v>782</v>
      </c>
      <c r="E867" s="79" t="s">
        <v>1082</v>
      </c>
      <c r="F867" s="85">
        <v>56897</v>
      </c>
      <c r="G867" s="76" t="s">
        <v>13</v>
      </c>
      <c r="H867" s="85"/>
      <c r="I867" s="78"/>
      <c r="J867" s="80" t="s">
        <v>3</v>
      </c>
      <c r="K867" s="80" t="s">
        <v>59</v>
      </c>
      <c r="L867" s="80" t="s">
        <v>60</v>
      </c>
    </row>
    <row r="868" spans="1:12" ht="15.75" x14ac:dyDescent="0.25">
      <c r="A868" s="104" t="s">
        <v>1487</v>
      </c>
      <c r="B868" s="104" t="s">
        <v>1488</v>
      </c>
      <c r="C868" s="76" t="s">
        <v>12</v>
      </c>
      <c r="D868" s="86" t="s">
        <v>1714</v>
      </c>
      <c r="E868" s="86" t="s">
        <v>1490</v>
      </c>
      <c r="F868" s="84">
        <v>56832</v>
      </c>
      <c r="G868" s="76" t="s">
        <v>13</v>
      </c>
      <c r="H868" s="84"/>
      <c r="I868" s="84"/>
      <c r="J868" s="76" t="s">
        <v>2</v>
      </c>
      <c r="K868" s="76" t="s">
        <v>14</v>
      </c>
      <c r="L868" s="76" t="s">
        <v>15</v>
      </c>
    </row>
    <row r="869" spans="1:12" ht="15.75" x14ac:dyDescent="0.25">
      <c r="A869" s="104" t="s">
        <v>1810</v>
      </c>
      <c r="B869" s="104" t="s">
        <v>282</v>
      </c>
      <c r="C869" s="76" t="s">
        <v>35</v>
      </c>
      <c r="D869" s="86" t="s">
        <v>4027</v>
      </c>
      <c r="E869" s="86" t="s">
        <v>96</v>
      </c>
      <c r="F869" s="84">
        <v>56825</v>
      </c>
      <c r="G869" s="76" t="s">
        <v>13</v>
      </c>
      <c r="H869" s="84"/>
      <c r="I869" s="78"/>
      <c r="J869" s="76" t="s">
        <v>2</v>
      </c>
      <c r="K869" s="76" t="s">
        <v>14</v>
      </c>
      <c r="L869" s="76" t="s">
        <v>15</v>
      </c>
    </row>
    <row r="870" spans="1:12" ht="15.75" x14ac:dyDescent="0.25">
      <c r="A870" s="105" t="s">
        <v>1373</v>
      </c>
      <c r="B870" s="105" t="s">
        <v>1374</v>
      </c>
      <c r="C870" s="76"/>
      <c r="D870" s="79" t="s">
        <v>201</v>
      </c>
      <c r="E870" s="79" t="s">
        <v>208</v>
      </c>
      <c r="F870" s="84">
        <v>56820</v>
      </c>
      <c r="G870" s="76" t="s">
        <v>13</v>
      </c>
      <c r="H870" s="85"/>
      <c r="I870" s="78"/>
      <c r="J870" s="76" t="s">
        <v>3</v>
      </c>
      <c r="K870" s="76" t="s">
        <v>59</v>
      </c>
      <c r="L870" s="76" t="s">
        <v>60</v>
      </c>
    </row>
    <row r="871" spans="1:12" ht="15.75" x14ac:dyDescent="0.25">
      <c r="A871" s="105" t="s">
        <v>1796</v>
      </c>
      <c r="B871" s="105" t="s">
        <v>448</v>
      </c>
      <c r="C871" s="80" t="s">
        <v>87</v>
      </c>
      <c r="D871" s="79" t="s">
        <v>201</v>
      </c>
      <c r="E871" s="79" t="s">
        <v>463</v>
      </c>
      <c r="F871" s="85">
        <v>56812</v>
      </c>
      <c r="G871" s="80" t="s">
        <v>13</v>
      </c>
      <c r="H871" s="84"/>
      <c r="I871" s="78"/>
      <c r="J871" s="80" t="s">
        <v>3</v>
      </c>
      <c r="K871" s="80" t="s">
        <v>59</v>
      </c>
      <c r="L871" s="80" t="s">
        <v>60</v>
      </c>
    </row>
    <row r="872" spans="1:12" ht="15.75" x14ac:dyDescent="0.25">
      <c r="A872" s="105" t="s">
        <v>3642</v>
      </c>
      <c r="B872" s="105" t="s">
        <v>3643</v>
      </c>
      <c r="C872" s="80" t="s">
        <v>58</v>
      </c>
      <c r="D872" s="79" t="s">
        <v>201</v>
      </c>
      <c r="E872" s="79" t="s">
        <v>607</v>
      </c>
      <c r="F872" s="85">
        <v>56782</v>
      </c>
      <c r="G872" s="76" t="s">
        <v>13</v>
      </c>
      <c r="H872" s="85"/>
      <c r="I872" s="78"/>
      <c r="J872" s="80" t="s">
        <v>1</v>
      </c>
      <c r="K872" s="80" t="s">
        <v>59</v>
      </c>
      <c r="L872" s="80" t="s">
        <v>60</v>
      </c>
    </row>
    <row r="873" spans="1:12" ht="15.75" x14ac:dyDescent="0.25">
      <c r="A873" s="105" t="s">
        <v>4028</v>
      </c>
      <c r="B873" s="105" t="s">
        <v>8</v>
      </c>
      <c r="C873" s="80" t="s">
        <v>349</v>
      </c>
      <c r="D873" s="79" t="s">
        <v>588</v>
      </c>
      <c r="E873" s="79" t="s">
        <v>234</v>
      </c>
      <c r="F873" s="85">
        <v>56770</v>
      </c>
      <c r="G873" s="80" t="s">
        <v>13</v>
      </c>
      <c r="H873" s="84"/>
      <c r="I873" s="78"/>
      <c r="J873" s="80" t="s">
        <v>3</v>
      </c>
      <c r="K873" s="80" t="s">
        <v>59</v>
      </c>
      <c r="L873" s="80" t="s">
        <v>60</v>
      </c>
    </row>
    <row r="874" spans="1:12" ht="15.75" x14ac:dyDescent="0.25">
      <c r="A874" s="104" t="s">
        <v>957</v>
      </c>
      <c r="B874" s="104" t="s">
        <v>641</v>
      </c>
      <c r="C874" s="76" t="s">
        <v>144</v>
      </c>
      <c r="D874" s="86" t="s">
        <v>195</v>
      </c>
      <c r="E874" s="86" t="s">
        <v>280</v>
      </c>
      <c r="F874" s="84">
        <v>56770</v>
      </c>
      <c r="G874" s="76" t="s">
        <v>13</v>
      </c>
      <c r="H874" s="84"/>
      <c r="I874" s="84"/>
      <c r="J874" s="76" t="s">
        <v>3</v>
      </c>
      <c r="K874" s="76" t="s">
        <v>59</v>
      </c>
      <c r="L874" s="76" t="s">
        <v>60</v>
      </c>
    </row>
    <row r="875" spans="1:12" ht="15.75" x14ac:dyDescent="0.25">
      <c r="A875" s="104" t="s">
        <v>1382</v>
      </c>
      <c r="B875" s="104" t="s">
        <v>650</v>
      </c>
      <c r="C875" s="76" t="s">
        <v>347</v>
      </c>
      <c r="D875" s="86" t="s">
        <v>201</v>
      </c>
      <c r="E875" s="86" t="s">
        <v>302</v>
      </c>
      <c r="F875" s="84">
        <v>56770</v>
      </c>
      <c r="G875" s="76" t="s">
        <v>13</v>
      </c>
      <c r="H875" s="84"/>
      <c r="I875" s="78"/>
      <c r="J875" s="76" t="s">
        <v>3</v>
      </c>
      <c r="K875" s="76" t="s">
        <v>59</v>
      </c>
      <c r="L875" s="76" t="s">
        <v>60</v>
      </c>
    </row>
    <row r="876" spans="1:12" ht="15.75" x14ac:dyDescent="0.25">
      <c r="A876" s="105" t="s">
        <v>425</v>
      </c>
      <c r="B876" s="105" t="s">
        <v>1459</v>
      </c>
      <c r="C876" s="80" t="s">
        <v>35</v>
      </c>
      <c r="D876" s="79" t="s">
        <v>201</v>
      </c>
      <c r="E876" s="79" t="s">
        <v>463</v>
      </c>
      <c r="F876" s="85">
        <v>56767</v>
      </c>
      <c r="G876" s="76" t="s">
        <v>13</v>
      </c>
      <c r="H876" s="85"/>
      <c r="I876" s="78"/>
      <c r="J876" s="80" t="s">
        <v>3</v>
      </c>
      <c r="K876" s="80" t="s">
        <v>59</v>
      </c>
      <c r="L876" s="80" t="s">
        <v>60</v>
      </c>
    </row>
    <row r="877" spans="1:12" ht="15.75" x14ac:dyDescent="0.25">
      <c r="A877" s="105" t="s">
        <v>1297</v>
      </c>
      <c r="B877" s="105" t="s">
        <v>8</v>
      </c>
      <c r="C877" s="80" t="s">
        <v>704</v>
      </c>
      <c r="D877" s="79" t="s">
        <v>195</v>
      </c>
      <c r="E877" s="79" t="s">
        <v>1298</v>
      </c>
      <c r="F877" s="85">
        <v>56764</v>
      </c>
      <c r="G877" s="76" t="s">
        <v>13</v>
      </c>
      <c r="H877" s="85"/>
      <c r="I877" s="78"/>
      <c r="J877" s="80" t="s">
        <v>3</v>
      </c>
      <c r="K877" s="80" t="s">
        <v>59</v>
      </c>
      <c r="L877" s="80" t="s">
        <v>60</v>
      </c>
    </row>
    <row r="878" spans="1:12" ht="15.75" x14ac:dyDescent="0.25">
      <c r="A878" s="104" t="s">
        <v>1470</v>
      </c>
      <c r="B878" s="104" t="s">
        <v>3625</v>
      </c>
      <c r="C878" s="76" t="s">
        <v>1471</v>
      </c>
      <c r="D878" s="86" t="s">
        <v>195</v>
      </c>
      <c r="E878" s="86" t="s">
        <v>459</v>
      </c>
      <c r="F878" s="84">
        <v>56735</v>
      </c>
      <c r="G878" s="76" t="s">
        <v>13</v>
      </c>
      <c r="H878" s="84"/>
      <c r="I878" s="78"/>
      <c r="J878" s="76" t="s">
        <v>3</v>
      </c>
      <c r="K878" s="76" t="s">
        <v>59</v>
      </c>
      <c r="L878" s="76" t="s">
        <v>60</v>
      </c>
    </row>
    <row r="879" spans="1:12" ht="15.75" x14ac:dyDescent="0.25">
      <c r="A879" s="105" t="s">
        <v>3660</v>
      </c>
      <c r="B879" s="105" t="s">
        <v>944</v>
      </c>
      <c r="C879" s="80" t="s">
        <v>87</v>
      </c>
      <c r="D879" s="79" t="s">
        <v>712</v>
      </c>
      <c r="E879" s="79" t="s">
        <v>2346</v>
      </c>
      <c r="F879" s="85">
        <v>56701</v>
      </c>
      <c r="G879" s="76" t="s">
        <v>13</v>
      </c>
      <c r="H879" s="85">
        <v>2000</v>
      </c>
      <c r="I879" s="78"/>
      <c r="J879" s="80" t="s">
        <v>3</v>
      </c>
      <c r="K879" s="80" t="s">
        <v>59</v>
      </c>
      <c r="L879" s="80" t="s">
        <v>60</v>
      </c>
    </row>
    <row r="880" spans="1:12" ht="15.75" x14ac:dyDescent="0.25">
      <c r="A880" s="105" t="s">
        <v>1433</v>
      </c>
      <c r="B880" s="105" t="s">
        <v>311</v>
      </c>
      <c r="C880" s="80" t="s">
        <v>31</v>
      </c>
      <c r="D880" s="79" t="s">
        <v>195</v>
      </c>
      <c r="E880" s="79" t="s">
        <v>459</v>
      </c>
      <c r="F880" s="85">
        <v>56694</v>
      </c>
      <c r="G880" s="80" t="s">
        <v>13</v>
      </c>
      <c r="H880" s="84"/>
      <c r="I880" s="78"/>
      <c r="J880" s="80" t="s">
        <v>3</v>
      </c>
      <c r="K880" s="80" t="s">
        <v>59</v>
      </c>
      <c r="L880" s="80" t="s">
        <v>60</v>
      </c>
    </row>
    <row r="881" spans="1:12" ht="15.75" x14ac:dyDescent="0.25">
      <c r="A881" s="104" t="s">
        <v>1693</v>
      </c>
      <c r="B881" s="104" t="s">
        <v>1694</v>
      </c>
      <c r="C881" s="76" t="s">
        <v>115</v>
      </c>
      <c r="D881" s="86" t="s">
        <v>1695</v>
      </c>
      <c r="E881" s="86" t="s">
        <v>120</v>
      </c>
      <c r="F881" s="84">
        <v>56681</v>
      </c>
      <c r="G881" s="76" t="s">
        <v>13</v>
      </c>
      <c r="H881" s="84"/>
      <c r="I881" s="78"/>
      <c r="J881" s="76" t="s">
        <v>2</v>
      </c>
      <c r="K881" s="76" t="s">
        <v>14</v>
      </c>
      <c r="L881" s="76" t="s">
        <v>15</v>
      </c>
    </row>
    <row r="882" spans="1:12" ht="15.75" x14ac:dyDescent="0.25">
      <c r="A882" s="105" t="s">
        <v>214</v>
      </c>
      <c r="B882" s="105" t="s">
        <v>1495</v>
      </c>
      <c r="C882" s="80" t="s">
        <v>3610</v>
      </c>
      <c r="D882" s="79" t="s">
        <v>201</v>
      </c>
      <c r="E882" s="79" t="s">
        <v>463</v>
      </c>
      <c r="F882" s="85">
        <v>56658</v>
      </c>
      <c r="G882" s="80" t="s">
        <v>13</v>
      </c>
      <c r="H882" s="84"/>
      <c r="I882" s="78"/>
      <c r="J882" s="80" t="s">
        <v>3</v>
      </c>
      <c r="K882" s="80" t="s">
        <v>59</v>
      </c>
      <c r="L882" s="80" t="s">
        <v>60</v>
      </c>
    </row>
    <row r="883" spans="1:12" ht="15.75" x14ac:dyDescent="0.25">
      <c r="A883" s="105" t="s">
        <v>1658</v>
      </c>
      <c r="B883" s="105" t="s">
        <v>1331</v>
      </c>
      <c r="C883" s="80" t="s">
        <v>12</v>
      </c>
      <c r="D883" s="79" t="s">
        <v>195</v>
      </c>
      <c r="E883" s="79" t="s">
        <v>1050</v>
      </c>
      <c r="F883" s="85">
        <v>56638</v>
      </c>
      <c r="G883" s="80" t="s">
        <v>13</v>
      </c>
      <c r="H883" s="84"/>
      <c r="I883" s="78"/>
      <c r="J883" s="80" t="s">
        <v>3</v>
      </c>
      <c r="K883" s="80" t="s">
        <v>59</v>
      </c>
      <c r="L883" s="80" t="s">
        <v>60</v>
      </c>
    </row>
    <row r="884" spans="1:12" ht="15.75" x14ac:dyDescent="0.25">
      <c r="A884" s="105" t="s">
        <v>3585</v>
      </c>
      <c r="B884" s="105" t="s">
        <v>1252</v>
      </c>
      <c r="C884" s="76"/>
      <c r="D884" s="79" t="s">
        <v>588</v>
      </c>
      <c r="E884" s="79" t="s">
        <v>205</v>
      </c>
      <c r="F884" s="85">
        <v>56567</v>
      </c>
      <c r="G884" s="80" t="s">
        <v>13</v>
      </c>
      <c r="H884" s="84"/>
      <c r="I884" s="84"/>
      <c r="J884" s="80" t="s">
        <v>3</v>
      </c>
      <c r="K884" s="80" t="s">
        <v>59</v>
      </c>
      <c r="L884" s="80" t="s">
        <v>60</v>
      </c>
    </row>
    <row r="885" spans="1:12" ht="15.75" x14ac:dyDescent="0.25">
      <c r="A885" s="104" t="s">
        <v>1273</v>
      </c>
      <c r="B885" s="104" t="s">
        <v>358</v>
      </c>
      <c r="C885" s="76" t="s">
        <v>347</v>
      </c>
      <c r="D885" s="86" t="s">
        <v>588</v>
      </c>
      <c r="E885" s="86" t="s">
        <v>169</v>
      </c>
      <c r="F885" s="84">
        <v>56542</v>
      </c>
      <c r="G885" s="76" t="s">
        <v>13</v>
      </c>
      <c r="H885" s="84"/>
      <c r="I885" s="85"/>
      <c r="J885" s="76" t="s">
        <v>1</v>
      </c>
      <c r="K885" s="76" t="s">
        <v>59</v>
      </c>
      <c r="L885" s="76" t="s">
        <v>60</v>
      </c>
    </row>
    <row r="886" spans="1:12" ht="15.75" x14ac:dyDescent="0.25">
      <c r="A886" s="104" t="s">
        <v>1706</v>
      </c>
      <c r="B886" s="104" t="s">
        <v>131</v>
      </c>
      <c r="C886" s="76" t="s">
        <v>12</v>
      </c>
      <c r="D886" s="86" t="s">
        <v>712</v>
      </c>
      <c r="E886" s="86" t="s">
        <v>508</v>
      </c>
      <c r="F886" s="84">
        <v>56502</v>
      </c>
      <c r="G886" s="76" t="s">
        <v>13</v>
      </c>
      <c r="H886" s="85"/>
      <c r="I886" s="78"/>
      <c r="J886" s="76" t="s">
        <v>3</v>
      </c>
      <c r="K886" s="76" t="s">
        <v>59</v>
      </c>
      <c r="L886" s="76" t="s">
        <v>60</v>
      </c>
    </row>
    <row r="887" spans="1:12" ht="15.75" x14ac:dyDescent="0.25">
      <c r="A887" s="104" t="s">
        <v>3616</v>
      </c>
      <c r="B887" s="104" t="s">
        <v>3617</v>
      </c>
      <c r="C887" s="76"/>
      <c r="D887" s="86" t="s">
        <v>3618</v>
      </c>
      <c r="E887" s="86" t="s">
        <v>1550</v>
      </c>
      <c r="F887" s="84">
        <v>56497</v>
      </c>
      <c r="G887" s="76" t="s">
        <v>13</v>
      </c>
      <c r="H887" s="84">
        <v>3000</v>
      </c>
      <c r="I887" s="84"/>
      <c r="J887" s="76" t="s">
        <v>4</v>
      </c>
      <c r="K887" s="76" t="s">
        <v>14</v>
      </c>
      <c r="L887" s="76" t="s">
        <v>121</v>
      </c>
    </row>
    <row r="888" spans="1:12" ht="15.75" x14ac:dyDescent="0.25">
      <c r="A888" s="105" t="s">
        <v>4029</v>
      </c>
      <c r="B888" s="105" t="s">
        <v>1480</v>
      </c>
      <c r="C888" s="80" t="s">
        <v>3648</v>
      </c>
      <c r="D888" s="79" t="s">
        <v>4030</v>
      </c>
      <c r="E888" s="79" t="s">
        <v>603</v>
      </c>
      <c r="F888" s="85">
        <v>56485</v>
      </c>
      <c r="G888" s="80" t="s">
        <v>13</v>
      </c>
      <c r="H888" s="85">
        <v>3000</v>
      </c>
      <c r="I888" s="78"/>
      <c r="J888" s="80" t="s">
        <v>3</v>
      </c>
      <c r="K888" s="80" t="s">
        <v>59</v>
      </c>
      <c r="L888" s="80" t="s">
        <v>60</v>
      </c>
    </row>
    <row r="889" spans="1:12" ht="15.75" x14ac:dyDescent="0.25">
      <c r="A889" s="104" t="s">
        <v>1831</v>
      </c>
      <c r="B889" s="104" t="s">
        <v>744</v>
      </c>
      <c r="C889" s="76" t="s">
        <v>2514</v>
      </c>
      <c r="D889" s="86" t="s">
        <v>1832</v>
      </c>
      <c r="E889" s="86" t="s">
        <v>53</v>
      </c>
      <c r="F889" s="84">
        <v>56440</v>
      </c>
      <c r="G889" s="76" t="s">
        <v>13</v>
      </c>
      <c r="H889" s="84"/>
      <c r="I889" s="78"/>
      <c r="J889" s="76" t="s">
        <v>2</v>
      </c>
      <c r="K889" s="76" t="s">
        <v>14</v>
      </c>
      <c r="L889" s="76" t="s">
        <v>15</v>
      </c>
    </row>
    <row r="890" spans="1:12" ht="15.75" x14ac:dyDescent="0.25">
      <c r="A890" s="104" t="s">
        <v>1833</v>
      </c>
      <c r="B890" s="104" t="s">
        <v>127</v>
      </c>
      <c r="C890" s="76"/>
      <c r="D890" s="86" t="s">
        <v>1832</v>
      </c>
      <c r="E890" s="86" t="s">
        <v>53</v>
      </c>
      <c r="F890" s="84">
        <v>56440</v>
      </c>
      <c r="G890" s="76" t="s">
        <v>13</v>
      </c>
      <c r="H890" s="84"/>
      <c r="I890" s="78"/>
      <c r="J890" s="76" t="s">
        <v>2</v>
      </c>
      <c r="K890" s="76" t="s">
        <v>14</v>
      </c>
      <c r="L890" s="76" t="s">
        <v>15</v>
      </c>
    </row>
    <row r="891" spans="1:12" ht="15.75" x14ac:dyDescent="0.25">
      <c r="A891" s="105" t="s">
        <v>313</v>
      </c>
      <c r="B891" s="105" t="s">
        <v>1460</v>
      </c>
      <c r="C891" s="76"/>
      <c r="D891" s="79" t="s">
        <v>201</v>
      </c>
      <c r="E891" s="79" t="s">
        <v>530</v>
      </c>
      <c r="F891" s="85">
        <v>56348</v>
      </c>
      <c r="G891" s="76" t="s">
        <v>13</v>
      </c>
      <c r="H891" s="85"/>
      <c r="I891" s="78"/>
      <c r="J891" s="80" t="s">
        <v>3</v>
      </c>
      <c r="K891" s="80" t="s">
        <v>59</v>
      </c>
      <c r="L891" s="80" t="s">
        <v>60</v>
      </c>
    </row>
    <row r="892" spans="1:12" ht="15.75" x14ac:dyDescent="0.25">
      <c r="A892" s="105" t="s">
        <v>1516</v>
      </c>
      <c r="B892" s="105" t="s">
        <v>1177</v>
      </c>
      <c r="C892" s="80" t="s">
        <v>483</v>
      </c>
      <c r="D892" s="79" t="s">
        <v>201</v>
      </c>
      <c r="E892" s="79" t="s">
        <v>497</v>
      </c>
      <c r="F892" s="85">
        <v>56347</v>
      </c>
      <c r="G892" s="80" t="s">
        <v>13</v>
      </c>
      <c r="H892" s="84"/>
      <c r="I892" s="78"/>
      <c r="J892" s="80" t="s">
        <v>3</v>
      </c>
      <c r="K892" s="80" t="s">
        <v>59</v>
      </c>
      <c r="L892" s="80" t="s">
        <v>60</v>
      </c>
    </row>
    <row r="893" spans="1:12" ht="15.75" x14ac:dyDescent="0.25">
      <c r="A893" s="104" t="s">
        <v>554</v>
      </c>
      <c r="B893" s="104" t="s">
        <v>483</v>
      </c>
      <c r="C893" s="76" t="s">
        <v>1803</v>
      </c>
      <c r="D893" s="86" t="s">
        <v>712</v>
      </c>
      <c r="E893" s="86" t="s">
        <v>508</v>
      </c>
      <c r="F893" s="84">
        <v>56322</v>
      </c>
      <c r="G893" s="76" t="s">
        <v>13</v>
      </c>
      <c r="H893" s="84"/>
      <c r="I893" s="78"/>
      <c r="J893" s="76" t="s">
        <v>3</v>
      </c>
      <c r="K893" s="76" t="s">
        <v>59</v>
      </c>
      <c r="L893" s="76" t="s">
        <v>60</v>
      </c>
    </row>
    <row r="894" spans="1:12" ht="15.75" x14ac:dyDescent="0.25">
      <c r="A894" s="104" t="s">
        <v>1562</v>
      </c>
      <c r="B894" s="104" t="s">
        <v>8</v>
      </c>
      <c r="C894" s="76" t="s">
        <v>668</v>
      </c>
      <c r="D894" s="86" t="s">
        <v>1839</v>
      </c>
      <c r="E894" s="86" t="s">
        <v>96</v>
      </c>
      <c r="F894" s="84">
        <v>56310</v>
      </c>
      <c r="G894" s="76" t="s">
        <v>13</v>
      </c>
      <c r="H894" s="84"/>
      <c r="I894" s="78"/>
      <c r="J894" s="76" t="s">
        <v>2</v>
      </c>
      <c r="K894" s="76" t="s">
        <v>14</v>
      </c>
      <c r="L894" s="76" t="s">
        <v>15</v>
      </c>
    </row>
    <row r="895" spans="1:12" ht="15.75" x14ac:dyDescent="0.25">
      <c r="A895" s="105" t="s">
        <v>1557</v>
      </c>
      <c r="B895" s="105" t="s">
        <v>147</v>
      </c>
      <c r="C895" s="80" t="s">
        <v>35</v>
      </c>
      <c r="D895" s="79" t="s">
        <v>201</v>
      </c>
      <c r="E895" s="79" t="s">
        <v>607</v>
      </c>
      <c r="F895" s="85">
        <v>56305</v>
      </c>
      <c r="G895" s="76" t="s">
        <v>13</v>
      </c>
      <c r="H895" s="85"/>
      <c r="I895" s="78"/>
      <c r="J895" s="80" t="s">
        <v>3</v>
      </c>
      <c r="K895" s="80" t="s">
        <v>59</v>
      </c>
      <c r="L895" s="80" t="s">
        <v>60</v>
      </c>
    </row>
    <row r="896" spans="1:12" ht="15.75" x14ac:dyDescent="0.25">
      <c r="A896" s="104" t="s">
        <v>1291</v>
      </c>
      <c r="B896" s="104" t="s">
        <v>349</v>
      </c>
      <c r="C896" s="76" t="s">
        <v>905</v>
      </c>
      <c r="D896" s="86" t="s">
        <v>588</v>
      </c>
      <c r="E896" s="86" t="s">
        <v>169</v>
      </c>
      <c r="F896" s="84">
        <v>56264</v>
      </c>
      <c r="G896" s="76" t="s">
        <v>13</v>
      </c>
      <c r="H896" s="85"/>
      <c r="I896" s="85"/>
      <c r="J896" s="76" t="s">
        <v>1</v>
      </c>
      <c r="K896" s="76" t="s">
        <v>59</v>
      </c>
      <c r="L896" s="76" t="s">
        <v>60</v>
      </c>
    </row>
    <row r="897" spans="1:12" ht="15.75" x14ac:dyDescent="0.25">
      <c r="A897" s="104" t="s">
        <v>1841</v>
      </c>
      <c r="B897" s="104" t="s">
        <v>1842</v>
      </c>
      <c r="C897" s="76"/>
      <c r="D897" s="86" t="s">
        <v>1843</v>
      </c>
      <c r="E897" s="86" t="s">
        <v>163</v>
      </c>
      <c r="F897" s="84">
        <v>56233</v>
      </c>
      <c r="G897" s="76" t="s">
        <v>13</v>
      </c>
      <c r="H897" s="84"/>
      <c r="I897" s="78"/>
      <c r="J897" s="76" t="s">
        <v>2</v>
      </c>
      <c r="K897" s="76" t="s">
        <v>14</v>
      </c>
      <c r="L897" s="76" t="s">
        <v>15</v>
      </c>
    </row>
    <row r="898" spans="1:12" ht="15.75" x14ac:dyDescent="0.25">
      <c r="A898" s="104" t="s">
        <v>1649</v>
      </c>
      <c r="B898" s="104" t="s">
        <v>1650</v>
      </c>
      <c r="C898" s="76" t="s">
        <v>181</v>
      </c>
      <c r="D898" s="86" t="s">
        <v>1651</v>
      </c>
      <c r="E898" s="86" t="s">
        <v>33</v>
      </c>
      <c r="F898" s="84">
        <v>56100</v>
      </c>
      <c r="G898" s="76" t="s">
        <v>13</v>
      </c>
      <c r="H898" s="84"/>
      <c r="I898" s="78"/>
      <c r="J898" s="76" t="s">
        <v>2</v>
      </c>
      <c r="K898" s="76" t="s">
        <v>14</v>
      </c>
      <c r="L898" s="76" t="s">
        <v>15</v>
      </c>
    </row>
    <row r="899" spans="1:12" ht="15.75" x14ac:dyDescent="0.25">
      <c r="A899" s="105" t="s">
        <v>1136</v>
      </c>
      <c r="B899" s="105" t="s">
        <v>210</v>
      </c>
      <c r="C899" s="80" t="s">
        <v>286</v>
      </c>
      <c r="D899" s="79" t="s">
        <v>359</v>
      </c>
      <c r="E899" s="79" t="s">
        <v>2041</v>
      </c>
      <c r="F899" s="85">
        <v>56070</v>
      </c>
      <c r="G899" s="76" t="s">
        <v>13</v>
      </c>
      <c r="H899" s="85"/>
      <c r="I899" s="78"/>
      <c r="J899" s="80" t="s">
        <v>2</v>
      </c>
      <c r="K899" s="80" t="s">
        <v>14</v>
      </c>
      <c r="L899" s="80" t="s">
        <v>15</v>
      </c>
    </row>
    <row r="900" spans="1:12" ht="15.75" x14ac:dyDescent="0.25">
      <c r="A900" s="104" t="s">
        <v>1852</v>
      </c>
      <c r="B900" s="104" t="s">
        <v>1853</v>
      </c>
      <c r="C900" s="76" t="s">
        <v>3682</v>
      </c>
      <c r="D900" s="86" t="s">
        <v>3683</v>
      </c>
      <c r="E900" s="86" t="s">
        <v>3857</v>
      </c>
      <c r="F900" s="84">
        <v>56053</v>
      </c>
      <c r="G900" s="76" t="s">
        <v>13</v>
      </c>
      <c r="H900" s="85"/>
      <c r="I900" s="78"/>
      <c r="J900" s="76" t="s">
        <v>246</v>
      </c>
      <c r="K900" s="76" t="s">
        <v>14</v>
      </c>
      <c r="L900" s="76" t="s">
        <v>15</v>
      </c>
    </row>
    <row r="901" spans="1:12" ht="15.75" x14ac:dyDescent="0.25">
      <c r="A901" s="104" t="s">
        <v>1274</v>
      </c>
      <c r="B901" s="104" t="s">
        <v>468</v>
      </c>
      <c r="C901" s="76" t="s">
        <v>3670</v>
      </c>
      <c r="D901" s="86" t="s">
        <v>712</v>
      </c>
      <c r="E901" s="86" t="s">
        <v>508</v>
      </c>
      <c r="F901" s="84">
        <v>56049</v>
      </c>
      <c r="G901" s="76" t="s">
        <v>13</v>
      </c>
      <c r="H901" s="85"/>
      <c r="I901" s="78"/>
      <c r="J901" s="76" t="s">
        <v>3</v>
      </c>
      <c r="K901" s="76" t="s">
        <v>59</v>
      </c>
      <c r="L901" s="76" t="s">
        <v>60</v>
      </c>
    </row>
    <row r="902" spans="1:12" ht="15.75" x14ac:dyDescent="0.25">
      <c r="A902" s="104" t="s">
        <v>420</v>
      </c>
      <c r="B902" s="104" t="s">
        <v>3684</v>
      </c>
      <c r="C902" s="76"/>
      <c r="D902" s="86" t="s">
        <v>3685</v>
      </c>
      <c r="E902" s="86" t="s">
        <v>53</v>
      </c>
      <c r="F902" s="84">
        <v>56000</v>
      </c>
      <c r="G902" s="76" t="s">
        <v>13</v>
      </c>
      <c r="H902" s="84"/>
      <c r="I902" s="78"/>
      <c r="J902" s="76" t="s">
        <v>2</v>
      </c>
      <c r="K902" s="76" t="s">
        <v>14</v>
      </c>
      <c r="L902" s="76" t="s">
        <v>15</v>
      </c>
    </row>
    <row r="903" spans="1:12" ht="15.75" x14ac:dyDescent="0.25">
      <c r="A903" s="104" t="s">
        <v>4031</v>
      </c>
      <c r="B903" s="104" t="s">
        <v>203</v>
      </c>
      <c r="C903" s="76" t="s">
        <v>377</v>
      </c>
      <c r="D903" s="86" t="s">
        <v>201</v>
      </c>
      <c r="E903" s="86" t="s">
        <v>463</v>
      </c>
      <c r="F903" s="84">
        <v>56000</v>
      </c>
      <c r="G903" s="76" t="s">
        <v>13</v>
      </c>
      <c r="H903" s="84"/>
      <c r="I903" s="78"/>
      <c r="J903" s="76" t="s">
        <v>3</v>
      </c>
      <c r="K903" s="76" t="s">
        <v>59</v>
      </c>
      <c r="L903" s="76" t="s">
        <v>60</v>
      </c>
    </row>
    <row r="904" spans="1:12" ht="15.75" x14ac:dyDescent="0.25">
      <c r="A904" s="104" t="s">
        <v>1717</v>
      </c>
      <c r="B904" s="104" t="s">
        <v>1718</v>
      </c>
      <c r="C904" s="76" t="s">
        <v>1709</v>
      </c>
      <c r="D904" s="86" t="s">
        <v>201</v>
      </c>
      <c r="E904" s="86" t="s">
        <v>463</v>
      </c>
      <c r="F904" s="84">
        <v>56000</v>
      </c>
      <c r="G904" s="76" t="s">
        <v>13</v>
      </c>
      <c r="H904" s="84"/>
      <c r="I904" s="78"/>
      <c r="J904" s="76" t="s">
        <v>3</v>
      </c>
      <c r="K904" s="76" t="s">
        <v>59</v>
      </c>
      <c r="L904" s="76" t="s">
        <v>60</v>
      </c>
    </row>
    <row r="905" spans="1:12" ht="15.75" x14ac:dyDescent="0.25">
      <c r="A905" s="104" t="s">
        <v>4026</v>
      </c>
      <c r="B905" s="104" t="s">
        <v>151</v>
      </c>
      <c r="C905" s="76" t="s">
        <v>8</v>
      </c>
      <c r="D905" s="86" t="s">
        <v>201</v>
      </c>
      <c r="E905" s="86" t="s">
        <v>302</v>
      </c>
      <c r="F905" s="84">
        <v>56000</v>
      </c>
      <c r="G905" s="76" t="s">
        <v>13</v>
      </c>
      <c r="H905" s="84"/>
      <c r="I905" s="78"/>
      <c r="J905" s="76" t="s">
        <v>3</v>
      </c>
      <c r="K905" s="76" t="s">
        <v>59</v>
      </c>
      <c r="L905" s="76" t="s">
        <v>60</v>
      </c>
    </row>
    <row r="906" spans="1:12" ht="15.75" x14ac:dyDescent="0.25">
      <c r="A906" s="104" t="s">
        <v>1737</v>
      </c>
      <c r="B906" s="104" t="s">
        <v>928</v>
      </c>
      <c r="C906" s="76" t="s">
        <v>3666</v>
      </c>
      <c r="D906" s="86" t="s">
        <v>712</v>
      </c>
      <c r="E906" s="86" t="s">
        <v>576</v>
      </c>
      <c r="F906" s="84">
        <v>55941</v>
      </c>
      <c r="G906" s="76" t="s">
        <v>13</v>
      </c>
      <c r="H906" s="84"/>
      <c r="I906" s="78"/>
      <c r="J906" s="76" t="s">
        <v>3</v>
      </c>
      <c r="K906" s="76" t="s">
        <v>59</v>
      </c>
      <c r="L906" s="76" t="s">
        <v>60</v>
      </c>
    </row>
    <row r="907" spans="1:12" ht="15.75" x14ac:dyDescent="0.25">
      <c r="A907" s="104" t="s">
        <v>1858</v>
      </c>
      <c r="B907" s="104" t="s">
        <v>95</v>
      </c>
      <c r="C907" s="76" t="s">
        <v>43</v>
      </c>
      <c r="D907" s="86" t="s">
        <v>1859</v>
      </c>
      <c r="E907" s="86" t="s">
        <v>658</v>
      </c>
      <c r="F907" s="84">
        <v>55937</v>
      </c>
      <c r="G907" s="76" t="s">
        <v>13</v>
      </c>
      <c r="H907" s="84"/>
      <c r="I907" s="78"/>
      <c r="J907" s="76" t="s">
        <v>2</v>
      </c>
      <c r="K907" s="76" t="s">
        <v>14</v>
      </c>
      <c r="L907" s="76" t="s">
        <v>15</v>
      </c>
    </row>
    <row r="908" spans="1:12" ht="15.75" x14ac:dyDescent="0.25">
      <c r="A908" s="105" t="s">
        <v>1860</v>
      </c>
      <c r="B908" s="105" t="s">
        <v>1861</v>
      </c>
      <c r="C908" s="80" t="s">
        <v>282</v>
      </c>
      <c r="D908" s="79" t="s">
        <v>1862</v>
      </c>
      <c r="E908" s="79" t="s">
        <v>1863</v>
      </c>
      <c r="F908" s="85">
        <v>55906</v>
      </c>
      <c r="G908" s="80" t="s">
        <v>13</v>
      </c>
      <c r="H908" s="84"/>
      <c r="I908" s="78"/>
      <c r="J908" s="80" t="s">
        <v>2</v>
      </c>
      <c r="K908" s="80" t="s">
        <v>14</v>
      </c>
      <c r="L908" s="80" t="s">
        <v>15</v>
      </c>
    </row>
    <row r="909" spans="1:12" ht="15.75" x14ac:dyDescent="0.25">
      <c r="A909" s="105" t="s">
        <v>4032</v>
      </c>
      <c r="B909" s="105" t="s">
        <v>1047</v>
      </c>
      <c r="C909" s="80" t="s">
        <v>115</v>
      </c>
      <c r="D909" s="79" t="s">
        <v>2792</v>
      </c>
      <c r="E909" s="79" t="s">
        <v>141</v>
      </c>
      <c r="F909" s="85">
        <v>55906</v>
      </c>
      <c r="G909" s="80" t="s">
        <v>13</v>
      </c>
      <c r="H909" s="84"/>
      <c r="I909" s="84"/>
      <c r="J909" s="80" t="s">
        <v>2</v>
      </c>
      <c r="K909" s="80" t="s">
        <v>14</v>
      </c>
      <c r="L909" s="80" t="s">
        <v>15</v>
      </c>
    </row>
    <row r="910" spans="1:12" ht="15.75" x14ac:dyDescent="0.25">
      <c r="A910" s="104" t="s">
        <v>580</v>
      </c>
      <c r="B910" s="104" t="s">
        <v>1864</v>
      </c>
      <c r="C910" s="76" t="s">
        <v>464</v>
      </c>
      <c r="D910" s="86" t="s">
        <v>1865</v>
      </c>
      <c r="E910" s="86" t="s">
        <v>1866</v>
      </c>
      <c r="F910" s="84">
        <v>55906</v>
      </c>
      <c r="G910" s="76" t="s">
        <v>13</v>
      </c>
      <c r="H910" s="84"/>
      <c r="I910" s="78"/>
      <c r="J910" s="76" t="s">
        <v>2</v>
      </c>
      <c r="K910" s="76" t="s">
        <v>14</v>
      </c>
      <c r="L910" s="76" t="s">
        <v>15</v>
      </c>
    </row>
    <row r="911" spans="1:12" ht="15.75" x14ac:dyDescent="0.25">
      <c r="A911" s="104" t="s">
        <v>1870</v>
      </c>
      <c r="B911" s="104" t="s">
        <v>1871</v>
      </c>
      <c r="C911" s="76"/>
      <c r="D911" s="86" t="s">
        <v>1872</v>
      </c>
      <c r="E911" s="86" t="s">
        <v>730</v>
      </c>
      <c r="F911" s="84">
        <v>55844</v>
      </c>
      <c r="G911" s="76" t="s">
        <v>13</v>
      </c>
      <c r="H911" s="84"/>
      <c r="I911" s="78"/>
      <c r="J911" s="76" t="s">
        <v>2</v>
      </c>
      <c r="K911" s="76" t="s">
        <v>14</v>
      </c>
      <c r="L911" s="76" t="s">
        <v>15</v>
      </c>
    </row>
    <row r="912" spans="1:12" ht="15.75" x14ac:dyDescent="0.25">
      <c r="A912" s="104" t="s">
        <v>1319</v>
      </c>
      <c r="B912" s="104" t="s">
        <v>768</v>
      </c>
      <c r="C912" s="76" t="s">
        <v>67</v>
      </c>
      <c r="D912" s="86" t="s">
        <v>201</v>
      </c>
      <c r="E912" s="86" t="s">
        <v>607</v>
      </c>
      <c r="F912" s="84">
        <v>55752</v>
      </c>
      <c r="G912" s="76" t="s">
        <v>13</v>
      </c>
      <c r="H912" s="84"/>
      <c r="I912" s="78"/>
      <c r="J912" s="76" t="s">
        <v>3</v>
      </c>
      <c r="K912" s="76" t="s">
        <v>59</v>
      </c>
      <c r="L912" s="76" t="s">
        <v>60</v>
      </c>
    </row>
    <row r="913" spans="1:12" ht="15.75" x14ac:dyDescent="0.25">
      <c r="A913" s="105" t="s">
        <v>4033</v>
      </c>
      <c r="B913" s="105" t="s">
        <v>340</v>
      </c>
      <c r="C913" s="80" t="s">
        <v>50</v>
      </c>
      <c r="D913" s="79" t="s">
        <v>201</v>
      </c>
      <c r="E913" s="79" t="s">
        <v>1281</v>
      </c>
      <c r="F913" s="85">
        <v>55740</v>
      </c>
      <c r="G913" s="80" t="s">
        <v>13</v>
      </c>
      <c r="H913" s="85"/>
      <c r="I913" s="78"/>
      <c r="J913" s="80" t="s">
        <v>3</v>
      </c>
      <c r="K913" s="80" t="s">
        <v>59</v>
      </c>
      <c r="L913" s="80" t="s">
        <v>60</v>
      </c>
    </row>
    <row r="914" spans="1:12" ht="15.75" x14ac:dyDescent="0.25">
      <c r="A914" s="104" t="s">
        <v>1574</v>
      </c>
      <c r="B914" s="104" t="s">
        <v>1575</v>
      </c>
      <c r="C914" s="76" t="s">
        <v>3653</v>
      </c>
      <c r="D914" s="86" t="s">
        <v>201</v>
      </c>
      <c r="E914" s="86" t="s">
        <v>607</v>
      </c>
      <c r="F914" s="84">
        <v>55740</v>
      </c>
      <c r="G914" s="76" t="s">
        <v>13</v>
      </c>
      <c r="H914" s="84"/>
      <c r="I914" s="78"/>
      <c r="J914" s="76" t="s">
        <v>3</v>
      </c>
      <c r="K914" s="76" t="s">
        <v>59</v>
      </c>
      <c r="L914" s="76" t="s">
        <v>60</v>
      </c>
    </row>
    <row r="915" spans="1:12" ht="15.75" x14ac:dyDescent="0.25">
      <c r="A915" s="105" t="s">
        <v>1769</v>
      </c>
      <c r="B915" s="105" t="s">
        <v>349</v>
      </c>
      <c r="C915" s="80" t="s">
        <v>3675</v>
      </c>
      <c r="D915" s="79" t="s">
        <v>782</v>
      </c>
      <c r="E915" s="79" t="s">
        <v>459</v>
      </c>
      <c r="F915" s="85">
        <v>55610</v>
      </c>
      <c r="G915" s="80" t="s">
        <v>13</v>
      </c>
      <c r="H915" s="84"/>
      <c r="I915" s="78"/>
      <c r="J915" s="80" t="s">
        <v>3</v>
      </c>
      <c r="K915" s="80" t="s">
        <v>59</v>
      </c>
      <c r="L915" s="80" t="s">
        <v>60</v>
      </c>
    </row>
    <row r="916" spans="1:12" ht="15.75" x14ac:dyDescent="0.25">
      <c r="A916" s="105" t="s">
        <v>1775</v>
      </c>
      <c r="B916" s="105" t="s">
        <v>311</v>
      </c>
      <c r="C916" s="80" t="s">
        <v>147</v>
      </c>
      <c r="D916" s="79" t="s">
        <v>712</v>
      </c>
      <c r="E916" s="79" t="s">
        <v>508</v>
      </c>
      <c r="F916" s="85">
        <v>55604</v>
      </c>
      <c r="G916" s="80" t="s">
        <v>13</v>
      </c>
      <c r="H916" s="84"/>
      <c r="I916" s="78"/>
      <c r="J916" s="80" t="s">
        <v>3</v>
      </c>
      <c r="K916" s="80" t="s">
        <v>59</v>
      </c>
      <c r="L916" s="80" t="s">
        <v>60</v>
      </c>
    </row>
    <row r="917" spans="1:12" ht="15.75" x14ac:dyDescent="0.25">
      <c r="A917" s="105" t="s">
        <v>1840</v>
      </c>
      <c r="B917" s="105" t="s">
        <v>3686</v>
      </c>
      <c r="C917" s="76"/>
      <c r="D917" s="79" t="s">
        <v>4034</v>
      </c>
      <c r="E917" s="79" t="s">
        <v>975</v>
      </c>
      <c r="F917" s="85">
        <v>55543</v>
      </c>
      <c r="G917" s="80" t="s">
        <v>13</v>
      </c>
      <c r="H917" s="84"/>
      <c r="I917" s="78"/>
      <c r="J917" s="80" t="s">
        <v>2</v>
      </c>
      <c r="K917" s="80" t="s">
        <v>14</v>
      </c>
      <c r="L917" s="80" t="s">
        <v>15</v>
      </c>
    </row>
    <row r="918" spans="1:12" ht="15.75" x14ac:dyDescent="0.25">
      <c r="A918" s="105" t="s">
        <v>4035</v>
      </c>
      <c r="B918" s="105" t="s">
        <v>944</v>
      </c>
      <c r="C918" s="80" t="s">
        <v>12</v>
      </c>
      <c r="D918" s="79" t="s">
        <v>2926</v>
      </c>
      <c r="E918" s="79" t="s">
        <v>1490</v>
      </c>
      <c r="F918" s="85">
        <v>55525</v>
      </c>
      <c r="G918" s="80" t="s">
        <v>13</v>
      </c>
      <c r="H918" s="85"/>
      <c r="I918" s="78"/>
      <c r="J918" s="80" t="s">
        <v>2</v>
      </c>
      <c r="K918" s="80" t="s">
        <v>14</v>
      </c>
      <c r="L918" s="80" t="s">
        <v>15</v>
      </c>
    </row>
    <row r="919" spans="1:12" ht="15.75" x14ac:dyDescent="0.25">
      <c r="A919" s="105" t="s">
        <v>2826</v>
      </c>
      <c r="B919" s="105" t="s">
        <v>2016</v>
      </c>
      <c r="C919" s="80" t="s">
        <v>115</v>
      </c>
      <c r="D919" s="79" t="s">
        <v>2827</v>
      </c>
      <c r="E919" s="79" t="s">
        <v>3383</v>
      </c>
      <c r="F919" s="85">
        <v>55500</v>
      </c>
      <c r="G919" s="80" t="s">
        <v>13</v>
      </c>
      <c r="H919" s="85"/>
      <c r="I919" s="78"/>
      <c r="J919" s="80" t="s">
        <v>2</v>
      </c>
      <c r="K919" s="80" t="s">
        <v>14</v>
      </c>
      <c r="L919" s="80" t="s">
        <v>15</v>
      </c>
    </row>
    <row r="920" spans="1:12" ht="15.75" x14ac:dyDescent="0.25">
      <c r="A920" s="104" t="s">
        <v>1883</v>
      </c>
      <c r="B920" s="104" t="s">
        <v>1265</v>
      </c>
      <c r="C920" s="76" t="s">
        <v>8</v>
      </c>
      <c r="D920" s="86" t="s">
        <v>1884</v>
      </c>
      <c r="E920" s="86" t="s">
        <v>37</v>
      </c>
      <c r="F920" s="84">
        <v>55477</v>
      </c>
      <c r="G920" s="76" t="s">
        <v>13</v>
      </c>
      <c r="H920" s="85"/>
      <c r="I920" s="78"/>
      <c r="J920" s="76" t="s">
        <v>2</v>
      </c>
      <c r="K920" s="76" t="s">
        <v>14</v>
      </c>
      <c r="L920" s="76" t="s">
        <v>15</v>
      </c>
    </row>
    <row r="921" spans="1:12" ht="15.75" x14ac:dyDescent="0.25">
      <c r="A921" s="104" t="s">
        <v>1730</v>
      </c>
      <c r="B921" s="104" t="s">
        <v>821</v>
      </c>
      <c r="C921" s="76" t="s">
        <v>340</v>
      </c>
      <c r="D921" s="86" t="s">
        <v>201</v>
      </c>
      <c r="E921" s="86" t="s">
        <v>373</v>
      </c>
      <c r="F921" s="84">
        <v>55395</v>
      </c>
      <c r="G921" s="76" t="s">
        <v>13</v>
      </c>
      <c r="H921" s="84"/>
      <c r="I921" s="78"/>
      <c r="J921" s="76" t="s">
        <v>3</v>
      </c>
      <c r="K921" s="76" t="s">
        <v>59</v>
      </c>
      <c r="L921" s="76" t="s">
        <v>60</v>
      </c>
    </row>
    <row r="922" spans="1:12" ht="15.75" x14ac:dyDescent="0.25">
      <c r="A922" s="104" t="s">
        <v>1612</v>
      </c>
      <c r="B922" s="104" t="s">
        <v>875</v>
      </c>
      <c r="C922" s="76" t="s">
        <v>544</v>
      </c>
      <c r="D922" s="86" t="s">
        <v>1563</v>
      </c>
      <c r="E922" s="86" t="s">
        <v>53</v>
      </c>
      <c r="F922" s="84">
        <v>55358</v>
      </c>
      <c r="G922" s="76" t="s">
        <v>13</v>
      </c>
      <c r="H922" s="84"/>
      <c r="I922" s="78"/>
      <c r="J922" s="76" t="s">
        <v>2</v>
      </c>
      <c r="K922" s="76" t="s">
        <v>14</v>
      </c>
      <c r="L922" s="76" t="s">
        <v>15</v>
      </c>
    </row>
    <row r="923" spans="1:12" ht="15.75" x14ac:dyDescent="0.25">
      <c r="A923" s="104" t="s">
        <v>1553</v>
      </c>
      <c r="B923" s="104" t="s">
        <v>260</v>
      </c>
      <c r="C923" s="76" t="s">
        <v>313</v>
      </c>
      <c r="D923" s="86" t="s">
        <v>4036</v>
      </c>
      <c r="E923" s="86" t="s">
        <v>392</v>
      </c>
      <c r="F923" s="84">
        <v>55288</v>
      </c>
      <c r="G923" s="76" t="s">
        <v>13</v>
      </c>
      <c r="H923" s="84"/>
      <c r="I923" s="78"/>
      <c r="J923" s="76" t="s">
        <v>1</v>
      </c>
      <c r="K923" s="76" t="s">
        <v>59</v>
      </c>
      <c r="L923" s="76" t="s">
        <v>60</v>
      </c>
    </row>
    <row r="924" spans="1:12" ht="15.75" x14ac:dyDescent="0.25">
      <c r="A924" s="104" t="s">
        <v>1891</v>
      </c>
      <c r="B924" s="104" t="s">
        <v>8</v>
      </c>
      <c r="C924" s="76"/>
      <c r="D924" s="86" t="s">
        <v>1892</v>
      </c>
      <c r="E924" s="86" t="s">
        <v>1246</v>
      </c>
      <c r="F924" s="84">
        <v>55288</v>
      </c>
      <c r="G924" s="76" t="s">
        <v>13</v>
      </c>
      <c r="H924" s="85"/>
      <c r="I924" s="78"/>
      <c r="J924" s="76" t="s">
        <v>2</v>
      </c>
      <c r="K924" s="76" t="s">
        <v>14</v>
      </c>
      <c r="L924" s="76" t="s">
        <v>15</v>
      </c>
    </row>
    <row r="925" spans="1:12" ht="15.75" x14ac:dyDescent="0.25">
      <c r="A925" s="104" t="s">
        <v>1786</v>
      </c>
      <c r="B925" s="104" t="s">
        <v>266</v>
      </c>
      <c r="C925" s="76" t="s">
        <v>50</v>
      </c>
      <c r="D925" s="86" t="s">
        <v>201</v>
      </c>
      <c r="E925" s="86" t="s">
        <v>497</v>
      </c>
      <c r="F925" s="84">
        <v>55262</v>
      </c>
      <c r="G925" s="76" t="s">
        <v>13</v>
      </c>
      <c r="H925" s="84"/>
      <c r="I925" s="78"/>
      <c r="J925" s="76" t="s">
        <v>3</v>
      </c>
      <c r="K925" s="76" t="s">
        <v>59</v>
      </c>
      <c r="L925" s="76" t="s">
        <v>60</v>
      </c>
    </row>
    <row r="926" spans="1:12" ht="15.75" x14ac:dyDescent="0.25">
      <c r="A926" s="104" t="s">
        <v>835</v>
      </c>
      <c r="B926" s="104" t="s">
        <v>1820</v>
      </c>
      <c r="C926" s="76" t="s">
        <v>3688</v>
      </c>
      <c r="D926" s="86" t="s">
        <v>1821</v>
      </c>
      <c r="E926" s="86" t="s">
        <v>1665</v>
      </c>
      <c r="F926" s="84">
        <v>55180</v>
      </c>
      <c r="G926" s="76" t="s">
        <v>13</v>
      </c>
      <c r="H926" s="84"/>
      <c r="I926" s="85"/>
      <c r="J926" s="76" t="s">
        <v>2</v>
      </c>
      <c r="K926" s="76" t="s">
        <v>14</v>
      </c>
      <c r="L926" s="76" t="s">
        <v>15</v>
      </c>
    </row>
    <row r="927" spans="1:12" ht="15.75" x14ac:dyDescent="0.25">
      <c r="A927" s="104" t="s">
        <v>1686</v>
      </c>
      <c r="B927" s="104" t="s">
        <v>781</v>
      </c>
      <c r="C927" s="76" t="s">
        <v>774</v>
      </c>
      <c r="D927" s="86" t="s">
        <v>712</v>
      </c>
      <c r="E927" s="86" t="s">
        <v>385</v>
      </c>
      <c r="F927" s="84">
        <v>55174</v>
      </c>
      <c r="G927" s="76" t="s">
        <v>13</v>
      </c>
      <c r="H927" s="84"/>
      <c r="I927" s="78"/>
      <c r="J927" s="76" t="s">
        <v>3</v>
      </c>
      <c r="K927" s="76" t="s">
        <v>59</v>
      </c>
      <c r="L927" s="76" t="s">
        <v>60</v>
      </c>
    </row>
    <row r="928" spans="1:12" ht="15.75" x14ac:dyDescent="0.25">
      <c r="A928" s="105" t="s">
        <v>1780</v>
      </c>
      <c r="B928" s="105" t="s">
        <v>601</v>
      </c>
      <c r="C928" s="80" t="s">
        <v>3679</v>
      </c>
      <c r="D928" s="79" t="s">
        <v>782</v>
      </c>
      <c r="E928" s="79" t="s">
        <v>459</v>
      </c>
      <c r="F928" s="85">
        <v>55158</v>
      </c>
      <c r="G928" s="76" t="s">
        <v>13</v>
      </c>
      <c r="H928" s="85"/>
      <c r="I928" s="78"/>
      <c r="J928" s="80" t="s">
        <v>3</v>
      </c>
      <c r="K928" s="80" t="s">
        <v>59</v>
      </c>
      <c r="L928" s="80" t="s">
        <v>60</v>
      </c>
    </row>
    <row r="929" spans="1:12" ht="15.75" x14ac:dyDescent="0.25">
      <c r="A929" s="105" t="s">
        <v>1823</v>
      </c>
      <c r="B929" s="105" t="s">
        <v>553</v>
      </c>
      <c r="C929" s="80" t="s">
        <v>1914</v>
      </c>
      <c r="D929" s="79" t="s">
        <v>1824</v>
      </c>
      <c r="E929" s="79" t="s">
        <v>1665</v>
      </c>
      <c r="F929" s="85">
        <v>55080</v>
      </c>
      <c r="G929" s="80" t="s">
        <v>13</v>
      </c>
      <c r="H929" s="85"/>
      <c r="I929" s="85"/>
      <c r="J929" s="80" t="s">
        <v>2</v>
      </c>
      <c r="K929" s="80" t="s">
        <v>14</v>
      </c>
      <c r="L929" s="80" t="s">
        <v>15</v>
      </c>
    </row>
    <row r="930" spans="1:12" ht="15.75" x14ac:dyDescent="0.25">
      <c r="A930" s="105" t="s">
        <v>1635</v>
      </c>
      <c r="B930" s="105" t="s">
        <v>559</v>
      </c>
      <c r="C930" s="80" t="s">
        <v>282</v>
      </c>
      <c r="D930" s="79" t="s">
        <v>588</v>
      </c>
      <c r="E930" s="79" t="s">
        <v>270</v>
      </c>
      <c r="F930" s="85">
        <v>55029</v>
      </c>
      <c r="G930" s="80" t="s">
        <v>13</v>
      </c>
      <c r="H930" s="84"/>
      <c r="I930" s="85"/>
      <c r="J930" s="80" t="s">
        <v>3</v>
      </c>
      <c r="K930" s="80" t="s">
        <v>59</v>
      </c>
      <c r="L930" s="80" t="s">
        <v>60</v>
      </c>
    </row>
    <row r="931" spans="1:12" ht="15.75" x14ac:dyDescent="0.25">
      <c r="A931" s="105" t="s">
        <v>1570</v>
      </c>
      <c r="B931" s="105" t="s">
        <v>1571</v>
      </c>
      <c r="C931" s="80" t="s">
        <v>184</v>
      </c>
      <c r="D931" s="79" t="s">
        <v>782</v>
      </c>
      <c r="E931" s="79" t="s">
        <v>208</v>
      </c>
      <c r="F931" s="85">
        <v>55007</v>
      </c>
      <c r="G931" s="80" t="s">
        <v>13</v>
      </c>
      <c r="H931" s="84"/>
      <c r="I931" s="78"/>
      <c r="J931" s="80" t="s">
        <v>1</v>
      </c>
      <c r="K931" s="80" t="s">
        <v>59</v>
      </c>
      <c r="L931" s="80" t="s">
        <v>60</v>
      </c>
    </row>
    <row r="932" spans="1:12" ht="15.75" x14ac:dyDescent="0.25">
      <c r="A932" s="105" t="s">
        <v>542</v>
      </c>
      <c r="B932" s="105" t="s">
        <v>1782</v>
      </c>
      <c r="C932" s="80" t="s">
        <v>3677</v>
      </c>
      <c r="D932" s="79" t="s">
        <v>588</v>
      </c>
      <c r="E932" s="79" t="s">
        <v>603</v>
      </c>
      <c r="F932" s="85">
        <v>55000</v>
      </c>
      <c r="G932" s="80" t="s">
        <v>13</v>
      </c>
      <c r="H932" s="84"/>
      <c r="I932" s="78"/>
      <c r="J932" s="80" t="s">
        <v>3</v>
      </c>
      <c r="K932" s="80" t="s">
        <v>59</v>
      </c>
      <c r="L932" s="80" t="s">
        <v>60</v>
      </c>
    </row>
    <row r="933" spans="1:12" ht="15.75" x14ac:dyDescent="0.25">
      <c r="A933" s="104" t="s">
        <v>1666</v>
      </c>
      <c r="B933" s="104" t="s">
        <v>51</v>
      </c>
      <c r="C933" s="76" t="s">
        <v>648</v>
      </c>
      <c r="D933" s="86" t="s">
        <v>712</v>
      </c>
      <c r="E933" s="86" t="s">
        <v>2661</v>
      </c>
      <c r="F933" s="84">
        <v>55000</v>
      </c>
      <c r="G933" s="76" t="s">
        <v>13</v>
      </c>
      <c r="H933" s="84">
        <v>15000</v>
      </c>
      <c r="I933" s="84"/>
      <c r="J933" s="76" t="s">
        <v>1</v>
      </c>
      <c r="K933" s="76" t="s">
        <v>59</v>
      </c>
      <c r="L933" s="76" t="s">
        <v>60</v>
      </c>
    </row>
    <row r="934" spans="1:12" ht="15.75" x14ac:dyDescent="0.25">
      <c r="A934" s="104" t="s">
        <v>1477</v>
      </c>
      <c r="B934" s="104" t="s">
        <v>1321</v>
      </c>
      <c r="C934" s="76" t="s">
        <v>12</v>
      </c>
      <c r="D934" s="86" t="s">
        <v>4037</v>
      </c>
      <c r="E934" s="86" t="s">
        <v>205</v>
      </c>
      <c r="F934" s="84">
        <v>55000</v>
      </c>
      <c r="G934" s="76" t="s">
        <v>13</v>
      </c>
      <c r="H934" s="84"/>
      <c r="I934" s="78"/>
      <c r="J934" s="76" t="s">
        <v>1</v>
      </c>
      <c r="K934" s="76" t="s">
        <v>59</v>
      </c>
      <c r="L934" s="76" t="s">
        <v>60</v>
      </c>
    </row>
    <row r="935" spans="1:12" ht="15.75" x14ac:dyDescent="0.25">
      <c r="A935" s="104" t="s">
        <v>1566</v>
      </c>
      <c r="B935" s="104" t="s">
        <v>1567</v>
      </c>
      <c r="C935" s="76" t="s">
        <v>224</v>
      </c>
      <c r="D935" s="86" t="s">
        <v>201</v>
      </c>
      <c r="E935" s="86" t="s">
        <v>607</v>
      </c>
      <c r="F935" s="84">
        <v>54980</v>
      </c>
      <c r="G935" s="76" t="s">
        <v>13</v>
      </c>
      <c r="H935" s="84"/>
      <c r="I935" s="78"/>
      <c r="J935" s="76" t="s">
        <v>3</v>
      </c>
      <c r="K935" s="76" t="s">
        <v>59</v>
      </c>
      <c r="L935" s="76" t="s">
        <v>60</v>
      </c>
    </row>
    <row r="936" spans="1:12" ht="15.75" x14ac:dyDescent="0.25">
      <c r="A936" s="104" t="s">
        <v>1662</v>
      </c>
      <c r="B936" s="104" t="s">
        <v>67</v>
      </c>
      <c r="C936" s="76" t="s">
        <v>3649</v>
      </c>
      <c r="D936" s="86" t="s">
        <v>588</v>
      </c>
      <c r="E936" s="86" t="s">
        <v>2661</v>
      </c>
      <c r="F936" s="84">
        <v>54969</v>
      </c>
      <c r="G936" s="76" t="s">
        <v>13</v>
      </c>
      <c r="H936" s="84"/>
      <c r="I936" s="78"/>
      <c r="J936" s="76" t="s">
        <v>3</v>
      </c>
      <c r="K936" s="76" t="s">
        <v>59</v>
      </c>
      <c r="L936" s="76" t="s">
        <v>60</v>
      </c>
    </row>
    <row r="937" spans="1:12" ht="15.75" x14ac:dyDescent="0.25">
      <c r="A937" s="105" t="s">
        <v>821</v>
      </c>
      <c r="B937" s="105" t="s">
        <v>893</v>
      </c>
      <c r="C937" s="80" t="s">
        <v>372</v>
      </c>
      <c r="D937" s="79" t="s">
        <v>782</v>
      </c>
      <c r="E937" s="79" t="s">
        <v>527</v>
      </c>
      <c r="F937" s="85">
        <v>54956</v>
      </c>
      <c r="G937" s="80" t="s">
        <v>13</v>
      </c>
      <c r="H937" s="84"/>
      <c r="I937" s="78"/>
      <c r="J937" s="80" t="s">
        <v>3</v>
      </c>
      <c r="K937" s="80" t="s">
        <v>59</v>
      </c>
      <c r="L937" s="80" t="s">
        <v>60</v>
      </c>
    </row>
    <row r="938" spans="1:12" ht="15.75" x14ac:dyDescent="0.25">
      <c r="A938" s="104" t="s">
        <v>1645</v>
      </c>
      <c r="B938" s="104" t="s">
        <v>1062</v>
      </c>
      <c r="C938" s="76" t="s">
        <v>774</v>
      </c>
      <c r="D938" s="86" t="s">
        <v>3691</v>
      </c>
      <c r="E938" s="86" t="s">
        <v>198</v>
      </c>
      <c r="F938" s="84">
        <v>54825</v>
      </c>
      <c r="G938" s="76" t="s">
        <v>13</v>
      </c>
      <c r="H938" s="84"/>
      <c r="I938" s="78"/>
      <c r="J938" s="76" t="s">
        <v>2</v>
      </c>
      <c r="K938" s="76" t="s">
        <v>14</v>
      </c>
      <c r="L938" s="76" t="s">
        <v>15</v>
      </c>
    </row>
    <row r="939" spans="1:12" ht="15.75" x14ac:dyDescent="0.25">
      <c r="A939" s="105" t="s">
        <v>837</v>
      </c>
      <c r="B939" s="105" t="s">
        <v>187</v>
      </c>
      <c r="C939" s="80" t="s">
        <v>2938</v>
      </c>
      <c r="D939" s="79" t="s">
        <v>3676</v>
      </c>
      <c r="E939" s="79" t="s">
        <v>163</v>
      </c>
      <c r="F939" s="85">
        <v>54777</v>
      </c>
      <c r="G939" s="76" t="s">
        <v>13</v>
      </c>
      <c r="H939" s="85">
        <v>12000</v>
      </c>
      <c r="I939" s="78"/>
      <c r="J939" s="80" t="s">
        <v>3</v>
      </c>
      <c r="K939" s="80" t="s">
        <v>59</v>
      </c>
      <c r="L939" s="80" t="s">
        <v>60</v>
      </c>
    </row>
    <row r="940" spans="1:12" ht="15.75" x14ac:dyDescent="0.25">
      <c r="A940" s="104" t="s">
        <v>1905</v>
      </c>
      <c r="B940" s="104" t="s">
        <v>1906</v>
      </c>
      <c r="C940" s="76" t="s">
        <v>8</v>
      </c>
      <c r="D940" s="86" t="s">
        <v>359</v>
      </c>
      <c r="E940" s="86" t="s">
        <v>2786</v>
      </c>
      <c r="F940" s="84">
        <v>54756</v>
      </c>
      <c r="G940" s="76" t="s">
        <v>13</v>
      </c>
      <c r="H940" s="84"/>
      <c r="I940" s="84"/>
      <c r="J940" s="76" t="s">
        <v>2</v>
      </c>
      <c r="K940" s="76" t="s">
        <v>14</v>
      </c>
      <c r="L940" s="76" t="s">
        <v>15</v>
      </c>
    </row>
    <row r="941" spans="1:12" ht="15.75" x14ac:dyDescent="0.25">
      <c r="A941" s="104" t="s">
        <v>1528</v>
      </c>
      <c r="B941" s="104" t="s">
        <v>1529</v>
      </c>
      <c r="C941" s="76" t="s">
        <v>3678</v>
      </c>
      <c r="D941" s="86" t="s">
        <v>201</v>
      </c>
      <c r="E941" s="86" t="s">
        <v>459</v>
      </c>
      <c r="F941" s="84">
        <v>54743</v>
      </c>
      <c r="G941" s="76" t="s">
        <v>13</v>
      </c>
      <c r="H941" s="84"/>
      <c r="I941" s="78"/>
      <c r="J941" s="76" t="s">
        <v>3</v>
      </c>
      <c r="K941" s="76" t="s">
        <v>59</v>
      </c>
      <c r="L941" s="76" t="s">
        <v>60</v>
      </c>
    </row>
    <row r="942" spans="1:12" ht="15.75" x14ac:dyDescent="0.25">
      <c r="A942" s="104" t="s">
        <v>3680</v>
      </c>
      <c r="B942" s="104" t="s">
        <v>3681</v>
      </c>
      <c r="C942" s="76" t="s">
        <v>63</v>
      </c>
      <c r="D942" s="86" t="s">
        <v>782</v>
      </c>
      <c r="E942" s="86" t="s">
        <v>527</v>
      </c>
      <c r="F942" s="84">
        <v>54719</v>
      </c>
      <c r="G942" s="76" t="s">
        <v>13</v>
      </c>
      <c r="H942" s="84"/>
      <c r="I942" s="78"/>
      <c r="J942" s="76" t="s">
        <v>3</v>
      </c>
      <c r="K942" s="76" t="s">
        <v>59</v>
      </c>
      <c r="L942" s="76" t="s">
        <v>60</v>
      </c>
    </row>
    <row r="943" spans="1:12" ht="15.75" x14ac:dyDescent="0.25">
      <c r="A943" s="105" t="s">
        <v>1757</v>
      </c>
      <c r="B943" s="105" t="s">
        <v>823</v>
      </c>
      <c r="C943" s="80" t="s">
        <v>115</v>
      </c>
      <c r="D943" s="79" t="s">
        <v>201</v>
      </c>
      <c r="E943" s="79" t="s">
        <v>508</v>
      </c>
      <c r="F943" s="85">
        <v>54710</v>
      </c>
      <c r="G943" s="80" t="s">
        <v>13</v>
      </c>
      <c r="H943" s="84"/>
      <c r="I943" s="78"/>
      <c r="J943" s="80" t="s">
        <v>3</v>
      </c>
      <c r="K943" s="80" t="s">
        <v>59</v>
      </c>
      <c r="L943" s="80" t="s">
        <v>60</v>
      </c>
    </row>
    <row r="944" spans="1:12" ht="15.75" x14ac:dyDescent="0.25">
      <c r="A944" s="104" t="s">
        <v>1907</v>
      </c>
      <c r="B944" s="104" t="s">
        <v>1226</v>
      </c>
      <c r="C944" s="76" t="s">
        <v>458</v>
      </c>
      <c r="D944" s="86" t="s">
        <v>1908</v>
      </c>
      <c r="E944" s="86" t="s">
        <v>120</v>
      </c>
      <c r="F944" s="84">
        <v>54697</v>
      </c>
      <c r="G944" s="76" t="s">
        <v>13</v>
      </c>
      <c r="H944" s="84"/>
      <c r="I944" s="78"/>
      <c r="J944" s="76" t="s">
        <v>2</v>
      </c>
      <c r="K944" s="76" t="s">
        <v>14</v>
      </c>
      <c r="L944" s="76" t="s">
        <v>15</v>
      </c>
    </row>
    <row r="945" spans="1:12" ht="15.75" x14ac:dyDescent="0.25">
      <c r="A945" s="104" t="s">
        <v>1312</v>
      </c>
      <c r="B945" s="104" t="s">
        <v>465</v>
      </c>
      <c r="C945" s="76" t="s">
        <v>774</v>
      </c>
      <c r="D945" s="86" t="s">
        <v>4038</v>
      </c>
      <c r="E945" s="86" t="s">
        <v>253</v>
      </c>
      <c r="F945" s="84">
        <v>54664</v>
      </c>
      <c r="G945" s="76" t="s">
        <v>13</v>
      </c>
      <c r="H945" s="84"/>
      <c r="I945" s="85"/>
      <c r="J945" s="76" t="s">
        <v>2</v>
      </c>
      <c r="K945" s="76" t="s">
        <v>14</v>
      </c>
      <c r="L945" s="76" t="s">
        <v>15</v>
      </c>
    </row>
    <row r="946" spans="1:12" ht="15.75" x14ac:dyDescent="0.25">
      <c r="A946" s="105" t="s">
        <v>1085</v>
      </c>
      <c r="B946" s="105" t="s">
        <v>1086</v>
      </c>
      <c r="C946" s="80" t="s">
        <v>23</v>
      </c>
      <c r="D946" s="79" t="s">
        <v>449</v>
      </c>
      <c r="E946" s="79" t="s">
        <v>1050</v>
      </c>
      <c r="F946" s="85">
        <v>54568</v>
      </c>
      <c r="G946" s="80" t="s">
        <v>13</v>
      </c>
      <c r="H946" s="85">
        <v>6000</v>
      </c>
      <c r="I946" s="78"/>
      <c r="J946" s="80" t="s">
        <v>3</v>
      </c>
      <c r="K946" s="80" t="s">
        <v>59</v>
      </c>
      <c r="L946" s="80" t="s">
        <v>60</v>
      </c>
    </row>
    <row r="947" spans="1:12" ht="15.75" x14ac:dyDescent="0.25">
      <c r="A947" s="104" t="s">
        <v>1545</v>
      </c>
      <c r="B947" s="104" t="s">
        <v>465</v>
      </c>
      <c r="C947" s="76" t="s">
        <v>3694</v>
      </c>
      <c r="D947" s="86" t="s">
        <v>2785</v>
      </c>
      <c r="E947" s="86" t="s">
        <v>53</v>
      </c>
      <c r="F947" s="84">
        <v>54491</v>
      </c>
      <c r="G947" s="76" t="s">
        <v>13</v>
      </c>
      <c r="H947" s="84"/>
      <c r="I947" s="78"/>
      <c r="J947" s="76" t="s">
        <v>2</v>
      </c>
      <c r="K947" s="76" t="s">
        <v>14</v>
      </c>
      <c r="L947" s="76" t="s">
        <v>15</v>
      </c>
    </row>
    <row r="948" spans="1:12" ht="15.75" x14ac:dyDescent="0.25">
      <c r="A948" s="104" t="s">
        <v>1517</v>
      </c>
      <c r="B948" s="104" t="s">
        <v>1518</v>
      </c>
      <c r="C948" s="76" t="s">
        <v>3626</v>
      </c>
      <c r="D948" s="86" t="s">
        <v>588</v>
      </c>
      <c r="E948" s="86" t="s">
        <v>234</v>
      </c>
      <c r="F948" s="84">
        <v>54376</v>
      </c>
      <c r="G948" s="76" t="s">
        <v>13</v>
      </c>
      <c r="H948" s="84"/>
      <c r="I948" s="78"/>
      <c r="J948" s="76" t="s">
        <v>1</v>
      </c>
      <c r="K948" s="76" t="s">
        <v>59</v>
      </c>
      <c r="L948" s="76" t="s">
        <v>60</v>
      </c>
    </row>
    <row r="949" spans="1:12" ht="15.75" x14ac:dyDescent="0.25">
      <c r="A949" s="105" t="s">
        <v>4039</v>
      </c>
      <c r="B949" s="105" t="s">
        <v>8</v>
      </c>
      <c r="C949" s="80" t="s">
        <v>348</v>
      </c>
      <c r="D949" s="79" t="s">
        <v>201</v>
      </c>
      <c r="E949" s="79" t="s">
        <v>501</v>
      </c>
      <c r="F949" s="85">
        <v>54225</v>
      </c>
      <c r="G949" s="80" t="s">
        <v>13</v>
      </c>
      <c r="H949" s="84"/>
      <c r="I949" s="78"/>
      <c r="J949" s="80" t="s">
        <v>3</v>
      </c>
      <c r="K949" s="80" t="s">
        <v>59</v>
      </c>
      <c r="L949" s="80" t="s">
        <v>60</v>
      </c>
    </row>
    <row r="950" spans="1:12" ht="15.75" x14ac:dyDescent="0.25">
      <c r="A950" s="105" t="s">
        <v>1466</v>
      </c>
      <c r="B950" s="105" t="s">
        <v>605</v>
      </c>
      <c r="C950" s="80" t="s">
        <v>483</v>
      </c>
      <c r="D950" s="79" t="s">
        <v>782</v>
      </c>
      <c r="E950" s="79" t="s">
        <v>205</v>
      </c>
      <c r="F950" s="85">
        <v>54185</v>
      </c>
      <c r="G950" s="76" t="s">
        <v>13</v>
      </c>
      <c r="H950" s="85"/>
      <c r="I950" s="78"/>
      <c r="J950" s="80" t="s">
        <v>1</v>
      </c>
      <c r="K950" s="80" t="s">
        <v>59</v>
      </c>
      <c r="L950" s="80" t="s">
        <v>60</v>
      </c>
    </row>
    <row r="951" spans="1:12" ht="15.75" x14ac:dyDescent="0.25">
      <c r="A951" s="104" t="s">
        <v>1933</v>
      </c>
      <c r="B951" s="104" t="s">
        <v>1934</v>
      </c>
      <c r="C951" s="76" t="s">
        <v>43</v>
      </c>
      <c r="D951" s="86" t="s">
        <v>1935</v>
      </c>
      <c r="E951" s="86" t="s">
        <v>240</v>
      </c>
      <c r="F951" s="84">
        <v>54101</v>
      </c>
      <c r="G951" s="76" t="s">
        <v>13</v>
      </c>
      <c r="H951" s="84"/>
      <c r="I951" s="85"/>
      <c r="J951" s="76" t="s">
        <v>2</v>
      </c>
      <c r="K951" s="76" t="s">
        <v>14</v>
      </c>
      <c r="L951" s="76" t="s">
        <v>15</v>
      </c>
    </row>
    <row r="952" spans="1:12" ht="15.75" x14ac:dyDescent="0.25">
      <c r="A952" s="104" t="s">
        <v>2577</v>
      </c>
      <c r="B952" s="104" t="s">
        <v>2255</v>
      </c>
      <c r="C952" s="76" t="s">
        <v>12</v>
      </c>
      <c r="D952" s="86" t="s">
        <v>1640</v>
      </c>
      <c r="E952" s="86" t="s">
        <v>371</v>
      </c>
      <c r="F952" s="84">
        <v>54101</v>
      </c>
      <c r="G952" s="76" t="s">
        <v>13</v>
      </c>
      <c r="H952" s="84"/>
      <c r="I952" s="78"/>
      <c r="J952" s="76" t="s">
        <v>2</v>
      </c>
      <c r="K952" s="76" t="s">
        <v>14</v>
      </c>
      <c r="L952" s="76" t="s">
        <v>15</v>
      </c>
    </row>
    <row r="953" spans="1:12" ht="15.75" x14ac:dyDescent="0.25">
      <c r="A953" s="104" t="s">
        <v>1938</v>
      </c>
      <c r="B953" s="104" t="s">
        <v>1939</v>
      </c>
      <c r="C953" s="76" t="s">
        <v>1165</v>
      </c>
      <c r="D953" s="86" t="s">
        <v>1940</v>
      </c>
      <c r="E953" s="86" t="s">
        <v>570</v>
      </c>
      <c r="F953" s="84">
        <v>54060</v>
      </c>
      <c r="G953" s="76" t="s">
        <v>13</v>
      </c>
      <c r="H953" s="84"/>
      <c r="I953" s="78"/>
      <c r="J953" s="76" t="s">
        <v>2</v>
      </c>
      <c r="K953" s="76" t="s">
        <v>14</v>
      </c>
      <c r="L953" s="76" t="s">
        <v>15</v>
      </c>
    </row>
    <row r="954" spans="1:12" ht="15.75" x14ac:dyDescent="0.25">
      <c r="A954" s="104" t="s">
        <v>888</v>
      </c>
      <c r="B954" s="104" t="s">
        <v>1910</v>
      </c>
      <c r="C954" s="76" t="s">
        <v>222</v>
      </c>
      <c r="D954" s="86" t="s">
        <v>1911</v>
      </c>
      <c r="E954" s="86" t="s">
        <v>3384</v>
      </c>
      <c r="F954" s="84">
        <v>54000</v>
      </c>
      <c r="G954" s="76" t="s">
        <v>13</v>
      </c>
      <c r="H954" s="84"/>
      <c r="I954" s="78"/>
      <c r="J954" s="76" t="s">
        <v>2</v>
      </c>
      <c r="K954" s="76" t="s">
        <v>14</v>
      </c>
      <c r="L954" s="76" t="s">
        <v>15</v>
      </c>
    </row>
    <row r="955" spans="1:12" ht="15.75" x14ac:dyDescent="0.25">
      <c r="A955" s="104" t="s">
        <v>1356</v>
      </c>
      <c r="B955" s="104" t="s">
        <v>465</v>
      </c>
      <c r="C955" s="76" t="s">
        <v>483</v>
      </c>
      <c r="D955" s="86" t="s">
        <v>1357</v>
      </c>
      <c r="E955" s="86" t="s">
        <v>120</v>
      </c>
      <c r="F955" s="84">
        <v>53987</v>
      </c>
      <c r="G955" s="76" t="s">
        <v>13</v>
      </c>
      <c r="H955" s="84"/>
      <c r="I955" s="78"/>
      <c r="J955" s="76" t="s">
        <v>4</v>
      </c>
      <c r="K955" s="76" t="s">
        <v>14</v>
      </c>
      <c r="L955" s="76" t="s">
        <v>121</v>
      </c>
    </row>
    <row r="956" spans="1:12" ht="15.75" x14ac:dyDescent="0.25">
      <c r="A956" s="105" t="s">
        <v>425</v>
      </c>
      <c r="B956" s="105" t="s">
        <v>210</v>
      </c>
      <c r="C956" s="80" t="s">
        <v>1111</v>
      </c>
      <c r="D956" s="79" t="s">
        <v>201</v>
      </c>
      <c r="E956" s="79" t="s">
        <v>463</v>
      </c>
      <c r="F956" s="85">
        <v>53931</v>
      </c>
      <c r="G956" s="76" t="s">
        <v>13</v>
      </c>
      <c r="H956" s="85"/>
      <c r="I956" s="78"/>
      <c r="J956" s="80" t="s">
        <v>3</v>
      </c>
      <c r="K956" s="80" t="s">
        <v>59</v>
      </c>
      <c r="L956" s="80" t="s">
        <v>60</v>
      </c>
    </row>
    <row r="957" spans="1:12" ht="15.75" x14ac:dyDescent="0.25">
      <c r="A957" s="105" t="s">
        <v>1952</v>
      </c>
      <c r="B957" s="105" t="s">
        <v>51</v>
      </c>
      <c r="C957" s="80" t="s">
        <v>1074</v>
      </c>
      <c r="D957" s="79" t="s">
        <v>974</v>
      </c>
      <c r="E957" s="79" t="s">
        <v>1953</v>
      </c>
      <c r="F957" s="85">
        <v>53880</v>
      </c>
      <c r="G957" s="76" t="s">
        <v>13</v>
      </c>
      <c r="H957" s="85"/>
      <c r="I957" s="78"/>
      <c r="J957" s="80" t="s">
        <v>2</v>
      </c>
      <c r="K957" s="80" t="s">
        <v>14</v>
      </c>
      <c r="L957" s="80" t="s">
        <v>15</v>
      </c>
    </row>
    <row r="958" spans="1:12" ht="15.75" x14ac:dyDescent="0.25">
      <c r="A958" s="104" t="s">
        <v>1936</v>
      </c>
      <c r="B958" s="104" t="s">
        <v>266</v>
      </c>
      <c r="C958" s="76" t="s">
        <v>91</v>
      </c>
      <c r="D958" s="86" t="s">
        <v>1654</v>
      </c>
      <c r="E958" s="86" t="s">
        <v>53</v>
      </c>
      <c r="F958" s="84">
        <v>53828</v>
      </c>
      <c r="G958" s="76" t="s">
        <v>13</v>
      </c>
      <c r="H958" s="84"/>
      <c r="I958" s="78"/>
      <c r="J958" s="76" t="s">
        <v>2</v>
      </c>
      <c r="K958" s="76" t="s">
        <v>14</v>
      </c>
      <c r="L958" s="76" t="s">
        <v>15</v>
      </c>
    </row>
    <row r="959" spans="1:12" ht="15.75" x14ac:dyDescent="0.25">
      <c r="A959" s="105" t="s">
        <v>544</v>
      </c>
      <c r="B959" s="105" t="s">
        <v>601</v>
      </c>
      <c r="C959" s="80" t="s">
        <v>774</v>
      </c>
      <c r="D959" s="79" t="s">
        <v>712</v>
      </c>
      <c r="E959" s="79" t="s">
        <v>2582</v>
      </c>
      <c r="F959" s="85">
        <v>53806</v>
      </c>
      <c r="G959" s="80" t="s">
        <v>13</v>
      </c>
      <c r="H959" s="84"/>
      <c r="I959" s="85"/>
      <c r="J959" s="80" t="s">
        <v>3</v>
      </c>
      <c r="K959" s="80" t="s">
        <v>59</v>
      </c>
      <c r="L959" s="80" t="s">
        <v>60</v>
      </c>
    </row>
    <row r="960" spans="1:12" ht="15.75" x14ac:dyDescent="0.25">
      <c r="A960" s="104" t="s">
        <v>2833</v>
      </c>
      <c r="B960" s="104" t="s">
        <v>86</v>
      </c>
      <c r="C960" s="76" t="s">
        <v>8</v>
      </c>
      <c r="D960" s="86" t="s">
        <v>2427</v>
      </c>
      <c r="E960" s="86" t="s">
        <v>706</v>
      </c>
      <c r="F960" s="85">
        <v>53697</v>
      </c>
      <c r="G960" s="76" t="s">
        <v>13</v>
      </c>
      <c r="H960" s="85"/>
      <c r="I960" s="78"/>
      <c r="J960" s="80" t="s">
        <v>2</v>
      </c>
      <c r="K960" s="80" t="s">
        <v>14</v>
      </c>
      <c r="L960" s="80" t="s">
        <v>15</v>
      </c>
    </row>
    <row r="961" spans="1:12" ht="15.75" x14ac:dyDescent="0.25">
      <c r="A961" s="104" t="s">
        <v>3689</v>
      </c>
      <c r="B961" s="104" t="s">
        <v>3690</v>
      </c>
      <c r="C961" s="76"/>
      <c r="D961" s="86" t="s">
        <v>201</v>
      </c>
      <c r="E961" s="86" t="s">
        <v>450</v>
      </c>
      <c r="F961" s="84">
        <v>53675</v>
      </c>
      <c r="G961" s="76" t="s">
        <v>13</v>
      </c>
      <c r="H961" s="84"/>
      <c r="I961" s="78"/>
      <c r="J961" s="76" t="s">
        <v>3</v>
      </c>
      <c r="K961" s="76" t="s">
        <v>59</v>
      </c>
      <c r="L961" s="76" t="s">
        <v>60</v>
      </c>
    </row>
    <row r="962" spans="1:12" ht="15.75" x14ac:dyDescent="0.25">
      <c r="A962" s="104" t="s">
        <v>2834</v>
      </c>
      <c r="B962" s="104" t="s">
        <v>8</v>
      </c>
      <c r="C962" s="76" t="s">
        <v>127</v>
      </c>
      <c r="D962" s="86" t="s">
        <v>2835</v>
      </c>
      <c r="E962" s="86" t="s">
        <v>994</v>
      </c>
      <c r="F962" s="84">
        <v>53668</v>
      </c>
      <c r="G962" s="76" t="s">
        <v>13</v>
      </c>
      <c r="H962" s="85"/>
      <c r="I962" s="78"/>
      <c r="J962" s="76" t="s">
        <v>2</v>
      </c>
      <c r="K962" s="76" t="s">
        <v>14</v>
      </c>
      <c r="L962" s="76" t="s">
        <v>15</v>
      </c>
    </row>
    <row r="963" spans="1:12" ht="15.75" x14ac:dyDescent="0.25">
      <c r="A963" s="105" t="s">
        <v>1305</v>
      </c>
      <c r="B963" s="105" t="s">
        <v>394</v>
      </c>
      <c r="C963" s="80" t="s">
        <v>43</v>
      </c>
      <c r="D963" s="79" t="s">
        <v>1306</v>
      </c>
      <c r="E963" s="79" t="s">
        <v>3385</v>
      </c>
      <c r="F963" s="85">
        <v>53636</v>
      </c>
      <c r="G963" s="76" t="s">
        <v>13</v>
      </c>
      <c r="H963" s="85"/>
      <c r="I963" s="78"/>
      <c r="J963" s="80" t="s">
        <v>2</v>
      </c>
      <c r="K963" s="80" t="s">
        <v>14</v>
      </c>
      <c r="L963" s="80" t="s">
        <v>15</v>
      </c>
    </row>
    <row r="964" spans="1:12" ht="15.75" x14ac:dyDescent="0.25">
      <c r="A964" s="105" t="s">
        <v>1779</v>
      </c>
      <c r="B964" s="105" t="s">
        <v>752</v>
      </c>
      <c r="C964" s="80" t="s">
        <v>12</v>
      </c>
      <c r="D964" s="79" t="s">
        <v>712</v>
      </c>
      <c r="E964" s="79" t="s">
        <v>2582</v>
      </c>
      <c r="F964" s="85">
        <v>53582</v>
      </c>
      <c r="G964" s="80" t="s">
        <v>13</v>
      </c>
      <c r="H964" s="84"/>
      <c r="I964" s="85"/>
      <c r="J964" s="80" t="s">
        <v>3</v>
      </c>
      <c r="K964" s="80" t="s">
        <v>59</v>
      </c>
      <c r="L964" s="80" t="s">
        <v>60</v>
      </c>
    </row>
    <row r="965" spans="1:12" ht="15.75" x14ac:dyDescent="0.25">
      <c r="A965" s="104" t="s">
        <v>1981</v>
      </c>
      <c r="B965" s="104" t="s">
        <v>300</v>
      </c>
      <c r="C965" s="76"/>
      <c r="D965" s="86" t="s">
        <v>1982</v>
      </c>
      <c r="E965" s="86" t="s">
        <v>1983</v>
      </c>
      <c r="F965" s="84">
        <v>53570</v>
      </c>
      <c r="G965" s="76" t="s">
        <v>13</v>
      </c>
      <c r="H965" s="84"/>
      <c r="I965" s="85"/>
      <c r="J965" s="76" t="s">
        <v>2</v>
      </c>
      <c r="K965" s="76" t="s">
        <v>14</v>
      </c>
      <c r="L965" s="76" t="s">
        <v>15</v>
      </c>
    </row>
    <row r="966" spans="1:12" ht="15.75" x14ac:dyDescent="0.25">
      <c r="A966" s="104" t="s">
        <v>1607</v>
      </c>
      <c r="B966" s="104" t="s">
        <v>147</v>
      </c>
      <c r="C966" s="76" t="s">
        <v>9</v>
      </c>
      <c r="D966" s="86" t="s">
        <v>1654</v>
      </c>
      <c r="E966" s="86" t="s">
        <v>53</v>
      </c>
      <c r="F966" s="84">
        <v>53540</v>
      </c>
      <c r="G966" s="76" t="s">
        <v>13</v>
      </c>
      <c r="H966" s="84"/>
      <c r="I966" s="78"/>
      <c r="J966" s="76" t="s">
        <v>2</v>
      </c>
      <c r="K966" s="76" t="s">
        <v>14</v>
      </c>
      <c r="L966" s="76" t="s">
        <v>15</v>
      </c>
    </row>
    <row r="967" spans="1:12" ht="15.75" x14ac:dyDescent="0.25">
      <c r="A967" s="105" t="s">
        <v>4040</v>
      </c>
      <c r="B967" s="105" t="s">
        <v>3395</v>
      </c>
      <c r="C967" s="76"/>
      <c r="D967" s="79" t="s">
        <v>2010</v>
      </c>
      <c r="E967" s="79" t="s">
        <v>120</v>
      </c>
      <c r="F967" s="85">
        <v>53496</v>
      </c>
      <c r="G967" s="80" t="s">
        <v>13</v>
      </c>
      <c r="H967" s="84"/>
      <c r="I967" s="84"/>
      <c r="J967" s="80" t="s">
        <v>4</v>
      </c>
      <c r="K967" s="80" t="s">
        <v>14</v>
      </c>
      <c r="L967" s="80" t="s">
        <v>121</v>
      </c>
    </row>
    <row r="968" spans="1:12" ht="15.75" x14ac:dyDescent="0.25">
      <c r="A968" s="105" t="s">
        <v>1962</v>
      </c>
      <c r="B968" s="105" t="s">
        <v>131</v>
      </c>
      <c r="C968" s="80" t="s">
        <v>483</v>
      </c>
      <c r="D968" s="79" t="s">
        <v>1963</v>
      </c>
      <c r="E968" s="79" t="s">
        <v>1001</v>
      </c>
      <c r="F968" s="85">
        <v>53493</v>
      </c>
      <c r="G968" s="80" t="s">
        <v>13</v>
      </c>
      <c r="H968" s="84"/>
      <c r="I968" s="84"/>
      <c r="J968" s="80" t="s">
        <v>2</v>
      </c>
      <c r="K968" s="80" t="s">
        <v>14</v>
      </c>
      <c r="L968" s="80" t="s">
        <v>15</v>
      </c>
    </row>
    <row r="969" spans="1:12" ht="15.75" x14ac:dyDescent="0.25">
      <c r="A969" s="105" t="s">
        <v>2821</v>
      </c>
      <c r="B969" s="105" t="s">
        <v>2822</v>
      </c>
      <c r="C969" s="76"/>
      <c r="D969" s="79" t="s">
        <v>201</v>
      </c>
      <c r="E969" s="79" t="s">
        <v>450</v>
      </c>
      <c r="F969" s="85">
        <v>53415</v>
      </c>
      <c r="G969" s="80" t="s">
        <v>13</v>
      </c>
      <c r="H969" s="84"/>
      <c r="I969" s="78"/>
      <c r="J969" s="80" t="s">
        <v>3</v>
      </c>
      <c r="K969" s="80" t="s">
        <v>59</v>
      </c>
      <c r="L969" s="80" t="s">
        <v>60</v>
      </c>
    </row>
    <row r="970" spans="1:12" ht="15.75" x14ac:dyDescent="0.25">
      <c r="A970" s="104" t="s">
        <v>1966</v>
      </c>
      <c r="B970" s="104" t="s">
        <v>601</v>
      </c>
      <c r="C970" s="76" t="s">
        <v>12</v>
      </c>
      <c r="D970" s="86" t="s">
        <v>1714</v>
      </c>
      <c r="E970" s="86" t="s">
        <v>1490</v>
      </c>
      <c r="F970" s="84">
        <v>53391</v>
      </c>
      <c r="G970" s="76" t="s">
        <v>13</v>
      </c>
      <c r="H970" s="84"/>
      <c r="I970" s="78"/>
      <c r="J970" s="76" t="s">
        <v>2</v>
      </c>
      <c r="K970" s="76" t="s">
        <v>14</v>
      </c>
      <c r="L970" s="76" t="s">
        <v>15</v>
      </c>
    </row>
    <row r="971" spans="1:12" ht="15.75" x14ac:dyDescent="0.25">
      <c r="A971" s="104" t="s">
        <v>1967</v>
      </c>
      <c r="B971" s="104" t="s">
        <v>78</v>
      </c>
      <c r="C971" s="76" t="s">
        <v>18</v>
      </c>
      <c r="D971" s="86" t="s">
        <v>1968</v>
      </c>
      <c r="E971" s="86" t="s">
        <v>1354</v>
      </c>
      <c r="F971" s="84">
        <v>53384</v>
      </c>
      <c r="G971" s="76" t="s">
        <v>13</v>
      </c>
      <c r="H971" s="84"/>
      <c r="I971" s="78"/>
      <c r="J971" s="76" t="s">
        <v>2</v>
      </c>
      <c r="K971" s="76" t="s">
        <v>14</v>
      </c>
      <c r="L971" s="76" t="s">
        <v>15</v>
      </c>
    </row>
    <row r="972" spans="1:12" ht="15.75" x14ac:dyDescent="0.25">
      <c r="A972" s="104" t="s">
        <v>980</v>
      </c>
      <c r="B972" s="104" t="s">
        <v>868</v>
      </c>
      <c r="C972" s="76" t="s">
        <v>43</v>
      </c>
      <c r="D972" s="86" t="s">
        <v>1632</v>
      </c>
      <c r="E972" s="86" t="s">
        <v>53</v>
      </c>
      <c r="F972" s="84">
        <v>53290</v>
      </c>
      <c r="G972" s="76" t="s">
        <v>13</v>
      </c>
      <c r="H972" s="84"/>
      <c r="I972" s="78"/>
      <c r="J972" s="76" t="s">
        <v>2</v>
      </c>
      <c r="K972" s="76" t="s">
        <v>14</v>
      </c>
      <c r="L972" s="76" t="s">
        <v>15</v>
      </c>
    </row>
    <row r="973" spans="1:12" ht="15.75" x14ac:dyDescent="0.25">
      <c r="A973" s="104" t="s">
        <v>3612</v>
      </c>
      <c r="B973" s="104" t="s">
        <v>2514</v>
      </c>
      <c r="C973" s="76" t="s">
        <v>87</v>
      </c>
      <c r="D973" s="86" t="s">
        <v>588</v>
      </c>
      <c r="E973" s="86" t="s">
        <v>169</v>
      </c>
      <c r="F973" s="84">
        <v>53200</v>
      </c>
      <c r="G973" s="76" t="s">
        <v>13</v>
      </c>
      <c r="H973" s="84"/>
      <c r="I973" s="85"/>
      <c r="J973" s="76" t="s">
        <v>3</v>
      </c>
      <c r="K973" s="76" t="s">
        <v>59</v>
      </c>
      <c r="L973" s="76" t="s">
        <v>60</v>
      </c>
    </row>
    <row r="974" spans="1:12" ht="15.75" x14ac:dyDescent="0.25">
      <c r="A974" s="104" t="s">
        <v>2840</v>
      </c>
      <c r="B974" s="104" t="s">
        <v>2841</v>
      </c>
      <c r="C974" s="76" t="s">
        <v>207</v>
      </c>
      <c r="D974" s="86" t="s">
        <v>2842</v>
      </c>
      <c r="E974" s="86" t="s">
        <v>740</v>
      </c>
      <c r="F974" s="84">
        <v>53040</v>
      </c>
      <c r="G974" s="76" t="s">
        <v>13</v>
      </c>
      <c r="H974" s="84"/>
      <c r="I974" s="78"/>
      <c r="J974" s="76" t="s">
        <v>2</v>
      </c>
      <c r="K974" s="76" t="s">
        <v>14</v>
      </c>
      <c r="L974" s="76" t="s">
        <v>15</v>
      </c>
    </row>
    <row r="975" spans="1:12" ht="15.75" x14ac:dyDescent="0.25">
      <c r="A975" s="104" t="s">
        <v>1897</v>
      </c>
      <c r="B975" s="104" t="s">
        <v>609</v>
      </c>
      <c r="C975" s="76" t="s">
        <v>774</v>
      </c>
      <c r="D975" s="86" t="s">
        <v>1898</v>
      </c>
      <c r="E975" s="86" t="s">
        <v>321</v>
      </c>
      <c r="F975" s="84">
        <v>53040</v>
      </c>
      <c r="G975" s="76" t="s">
        <v>13</v>
      </c>
      <c r="H975" s="84"/>
      <c r="I975" s="78"/>
      <c r="J975" s="76" t="s">
        <v>2</v>
      </c>
      <c r="K975" s="76" t="s">
        <v>14</v>
      </c>
      <c r="L975" s="76" t="s">
        <v>15</v>
      </c>
    </row>
    <row r="976" spans="1:12" ht="15.75" x14ac:dyDescent="0.25">
      <c r="A976" s="104" t="s">
        <v>1855</v>
      </c>
      <c r="B976" s="104" t="s">
        <v>50</v>
      </c>
      <c r="C976" s="76" t="s">
        <v>1256</v>
      </c>
      <c r="D976" s="86" t="s">
        <v>712</v>
      </c>
      <c r="E976" s="86" t="s">
        <v>1050</v>
      </c>
      <c r="F976" s="84">
        <v>53036</v>
      </c>
      <c r="G976" s="76" t="s">
        <v>13</v>
      </c>
      <c r="H976" s="84"/>
      <c r="I976" s="78"/>
      <c r="J976" s="76" t="s">
        <v>3</v>
      </c>
      <c r="K976" s="76" t="s">
        <v>59</v>
      </c>
      <c r="L976" s="76" t="s">
        <v>60</v>
      </c>
    </row>
    <row r="977" spans="1:12" ht="15.75" x14ac:dyDescent="0.25">
      <c r="A977" s="104" t="s">
        <v>1995</v>
      </c>
      <c r="B977" s="104" t="s">
        <v>347</v>
      </c>
      <c r="C977" s="76" t="s">
        <v>181</v>
      </c>
      <c r="D977" s="86" t="s">
        <v>1996</v>
      </c>
      <c r="E977" s="86" t="s">
        <v>706</v>
      </c>
      <c r="F977" s="84">
        <v>52920</v>
      </c>
      <c r="G977" s="76" t="s">
        <v>13</v>
      </c>
      <c r="H977" s="84"/>
      <c r="I977" s="78"/>
      <c r="J977" s="76" t="s">
        <v>2</v>
      </c>
      <c r="K977" s="76" t="s">
        <v>14</v>
      </c>
      <c r="L977" s="76" t="s">
        <v>15</v>
      </c>
    </row>
    <row r="978" spans="1:12" ht="15.75" x14ac:dyDescent="0.25">
      <c r="A978" s="104" t="s">
        <v>4041</v>
      </c>
      <c r="B978" s="104" t="s">
        <v>131</v>
      </c>
      <c r="C978" s="76" t="s">
        <v>51</v>
      </c>
      <c r="D978" s="86" t="s">
        <v>4042</v>
      </c>
      <c r="E978" s="86" t="s">
        <v>570</v>
      </c>
      <c r="F978" s="84">
        <v>52913</v>
      </c>
      <c r="G978" s="76" t="s">
        <v>13</v>
      </c>
      <c r="H978" s="85"/>
      <c r="I978" s="78"/>
      <c r="J978" s="76" t="s">
        <v>2</v>
      </c>
      <c r="K978" s="76" t="s">
        <v>14</v>
      </c>
      <c r="L978" s="76" t="s">
        <v>15</v>
      </c>
    </row>
    <row r="979" spans="1:12" ht="15.75" x14ac:dyDescent="0.25">
      <c r="A979" s="104" t="s">
        <v>420</v>
      </c>
      <c r="B979" s="104" t="s">
        <v>95</v>
      </c>
      <c r="C979" s="76" t="s">
        <v>3701</v>
      </c>
      <c r="D979" s="86" t="s">
        <v>2001</v>
      </c>
      <c r="E979" s="86" t="s">
        <v>789</v>
      </c>
      <c r="F979" s="84">
        <v>52836</v>
      </c>
      <c r="G979" s="76" t="s">
        <v>13</v>
      </c>
      <c r="H979" s="84"/>
      <c r="I979" s="85"/>
      <c r="J979" s="76" t="s">
        <v>2</v>
      </c>
      <c r="K979" s="76" t="s">
        <v>14</v>
      </c>
      <c r="L979" s="76" t="s">
        <v>15</v>
      </c>
    </row>
    <row r="980" spans="1:12" ht="15.75" x14ac:dyDescent="0.25">
      <c r="A980" s="105" t="s">
        <v>1895</v>
      </c>
      <c r="B980" s="105" t="s">
        <v>1709</v>
      </c>
      <c r="C980" s="76"/>
      <c r="D980" s="79" t="s">
        <v>588</v>
      </c>
      <c r="E980" s="79" t="s">
        <v>459</v>
      </c>
      <c r="F980" s="85">
        <v>52819</v>
      </c>
      <c r="G980" s="80" t="s">
        <v>13</v>
      </c>
      <c r="H980" s="84"/>
      <c r="I980" s="78"/>
      <c r="J980" s="80" t="s">
        <v>1</v>
      </c>
      <c r="K980" s="80" t="s">
        <v>59</v>
      </c>
      <c r="L980" s="80" t="s">
        <v>60</v>
      </c>
    </row>
    <row r="981" spans="1:12" ht="15.75" x14ac:dyDescent="0.25">
      <c r="A981" s="104" t="s">
        <v>1846</v>
      </c>
      <c r="B981" s="104" t="s">
        <v>1847</v>
      </c>
      <c r="C981" s="76"/>
      <c r="D981" s="86" t="s">
        <v>201</v>
      </c>
      <c r="E981" s="86" t="s">
        <v>189</v>
      </c>
      <c r="F981" s="84">
        <v>52775</v>
      </c>
      <c r="G981" s="76" t="s">
        <v>13</v>
      </c>
      <c r="H981" s="84"/>
      <c r="I981" s="78"/>
      <c r="J981" s="76" t="s">
        <v>3</v>
      </c>
      <c r="K981" s="76" t="s">
        <v>59</v>
      </c>
      <c r="L981" s="76" t="s">
        <v>60</v>
      </c>
    </row>
    <row r="982" spans="1:12" ht="15.75" x14ac:dyDescent="0.25">
      <c r="A982" s="104" t="s">
        <v>2005</v>
      </c>
      <c r="B982" s="104" t="s">
        <v>865</v>
      </c>
      <c r="C982" s="76" t="s">
        <v>43</v>
      </c>
      <c r="D982" s="86" t="s">
        <v>2006</v>
      </c>
      <c r="E982" s="86" t="s">
        <v>96</v>
      </c>
      <c r="F982" s="84">
        <v>52729</v>
      </c>
      <c r="G982" s="76" t="s">
        <v>13</v>
      </c>
      <c r="H982" s="84"/>
      <c r="I982" s="78"/>
      <c r="J982" s="76" t="s">
        <v>2</v>
      </c>
      <c r="K982" s="76" t="s">
        <v>14</v>
      </c>
      <c r="L982" s="76" t="s">
        <v>15</v>
      </c>
    </row>
    <row r="983" spans="1:12" ht="15.75" x14ac:dyDescent="0.25">
      <c r="A983" s="104" t="s">
        <v>372</v>
      </c>
      <c r="B983" s="104" t="s">
        <v>347</v>
      </c>
      <c r="C983" s="76" t="s">
        <v>187</v>
      </c>
      <c r="D983" s="86" t="s">
        <v>2007</v>
      </c>
      <c r="E983" s="86" t="s">
        <v>163</v>
      </c>
      <c r="F983" s="84">
        <v>52709</v>
      </c>
      <c r="G983" s="76" t="s">
        <v>13</v>
      </c>
      <c r="H983" s="84"/>
      <c r="I983" s="78"/>
      <c r="J983" s="76" t="s">
        <v>2</v>
      </c>
      <c r="K983" s="76" t="s">
        <v>14</v>
      </c>
      <c r="L983" s="76" t="s">
        <v>15</v>
      </c>
    </row>
    <row r="984" spans="1:12" ht="15.75" x14ac:dyDescent="0.25">
      <c r="A984" s="105" t="s">
        <v>1875</v>
      </c>
      <c r="B984" s="105" t="s">
        <v>1773</v>
      </c>
      <c r="C984" s="80" t="s">
        <v>286</v>
      </c>
      <c r="D984" s="79" t="s">
        <v>782</v>
      </c>
      <c r="E984" s="79" t="s">
        <v>211</v>
      </c>
      <c r="F984" s="85">
        <v>52705</v>
      </c>
      <c r="G984" s="80" t="s">
        <v>13</v>
      </c>
      <c r="H984" s="84"/>
      <c r="I984" s="78"/>
      <c r="J984" s="80" t="s">
        <v>3</v>
      </c>
      <c r="K984" s="80" t="s">
        <v>59</v>
      </c>
      <c r="L984" s="80" t="s">
        <v>60</v>
      </c>
    </row>
    <row r="985" spans="1:12" ht="15.75" x14ac:dyDescent="0.25">
      <c r="A985" s="105" t="s">
        <v>1873</v>
      </c>
      <c r="B985" s="105" t="s">
        <v>1874</v>
      </c>
      <c r="C985" s="80" t="s">
        <v>210</v>
      </c>
      <c r="D985" s="79" t="s">
        <v>782</v>
      </c>
      <c r="E985" s="79" t="s">
        <v>270</v>
      </c>
      <c r="F985" s="85">
        <v>52681</v>
      </c>
      <c r="G985" s="80" t="s">
        <v>13</v>
      </c>
      <c r="H985" s="84"/>
      <c r="I985" s="84"/>
      <c r="J985" s="80" t="s">
        <v>3</v>
      </c>
      <c r="K985" s="80" t="s">
        <v>59</v>
      </c>
      <c r="L985" s="80" t="s">
        <v>60</v>
      </c>
    </row>
    <row r="986" spans="1:12" ht="15.75" x14ac:dyDescent="0.25">
      <c r="A986" s="104" t="s">
        <v>1978</v>
      </c>
      <c r="B986" s="104" t="s">
        <v>1979</v>
      </c>
      <c r="C986" s="76"/>
      <c r="D986" s="86" t="s">
        <v>1980</v>
      </c>
      <c r="E986" s="86" t="s">
        <v>53</v>
      </c>
      <c r="F986" s="84">
        <v>52571</v>
      </c>
      <c r="G986" s="76" t="s">
        <v>13</v>
      </c>
      <c r="H986" s="84"/>
      <c r="I986" s="78"/>
      <c r="J986" s="76" t="s">
        <v>2</v>
      </c>
      <c r="K986" s="76" t="s">
        <v>14</v>
      </c>
      <c r="L986" s="76" t="s">
        <v>15</v>
      </c>
    </row>
    <row r="987" spans="1:12" ht="15.75" x14ac:dyDescent="0.25">
      <c r="A987" s="105" t="s">
        <v>2011</v>
      </c>
      <c r="B987" s="105" t="s">
        <v>2012</v>
      </c>
      <c r="C987" s="80" t="s">
        <v>18</v>
      </c>
      <c r="D987" s="79" t="s">
        <v>2013</v>
      </c>
      <c r="E987" s="79" t="s">
        <v>2014</v>
      </c>
      <c r="F987" s="85">
        <v>52540</v>
      </c>
      <c r="G987" s="80" t="s">
        <v>13</v>
      </c>
      <c r="H987" s="84"/>
      <c r="I987" s="78"/>
      <c r="J987" s="80" t="s">
        <v>2</v>
      </c>
      <c r="K987" s="80" t="s">
        <v>14</v>
      </c>
      <c r="L987" s="80" t="s">
        <v>15</v>
      </c>
    </row>
    <row r="988" spans="1:12" ht="15.75" x14ac:dyDescent="0.25">
      <c r="A988" s="104" t="s">
        <v>2844</v>
      </c>
      <c r="B988" s="104" t="s">
        <v>1290</v>
      </c>
      <c r="C988" s="76"/>
      <c r="D988" s="86" t="s">
        <v>2845</v>
      </c>
      <c r="E988" s="86" t="s">
        <v>570</v>
      </c>
      <c r="F988" s="84">
        <v>52530</v>
      </c>
      <c r="G988" s="76" t="s">
        <v>13</v>
      </c>
      <c r="H988" s="84"/>
      <c r="I988" s="78"/>
      <c r="J988" s="76" t="s">
        <v>2</v>
      </c>
      <c r="K988" s="76" t="s">
        <v>14</v>
      </c>
      <c r="L988" s="76" t="s">
        <v>15</v>
      </c>
    </row>
    <row r="989" spans="1:12" ht="15.75" x14ac:dyDescent="0.25">
      <c r="A989" s="104" t="s">
        <v>1148</v>
      </c>
      <c r="B989" s="104" t="s">
        <v>4043</v>
      </c>
      <c r="C989" s="76" t="s">
        <v>51</v>
      </c>
      <c r="D989" s="86" t="s">
        <v>3703</v>
      </c>
      <c r="E989" s="86" t="s">
        <v>730</v>
      </c>
      <c r="F989" s="84">
        <v>52530</v>
      </c>
      <c r="G989" s="76" t="s">
        <v>13</v>
      </c>
      <c r="H989" s="84"/>
      <c r="I989" s="78"/>
      <c r="J989" s="76" t="s">
        <v>2</v>
      </c>
      <c r="K989" s="76" t="s">
        <v>14</v>
      </c>
      <c r="L989" s="76" t="s">
        <v>15</v>
      </c>
    </row>
    <row r="990" spans="1:12" ht="15.75" x14ac:dyDescent="0.25">
      <c r="A990" s="104" t="s">
        <v>1610</v>
      </c>
      <c r="B990" s="104" t="s">
        <v>282</v>
      </c>
      <c r="C990" s="76" t="s">
        <v>1269</v>
      </c>
      <c r="D990" s="86" t="s">
        <v>3704</v>
      </c>
      <c r="E990" s="86" t="s">
        <v>53</v>
      </c>
      <c r="F990" s="84">
        <v>52520</v>
      </c>
      <c r="G990" s="76" t="s">
        <v>13</v>
      </c>
      <c r="H990" s="84"/>
      <c r="I990" s="84"/>
      <c r="J990" s="76" t="s">
        <v>2</v>
      </c>
      <c r="K990" s="76" t="s">
        <v>14</v>
      </c>
      <c r="L990" s="76" t="s">
        <v>15</v>
      </c>
    </row>
    <row r="991" spans="1:12" ht="15.75" x14ac:dyDescent="0.25">
      <c r="A991" s="104" t="s">
        <v>1046</v>
      </c>
      <c r="B991" s="104" t="s">
        <v>1047</v>
      </c>
      <c r="C991" s="76" t="s">
        <v>774</v>
      </c>
      <c r="D991" s="86" t="s">
        <v>1752</v>
      </c>
      <c r="E991" s="86" t="s">
        <v>173</v>
      </c>
      <c r="F991" s="84">
        <v>52339</v>
      </c>
      <c r="G991" s="76" t="s">
        <v>13</v>
      </c>
      <c r="H991" s="84"/>
      <c r="I991" s="78"/>
      <c r="J991" s="76" t="s">
        <v>2</v>
      </c>
      <c r="K991" s="76" t="s">
        <v>14</v>
      </c>
      <c r="L991" s="76" t="s">
        <v>15</v>
      </c>
    </row>
    <row r="992" spans="1:12" ht="15.75" x14ac:dyDescent="0.25">
      <c r="A992" s="104" t="s">
        <v>4044</v>
      </c>
      <c r="B992" s="104" t="s">
        <v>3271</v>
      </c>
      <c r="C992" s="76"/>
      <c r="D992" s="86" t="s">
        <v>588</v>
      </c>
      <c r="E992" s="86" t="s">
        <v>297</v>
      </c>
      <c r="F992" s="84">
        <v>52296</v>
      </c>
      <c r="G992" s="76" t="s">
        <v>13</v>
      </c>
      <c r="H992" s="84"/>
      <c r="I992" s="78"/>
      <c r="J992" s="76" t="s">
        <v>3</v>
      </c>
      <c r="K992" s="76" t="s">
        <v>59</v>
      </c>
      <c r="L992" s="76" t="s">
        <v>60</v>
      </c>
    </row>
    <row r="993" spans="1:12" ht="15.75" x14ac:dyDescent="0.25">
      <c r="A993" s="104" t="s">
        <v>432</v>
      </c>
      <c r="B993" s="104" t="s">
        <v>1721</v>
      </c>
      <c r="C993" s="76" t="s">
        <v>483</v>
      </c>
      <c r="D993" s="86" t="s">
        <v>4045</v>
      </c>
      <c r="E993" s="86" t="s">
        <v>120</v>
      </c>
      <c r="F993" s="84">
        <v>52215</v>
      </c>
      <c r="G993" s="76" t="s">
        <v>13</v>
      </c>
      <c r="H993" s="84"/>
      <c r="I993" s="78"/>
      <c r="J993" s="76" t="s">
        <v>2</v>
      </c>
      <c r="K993" s="76" t="s">
        <v>14</v>
      </c>
      <c r="L993" s="76" t="s">
        <v>15</v>
      </c>
    </row>
    <row r="994" spans="1:12" ht="15.75" x14ac:dyDescent="0.25">
      <c r="A994" s="105" t="s">
        <v>2028</v>
      </c>
      <c r="B994" s="105" t="s">
        <v>781</v>
      </c>
      <c r="C994" s="80" t="s">
        <v>87</v>
      </c>
      <c r="D994" s="79" t="s">
        <v>2029</v>
      </c>
      <c r="E994" s="79" t="s">
        <v>120</v>
      </c>
      <c r="F994" s="85">
        <v>52162</v>
      </c>
      <c r="G994" s="80" t="s">
        <v>13</v>
      </c>
      <c r="H994" s="85"/>
      <c r="I994" s="78"/>
      <c r="J994" s="80" t="s">
        <v>2</v>
      </c>
      <c r="K994" s="80" t="s">
        <v>14</v>
      </c>
      <c r="L994" s="80" t="s">
        <v>15</v>
      </c>
    </row>
    <row r="995" spans="1:12" ht="15.75" x14ac:dyDescent="0.25">
      <c r="A995" s="105" t="s">
        <v>1899</v>
      </c>
      <c r="B995" s="105" t="s">
        <v>465</v>
      </c>
      <c r="C995" s="80" t="s">
        <v>3700</v>
      </c>
      <c r="D995" s="79" t="s">
        <v>782</v>
      </c>
      <c r="E995" s="79" t="s">
        <v>189</v>
      </c>
      <c r="F995" s="85">
        <v>52075</v>
      </c>
      <c r="G995" s="80" t="s">
        <v>13</v>
      </c>
      <c r="H995" s="84"/>
      <c r="I995" s="78"/>
      <c r="J995" s="80" t="s">
        <v>3</v>
      </c>
      <c r="K995" s="80" t="s">
        <v>59</v>
      </c>
      <c r="L995" s="80" t="s">
        <v>60</v>
      </c>
    </row>
    <row r="996" spans="1:12" ht="15.75" x14ac:dyDescent="0.25">
      <c r="A996" s="104" t="s">
        <v>2039</v>
      </c>
      <c r="B996" s="104" t="s">
        <v>823</v>
      </c>
      <c r="C996" s="76" t="s">
        <v>181</v>
      </c>
      <c r="D996" s="86" t="s">
        <v>2040</v>
      </c>
      <c r="E996" s="86" t="s">
        <v>2041</v>
      </c>
      <c r="F996" s="84">
        <v>52052</v>
      </c>
      <c r="G996" s="76" t="s">
        <v>13</v>
      </c>
      <c r="H996" s="85"/>
      <c r="I996" s="78"/>
      <c r="J996" s="76" t="s">
        <v>2</v>
      </c>
      <c r="K996" s="76" t="s">
        <v>14</v>
      </c>
      <c r="L996" s="76" t="s">
        <v>15</v>
      </c>
    </row>
    <row r="997" spans="1:12" ht="15.75" x14ac:dyDescent="0.25">
      <c r="A997" s="105" t="s">
        <v>1634</v>
      </c>
      <c r="B997" s="105" t="s">
        <v>3446</v>
      </c>
      <c r="C997" s="80" t="s">
        <v>774</v>
      </c>
      <c r="D997" s="79" t="s">
        <v>588</v>
      </c>
      <c r="E997" s="79" t="s">
        <v>2582</v>
      </c>
      <c r="F997" s="85">
        <v>52011</v>
      </c>
      <c r="G997" s="76" t="s">
        <v>13</v>
      </c>
      <c r="H997" s="85"/>
      <c r="I997" s="85"/>
      <c r="J997" s="80" t="s">
        <v>3</v>
      </c>
      <c r="K997" s="80" t="s">
        <v>59</v>
      </c>
      <c r="L997" s="80" t="s">
        <v>60</v>
      </c>
    </row>
    <row r="998" spans="1:12" ht="15.75" x14ac:dyDescent="0.25">
      <c r="A998" s="104" t="s">
        <v>1705</v>
      </c>
      <c r="B998" s="104" t="s">
        <v>1164</v>
      </c>
      <c r="C998" s="76" t="s">
        <v>1256</v>
      </c>
      <c r="D998" s="86" t="s">
        <v>2815</v>
      </c>
      <c r="E998" s="86" t="s">
        <v>3699</v>
      </c>
      <c r="F998" s="84">
        <v>52006</v>
      </c>
      <c r="G998" s="76" t="s">
        <v>13</v>
      </c>
      <c r="H998" s="84">
        <v>2500</v>
      </c>
      <c r="I998" s="78"/>
      <c r="J998" s="76" t="s">
        <v>3</v>
      </c>
      <c r="K998" s="76" t="s">
        <v>59</v>
      </c>
      <c r="L998" s="76" t="s">
        <v>60</v>
      </c>
    </row>
    <row r="999" spans="1:12" ht="15.75" x14ac:dyDescent="0.25">
      <c r="A999" s="104" t="s">
        <v>507</v>
      </c>
      <c r="B999" s="104" t="s">
        <v>1904</v>
      </c>
      <c r="C999" s="76" t="s">
        <v>1773</v>
      </c>
      <c r="D999" s="86" t="s">
        <v>201</v>
      </c>
      <c r="E999" s="86" t="s">
        <v>497</v>
      </c>
      <c r="F999" s="84">
        <v>52000</v>
      </c>
      <c r="G999" s="76" t="s">
        <v>13</v>
      </c>
      <c r="H999" s="85"/>
      <c r="I999" s="78"/>
      <c r="J999" s="76" t="s">
        <v>1</v>
      </c>
      <c r="K999" s="76" t="s">
        <v>59</v>
      </c>
      <c r="L999" s="76" t="s">
        <v>60</v>
      </c>
    </row>
    <row r="1000" spans="1:12" ht="15.75" x14ac:dyDescent="0.25">
      <c r="A1000" s="105" t="s">
        <v>2846</v>
      </c>
      <c r="B1000" s="105" t="s">
        <v>248</v>
      </c>
      <c r="C1000" s="80" t="s">
        <v>115</v>
      </c>
      <c r="D1000" s="79" t="s">
        <v>2847</v>
      </c>
      <c r="E1000" s="79" t="s">
        <v>1616</v>
      </c>
      <c r="F1000" s="85">
        <v>51940</v>
      </c>
      <c r="G1000" s="80" t="s">
        <v>13</v>
      </c>
      <c r="H1000" s="84"/>
      <c r="I1000" s="84"/>
      <c r="J1000" s="80" t="s">
        <v>2</v>
      </c>
      <c r="K1000" s="80" t="s">
        <v>14</v>
      </c>
      <c r="L1000" s="80" t="s">
        <v>15</v>
      </c>
    </row>
    <row r="1001" spans="1:12" ht="15.75" x14ac:dyDescent="0.25">
      <c r="A1001" s="105" t="s">
        <v>1809</v>
      </c>
      <c r="B1001" s="105" t="s">
        <v>263</v>
      </c>
      <c r="C1001" s="80" t="s">
        <v>152</v>
      </c>
      <c r="D1001" s="79" t="s">
        <v>782</v>
      </c>
      <c r="E1001" s="79" t="s">
        <v>690</v>
      </c>
      <c r="F1001" s="85">
        <v>51937</v>
      </c>
      <c r="G1001" s="76" t="s">
        <v>13</v>
      </c>
      <c r="H1001" s="85">
        <v>10000</v>
      </c>
      <c r="I1001" s="78"/>
      <c r="J1001" s="80" t="s">
        <v>3</v>
      </c>
      <c r="K1001" s="80" t="s">
        <v>59</v>
      </c>
      <c r="L1001" s="80" t="s">
        <v>60</v>
      </c>
    </row>
    <row r="1002" spans="1:12" ht="15.75" x14ac:dyDescent="0.25">
      <c r="A1002" s="106" t="s">
        <v>904</v>
      </c>
      <c r="B1002" s="106" t="s">
        <v>823</v>
      </c>
      <c r="C1002" s="88" t="s">
        <v>403</v>
      </c>
      <c r="D1002" s="87" t="s">
        <v>588</v>
      </c>
      <c r="E1002" s="87" t="s">
        <v>249</v>
      </c>
      <c r="F1002" s="95">
        <v>51898</v>
      </c>
      <c r="G1002" s="88" t="s">
        <v>13</v>
      </c>
      <c r="H1002" s="108"/>
      <c r="I1002" s="95"/>
      <c r="J1002" s="88" t="s">
        <v>3</v>
      </c>
      <c r="K1002" s="88" t="s">
        <v>59</v>
      </c>
      <c r="L1002" s="88" t="s">
        <v>60</v>
      </c>
    </row>
    <row r="1003" spans="1:12" ht="15.75" x14ac:dyDescent="0.25">
      <c r="A1003" s="104" t="s">
        <v>1194</v>
      </c>
      <c r="B1003" s="104" t="s">
        <v>340</v>
      </c>
      <c r="C1003" s="76" t="s">
        <v>1125</v>
      </c>
      <c r="D1003" s="86" t="s">
        <v>1595</v>
      </c>
      <c r="E1003" s="86" t="s">
        <v>173</v>
      </c>
      <c r="F1003" s="84">
        <v>51831</v>
      </c>
      <c r="G1003" s="76" t="s">
        <v>13</v>
      </c>
      <c r="H1003" s="85"/>
      <c r="I1003" s="78"/>
      <c r="J1003" s="76" t="s">
        <v>2</v>
      </c>
      <c r="K1003" s="76" t="s">
        <v>14</v>
      </c>
      <c r="L1003" s="76" t="s">
        <v>15</v>
      </c>
    </row>
    <row r="1004" spans="1:12" ht="15.75" x14ac:dyDescent="0.25">
      <c r="A1004" s="105" t="s">
        <v>1771</v>
      </c>
      <c r="B1004" s="105" t="s">
        <v>1194</v>
      </c>
      <c r="C1004" s="80" t="s">
        <v>1165</v>
      </c>
      <c r="D1004" s="79" t="s">
        <v>782</v>
      </c>
      <c r="E1004" s="79" t="s">
        <v>501</v>
      </c>
      <c r="F1004" s="85">
        <v>51815</v>
      </c>
      <c r="G1004" s="80" t="s">
        <v>13</v>
      </c>
      <c r="H1004" s="84"/>
      <c r="I1004" s="78"/>
      <c r="J1004" s="80" t="s">
        <v>1</v>
      </c>
      <c r="K1004" s="80" t="s">
        <v>59</v>
      </c>
      <c r="L1004" s="80" t="s">
        <v>60</v>
      </c>
    </row>
    <row r="1005" spans="1:12" ht="15.75" x14ac:dyDescent="0.25">
      <c r="A1005" s="105" t="s">
        <v>1201</v>
      </c>
      <c r="B1005" s="105" t="s">
        <v>237</v>
      </c>
      <c r="C1005" s="76"/>
      <c r="D1005" s="79" t="s">
        <v>588</v>
      </c>
      <c r="E1005" s="79" t="s">
        <v>277</v>
      </c>
      <c r="F1005" s="85">
        <v>51801</v>
      </c>
      <c r="G1005" s="80" t="s">
        <v>13</v>
      </c>
      <c r="H1005" s="84"/>
      <c r="I1005" s="78"/>
      <c r="J1005" s="80" t="s">
        <v>1</v>
      </c>
      <c r="K1005" s="80" t="s">
        <v>59</v>
      </c>
      <c r="L1005" s="80" t="s">
        <v>60</v>
      </c>
    </row>
    <row r="1006" spans="1:12" ht="15.75" x14ac:dyDescent="0.25">
      <c r="A1006" s="104" t="s">
        <v>2052</v>
      </c>
      <c r="B1006" s="104" t="s">
        <v>1321</v>
      </c>
      <c r="C1006" s="76"/>
      <c r="D1006" s="86" t="s">
        <v>2053</v>
      </c>
      <c r="E1006" s="86" t="s">
        <v>2704</v>
      </c>
      <c r="F1006" s="84">
        <v>51724</v>
      </c>
      <c r="G1006" s="76" t="s">
        <v>13</v>
      </c>
      <c r="H1006" s="84"/>
      <c r="I1006" s="78"/>
      <c r="J1006" s="76" t="s">
        <v>2</v>
      </c>
      <c r="K1006" s="76" t="s">
        <v>14</v>
      </c>
      <c r="L1006" s="76" t="s">
        <v>15</v>
      </c>
    </row>
    <row r="1007" spans="1:12" ht="15.75" x14ac:dyDescent="0.25">
      <c r="A1007" s="104" t="s">
        <v>737</v>
      </c>
      <c r="B1007" s="104" t="s">
        <v>1575</v>
      </c>
      <c r="C1007" s="76" t="s">
        <v>3697</v>
      </c>
      <c r="D1007" s="86" t="s">
        <v>201</v>
      </c>
      <c r="E1007" s="86" t="s">
        <v>373</v>
      </c>
      <c r="F1007" s="84">
        <v>51664</v>
      </c>
      <c r="G1007" s="76" t="s">
        <v>13</v>
      </c>
      <c r="H1007" s="84"/>
      <c r="I1007" s="78"/>
      <c r="J1007" s="76" t="s">
        <v>3</v>
      </c>
      <c r="K1007" s="76" t="s">
        <v>59</v>
      </c>
      <c r="L1007" s="76" t="s">
        <v>60</v>
      </c>
    </row>
    <row r="1008" spans="1:12" ht="15.75" x14ac:dyDescent="0.25">
      <c r="A1008" s="104" t="s">
        <v>4046</v>
      </c>
      <c r="B1008" s="104" t="s">
        <v>4047</v>
      </c>
      <c r="C1008" s="76"/>
      <c r="D1008" s="86" t="s">
        <v>201</v>
      </c>
      <c r="E1008" s="86" t="s">
        <v>459</v>
      </c>
      <c r="F1008" s="84">
        <v>51658</v>
      </c>
      <c r="G1008" s="76" t="s">
        <v>13</v>
      </c>
      <c r="H1008" s="84"/>
      <c r="I1008" s="78"/>
      <c r="J1008" s="76" t="s">
        <v>3</v>
      </c>
      <c r="K1008" s="76" t="s">
        <v>59</v>
      </c>
      <c r="L1008" s="76" t="s">
        <v>60</v>
      </c>
    </row>
    <row r="1009" spans="1:12" ht="15.75" x14ac:dyDescent="0.25">
      <c r="A1009" s="105" t="s">
        <v>1924</v>
      </c>
      <c r="B1009" s="105" t="s">
        <v>1925</v>
      </c>
      <c r="C1009" s="80" t="s">
        <v>311</v>
      </c>
      <c r="D1009" s="79" t="s">
        <v>588</v>
      </c>
      <c r="E1009" s="79" t="s">
        <v>814</v>
      </c>
      <c r="F1009" s="85">
        <v>51614</v>
      </c>
      <c r="G1009" s="80" t="s">
        <v>13</v>
      </c>
      <c r="H1009" s="84"/>
      <c r="I1009" s="78"/>
      <c r="J1009" s="80" t="s">
        <v>3</v>
      </c>
      <c r="K1009" s="80" t="s">
        <v>59</v>
      </c>
      <c r="L1009" s="80" t="s">
        <v>60</v>
      </c>
    </row>
    <row r="1010" spans="1:12" ht="15.75" x14ac:dyDescent="0.25">
      <c r="A1010" s="104" t="s">
        <v>2056</v>
      </c>
      <c r="B1010" s="104" t="s">
        <v>139</v>
      </c>
      <c r="C1010" s="76" t="s">
        <v>8</v>
      </c>
      <c r="D1010" s="86" t="s">
        <v>359</v>
      </c>
      <c r="E1010" s="86" t="s">
        <v>2704</v>
      </c>
      <c r="F1010" s="84">
        <v>51531</v>
      </c>
      <c r="G1010" s="76" t="s">
        <v>13</v>
      </c>
      <c r="H1010" s="84"/>
      <c r="I1010" s="78"/>
      <c r="J1010" s="76" t="s">
        <v>2</v>
      </c>
      <c r="K1010" s="76" t="s">
        <v>14</v>
      </c>
      <c r="L1010" s="76" t="s">
        <v>15</v>
      </c>
    </row>
    <row r="1011" spans="1:12" ht="15.75" x14ac:dyDescent="0.25">
      <c r="A1011" s="104" t="s">
        <v>3710</v>
      </c>
      <c r="B1011" s="104" t="s">
        <v>1851</v>
      </c>
      <c r="C1011" s="76" t="s">
        <v>774</v>
      </c>
      <c r="D1011" s="86" t="s">
        <v>3711</v>
      </c>
      <c r="E1011" s="86" t="s">
        <v>173</v>
      </c>
      <c r="F1011" s="84">
        <v>51455</v>
      </c>
      <c r="G1011" s="76" t="s">
        <v>13</v>
      </c>
      <c r="H1011" s="84"/>
      <c r="I1011" s="78"/>
      <c r="J1011" s="76" t="s">
        <v>2</v>
      </c>
      <c r="K1011" s="76" t="s">
        <v>14</v>
      </c>
      <c r="L1011" s="76" t="s">
        <v>15</v>
      </c>
    </row>
    <row r="1012" spans="1:12" ht="15.75" x14ac:dyDescent="0.25">
      <c r="A1012" s="105" t="s">
        <v>1468</v>
      </c>
      <c r="B1012" s="105" t="s">
        <v>1469</v>
      </c>
      <c r="C1012" s="80" t="s">
        <v>18</v>
      </c>
      <c r="D1012" s="79" t="s">
        <v>588</v>
      </c>
      <c r="E1012" s="79" t="s">
        <v>205</v>
      </c>
      <c r="F1012" s="85">
        <v>51367</v>
      </c>
      <c r="G1012" s="80" t="s">
        <v>13</v>
      </c>
      <c r="H1012" s="84"/>
      <c r="I1012" s="78"/>
      <c r="J1012" s="80" t="s">
        <v>3</v>
      </c>
      <c r="K1012" s="80" t="s">
        <v>59</v>
      </c>
      <c r="L1012" s="80" t="s">
        <v>60</v>
      </c>
    </row>
    <row r="1013" spans="1:12" ht="15.75" x14ac:dyDescent="0.25">
      <c r="A1013" s="105" t="s">
        <v>1989</v>
      </c>
      <c r="B1013" s="105" t="s">
        <v>486</v>
      </c>
      <c r="C1013" s="80" t="s">
        <v>3707</v>
      </c>
      <c r="D1013" s="79" t="s">
        <v>782</v>
      </c>
      <c r="E1013" s="79" t="s">
        <v>211</v>
      </c>
      <c r="F1013" s="85">
        <v>51351</v>
      </c>
      <c r="G1013" s="76" t="s">
        <v>13</v>
      </c>
      <c r="H1013" s="85"/>
      <c r="I1013" s="78"/>
      <c r="J1013" s="80" t="s">
        <v>3</v>
      </c>
      <c r="K1013" s="80" t="s">
        <v>59</v>
      </c>
      <c r="L1013" s="80" t="s">
        <v>60</v>
      </c>
    </row>
    <row r="1014" spans="1:12" ht="15.75" x14ac:dyDescent="0.25">
      <c r="A1014" s="104" t="s">
        <v>3569</v>
      </c>
      <c r="B1014" s="104" t="s">
        <v>3570</v>
      </c>
      <c r="C1014" s="76" t="s">
        <v>8</v>
      </c>
      <c r="D1014" s="86" t="s">
        <v>4048</v>
      </c>
      <c r="E1014" s="86" t="s">
        <v>37</v>
      </c>
      <c r="F1014" s="84">
        <v>51320</v>
      </c>
      <c r="G1014" s="76" t="s">
        <v>13</v>
      </c>
      <c r="H1014" s="84"/>
      <c r="I1014" s="78"/>
      <c r="J1014" s="76" t="s">
        <v>2</v>
      </c>
      <c r="K1014" s="76" t="s">
        <v>14</v>
      </c>
      <c r="L1014" s="76" t="s">
        <v>15</v>
      </c>
    </row>
    <row r="1015" spans="1:12" ht="15.75" x14ac:dyDescent="0.25">
      <c r="A1015" s="104" t="s">
        <v>1867</v>
      </c>
      <c r="B1015" s="104" t="s">
        <v>1868</v>
      </c>
      <c r="C1015" s="76" t="s">
        <v>609</v>
      </c>
      <c r="D1015" s="86" t="s">
        <v>1869</v>
      </c>
      <c r="E1015" s="86" t="s">
        <v>603</v>
      </c>
      <c r="F1015" s="84">
        <v>51290</v>
      </c>
      <c r="G1015" s="76" t="s">
        <v>13</v>
      </c>
      <c r="H1015" s="84"/>
      <c r="I1015" s="84"/>
      <c r="J1015" s="76" t="s">
        <v>3</v>
      </c>
      <c r="K1015" s="76" t="s">
        <v>59</v>
      </c>
      <c r="L1015" s="76" t="s">
        <v>60</v>
      </c>
    </row>
    <row r="1016" spans="1:12" ht="15.75" x14ac:dyDescent="0.25">
      <c r="A1016" s="105" t="s">
        <v>1937</v>
      </c>
      <c r="B1016" s="105" t="s">
        <v>344</v>
      </c>
      <c r="C1016" s="80" t="s">
        <v>144</v>
      </c>
      <c r="D1016" s="79" t="s">
        <v>782</v>
      </c>
      <c r="E1016" s="79" t="s">
        <v>270</v>
      </c>
      <c r="F1016" s="85">
        <v>51264</v>
      </c>
      <c r="G1016" s="80" t="s">
        <v>13</v>
      </c>
      <c r="H1016" s="84"/>
      <c r="I1016" s="85"/>
      <c r="J1016" s="80" t="s">
        <v>1</v>
      </c>
      <c r="K1016" s="80" t="s">
        <v>59</v>
      </c>
      <c r="L1016" s="80" t="s">
        <v>60</v>
      </c>
    </row>
    <row r="1017" spans="1:12" ht="15.75" x14ac:dyDescent="0.25">
      <c r="A1017" s="104" t="s">
        <v>1461</v>
      </c>
      <c r="B1017" s="104" t="s">
        <v>1108</v>
      </c>
      <c r="C1017" s="76" t="s">
        <v>67</v>
      </c>
      <c r="D1017" s="86" t="s">
        <v>588</v>
      </c>
      <c r="E1017" s="86" t="s">
        <v>205</v>
      </c>
      <c r="F1017" s="84">
        <v>51259</v>
      </c>
      <c r="G1017" s="76" t="s">
        <v>13</v>
      </c>
      <c r="H1017" s="85">
        <v>20000</v>
      </c>
      <c r="I1017" s="78"/>
      <c r="J1017" s="76" t="s">
        <v>3</v>
      </c>
      <c r="K1017" s="76" t="s">
        <v>59</v>
      </c>
      <c r="L1017" s="76" t="s">
        <v>60</v>
      </c>
    </row>
    <row r="1018" spans="1:12" ht="15.75" x14ac:dyDescent="0.25">
      <c r="A1018" s="105" t="s">
        <v>1744</v>
      </c>
      <c r="B1018" s="105" t="s">
        <v>50</v>
      </c>
      <c r="C1018" s="76"/>
      <c r="D1018" s="79" t="s">
        <v>2381</v>
      </c>
      <c r="E1018" s="79" t="s">
        <v>505</v>
      </c>
      <c r="F1018" s="85">
        <v>51237</v>
      </c>
      <c r="G1018" s="76" t="s">
        <v>13</v>
      </c>
      <c r="H1018" s="85"/>
      <c r="I1018" s="85"/>
      <c r="J1018" s="80" t="s">
        <v>2</v>
      </c>
      <c r="K1018" s="80" t="s">
        <v>14</v>
      </c>
      <c r="L1018" s="80" t="s">
        <v>15</v>
      </c>
    </row>
    <row r="1019" spans="1:12" ht="15.75" x14ac:dyDescent="0.25">
      <c r="A1019" s="104" t="s">
        <v>1697</v>
      </c>
      <c r="B1019" s="104" t="s">
        <v>35</v>
      </c>
      <c r="C1019" s="76" t="s">
        <v>349</v>
      </c>
      <c r="D1019" s="86" t="s">
        <v>2246</v>
      </c>
      <c r="E1019" s="86" t="s">
        <v>505</v>
      </c>
      <c r="F1019" s="84">
        <v>51237</v>
      </c>
      <c r="G1019" s="76" t="s">
        <v>13</v>
      </c>
      <c r="H1019" s="84"/>
      <c r="I1019" s="85"/>
      <c r="J1019" s="76" t="s">
        <v>2</v>
      </c>
      <c r="K1019" s="76" t="s">
        <v>14</v>
      </c>
      <c r="L1019" s="76" t="s">
        <v>15</v>
      </c>
    </row>
    <row r="1020" spans="1:12" ht="15.75" x14ac:dyDescent="0.25">
      <c r="A1020" s="105" t="s">
        <v>1829</v>
      </c>
      <c r="B1020" s="105" t="s">
        <v>1830</v>
      </c>
      <c r="C1020" s="80" t="s">
        <v>207</v>
      </c>
      <c r="D1020" s="79" t="s">
        <v>588</v>
      </c>
      <c r="E1020" s="79" t="s">
        <v>208</v>
      </c>
      <c r="F1020" s="85">
        <v>51224</v>
      </c>
      <c r="G1020" s="80" t="s">
        <v>13</v>
      </c>
      <c r="H1020" s="84"/>
      <c r="I1020" s="78"/>
      <c r="J1020" s="80" t="s">
        <v>1</v>
      </c>
      <c r="K1020" s="80" t="s">
        <v>59</v>
      </c>
      <c r="L1020" s="80" t="s">
        <v>60</v>
      </c>
    </row>
    <row r="1021" spans="1:12" ht="15.75" x14ac:dyDescent="0.25">
      <c r="A1021" s="104" t="s">
        <v>1688</v>
      </c>
      <c r="B1021" s="104" t="s">
        <v>3526</v>
      </c>
      <c r="C1021" s="76" t="s">
        <v>51</v>
      </c>
      <c r="D1021" s="86" t="s">
        <v>3713</v>
      </c>
      <c r="E1021" s="86" t="s">
        <v>120</v>
      </c>
      <c r="F1021" s="84">
        <v>51170</v>
      </c>
      <c r="G1021" s="76" t="s">
        <v>13</v>
      </c>
      <c r="H1021" s="84"/>
      <c r="I1021" s="78"/>
      <c r="J1021" s="76" t="s">
        <v>2</v>
      </c>
      <c r="K1021" s="76" t="s">
        <v>14</v>
      </c>
      <c r="L1021" s="76" t="s">
        <v>15</v>
      </c>
    </row>
    <row r="1022" spans="1:12" ht="15.75" x14ac:dyDescent="0.25">
      <c r="A1022" s="105" t="s">
        <v>3702</v>
      </c>
      <c r="B1022" s="105" t="s">
        <v>70</v>
      </c>
      <c r="C1022" s="80" t="s">
        <v>181</v>
      </c>
      <c r="D1022" s="79" t="s">
        <v>712</v>
      </c>
      <c r="E1022" s="79" t="s">
        <v>221</v>
      </c>
      <c r="F1022" s="85">
        <v>51145</v>
      </c>
      <c r="G1022" s="76" t="s">
        <v>13</v>
      </c>
      <c r="H1022" s="85"/>
      <c r="I1022" s="78"/>
      <c r="J1022" s="80" t="s">
        <v>3</v>
      </c>
      <c r="K1022" s="80" t="s">
        <v>59</v>
      </c>
      <c r="L1022" s="80" t="s">
        <v>60</v>
      </c>
    </row>
    <row r="1023" spans="1:12" ht="15.75" x14ac:dyDescent="0.25">
      <c r="A1023" s="104" t="s">
        <v>4049</v>
      </c>
      <c r="B1023" s="104" t="s">
        <v>605</v>
      </c>
      <c r="C1023" s="76"/>
      <c r="D1023" s="86" t="s">
        <v>2083</v>
      </c>
      <c r="E1023" s="86" t="s">
        <v>149</v>
      </c>
      <c r="F1023" s="84">
        <v>51120</v>
      </c>
      <c r="G1023" s="76" t="s">
        <v>13</v>
      </c>
      <c r="H1023" s="84"/>
      <c r="I1023" s="78"/>
      <c r="J1023" s="76" t="s">
        <v>2</v>
      </c>
      <c r="K1023" s="76" t="s">
        <v>14</v>
      </c>
      <c r="L1023" s="76" t="s">
        <v>15</v>
      </c>
    </row>
    <row r="1024" spans="1:12" ht="15.75" x14ac:dyDescent="0.25">
      <c r="A1024" s="105" t="s">
        <v>1734</v>
      </c>
      <c r="B1024" s="105" t="s">
        <v>1735</v>
      </c>
      <c r="C1024" s="80" t="s">
        <v>191</v>
      </c>
      <c r="D1024" s="79" t="s">
        <v>2817</v>
      </c>
      <c r="E1024" s="79" t="s">
        <v>120</v>
      </c>
      <c r="F1024" s="85">
        <v>51104</v>
      </c>
      <c r="G1024" s="80" t="s">
        <v>13</v>
      </c>
      <c r="H1024" s="84"/>
      <c r="I1024" s="78"/>
      <c r="J1024" s="80" t="s">
        <v>4</v>
      </c>
      <c r="K1024" s="80" t="s">
        <v>14</v>
      </c>
      <c r="L1024" s="80" t="s">
        <v>121</v>
      </c>
    </row>
    <row r="1025" spans="1:12" ht="15.75" x14ac:dyDescent="0.25">
      <c r="A1025" s="104" t="s">
        <v>2084</v>
      </c>
      <c r="B1025" s="104" t="s">
        <v>35</v>
      </c>
      <c r="C1025" s="76" t="s">
        <v>87</v>
      </c>
      <c r="D1025" s="86" t="s">
        <v>2085</v>
      </c>
      <c r="E1025" s="86" t="s">
        <v>48</v>
      </c>
      <c r="F1025" s="84">
        <v>51068</v>
      </c>
      <c r="G1025" s="76" t="s">
        <v>13</v>
      </c>
      <c r="H1025" s="85"/>
      <c r="I1025" s="85"/>
      <c r="J1025" s="76" t="s">
        <v>2</v>
      </c>
      <c r="K1025" s="76" t="s">
        <v>14</v>
      </c>
      <c r="L1025" s="76" t="s">
        <v>15</v>
      </c>
    </row>
    <row r="1026" spans="1:12" ht="15.75" x14ac:dyDescent="0.25">
      <c r="A1026" s="105" t="s">
        <v>1205</v>
      </c>
      <c r="B1026" s="105" t="s">
        <v>1206</v>
      </c>
      <c r="C1026" s="76"/>
      <c r="D1026" s="79" t="s">
        <v>2085</v>
      </c>
      <c r="E1026" s="79" t="s">
        <v>48</v>
      </c>
      <c r="F1026" s="85">
        <v>51068</v>
      </c>
      <c r="G1026" s="76" t="s">
        <v>13</v>
      </c>
      <c r="H1026" s="85"/>
      <c r="I1026" s="85"/>
      <c r="J1026" s="80" t="s">
        <v>2</v>
      </c>
      <c r="K1026" s="80" t="s">
        <v>14</v>
      </c>
      <c r="L1026" s="80" t="s">
        <v>15</v>
      </c>
    </row>
    <row r="1027" spans="1:12" ht="15.75" x14ac:dyDescent="0.25">
      <c r="A1027" s="104" t="s">
        <v>420</v>
      </c>
      <c r="B1027" s="104" t="s">
        <v>118</v>
      </c>
      <c r="C1027" s="76" t="s">
        <v>1575</v>
      </c>
      <c r="D1027" s="86" t="s">
        <v>4050</v>
      </c>
      <c r="E1027" s="86" t="s">
        <v>3882</v>
      </c>
      <c r="F1027" s="84">
        <v>51052</v>
      </c>
      <c r="G1027" s="76" t="s">
        <v>13</v>
      </c>
      <c r="H1027" s="84"/>
      <c r="I1027" s="78"/>
      <c r="J1027" s="76" t="s">
        <v>2</v>
      </c>
      <c r="K1027" s="76" t="s">
        <v>14</v>
      </c>
      <c r="L1027" s="76" t="s">
        <v>15</v>
      </c>
    </row>
    <row r="1028" spans="1:12" ht="15.75" x14ac:dyDescent="0.25">
      <c r="A1028" s="105" t="s">
        <v>1840</v>
      </c>
      <c r="B1028" s="105" t="s">
        <v>752</v>
      </c>
      <c r="C1028" s="80" t="s">
        <v>483</v>
      </c>
      <c r="D1028" s="79" t="s">
        <v>4051</v>
      </c>
      <c r="E1028" s="79" t="s">
        <v>163</v>
      </c>
      <c r="F1028" s="85">
        <v>51038</v>
      </c>
      <c r="G1028" s="80" t="s">
        <v>13</v>
      </c>
      <c r="H1028" s="84"/>
      <c r="I1028" s="78"/>
      <c r="J1028" s="80" t="s">
        <v>2</v>
      </c>
      <c r="K1028" s="80" t="s">
        <v>14</v>
      </c>
      <c r="L1028" s="80" t="s">
        <v>15</v>
      </c>
    </row>
    <row r="1029" spans="1:12" ht="15.75" x14ac:dyDescent="0.25">
      <c r="A1029" s="104" t="s">
        <v>2088</v>
      </c>
      <c r="B1029" s="104" t="s">
        <v>2089</v>
      </c>
      <c r="C1029" s="76" t="s">
        <v>115</v>
      </c>
      <c r="D1029" s="86" t="s">
        <v>2090</v>
      </c>
      <c r="E1029" s="86" t="s">
        <v>2091</v>
      </c>
      <c r="F1029" s="84">
        <v>51000</v>
      </c>
      <c r="G1029" s="76" t="s">
        <v>13</v>
      </c>
      <c r="H1029" s="84"/>
      <c r="I1029" s="78"/>
      <c r="J1029" s="76" t="s">
        <v>2</v>
      </c>
      <c r="K1029" s="76" t="s">
        <v>14</v>
      </c>
      <c r="L1029" s="76" t="s">
        <v>15</v>
      </c>
    </row>
    <row r="1030" spans="1:12" ht="15.75" x14ac:dyDescent="0.25">
      <c r="A1030" s="104" t="s">
        <v>1646</v>
      </c>
      <c r="B1030" s="104" t="s">
        <v>344</v>
      </c>
      <c r="C1030" s="76" t="s">
        <v>87</v>
      </c>
      <c r="D1030" s="86" t="s">
        <v>3714</v>
      </c>
      <c r="E1030" s="86" t="s">
        <v>253</v>
      </c>
      <c r="F1030" s="84">
        <v>51000</v>
      </c>
      <c r="G1030" s="76" t="s">
        <v>13</v>
      </c>
      <c r="H1030" s="84"/>
      <c r="I1030" s="85"/>
      <c r="J1030" s="76" t="s">
        <v>2</v>
      </c>
      <c r="K1030" s="76" t="s">
        <v>14</v>
      </c>
      <c r="L1030" s="76" t="s">
        <v>15</v>
      </c>
    </row>
    <row r="1031" spans="1:12" ht="15.75" x14ac:dyDescent="0.25">
      <c r="A1031" s="104" t="s">
        <v>2094</v>
      </c>
      <c r="B1031" s="104" t="s">
        <v>210</v>
      </c>
      <c r="C1031" s="76" t="s">
        <v>115</v>
      </c>
      <c r="D1031" s="86" t="s">
        <v>359</v>
      </c>
      <c r="E1031" s="86" t="s">
        <v>198</v>
      </c>
      <c r="F1031" s="84">
        <v>51000</v>
      </c>
      <c r="G1031" s="76" t="s">
        <v>13</v>
      </c>
      <c r="H1031" s="84"/>
      <c r="I1031" s="78"/>
      <c r="J1031" s="76" t="s">
        <v>2</v>
      </c>
      <c r="K1031" s="76" t="s">
        <v>14</v>
      </c>
      <c r="L1031" s="76" t="s">
        <v>15</v>
      </c>
    </row>
    <row r="1032" spans="1:12" ht="15.75" x14ac:dyDescent="0.25">
      <c r="A1032" s="104" t="s">
        <v>4052</v>
      </c>
      <c r="B1032" s="104" t="s">
        <v>597</v>
      </c>
      <c r="C1032" s="76" t="s">
        <v>51</v>
      </c>
      <c r="D1032" s="86" t="s">
        <v>1430</v>
      </c>
      <c r="E1032" s="86" t="s">
        <v>11</v>
      </c>
      <c r="F1032" s="84">
        <v>51000</v>
      </c>
      <c r="G1032" s="76" t="s">
        <v>13</v>
      </c>
      <c r="H1032" s="84"/>
      <c r="I1032" s="78"/>
      <c r="J1032" s="76" t="s">
        <v>2</v>
      </c>
      <c r="K1032" s="76" t="s">
        <v>14</v>
      </c>
      <c r="L1032" s="76" t="s">
        <v>15</v>
      </c>
    </row>
    <row r="1033" spans="1:12" ht="15.75" x14ac:dyDescent="0.25">
      <c r="A1033" s="104" t="s">
        <v>3715</v>
      </c>
      <c r="B1033" s="104" t="s">
        <v>3526</v>
      </c>
      <c r="C1033" s="76" t="s">
        <v>115</v>
      </c>
      <c r="D1033" s="86" t="s">
        <v>2426</v>
      </c>
      <c r="E1033" s="86" t="s">
        <v>141</v>
      </c>
      <c r="F1033" s="84">
        <v>51000</v>
      </c>
      <c r="G1033" s="76" t="s">
        <v>13</v>
      </c>
      <c r="H1033" s="85"/>
      <c r="I1033" s="78"/>
      <c r="J1033" s="76" t="s">
        <v>2</v>
      </c>
      <c r="K1033" s="76" t="s">
        <v>14</v>
      </c>
      <c r="L1033" s="76" t="s">
        <v>15</v>
      </c>
    </row>
    <row r="1034" spans="1:12" ht="15.75" x14ac:dyDescent="0.25">
      <c r="A1034" s="105" t="s">
        <v>3705</v>
      </c>
      <c r="B1034" s="105" t="s">
        <v>42</v>
      </c>
      <c r="C1034" s="80" t="s">
        <v>3706</v>
      </c>
      <c r="D1034" s="79" t="s">
        <v>1266</v>
      </c>
      <c r="E1034" s="79" t="s">
        <v>1261</v>
      </c>
      <c r="F1034" s="85">
        <v>51000</v>
      </c>
      <c r="G1034" s="80" t="s">
        <v>13</v>
      </c>
      <c r="H1034" s="84"/>
      <c r="I1034" s="78"/>
      <c r="J1034" s="80" t="s">
        <v>2</v>
      </c>
      <c r="K1034" s="80" t="s">
        <v>14</v>
      </c>
      <c r="L1034" s="80" t="s">
        <v>15</v>
      </c>
    </row>
    <row r="1035" spans="1:12" ht="15.75" x14ac:dyDescent="0.25">
      <c r="A1035" s="105" t="s">
        <v>1848</v>
      </c>
      <c r="B1035" s="105" t="s">
        <v>523</v>
      </c>
      <c r="C1035" s="80" t="s">
        <v>340</v>
      </c>
      <c r="D1035" s="79" t="s">
        <v>3716</v>
      </c>
      <c r="E1035" s="79" t="s">
        <v>1304</v>
      </c>
      <c r="F1035" s="85">
        <v>51000</v>
      </c>
      <c r="G1035" s="80" t="s">
        <v>13</v>
      </c>
      <c r="H1035" s="84"/>
      <c r="I1035" s="78"/>
      <c r="J1035" s="80" t="s">
        <v>2</v>
      </c>
      <c r="K1035" s="80" t="s">
        <v>14</v>
      </c>
      <c r="L1035" s="80" t="s">
        <v>15</v>
      </c>
    </row>
    <row r="1036" spans="1:12" ht="15.75" x14ac:dyDescent="0.25">
      <c r="A1036" s="104" t="s">
        <v>2095</v>
      </c>
      <c r="B1036" s="104" t="s">
        <v>1265</v>
      </c>
      <c r="C1036" s="76" t="s">
        <v>139</v>
      </c>
      <c r="D1036" s="86" t="s">
        <v>2096</v>
      </c>
      <c r="E1036" s="86" t="s">
        <v>189</v>
      </c>
      <c r="F1036" s="84">
        <v>51000</v>
      </c>
      <c r="G1036" s="76" t="s">
        <v>13</v>
      </c>
      <c r="H1036" s="84"/>
      <c r="I1036" s="84"/>
      <c r="J1036" s="76" t="s">
        <v>2</v>
      </c>
      <c r="K1036" s="76" t="s">
        <v>14</v>
      </c>
      <c r="L1036" s="76" t="s">
        <v>15</v>
      </c>
    </row>
    <row r="1037" spans="1:12" ht="15.75" x14ac:dyDescent="0.25">
      <c r="A1037" s="105" t="s">
        <v>2301</v>
      </c>
      <c r="B1037" s="105" t="s">
        <v>2099</v>
      </c>
      <c r="C1037" s="80" t="s">
        <v>774</v>
      </c>
      <c r="D1037" s="79" t="s">
        <v>4053</v>
      </c>
      <c r="E1037" s="79" t="s">
        <v>916</v>
      </c>
      <c r="F1037" s="85">
        <v>50994</v>
      </c>
      <c r="G1037" s="80" t="s">
        <v>13</v>
      </c>
      <c r="H1037" s="85">
        <v>8000</v>
      </c>
      <c r="I1037" s="78"/>
      <c r="J1037" s="80" t="s">
        <v>0</v>
      </c>
      <c r="K1037" s="80" t="s">
        <v>14</v>
      </c>
      <c r="L1037" s="76" t="s">
        <v>7373</v>
      </c>
    </row>
    <row r="1038" spans="1:12" ht="15.75" x14ac:dyDescent="0.25">
      <c r="A1038" s="104" t="s">
        <v>3717</v>
      </c>
      <c r="B1038" s="104" t="s">
        <v>3718</v>
      </c>
      <c r="C1038" s="76" t="s">
        <v>3719</v>
      </c>
      <c r="D1038" s="86" t="s">
        <v>1453</v>
      </c>
      <c r="E1038" s="86" t="s">
        <v>1454</v>
      </c>
      <c r="F1038" s="84">
        <v>50980</v>
      </c>
      <c r="G1038" s="76" t="s">
        <v>13</v>
      </c>
      <c r="H1038" s="84"/>
      <c r="I1038" s="84"/>
      <c r="J1038" s="76" t="s">
        <v>2</v>
      </c>
      <c r="K1038" s="76" t="s">
        <v>14</v>
      </c>
      <c r="L1038" s="76" t="s">
        <v>15</v>
      </c>
    </row>
    <row r="1039" spans="1:12" ht="15.75" x14ac:dyDescent="0.25">
      <c r="A1039" s="104" t="s">
        <v>1932</v>
      </c>
      <c r="B1039" s="104" t="s">
        <v>91</v>
      </c>
      <c r="C1039" s="76" t="s">
        <v>187</v>
      </c>
      <c r="D1039" s="86" t="s">
        <v>359</v>
      </c>
      <c r="E1039" s="86" t="s">
        <v>493</v>
      </c>
      <c r="F1039" s="84">
        <v>50973</v>
      </c>
      <c r="G1039" s="76" t="s">
        <v>13</v>
      </c>
      <c r="H1039" s="84"/>
      <c r="I1039" s="78"/>
      <c r="J1039" s="76" t="s">
        <v>2</v>
      </c>
      <c r="K1039" s="76" t="s">
        <v>14</v>
      </c>
      <c r="L1039" s="76" t="s">
        <v>15</v>
      </c>
    </row>
    <row r="1040" spans="1:12" ht="15.75" x14ac:dyDescent="0.25">
      <c r="A1040" s="104" t="s">
        <v>2098</v>
      </c>
      <c r="B1040" s="104" t="s">
        <v>2099</v>
      </c>
      <c r="C1040" s="76" t="s">
        <v>483</v>
      </c>
      <c r="D1040" s="86" t="s">
        <v>359</v>
      </c>
      <c r="E1040" s="86" t="s">
        <v>1326</v>
      </c>
      <c r="F1040" s="84">
        <v>50922</v>
      </c>
      <c r="G1040" s="76" t="s">
        <v>13</v>
      </c>
      <c r="H1040" s="84"/>
      <c r="I1040" s="78"/>
      <c r="J1040" s="76" t="s">
        <v>2</v>
      </c>
      <c r="K1040" s="76" t="s">
        <v>14</v>
      </c>
      <c r="L1040" s="76" t="s">
        <v>15</v>
      </c>
    </row>
    <row r="1041" spans="1:12" ht="15.75" x14ac:dyDescent="0.25">
      <c r="A1041" s="104" t="s">
        <v>1819</v>
      </c>
      <c r="B1041" s="104" t="s">
        <v>70</v>
      </c>
      <c r="C1041" s="76" t="s">
        <v>1914</v>
      </c>
      <c r="D1041" s="86" t="s">
        <v>782</v>
      </c>
      <c r="E1041" s="86" t="s">
        <v>916</v>
      </c>
      <c r="F1041" s="84">
        <v>50871</v>
      </c>
      <c r="G1041" s="76" t="s">
        <v>13</v>
      </c>
      <c r="H1041" s="84"/>
      <c r="I1041" s="78"/>
      <c r="J1041" s="76" t="s">
        <v>3</v>
      </c>
      <c r="K1041" s="76" t="s">
        <v>59</v>
      </c>
      <c r="L1041" s="76" t="s">
        <v>60</v>
      </c>
    </row>
    <row r="1042" spans="1:12" ht="15.75" x14ac:dyDescent="0.25">
      <c r="A1042" s="105" t="s">
        <v>1807</v>
      </c>
      <c r="B1042" s="105" t="s">
        <v>1738</v>
      </c>
      <c r="C1042" s="80" t="s">
        <v>3698</v>
      </c>
      <c r="D1042" s="79" t="s">
        <v>712</v>
      </c>
      <c r="E1042" s="79" t="s">
        <v>576</v>
      </c>
      <c r="F1042" s="85">
        <v>50832</v>
      </c>
      <c r="G1042" s="80" t="s">
        <v>13</v>
      </c>
      <c r="H1042" s="84"/>
      <c r="I1042" s="84"/>
      <c r="J1042" s="80" t="s">
        <v>3</v>
      </c>
      <c r="K1042" s="80" t="s">
        <v>59</v>
      </c>
      <c r="L1042" s="80" t="s">
        <v>60</v>
      </c>
    </row>
    <row r="1043" spans="1:12" ht="15.75" x14ac:dyDescent="0.25">
      <c r="A1043" s="104" t="s">
        <v>1800</v>
      </c>
      <c r="B1043" s="104" t="s">
        <v>50</v>
      </c>
      <c r="C1043" s="76" t="s">
        <v>1343</v>
      </c>
      <c r="D1043" s="86" t="s">
        <v>588</v>
      </c>
      <c r="E1043" s="86" t="s">
        <v>2582</v>
      </c>
      <c r="F1043" s="84">
        <v>50818</v>
      </c>
      <c r="G1043" s="76" t="s">
        <v>13</v>
      </c>
      <c r="H1043" s="84"/>
      <c r="I1043" s="85"/>
      <c r="J1043" s="76" t="s">
        <v>3</v>
      </c>
      <c r="K1043" s="76" t="s">
        <v>59</v>
      </c>
      <c r="L1043" s="76" t="s">
        <v>60</v>
      </c>
    </row>
    <row r="1044" spans="1:12" ht="15.75" x14ac:dyDescent="0.25">
      <c r="A1044" s="105" t="s">
        <v>3722</v>
      </c>
      <c r="B1044" s="105" t="s">
        <v>1194</v>
      </c>
      <c r="C1044" s="80" t="s">
        <v>774</v>
      </c>
      <c r="D1044" s="79" t="s">
        <v>3723</v>
      </c>
      <c r="E1044" s="79" t="s">
        <v>706</v>
      </c>
      <c r="F1044" s="85">
        <v>50811</v>
      </c>
      <c r="G1044" s="80" t="s">
        <v>13</v>
      </c>
      <c r="H1044" s="84"/>
      <c r="I1044" s="78"/>
      <c r="J1044" s="80" t="s">
        <v>2</v>
      </c>
      <c r="K1044" s="80" t="s">
        <v>14</v>
      </c>
      <c r="L1044" s="80" t="s">
        <v>15</v>
      </c>
    </row>
    <row r="1045" spans="1:12" ht="15.75" x14ac:dyDescent="0.25">
      <c r="A1045" s="105" t="s">
        <v>1609</v>
      </c>
      <c r="B1045" s="105" t="s">
        <v>50</v>
      </c>
      <c r="C1045" s="80" t="s">
        <v>13</v>
      </c>
      <c r="D1045" s="79" t="s">
        <v>588</v>
      </c>
      <c r="E1045" s="79" t="s">
        <v>125</v>
      </c>
      <c r="F1045" s="85">
        <v>50804</v>
      </c>
      <c r="G1045" s="80" t="s">
        <v>13</v>
      </c>
      <c r="H1045" s="84"/>
      <c r="I1045" s="78"/>
      <c r="J1045" s="80" t="s">
        <v>3</v>
      </c>
      <c r="K1045" s="80" t="s">
        <v>59</v>
      </c>
      <c r="L1045" s="80" t="s">
        <v>60</v>
      </c>
    </row>
    <row r="1046" spans="1:12" ht="15.75" x14ac:dyDescent="0.25">
      <c r="A1046" s="104" t="s">
        <v>2106</v>
      </c>
      <c r="B1046" s="104" t="s">
        <v>2107</v>
      </c>
      <c r="C1046" s="76" t="s">
        <v>3724</v>
      </c>
      <c r="D1046" s="86" t="s">
        <v>2108</v>
      </c>
      <c r="E1046" s="86" t="s">
        <v>48</v>
      </c>
      <c r="F1046" s="84">
        <v>50803</v>
      </c>
      <c r="G1046" s="76" t="s">
        <v>13</v>
      </c>
      <c r="H1046" s="84">
        <v>5000</v>
      </c>
      <c r="I1046" s="85"/>
      <c r="J1046" s="76" t="s">
        <v>2</v>
      </c>
      <c r="K1046" s="76" t="s">
        <v>14</v>
      </c>
      <c r="L1046" s="76" t="s">
        <v>15</v>
      </c>
    </row>
    <row r="1047" spans="1:12" ht="15.75" x14ac:dyDescent="0.25">
      <c r="A1047" s="105" t="s">
        <v>2109</v>
      </c>
      <c r="B1047" s="105" t="s">
        <v>448</v>
      </c>
      <c r="C1047" s="80" t="s">
        <v>51</v>
      </c>
      <c r="D1047" s="79" t="s">
        <v>1714</v>
      </c>
      <c r="E1047" s="79" t="s">
        <v>1490</v>
      </c>
      <c r="F1047" s="85">
        <v>50803</v>
      </c>
      <c r="G1047" s="80" t="s">
        <v>13</v>
      </c>
      <c r="H1047" s="84"/>
      <c r="I1047" s="78"/>
      <c r="J1047" s="80" t="s">
        <v>2</v>
      </c>
      <c r="K1047" s="80" t="s">
        <v>14</v>
      </c>
      <c r="L1047" s="80" t="s">
        <v>15</v>
      </c>
    </row>
    <row r="1048" spans="1:12" ht="15.75" x14ac:dyDescent="0.25">
      <c r="A1048" s="104" t="s">
        <v>2532</v>
      </c>
      <c r="B1048" s="104" t="s">
        <v>2533</v>
      </c>
      <c r="C1048" s="76" t="s">
        <v>58</v>
      </c>
      <c r="D1048" s="86" t="s">
        <v>2534</v>
      </c>
      <c r="E1048" s="86" t="s">
        <v>2535</v>
      </c>
      <c r="F1048" s="84">
        <v>50803</v>
      </c>
      <c r="G1048" s="76" t="s">
        <v>13</v>
      </c>
      <c r="H1048" s="84"/>
      <c r="I1048" s="78"/>
      <c r="J1048" s="76" t="s">
        <v>2</v>
      </c>
      <c r="K1048" s="76" t="s">
        <v>14</v>
      </c>
      <c r="L1048" s="76" t="s">
        <v>15</v>
      </c>
    </row>
    <row r="1049" spans="1:12" ht="15.75" x14ac:dyDescent="0.25">
      <c r="A1049" s="104" t="s">
        <v>771</v>
      </c>
      <c r="B1049" s="104" t="s">
        <v>601</v>
      </c>
      <c r="C1049" s="76" t="s">
        <v>3412</v>
      </c>
      <c r="D1049" s="86" t="s">
        <v>1970</v>
      </c>
      <c r="E1049" s="86" t="s">
        <v>1971</v>
      </c>
      <c r="F1049" s="84">
        <v>50803</v>
      </c>
      <c r="G1049" s="76" t="s">
        <v>13</v>
      </c>
      <c r="H1049" s="84"/>
      <c r="I1049" s="78"/>
      <c r="J1049" s="76" t="s">
        <v>2</v>
      </c>
      <c r="K1049" s="76" t="s">
        <v>14</v>
      </c>
      <c r="L1049" s="76" t="s">
        <v>15</v>
      </c>
    </row>
    <row r="1050" spans="1:12" ht="15.75" x14ac:dyDescent="0.25">
      <c r="A1050" s="104" t="s">
        <v>2110</v>
      </c>
      <c r="B1050" s="104" t="s">
        <v>1525</v>
      </c>
      <c r="C1050" s="76" t="s">
        <v>263</v>
      </c>
      <c r="D1050" s="86" t="s">
        <v>2111</v>
      </c>
      <c r="E1050" s="86" t="s">
        <v>730</v>
      </c>
      <c r="F1050" s="84">
        <v>50803</v>
      </c>
      <c r="G1050" s="76" t="s">
        <v>13</v>
      </c>
      <c r="H1050" s="84"/>
      <c r="I1050" s="78"/>
      <c r="J1050" s="76" t="s">
        <v>2</v>
      </c>
      <c r="K1050" s="76" t="s">
        <v>14</v>
      </c>
      <c r="L1050" s="76" t="s">
        <v>15</v>
      </c>
    </row>
    <row r="1051" spans="1:12" ht="15.75" x14ac:dyDescent="0.25">
      <c r="A1051" s="105" t="s">
        <v>2112</v>
      </c>
      <c r="B1051" s="105" t="s">
        <v>2113</v>
      </c>
      <c r="C1051" s="76"/>
      <c r="D1051" s="79" t="s">
        <v>2114</v>
      </c>
      <c r="E1051" s="79" t="s">
        <v>1217</v>
      </c>
      <c r="F1051" s="85">
        <v>50784</v>
      </c>
      <c r="G1051" s="80" t="s">
        <v>13</v>
      </c>
      <c r="H1051" s="85"/>
      <c r="I1051" s="85"/>
      <c r="J1051" s="80" t="s">
        <v>2</v>
      </c>
      <c r="K1051" s="80" t="s">
        <v>14</v>
      </c>
      <c r="L1051" s="80" t="s">
        <v>15</v>
      </c>
    </row>
    <row r="1052" spans="1:12" ht="15.75" x14ac:dyDescent="0.25">
      <c r="A1052" s="104" t="s">
        <v>1909</v>
      </c>
      <c r="B1052" s="104" t="s">
        <v>91</v>
      </c>
      <c r="C1052" s="76" t="s">
        <v>2486</v>
      </c>
      <c r="D1052" s="86" t="s">
        <v>712</v>
      </c>
      <c r="E1052" s="86" t="s">
        <v>607</v>
      </c>
      <c r="F1052" s="84">
        <v>50693</v>
      </c>
      <c r="G1052" s="76" t="s">
        <v>13</v>
      </c>
      <c r="H1052" s="84"/>
      <c r="I1052" s="78"/>
      <c r="J1052" s="76" t="s">
        <v>3</v>
      </c>
      <c r="K1052" s="76" t="s">
        <v>59</v>
      </c>
      <c r="L1052" s="76" t="s">
        <v>60</v>
      </c>
    </row>
    <row r="1053" spans="1:12" ht="15.75" x14ac:dyDescent="0.25">
      <c r="A1053" s="104" t="s">
        <v>420</v>
      </c>
      <c r="B1053" s="104" t="s">
        <v>452</v>
      </c>
      <c r="C1053" s="76" t="s">
        <v>1484</v>
      </c>
      <c r="D1053" s="86" t="s">
        <v>782</v>
      </c>
      <c r="E1053" s="86" t="s">
        <v>1616</v>
      </c>
      <c r="F1053" s="84">
        <v>50689</v>
      </c>
      <c r="G1053" s="76" t="s">
        <v>13</v>
      </c>
      <c r="H1053" s="84"/>
      <c r="I1053" s="78"/>
      <c r="J1053" s="76" t="s">
        <v>3</v>
      </c>
      <c r="K1053" s="76" t="s">
        <v>59</v>
      </c>
      <c r="L1053" s="76" t="s">
        <v>60</v>
      </c>
    </row>
    <row r="1054" spans="1:12" ht="15.75" x14ac:dyDescent="0.25">
      <c r="A1054" s="104" t="s">
        <v>1976</v>
      </c>
      <c r="B1054" s="104" t="s">
        <v>175</v>
      </c>
      <c r="C1054" s="76" t="s">
        <v>87</v>
      </c>
      <c r="D1054" s="86" t="s">
        <v>782</v>
      </c>
      <c r="E1054" s="86" t="s">
        <v>211</v>
      </c>
      <c r="F1054" s="84">
        <v>50665</v>
      </c>
      <c r="G1054" s="76" t="s">
        <v>13</v>
      </c>
      <c r="H1054" s="84"/>
      <c r="I1054" s="84"/>
      <c r="J1054" s="76" t="s">
        <v>3</v>
      </c>
      <c r="K1054" s="76" t="s">
        <v>59</v>
      </c>
      <c r="L1054" s="76" t="s">
        <v>60</v>
      </c>
    </row>
    <row r="1055" spans="1:12" ht="15.75" x14ac:dyDescent="0.25">
      <c r="A1055" s="104" t="s">
        <v>420</v>
      </c>
      <c r="B1055" s="104" t="s">
        <v>86</v>
      </c>
      <c r="C1055" s="76" t="s">
        <v>1830</v>
      </c>
      <c r="D1055" s="86" t="s">
        <v>588</v>
      </c>
      <c r="E1055" s="86" t="s">
        <v>277</v>
      </c>
      <c r="F1055" s="84">
        <v>50626</v>
      </c>
      <c r="G1055" s="76" t="s">
        <v>13</v>
      </c>
      <c r="H1055" s="84"/>
      <c r="I1055" s="78"/>
      <c r="J1055" s="76" t="s">
        <v>1</v>
      </c>
      <c r="K1055" s="76" t="s">
        <v>59</v>
      </c>
      <c r="L1055" s="76" t="s">
        <v>60</v>
      </c>
    </row>
    <row r="1056" spans="1:12" ht="15.75" x14ac:dyDescent="0.25">
      <c r="A1056" s="105" t="s">
        <v>1114</v>
      </c>
      <c r="B1056" s="105" t="s">
        <v>260</v>
      </c>
      <c r="C1056" s="80" t="s">
        <v>87</v>
      </c>
      <c r="D1056" s="79" t="s">
        <v>588</v>
      </c>
      <c r="E1056" s="79" t="s">
        <v>169</v>
      </c>
      <c r="F1056" s="85">
        <v>50618</v>
      </c>
      <c r="G1056" s="76" t="s">
        <v>13</v>
      </c>
      <c r="H1056" s="85"/>
      <c r="I1056" s="85"/>
      <c r="J1056" s="80" t="s">
        <v>3</v>
      </c>
      <c r="K1056" s="80" t="s">
        <v>59</v>
      </c>
      <c r="L1056" s="80" t="s">
        <v>60</v>
      </c>
    </row>
    <row r="1057" spans="1:12" ht="15.75" x14ac:dyDescent="0.25">
      <c r="A1057" s="105" t="s">
        <v>2666</v>
      </c>
      <c r="B1057" s="105" t="s">
        <v>2810</v>
      </c>
      <c r="C1057" s="80" t="s">
        <v>12</v>
      </c>
      <c r="D1057" s="79" t="s">
        <v>588</v>
      </c>
      <c r="E1057" s="79" t="s">
        <v>169</v>
      </c>
      <c r="F1057" s="85">
        <v>50618</v>
      </c>
      <c r="G1057" s="80" t="s">
        <v>13</v>
      </c>
      <c r="H1057" s="84"/>
      <c r="I1057" s="85"/>
      <c r="J1057" s="80" t="s">
        <v>3</v>
      </c>
      <c r="K1057" s="80" t="s">
        <v>59</v>
      </c>
      <c r="L1057" s="80" t="s">
        <v>60</v>
      </c>
    </row>
    <row r="1058" spans="1:12" ht="15.75" x14ac:dyDescent="0.25">
      <c r="A1058" s="104" t="s">
        <v>2146</v>
      </c>
      <c r="B1058" s="104" t="s">
        <v>2147</v>
      </c>
      <c r="C1058" s="76" t="s">
        <v>18</v>
      </c>
      <c r="D1058" s="86" t="s">
        <v>1654</v>
      </c>
      <c r="E1058" s="86" t="s">
        <v>53</v>
      </c>
      <c r="F1058" s="84">
        <v>50596</v>
      </c>
      <c r="G1058" s="76" t="s">
        <v>13</v>
      </c>
      <c r="H1058" s="84"/>
      <c r="I1058" s="78"/>
      <c r="J1058" s="76" t="s">
        <v>2</v>
      </c>
      <c r="K1058" s="76" t="s">
        <v>14</v>
      </c>
      <c r="L1058" s="76" t="s">
        <v>15</v>
      </c>
    </row>
    <row r="1059" spans="1:12" ht="15.75" x14ac:dyDescent="0.25">
      <c r="A1059" s="105" t="s">
        <v>3160</v>
      </c>
      <c r="B1059" s="105" t="s">
        <v>1763</v>
      </c>
      <c r="C1059" s="80" t="s">
        <v>3692</v>
      </c>
      <c r="D1059" s="79" t="s">
        <v>201</v>
      </c>
      <c r="E1059" s="79" t="s">
        <v>280</v>
      </c>
      <c r="F1059" s="85">
        <v>50590</v>
      </c>
      <c r="G1059" s="80" t="s">
        <v>13</v>
      </c>
      <c r="H1059" s="84"/>
      <c r="I1059" s="78"/>
      <c r="J1059" s="80" t="s">
        <v>1</v>
      </c>
      <c r="K1059" s="80" t="s">
        <v>59</v>
      </c>
      <c r="L1059" s="80" t="s">
        <v>60</v>
      </c>
    </row>
    <row r="1060" spans="1:12" ht="15.75" x14ac:dyDescent="0.25">
      <c r="A1060" s="104" t="s">
        <v>1585</v>
      </c>
      <c r="B1060" s="104" t="s">
        <v>568</v>
      </c>
      <c r="C1060" s="76" t="s">
        <v>1165</v>
      </c>
      <c r="D1060" s="86" t="s">
        <v>201</v>
      </c>
      <c r="E1060" s="86" t="s">
        <v>428</v>
      </c>
      <c r="F1060" s="84">
        <v>50580</v>
      </c>
      <c r="G1060" s="76" t="s">
        <v>13</v>
      </c>
      <c r="H1060" s="84"/>
      <c r="I1060" s="78"/>
      <c r="J1060" s="76" t="s">
        <v>1</v>
      </c>
      <c r="K1060" s="76" t="s">
        <v>59</v>
      </c>
      <c r="L1060" s="76" t="s">
        <v>60</v>
      </c>
    </row>
    <row r="1061" spans="1:12" ht="15.75" x14ac:dyDescent="0.25">
      <c r="A1061" s="104" t="s">
        <v>1655</v>
      </c>
      <c r="B1061" s="104" t="s">
        <v>1656</v>
      </c>
      <c r="C1061" s="76" t="s">
        <v>12</v>
      </c>
      <c r="D1061" s="86" t="s">
        <v>1657</v>
      </c>
      <c r="E1061" s="86" t="s">
        <v>173</v>
      </c>
      <c r="F1061" s="84">
        <v>50572</v>
      </c>
      <c r="G1061" s="76" t="s">
        <v>13</v>
      </c>
      <c r="H1061" s="84"/>
      <c r="I1061" s="78"/>
      <c r="J1061" s="76" t="s">
        <v>2</v>
      </c>
      <c r="K1061" s="76" t="s">
        <v>14</v>
      </c>
      <c r="L1061" s="76" t="s">
        <v>15</v>
      </c>
    </row>
    <row r="1062" spans="1:12" ht="15.75" x14ac:dyDescent="0.25">
      <c r="A1062" s="104" t="s">
        <v>1826</v>
      </c>
      <c r="B1062" s="104" t="s">
        <v>2129</v>
      </c>
      <c r="C1062" s="76" t="s">
        <v>115</v>
      </c>
      <c r="D1062" s="86" t="s">
        <v>1752</v>
      </c>
      <c r="E1062" s="86" t="s">
        <v>321</v>
      </c>
      <c r="F1062" s="84">
        <v>50500</v>
      </c>
      <c r="G1062" s="76" t="s">
        <v>13</v>
      </c>
      <c r="H1062" s="84"/>
      <c r="I1062" s="78"/>
      <c r="J1062" s="76" t="s">
        <v>2</v>
      </c>
      <c r="K1062" s="76" t="s">
        <v>14</v>
      </c>
      <c r="L1062" s="76" t="s">
        <v>15</v>
      </c>
    </row>
    <row r="1063" spans="1:12" ht="15.75" x14ac:dyDescent="0.25">
      <c r="A1063" s="104" t="s">
        <v>1856</v>
      </c>
      <c r="B1063" s="104" t="s">
        <v>1857</v>
      </c>
      <c r="C1063" s="76" t="s">
        <v>181</v>
      </c>
      <c r="D1063" s="86" t="s">
        <v>588</v>
      </c>
      <c r="E1063" s="86" t="s">
        <v>3131</v>
      </c>
      <c r="F1063" s="84">
        <v>50488</v>
      </c>
      <c r="G1063" s="76" t="s">
        <v>13</v>
      </c>
      <c r="H1063" s="84"/>
      <c r="I1063" s="78"/>
      <c r="J1063" s="76" t="s">
        <v>3</v>
      </c>
      <c r="K1063" s="76" t="s">
        <v>59</v>
      </c>
      <c r="L1063" s="76" t="s">
        <v>60</v>
      </c>
    </row>
    <row r="1064" spans="1:12" ht="15.75" x14ac:dyDescent="0.25">
      <c r="A1064" s="104" t="s">
        <v>2133</v>
      </c>
      <c r="B1064" s="104" t="s">
        <v>364</v>
      </c>
      <c r="C1064" s="76" t="s">
        <v>4054</v>
      </c>
      <c r="D1064" s="86" t="s">
        <v>2134</v>
      </c>
      <c r="E1064" s="86" t="s">
        <v>3374</v>
      </c>
      <c r="F1064" s="84">
        <v>50479</v>
      </c>
      <c r="G1064" s="76" t="s">
        <v>13</v>
      </c>
      <c r="H1064" s="84"/>
      <c r="I1064" s="78"/>
      <c r="J1064" s="76" t="s">
        <v>2</v>
      </c>
      <c r="K1064" s="76" t="s">
        <v>14</v>
      </c>
      <c r="L1064" s="76" t="s">
        <v>15</v>
      </c>
    </row>
    <row r="1065" spans="1:12" ht="15.75" x14ac:dyDescent="0.25">
      <c r="A1065" s="105" t="s">
        <v>2140</v>
      </c>
      <c r="B1065" s="105" t="s">
        <v>2141</v>
      </c>
      <c r="C1065" s="80" t="s">
        <v>23</v>
      </c>
      <c r="D1065" s="79" t="s">
        <v>1714</v>
      </c>
      <c r="E1065" s="79" t="s">
        <v>1490</v>
      </c>
      <c r="F1065" s="85">
        <v>50466</v>
      </c>
      <c r="G1065" s="80" t="s">
        <v>13</v>
      </c>
      <c r="H1065" s="85"/>
      <c r="I1065" s="78"/>
      <c r="J1065" s="80" t="s">
        <v>2</v>
      </c>
      <c r="K1065" s="80" t="s">
        <v>14</v>
      </c>
      <c r="L1065" s="80" t="s">
        <v>15</v>
      </c>
    </row>
    <row r="1066" spans="1:12" ht="15.75" x14ac:dyDescent="0.25">
      <c r="A1066" s="105" t="s">
        <v>1582</v>
      </c>
      <c r="B1066" s="105" t="s">
        <v>1484</v>
      </c>
      <c r="C1066" s="80" t="s">
        <v>2473</v>
      </c>
      <c r="D1066" s="79" t="s">
        <v>2823</v>
      </c>
      <c r="E1066" s="79" t="s">
        <v>120</v>
      </c>
      <c r="F1066" s="85">
        <v>50395</v>
      </c>
      <c r="G1066" s="80" t="s">
        <v>13</v>
      </c>
      <c r="H1066" s="84"/>
      <c r="I1066" s="78"/>
      <c r="J1066" s="80" t="s">
        <v>4</v>
      </c>
      <c r="K1066" s="80" t="s">
        <v>14</v>
      </c>
      <c r="L1066" s="80" t="s">
        <v>121</v>
      </c>
    </row>
    <row r="1067" spans="1:12" ht="15.75" x14ac:dyDescent="0.25">
      <c r="A1067" s="105" t="s">
        <v>2855</v>
      </c>
      <c r="B1067" s="105" t="s">
        <v>2841</v>
      </c>
      <c r="C1067" s="80" t="s">
        <v>956</v>
      </c>
      <c r="D1067" s="79" t="s">
        <v>2856</v>
      </c>
      <c r="E1067" s="79" t="s">
        <v>911</v>
      </c>
      <c r="F1067" s="85">
        <v>50323</v>
      </c>
      <c r="G1067" s="80" t="s">
        <v>13</v>
      </c>
      <c r="H1067" s="85"/>
      <c r="I1067" s="78"/>
      <c r="J1067" s="80" t="s">
        <v>2</v>
      </c>
      <c r="K1067" s="80" t="s">
        <v>14</v>
      </c>
      <c r="L1067" s="80" t="s">
        <v>15</v>
      </c>
    </row>
    <row r="1068" spans="1:12" ht="15.75" x14ac:dyDescent="0.25">
      <c r="A1068" s="105" t="s">
        <v>2857</v>
      </c>
      <c r="B1068" s="105" t="s">
        <v>2841</v>
      </c>
      <c r="C1068" s="80" t="s">
        <v>12</v>
      </c>
      <c r="D1068" s="79" t="s">
        <v>2858</v>
      </c>
      <c r="E1068" s="79" t="s">
        <v>2126</v>
      </c>
      <c r="F1068" s="85">
        <v>50293</v>
      </c>
      <c r="G1068" s="80" t="s">
        <v>13</v>
      </c>
      <c r="H1068" s="84"/>
      <c r="I1068" s="84"/>
      <c r="J1068" s="80" t="s">
        <v>2</v>
      </c>
      <c r="K1068" s="80" t="s">
        <v>14</v>
      </c>
      <c r="L1068" s="80" t="s">
        <v>15</v>
      </c>
    </row>
    <row r="1069" spans="1:12" ht="15.75" x14ac:dyDescent="0.25">
      <c r="A1069" s="104" t="s">
        <v>2163</v>
      </c>
      <c r="B1069" s="104" t="s">
        <v>2164</v>
      </c>
      <c r="C1069" s="76" t="s">
        <v>147</v>
      </c>
      <c r="D1069" s="86" t="s">
        <v>1654</v>
      </c>
      <c r="E1069" s="86" t="s">
        <v>53</v>
      </c>
      <c r="F1069" s="84">
        <v>50266</v>
      </c>
      <c r="G1069" s="76" t="s">
        <v>13</v>
      </c>
      <c r="H1069" s="84"/>
      <c r="I1069" s="78"/>
      <c r="J1069" s="76" t="s">
        <v>2</v>
      </c>
      <c r="K1069" s="76" t="s">
        <v>14</v>
      </c>
      <c r="L1069" s="76" t="s">
        <v>15</v>
      </c>
    </row>
    <row r="1070" spans="1:12" ht="15.75" x14ac:dyDescent="0.25">
      <c r="A1070" s="104" t="s">
        <v>2150</v>
      </c>
      <c r="B1070" s="104" t="s">
        <v>615</v>
      </c>
      <c r="C1070" s="76" t="s">
        <v>115</v>
      </c>
      <c r="D1070" s="86" t="s">
        <v>2151</v>
      </c>
      <c r="E1070" s="86" t="s">
        <v>603</v>
      </c>
      <c r="F1070" s="84">
        <v>50250</v>
      </c>
      <c r="G1070" s="76" t="s">
        <v>13</v>
      </c>
      <c r="H1070" s="84"/>
      <c r="I1070" s="78"/>
      <c r="J1070" s="76" t="s">
        <v>2600</v>
      </c>
      <c r="K1070" s="76" t="s">
        <v>59</v>
      </c>
      <c r="L1070" s="76" t="s">
        <v>15</v>
      </c>
    </row>
    <row r="1071" spans="1:12" ht="15.75" x14ac:dyDescent="0.25">
      <c r="A1071" s="104" t="s">
        <v>1778</v>
      </c>
      <c r="B1071" s="104" t="s">
        <v>340</v>
      </c>
      <c r="C1071" s="76" t="s">
        <v>87</v>
      </c>
      <c r="D1071" s="86" t="s">
        <v>1654</v>
      </c>
      <c r="E1071" s="86" t="s">
        <v>53</v>
      </c>
      <c r="F1071" s="84">
        <v>50182</v>
      </c>
      <c r="G1071" s="76" t="s">
        <v>13</v>
      </c>
      <c r="H1071" s="84"/>
      <c r="I1071" s="84"/>
      <c r="J1071" s="76" t="s">
        <v>2</v>
      </c>
      <c r="K1071" s="76" t="s">
        <v>14</v>
      </c>
      <c r="L1071" s="76" t="s">
        <v>15</v>
      </c>
    </row>
    <row r="1072" spans="1:12" ht="15.75" x14ac:dyDescent="0.25">
      <c r="A1072" s="105" t="s">
        <v>4055</v>
      </c>
      <c r="B1072" s="105" t="s">
        <v>728</v>
      </c>
      <c r="C1072" s="80" t="s">
        <v>115</v>
      </c>
      <c r="D1072" s="79" t="s">
        <v>201</v>
      </c>
      <c r="E1072" s="79" t="s">
        <v>189</v>
      </c>
      <c r="F1072" s="85">
        <v>50150</v>
      </c>
      <c r="G1072" s="76" t="s">
        <v>13</v>
      </c>
      <c r="H1072" s="85"/>
      <c r="I1072" s="78"/>
      <c r="J1072" s="80" t="s">
        <v>3</v>
      </c>
      <c r="K1072" s="80" t="s">
        <v>59</v>
      </c>
      <c r="L1072" s="80" t="s">
        <v>60</v>
      </c>
    </row>
    <row r="1073" spans="1:12" ht="15.75" x14ac:dyDescent="0.25">
      <c r="A1073" s="104" t="s">
        <v>1593</v>
      </c>
      <c r="B1073" s="104" t="s">
        <v>1652</v>
      </c>
      <c r="C1073" s="76" t="s">
        <v>3671</v>
      </c>
      <c r="D1073" s="86" t="s">
        <v>782</v>
      </c>
      <c r="E1073" s="86" t="s">
        <v>410</v>
      </c>
      <c r="F1073" s="84">
        <v>50138</v>
      </c>
      <c r="G1073" s="76" t="s">
        <v>13</v>
      </c>
      <c r="H1073" s="84"/>
      <c r="I1073" s="78"/>
      <c r="J1073" s="76" t="s">
        <v>3</v>
      </c>
      <c r="K1073" s="76" t="s">
        <v>59</v>
      </c>
      <c r="L1073" s="76" t="s">
        <v>60</v>
      </c>
    </row>
    <row r="1074" spans="1:12" ht="15.75" x14ac:dyDescent="0.25">
      <c r="A1074" s="105" t="s">
        <v>4056</v>
      </c>
      <c r="B1074" s="105" t="s">
        <v>35</v>
      </c>
      <c r="C1074" s="80" t="s">
        <v>3789</v>
      </c>
      <c r="D1074" s="79" t="s">
        <v>201</v>
      </c>
      <c r="E1074" s="79" t="s">
        <v>189</v>
      </c>
      <c r="F1074" s="85">
        <v>50089</v>
      </c>
      <c r="G1074" s="80" t="s">
        <v>13</v>
      </c>
      <c r="H1074" s="84"/>
      <c r="I1074" s="78"/>
      <c r="J1074" s="80" t="s">
        <v>1</v>
      </c>
      <c r="K1074" s="80" t="s">
        <v>59</v>
      </c>
      <c r="L1074" s="80" t="s">
        <v>60</v>
      </c>
    </row>
    <row r="1075" spans="1:12" ht="15.75" x14ac:dyDescent="0.25">
      <c r="A1075" s="104" t="s">
        <v>2161</v>
      </c>
      <c r="B1075" s="104" t="s">
        <v>227</v>
      </c>
      <c r="C1075" s="76"/>
      <c r="D1075" s="86" t="s">
        <v>2162</v>
      </c>
      <c r="E1075" s="86" t="s">
        <v>1354</v>
      </c>
      <c r="F1075" s="84">
        <v>50051</v>
      </c>
      <c r="G1075" s="76" t="s">
        <v>13</v>
      </c>
      <c r="H1075" s="84"/>
      <c r="I1075" s="78"/>
      <c r="J1075" s="76" t="s">
        <v>2</v>
      </c>
      <c r="K1075" s="76" t="s">
        <v>14</v>
      </c>
      <c r="L1075" s="76" t="s">
        <v>15</v>
      </c>
    </row>
    <row r="1076" spans="1:12" ht="15.75" x14ac:dyDescent="0.25">
      <c r="A1076" s="104" t="s">
        <v>4057</v>
      </c>
      <c r="B1076" s="104" t="s">
        <v>1656</v>
      </c>
      <c r="C1076" s="76" t="s">
        <v>12</v>
      </c>
      <c r="D1076" s="86" t="s">
        <v>2197</v>
      </c>
      <c r="E1076" s="86" t="s">
        <v>3374</v>
      </c>
      <c r="F1076" s="84">
        <v>50000</v>
      </c>
      <c r="G1076" s="76" t="s">
        <v>13</v>
      </c>
      <c r="H1076" s="84"/>
      <c r="I1076" s="78"/>
      <c r="J1076" s="76" t="s">
        <v>2</v>
      </c>
      <c r="K1076" s="76" t="s">
        <v>14</v>
      </c>
      <c r="L1076" s="76" t="s">
        <v>15</v>
      </c>
    </row>
    <row r="1077" spans="1:12" ht="15.75" x14ac:dyDescent="0.25">
      <c r="A1077" s="104" t="s">
        <v>2165</v>
      </c>
      <c r="B1077" s="104" t="s">
        <v>1076</v>
      </c>
      <c r="C1077" s="76" t="s">
        <v>1022</v>
      </c>
      <c r="D1077" s="86" t="s">
        <v>4058</v>
      </c>
      <c r="E1077" s="86" t="s">
        <v>198</v>
      </c>
      <c r="F1077" s="84">
        <v>50000</v>
      </c>
      <c r="G1077" s="76" t="s">
        <v>13</v>
      </c>
      <c r="H1077" s="84"/>
      <c r="I1077" s="78"/>
      <c r="J1077" s="76" t="s">
        <v>2</v>
      </c>
      <c r="K1077" s="76" t="s">
        <v>14</v>
      </c>
      <c r="L1077" s="76" t="s">
        <v>15</v>
      </c>
    </row>
    <row r="1078" spans="1:12" ht="15.75" x14ac:dyDescent="0.25">
      <c r="A1078" s="104" t="s">
        <v>3725</v>
      </c>
      <c r="B1078" s="104" t="s">
        <v>3726</v>
      </c>
      <c r="C1078" s="76" t="s">
        <v>520</v>
      </c>
      <c r="D1078" s="86" t="s">
        <v>3727</v>
      </c>
      <c r="E1078" s="86" t="s">
        <v>497</v>
      </c>
      <c r="F1078" s="84">
        <v>50000</v>
      </c>
      <c r="G1078" s="76" t="s">
        <v>13</v>
      </c>
      <c r="H1078" s="85"/>
      <c r="I1078" s="78"/>
      <c r="J1078" s="76" t="s">
        <v>1</v>
      </c>
      <c r="K1078" s="76" t="s">
        <v>59</v>
      </c>
      <c r="L1078" s="76" t="s">
        <v>60</v>
      </c>
    </row>
    <row r="1079" spans="1:12" ht="15.75" x14ac:dyDescent="0.25">
      <c r="A1079" s="105" t="s">
        <v>1770</v>
      </c>
      <c r="B1079" s="105" t="s">
        <v>351</v>
      </c>
      <c r="C1079" s="80" t="s">
        <v>3696</v>
      </c>
      <c r="D1079" s="79" t="s">
        <v>201</v>
      </c>
      <c r="E1079" s="79" t="s">
        <v>280</v>
      </c>
      <c r="F1079" s="85">
        <v>49982</v>
      </c>
      <c r="G1079" s="76" t="s">
        <v>13</v>
      </c>
      <c r="H1079" s="85"/>
      <c r="I1079" s="78"/>
      <c r="J1079" s="80" t="s">
        <v>1</v>
      </c>
      <c r="K1079" s="80" t="s">
        <v>59</v>
      </c>
      <c r="L1079" s="80" t="s">
        <v>60</v>
      </c>
    </row>
    <row r="1080" spans="1:12" ht="15.75" x14ac:dyDescent="0.25">
      <c r="A1080" s="104" t="s">
        <v>2027</v>
      </c>
      <c r="B1080" s="104" t="s">
        <v>361</v>
      </c>
      <c r="C1080" s="76" t="s">
        <v>51</v>
      </c>
      <c r="D1080" s="86" t="s">
        <v>782</v>
      </c>
      <c r="E1080" s="86" t="s">
        <v>163</v>
      </c>
      <c r="F1080" s="84">
        <v>49974</v>
      </c>
      <c r="G1080" s="76" t="s">
        <v>13</v>
      </c>
      <c r="H1080" s="84"/>
      <c r="I1080" s="78"/>
      <c r="J1080" s="76" t="s">
        <v>3</v>
      </c>
      <c r="K1080" s="76" t="s">
        <v>59</v>
      </c>
      <c r="L1080" s="76" t="s">
        <v>60</v>
      </c>
    </row>
    <row r="1081" spans="1:12" ht="15.75" x14ac:dyDescent="0.25">
      <c r="A1081" s="105" t="s">
        <v>1674</v>
      </c>
      <c r="B1081" s="105" t="s">
        <v>184</v>
      </c>
      <c r="C1081" s="80" t="s">
        <v>87</v>
      </c>
      <c r="D1081" s="79" t="s">
        <v>1675</v>
      </c>
      <c r="E1081" s="79" t="s">
        <v>3928</v>
      </c>
      <c r="F1081" s="85">
        <v>49937</v>
      </c>
      <c r="G1081" s="80" t="s">
        <v>13</v>
      </c>
      <c r="H1081" s="84"/>
      <c r="I1081" s="85"/>
      <c r="J1081" s="80" t="s">
        <v>246</v>
      </c>
      <c r="K1081" s="80" t="s">
        <v>14</v>
      </c>
      <c r="L1081" s="80" t="s">
        <v>15</v>
      </c>
    </row>
    <row r="1082" spans="1:12" ht="15.75" x14ac:dyDescent="0.25">
      <c r="A1082" s="105" t="s">
        <v>1893</v>
      </c>
      <c r="B1082" s="105" t="s">
        <v>1894</v>
      </c>
      <c r="C1082" s="80" t="s">
        <v>3720</v>
      </c>
      <c r="D1082" s="79" t="s">
        <v>588</v>
      </c>
      <c r="E1082" s="79" t="s">
        <v>297</v>
      </c>
      <c r="F1082" s="85">
        <v>49815</v>
      </c>
      <c r="G1082" s="80" t="s">
        <v>13</v>
      </c>
      <c r="H1082" s="84"/>
      <c r="I1082" s="78"/>
      <c r="J1082" s="80" t="s">
        <v>3</v>
      </c>
      <c r="K1082" s="80" t="s">
        <v>59</v>
      </c>
      <c r="L1082" s="80" t="s">
        <v>60</v>
      </c>
    </row>
    <row r="1083" spans="1:12" ht="15.75" x14ac:dyDescent="0.25">
      <c r="A1083" s="104" t="s">
        <v>209</v>
      </c>
      <c r="B1083" s="104" t="s">
        <v>2178</v>
      </c>
      <c r="C1083" s="76" t="s">
        <v>58</v>
      </c>
      <c r="D1083" s="86" t="s">
        <v>4059</v>
      </c>
      <c r="E1083" s="86" t="s">
        <v>570</v>
      </c>
      <c r="F1083" s="84">
        <v>49811</v>
      </c>
      <c r="G1083" s="76" t="s">
        <v>13</v>
      </c>
      <c r="H1083" s="84"/>
      <c r="I1083" s="84"/>
      <c r="J1083" s="76" t="s">
        <v>2</v>
      </c>
      <c r="K1083" s="76" t="s">
        <v>14</v>
      </c>
      <c r="L1083" s="76" t="s">
        <v>15</v>
      </c>
    </row>
    <row r="1084" spans="1:12" ht="15.75" x14ac:dyDescent="0.25">
      <c r="A1084" s="104" t="s">
        <v>2180</v>
      </c>
      <c r="B1084" s="104" t="s">
        <v>556</v>
      </c>
      <c r="C1084" s="76"/>
      <c r="D1084" s="86" t="s">
        <v>4060</v>
      </c>
      <c r="E1084" s="86" t="s">
        <v>3982</v>
      </c>
      <c r="F1084" s="84">
        <v>49807</v>
      </c>
      <c r="G1084" s="76" t="s">
        <v>13</v>
      </c>
      <c r="H1084" s="84"/>
      <c r="I1084" s="78"/>
      <c r="J1084" s="76" t="s">
        <v>2</v>
      </c>
      <c r="K1084" s="76" t="s">
        <v>14</v>
      </c>
      <c r="L1084" s="76" t="s">
        <v>15</v>
      </c>
    </row>
    <row r="1085" spans="1:12" ht="15.75" x14ac:dyDescent="0.25">
      <c r="A1085" s="105" t="s">
        <v>1075</v>
      </c>
      <c r="B1085" s="105" t="s">
        <v>2042</v>
      </c>
      <c r="C1085" s="80" t="s">
        <v>3504</v>
      </c>
      <c r="D1085" s="79" t="s">
        <v>782</v>
      </c>
      <c r="E1085" s="79" t="s">
        <v>1992</v>
      </c>
      <c r="F1085" s="85">
        <v>49798</v>
      </c>
      <c r="G1085" s="80" t="s">
        <v>13</v>
      </c>
      <c r="H1085" s="84"/>
      <c r="I1085" s="78"/>
      <c r="J1085" s="80" t="s">
        <v>3</v>
      </c>
      <c r="K1085" s="80" t="s">
        <v>59</v>
      </c>
      <c r="L1085" s="80" t="s">
        <v>60</v>
      </c>
    </row>
    <row r="1086" spans="1:12" ht="15.75" x14ac:dyDescent="0.25">
      <c r="A1086" s="104" t="s">
        <v>2068</v>
      </c>
      <c r="B1086" s="104" t="s">
        <v>2069</v>
      </c>
      <c r="C1086" s="76" t="s">
        <v>3520</v>
      </c>
      <c r="D1086" s="86" t="s">
        <v>712</v>
      </c>
      <c r="E1086" s="86" t="s">
        <v>1050</v>
      </c>
      <c r="F1086" s="84">
        <v>49797</v>
      </c>
      <c r="G1086" s="76" t="s">
        <v>13</v>
      </c>
      <c r="H1086" s="84"/>
      <c r="I1086" s="84"/>
      <c r="J1086" s="76" t="s">
        <v>3</v>
      </c>
      <c r="K1086" s="76" t="s">
        <v>59</v>
      </c>
      <c r="L1086" s="76" t="s">
        <v>60</v>
      </c>
    </row>
    <row r="1087" spans="1:12" ht="15.75" x14ac:dyDescent="0.25">
      <c r="A1087" s="104" t="s">
        <v>2182</v>
      </c>
      <c r="B1087" s="104" t="s">
        <v>70</v>
      </c>
      <c r="C1087" s="76" t="s">
        <v>3733</v>
      </c>
      <c r="D1087" s="86" t="s">
        <v>2183</v>
      </c>
      <c r="E1087" s="86" t="s">
        <v>435</v>
      </c>
      <c r="F1087" s="84">
        <v>49730</v>
      </c>
      <c r="G1087" s="76" t="s">
        <v>13</v>
      </c>
      <c r="H1087" s="84"/>
      <c r="I1087" s="84"/>
      <c r="J1087" s="76" t="s">
        <v>2</v>
      </c>
      <c r="K1087" s="76" t="s">
        <v>14</v>
      </c>
      <c r="L1087" s="76" t="s">
        <v>15</v>
      </c>
    </row>
    <row r="1088" spans="1:12" ht="15.75" x14ac:dyDescent="0.25">
      <c r="A1088" s="104" t="s">
        <v>2483</v>
      </c>
      <c r="B1088" s="104" t="s">
        <v>2012</v>
      </c>
      <c r="C1088" s="76" t="s">
        <v>152</v>
      </c>
      <c r="D1088" s="86" t="s">
        <v>3734</v>
      </c>
      <c r="E1088" s="86" t="s">
        <v>198</v>
      </c>
      <c r="F1088" s="84">
        <v>49725</v>
      </c>
      <c r="G1088" s="76" t="s">
        <v>13</v>
      </c>
      <c r="H1088" s="84"/>
      <c r="I1088" s="78"/>
      <c r="J1088" s="76" t="s">
        <v>2</v>
      </c>
      <c r="K1088" s="76" t="s">
        <v>14</v>
      </c>
      <c r="L1088" s="76" t="s">
        <v>15</v>
      </c>
    </row>
    <row r="1089" spans="1:12" ht="15.75" x14ac:dyDescent="0.25">
      <c r="A1089" s="104" t="s">
        <v>1388</v>
      </c>
      <c r="B1089" s="104" t="s">
        <v>340</v>
      </c>
      <c r="C1089" s="76" t="s">
        <v>990</v>
      </c>
      <c r="D1089" s="86" t="s">
        <v>1654</v>
      </c>
      <c r="E1089" s="86" t="s">
        <v>53</v>
      </c>
      <c r="F1089" s="84">
        <v>49725</v>
      </c>
      <c r="G1089" s="76" t="s">
        <v>13</v>
      </c>
      <c r="H1089" s="84">
        <v>6894</v>
      </c>
      <c r="I1089" s="78"/>
      <c r="J1089" s="76" t="s">
        <v>2</v>
      </c>
      <c r="K1089" s="76" t="s">
        <v>14</v>
      </c>
      <c r="L1089" s="76" t="s">
        <v>15</v>
      </c>
    </row>
    <row r="1090" spans="1:12" ht="15.75" x14ac:dyDescent="0.25">
      <c r="A1090" s="105" t="s">
        <v>4061</v>
      </c>
      <c r="B1090" s="105" t="s">
        <v>8</v>
      </c>
      <c r="C1090" s="80" t="s">
        <v>139</v>
      </c>
      <c r="D1090" s="79" t="s">
        <v>588</v>
      </c>
      <c r="E1090" s="79" t="s">
        <v>125</v>
      </c>
      <c r="F1090" s="85">
        <v>49697</v>
      </c>
      <c r="G1090" s="80" t="s">
        <v>13</v>
      </c>
      <c r="H1090" s="84"/>
      <c r="I1090" s="78"/>
      <c r="J1090" s="80" t="s">
        <v>3</v>
      </c>
      <c r="K1090" s="80" t="s">
        <v>59</v>
      </c>
      <c r="L1090" s="80" t="s">
        <v>60</v>
      </c>
    </row>
    <row r="1091" spans="1:12" ht="15.75" x14ac:dyDescent="0.25">
      <c r="A1091" s="105" t="s">
        <v>1879</v>
      </c>
      <c r="B1091" s="105" t="s">
        <v>1880</v>
      </c>
      <c r="C1091" s="80" t="s">
        <v>3693</v>
      </c>
      <c r="D1091" s="79" t="s">
        <v>782</v>
      </c>
      <c r="E1091" s="79" t="s">
        <v>916</v>
      </c>
      <c r="F1091" s="85">
        <v>49648</v>
      </c>
      <c r="G1091" s="80" t="s">
        <v>13</v>
      </c>
      <c r="H1091" s="84"/>
      <c r="I1091" s="78"/>
      <c r="J1091" s="80" t="s">
        <v>3</v>
      </c>
      <c r="K1091" s="80" t="s">
        <v>59</v>
      </c>
      <c r="L1091" s="80" t="s">
        <v>60</v>
      </c>
    </row>
    <row r="1092" spans="1:12" ht="15.75" x14ac:dyDescent="0.25">
      <c r="A1092" s="104" t="s">
        <v>4062</v>
      </c>
      <c r="B1092" s="104" t="s">
        <v>2372</v>
      </c>
      <c r="C1092" s="76" t="s">
        <v>606</v>
      </c>
      <c r="D1092" s="86" t="s">
        <v>588</v>
      </c>
      <c r="E1092" s="86" t="s">
        <v>109</v>
      </c>
      <c r="F1092" s="84">
        <v>49609</v>
      </c>
      <c r="G1092" s="76" t="s">
        <v>13</v>
      </c>
      <c r="H1092" s="85"/>
      <c r="I1092" s="78"/>
      <c r="J1092" s="76" t="s">
        <v>1</v>
      </c>
      <c r="K1092" s="76" t="s">
        <v>59</v>
      </c>
      <c r="L1092" s="76" t="s">
        <v>60</v>
      </c>
    </row>
    <row r="1093" spans="1:12" ht="15.75" x14ac:dyDescent="0.25">
      <c r="A1093" s="105" t="s">
        <v>2051</v>
      </c>
      <c r="B1093" s="105" t="s">
        <v>127</v>
      </c>
      <c r="C1093" s="80" t="s">
        <v>181</v>
      </c>
      <c r="D1093" s="79" t="s">
        <v>588</v>
      </c>
      <c r="E1093" s="79" t="s">
        <v>541</v>
      </c>
      <c r="F1093" s="85">
        <v>49605</v>
      </c>
      <c r="G1093" s="80" t="s">
        <v>13</v>
      </c>
      <c r="H1093" s="85">
        <v>2000</v>
      </c>
      <c r="I1093" s="78"/>
      <c r="J1093" s="80" t="s">
        <v>1</v>
      </c>
      <c r="K1093" s="80" t="s">
        <v>59</v>
      </c>
      <c r="L1093" s="80" t="s">
        <v>60</v>
      </c>
    </row>
    <row r="1094" spans="1:12" ht="15.75" x14ac:dyDescent="0.25">
      <c r="A1094" s="104" t="s">
        <v>2022</v>
      </c>
      <c r="B1094" s="104" t="s">
        <v>2023</v>
      </c>
      <c r="C1094" s="76"/>
      <c r="D1094" s="86" t="s">
        <v>588</v>
      </c>
      <c r="E1094" s="86" t="s">
        <v>189</v>
      </c>
      <c r="F1094" s="84">
        <v>49602</v>
      </c>
      <c r="G1094" s="76" t="s">
        <v>13</v>
      </c>
      <c r="H1094" s="84"/>
      <c r="I1094" s="78"/>
      <c r="J1094" s="76" t="s">
        <v>3</v>
      </c>
      <c r="K1094" s="76" t="s">
        <v>59</v>
      </c>
      <c r="L1094" s="76" t="s">
        <v>60</v>
      </c>
    </row>
    <row r="1095" spans="1:12" ht="15.75" x14ac:dyDescent="0.25">
      <c r="A1095" s="104" t="s">
        <v>2184</v>
      </c>
      <c r="B1095" s="104" t="s">
        <v>441</v>
      </c>
      <c r="C1095" s="76" t="s">
        <v>3736</v>
      </c>
      <c r="D1095" s="86" t="s">
        <v>1654</v>
      </c>
      <c r="E1095" s="86" t="s">
        <v>53</v>
      </c>
      <c r="F1095" s="84">
        <v>49581</v>
      </c>
      <c r="G1095" s="76" t="s">
        <v>13</v>
      </c>
      <c r="H1095" s="84"/>
      <c r="I1095" s="78"/>
      <c r="J1095" s="76" t="s">
        <v>2</v>
      </c>
      <c r="K1095" s="76" t="s">
        <v>14</v>
      </c>
      <c r="L1095" s="76" t="s">
        <v>15</v>
      </c>
    </row>
    <row r="1096" spans="1:12" ht="15.75" x14ac:dyDescent="0.25">
      <c r="A1096" s="105" t="s">
        <v>1974</v>
      </c>
      <c r="B1096" s="105" t="s">
        <v>1379</v>
      </c>
      <c r="C1096" s="80" t="s">
        <v>87</v>
      </c>
      <c r="D1096" s="79" t="s">
        <v>588</v>
      </c>
      <c r="E1096" s="79" t="s">
        <v>2582</v>
      </c>
      <c r="F1096" s="85">
        <v>49550</v>
      </c>
      <c r="G1096" s="80" t="s">
        <v>13</v>
      </c>
      <c r="H1096" s="84"/>
      <c r="I1096" s="85"/>
      <c r="J1096" s="80" t="s">
        <v>1</v>
      </c>
      <c r="K1096" s="80" t="s">
        <v>59</v>
      </c>
      <c r="L1096" s="80" t="s">
        <v>60</v>
      </c>
    </row>
    <row r="1097" spans="1:12" ht="15.75" x14ac:dyDescent="0.25">
      <c r="A1097" s="105" t="s">
        <v>4063</v>
      </c>
      <c r="B1097" s="105" t="s">
        <v>2561</v>
      </c>
      <c r="C1097" s="80" t="s">
        <v>4064</v>
      </c>
      <c r="D1097" s="79" t="s">
        <v>588</v>
      </c>
      <c r="E1097" s="79" t="s">
        <v>576</v>
      </c>
      <c r="F1097" s="85">
        <v>49525</v>
      </c>
      <c r="G1097" s="80" t="s">
        <v>13</v>
      </c>
      <c r="H1097" s="84"/>
      <c r="I1097" s="84"/>
      <c r="J1097" s="80" t="s">
        <v>1</v>
      </c>
      <c r="K1097" s="80" t="s">
        <v>59</v>
      </c>
      <c r="L1097" s="80" t="s">
        <v>60</v>
      </c>
    </row>
    <row r="1098" spans="1:12" ht="15.75" x14ac:dyDescent="0.25">
      <c r="A1098" s="104" t="s">
        <v>1878</v>
      </c>
      <c r="B1098" s="104" t="s">
        <v>1447</v>
      </c>
      <c r="C1098" s="76" t="s">
        <v>115</v>
      </c>
      <c r="D1098" s="86" t="s">
        <v>588</v>
      </c>
      <c r="E1098" s="86" t="s">
        <v>2582</v>
      </c>
      <c r="F1098" s="84">
        <v>49515</v>
      </c>
      <c r="G1098" s="76" t="s">
        <v>13</v>
      </c>
      <c r="H1098" s="84"/>
      <c r="I1098" s="85"/>
      <c r="J1098" s="76" t="s">
        <v>3</v>
      </c>
      <c r="K1098" s="76" t="s">
        <v>59</v>
      </c>
      <c r="L1098" s="76" t="s">
        <v>60</v>
      </c>
    </row>
    <row r="1099" spans="1:12" ht="15.75" x14ac:dyDescent="0.25">
      <c r="A1099" s="104" t="s">
        <v>502</v>
      </c>
      <c r="B1099" s="104" t="s">
        <v>503</v>
      </c>
      <c r="C1099" s="76" t="s">
        <v>1575</v>
      </c>
      <c r="D1099" s="86" t="s">
        <v>359</v>
      </c>
      <c r="E1099" s="86" t="s">
        <v>505</v>
      </c>
      <c r="F1099" s="84">
        <v>49513</v>
      </c>
      <c r="G1099" s="76" t="s">
        <v>13</v>
      </c>
      <c r="H1099" s="84">
        <v>5000</v>
      </c>
      <c r="I1099" s="85"/>
      <c r="J1099" s="76" t="s">
        <v>2</v>
      </c>
      <c r="K1099" s="76" t="s">
        <v>14</v>
      </c>
      <c r="L1099" s="76" t="s">
        <v>15</v>
      </c>
    </row>
    <row r="1100" spans="1:12" ht="15.75" x14ac:dyDescent="0.25">
      <c r="A1100" s="104" t="s">
        <v>193</v>
      </c>
      <c r="B1100" s="104" t="s">
        <v>4065</v>
      </c>
      <c r="C1100" s="76"/>
      <c r="D1100" s="86" t="s">
        <v>588</v>
      </c>
      <c r="E1100" s="86" t="s">
        <v>297</v>
      </c>
      <c r="F1100" s="84">
        <v>49484</v>
      </c>
      <c r="G1100" s="76" t="s">
        <v>13</v>
      </c>
      <c r="H1100" s="84"/>
      <c r="I1100" s="78"/>
      <c r="J1100" s="76" t="s">
        <v>3</v>
      </c>
      <c r="K1100" s="76" t="s">
        <v>59</v>
      </c>
      <c r="L1100" s="76" t="s">
        <v>60</v>
      </c>
    </row>
    <row r="1101" spans="1:12" ht="15.75" x14ac:dyDescent="0.25">
      <c r="A1101" s="105" t="s">
        <v>401</v>
      </c>
      <c r="B1101" s="105" t="s">
        <v>1265</v>
      </c>
      <c r="C1101" s="80" t="s">
        <v>51</v>
      </c>
      <c r="D1101" s="79" t="s">
        <v>4066</v>
      </c>
      <c r="E1101" s="79" t="s">
        <v>570</v>
      </c>
      <c r="F1101" s="85">
        <v>49474</v>
      </c>
      <c r="G1101" s="80" t="s">
        <v>13</v>
      </c>
      <c r="H1101" s="84"/>
      <c r="I1101" s="84"/>
      <c r="J1101" s="80" t="s">
        <v>2</v>
      </c>
      <c r="K1101" s="80" t="s">
        <v>14</v>
      </c>
      <c r="L1101" s="80" t="s">
        <v>15</v>
      </c>
    </row>
    <row r="1102" spans="1:12" ht="15.75" x14ac:dyDescent="0.25">
      <c r="A1102" s="104" t="s">
        <v>1416</v>
      </c>
      <c r="B1102" s="104" t="s">
        <v>1194</v>
      </c>
      <c r="C1102" s="76" t="s">
        <v>3737</v>
      </c>
      <c r="D1102" s="86" t="s">
        <v>359</v>
      </c>
      <c r="E1102" s="86" t="s">
        <v>113</v>
      </c>
      <c r="F1102" s="84">
        <v>49470</v>
      </c>
      <c r="G1102" s="76" t="s">
        <v>13</v>
      </c>
      <c r="H1102" s="85"/>
      <c r="I1102" s="78"/>
      <c r="J1102" s="76" t="s">
        <v>2</v>
      </c>
      <c r="K1102" s="76" t="s">
        <v>14</v>
      </c>
      <c r="L1102" s="76" t="s">
        <v>15</v>
      </c>
    </row>
    <row r="1103" spans="1:12" ht="15.75" x14ac:dyDescent="0.25">
      <c r="A1103" s="104" t="s">
        <v>1413</v>
      </c>
      <c r="B1103" s="104" t="s">
        <v>1252</v>
      </c>
      <c r="C1103" s="76" t="s">
        <v>181</v>
      </c>
      <c r="D1103" s="86" t="s">
        <v>201</v>
      </c>
      <c r="E1103" s="86" t="s">
        <v>625</v>
      </c>
      <c r="F1103" s="84">
        <v>49455</v>
      </c>
      <c r="G1103" s="76" t="s">
        <v>13</v>
      </c>
      <c r="H1103" s="84"/>
      <c r="I1103" s="78"/>
      <c r="J1103" s="76" t="s">
        <v>1</v>
      </c>
      <c r="K1103" s="76" t="s">
        <v>59</v>
      </c>
      <c r="L1103" s="76" t="s">
        <v>60</v>
      </c>
    </row>
    <row r="1104" spans="1:12" ht="15.75" x14ac:dyDescent="0.25">
      <c r="A1104" s="105" t="s">
        <v>130</v>
      </c>
      <c r="B1104" s="105" t="s">
        <v>349</v>
      </c>
      <c r="C1104" s="80" t="s">
        <v>313</v>
      </c>
      <c r="D1104" s="79" t="s">
        <v>2868</v>
      </c>
      <c r="E1104" s="79" t="s">
        <v>261</v>
      </c>
      <c r="F1104" s="85">
        <v>49451</v>
      </c>
      <c r="G1104" s="80" t="s">
        <v>13</v>
      </c>
      <c r="H1104" s="84"/>
      <c r="I1104" s="78"/>
      <c r="J1104" s="80" t="s">
        <v>2</v>
      </c>
      <c r="K1104" s="80" t="s">
        <v>14</v>
      </c>
      <c r="L1104" s="80" t="s">
        <v>15</v>
      </c>
    </row>
    <row r="1105" spans="1:12" ht="15.75" x14ac:dyDescent="0.25">
      <c r="A1105" s="104" t="s">
        <v>2213</v>
      </c>
      <c r="B1105" s="104" t="s">
        <v>2214</v>
      </c>
      <c r="C1105" s="76" t="s">
        <v>144</v>
      </c>
      <c r="D1105" s="86" t="s">
        <v>1654</v>
      </c>
      <c r="E1105" s="86" t="s">
        <v>53</v>
      </c>
      <c r="F1105" s="85">
        <v>49434</v>
      </c>
      <c r="G1105" s="76" t="s">
        <v>13</v>
      </c>
      <c r="H1105" s="85"/>
      <c r="I1105" s="78"/>
      <c r="J1105" s="80" t="s">
        <v>2</v>
      </c>
      <c r="K1105" s="80" t="s">
        <v>14</v>
      </c>
      <c r="L1105" s="80" t="s">
        <v>15</v>
      </c>
    </row>
    <row r="1106" spans="1:12" ht="15.75" x14ac:dyDescent="0.25">
      <c r="A1106" s="104" t="s">
        <v>4067</v>
      </c>
      <c r="B1106" s="104" t="s">
        <v>4068</v>
      </c>
      <c r="C1106" s="76" t="s">
        <v>115</v>
      </c>
      <c r="D1106" s="86" t="s">
        <v>1654</v>
      </c>
      <c r="E1106" s="86" t="s">
        <v>53</v>
      </c>
      <c r="F1106" s="84">
        <v>49419</v>
      </c>
      <c r="G1106" s="76" t="s">
        <v>13</v>
      </c>
      <c r="H1106" s="84"/>
      <c r="I1106" s="78"/>
      <c r="J1106" s="76" t="s">
        <v>2</v>
      </c>
      <c r="K1106" s="76" t="s">
        <v>14</v>
      </c>
      <c r="L1106" s="76" t="s">
        <v>15</v>
      </c>
    </row>
    <row r="1107" spans="1:12" ht="15.75" x14ac:dyDescent="0.25">
      <c r="A1107" s="104" t="s">
        <v>4069</v>
      </c>
      <c r="B1107" s="104" t="s">
        <v>1384</v>
      </c>
      <c r="C1107" s="76" t="s">
        <v>187</v>
      </c>
      <c r="D1107" s="86" t="s">
        <v>4070</v>
      </c>
      <c r="E1107" s="86" t="s">
        <v>163</v>
      </c>
      <c r="F1107" s="84">
        <v>49373</v>
      </c>
      <c r="G1107" s="76" t="s">
        <v>13</v>
      </c>
      <c r="H1107" s="84"/>
      <c r="I1107" s="78"/>
      <c r="J1107" s="76" t="s">
        <v>2</v>
      </c>
      <c r="K1107" s="76" t="s">
        <v>14</v>
      </c>
      <c r="L1107" s="76" t="s">
        <v>15</v>
      </c>
    </row>
    <row r="1108" spans="1:12" ht="15.75" x14ac:dyDescent="0.25">
      <c r="A1108" s="104" t="s">
        <v>1786</v>
      </c>
      <c r="B1108" s="104" t="s">
        <v>263</v>
      </c>
      <c r="C1108" s="76" t="s">
        <v>898</v>
      </c>
      <c r="D1108" s="86" t="s">
        <v>1654</v>
      </c>
      <c r="E1108" s="86" t="s">
        <v>53</v>
      </c>
      <c r="F1108" s="84">
        <v>49336</v>
      </c>
      <c r="G1108" s="76" t="s">
        <v>13</v>
      </c>
      <c r="H1108" s="84"/>
      <c r="I1108" s="78"/>
      <c r="J1108" s="76" t="s">
        <v>2</v>
      </c>
      <c r="K1108" s="76" t="s">
        <v>14</v>
      </c>
      <c r="L1108" s="76" t="s">
        <v>15</v>
      </c>
    </row>
    <row r="1109" spans="1:12" ht="15.75" x14ac:dyDescent="0.25">
      <c r="A1109" s="104" t="s">
        <v>1630</v>
      </c>
      <c r="B1109" s="104" t="s">
        <v>1631</v>
      </c>
      <c r="C1109" s="76" t="s">
        <v>313</v>
      </c>
      <c r="D1109" s="86" t="s">
        <v>1654</v>
      </c>
      <c r="E1109" s="86" t="s">
        <v>53</v>
      </c>
      <c r="F1109" s="84">
        <v>49222</v>
      </c>
      <c r="G1109" s="76" t="s">
        <v>13</v>
      </c>
      <c r="H1109" s="84"/>
      <c r="I1109" s="78"/>
      <c r="J1109" s="76" t="s">
        <v>2</v>
      </c>
      <c r="K1109" s="76" t="s">
        <v>14</v>
      </c>
      <c r="L1109" s="76" t="s">
        <v>15</v>
      </c>
    </row>
    <row r="1110" spans="1:12" ht="15.75" x14ac:dyDescent="0.25">
      <c r="A1110" s="104" t="s">
        <v>2158</v>
      </c>
      <c r="B1110" s="104" t="s">
        <v>86</v>
      </c>
      <c r="C1110" s="76" t="s">
        <v>832</v>
      </c>
      <c r="D1110" s="86" t="s">
        <v>1654</v>
      </c>
      <c r="E1110" s="86" t="s">
        <v>53</v>
      </c>
      <c r="F1110" s="84">
        <v>49222</v>
      </c>
      <c r="G1110" s="76" t="s">
        <v>13</v>
      </c>
      <c r="H1110" s="84"/>
      <c r="I1110" s="78"/>
      <c r="J1110" s="76" t="s">
        <v>2</v>
      </c>
      <c r="K1110" s="76" t="s">
        <v>14</v>
      </c>
      <c r="L1110" s="76" t="s">
        <v>15</v>
      </c>
    </row>
    <row r="1111" spans="1:12" ht="15.75" x14ac:dyDescent="0.25">
      <c r="A1111" s="105" t="s">
        <v>2227</v>
      </c>
      <c r="B1111" s="105" t="s">
        <v>1321</v>
      </c>
      <c r="C1111" s="80" t="s">
        <v>17</v>
      </c>
      <c r="D1111" s="79" t="s">
        <v>2228</v>
      </c>
      <c r="E1111" s="79" t="s">
        <v>221</v>
      </c>
      <c r="F1111" s="85">
        <v>49136</v>
      </c>
      <c r="G1111" s="76" t="s">
        <v>13</v>
      </c>
      <c r="H1111" s="85"/>
      <c r="I1111" s="78"/>
      <c r="J1111" s="80" t="s">
        <v>2</v>
      </c>
      <c r="K1111" s="80" t="s">
        <v>14</v>
      </c>
      <c r="L1111" s="80" t="s">
        <v>15</v>
      </c>
    </row>
    <row r="1112" spans="1:12" ht="15.75" x14ac:dyDescent="0.25">
      <c r="A1112" s="104" t="s">
        <v>1561</v>
      </c>
      <c r="B1112" s="104" t="s">
        <v>486</v>
      </c>
      <c r="C1112" s="76" t="s">
        <v>483</v>
      </c>
      <c r="D1112" s="86" t="s">
        <v>588</v>
      </c>
      <c r="E1112" s="86" t="s">
        <v>205</v>
      </c>
      <c r="F1112" s="84">
        <v>49063</v>
      </c>
      <c r="G1112" s="76" t="s">
        <v>13</v>
      </c>
      <c r="H1112" s="84"/>
      <c r="I1112" s="78"/>
      <c r="J1112" s="76" t="s">
        <v>3</v>
      </c>
      <c r="K1112" s="76" t="s">
        <v>59</v>
      </c>
      <c r="L1112" s="76" t="s">
        <v>60</v>
      </c>
    </row>
    <row r="1113" spans="1:12" ht="15.75" x14ac:dyDescent="0.25">
      <c r="A1113" s="104" t="s">
        <v>4071</v>
      </c>
      <c r="B1113" s="104" t="s">
        <v>300</v>
      </c>
      <c r="C1113" s="76"/>
      <c r="D1113" s="86" t="s">
        <v>588</v>
      </c>
      <c r="E1113" s="86" t="s">
        <v>541</v>
      </c>
      <c r="F1113" s="84">
        <v>49056</v>
      </c>
      <c r="G1113" s="76" t="s">
        <v>13</v>
      </c>
      <c r="H1113" s="85"/>
      <c r="I1113" s="78"/>
      <c r="J1113" s="76" t="s">
        <v>3</v>
      </c>
      <c r="K1113" s="76" t="s">
        <v>59</v>
      </c>
      <c r="L1113" s="76" t="s">
        <v>60</v>
      </c>
    </row>
    <row r="1114" spans="1:12" ht="15.75" x14ac:dyDescent="0.25">
      <c r="A1114" s="105" t="s">
        <v>1237</v>
      </c>
      <c r="B1114" s="105" t="s">
        <v>1603</v>
      </c>
      <c r="C1114" s="80" t="s">
        <v>704</v>
      </c>
      <c r="D1114" s="79" t="s">
        <v>201</v>
      </c>
      <c r="E1114" s="79" t="s">
        <v>490</v>
      </c>
      <c r="F1114" s="85">
        <v>48988</v>
      </c>
      <c r="G1114" s="80" t="s">
        <v>13</v>
      </c>
      <c r="H1114" s="84"/>
      <c r="I1114" s="78"/>
      <c r="J1114" s="80" t="s">
        <v>3</v>
      </c>
      <c r="K1114" s="80" t="s">
        <v>59</v>
      </c>
      <c r="L1114" s="80" t="s">
        <v>60</v>
      </c>
    </row>
    <row r="1115" spans="1:12" ht="15.75" x14ac:dyDescent="0.25">
      <c r="A1115" s="104" t="s">
        <v>209</v>
      </c>
      <c r="B1115" s="104" t="s">
        <v>8</v>
      </c>
      <c r="C1115" s="76" t="s">
        <v>91</v>
      </c>
      <c r="D1115" s="86" t="s">
        <v>2232</v>
      </c>
      <c r="E1115" s="86" t="s">
        <v>789</v>
      </c>
      <c r="F1115" s="84">
        <v>48960</v>
      </c>
      <c r="G1115" s="76" t="s">
        <v>13</v>
      </c>
      <c r="H1115" s="84"/>
      <c r="I1115" s="84"/>
      <c r="J1115" s="76" t="s">
        <v>2</v>
      </c>
      <c r="K1115" s="76" t="s">
        <v>14</v>
      </c>
      <c r="L1115" s="76" t="s">
        <v>15</v>
      </c>
    </row>
    <row r="1116" spans="1:12" ht="15.75" x14ac:dyDescent="0.25">
      <c r="A1116" s="104" t="s">
        <v>3739</v>
      </c>
      <c r="B1116" s="104" t="s">
        <v>3740</v>
      </c>
      <c r="C1116" s="76" t="s">
        <v>3741</v>
      </c>
      <c r="D1116" s="86" t="s">
        <v>3742</v>
      </c>
      <c r="E1116" s="86" t="s">
        <v>570</v>
      </c>
      <c r="F1116" s="84">
        <v>48960</v>
      </c>
      <c r="G1116" s="76" t="s">
        <v>13</v>
      </c>
      <c r="H1116" s="84"/>
      <c r="I1116" s="78"/>
      <c r="J1116" s="76" t="s">
        <v>2</v>
      </c>
      <c r="K1116" s="76" t="s">
        <v>14</v>
      </c>
      <c r="L1116" s="76" t="s">
        <v>15</v>
      </c>
    </row>
    <row r="1117" spans="1:12" ht="15.75" x14ac:dyDescent="0.25">
      <c r="A1117" s="104" t="s">
        <v>1667</v>
      </c>
      <c r="B1117" s="104" t="s">
        <v>1668</v>
      </c>
      <c r="C1117" s="76" t="s">
        <v>43</v>
      </c>
      <c r="D1117" s="86" t="s">
        <v>4072</v>
      </c>
      <c r="E1117" s="86" t="s">
        <v>570</v>
      </c>
      <c r="F1117" s="84">
        <v>48960</v>
      </c>
      <c r="G1117" s="76" t="s">
        <v>13</v>
      </c>
      <c r="H1117" s="84"/>
      <c r="I1117" s="78"/>
      <c r="J1117" s="76" t="s">
        <v>2</v>
      </c>
      <c r="K1117" s="76" t="s">
        <v>14</v>
      </c>
      <c r="L1117" s="76" t="s">
        <v>15</v>
      </c>
    </row>
    <row r="1118" spans="1:12" ht="15.75" x14ac:dyDescent="0.25">
      <c r="A1118" s="104" t="s">
        <v>1070</v>
      </c>
      <c r="B1118" s="104" t="s">
        <v>2100</v>
      </c>
      <c r="C1118" s="76"/>
      <c r="D1118" s="86" t="s">
        <v>2101</v>
      </c>
      <c r="E1118" s="86" t="s">
        <v>1579</v>
      </c>
      <c r="F1118" s="84">
        <v>48960</v>
      </c>
      <c r="G1118" s="76" t="s">
        <v>13</v>
      </c>
      <c r="H1118" s="84"/>
      <c r="I1118" s="85"/>
      <c r="J1118" s="76" t="s">
        <v>2</v>
      </c>
      <c r="K1118" s="76" t="s">
        <v>14</v>
      </c>
      <c r="L1118" s="76" t="s">
        <v>15</v>
      </c>
    </row>
    <row r="1119" spans="1:12" ht="15.75" x14ac:dyDescent="0.25">
      <c r="A1119" s="104" t="s">
        <v>2832</v>
      </c>
      <c r="B1119" s="104" t="s">
        <v>74</v>
      </c>
      <c r="C1119" s="76" t="s">
        <v>483</v>
      </c>
      <c r="D1119" s="86" t="s">
        <v>4073</v>
      </c>
      <c r="E1119" s="86" t="s">
        <v>141</v>
      </c>
      <c r="F1119" s="84">
        <v>48946</v>
      </c>
      <c r="G1119" s="76" t="s">
        <v>13</v>
      </c>
      <c r="H1119" s="84"/>
      <c r="I1119" s="78"/>
      <c r="J1119" s="76" t="s">
        <v>2</v>
      </c>
      <c r="K1119" s="76" t="s">
        <v>14</v>
      </c>
      <c r="L1119" s="76" t="s">
        <v>15</v>
      </c>
    </row>
    <row r="1120" spans="1:12" ht="15.75" x14ac:dyDescent="0.25">
      <c r="A1120" s="104" t="s">
        <v>2233</v>
      </c>
      <c r="B1120" s="104" t="s">
        <v>78</v>
      </c>
      <c r="C1120" s="76" t="s">
        <v>837</v>
      </c>
      <c r="D1120" s="86" t="s">
        <v>2234</v>
      </c>
      <c r="E1120" s="86" t="s">
        <v>270</v>
      </c>
      <c r="F1120" s="84">
        <v>48942</v>
      </c>
      <c r="G1120" s="76" t="s">
        <v>13</v>
      </c>
      <c r="H1120" s="84"/>
      <c r="I1120" s="85"/>
      <c r="J1120" s="76" t="s">
        <v>2</v>
      </c>
      <c r="K1120" s="76" t="s">
        <v>14</v>
      </c>
      <c r="L1120" s="76" t="s">
        <v>15</v>
      </c>
    </row>
    <row r="1121" spans="1:12" ht="15.75" x14ac:dyDescent="0.25">
      <c r="A1121" s="104" t="s">
        <v>4074</v>
      </c>
      <c r="B1121" s="104" t="s">
        <v>184</v>
      </c>
      <c r="C1121" s="76" t="s">
        <v>300</v>
      </c>
      <c r="D1121" s="86" t="s">
        <v>588</v>
      </c>
      <c r="E1121" s="86" t="s">
        <v>270</v>
      </c>
      <c r="F1121" s="84">
        <v>48895</v>
      </c>
      <c r="G1121" s="76" t="s">
        <v>13</v>
      </c>
      <c r="H1121" s="84"/>
      <c r="I1121" s="85"/>
      <c r="J1121" s="76" t="s">
        <v>3</v>
      </c>
      <c r="K1121" s="76" t="s">
        <v>59</v>
      </c>
      <c r="L1121" s="76" t="s">
        <v>60</v>
      </c>
    </row>
    <row r="1122" spans="1:12" ht="15.75" x14ac:dyDescent="0.25">
      <c r="A1122" s="105" t="s">
        <v>2176</v>
      </c>
      <c r="B1122" s="105" t="s">
        <v>2177</v>
      </c>
      <c r="C1122" s="76"/>
      <c r="D1122" s="79" t="s">
        <v>1654</v>
      </c>
      <c r="E1122" s="79" t="s">
        <v>53</v>
      </c>
      <c r="F1122" s="85">
        <v>48877</v>
      </c>
      <c r="G1122" s="76" t="s">
        <v>13</v>
      </c>
      <c r="H1122" s="85"/>
      <c r="I1122" s="78"/>
      <c r="J1122" s="80" t="s">
        <v>2</v>
      </c>
      <c r="K1122" s="80" t="s">
        <v>14</v>
      </c>
      <c r="L1122" s="80" t="s">
        <v>15</v>
      </c>
    </row>
    <row r="1123" spans="1:12" ht="15.75" x14ac:dyDescent="0.25">
      <c r="A1123" s="105" t="s">
        <v>1136</v>
      </c>
      <c r="B1123" s="105" t="s">
        <v>2024</v>
      </c>
      <c r="C1123" s="80" t="s">
        <v>377</v>
      </c>
      <c r="D1123" s="79" t="s">
        <v>712</v>
      </c>
      <c r="E1123" s="79" t="s">
        <v>302</v>
      </c>
      <c r="F1123" s="85">
        <v>48865</v>
      </c>
      <c r="G1123" s="76" t="s">
        <v>13</v>
      </c>
      <c r="H1123" s="85"/>
      <c r="I1123" s="78"/>
      <c r="J1123" s="80" t="s">
        <v>3</v>
      </c>
      <c r="K1123" s="80" t="s">
        <v>59</v>
      </c>
      <c r="L1123" s="80" t="s">
        <v>60</v>
      </c>
    </row>
    <row r="1124" spans="1:12" ht="15.75" x14ac:dyDescent="0.25">
      <c r="A1124" s="105" t="s">
        <v>1301</v>
      </c>
      <c r="B1124" s="105" t="s">
        <v>650</v>
      </c>
      <c r="C1124" s="80" t="s">
        <v>51</v>
      </c>
      <c r="D1124" s="79" t="s">
        <v>588</v>
      </c>
      <c r="E1124" s="79" t="s">
        <v>459</v>
      </c>
      <c r="F1124" s="85">
        <v>48812</v>
      </c>
      <c r="G1124" s="80" t="s">
        <v>13</v>
      </c>
      <c r="H1124" s="84"/>
      <c r="I1124" s="78"/>
      <c r="J1124" s="80" t="s">
        <v>1</v>
      </c>
      <c r="K1124" s="80" t="s">
        <v>59</v>
      </c>
      <c r="L1124" s="80" t="s">
        <v>60</v>
      </c>
    </row>
    <row r="1125" spans="1:12" ht="15.75" x14ac:dyDescent="0.25">
      <c r="A1125" s="105" t="s">
        <v>2240</v>
      </c>
      <c r="B1125" s="105" t="s">
        <v>139</v>
      </c>
      <c r="C1125" s="80" t="s">
        <v>127</v>
      </c>
      <c r="D1125" s="79" t="s">
        <v>2241</v>
      </c>
      <c r="E1125" s="79" t="s">
        <v>493</v>
      </c>
      <c r="F1125" s="85">
        <v>48779</v>
      </c>
      <c r="G1125" s="80" t="s">
        <v>13</v>
      </c>
      <c r="H1125" s="85"/>
      <c r="I1125" s="78"/>
      <c r="J1125" s="80" t="s">
        <v>2</v>
      </c>
      <c r="K1125" s="80" t="s">
        <v>14</v>
      </c>
      <c r="L1125" s="80" t="s">
        <v>15</v>
      </c>
    </row>
    <row r="1126" spans="1:12" ht="15.75" x14ac:dyDescent="0.25">
      <c r="A1126" s="104" t="s">
        <v>2242</v>
      </c>
      <c r="B1126" s="104" t="s">
        <v>1285</v>
      </c>
      <c r="C1126" s="76" t="s">
        <v>956</v>
      </c>
      <c r="D1126" s="86" t="s">
        <v>2243</v>
      </c>
      <c r="E1126" s="86" t="s">
        <v>141</v>
      </c>
      <c r="F1126" s="84">
        <v>48769</v>
      </c>
      <c r="G1126" s="76" t="s">
        <v>13</v>
      </c>
      <c r="H1126" s="84"/>
      <c r="I1126" s="78"/>
      <c r="J1126" s="76" t="s">
        <v>2</v>
      </c>
      <c r="K1126" s="76" t="s">
        <v>14</v>
      </c>
      <c r="L1126" s="76" t="s">
        <v>15</v>
      </c>
    </row>
    <row r="1127" spans="1:12" ht="15.75" x14ac:dyDescent="0.25">
      <c r="A1127" s="104" t="s">
        <v>4075</v>
      </c>
      <c r="B1127" s="104" t="s">
        <v>1106</v>
      </c>
      <c r="C1127" s="76" t="s">
        <v>115</v>
      </c>
      <c r="D1127" s="86" t="s">
        <v>4076</v>
      </c>
      <c r="E1127" s="86" t="s">
        <v>2786</v>
      </c>
      <c r="F1127" s="84">
        <v>48668</v>
      </c>
      <c r="G1127" s="76" t="s">
        <v>13</v>
      </c>
      <c r="H1127" s="85"/>
      <c r="I1127" s="78"/>
      <c r="J1127" s="76" t="s">
        <v>2</v>
      </c>
      <c r="K1127" s="76" t="s">
        <v>14</v>
      </c>
      <c r="L1127" s="76" t="s">
        <v>15</v>
      </c>
    </row>
    <row r="1128" spans="1:12" ht="15.75" x14ac:dyDescent="0.25">
      <c r="A1128" s="105" t="s">
        <v>2046</v>
      </c>
      <c r="B1128" s="105" t="s">
        <v>344</v>
      </c>
      <c r="C1128" s="76"/>
      <c r="D1128" s="79" t="s">
        <v>782</v>
      </c>
      <c r="E1128" s="79" t="s">
        <v>625</v>
      </c>
      <c r="F1128" s="85">
        <v>48666</v>
      </c>
      <c r="G1128" s="80" t="s">
        <v>13</v>
      </c>
      <c r="H1128" s="84"/>
      <c r="I1128" s="78"/>
      <c r="J1128" s="80" t="s">
        <v>1</v>
      </c>
      <c r="K1128" s="80" t="s">
        <v>59</v>
      </c>
      <c r="L1128" s="80" t="s">
        <v>60</v>
      </c>
    </row>
    <row r="1129" spans="1:12" ht="15.75" x14ac:dyDescent="0.25">
      <c r="A1129" s="104" t="s">
        <v>2247</v>
      </c>
      <c r="B1129" s="104" t="s">
        <v>752</v>
      </c>
      <c r="C1129" s="76" t="s">
        <v>3688</v>
      </c>
      <c r="D1129" s="86" t="s">
        <v>2248</v>
      </c>
      <c r="E1129" s="86" t="s">
        <v>385</v>
      </c>
      <c r="F1129" s="84">
        <v>48628</v>
      </c>
      <c r="G1129" s="76" t="s">
        <v>13</v>
      </c>
      <c r="H1129" s="84"/>
      <c r="I1129" s="78"/>
      <c r="J1129" s="76" t="s">
        <v>2</v>
      </c>
      <c r="K1129" s="76" t="s">
        <v>14</v>
      </c>
      <c r="L1129" s="76" t="s">
        <v>15</v>
      </c>
    </row>
    <row r="1130" spans="1:12" ht="15.75" x14ac:dyDescent="0.25">
      <c r="A1130" s="104" t="s">
        <v>2249</v>
      </c>
      <c r="B1130" s="104" t="s">
        <v>351</v>
      </c>
      <c r="C1130" s="76" t="s">
        <v>144</v>
      </c>
      <c r="D1130" s="86" t="s">
        <v>2250</v>
      </c>
      <c r="E1130" s="86" t="s">
        <v>198</v>
      </c>
      <c r="F1130" s="84">
        <v>48600</v>
      </c>
      <c r="G1130" s="76" t="s">
        <v>13</v>
      </c>
      <c r="H1130" s="84"/>
      <c r="I1130" s="84"/>
      <c r="J1130" s="76" t="s">
        <v>2</v>
      </c>
      <c r="K1130" s="76" t="s">
        <v>14</v>
      </c>
      <c r="L1130" s="76" t="s">
        <v>15</v>
      </c>
    </row>
    <row r="1131" spans="1:12" ht="15.75" x14ac:dyDescent="0.25">
      <c r="A1131" s="104" t="s">
        <v>698</v>
      </c>
      <c r="B1131" s="104" t="s">
        <v>1484</v>
      </c>
      <c r="C1131" s="76" t="s">
        <v>181</v>
      </c>
      <c r="D1131" s="86" t="s">
        <v>3735</v>
      </c>
      <c r="E1131" s="86" t="s">
        <v>297</v>
      </c>
      <c r="F1131" s="84">
        <v>48584</v>
      </c>
      <c r="G1131" s="76" t="s">
        <v>13</v>
      </c>
      <c r="H1131" s="84">
        <v>500</v>
      </c>
      <c r="I1131" s="78"/>
      <c r="J1131" s="76" t="s">
        <v>3</v>
      </c>
      <c r="K1131" s="76" t="s">
        <v>59</v>
      </c>
      <c r="L1131" s="76" t="s">
        <v>60</v>
      </c>
    </row>
    <row r="1132" spans="1:12" ht="15.75" x14ac:dyDescent="0.25">
      <c r="A1132" s="105" t="s">
        <v>4077</v>
      </c>
      <c r="B1132" s="105" t="s">
        <v>300</v>
      </c>
      <c r="C1132" s="80" t="s">
        <v>3743</v>
      </c>
      <c r="D1132" s="79" t="s">
        <v>753</v>
      </c>
      <c r="E1132" s="79" t="s">
        <v>28</v>
      </c>
      <c r="F1132" s="85">
        <v>48546</v>
      </c>
      <c r="G1132" s="80" t="s">
        <v>13</v>
      </c>
      <c r="H1132" s="84"/>
      <c r="I1132" s="78"/>
      <c r="J1132" s="80" t="s">
        <v>2</v>
      </c>
      <c r="K1132" s="80" t="s">
        <v>14</v>
      </c>
      <c r="L1132" s="80" t="s">
        <v>15</v>
      </c>
    </row>
    <row r="1133" spans="1:12" ht="15.75" x14ac:dyDescent="0.25">
      <c r="A1133" s="104" t="s">
        <v>1731</v>
      </c>
      <c r="B1133" s="104" t="s">
        <v>42</v>
      </c>
      <c r="C1133" s="76" t="s">
        <v>3712</v>
      </c>
      <c r="D1133" s="86" t="s">
        <v>201</v>
      </c>
      <c r="E1133" s="86" t="s">
        <v>1050</v>
      </c>
      <c r="F1133" s="84">
        <v>48545</v>
      </c>
      <c r="G1133" s="76" t="s">
        <v>13</v>
      </c>
      <c r="H1133" s="84"/>
      <c r="I1133" s="78"/>
      <c r="J1133" s="76" t="s">
        <v>3</v>
      </c>
      <c r="K1133" s="76" t="s">
        <v>59</v>
      </c>
      <c r="L1133" s="76" t="s">
        <v>60</v>
      </c>
    </row>
    <row r="1134" spans="1:12" ht="15.75" x14ac:dyDescent="0.25">
      <c r="A1134" s="105" t="s">
        <v>3730</v>
      </c>
      <c r="B1134" s="105" t="s">
        <v>2428</v>
      </c>
      <c r="C1134" s="80" t="s">
        <v>3731</v>
      </c>
      <c r="D1134" s="79" t="s">
        <v>588</v>
      </c>
      <c r="E1134" s="79" t="s">
        <v>530</v>
      </c>
      <c r="F1134" s="85">
        <v>48530</v>
      </c>
      <c r="G1134" s="80" t="s">
        <v>13</v>
      </c>
      <c r="H1134" s="84"/>
      <c r="I1134" s="78"/>
      <c r="J1134" s="80" t="s">
        <v>1</v>
      </c>
      <c r="K1134" s="80" t="s">
        <v>59</v>
      </c>
      <c r="L1134" s="80" t="s">
        <v>60</v>
      </c>
    </row>
    <row r="1135" spans="1:12" ht="15.75" x14ac:dyDescent="0.25">
      <c r="A1135" s="104" t="s">
        <v>2194</v>
      </c>
      <c r="B1135" s="104" t="s">
        <v>17</v>
      </c>
      <c r="C1135" s="76" t="s">
        <v>1074</v>
      </c>
      <c r="D1135" s="86" t="s">
        <v>2861</v>
      </c>
      <c r="E1135" s="86" t="s">
        <v>639</v>
      </c>
      <c r="F1135" s="84">
        <v>48500</v>
      </c>
      <c r="G1135" s="76" t="s">
        <v>13</v>
      </c>
      <c r="H1135" s="85"/>
      <c r="I1135" s="85"/>
      <c r="J1135" s="76" t="s">
        <v>2</v>
      </c>
      <c r="K1135" s="76" t="s">
        <v>14</v>
      </c>
      <c r="L1135" s="76" t="s">
        <v>15</v>
      </c>
    </row>
    <row r="1136" spans="1:12" ht="15.75" x14ac:dyDescent="0.25">
      <c r="A1136" s="105" t="s">
        <v>2854</v>
      </c>
      <c r="B1136" s="105" t="s">
        <v>414</v>
      </c>
      <c r="C1136" s="80" t="s">
        <v>774</v>
      </c>
      <c r="D1136" s="79" t="s">
        <v>588</v>
      </c>
      <c r="E1136" s="79" t="s">
        <v>497</v>
      </c>
      <c r="F1136" s="85">
        <v>48458</v>
      </c>
      <c r="G1136" s="80" t="s">
        <v>13</v>
      </c>
      <c r="H1136" s="84"/>
      <c r="I1136" s="84"/>
      <c r="J1136" s="80" t="s">
        <v>3</v>
      </c>
      <c r="K1136" s="80" t="s">
        <v>59</v>
      </c>
      <c r="L1136" s="80" t="s">
        <v>60</v>
      </c>
    </row>
    <row r="1137" spans="1:12" ht="15.75" x14ac:dyDescent="0.25">
      <c r="A1137" s="104" t="s">
        <v>4078</v>
      </c>
      <c r="B1137" s="104" t="s">
        <v>70</v>
      </c>
      <c r="C1137" s="76" t="s">
        <v>115</v>
      </c>
      <c r="D1137" s="86" t="s">
        <v>2292</v>
      </c>
      <c r="E1137" s="86" t="s">
        <v>65</v>
      </c>
      <c r="F1137" s="84">
        <v>48450</v>
      </c>
      <c r="G1137" s="76" t="s">
        <v>13</v>
      </c>
      <c r="H1137" s="84"/>
      <c r="I1137" s="84"/>
      <c r="J1137" s="76" t="s">
        <v>2</v>
      </c>
      <c r="K1137" s="76" t="s">
        <v>14</v>
      </c>
      <c r="L1137" s="76" t="s">
        <v>15</v>
      </c>
    </row>
    <row r="1138" spans="1:12" ht="15.75" x14ac:dyDescent="0.25">
      <c r="A1138" s="104" t="s">
        <v>580</v>
      </c>
      <c r="B1138" s="104" t="s">
        <v>2204</v>
      </c>
      <c r="C1138" s="76" t="s">
        <v>3745</v>
      </c>
      <c r="D1138" s="86" t="s">
        <v>3779</v>
      </c>
      <c r="E1138" s="86" t="s">
        <v>2661</v>
      </c>
      <c r="F1138" s="84">
        <v>48438</v>
      </c>
      <c r="G1138" s="76" t="s">
        <v>13</v>
      </c>
      <c r="H1138" s="84"/>
      <c r="I1138" s="78"/>
      <c r="J1138" s="76" t="s">
        <v>2</v>
      </c>
      <c r="K1138" s="76" t="s">
        <v>14</v>
      </c>
      <c r="L1138" s="76" t="s">
        <v>15</v>
      </c>
    </row>
    <row r="1139" spans="1:12" ht="15.75" x14ac:dyDescent="0.25">
      <c r="A1139" s="104" t="s">
        <v>2127</v>
      </c>
      <c r="B1139" s="104" t="s">
        <v>315</v>
      </c>
      <c r="C1139" s="76"/>
      <c r="D1139" s="86" t="s">
        <v>359</v>
      </c>
      <c r="E1139" s="86" t="s">
        <v>1665</v>
      </c>
      <c r="F1139" s="84">
        <v>48338</v>
      </c>
      <c r="G1139" s="76" t="s">
        <v>13</v>
      </c>
      <c r="H1139" s="84"/>
      <c r="I1139" s="85"/>
      <c r="J1139" s="76" t="s">
        <v>246</v>
      </c>
      <c r="K1139" s="76" t="s">
        <v>14</v>
      </c>
      <c r="L1139" s="76" t="s">
        <v>15</v>
      </c>
    </row>
    <row r="1140" spans="1:12" ht="15.75" x14ac:dyDescent="0.25">
      <c r="A1140" s="104" t="s">
        <v>2055</v>
      </c>
      <c r="B1140" s="104" t="s">
        <v>78</v>
      </c>
      <c r="C1140" s="76"/>
      <c r="D1140" s="86" t="s">
        <v>782</v>
      </c>
      <c r="E1140" s="86" t="s">
        <v>163</v>
      </c>
      <c r="F1140" s="84">
        <v>48241</v>
      </c>
      <c r="G1140" s="76" t="s">
        <v>13</v>
      </c>
      <c r="H1140" s="84"/>
      <c r="I1140" s="78"/>
      <c r="J1140" s="76" t="s">
        <v>1</v>
      </c>
      <c r="K1140" s="76" t="s">
        <v>59</v>
      </c>
      <c r="L1140" s="76" t="s">
        <v>60</v>
      </c>
    </row>
    <row r="1141" spans="1:12" ht="15.75" x14ac:dyDescent="0.25">
      <c r="A1141" s="109" t="s">
        <v>1642</v>
      </c>
      <c r="B1141" s="109" t="s">
        <v>1086</v>
      </c>
      <c r="C1141" s="98" t="s">
        <v>43</v>
      </c>
      <c r="D1141" s="96" t="s">
        <v>588</v>
      </c>
      <c r="E1141" s="96" t="s">
        <v>249</v>
      </c>
      <c r="F1141" s="108">
        <v>48228</v>
      </c>
      <c r="G1141" s="98" t="s">
        <v>13</v>
      </c>
      <c r="H1141" s="95"/>
      <c r="I1141" s="95"/>
      <c r="J1141" s="98" t="s">
        <v>3</v>
      </c>
      <c r="K1141" s="98" t="s">
        <v>59</v>
      </c>
      <c r="L1141" s="98" t="s">
        <v>60</v>
      </c>
    </row>
    <row r="1142" spans="1:12" ht="15.75" x14ac:dyDescent="0.25">
      <c r="A1142" s="104" t="s">
        <v>2215</v>
      </c>
      <c r="B1142" s="104" t="s">
        <v>2216</v>
      </c>
      <c r="C1142" s="76"/>
      <c r="D1142" s="86" t="s">
        <v>3747</v>
      </c>
      <c r="E1142" s="86" t="s">
        <v>658</v>
      </c>
      <c r="F1142" s="84">
        <v>48203</v>
      </c>
      <c r="G1142" s="76" t="s">
        <v>13</v>
      </c>
      <c r="H1142" s="84"/>
      <c r="I1142" s="84"/>
      <c r="J1142" s="76" t="s">
        <v>2</v>
      </c>
      <c r="K1142" s="76" t="s">
        <v>14</v>
      </c>
      <c r="L1142" s="76" t="s">
        <v>15</v>
      </c>
    </row>
    <row r="1143" spans="1:12" ht="15.75" x14ac:dyDescent="0.25">
      <c r="A1143" s="105" t="s">
        <v>2054</v>
      </c>
      <c r="B1143" s="105" t="s">
        <v>650</v>
      </c>
      <c r="C1143" s="80" t="s">
        <v>87</v>
      </c>
      <c r="D1143" s="79" t="s">
        <v>588</v>
      </c>
      <c r="E1143" s="79" t="s">
        <v>463</v>
      </c>
      <c r="F1143" s="85">
        <v>48008</v>
      </c>
      <c r="G1143" s="80" t="s">
        <v>13</v>
      </c>
      <c r="H1143" s="84"/>
      <c r="I1143" s="78"/>
      <c r="J1143" s="80" t="s">
        <v>3</v>
      </c>
      <c r="K1143" s="80" t="s">
        <v>59</v>
      </c>
      <c r="L1143" s="80" t="s">
        <v>60</v>
      </c>
    </row>
    <row r="1144" spans="1:12" ht="15.75" x14ac:dyDescent="0.25">
      <c r="A1144" s="105" t="s">
        <v>2866</v>
      </c>
      <c r="B1144" s="105" t="s">
        <v>2867</v>
      </c>
      <c r="C1144" s="80" t="s">
        <v>51</v>
      </c>
      <c r="D1144" s="79" t="s">
        <v>2211</v>
      </c>
      <c r="E1144" s="79" t="s">
        <v>120</v>
      </c>
      <c r="F1144" s="85">
        <v>48000</v>
      </c>
      <c r="G1144" s="80" t="s">
        <v>13</v>
      </c>
      <c r="H1144" s="84"/>
      <c r="I1144" s="84"/>
      <c r="J1144" s="80" t="s">
        <v>2</v>
      </c>
      <c r="K1144" s="80" t="s">
        <v>14</v>
      </c>
      <c r="L1144" s="80" t="s">
        <v>15</v>
      </c>
    </row>
    <row r="1145" spans="1:12" ht="15.75" x14ac:dyDescent="0.25">
      <c r="A1145" s="104" t="s">
        <v>2198</v>
      </c>
      <c r="B1145" s="104" t="s">
        <v>559</v>
      </c>
      <c r="C1145" s="76" t="s">
        <v>668</v>
      </c>
      <c r="D1145" s="86" t="s">
        <v>2199</v>
      </c>
      <c r="E1145" s="86" t="s">
        <v>4079</v>
      </c>
      <c r="F1145" s="84">
        <v>47987</v>
      </c>
      <c r="G1145" s="76" t="s">
        <v>13</v>
      </c>
      <c r="H1145" s="84"/>
      <c r="I1145" s="85"/>
      <c r="J1145" s="76" t="s">
        <v>2</v>
      </c>
      <c r="K1145" s="76" t="s">
        <v>14</v>
      </c>
      <c r="L1145" s="76" t="s">
        <v>15</v>
      </c>
    </row>
    <row r="1146" spans="1:12" ht="15.75" x14ac:dyDescent="0.25">
      <c r="A1146" s="104" t="s">
        <v>2057</v>
      </c>
      <c r="B1146" s="104" t="s">
        <v>1525</v>
      </c>
      <c r="C1146" s="76" t="s">
        <v>152</v>
      </c>
      <c r="D1146" s="86" t="s">
        <v>1654</v>
      </c>
      <c r="E1146" s="86" t="s">
        <v>53</v>
      </c>
      <c r="F1146" s="84">
        <v>47983</v>
      </c>
      <c r="G1146" s="76" t="s">
        <v>13</v>
      </c>
      <c r="H1146" s="84"/>
      <c r="I1146" s="78"/>
      <c r="J1146" s="76" t="s">
        <v>2</v>
      </c>
      <c r="K1146" s="76" t="s">
        <v>14</v>
      </c>
      <c r="L1146" s="76" t="s">
        <v>15</v>
      </c>
    </row>
    <row r="1147" spans="1:12" ht="15.75" x14ac:dyDescent="0.25">
      <c r="A1147" s="104" t="s">
        <v>2286</v>
      </c>
      <c r="B1147" s="104" t="s">
        <v>1265</v>
      </c>
      <c r="C1147" s="76" t="s">
        <v>147</v>
      </c>
      <c r="D1147" s="86" t="s">
        <v>2287</v>
      </c>
      <c r="E1147" s="86" t="s">
        <v>911</v>
      </c>
      <c r="F1147" s="84">
        <v>47983</v>
      </c>
      <c r="G1147" s="76" t="s">
        <v>13</v>
      </c>
      <c r="H1147" s="84"/>
      <c r="I1147" s="78"/>
      <c r="J1147" s="76" t="s">
        <v>2</v>
      </c>
      <c r="K1147" s="76" t="s">
        <v>14</v>
      </c>
      <c r="L1147" s="76" t="s">
        <v>15</v>
      </c>
    </row>
    <row r="1148" spans="1:12" ht="15.75" x14ac:dyDescent="0.25">
      <c r="A1148" s="105" t="s">
        <v>2288</v>
      </c>
      <c r="B1148" s="105" t="s">
        <v>486</v>
      </c>
      <c r="C1148" s="80" t="s">
        <v>3749</v>
      </c>
      <c r="D1148" s="79" t="s">
        <v>2289</v>
      </c>
      <c r="E1148" s="79" t="s">
        <v>911</v>
      </c>
      <c r="F1148" s="85">
        <v>47983</v>
      </c>
      <c r="G1148" s="80" t="s">
        <v>13</v>
      </c>
      <c r="H1148" s="84"/>
      <c r="I1148" s="78"/>
      <c r="J1148" s="80" t="s">
        <v>2</v>
      </c>
      <c r="K1148" s="80" t="s">
        <v>14</v>
      </c>
      <c r="L1148" s="80" t="s">
        <v>15</v>
      </c>
    </row>
    <row r="1149" spans="1:12" ht="15.75" x14ac:dyDescent="0.25">
      <c r="A1149" s="105" t="s">
        <v>263</v>
      </c>
      <c r="B1149" s="105" t="s">
        <v>875</v>
      </c>
      <c r="C1149" s="80" t="s">
        <v>12</v>
      </c>
      <c r="D1149" s="79" t="s">
        <v>2290</v>
      </c>
      <c r="E1149" s="79" t="s">
        <v>911</v>
      </c>
      <c r="F1149" s="85">
        <v>47983</v>
      </c>
      <c r="G1149" s="80" t="s">
        <v>13</v>
      </c>
      <c r="H1149" s="84"/>
      <c r="I1149" s="78"/>
      <c r="J1149" s="80" t="s">
        <v>2</v>
      </c>
      <c r="K1149" s="80" t="s">
        <v>14</v>
      </c>
      <c r="L1149" s="80" t="s">
        <v>15</v>
      </c>
    </row>
    <row r="1150" spans="1:12" ht="15.75" x14ac:dyDescent="0.25">
      <c r="A1150" s="104" t="s">
        <v>1799</v>
      </c>
      <c r="B1150" s="104" t="s">
        <v>726</v>
      </c>
      <c r="C1150" s="76" t="s">
        <v>35</v>
      </c>
      <c r="D1150" s="86" t="s">
        <v>201</v>
      </c>
      <c r="E1150" s="86" t="s">
        <v>1050</v>
      </c>
      <c r="F1150" s="84">
        <v>47955</v>
      </c>
      <c r="G1150" s="76" t="s">
        <v>13</v>
      </c>
      <c r="H1150" s="84"/>
      <c r="I1150" s="84"/>
      <c r="J1150" s="76" t="s">
        <v>3</v>
      </c>
      <c r="K1150" s="76" t="s">
        <v>59</v>
      </c>
      <c r="L1150" s="76" t="s">
        <v>60</v>
      </c>
    </row>
    <row r="1151" spans="1:12" ht="15.75" x14ac:dyDescent="0.25">
      <c r="A1151" s="104" t="s">
        <v>4080</v>
      </c>
      <c r="B1151" s="104" t="s">
        <v>1827</v>
      </c>
      <c r="C1151" s="76" t="s">
        <v>1931</v>
      </c>
      <c r="D1151" s="86" t="s">
        <v>4081</v>
      </c>
      <c r="E1151" s="86" t="s">
        <v>309</v>
      </c>
      <c r="F1151" s="84">
        <v>47940</v>
      </c>
      <c r="G1151" s="76" t="s">
        <v>13</v>
      </c>
      <c r="H1151" s="85"/>
      <c r="I1151" s="78"/>
      <c r="J1151" s="76" t="s">
        <v>2</v>
      </c>
      <c r="K1151" s="76" t="s">
        <v>14</v>
      </c>
      <c r="L1151" s="76" t="s">
        <v>15</v>
      </c>
    </row>
    <row r="1152" spans="1:12" ht="15.75" x14ac:dyDescent="0.25">
      <c r="A1152" s="105" t="s">
        <v>2293</v>
      </c>
      <c r="B1152" s="105" t="s">
        <v>349</v>
      </c>
      <c r="C1152" s="80" t="s">
        <v>184</v>
      </c>
      <c r="D1152" s="79" t="s">
        <v>2294</v>
      </c>
      <c r="E1152" s="79" t="s">
        <v>535</v>
      </c>
      <c r="F1152" s="85">
        <v>47937</v>
      </c>
      <c r="G1152" s="80" t="s">
        <v>13</v>
      </c>
      <c r="H1152" s="85"/>
      <c r="I1152" s="85"/>
      <c r="J1152" s="80" t="s">
        <v>2</v>
      </c>
      <c r="K1152" s="80" t="s">
        <v>14</v>
      </c>
      <c r="L1152" s="80" t="s">
        <v>15</v>
      </c>
    </row>
    <row r="1153" spans="1:12" ht="15.75" x14ac:dyDescent="0.25">
      <c r="A1153" s="105" t="s">
        <v>2003</v>
      </c>
      <c r="B1153" s="105" t="s">
        <v>465</v>
      </c>
      <c r="C1153" s="80" t="s">
        <v>2378</v>
      </c>
      <c r="D1153" s="79" t="s">
        <v>588</v>
      </c>
      <c r="E1153" s="79" t="s">
        <v>916</v>
      </c>
      <c r="F1153" s="85">
        <v>47907</v>
      </c>
      <c r="G1153" s="80" t="s">
        <v>13</v>
      </c>
      <c r="H1153" s="84"/>
      <c r="I1153" s="78"/>
      <c r="J1153" s="80" t="s">
        <v>3</v>
      </c>
      <c r="K1153" s="80" t="s">
        <v>59</v>
      </c>
      <c r="L1153" s="80" t="s">
        <v>60</v>
      </c>
    </row>
    <row r="1154" spans="1:12" ht="15.75" x14ac:dyDescent="0.25">
      <c r="A1154" s="104" t="s">
        <v>4082</v>
      </c>
      <c r="B1154" s="104" t="s">
        <v>774</v>
      </c>
      <c r="C1154" s="76" t="s">
        <v>175</v>
      </c>
      <c r="D1154" s="86" t="s">
        <v>588</v>
      </c>
      <c r="E1154" s="86" t="s">
        <v>916</v>
      </c>
      <c r="F1154" s="84">
        <v>47907</v>
      </c>
      <c r="G1154" s="76" t="s">
        <v>13</v>
      </c>
      <c r="H1154" s="85"/>
      <c r="I1154" s="78"/>
      <c r="J1154" s="76" t="s">
        <v>3</v>
      </c>
      <c r="K1154" s="76" t="s">
        <v>59</v>
      </c>
      <c r="L1154" s="76" t="s">
        <v>60</v>
      </c>
    </row>
    <row r="1155" spans="1:12" ht="15.75" x14ac:dyDescent="0.25">
      <c r="A1155" s="104" t="s">
        <v>2295</v>
      </c>
      <c r="B1155" s="104" t="s">
        <v>227</v>
      </c>
      <c r="C1155" s="76" t="s">
        <v>774</v>
      </c>
      <c r="D1155" s="86" t="s">
        <v>2296</v>
      </c>
      <c r="E1155" s="86" t="s">
        <v>2297</v>
      </c>
      <c r="F1155" s="84">
        <v>47885</v>
      </c>
      <c r="G1155" s="76" t="s">
        <v>13</v>
      </c>
      <c r="H1155" s="84"/>
      <c r="I1155" s="78"/>
      <c r="J1155" s="76" t="s">
        <v>2</v>
      </c>
      <c r="K1155" s="76" t="s">
        <v>14</v>
      </c>
      <c r="L1155" s="76" t="s">
        <v>15</v>
      </c>
    </row>
    <row r="1156" spans="1:12" ht="15.75" x14ac:dyDescent="0.25">
      <c r="A1156" s="105" t="s">
        <v>1972</v>
      </c>
      <c r="B1156" s="105" t="s">
        <v>857</v>
      </c>
      <c r="C1156" s="80" t="s">
        <v>3395</v>
      </c>
      <c r="D1156" s="79" t="s">
        <v>1973</v>
      </c>
      <c r="E1156" s="79" t="s">
        <v>535</v>
      </c>
      <c r="F1156" s="85">
        <v>47880</v>
      </c>
      <c r="G1156" s="80" t="s">
        <v>13</v>
      </c>
      <c r="H1156" s="85">
        <v>6000</v>
      </c>
      <c r="I1156" s="85"/>
      <c r="J1156" s="80" t="s">
        <v>3</v>
      </c>
      <c r="K1156" s="80" t="s">
        <v>59</v>
      </c>
      <c r="L1156" s="80" t="s">
        <v>60</v>
      </c>
    </row>
    <row r="1157" spans="1:12" ht="15.75" x14ac:dyDescent="0.25">
      <c r="A1157" s="105" t="s">
        <v>288</v>
      </c>
      <c r="B1157" s="105" t="s">
        <v>696</v>
      </c>
      <c r="C1157" s="80" t="s">
        <v>774</v>
      </c>
      <c r="D1157" s="79" t="s">
        <v>782</v>
      </c>
      <c r="E1157" s="79" t="s">
        <v>258</v>
      </c>
      <c r="F1157" s="85">
        <v>47862</v>
      </c>
      <c r="G1157" s="76" t="s">
        <v>13</v>
      </c>
      <c r="H1157" s="85"/>
      <c r="I1157" s="78"/>
      <c r="J1157" s="80" t="s">
        <v>3</v>
      </c>
      <c r="K1157" s="80" t="s">
        <v>59</v>
      </c>
      <c r="L1157" s="80" t="s">
        <v>60</v>
      </c>
    </row>
    <row r="1158" spans="1:12" ht="15.75" x14ac:dyDescent="0.25">
      <c r="A1158" s="105" t="s">
        <v>1094</v>
      </c>
      <c r="B1158" s="105" t="s">
        <v>86</v>
      </c>
      <c r="C1158" s="80" t="s">
        <v>3721</v>
      </c>
      <c r="D1158" s="79" t="s">
        <v>201</v>
      </c>
      <c r="E1158" s="79" t="s">
        <v>535</v>
      </c>
      <c r="F1158" s="85">
        <v>47862</v>
      </c>
      <c r="G1158" s="80" t="s">
        <v>13</v>
      </c>
      <c r="H1158" s="84"/>
      <c r="I1158" s="85"/>
      <c r="J1158" s="80" t="s">
        <v>3</v>
      </c>
      <c r="K1158" s="80" t="s">
        <v>59</v>
      </c>
      <c r="L1158" s="80" t="s">
        <v>60</v>
      </c>
    </row>
    <row r="1159" spans="1:12" ht="15.75" x14ac:dyDescent="0.25">
      <c r="A1159" s="105" t="s">
        <v>2298</v>
      </c>
      <c r="B1159" s="105" t="s">
        <v>2299</v>
      </c>
      <c r="C1159" s="80" t="s">
        <v>483</v>
      </c>
      <c r="D1159" s="79" t="s">
        <v>2085</v>
      </c>
      <c r="E1159" s="79" t="s">
        <v>48</v>
      </c>
      <c r="F1159" s="85">
        <v>47858</v>
      </c>
      <c r="G1159" s="80" t="s">
        <v>13</v>
      </c>
      <c r="H1159" s="85"/>
      <c r="I1159" s="85"/>
      <c r="J1159" s="80" t="s">
        <v>2</v>
      </c>
      <c r="K1159" s="80" t="s">
        <v>14</v>
      </c>
      <c r="L1159" s="80" t="s">
        <v>15</v>
      </c>
    </row>
    <row r="1160" spans="1:12" ht="15.75" x14ac:dyDescent="0.25">
      <c r="A1160" s="105" t="s">
        <v>1493</v>
      </c>
      <c r="B1160" s="105" t="s">
        <v>1494</v>
      </c>
      <c r="C1160" s="80" t="s">
        <v>3750</v>
      </c>
      <c r="D1160" s="79" t="s">
        <v>1654</v>
      </c>
      <c r="E1160" s="79" t="s">
        <v>53</v>
      </c>
      <c r="F1160" s="85">
        <v>47858</v>
      </c>
      <c r="G1160" s="80" t="s">
        <v>13</v>
      </c>
      <c r="H1160" s="84"/>
      <c r="I1160" s="78"/>
      <c r="J1160" s="80" t="s">
        <v>2</v>
      </c>
      <c r="K1160" s="80" t="s">
        <v>14</v>
      </c>
      <c r="L1160" s="80" t="s">
        <v>15</v>
      </c>
    </row>
    <row r="1161" spans="1:12" ht="15.75" x14ac:dyDescent="0.25">
      <c r="A1161" s="106" t="s">
        <v>1678</v>
      </c>
      <c r="B1161" s="106" t="s">
        <v>1679</v>
      </c>
      <c r="C1161" s="98"/>
      <c r="D1161" s="87" t="s">
        <v>588</v>
      </c>
      <c r="E1161" s="87" t="s">
        <v>249</v>
      </c>
      <c r="F1161" s="95">
        <v>47767</v>
      </c>
      <c r="G1161" s="88" t="s">
        <v>13</v>
      </c>
      <c r="H1161" s="108"/>
      <c r="I1161" s="108"/>
      <c r="J1161" s="88" t="s">
        <v>3</v>
      </c>
      <c r="K1161" s="88" t="s">
        <v>59</v>
      </c>
      <c r="L1161" s="88" t="s">
        <v>60</v>
      </c>
    </row>
    <row r="1162" spans="1:12" ht="15.75" x14ac:dyDescent="0.25">
      <c r="A1162" s="105" t="s">
        <v>1850</v>
      </c>
      <c r="B1162" s="105" t="s">
        <v>1851</v>
      </c>
      <c r="C1162" s="76"/>
      <c r="D1162" s="79" t="s">
        <v>782</v>
      </c>
      <c r="E1162" s="79" t="s">
        <v>410</v>
      </c>
      <c r="F1162" s="85">
        <v>47738</v>
      </c>
      <c r="G1162" s="80" t="s">
        <v>13</v>
      </c>
      <c r="H1162" s="85"/>
      <c r="I1162" s="78"/>
      <c r="J1162" s="80" t="s">
        <v>3</v>
      </c>
      <c r="K1162" s="80" t="s">
        <v>59</v>
      </c>
      <c r="L1162" s="80" t="s">
        <v>60</v>
      </c>
    </row>
    <row r="1163" spans="1:12" ht="15.75" x14ac:dyDescent="0.25">
      <c r="A1163" s="104" t="s">
        <v>2304</v>
      </c>
      <c r="B1163" s="104" t="s">
        <v>2305</v>
      </c>
      <c r="C1163" s="76" t="s">
        <v>3707</v>
      </c>
      <c r="D1163" s="86" t="s">
        <v>2306</v>
      </c>
      <c r="E1163" s="86" t="s">
        <v>603</v>
      </c>
      <c r="F1163" s="84">
        <v>47620</v>
      </c>
      <c r="G1163" s="76" t="s">
        <v>13</v>
      </c>
      <c r="H1163" s="84"/>
      <c r="I1163" s="84"/>
      <c r="J1163" s="76" t="s">
        <v>2</v>
      </c>
      <c r="K1163" s="76" t="s">
        <v>14</v>
      </c>
      <c r="L1163" s="76" t="s">
        <v>15</v>
      </c>
    </row>
    <row r="1164" spans="1:12" ht="15.75" x14ac:dyDescent="0.25">
      <c r="A1164" s="105" t="s">
        <v>2169</v>
      </c>
      <c r="B1164" s="105" t="s">
        <v>131</v>
      </c>
      <c r="C1164" s="80" t="s">
        <v>774</v>
      </c>
      <c r="D1164" s="79" t="s">
        <v>782</v>
      </c>
      <c r="E1164" s="79" t="s">
        <v>1263</v>
      </c>
      <c r="F1164" s="85">
        <v>47604</v>
      </c>
      <c r="G1164" s="80" t="s">
        <v>13</v>
      </c>
      <c r="H1164" s="84"/>
      <c r="I1164" s="78"/>
      <c r="J1164" s="80" t="s">
        <v>3</v>
      </c>
      <c r="K1164" s="80" t="s">
        <v>59</v>
      </c>
      <c r="L1164" s="80" t="s">
        <v>60</v>
      </c>
    </row>
    <row r="1165" spans="1:12" ht="15.75" x14ac:dyDescent="0.25">
      <c r="A1165" s="105" t="s">
        <v>4083</v>
      </c>
      <c r="B1165" s="105" t="s">
        <v>1052</v>
      </c>
      <c r="C1165" s="80" t="s">
        <v>774</v>
      </c>
      <c r="D1165" s="79" t="s">
        <v>588</v>
      </c>
      <c r="E1165" s="79" t="s">
        <v>603</v>
      </c>
      <c r="F1165" s="85">
        <v>47590</v>
      </c>
      <c r="G1165" s="80" t="s">
        <v>13</v>
      </c>
      <c r="H1165" s="85">
        <v>2000</v>
      </c>
      <c r="I1165" s="78"/>
      <c r="J1165" s="80" t="s">
        <v>1</v>
      </c>
      <c r="K1165" s="80" t="s">
        <v>59</v>
      </c>
      <c r="L1165" s="80" t="s">
        <v>60</v>
      </c>
    </row>
    <row r="1166" spans="1:12" ht="15.75" x14ac:dyDescent="0.25">
      <c r="A1166" s="104" t="s">
        <v>1704</v>
      </c>
      <c r="B1166" s="104" t="s">
        <v>111</v>
      </c>
      <c r="C1166" s="76" t="s">
        <v>3504</v>
      </c>
      <c r="D1166" s="86" t="s">
        <v>201</v>
      </c>
      <c r="E1166" s="86" t="s">
        <v>428</v>
      </c>
      <c r="F1166" s="84">
        <v>47533</v>
      </c>
      <c r="G1166" s="76" t="s">
        <v>13</v>
      </c>
      <c r="H1166" s="85"/>
      <c r="I1166" s="78"/>
      <c r="J1166" s="76" t="s">
        <v>3</v>
      </c>
      <c r="K1166" s="76" t="s">
        <v>59</v>
      </c>
      <c r="L1166" s="76" t="s">
        <v>60</v>
      </c>
    </row>
    <row r="1167" spans="1:12" ht="15.75" x14ac:dyDescent="0.25">
      <c r="A1167" s="105" t="s">
        <v>1634</v>
      </c>
      <c r="B1167" s="105" t="s">
        <v>559</v>
      </c>
      <c r="C1167" s="80" t="s">
        <v>3483</v>
      </c>
      <c r="D1167" s="79" t="s">
        <v>201</v>
      </c>
      <c r="E1167" s="79" t="s">
        <v>1927</v>
      </c>
      <c r="F1167" s="85">
        <v>47516</v>
      </c>
      <c r="G1167" s="76" t="s">
        <v>13</v>
      </c>
      <c r="H1167" s="85"/>
      <c r="I1167" s="78"/>
      <c r="J1167" s="80" t="s">
        <v>3</v>
      </c>
      <c r="K1167" s="80" t="s">
        <v>59</v>
      </c>
      <c r="L1167" s="80" t="s">
        <v>60</v>
      </c>
    </row>
    <row r="1168" spans="1:12" ht="15.75" x14ac:dyDescent="0.25">
      <c r="A1168" s="104" t="s">
        <v>2321</v>
      </c>
      <c r="B1168" s="104" t="s">
        <v>127</v>
      </c>
      <c r="C1168" s="76" t="s">
        <v>87</v>
      </c>
      <c r="D1168" s="86" t="s">
        <v>1654</v>
      </c>
      <c r="E1168" s="86" t="s">
        <v>53</v>
      </c>
      <c r="F1168" s="84">
        <v>47513</v>
      </c>
      <c r="G1168" s="76" t="s">
        <v>13</v>
      </c>
      <c r="H1168" s="84"/>
      <c r="I1168" s="78"/>
      <c r="J1168" s="76" t="s">
        <v>2</v>
      </c>
      <c r="K1168" s="76" t="s">
        <v>14</v>
      </c>
      <c r="L1168" s="76" t="s">
        <v>15</v>
      </c>
    </row>
    <row r="1169" spans="1:12" ht="15.75" x14ac:dyDescent="0.25">
      <c r="A1169" s="105" t="s">
        <v>2015</v>
      </c>
      <c r="B1169" s="105" t="s">
        <v>1194</v>
      </c>
      <c r="C1169" s="80" t="s">
        <v>774</v>
      </c>
      <c r="D1169" s="79" t="s">
        <v>588</v>
      </c>
      <c r="E1169" s="79" t="s">
        <v>535</v>
      </c>
      <c r="F1169" s="85">
        <v>47498</v>
      </c>
      <c r="G1169" s="80" t="s">
        <v>13</v>
      </c>
      <c r="H1169" s="84"/>
      <c r="I1169" s="85"/>
      <c r="J1169" s="80" t="s">
        <v>3</v>
      </c>
      <c r="K1169" s="80" t="s">
        <v>59</v>
      </c>
      <c r="L1169" s="80" t="s">
        <v>60</v>
      </c>
    </row>
    <row r="1170" spans="1:12" ht="15.75" x14ac:dyDescent="0.25">
      <c r="A1170" s="105" t="s">
        <v>2280</v>
      </c>
      <c r="B1170" s="105" t="s">
        <v>2281</v>
      </c>
      <c r="C1170" s="80" t="s">
        <v>58</v>
      </c>
      <c r="D1170" s="79" t="s">
        <v>2282</v>
      </c>
      <c r="E1170" s="79" t="s">
        <v>639</v>
      </c>
      <c r="F1170" s="85">
        <v>47411</v>
      </c>
      <c r="G1170" s="80" t="s">
        <v>13</v>
      </c>
      <c r="H1170" s="84"/>
      <c r="I1170" s="85"/>
      <c r="J1170" s="80" t="s">
        <v>2</v>
      </c>
      <c r="K1170" s="80" t="s">
        <v>14</v>
      </c>
      <c r="L1170" s="80" t="s">
        <v>15</v>
      </c>
    </row>
    <row r="1171" spans="1:12" ht="15.75" x14ac:dyDescent="0.25">
      <c r="A1171" s="104" t="s">
        <v>1227</v>
      </c>
      <c r="B1171" s="104" t="s">
        <v>139</v>
      </c>
      <c r="C1171" s="76" t="s">
        <v>746</v>
      </c>
      <c r="D1171" s="86" t="s">
        <v>3732</v>
      </c>
      <c r="E1171" s="86" t="s">
        <v>1534</v>
      </c>
      <c r="F1171" s="84">
        <v>47366</v>
      </c>
      <c r="G1171" s="76" t="s">
        <v>13</v>
      </c>
      <c r="H1171" s="84"/>
      <c r="I1171" s="78"/>
      <c r="J1171" s="76" t="s">
        <v>2</v>
      </c>
      <c r="K1171" s="76" t="s">
        <v>14</v>
      </c>
      <c r="L1171" s="76" t="s">
        <v>15</v>
      </c>
    </row>
    <row r="1172" spans="1:12" ht="15.75" x14ac:dyDescent="0.25">
      <c r="A1172" s="104" t="s">
        <v>2031</v>
      </c>
      <c r="B1172" s="104" t="s">
        <v>467</v>
      </c>
      <c r="C1172" s="76" t="s">
        <v>31</v>
      </c>
      <c r="D1172" s="86" t="s">
        <v>3756</v>
      </c>
      <c r="E1172" s="86" t="s">
        <v>116</v>
      </c>
      <c r="F1172" s="84">
        <v>47352</v>
      </c>
      <c r="G1172" s="76" t="s">
        <v>13</v>
      </c>
      <c r="H1172" s="84"/>
      <c r="I1172" s="84"/>
      <c r="J1172" s="76" t="s">
        <v>2</v>
      </c>
      <c r="K1172" s="76" t="s">
        <v>14</v>
      </c>
      <c r="L1172" s="76" t="s">
        <v>15</v>
      </c>
    </row>
    <row r="1173" spans="1:12" ht="15.75" x14ac:dyDescent="0.25">
      <c r="A1173" s="104" t="s">
        <v>1670</v>
      </c>
      <c r="B1173" s="104" t="s">
        <v>358</v>
      </c>
      <c r="C1173" s="76" t="s">
        <v>3751</v>
      </c>
      <c r="D1173" s="86" t="s">
        <v>3752</v>
      </c>
      <c r="E1173" s="86" t="s">
        <v>37</v>
      </c>
      <c r="F1173" s="84">
        <v>47324</v>
      </c>
      <c r="G1173" s="76" t="s">
        <v>13</v>
      </c>
      <c r="H1173" s="84"/>
      <c r="I1173" s="78"/>
      <c r="J1173" s="76" t="s">
        <v>2</v>
      </c>
      <c r="K1173" s="76" t="s">
        <v>14</v>
      </c>
      <c r="L1173" s="76" t="s">
        <v>15</v>
      </c>
    </row>
    <row r="1174" spans="1:12" ht="15.75" x14ac:dyDescent="0.25">
      <c r="A1174" s="105" t="s">
        <v>1958</v>
      </c>
      <c r="B1174" s="105" t="s">
        <v>131</v>
      </c>
      <c r="C1174" s="80" t="s">
        <v>1252</v>
      </c>
      <c r="D1174" s="79" t="s">
        <v>782</v>
      </c>
      <c r="E1174" s="79" t="s">
        <v>501</v>
      </c>
      <c r="F1174" s="85">
        <v>47292</v>
      </c>
      <c r="G1174" s="76" t="s">
        <v>13</v>
      </c>
      <c r="H1174" s="85"/>
      <c r="I1174" s="78"/>
      <c r="J1174" s="80" t="s">
        <v>3</v>
      </c>
      <c r="K1174" s="80" t="s">
        <v>59</v>
      </c>
      <c r="L1174" s="80" t="s">
        <v>60</v>
      </c>
    </row>
    <row r="1175" spans="1:12" ht="15.75" x14ac:dyDescent="0.25">
      <c r="A1175" s="105" t="s">
        <v>837</v>
      </c>
      <c r="B1175" s="105" t="s">
        <v>1975</v>
      </c>
      <c r="C1175" s="80" t="s">
        <v>3520</v>
      </c>
      <c r="D1175" s="79" t="s">
        <v>782</v>
      </c>
      <c r="E1175" s="79" t="s">
        <v>623</v>
      </c>
      <c r="F1175" s="85">
        <v>47278</v>
      </c>
      <c r="G1175" s="76" t="s">
        <v>13</v>
      </c>
      <c r="H1175" s="85"/>
      <c r="I1175" s="78"/>
      <c r="J1175" s="80" t="s">
        <v>3</v>
      </c>
      <c r="K1175" s="80" t="s">
        <v>59</v>
      </c>
      <c r="L1175" s="80" t="s">
        <v>60</v>
      </c>
    </row>
    <row r="1176" spans="1:12" ht="15.75" x14ac:dyDescent="0.25">
      <c r="A1176" s="104" t="s">
        <v>4084</v>
      </c>
      <c r="B1176" s="104" t="s">
        <v>4085</v>
      </c>
      <c r="C1176" s="76" t="s">
        <v>144</v>
      </c>
      <c r="D1176" s="86" t="s">
        <v>588</v>
      </c>
      <c r="E1176" s="86" t="s">
        <v>208</v>
      </c>
      <c r="F1176" s="84">
        <v>47113</v>
      </c>
      <c r="G1176" s="76" t="s">
        <v>13</v>
      </c>
      <c r="H1176" s="84"/>
      <c r="I1176" s="84"/>
      <c r="J1176" s="76" t="s">
        <v>3</v>
      </c>
      <c r="K1176" s="76" t="s">
        <v>59</v>
      </c>
      <c r="L1176" s="76" t="s">
        <v>60</v>
      </c>
    </row>
    <row r="1177" spans="1:12" ht="15.75" x14ac:dyDescent="0.25">
      <c r="A1177" s="105" t="s">
        <v>4086</v>
      </c>
      <c r="B1177" s="105" t="s">
        <v>1494</v>
      </c>
      <c r="C1177" s="80" t="s">
        <v>1677</v>
      </c>
      <c r="D1177" s="79" t="s">
        <v>4087</v>
      </c>
      <c r="E1177" s="79" t="s">
        <v>141</v>
      </c>
      <c r="F1177" s="85">
        <v>47059</v>
      </c>
      <c r="G1177" s="80" t="s">
        <v>13</v>
      </c>
      <c r="H1177" s="84"/>
      <c r="I1177" s="78"/>
      <c r="J1177" s="80" t="s">
        <v>2</v>
      </c>
      <c r="K1177" s="80" t="s">
        <v>14</v>
      </c>
      <c r="L1177" s="80" t="s">
        <v>15</v>
      </c>
    </row>
    <row r="1178" spans="1:12" ht="15.75" x14ac:dyDescent="0.25">
      <c r="A1178" s="105" t="s">
        <v>2081</v>
      </c>
      <c r="B1178" s="105" t="s">
        <v>951</v>
      </c>
      <c r="C1178" s="80" t="s">
        <v>67</v>
      </c>
      <c r="D1178" s="79" t="s">
        <v>782</v>
      </c>
      <c r="E1178" s="79" t="s">
        <v>535</v>
      </c>
      <c r="F1178" s="85">
        <v>47020</v>
      </c>
      <c r="G1178" s="80" t="s">
        <v>13</v>
      </c>
      <c r="H1178" s="84"/>
      <c r="I1178" s="85"/>
      <c r="J1178" s="80" t="s">
        <v>3</v>
      </c>
      <c r="K1178" s="80" t="s">
        <v>59</v>
      </c>
      <c r="L1178" s="80" t="s">
        <v>60</v>
      </c>
    </row>
    <row r="1179" spans="1:12" ht="15.75" x14ac:dyDescent="0.25">
      <c r="A1179" s="104" t="s">
        <v>2332</v>
      </c>
      <c r="B1179" s="104" t="s">
        <v>2333</v>
      </c>
      <c r="C1179" s="76" t="s">
        <v>181</v>
      </c>
      <c r="D1179" s="86" t="s">
        <v>359</v>
      </c>
      <c r="E1179" s="86" t="s">
        <v>435</v>
      </c>
      <c r="F1179" s="84">
        <v>46920</v>
      </c>
      <c r="G1179" s="76" t="s">
        <v>13</v>
      </c>
      <c r="H1179" s="84"/>
      <c r="I1179" s="78"/>
      <c r="J1179" s="76" t="s">
        <v>2</v>
      </c>
      <c r="K1179" s="76" t="s">
        <v>14</v>
      </c>
      <c r="L1179" s="76" t="s">
        <v>15</v>
      </c>
    </row>
    <row r="1180" spans="1:12" ht="15.75" x14ac:dyDescent="0.25">
      <c r="A1180" s="104" t="s">
        <v>3761</v>
      </c>
      <c r="B1180" s="104" t="s">
        <v>8</v>
      </c>
      <c r="C1180" s="76" t="s">
        <v>9</v>
      </c>
      <c r="D1180" s="86" t="s">
        <v>1886</v>
      </c>
      <c r="E1180" s="86" t="s">
        <v>120</v>
      </c>
      <c r="F1180" s="84">
        <v>46920</v>
      </c>
      <c r="G1180" s="76" t="s">
        <v>13</v>
      </c>
      <c r="H1180" s="84"/>
      <c r="I1180" s="78"/>
      <c r="J1180" s="76" t="s">
        <v>2</v>
      </c>
      <c r="K1180" s="76" t="s">
        <v>14</v>
      </c>
      <c r="L1180" s="76" t="s">
        <v>15</v>
      </c>
    </row>
    <row r="1181" spans="1:12" ht="15.75" x14ac:dyDescent="0.25">
      <c r="A1181" s="105" t="s">
        <v>2852</v>
      </c>
      <c r="B1181" s="105" t="s">
        <v>1226</v>
      </c>
      <c r="C1181" s="80" t="s">
        <v>67</v>
      </c>
      <c r="D1181" s="79" t="s">
        <v>588</v>
      </c>
      <c r="E1181" s="79" t="s">
        <v>508</v>
      </c>
      <c r="F1181" s="85">
        <v>46911</v>
      </c>
      <c r="G1181" s="76" t="s">
        <v>13</v>
      </c>
      <c r="H1181" s="85"/>
      <c r="I1181" s="78"/>
      <c r="J1181" s="80" t="s">
        <v>1</v>
      </c>
      <c r="K1181" s="80" t="s">
        <v>59</v>
      </c>
      <c r="L1181" s="80" t="s">
        <v>60</v>
      </c>
    </row>
    <row r="1182" spans="1:12" ht="15.75" x14ac:dyDescent="0.25">
      <c r="A1182" s="105" t="s">
        <v>2824</v>
      </c>
      <c r="B1182" s="105" t="s">
        <v>2825</v>
      </c>
      <c r="C1182" s="80" t="s">
        <v>12</v>
      </c>
      <c r="D1182" s="79" t="s">
        <v>782</v>
      </c>
      <c r="E1182" s="79" t="s">
        <v>385</v>
      </c>
      <c r="F1182" s="85">
        <v>46889</v>
      </c>
      <c r="G1182" s="80" t="s">
        <v>13</v>
      </c>
      <c r="H1182" s="84"/>
      <c r="I1182" s="84"/>
      <c r="J1182" s="80" t="s">
        <v>1</v>
      </c>
      <c r="K1182" s="80" t="s">
        <v>59</v>
      </c>
      <c r="L1182" s="80" t="s">
        <v>60</v>
      </c>
    </row>
    <row r="1183" spans="1:12" ht="15.75" x14ac:dyDescent="0.25">
      <c r="A1183" s="105" t="s">
        <v>1838</v>
      </c>
      <c r="B1183" s="105" t="s">
        <v>210</v>
      </c>
      <c r="C1183" s="76"/>
      <c r="D1183" s="79" t="s">
        <v>588</v>
      </c>
      <c r="E1183" s="79" t="s">
        <v>916</v>
      </c>
      <c r="F1183" s="85">
        <v>46880</v>
      </c>
      <c r="G1183" s="80" t="s">
        <v>13</v>
      </c>
      <c r="H1183" s="84"/>
      <c r="I1183" s="78"/>
      <c r="J1183" s="80" t="s">
        <v>3</v>
      </c>
      <c r="K1183" s="80" t="s">
        <v>59</v>
      </c>
      <c r="L1183" s="80" t="s">
        <v>60</v>
      </c>
    </row>
    <row r="1184" spans="1:12" ht="15.75" x14ac:dyDescent="0.25">
      <c r="A1184" s="105" t="s">
        <v>2002</v>
      </c>
      <c r="B1184" s="105" t="s">
        <v>67</v>
      </c>
      <c r="C1184" s="80" t="s">
        <v>50</v>
      </c>
      <c r="D1184" s="79" t="s">
        <v>782</v>
      </c>
      <c r="E1184" s="79" t="s">
        <v>623</v>
      </c>
      <c r="F1184" s="85">
        <v>46878</v>
      </c>
      <c r="G1184" s="80" t="s">
        <v>13</v>
      </c>
      <c r="H1184" s="84"/>
      <c r="I1184" s="78"/>
      <c r="J1184" s="80" t="s">
        <v>1</v>
      </c>
      <c r="K1184" s="80" t="s">
        <v>59</v>
      </c>
      <c r="L1184" s="80" t="s">
        <v>60</v>
      </c>
    </row>
    <row r="1185" spans="1:12" ht="15.75" x14ac:dyDescent="0.25">
      <c r="A1185" s="105" t="s">
        <v>793</v>
      </c>
      <c r="B1185" s="105" t="s">
        <v>74</v>
      </c>
      <c r="C1185" s="80" t="s">
        <v>12</v>
      </c>
      <c r="D1185" s="79" t="s">
        <v>359</v>
      </c>
      <c r="E1185" s="79" t="s">
        <v>639</v>
      </c>
      <c r="F1185" s="85">
        <v>46818</v>
      </c>
      <c r="G1185" s="76" t="s">
        <v>13</v>
      </c>
      <c r="H1185" s="85"/>
      <c r="I1185" s="85"/>
      <c r="J1185" s="80" t="s">
        <v>2</v>
      </c>
      <c r="K1185" s="80" t="s">
        <v>14</v>
      </c>
      <c r="L1185" s="80" t="s">
        <v>15</v>
      </c>
    </row>
    <row r="1186" spans="1:12" ht="15.75" x14ac:dyDescent="0.25">
      <c r="A1186" s="105" t="s">
        <v>4088</v>
      </c>
      <c r="B1186" s="105" t="s">
        <v>893</v>
      </c>
      <c r="C1186" s="80" t="s">
        <v>187</v>
      </c>
      <c r="D1186" s="79" t="s">
        <v>588</v>
      </c>
      <c r="E1186" s="79" t="s">
        <v>814</v>
      </c>
      <c r="F1186" s="85">
        <v>46781</v>
      </c>
      <c r="G1186" s="80" t="s">
        <v>13</v>
      </c>
      <c r="H1186" s="84"/>
      <c r="I1186" s="78"/>
      <c r="J1186" s="80" t="s">
        <v>3</v>
      </c>
      <c r="K1186" s="80" t="s">
        <v>59</v>
      </c>
      <c r="L1186" s="80" t="s">
        <v>60</v>
      </c>
    </row>
    <row r="1187" spans="1:12" ht="15.75" x14ac:dyDescent="0.25">
      <c r="A1187" s="104" t="s">
        <v>4089</v>
      </c>
      <c r="B1187" s="104" t="s">
        <v>2406</v>
      </c>
      <c r="C1187" s="76" t="s">
        <v>58</v>
      </c>
      <c r="D1187" s="86" t="s">
        <v>4090</v>
      </c>
      <c r="E1187" s="86" t="s">
        <v>40</v>
      </c>
      <c r="F1187" s="84">
        <v>46694</v>
      </c>
      <c r="G1187" s="76" t="s">
        <v>63</v>
      </c>
      <c r="H1187" s="84"/>
      <c r="I1187" s="78"/>
      <c r="J1187" s="76" t="s">
        <v>2</v>
      </c>
      <c r="K1187" s="76" t="s">
        <v>14</v>
      </c>
      <c r="L1187" s="76" t="s">
        <v>15</v>
      </c>
    </row>
    <row r="1188" spans="1:12" ht="15.75" x14ac:dyDescent="0.25">
      <c r="A1188" s="104" t="s">
        <v>2043</v>
      </c>
      <c r="B1188" s="104" t="s">
        <v>1656</v>
      </c>
      <c r="C1188" s="76"/>
      <c r="D1188" s="86" t="s">
        <v>4091</v>
      </c>
      <c r="E1188" s="86" t="s">
        <v>96</v>
      </c>
      <c r="F1188" s="84">
        <v>46629</v>
      </c>
      <c r="G1188" s="76" t="s">
        <v>13</v>
      </c>
      <c r="H1188" s="84"/>
      <c r="I1188" s="78"/>
      <c r="J1188" s="76" t="s">
        <v>2</v>
      </c>
      <c r="K1188" s="76" t="s">
        <v>14</v>
      </c>
      <c r="L1188" s="76" t="s">
        <v>15</v>
      </c>
    </row>
    <row r="1189" spans="1:12" ht="15.75" x14ac:dyDescent="0.25">
      <c r="A1189" s="105" t="s">
        <v>4092</v>
      </c>
      <c r="B1189" s="105" t="s">
        <v>4093</v>
      </c>
      <c r="C1189" s="76"/>
      <c r="D1189" s="79" t="s">
        <v>588</v>
      </c>
      <c r="E1189" s="79" t="s">
        <v>270</v>
      </c>
      <c r="F1189" s="85">
        <v>46613</v>
      </c>
      <c r="G1189" s="80" t="s">
        <v>13</v>
      </c>
      <c r="H1189" s="84"/>
      <c r="I1189" s="85"/>
      <c r="J1189" s="80" t="s">
        <v>3</v>
      </c>
      <c r="K1189" s="80" t="s">
        <v>59</v>
      </c>
      <c r="L1189" s="80" t="s">
        <v>60</v>
      </c>
    </row>
    <row r="1190" spans="1:12" ht="15.75" x14ac:dyDescent="0.25">
      <c r="A1190" s="104" t="s">
        <v>86</v>
      </c>
      <c r="B1190" s="104" t="s">
        <v>988</v>
      </c>
      <c r="C1190" s="76" t="s">
        <v>394</v>
      </c>
      <c r="D1190" s="86" t="s">
        <v>2343</v>
      </c>
      <c r="E1190" s="86" t="s">
        <v>2344</v>
      </c>
      <c r="F1190" s="84">
        <v>46607</v>
      </c>
      <c r="G1190" s="76" t="s">
        <v>13</v>
      </c>
      <c r="H1190" s="84"/>
      <c r="I1190" s="78"/>
      <c r="J1190" s="76" t="s">
        <v>246</v>
      </c>
      <c r="K1190" s="76" t="s">
        <v>14</v>
      </c>
      <c r="L1190" s="76" t="s">
        <v>15</v>
      </c>
    </row>
    <row r="1191" spans="1:12" ht="15.75" x14ac:dyDescent="0.25">
      <c r="A1191" s="104" t="s">
        <v>1237</v>
      </c>
      <c r="B1191" s="104" t="s">
        <v>1738</v>
      </c>
      <c r="C1191" s="76" t="s">
        <v>144</v>
      </c>
      <c r="D1191" s="86" t="s">
        <v>3764</v>
      </c>
      <c r="E1191" s="86" t="s">
        <v>37</v>
      </c>
      <c r="F1191" s="84">
        <v>46546</v>
      </c>
      <c r="G1191" s="76" t="s">
        <v>13</v>
      </c>
      <c r="H1191" s="84"/>
      <c r="I1191" s="78"/>
      <c r="J1191" s="76" t="s">
        <v>2</v>
      </c>
      <c r="K1191" s="76" t="s">
        <v>14</v>
      </c>
      <c r="L1191" s="76" t="s">
        <v>15</v>
      </c>
    </row>
    <row r="1192" spans="1:12" ht="15.75" x14ac:dyDescent="0.25">
      <c r="A1192" s="105" t="s">
        <v>1825</v>
      </c>
      <c r="B1192" s="105" t="s">
        <v>956</v>
      </c>
      <c r="C1192" s="80" t="s">
        <v>1074</v>
      </c>
      <c r="D1192" s="79" t="s">
        <v>201</v>
      </c>
      <c r="E1192" s="79" t="s">
        <v>1050</v>
      </c>
      <c r="F1192" s="85">
        <v>46508</v>
      </c>
      <c r="G1192" s="80" t="s">
        <v>13</v>
      </c>
      <c r="H1192" s="84"/>
      <c r="I1192" s="78"/>
      <c r="J1192" s="80" t="s">
        <v>3</v>
      </c>
      <c r="K1192" s="80" t="s">
        <v>59</v>
      </c>
      <c r="L1192" s="80" t="s">
        <v>60</v>
      </c>
    </row>
    <row r="1193" spans="1:12" ht="15.75" x14ac:dyDescent="0.25">
      <c r="A1193" s="105" t="s">
        <v>2086</v>
      </c>
      <c r="B1193" s="105" t="s">
        <v>263</v>
      </c>
      <c r="C1193" s="80" t="s">
        <v>207</v>
      </c>
      <c r="D1193" s="79" t="s">
        <v>201</v>
      </c>
      <c r="E1193" s="79" t="s">
        <v>1050</v>
      </c>
      <c r="F1193" s="85">
        <v>46508</v>
      </c>
      <c r="G1193" s="80" t="s">
        <v>13</v>
      </c>
      <c r="H1193" s="85">
        <v>2000</v>
      </c>
      <c r="I1193" s="84"/>
      <c r="J1193" s="80" t="s">
        <v>1</v>
      </c>
      <c r="K1193" s="80" t="s">
        <v>59</v>
      </c>
      <c r="L1193" s="80" t="s">
        <v>60</v>
      </c>
    </row>
    <row r="1194" spans="1:12" ht="15.75" x14ac:dyDescent="0.25">
      <c r="A1194" s="104" t="s">
        <v>3199</v>
      </c>
      <c r="B1194" s="104" t="s">
        <v>601</v>
      </c>
      <c r="C1194" s="76" t="s">
        <v>3504</v>
      </c>
      <c r="D1194" s="86" t="s">
        <v>588</v>
      </c>
      <c r="E1194" s="86" t="s">
        <v>916</v>
      </c>
      <c r="F1194" s="84">
        <v>46499</v>
      </c>
      <c r="G1194" s="76" t="s">
        <v>13</v>
      </c>
      <c r="H1194" s="84"/>
      <c r="I1194" s="78"/>
      <c r="J1194" s="76" t="s">
        <v>3</v>
      </c>
      <c r="K1194" s="76" t="s">
        <v>59</v>
      </c>
      <c r="L1194" s="76" t="s">
        <v>60</v>
      </c>
    </row>
    <row r="1195" spans="1:12" ht="15.75" x14ac:dyDescent="0.25">
      <c r="A1195" s="104" t="s">
        <v>4094</v>
      </c>
      <c r="B1195" s="104" t="s">
        <v>548</v>
      </c>
      <c r="C1195" s="76" t="s">
        <v>181</v>
      </c>
      <c r="D1195" s="86" t="s">
        <v>588</v>
      </c>
      <c r="E1195" s="86" t="s">
        <v>916</v>
      </c>
      <c r="F1195" s="84">
        <v>46499</v>
      </c>
      <c r="G1195" s="76" t="s">
        <v>13</v>
      </c>
      <c r="H1195" s="84"/>
      <c r="I1195" s="78"/>
      <c r="J1195" s="76" t="s">
        <v>3</v>
      </c>
      <c r="K1195" s="76" t="s">
        <v>59</v>
      </c>
      <c r="L1195" s="76" t="s">
        <v>60</v>
      </c>
    </row>
    <row r="1196" spans="1:12" ht="15.75" x14ac:dyDescent="0.25">
      <c r="A1196" s="104" t="s">
        <v>1789</v>
      </c>
      <c r="B1196" s="104" t="s">
        <v>728</v>
      </c>
      <c r="C1196" s="76" t="s">
        <v>1741</v>
      </c>
      <c r="D1196" s="86" t="s">
        <v>201</v>
      </c>
      <c r="E1196" s="86" t="s">
        <v>1322</v>
      </c>
      <c r="F1196" s="84">
        <v>46467</v>
      </c>
      <c r="G1196" s="76" t="s">
        <v>13</v>
      </c>
      <c r="H1196" s="84"/>
      <c r="I1196" s="84"/>
      <c r="J1196" s="76" t="s">
        <v>3</v>
      </c>
      <c r="K1196" s="76" t="s">
        <v>59</v>
      </c>
      <c r="L1196" s="76" t="s">
        <v>60</v>
      </c>
    </row>
    <row r="1197" spans="1:12" ht="15.75" x14ac:dyDescent="0.25">
      <c r="A1197" s="105" t="s">
        <v>2117</v>
      </c>
      <c r="B1197" s="105" t="s">
        <v>2118</v>
      </c>
      <c r="C1197" s="76"/>
      <c r="D1197" s="79" t="s">
        <v>201</v>
      </c>
      <c r="E1197" s="79" t="s">
        <v>1050</v>
      </c>
      <c r="F1197" s="85">
        <v>46438</v>
      </c>
      <c r="G1197" s="80" t="s">
        <v>13</v>
      </c>
      <c r="H1197" s="85"/>
      <c r="I1197" s="78"/>
      <c r="J1197" s="80" t="s">
        <v>3</v>
      </c>
      <c r="K1197" s="80" t="s">
        <v>59</v>
      </c>
      <c r="L1197" s="80" t="s">
        <v>60</v>
      </c>
    </row>
    <row r="1198" spans="1:12" ht="15.75" x14ac:dyDescent="0.25">
      <c r="A1198" s="104" t="s">
        <v>2364</v>
      </c>
      <c r="B1198" s="104" t="s">
        <v>2365</v>
      </c>
      <c r="C1198" s="76" t="s">
        <v>31</v>
      </c>
      <c r="D1198" s="86" t="s">
        <v>2366</v>
      </c>
      <c r="E1198" s="86" t="s">
        <v>603</v>
      </c>
      <c r="F1198" s="84">
        <v>46426</v>
      </c>
      <c r="G1198" s="76" t="s">
        <v>13</v>
      </c>
      <c r="H1198" s="84"/>
      <c r="I1198" s="78"/>
      <c r="J1198" s="76" t="s">
        <v>2</v>
      </c>
      <c r="K1198" s="76" t="s">
        <v>14</v>
      </c>
      <c r="L1198" s="76" t="s">
        <v>15</v>
      </c>
    </row>
    <row r="1199" spans="1:12" ht="15.75" x14ac:dyDescent="0.25">
      <c r="A1199" s="105" t="s">
        <v>1990</v>
      </c>
      <c r="B1199" s="105" t="s">
        <v>1991</v>
      </c>
      <c r="C1199" s="80" t="s">
        <v>3729</v>
      </c>
      <c r="D1199" s="79" t="s">
        <v>201</v>
      </c>
      <c r="E1199" s="79" t="s">
        <v>1992</v>
      </c>
      <c r="F1199" s="85">
        <v>46418</v>
      </c>
      <c r="G1199" s="80" t="s">
        <v>13</v>
      </c>
      <c r="H1199" s="84"/>
      <c r="I1199" s="84"/>
      <c r="J1199" s="80" t="s">
        <v>3</v>
      </c>
      <c r="K1199" s="80" t="s">
        <v>59</v>
      </c>
      <c r="L1199" s="80" t="s">
        <v>60</v>
      </c>
    </row>
    <row r="1200" spans="1:12" ht="15.75" x14ac:dyDescent="0.25">
      <c r="A1200" s="104" t="s">
        <v>223</v>
      </c>
      <c r="B1200" s="104" t="s">
        <v>1815</v>
      </c>
      <c r="C1200" s="76" t="s">
        <v>115</v>
      </c>
      <c r="D1200" s="86" t="s">
        <v>2201</v>
      </c>
      <c r="E1200" s="86" t="s">
        <v>321</v>
      </c>
      <c r="F1200" s="84">
        <v>46360</v>
      </c>
      <c r="G1200" s="76" t="s">
        <v>13</v>
      </c>
      <c r="H1200" s="84"/>
      <c r="I1200" s="84"/>
      <c r="J1200" s="76" t="s">
        <v>2</v>
      </c>
      <c r="K1200" s="76" t="s">
        <v>14</v>
      </c>
      <c r="L1200" s="76" t="s">
        <v>15</v>
      </c>
    </row>
    <row r="1201" spans="1:12" ht="15.75" x14ac:dyDescent="0.25">
      <c r="A1201" s="105" t="s">
        <v>917</v>
      </c>
      <c r="B1201" s="105" t="s">
        <v>118</v>
      </c>
      <c r="C1201" s="80" t="s">
        <v>3412</v>
      </c>
      <c r="D1201" s="79" t="s">
        <v>782</v>
      </c>
      <c r="E1201" s="79" t="s">
        <v>535</v>
      </c>
      <c r="F1201" s="85">
        <v>46347</v>
      </c>
      <c r="G1201" s="80" t="s">
        <v>13</v>
      </c>
      <c r="H1201" s="84"/>
      <c r="I1201" s="85"/>
      <c r="J1201" s="80" t="s">
        <v>3</v>
      </c>
      <c r="K1201" s="80" t="s">
        <v>59</v>
      </c>
      <c r="L1201" s="80" t="s">
        <v>60</v>
      </c>
    </row>
    <row r="1202" spans="1:12" ht="15.75" x14ac:dyDescent="0.25">
      <c r="A1202" s="104" t="s">
        <v>2373</v>
      </c>
      <c r="B1202" s="104" t="s">
        <v>1397</v>
      </c>
      <c r="C1202" s="76" t="s">
        <v>556</v>
      </c>
      <c r="D1202" s="86" t="s">
        <v>2374</v>
      </c>
      <c r="E1202" s="86" t="s">
        <v>189</v>
      </c>
      <c r="F1202" s="84">
        <v>46309</v>
      </c>
      <c r="G1202" s="76" t="s">
        <v>13</v>
      </c>
      <c r="H1202" s="84"/>
      <c r="I1202" s="78"/>
      <c r="J1202" s="76" t="s">
        <v>2</v>
      </c>
      <c r="K1202" s="76" t="s">
        <v>14</v>
      </c>
      <c r="L1202" s="76" t="s">
        <v>15</v>
      </c>
    </row>
    <row r="1203" spans="1:12" ht="15.75" x14ac:dyDescent="0.25">
      <c r="A1203" s="105" t="s">
        <v>548</v>
      </c>
      <c r="B1203" s="105" t="s">
        <v>3766</v>
      </c>
      <c r="C1203" s="80" t="s">
        <v>3767</v>
      </c>
      <c r="D1203" s="79" t="s">
        <v>3768</v>
      </c>
      <c r="E1203" s="79" t="s">
        <v>812</v>
      </c>
      <c r="F1203" s="85">
        <v>46306</v>
      </c>
      <c r="G1203" s="80" t="s">
        <v>13</v>
      </c>
      <c r="H1203" s="84"/>
      <c r="I1203" s="78"/>
      <c r="J1203" s="80" t="s">
        <v>2</v>
      </c>
      <c r="K1203" s="80" t="s">
        <v>14</v>
      </c>
      <c r="L1203" s="80" t="s">
        <v>15</v>
      </c>
    </row>
    <row r="1204" spans="1:12" ht="15.75" x14ac:dyDescent="0.25">
      <c r="A1204" s="104" t="s">
        <v>3769</v>
      </c>
      <c r="B1204" s="104" t="s">
        <v>1384</v>
      </c>
      <c r="C1204" s="76" t="s">
        <v>3440</v>
      </c>
      <c r="D1204" s="86" t="s">
        <v>2308</v>
      </c>
      <c r="E1204" s="86" t="s">
        <v>3513</v>
      </c>
      <c r="F1204" s="84">
        <v>46306</v>
      </c>
      <c r="G1204" s="76" t="s">
        <v>13</v>
      </c>
      <c r="H1204" s="84"/>
      <c r="I1204" s="85"/>
      <c r="J1204" s="76" t="s">
        <v>2</v>
      </c>
      <c r="K1204" s="76" t="s">
        <v>14</v>
      </c>
      <c r="L1204" s="76" t="s">
        <v>15</v>
      </c>
    </row>
    <row r="1205" spans="1:12" ht="15.75" x14ac:dyDescent="0.25">
      <c r="A1205" s="104" t="s">
        <v>2103</v>
      </c>
      <c r="B1205" s="104" t="s">
        <v>2104</v>
      </c>
      <c r="C1205" s="76" t="s">
        <v>51</v>
      </c>
      <c r="D1205" s="86" t="s">
        <v>2105</v>
      </c>
      <c r="E1205" s="86" t="s">
        <v>53</v>
      </c>
      <c r="F1205" s="84">
        <v>46306</v>
      </c>
      <c r="G1205" s="76" t="s">
        <v>13</v>
      </c>
      <c r="H1205" s="84"/>
      <c r="I1205" s="78"/>
      <c r="J1205" s="76" t="s">
        <v>2</v>
      </c>
      <c r="K1205" s="76" t="s">
        <v>14</v>
      </c>
      <c r="L1205" s="76" t="s">
        <v>15</v>
      </c>
    </row>
    <row r="1206" spans="1:12" ht="15.75" x14ac:dyDescent="0.25">
      <c r="A1206" s="104" t="s">
        <v>1151</v>
      </c>
      <c r="B1206" s="104" t="s">
        <v>823</v>
      </c>
      <c r="C1206" s="76" t="s">
        <v>1914</v>
      </c>
      <c r="D1206" s="86" t="s">
        <v>1921</v>
      </c>
      <c r="E1206" s="86" t="s">
        <v>141</v>
      </c>
      <c r="F1206" s="84">
        <v>46306</v>
      </c>
      <c r="G1206" s="76" t="s">
        <v>13</v>
      </c>
      <c r="H1206" s="84"/>
      <c r="I1206" s="84"/>
      <c r="J1206" s="76" t="s">
        <v>2</v>
      </c>
      <c r="K1206" s="76" t="s">
        <v>14</v>
      </c>
      <c r="L1206" s="76" t="s">
        <v>15</v>
      </c>
    </row>
    <row r="1207" spans="1:12" ht="15.75" x14ac:dyDescent="0.25">
      <c r="A1207" s="104" t="s">
        <v>2829</v>
      </c>
      <c r="B1207" s="104" t="s">
        <v>2830</v>
      </c>
      <c r="C1207" s="76" t="s">
        <v>3757</v>
      </c>
      <c r="D1207" s="86" t="s">
        <v>3758</v>
      </c>
      <c r="E1207" s="86" t="s">
        <v>1261</v>
      </c>
      <c r="F1207" s="84">
        <v>46306</v>
      </c>
      <c r="G1207" s="76" t="s">
        <v>13</v>
      </c>
      <c r="H1207" s="84"/>
      <c r="I1207" s="78"/>
      <c r="J1207" s="76" t="s">
        <v>2</v>
      </c>
      <c r="K1207" s="76" t="s">
        <v>14</v>
      </c>
      <c r="L1207" s="76" t="s">
        <v>15</v>
      </c>
    </row>
    <row r="1208" spans="1:12" ht="15.75" x14ac:dyDescent="0.25">
      <c r="A1208" s="105" t="s">
        <v>3770</v>
      </c>
      <c r="B1208" s="105" t="s">
        <v>351</v>
      </c>
      <c r="C1208" s="80" t="s">
        <v>774</v>
      </c>
      <c r="D1208" s="79" t="s">
        <v>2859</v>
      </c>
      <c r="E1208" s="79" t="s">
        <v>570</v>
      </c>
      <c r="F1208" s="84">
        <v>46306</v>
      </c>
      <c r="G1208" s="76" t="s">
        <v>13</v>
      </c>
      <c r="H1208" s="85"/>
      <c r="I1208" s="78"/>
      <c r="J1208" s="76" t="s">
        <v>2</v>
      </c>
      <c r="K1208" s="76" t="s">
        <v>14</v>
      </c>
      <c r="L1208" s="76" t="s">
        <v>15</v>
      </c>
    </row>
    <row r="1209" spans="1:12" ht="15.75" x14ac:dyDescent="0.25">
      <c r="A1209" s="104" t="s">
        <v>2060</v>
      </c>
      <c r="B1209" s="104" t="s">
        <v>1062</v>
      </c>
      <c r="C1209" s="76" t="s">
        <v>1031</v>
      </c>
      <c r="D1209" s="86" t="s">
        <v>359</v>
      </c>
      <c r="E1209" s="86" t="s">
        <v>1971</v>
      </c>
      <c r="F1209" s="84">
        <v>46306</v>
      </c>
      <c r="G1209" s="76" t="s">
        <v>13</v>
      </c>
      <c r="H1209" s="84"/>
      <c r="I1209" s="78"/>
      <c r="J1209" s="76" t="s">
        <v>2</v>
      </c>
      <c r="K1209" s="76" t="s">
        <v>14</v>
      </c>
      <c r="L1209" s="76" t="s">
        <v>15</v>
      </c>
    </row>
    <row r="1210" spans="1:12" ht="15.75" x14ac:dyDescent="0.25">
      <c r="A1210" s="104" t="s">
        <v>2375</v>
      </c>
      <c r="B1210" s="104" t="s">
        <v>111</v>
      </c>
      <c r="C1210" s="76" t="s">
        <v>3504</v>
      </c>
      <c r="D1210" s="86" t="s">
        <v>1752</v>
      </c>
      <c r="E1210" s="86" t="s">
        <v>658</v>
      </c>
      <c r="F1210" s="84">
        <v>46306</v>
      </c>
      <c r="G1210" s="76" t="s">
        <v>13</v>
      </c>
      <c r="H1210" s="84"/>
      <c r="I1210" s="78"/>
      <c r="J1210" s="76" t="s">
        <v>2</v>
      </c>
      <c r="K1210" s="76" t="s">
        <v>14</v>
      </c>
      <c r="L1210" s="76" t="s">
        <v>15</v>
      </c>
    </row>
    <row r="1211" spans="1:12" ht="15.75" x14ac:dyDescent="0.25">
      <c r="A1211" s="104" t="s">
        <v>848</v>
      </c>
      <c r="B1211" s="104" t="s">
        <v>2885</v>
      </c>
      <c r="C1211" s="76"/>
      <c r="D1211" s="86" t="s">
        <v>2886</v>
      </c>
      <c r="E1211" s="86" t="s">
        <v>211</v>
      </c>
      <c r="F1211" s="84">
        <v>46306</v>
      </c>
      <c r="G1211" s="76" t="s">
        <v>13</v>
      </c>
      <c r="H1211" s="85"/>
      <c r="I1211" s="78"/>
      <c r="J1211" s="76" t="s">
        <v>2</v>
      </c>
      <c r="K1211" s="76" t="s">
        <v>14</v>
      </c>
      <c r="L1211" s="76" t="s">
        <v>15</v>
      </c>
    </row>
    <row r="1212" spans="1:12" ht="15.75" x14ac:dyDescent="0.25">
      <c r="A1212" s="104" t="s">
        <v>2642</v>
      </c>
      <c r="B1212" s="104" t="s">
        <v>605</v>
      </c>
      <c r="C1212" s="76" t="s">
        <v>51</v>
      </c>
      <c r="D1212" s="86" t="s">
        <v>3771</v>
      </c>
      <c r="E1212" s="86" t="s">
        <v>3772</v>
      </c>
      <c r="F1212" s="84">
        <v>46306</v>
      </c>
      <c r="G1212" s="76" t="s">
        <v>13</v>
      </c>
      <c r="H1212" s="84"/>
      <c r="I1212" s="85"/>
      <c r="J1212" s="76" t="s">
        <v>2</v>
      </c>
      <c r="K1212" s="76" t="s">
        <v>14</v>
      </c>
      <c r="L1212" s="76" t="s">
        <v>15</v>
      </c>
    </row>
    <row r="1213" spans="1:12" ht="15.75" x14ac:dyDescent="0.25">
      <c r="A1213" s="104" t="s">
        <v>2883</v>
      </c>
      <c r="B1213" s="104" t="s">
        <v>717</v>
      </c>
      <c r="C1213" s="76"/>
      <c r="D1213" s="86" t="s">
        <v>2887</v>
      </c>
      <c r="E1213" s="86" t="s">
        <v>706</v>
      </c>
      <c r="F1213" s="84">
        <v>46306</v>
      </c>
      <c r="G1213" s="76" t="s">
        <v>13</v>
      </c>
      <c r="H1213" s="85"/>
      <c r="I1213" s="78"/>
      <c r="J1213" s="76" t="s">
        <v>2</v>
      </c>
      <c r="K1213" s="76" t="s">
        <v>14</v>
      </c>
      <c r="L1213" s="76" t="s">
        <v>15</v>
      </c>
    </row>
    <row r="1214" spans="1:12" ht="15.75" x14ac:dyDescent="0.25">
      <c r="A1214" s="104" t="s">
        <v>2115</v>
      </c>
      <c r="B1214" s="104" t="s">
        <v>990</v>
      </c>
      <c r="C1214" s="76" t="s">
        <v>344</v>
      </c>
      <c r="D1214" s="86" t="s">
        <v>201</v>
      </c>
      <c r="E1214" s="86" t="s">
        <v>1050</v>
      </c>
      <c r="F1214" s="84">
        <v>46299</v>
      </c>
      <c r="G1214" s="76" t="s">
        <v>13</v>
      </c>
      <c r="H1214" s="85"/>
      <c r="I1214" s="78"/>
      <c r="J1214" s="76" t="s">
        <v>3</v>
      </c>
      <c r="K1214" s="76" t="s">
        <v>59</v>
      </c>
      <c r="L1214" s="76" t="s">
        <v>60</v>
      </c>
    </row>
    <row r="1215" spans="1:12" ht="15.75" x14ac:dyDescent="0.25">
      <c r="A1215" s="104" t="s">
        <v>2862</v>
      </c>
      <c r="B1215" s="104" t="s">
        <v>609</v>
      </c>
      <c r="C1215" s="76" t="s">
        <v>1022</v>
      </c>
      <c r="D1215" s="86" t="s">
        <v>2201</v>
      </c>
      <c r="E1215" s="86" t="s">
        <v>321</v>
      </c>
      <c r="F1215" s="84">
        <v>46298</v>
      </c>
      <c r="G1215" s="76" t="s">
        <v>13</v>
      </c>
      <c r="H1215" s="84"/>
      <c r="I1215" s="78"/>
      <c r="J1215" s="76" t="s">
        <v>2</v>
      </c>
      <c r="K1215" s="76" t="s">
        <v>14</v>
      </c>
      <c r="L1215" s="76" t="s">
        <v>15</v>
      </c>
    </row>
    <row r="1216" spans="1:12" ht="15.75" x14ac:dyDescent="0.25">
      <c r="A1216" s="105" t="s">
        <v>460</v>
      </c>
      <c r="B1216" s="105" t="s">
        <v>4095</v>
      </c>
      <c r="C1216" s="80" t="s">
        <v>3774</v>
      </c>
      <c r="D1216" s="79" t="s">
        <v>359</v>
      </c>
      <c r="E1216" s="79" t="s">
        <v>493</v>
      </c>
      <c r="F1216" s="85">
        <v>46246</v>
      </c>
      <c r="G1216" s="80" t="s">
        <v>13</v>
      </c>
      <c r="H1216" s="85"/>
      <c r="I1216" s="85"/>
      <c r="J1216" s="80" t="s">
        <v>2</v>
      </c>
      <c r="K1216" s="80" t="s">
        <v>14</v>
      </c>
      <c r="L1216" s="80" t="s">
        <v>15</v>
      </c>
    </row>
    <row r="1217" spans="1:12" ht="15.75" x14ac:dyDescent="0.25">
      <c r="A1217" s="104" t="s">
        <v>4096</v>
      </c>
      <c r="B1217" s="104" t="s">
        <v>836</v>
      </c>
      <c r="C1217" s="76" t="s">
        <v>2745</v>
      </c>
      <c r="D1217" s="86" t="s">
        <v>2316</v>
      </c>
      <c r="E1217" s="86" t="s">
        <v>96</v>
      </c>
      <c r="F1217" s="84">
        <v>46178</v>
      </c>
      <c r="G1217" s="76" t="s">
        <v>13</v>
      </c>
      <c r="H1217" s="84"/>
      <c r="I1217" s="84"/>
      <c r="J1217" s="76" t="s">
        <v>2</v>
      </c>
      <c r="K1217" s="76" t="s">
        <v>14</v>
      </c>
      <c r="L1217" s="76" t="s">
        <v>15</v>
      </c>
    </row>
    <row r="1218" spans="1:12" ht="15.75" x14ac:dyDescent="0.25">
      <c r="A1218" s="104" t="s">
        <v>2142</v>
      </c>
      <c r="B1218" s="104" t="s">
        <v>2143</v>
      </c>
      <c r="C1218" s="76" t="s">
        <v>115</v>
      </c>
      <c r="D1218" s="86" t="s">
        <v>588</v>
      </c>
      <c r="E1218" s="86" t="s">
        <v>603</v>
      </c>
      <c r="F1218" s="84">
        <v>46140</v>
      </c>
      <c r="G1218" s="76" t="s">
        <v>13</v>
      </c>
      <c r="H1218" s="84"/>
      <c r="I1218" s="78"/>
      <c r="J1218" s="76" t="s">
        <v>1</v>
      </c>
      <c r="K1218" s="76" t="s">
        <v>59</v>
      </c>
      <c r="L1218" s="76" t="s">
        <v>60</v>
      </c>
    </row>
    <row r="1219" spans="1:12" ht="15.75" x14ac:dyDescent="0.25">
      <c r="A1219" s="105" t="s">
        <v>2225</v>
      </c>
      <c r="B1219" s="105" t="s">
        <v>595</v>
      </c>
      <c r="C1219" s="80" t="s">
        <v>1484</v>
      </c>
      <c r="D1219" s="79" t="s">
        <v>782</v>
      </c>
      <c r="E1219" s="79" t="s">
        <v>258</v>
      </c>
      <c r="F1219" s="85">
        <v>46137</v>
      </c>
      <c r="G1219" s="76" t="s">
        <v>13</v>
      </c>
      <c r="H1219" s="85"/>
      <c r="I1219" s="78"/>
      <c r="J1219" s="80" t="s">
        <v>3</v>
      </c>
      <c r="K1219" s="80" t="s">
        <v>59</v>
      </c>
      <c r="L1219" s="80" t="s">
        <v>60</v>
      </c>
    </row>
    <row r="1220" spans="1:12" ht="15.75" x14ac:dyDescent="0.25">
      <c r="A1220" s="105" t="s">
        <v>1891</v>
      </c>
      <c r="B1220" s="105" t="s">
        <v>394</v>
      </c>
      <c r="C1220" s="80" t="s">
        <v>139</v>
      </c>
      <c r="D1220" s="79" t="s">
        <v>588</v>
      </c>
      <c r="E1220" s="79" t="s">
        <v>3880</v>
      </c>
      <c r="F1220" s="85">
        <v>46038</v>
      </c>
      <c r="G1220" s="76" t="s">
        <v>13</v>
      </c>
      <c r="H1220" s="85"/>
      <c r="I1220" s="78"/>
      <c r="J1220" s="80" t="s">
        <v>1</v>
      </c>
      <c r="K1220" s="80" t="s">
        <v>59</v>
      </c>
      <c r="L1220" s="80" t="s">
        <v>60</v>
      </c>
    </row>
    <row r="1221" spans="1:12" ht="15.75" x14ac:dyDescent="0.25">
      <c r="A1221" s="104" t="s">
        <v>2000</v>
      </c>
      <c r="B1221" s="104" t="s">
        <v>394</v>
      </c>
      <c r="C1221" s="76" t="s">
        <v>31</v>
      </c>
      <c r="D1221" s="86" t="s">
        <v>588</v>
      </c>
      <c r="E1221" s="86" t="s">
        <v>208</v>
      </c>
      <c r="F1221" s="84">
        <v>46037</v>
      </c>
      <c r="G1221" s="76" t="s">
        <v>13</v>
      </c>
      <c r="H1221" s="84"/>
      <c r="I1221" s="78"/>
      <c r="J1221" s="76" t="s">
        <v>1</v>
      </c>
      <c r="K1221" s="76" t="s">
        <v>59</v>
      </c>
      <c r="L1221" s="76" t="s">
        <v>60</v>
      </c>
    </row>
    <row r="1222" spans="1:12" ht="15.75" x14ac:dyDescent="0.25">
      <c r="A1222" s="104" t="s">
        <v>1688</v>
      </c>
      <c r="B1222" s="104" t="s">
        <v>1336</v>
      </c>
      <c r="C1222" s="76" t="s">
        <v>3395</v>
      </c>
      <c r="D1222" s="86" t="s">
        <v>201</v>
      </c>
      <c r="E1222" s="86" t="s">
        <v>1992</v>
      </c>
      <c r="F1222" s="84">
        <v>46020</v>
      </c>
      <c r="G1222" s="76" t="s">
        <v>13</v>
      </c>
      <c r="H1222" s="84"/>
      <c r="I1222" s="78"/>
      <c r="J1222" s="76" t="s">
        <v>3</v>
      </c>
      <c r="K1222" s="76" t="s">
        <v>59</v>
      </c>
      <c r="L1222" s="76" t="s">
        <v>60</v>
      </c>
    </row>
    <row r="1223" spans="1:12" ht="15.75" x14ac:dyDescent="0.25">
      <c r="A1223" s="105" t="s">
        <v>2225</v>
      </c>
      <c r="B1223" s="105" t="s">
        <v>3292</v>
      </c>
      <c r="C1223" s="80" t="s">
        <v>51</v>
      </c>
      <c r="D1223" s="79" t="s">
        <v>2085</v>
      </c>
      <c r="E1223" s="79" t="s">
        <v>1534</v>
      </c>
      <c r="F1223" s="85">
        <v>46000</v>
      </c>
      <c r="G1223" s="76" t="s">
        <v>13</v>
      </c>
      <c r="H1223" s="85"/>
      <c r="I1223" s="78"/>
      <c r="J1223" s="80" t="s">
        <v>2</v>
      </c>
      <c r="K1223" s="80" t="s">
        <v>14</v>
      </c>
      <c r="L1223" s="80" t="s">
        <v>15</v>
      </c>
    </row>
    <row r="1224" spans="1:12" ht="15.75" x14ac:dyDescent="0.25">
      <c r="A1224" s="104" t="s">
        <v>4097</v>
      </c>
      <c r="B1224" s="104" t="s">
        <v>266</v>
      </c>
      <c r="C1224" s="76" t="s">
        <v>58</v>
      </c>
      <c r="D1224" s="86" t="s">
        <v>4098</v>
      </c>
      <c r="E1224" s="86" t="s">
        <v>84</v>
      </c>
      <c r="F1224" s="84">
        <v>46000</v>
      </c>
      <c r="G1224" s="76" t="s">
        <v>13</v>
      </c>
      <c r="H1224" s="84"/>
      <c r="I1224" s="78"/>
      <c r="J1224" s="76" t="s">
        <v>2</v>
      </c>
      <c r="K1224" s="76" t="s">
        <v>14</v>
      </c>
      <c r="L1224" s="76" t="s">
        <v>15</v>
      </c>
    </row>
    <row r="1225" spans="1:12" ht="15.75" x14ac:dyDescent="0.25">
      <c r="A1225" s="105" t="s">
        <v>1423</v>
      </c>
      <c r="B1225" s="105" t="s">
        <v>2030</v>
      </c>
      <c r="C1225" s="80" t="s">
        <v>1525</v>
      </c>
      <c r="D1225" s="79" t="s">
        <v>201</v>
      </c>
      <c r="E1225" s="79" t="s">
        <v>535</v>
      </c>
      <c r="F1225" s="85">
        <v>46000</v>
      </c>
      <c r="G1225" s="80" t="s">
        <v>13</v>
      </c>
      <c r="H1225" s="84"/>
      <c r="I1225" s="85"/>
      <c r="J1225" s="80" t="s">
        <v>3</v>
      </c>
      <c r="K1225" s="80" t="s">
        <v>59</v>
      </c>
      <c r="L1225" s="80" t="s">
        <v>60</v>
      </c>
    </row>
    <row r="1226" spans="1:12" ht="15.75" x14ac:dyDescent="0.25">
      <c r="A1226" s="104" t="s">
        <v>1814</v>
      </c>
      <c r="B1226" s="104" t="s">
        <v>1815</v>
      </c>
      <c r="C1226" s="76" t="s">
        <v>483</v>
      </c>
      <c r="D1226" s="86" t="s">
        <v>1816</v>
      </c>
      <c r="E1226" s="86" t="s">
        <v>240</v>
      </c>
      <c r="F1226" s="84">
        <v>45916</v>
      </c>
      <c r="G1226" s="76" t="s">
        <v>13</v>
      </c>
      <c r="H1226" s="84"/>
      <c r="I1226" s="85"/>
      <c r="J1226" s="76" t="s">
        <v>2</v>
      </c>
      <c r="K1226" s="76" t="s">
        <v>14</v>
      </c>
      <c r="L1226" s="76" t="s">
        <v>15</v>
      </c>
    </row>
    <row r="1227" spans="1:12" ht="15.75" x14ac:dyDescent="0.25">
      <c r="A1227" s="104" t="s">
        <v>2399</v>
      </c>
      <c r="B1227" s="104" t="s">
        <v>628</v>
      </c>
      <c r="C1227" s="76" t="s">
        <v>144</v>
      </c>
      <c r="D1227" s="86" t="s">
        <v>2085</v>
      </c>
      <c r="E1227" s="86" t="s">
        <v>48</v>
      </c>
      <c r="F1227" s="84">
        <v>45902</v>
      </c>
      <c r="G1227" s="76" t="s">
        <v>13</v>
      </c>
      <c r="H1227" s="84"/>
      <c r="I1227" s="85"/>
      <c r="J1227" s="76" t="s">
        <v>2</v>
      </c>
      <c r="K1227" s="76" t="s">
        <v>14</v>
      </c>
      <c r="L1227" s="76" t="s">
        <v>15</v>
      </c>
    </row>
    <row r="1228" spans="1:12" ht="15.75" x14ac:dyDescent="0.25">
      <c r="A1228" s="105" t="s">
        <v>548</v>
      </c>
      <c r="B1228" s="105" t="s">
        <v>127</v>
      </c>
      <c r="C1228" s="80" t="s">
        <v>144</v>
      </c>
      <c r="D1228" s="79" t="s">
        <v>3776</v>
      </c>
      <c r="E1228" s="79" t="s">
        <v>2193</v>
      </c>
      <c r="F1228" s="85">
        <v>45902</v>
      </c>
      <c r="G1228" s="80" t="s">
        <v>13</v>
      </c>
      <c r="H1228" s="84"/>
      <c r="I1228" s="78"/>
      <c r="J1228" s="80" t="s">
        <v>2</v>
      </c>
      <c r="K1228" s="80" t="s">
        <v>14</v>
      </c>
      <c r="L1228" s="80" t="s">
        <v>15</v>
      </c>
    </row>
    <row r="1229" spans="1:12" ht="15.75" x14ac:dyDescent="0.25">
      <c r="A1229" s="104" t="s">
        <v>2774</v>
      </c>
      <c r="B1229" s="104" t="s">
        <v>1426</v>
      </c>
      <c r="C1229" s="76" t="s">
        <v>3526</v>
      </c>
      <c r="D1229" s="86" t="s">
        <v>3777</v>
      </c>
      <c r="E1229" s="86" t="s">
        <v>321</v>
      </c>
      <c r="F1229" s="84">
        <v>45900</v>
      </c>
      <c r="G1229" s="76" t="s">
        <v>13</v>
      </c>
      <c r="H1229" s="84"/>
      <c r="I1229" s="78"/>
      <c r="J1229" s="76" t="s">
        <v>2</v>
      </c>
      <c r="K1229" s="76" t="s">
        <v>14</v>
      </c>
      <c r="L1229" s="76" t="s">
        <v>15</v>
      </c>
    </row>
    <row r="1230" spans="1:12" ht="15.75" x14ac:dyDescent="0.25">
      <c r="A1230" s="104" t="s">
        <v>4099</v>
      </c>
      <c r="B1230" s="104" t="s">
        <v>1484</v>
      </c>
      <c r="C1230" s="76" t="s">
        <v>207</v>
      </c>
      <c r="D1230" s="86" t="s">
        <v>1921</v>
      </c>
      <c r="E1230" s="86" t="s">
        <v>141</v>
      </c>
      <c r="F1230" s="84">
        <v>45900</v>
      </c>
      <c r="G1230" s="76" t="s">
        <v>13</v>
      </c>
      <c r="H1230" s="84"/>
      <c r="I1230" s="78"/>
      <c r="J1230" s="76" t="s">
        <v>2</v>
      </c>
      <c r="K1230" s="76" t="s">
        <v>14</v>
      </c>
      <c r="L1230" s="76" t="s">
        <v>15</v>
      </c>
    </row>
    <row r="1231" spans="1:12" ht="15.75" x14ac:dyDescent="0.25">
      <c r="A1231" s="104" t="s">
        <v>2400</v>
      </c>
      <c r="B1231" s="104" t="s">
        <v>2401</v>
      </c>
      <c r="C1231" s="76"/>
      <c r="D1231" s="86" t="s">
        <v>2402</v>
      </c>
      <c r="E1231" s="86" t="s">
        <v>163</v>
      </c>
      <c r="F1231" s="84">
        <v>45897</v>
      </c>
      <c r="G1231" s="76" t="s">
        <v>13</v>
      </c>
      <c r="H1231" s="84"/>
      <c r="I1231" s="78"/>
      <c r="J1231" s="76" t="s">
        <v>2</v>
      </c>
      <c r="K1231" s="76" t="s">
        <v>14</v>
      </c>
      <c r="L1231" s="76" t="s">
        <v>15</v>
      </c>
    </row>
    <row r="1232" spans="1:12" ht="15.75" x14ac:dyDescent="0.25">
      <c r="A1232" s="105" t="s">
        <v>1977</v>
      </c>
      <c r="B1232" s="105" t="s">
        <v>184</v>
      </c>
      <c r="C1232" s="80" t="s">
        <v>3708</v>
      </c>
      <c r="D1232" s="79" t="s">
        <v>588</v>
      </c>
      <c r="E1232" s="79" t="s">
        <v>280</v>
      </c>
      <c r="F1232" s="85">
        <v>45893</v>
      </c>
      <c r="G1232" s="80" t="s">
        <v>13</v>
      </c>
      <c r="H1232" s="85"/>
      <c r="I1232" s="84"/>
      <c r="J1232" s="80" t="s">
        <v>3</v>
      </c>
      <c r="K1232" s="80" t="s">
        <v>59</v>
      </c>
      <c r="L1232" s="80" t="s">
        <v>60</v>
      </c>
    </row>
    <row r="1233" spans="1:12" ht="15.75" x14ac:dyDescent="0.25">
      <c r="A1233" s="104" t="s">
        <v>2277</v>
      </c>
      <c r="B1233" s="104" t="s">
        <v>2278</v>
      </c>
      <c r="C1233" s="76" t="s">
        <v>1165</v>
      </c>
      <c r="D1233" s="86" t="s">
        <v>2279</v>
      </c>
      <c r="E1233" s="86" t="s">
        <v>2535</v>
      </c>
      <c r="F1233" s="84">
        <v>45745</v>
      </c>
      <c r="G1233" s="76" t="s">
        <v>13</v>
      </c>
      <c r="H1233" s="85"/>
      <c r="I1233" s="78"/>
      <c r="J1233" s="76" t="s">
        <v>246</v>
      </c>
      <c r="K1233" s="76" t="s">
        <v>14</v>
      </c>
      <c r="L1233" s="76" t="s">
        <v>15</v>
      </c>
    </row>
    <row r="1234" spans="1:12" ht="15.75" x14ac:dyDescent="0.25">
      <c r="A1234" s="104" t="s">
        <v>4100</v>
      </c>
      <c r="B1234" s="104" t="s">
        <v>609</v>
      </c>
      <c r="C1234" s="76" t="s">
        <v>115</v>
      </c>
      <c r="D1234" s="86" t="s">
        <v>4101</v>
      </c>
      <c r="E1234" s="86" t="s">
        <v>211</v>
      </c>
      <c r="F1234" s="84">
        <v>45666</v>
      </c>
      <c r="G1234" s="76" t="s">
        <v>13</v>
      </c>
      <c r="H1234" s="84"/>
      <c r="I1234" s="78"/>
      <c r="J1234" s="76" t="s">
        <v>3</v>
      </c>
      <c r="K1234" s="76" t="s">
        <v>59</v>
      </c>
      <c r="L1234" s="76" t="s">
        <v>60</v>
      </c>
    </row>
    <row r="1235" spans="1:12" ht="15.75" x14ac:dyDescent="0.25">
      <c r="A1235" s="104" t="s">
        <v>4102</v>
      </c>
      <c r="B1235" s="104" t="s">
        <v>4103</v>
      </c>
      <c r="C1235" s="76" t="s">
        <v>4104</v>
      </c>
      <c r="D1235" s="86" t="s">
        <v>588</v>
      </c>
      <c r="E1235" s="86" t="s">
        <v>2582</v>
      </c>
      <c r="F1235" s="84">
        <v>45637</v>
      </c>
      <c r="G1235" s="76" t="s">
        <v>13</v>
      </c>
      <c r="H1235" s="84"/>
      <c r="I1235" s="85"/>
      <c r="J1235" s="76" t="s">
        <v>3</v>
      </c>
      <c r="K1235" s="76" t="s">
        <v>59</v>
      </c>
      <c r="L1235" s="76" t="s">
        <v>60</v>
      </c>
    </row>
    <row r="1236" spans="1:12" ht="15.75" x14ac:dyDescent="0.25">
      <c r="A1236" s="104" t="s">
        <v>2413</v>
      </c>
      <c r="B1236" s="104" t="s">
        <v>772</v>
      </c>
      <c r="C1236" s="76" t="s">
        <v>774</v>
      </c>
      <c r="D1236" s="86" t="s">
        <v>2414</v>
      </c>
      <c r="E1236" s="86" t="s">
        <v>270</v>
      </c>
      <c r="F1236" s="84">
        <v>45584</v>
      </c>
      <c r="G1236" s="76" t="s">
        <v>13</v>
      </c>
      <c r="H1236" s="85"/>
      <c r="I1236" s="85"/>
      <c r="J1236" s="76" t="s">
        <v>2</v>
      </c>
      <c r="K1236" s="76" t="s">
        <v>14</v>
      </c>
      <c r="L1236" s="76" t="s">
        <v>15</v>
      </c>
    </row>
    <row r="1237" spans="1:12" ht="15.75" x14ac:dyDescent="0.25">
      <c r="A1237" s="104" t="s">
        <v>2891</v>
      </c>
      <c r="B1237" s="104" t="s">
        <v>2892</v>
      </c>
      <c r="C1237" s="76" t="s">
        <v>774</v>
      </c>
      <c r="D1237" s="86" t="s">
        <v>2893</v>
      </c>
      <c r="E1237" s="86" t="s">
        <v>1665</v>
      </c>
      <c r="F1237" s="84">
        <v>45523</v>
      </c>
      <c r="G1237" s="76" t="s">
        <v>13</v>
      </c>
      <c r="H1237" s="84"/>
      <c r="I1237" s="85"/>
      <c r="J1237" s="76" t="s">
        <v>2</v>
      </c>
      <c r="K1237" s="76" t="s">
        <v>14</v>
      </c>
      <c r="L1237" s="76" t="s">
        <v>15</v>
      </c>
    </row>
    <row r="1238" spans="1:12" ht="15.75" x14ac:dyDescent="0.25">
      <c r="A1238" s="104" t="s">
        <v>4105</v>
      </c>
      <c r="B1238" s="104" t="s">
        <v>4106</v>
      </c>
      <c r="C1238" s="76" t="s">
        <v>4107</v>
      </c>
      <c r="D1238" s="86" t="s">
        <v>4023</v>
      </c>
      <c r="E1238" s="86" t="s">
        <v>694</v>
      </c>
      <c r="F1238" s="84">
        <v>45483</v>
      </c>
      <c r="G1238" s="76" t="s">
        <v>13</v>
      </c>
      <c r="H1238" s="84"/>
      <c r="I1238" s="85"/>
      <c r="J1238" s="76" t="s">
        <v>2</v>
      </c>
      <c r="K1238" s="76" t="s">
        <v>14</v>
      </c>
      <c r="L1238" s="76" t="s">
        <v>15</v>
      </c>
    </row>
    <row r="1239" spans="1:12" ht="15.75" x14ac:dyDescent="0.25">
      <c r="A1239" s="104" t="s">
        <v>898</v>
      </c>
      <c r="B1239" s="104" t="s">
        <v>1269</v>
      </c>
      <c r="C1239" s="76" t="s">
        <v>144</v>
      </c>
      <c r="D1239" s="86" t="s">
        <v>2102</v>
      </c>
      <c r="E1239" s="86" t="s">
        <v>53</v>
      </c>
      <c r="F1239" s="84">
        <v>45450</v>
      </c>
      <c r="G1239" s="76" t="s">
        <v>13</v>
      </c>
      <c r="H1239" s="84"/>
      <c r="I1239" s="84"/>
      <c r="J1239" s="76" t="s">
        <v>2</v>
      </c>
      <c r="K1239" s="76" t="s">
        <v>14</v>
      </c>
      <c r="L1239" s="76" t="s">
        <v>15</v>
      </c>
    </row>
    <row r="1240" spans="1:12" ht="15.75" x14ac:dyDescent="0.25">
      <c r="A1240" s="104" t="s">
        <v>1941</v>
      </c>
      <c r="B1240" s="104" t="s">
        <v>1942</v>
      </c>
      <c r="C1240" s="76"/>
      <c r="D1240" s="86" t="s">
        <v>2894</v>
      </c>
      <c r="E1240" s="86" t="s">
        <v>1261</v>
      </c>
      <c r="F1240" s="84">
        <v>45398</v>
      </c>
      <c r="G1240" s="76" t="s">
        <v>13</v>
      </c>
      <c r="H1240" s="85"/>
      <c r="I1240" s="78"/>
      <c r="J1240" s="76" t="s">
        <v>2</v>
      </c>
      <c r="K1240" s="76" t="s">
        <v>14</v>
      </c>
      <c r="L1240" s="76" t="s">
        <v>15</v>
      </c>
    </row>
    <row r="1241" spans="1:12" ht="15.75" x14ac:dyDescent="0.25">
      <c r="A1241" s="104" t="s">
        <v>4108</v>
      </c>
      <c r="B1241" s="104" t="s">
        <v>969</v>
      </c>
      <c r="C1241" s="76" t="s">
        <v>3688</v>
      </c>
      <c r="D1241" s="86" t="s">
        <v>588</v>
      </c>
      <c r="E1241" s="86" t="s">
        <v>916</v>
      </c>
      <c r="F1241" s="84">
        <v>45367</v>
      </c>
      <c r="G1241" s="76" t="s">
        <v>13</v>
      </c>
      <c r="H1241" s="84"/>
      <c r="I1241" s="78"/>
      <c r="J1241" s="76" t="s">
        <v>3</v>
      </c>
      <c r="K1241" s="76" t="s">
        <v>59</v>
      </c>
      <c r="L1241" s="76" t="s">
        <v>60</v>
      </c>
    </row>
    <row r="1242" spans="1:12" ht="15.75" x14ac:dyDescent="0.25">
      <c r="A1242" s="104" t="s">
        <v>3783</v>
      </c>
      <c r="B1242" s="104" t="s">
        <v>1694</v>
      </c>
      <c r="C1242" s="76" t="s">
        <v>207</v>
      </c>
      <c r="D1242" s="86" t="s">
        <v>2256</v>
      </c>
      <c r="E1242" s="86" t="s">
        <v>33</v>
      </c>
      <c r="F1242" s="84">
        <v>45354</v>
      </c>
      <c r="G1242" s="76" t="s">
        <v>13</v>
      </c>
      <c r="H1242" s="84"/>
      <c r="I1242" s="78"/>
      <c r="J1242" s="76" t="s">
        <v>2</v>
      </c>
      <c r="K1242" s="76" t="s">
        <v>14</v>
      </c>
      <c r="L1242" s="76" t="s">
        <v>15</v>
      </c>
    </row>
    <row r="1243" spans="1:12" ht="15.75" x14ac:dyDescent="0.25">
      <c r="A1243" s="104" t="s">
        <v>372</v>
      </c>
      <c r="B1243" s="104" t="s">
        <v>821</v>
      </c>
      <c r="C1243" s="76"/>
      <c r="D1243" s="86" t="s">
        <v>4109</v>
      </c>
      <c r="E1243" s="86" t="s">
        <v>1217</v>
      </c>
      <c r="F1243" s="84">
        <v>45332</v>
      </c>
      <c r="G1243" s="76" t="s">
        <v>13</v>
      </c>
      <c r="H1243" s="84"/>
      <c r="I1243" s="85"/>
      <c r="J1243" s="76" t="s">
        <v>2</v>
      </c>
      <c r="K1243" s="76" t="s">
        <v>14</v>
      </c>
      <c r="L1243" s="76" t="s">
        <v>15</v>
      </c>
    </row>
    <row r="1244" spans="1:12" ht="15.75" x14ac:dyDescent="0.25">
      <c r="A1244" s="104" t="s">
        <v>2160</v>
      </c>
      <c r="B1244" s="104" t="s">
        <v>210</v>
      </c>
      <c r="C1244" s="76" t="s">
        <v>115</v>
      </c>
      <c r="D1244" s="86" t="s">
        <v>588</v>
      </c>
      <c r="E1244" s="86" t="s">
        <v>916</v>
      </c>
      <c r="F1244" s="84">
        <v>45326</v>
      </c>
      <c r="G1244" s="76" t="s">
        <v>13</v>
      </c>
      <c r="H1244" s="84"/>
      <c r="I1244" s="78"/>
      <c r="J1244" s="76" t="s">
        <v>3</v>
      </c>
      <c r="K1244" s="76" t="s">
        <v>59</v>
      </c>
      <c r="L1244" s="76" t="s">
        <v>60</v>
      </c>
    </row>
    <row r="1245" spans="1:12" ht="15.75" x14ac:dyDescent="0.25">
      <c r="A1245" s="105" t="s">
        <v>1363</v>
      </c>
      <c r="B1245" s="105" t="s">
        <v>95</v>
      </c>
      <c r="C1245" s="80" t="s">
        <v>144</v>
      </c>
      <c r="D1245" s="79" t="s">
        <v>782</v>
      </c>
      <c r="E1245" s="79" t="s">
        <v>527</v>
      </c>
      <c r="F1245" s="85">
        <v>45307</v>
      </c>
      <c r="G1245" s="76" t="s">
        <v>13</v>
      </c>
      <c r="H1245" s="85"/>
      <c r="I1245" s="78"/>
      <c r="J1245" s="80" t="s">
        <v>1</v>
      </c>
      <c r="K1245" s="80" t="s">
        <v>59</v>
      </c>
      <c r="L1245" s="80" t="s">
        <v>60</v>
      </c>
    </row>
    <row r="1246" spans="1:12" ht="15.75" x14ac:dyDescent="0.25">
      <c r="A1246" s="105" t="s">
        <v>2049</v>
      </c>
      <c r="B1246" s="105" t="s">
        <v>2050</v>
      </c>
      <c r="C1246" s="80" t="s">
        <v>2627</v>
      </c>
      <c r="D1246" s="79" t="s">
        <v>588</v>
      </c>
      <c r="E1246" s="79" t="s">
        <v>208</v>
      </c>
      <c r="F1246" s="85">
        <v>45156</v>
      </c>
      <c r="G1246" s="80" t="s">
        <v>13</v>
      </c>
      <c r="H1246" s="84"/>
      <c r="I1246" s="78"/>
      <c r="J1246" s="80" t="s">
        <v>3</v>
      </c>
      <c r="K1246" s="80" t="s">
        <v>59</v>
      </c>
      <c r="L1246" s="80" t="s">
        <v>60</v>
      </c>
    </row>
    <row r="1247" spans="1:12" ht="15.75" x14ac:dyDescent="0.25">
      <c r="A1247" s="104" t="s">
        <v>4110</v>
      </c>
      <c r="B1247" s="104" t="s">
        <v>4111</v>
      </c>
      <c r="C1247" s="76" t="s">
        <v>4112</v>
      </c>
      <c r="D1247" s="86" t="s">
        <v>588</v>
      </c>
      <c r="E1247" s="86" t="s">
        <v>208</v>
      </c>
      <c r="F1247" s="84">
        <v>45103</v>
      </c>
      <c r="G1247" s="76" t="s">
        <v>13</v>
      </c>
      <c r="H1247" s="84"/>
      <c r="I1247" s="78"/>
      <c r="J1247" s="76" t="s">
        <v>3</v>
      </c>
      <c r="K1247" s="76" t="s">
        <v>59</v>
      </c>
      <c r="L1247" s="76" t="s">
        <v>60</v>
      </c>
    </row>
    <row r="1248" spans="1:12" ht="15.75" x14ac:dyDescent="0.25">
      <c r="A1248" s="105" t="s">
        <v>2167</v>
      </c>
      <c r="B1248" s="105" t="s">
        <v>601</v>
      </c>
      <c r="C1248" s="80" t="s">
        <v>115</v>
      </c>
      <c r="D1248" s="79" t="s">
        <v>782</v>
      </c>
      <c r="E1248" s="79" t="s">
        <v>603</v>
      </c>
      <c r="F1248" s="85">
        <v>45101</v>
      </c>
      <c r="G1248" s="80" t="s">
        <v>13</v>
      </c>
      <c r="H1248" s="84"/>
      <c r="I1248" s="84"/>
      <c r="J1248" s="80" t="s">
        <v>3</v>
      </c>
      <c r="K1248" s="80" t="s">
        <v>59</v>
      </c>
      <c r="L1248" s="80" t="s">
        <v>60</v>
      </c>
    </row>
    <row r="1249" spans="1:12" ht="15.75" x14ac:dyDescent="0.25">
      <c r="A1249" s="105" t="s">
        <v>1993</v>
      </c>
      <c r="B1249" s="105" t="s">
        <v>1994</v>
      </c>
      <c r="C1249" s="80" t="s">
        <v>9</v>
      </c>
      <c r="D1249" s="79" t="s">
        <v>588</v>
      </c>
      <c r="E1249" s="79" t="s">
        <v>3131</v>
      </c>
      <c r="F1249" s="85">
        <v>45096</v>
      </c>
      <c r="G1249" s="80" t="s">
        <v>13</v>
      </c>
      <c r="H1249" s="84"/>
      <c r="I1249" s="78"/>
      <c r="J1249" s="80" t="s">
        <v>3</v>
      </c>
      <c r="K1249" s="80" t="s">
        <v>59</v>
      </c>
      <c r="L1249" s="80" t="s">
        <v>60</v>
      </c>
    </row>
    <row r="1250" spans="1:12" ht="15.75" x14ac:dyDescent="0.25">
      <c r="A1250" s="105" t="s">
        <v>4113</v>
      </c>
      <c r="B1250" s="105" t="s">
        <v>139</v>
      </c>
      <c r="C1250" s="80" t="s">
        <v>91</v>
      </c>
      <c r="D1250" s="79" t="s">
        <v>588</v>
      </c>
      <c r="E1250" s="79" t="s">
        <v>501</v>
      </c>
      <c r="F1250" s="85">
        <v>45096</v>
      </c>
      <c r="G1250" s="80" t="s">
        <v>13</v>
      </c>
      <c r="H1250" s="85"/>
      <c r="I1250" s="78"/>
      <c r="J1250" s="80" t="s">
        <v>3</v>
      </c>
      <c r="K1250" s="80" t="s">
        <v>59</v>
      </c>
      <c r="L1250" s="80" t="s">
        <v>60</v>
      </c>
    </row>
    <row r="1251" spans="1:12" ht="15.75" x14ac:dyDescent="0.25">
      <c r="A1251" s="105" t="s">
        <v>2172</v>
      </c>
      <c r="B1251" s="105" t="s">
        <v>2173</v>
      </c>
      <c r="C1251" s="80" t="s">
        <v>1165</v>
      </c>
      <c r="D1251" s="79" t="s">
        <v>4114</v>
      </c>
      <c r="E1251" s="79" t="s">
        <v>508</v>
      </c>
      <c r="F1251" s="85">
        <v>45096</v>
      </c>
      <c r="G1251" s="80" t="s">
        <v>13</v>
      </c>
      <c r="H1251" s="84"/>
      <c r="I1251" s="78"/>
      <c r="J1251" s="80" t="s">
        <v>3</v>
      </c>
      <c r="K1251" s="80" t="s">
        <v>59</v>
      </c>
      <c r="L1251" s="80" t="s">
        <v>60</v>
      </c>
    </row>
    <row r="1252" spans="1:12" ht="15.75" x14ac:dyDescent="0.25">
      <c r="A1252" s="104" t="s">
        <v>2358</v>
      </c>
      <c r="B1252" s="104" t="s">
        <v>8</v>
      </c>
      <c r="C1252" s="76" t="s">
        <v>704</v>
      </c>
      <c r="D1252" s="86" t="s">
        <v>1654</v>
      </c>
      <c r="E1252" s="86" t="s">
        <v>53</v>
      </c>
      <c r="F1252" s="84">
        <v>45077</v>
      </c>
      <c r="G1252" s="76" t="s">
        <v>13</v>
      </c>
      <c r="H1252" s="84"/>
      <c r="I1252" s="78"/>
      <c r="J1252" s="76" t="s">
        <v>2</v>
      </c>
      <c r="K1252" s="76" t="s">
        <v>14</v>
      </c>
      <c r="L1252" s="76" t="s">
        <v>15</v>
      </c>
    </row>
    <row r="1253" spans="1:12" ht="15.75" x14ac:dyDescent="0.25">
      <c r="A1253" s="104" t="s">
        <v>2047</v>
      </c>
      <c r="B1253" s="104" t="s">
        <v>2048</v>
      </c>
      <c r="C1253" s="76" t="s">
        <v>63</v>
      </c>
      <c r="D1253" s="86" t="s">
        <v>201</v>
      </c>
      <c r="E1253" s="86" t="s">
        <v>623</v>
      </c>
      <c r="F1253" s="84">
        <v>45000</v>
      </c>
      <c r="G1253" s="76" t="s">
        <v>13</v>
      </c>
      <c r="H1253" s="84"/>
      <c r="I1253" s="78"/>
      <c r="J1253" s="76" t="s">
        <v>3</v>
      </c>
      <c r="K1253" s="76" t="s">
        <v>59</v>
      </c>
      <c r="L1253" s="76" t="s">
        <v>60</v>
      </c>
    </row>
    <row r="1254" spans="1:12" ht="15.75" x14ac:dyDescent="0.25">
      <c r="A1254" s="104" t="s">
        <v>2326</v>
      </c>
      <c r="B1254" s="104" t="s">
        <v>2327</v>
      </c>
      <c r="C1254" s="76"/>
      <c r="D1254" s="86" t="s">
        <v>588</v>
      </c>
      <c r="E1254" s="86" t="s">
        <v>1322</v>
      </c>
      <c r="F1254" s="84">
        <v>45000</v>
      </c>
      <c r="G1254" s="76" t="s">
        <v>13</v>
      </c>
      <c r="H1254" s="85"/>
      <c r="I1254" s="78"/>
      <c r="J1254" s="76" t="s">
        <v>1</v>
      </c>
      <c r="K1254" s="76" t="s">
        <v>59</v>
      </c>
      <c r="L1254" s="76" t="s">
        <v>60</v>
      </c>
    </row>
    <row r="1255" spans="1:12" ht="15.75" x14ac:dyDescent="0.25">
      <c r="A1255" s="109" t="s">
        <v>4115</v>
      </c>
      <c r="B1255" s="109" t="s">
        <v>67</v>
      </c>
      <c r="C1255" s="98" t="s">
        <v>187</v>
      </c>
      <c r="D1255" s="96" t="s">
        <v>588</v>
      </c>
      <c r="E1255" s="96" t="s">
        <v>249</v>
      </c>
      <c r="F1255" s="108">
        <v>44923</v>
      </c>
      <c r="G1255" s="98" t="s">
        <v>13</v>
      </c>
      <c r="H1255" s="95"/>
      <c r="I1255" s="95"/>
      <c r="J1255" s="98" t="s">
        <v>3</v>
      </c>
      <c r="K1255" s="98" t="s">
        <v>59</v>
      </c>
      <c r="L1255" s="98" t="s">
        <v>60</v>
      </c>
    </row>
    <row r="1256" spans="1:12" ht="15.75" x14ac:dyDescent="0.25">
      <c r="A1256" s="105" t="s">
        <v>3787</v>
      </c>
      <c r="B1256" s="105" t="s">
        <v>74</v>
      </c>
      <c r="C1256" s="80" t="s">
        <v>1076</v>
      </c>
      <c r="D1256" s="79" t="s">
        <v>2328</v>
      </c>
      <c r="E1256" s="79" t="s">
        <v>570</v>
      </c>
      <c r="F1256" s="85">
        <v>44880</v>
      </c>
      <c r="G1256" s="80" t="s">
        <v>13</v>
      </c>
      <c r="H1256" s="84"/>
      <c r="I1256" s="78"/>
      <c r="J1256" s="80" t="s">
        <v>2</v>
      </c>
      <c r="K1256" s="80" t="s">
        <v>14</v>
      </c>
      <c r="L1256" s="80" t="s">
        <v>15</v>
      </c>
    </row>
    <row r="1257" spans="1:12" ht="15.75" x14ac:dyDescent="0.25">
      <c r="A1257" s="104" t="s">
        <v>4116</v>
      </c>
      <c r="B1257" s="104" t="s">
        <v>3805</v>
      </c>
      <c r="C1257" s="76"/>
      <c r="D1257" s="86" t="s">
        <v>2135</v>
      </c>
      <c r="E1257" s="86" t="s">
        <v>198</v>
      </c>
      <c r="F1257" s="84">
        <v>44820</v>
      </c>
      <c r="G1257" s="76" t="s">
        <v>13</v>
      </c>
      <c r="H1257" s="84"/>
      <c r="I1257" s="78"/>
      <c r="J1257" s="76" t="s">
        <v>2</v>
      </c>
      <c r="K1257" s="76" t="s">
        <v>14</v>
      </c>
      <c r="L1257" s="76" t="s">
        <v>15</v>
      </c>
    </row>
    <row r="1258" spans="1:12" ht="15.75" x14ac:dyDescent="0.25">
      <c r="A1258" s="104" t="s">
        <v>2163</v>
      </c>
      <c r="B1258" s="104" t="s">
        <v>35</v>
      </c>
      <c r="C1258" s="76" t="s">
        <v>3001</v>
      </c>
      <c r="D1258" s="86" t="s">
        <v>588</v>
      </c>
      <c r="E1258" s="86" t="s">
        <v>916</v>
      </c>
      <c r="F1258" s="84">
        <v>44816</v>
      </c>
      <c r="G1258" s="76" t="s">
        <v>13</v>
      </c>
      <c r="H1258" s="84"/>
      <c r="I1258" s="78"/>
      <c r="J1258" s="76" t="s">
        <v>3</v>
      </c>
      <c r="K1258" s="76" t="s">
        <v>59</v>
      </c>
      <c r="L1258" s="76" t="s">
        <v>60</v>
      </c>
    </row>
    <row r="1259" spans="1:12" ht="15.75" x14ac:dyDescent="0.25">
      <c r="A1259" s="105" t="s">
        <v>2230</v>
      </c>
      <c r="B1259" s="105" t="s">
        <v>1782</v>
      </c>
      <c r="C1259" s="80" t="s">
        <v>3780</v>
      </c>
      <c r="D1259" s="79" t="s">
        <v>588</v>
      </c>
      <c r="E1259" s="79" t="s">
        <v>497</v>
      </c>
      <c r="F1259" s="85">
        <v>44786</v>
      </c>
      <c r="G1259" s="80" t="s">
        <v>13</v>
      </c>
      <c r="H1259" s="84"/>
      <c r="I1259" s="78"/>
      <c r="J1259" s="80" t="s">
        <v>3</v>
      </c>
      <c r="K1259" s="80" t="s">
        <v>59</v>
      </c>
      <c r="L1259" s="80" t="s">
        <v>60</v>
      </c>
    </row>
    <row r="1260" spans="1:12" ht="15.75" x14ac:dyDescent="0.25">
      <c r="A1260" s="104" t="s">
        <v>2897</v>
      </c>
      <c r="B1260" s="104" t="s">
        <v>1204</v>
      </c>
      <c r="C1260" s="76" t="s">
        <v>3788</v>
      </c>
      <c r="D1260" s="86" t="s">
        <v>2898</v>
      </c>
      <c r="E1260" s="86" t="s">
        <v>141</v>
      </c>
      <c r="F1260" s="84">
        <v>44766</v>
      </c>
      <c r="G1260" s="76" t="s">
        <v>13</v>
      </c>
      <c r="H1260" s="84"/>
      <c r="I1260" s="84"/>
      <c r="J1260" s="76" t="s">
        <v>2</v>
      </c>
      <c r="K1260" s="76" t="s">
        <v>14</v>
      </c>
      <c r="L1260" s="76" t="s">
        <v>15</v>
      </c>
    </row>
    <row r="1261" spans="1:12" ht="15.75" x14ac:dyDescent="0.25">
      <c r="A1261" s="104" t="s">
        <v>2245</v>
      </c>
      <c r="B1261" s="104" t="s">
        <v>2147</v>
      </c>
      <c r="C1261" s="76" t="s">
        <v>704</v>
      </c>
      <c r="D1261" s="86" t="s">
        <v>2246</v>
      </c>
      <c r="E1261" s="86" t="s">
        <v>505</v>
      </c>
      <c r="F1261" s="84">
        <v>44737</v>
      </c>
      <c r="G1261" s="76" t="s">
        <v>13</v>
      </c>
      <c r="H1261" s="84"/>
      <c r="I1261" s="85"/>
      <c r="J1261" s="76" t="s">
        <v>2</v>
      </c>
      <c r="K1261" s="76" t="s">
        <v>14</v>
      </c>
      <c r="L1261" s="76" t="s">
        <v>15</v>
      </c>
    </row>
    <row r="1262" spans="1:12" ht="15.75" x14ac:dyDescent="0.25">
      <c r="A1262" s="104" t="s">
        <v>1756</v>
      </c>
      <c r="B1262" s="104" t="s">
        <v>1183</v>
      </c>
      <c r="C1262" s="76"/>
      <c r="D1262" s="86" t="s">
        <v>588</v>
      </c>
      <c r="E1262" s="86" t="s">
        <v>205</v>
      </c>
      <c r="F1262" s="84">
        <v>44726</v>
      </c>
      <c r="G1262" s="76" t="s">
        <v>13</v>
      </c>
      <c r="H1262" s="84"/>
      <c r="I1262" s="78"/>
      <c r="J1262" s="76" t="s">
        <v>1</v>
      </c>
      <c r="K1262" s="76" t="s">
        <v>59</v>
      </c>
      <c r="L1262" s="76" t="s">
        <v>60</v>
      </c>
    </row>
    <row r="1263" spans="1:12" ht="15.75" x14ac:dyDescent="0.25">
      <c r="A1263" s="104" t="s">
        <v>2899</v>
      </c>
      <c r="B1263" s="104" t="s">
        <v>2900</v>
      </c>
      <c r="C1263" s="76" t="s">
        <v>1575</v>
      </c>
      <c r="D1263" s="86" t="s">
        <v>2901</v>
      </c>
      <c r="E1263" s="86" t="s">
        <v>120</v>
      </c>
      <c r="F1263" s="84">
        <v>44699</v>
      </c>
      <c r="G1263" s="76" t="s">
        <v>13</v>
      </c>
      <c r="H1263" s="84"/>
      <c r="I1263" s="78"/>
      <c r="J1263" s="76" t="s">
        <v>2</v>
      </c>
      <c r="K1263" s="76" t="s">
        <v>14</v>
      </c>
      <c r="L1263" s="76" t="s">
        <v>15</v>
      </c>
    </row>
    <row r="1264" spans="1:12" ht="15.75" x14ac:dyDescent="0.25">
      <c r="A1264" s="105" t="s">
        <v>1930</v>
      </c>
      <c r="B1264" s="105" t="s">
        <v>1931</v>
      </c>
      <c r="C1264" s="80" t="s">
        <v>1111</v>
      </c>
      <c r="D1264" s="79" t="s">
        <v>782</v>
      </c>
      <c r="E1264" s="79" t="s">
        <v>2582</v>
      </c>
      <c r="F1264" s="85">
        <v>44640</v>
      </c>
      <c r="G1264" s="76" t="s">
        <v>13</v>
      </c>
      <c r="H1264" s="85"/>
      <c r="I1264" s="85"/>
      <c r="J1264" s="80" t="s">
        <v>3</v>
      </c>
      <c r="K1264" s="80" t="s">
        <v>59</v>
      </c>
      <c r="L1264" s="80" t="s">
        <v>60</v>
      </c>
    </row>
    <row r="1265" spans="1:12" ht="15.75" x14ac:dyDescent="0.25">
      <c r="A1265" s="105" t="s">
        <v>2087</v>
      </c>
      <c r="B1265" s="105" t="s">
        <v>774</v>
      </c>
      <c r="C1265" s="80" t="s">
        <v>115</v>
      </c>
      <c r="D1265" s="79" t="s">
        <v>588</v>
      </c>
      <c r="E1265" s="79" t="s">
        <v>297</v>
      </c>
      <c r="F1265" s="85">
        <v>44625</v>
      </c>
      <c r="G1265" s="80" t="s">
        <v>13</v>
      </c>
      <c r="H1265" s="85"/>
      <c r="I1265" s="78"/>
      <c r="J1265" s="80" t="s">
        <v>3</v>
      </c>
      <c r="K1265" s="80" t="s">
        <v>59</v>
      </c>
      <c r="L1265" s="80" t="s">
        <v>60</v>
      </c>
    </row>
    <row r="1266" spans="1:12" ht="15.75" x14ac:dyDescent="0.25">
      <c r="A1266" s="105" t="s">
        <v>1554</v>
      </c>
      <c r="B1266" s="105" t="s">
        <v>1555</v>
      </c>
      <c r="C1266" s="80" t="s">
        <v>1125</v>
      </c>
      <c r="D1266" s="79" t="s">
        <v>1556</v>
      </c>
      <c r="E1266" s="79" t="s">
        <v>205</v>
      </c>
      <c r="F1266" s="85">
        <v>44546</v>
      </c>
      <c r="G1266" s="76" t="s">
        <v>13</v>
      </c>
      <c r="H1266" s="85">
        <v>45833</v>
      </c>
      <c r="I1266" s="78"/>
      <c r="J1266" s="80" t="s">
        <v>0</v>
      </c>
      <c r="K1266" s="80" t="s">
        <v>14</v>
      </c>
      <c r="L1266" s="76" t="s">
        <v>7373</v>
      </c>
    </row>
    <row r="1267" spans="1:12" ht="15.75" x14ac:dyDescent="0.25">
      <c r="A1267" s="104" t="s">
        <v>2444</v>
      </c>
      <c r="B1267" s="104" t="s">
        <v>2157</v>
      </c>
      <c r="C1267" s="76" t="s">
        <v>144</v>
      </c>
      <c r="D1267" s="86" t="s">
        <v>359</v>
      </c>
      <c r="E1267" s="86" t="s">
        <v>3928</v>
      </c>
      <c r="F1267" s="84">
        <v>44535</v>
      </c>
      <c r="G1267" s="76" t="s">
        <v>13</v>
      </c>
      <c r="H1267" s="85"/>
      <c r="I1267" s="85"/>
      <c r="J1267" s="76" t="s">
        <v>2</v>
      </c>
      <c r="K1267" s="76" t="s">
        <v>14</v>
      </c>
      <c r="L1267" s="76" t="s">
        <v>15</v>
      </c>
    </row>
    <row r="1268" spans="1:12" ht="15.75" x14ac:dyDescent="0.25">
      <c r="A1268" s="104" t="s">
        <v>2226</v>
      </c>
      <c r="B1268" s="104" t="s">
        <v>8</v>
      </c>
      <c r="C1268" s="76" t="s">
        <v>1269</v>
      </c>
      <c r="D1268" s="86" t="s">
        <v>588</v>
      </c>
      <c r="E1268" s="86" t="s">
        <v>916</v>
      </c>
      <c r="F1268" s="84">
        <v>44452</v>
      </c>
      <c r="G1268" s="76" t="s">
        <v>13</v>
      </c>
      <c r="H1268" s="84"/>
      <c r="I1268" s="78"/>
      <c r="J1268" s="76" t="s">
        <v>3</v>
      </c>
      <c r="K1268" s="76" t="s">
        <v>59</v>
      </c>
      <c r="L1268" s="76" t="s">
        <v>60</v>
      </c>
    </row>
    <row r="1269" spans="1:12" ht="15.75" x14ac:dyDescent="0.25">
      <c r="A1269" s="104" t="s">
        <v>1456</v>
      </c>
      <c r="B1269" s="104" t="s">
        <v>1269</v>
      </c>
      <c r="C1269" s="76" t="s">
        <v>344</v>
      </c>
      <c r="D1269" s="86" t="s">
        <v>1752</v>
      </c>
      <c r="E1269" s="86" t="s">
        <v>435</v>
      </c>
      <c r="F1269" s="84">
        <v>44370</v>
      </c>
      <c r="G1269" s="76" t="s">
        <v>13</v>
      </c>
      <c r="H1269" s="84"/>
      <c r="I1269" s="78"/>
      <c r="J1269" s="76" t="s">
        <v>2</v>
      </c>
      <c r="K1269" s="76" t="s">
        <v>14</v>
      </c>
      <c r="L1269" s="76" t="s">
        <v>15</v>
      </c>
    </row>
    <row r="1270" spans="1:12" ht="15.75" x14ac:dyDescent="0.25">
      <c r="A1270" s="105" t="s">
        <v>209</v>
      </c>
      <c r="B1270" s="105" t="s">
        <v>4117</v>
      </c>
      <c r="C1270" s="80" t="s">
        <v>1074</v>
      </c>
      <c r="D1270" s="79" t="s">
        <v>588</v>
      </c>
      <c r="E1270" s="79" t="s">
        <v>2582</v>
      </c>
      <c r="F1270" s="85">
        <v>44359</v>
      </c>
      <c r="G1270" s="80" t="s">
        <v>13</v>
      </c>
      <c r="H1270" s="84"/>
      <c r="I1270" s="84"/>
      <c r="J1270" s="80" t="s">
        <v>3</v>
      </c>
      <c r="K1270" s="80" t="s">
        <v>59</v>
      </c>
      <c r="L1270" s="80" t="s">
        <v>60</v>
      </c>
    </row>
    <row r="1271" spans="1:12" ht="15.75" x14ac:dyDescent="0.25">
      <c r="A1271" s="104" t="s">
        <v>2876</v>
      </c>
      <c r="B1271" s="104" t="s">
        <v>2877</v>
      </c>
      <c r="C1271" s="76" t="s">
        <v>3775</v>
      </c>
      <c r="D1271" s="86" t="s">
        <v>588</v>
      </c>
      <c r="E1271" s="86" t="s">
        <v>625</v>
      </c>
      <c r="F1271" s="84">
        <v>44312</v>
      </c>
      <c r="G1271" s="76" t="s">
        <v>13</v>
      </c>
      <c r="H1271" s="84"/>
      <c r="I1271" s="78"/>
      <c r="J1271" s="76" t="s">
        <v>3</v>
      </c>
      <c r="K1271" s="76" t="s">
        <v>59</v>
      </c>
      <c r="L1271" s="76" t="s">
        <v>60</v>
      </c>
    </row>
    <row r="1272" spans="1:12" ht="15.75" x14ac:dyDescent="0.25">
      <c r="A1272" s="104" t="s">
        <v>4118</v>
      </c>
      <c r="B1272" s="104" t="s">
        <v>2336</v>
      </c>
      <c r="C1272" s="76" t="s">
        <v>3763</v>
      </c>
      <c r="D1272" s="86" t="s">
        <v>588</v>
      </c>
      <c r="E1272" s="86" t="s">
        <v>297</v>
      </c>
      <c r="F1272" s="84">
        <v>44304</v>
      </c>
      <c r="G1272" s="76" t="s">
        <v>13</v>
      </c>
      <c r="H1272" s="84"/>
      <c r="I1272" s="78"/>
      <c r="J1272" s="76" t="s">
        <v>3</v>
      </c>
      <c r="K1272" s="76" t="s">
        <v>59</v>
      </c>
      <c r="L1272" s="76" t="s">
        <v>60</v>
      </c>
    </row>
    <row r="1273" spans="1:12" ht="15.75" x14ac:dyDescent="0.25">
      <c r="A1273" s="105" t="s">
        <v>2086</v>
      </c>
      <c r="B1273" s="105" t="s">
        <v>465</v>
      </c>
      <c r="C1273" s="80" t="s">
        <v>1827</v>
      </c>
      <c r="D1273" s="79" t="s">
        <v>588</v>
      </c>
      <c r="E1273" s="79" t="s">
        <v>270</v>
      </c>
      <c r="F1273" s="85">
        <v>44294</v>
      </c>
      <c r="G1273" s="80" t="s">
        <v>13</v>
      </c>
      <c r="H1273" s="84"/>
      <c r="I1273" s="84"/>
      <c r="J1273" s="80" t="s">
        <v>3</v>
      </c>
      <c r="K1273" s="80" t="s">
        <v>59</v>
      </c>
      <c r="L1273" s="80" t="s">
        <v>60</v>
      </c>
    </row>
    <row r="1274" spans="1:12" ht="15.75" x14ac:dyDescent="0.25">
      <c r="A1274" s="104" t="s">
        <v>2598</v>
      </c>
      <c r="B1274" s="104" t="s">
        <v>468</v>
      </c>
      <c r="C1274" s="76" t="s">
        <v>3412</v>
      </c>
      <c r="D1274" s="86" t="s">
        <v>2599</v>
      </c>
      <c r="E1274" s="86" t="s">
        <v>96</v>
      </c>
      <c r="F1274" s="84">
        <v>44154</v>
      </c>
      <c r="G1274" s="76" t="s">
        <v>13</v>
      </c>
      <c r="H1274" s="84"/>
      <c r="I1274" s="78"/>
      <c r="J1274" s="76" t="s">
        <v>2</v>
      </c>
      <c r="K1274" s="76" t="s">
        <v>14</v>
      </c>
      <c r="L1274" s="76" t="s">
        <v>15</v>
      </c>
    </row>
    <row r="1275" spans="1:12" ht="15.75" x14ac:dyDescent="0.25">
      <c r="A1275" s="104" t="s">
        <v>2357</v>
      </c>
      <c r="B1275" s="104" t="s">
        <v>559</v>
      </c>
      <c r="C1275" s="76" t="s">
        <v>358</v>
      </c>
      <c r="D1275" s="86" t="s">
        <v>1654</v>
      </c>
      <c r="E1275" s="86" t="s">
        <v>53</v>
      </c>
      <c r="F1275" s="84">
        <v>44153</v>
      </c>
      <c r="G1275" s="76" t="s">
        <v>13</v>
      </c>
      <c r="H1275" s="84"/>
      <c r="I1275" s="78"/>
      <c r="J1275" s="76" t="s">
        <v>2</v>
      </c>
      <c r="K1275" s="76" t="s">
        <v>14</v>
      </c>
      <c r="L1275" s="76" t="s">
        <v>15</v>
      </c>
    </row>
    <row r="1276" spans="1:12" ht="15.75" x14ac:dyDescent="0.25">
      <c r="A1276" s="104" t="s">
        <v>2239</v>
      </c>
      <c r="B1276" s="104" t="s">
        <v>2099</v>
      </c>
      <c r="C1276" s="76" t="s">
        <v>3748</v>
      </c>
      <c r="D1276" s="86" t="s">
        <v>588</v>
      </c>
      <c r="E1276" s="86" t="s">
        <v>916</v>
      </c>
      <c r="F1276" s="84">
        <v>44146</v>
      </c>
      <c r="G1276" s="76" t="s">
        <v>13</v>
      </c>
      <c r="H1276" s="85"/>
      <c r="I1276" s="78"/>
      <c r="J1276" s="76" t="s">
        <v>1</v>
      </c>
      <c r="K1276" s="76" t="s">
        <v>59</v>
      </c>
      <c r="L1276" s="76" t="s">
        <v>60</v>
      </c>
    </row>
    <row r="1277" spans="1:12" ht="15.75" x14ac:dyDescent="0.25">
      <c r="A1277" s="105" t="s">
        <v>4119</v>
      </c>
      <c r="B1277" s="105" t="s">
        <v>17</v>
      </c>
      <c r="C1277" s="80" t="s">
        <v>2810</v>
      </c>
      <c r="D1277" s="79" t="s">
        <v>2503</v>
      </c>
      <c r="E1277" s="79" t="s">
        <v>297</v>
      </c>
      <c r="F1277" s="85">
        <v>44140</v>
      </c>
      <c r="G1277" s="76" t="s">
        <v>13</v>
      </c>
      <c r="H1277" s="85">
        <v>900</v>
      </c>
      <c r="I1277" s="78"/>
      <c r="J1277" s="80" t="s">
        <v>3</v>
      </c>
      <c r="K1277" s="80" t="s">
        <v>59</v>
      </c>
      <c r="L1277" s="80" t="s">
        <v>60</v>
      </c>
    </row>
    <row r="1278" spans="1:12" ht="15.75" x14ac:dyDescent="0.25">
      <c r="A1278" s="105" t="s">
        <v>4120</v>
      </c>
      <c r="B1278" s="105" t="s">
        <v>944</v>
      </c>
      <c r="C1278" s="80" t="s">
        <v>87</v>
      </c>
      <c r="D1278" s="79" t="s">
        <v>588</v>
      </c>
      <c r="E1278" s="79" t="s">
        <v>211</v>
      </c>
      <c r="F1278" s="85">
        <v>44139</v>
      </c>
      <c r="G1278" s="80" t="s">
        <v>13</v>
      </c>
      <c r="H1278" s="84"/>
      <c r="I1278" s="78"/>
      <c r="J1278" s="80" t="s">
        <v>3</v>
      </c>
      <c r="K1278" s="80" t="s">
        <v>59</v>
      </c>
      <c r="L1278" s="80" t="s">
        <v>60</v>
      </c>
    </row>
    <row r="1279" spans="1:12" ht="15.75" x14ac:dyDescent="0.25">
      <c r="A1279" s="105" t="s">
        <v>2170</v>
      </c>
      <c r="B1279" s="105" t="s">
        <v>641</v>
      </c>
      <c r="C1279" s="80" t="s">
        <v>144</v>
      </c>
      <c r="D1279" s="79" t="s">
        <v>588</v>
      </c>
      <c r="E1279" s="79" t="s">
        <v>297</v>
      </c>
      <c r="F1279" s="85">
        <v>44130</v>
      </c>
      <c r="G1279" s="76" t="s">
        <v>13</v>
      </c>
      <c r="H1279" s="85">
        <v>1000</v>
      </c>
      <c r="I1279" s="78"/>
      <c r="J1279" s="80" t="s">
        <v>3</v>
      </c>
      <c r="K1279" s="80" t="s">
        <v>59</v>
      </c>
      <c r="L1279" s="80" t="s">
        <v>60</v>
      </c>
    </row>
    <row r="1280" spans="1:12" ht="15.75" x14ac:dyDescent="0.25">
      <c r="A1280" s="105" t="s">
        <v>2270</v>
      </c>
      <c r="B1280" s="105" t="s">
        <v>315</v>
      </c>
      <c r="C1280" s="80" t="s">
        <v>3782</v>
      </c>
      <c r="D1280" s="79" t="s">
        <v>782</v>
      </c>
      <c r="E1280" s="79" t="s">
        <v>1263</v>
      </c>
      <c r="F1280" s="85">
        <v>44116</v>
      </c>
      <c r="G1280" s="80" t="s">
        <v>13</v>
      </c>
      <c r="H1280" s="85">
        <v>2000</v>
      </c>
      <c r="I1280" s="78"/>
      <c r="J1280" s="80" t="s">
        <v>3</v>
      </c>
      <c r="K1280" s="80" t="s">
        <v>59</v>
      </c>
      <c r="L1280" s="80" t="s">
        <v>60</v>
      </c>
    </row>
    <row r="1281" spans="1:12" ht="15.75" x14ac:dyDescent="0.25">
      <c r="A1281" s="105" t="s">
        <v>2217</v>
      </c>
      <c r="B1281" s="105" t="s">
        <v>2218</v>
      </c>
      <c r="C1281" s="80" t="s">
        <v>3784</v>
      </c>
      <c r="D1281" s="79" t="s">
        <v>588</v>
      </c>
      <c r="E1281" s="79" t="s">
        <v>459</v>
      </c>
      <c r="F1281" s="85">
        <v>44081</v>
      </c>
      <c r="G1281" s="80" t="s">
        <v>13</v>
      </c>
      <c r="H1281" s="85"/>
      <c r="I1281" s="84"/>
      <c r="J1281" s="80" t="s">
        <v>3</v>
      </c>
      <c r="K1281" s="80" t="s">
        <v>59</v>
      </c>
      <c r="L1281" s="80" t="s">
        <v>60</v>
      </c>
    </row>
    <row r="1282" spans="1:12" ht="15.75" x14ac:dyDescent="0.25">
      <c r="A1282" s="105" t="s">
        <v>1136</v>
      </c>
      <c r="B1282" s="105" t="s">
        <v>42</v>
      </c>
      <c r="C1282" s="80" t="s">
        <v>898</v>
      </c>
      <c r="D1282" s="79" t="s">
        <v>588</v>
      </c>
      <c r="E1282" s="79" t="s">
        <v>2346</v>
      </c>
      <c r="F1282" s="84">
        <v>44060</v>
      </c>
      <c r="G1282" s="76" t="s">
        <v>13</v>
      </c>
      <c r="H1282" s="85"/>
      <c r="I1282" s="78"/>
      <c r="J1282" s="76" t="s">
        <v>3</v>
      </c>
      <c r="K1282" s="76" t="s">
        <v>59</v>
      </c>
      <c r="L1282" s="76" t="s">
        <v>60</v>
      </c>
    </row>
    <row r="1283" spans="1:12" ht="15.75" x14ac:dyDescent="0.25">
      <c r="A1283" s="105" t="s">
        <v>2072</v>
      </c>
      <c r="B1283" s="105" t="s">
        <v>1256</v>
      </c>
      <c r="C1283" s="80" t="s">
        <v>704</v>
      </c>
      <c r="D1283" s="79" t="s">
        <v>588</v>
      </c>
      <c r="E1283" s="79" t="s">
        <v>625</v>
      </c>
      <c r="F1283" s="85">
        <v>44040</v>
      </c>
      <c r="G1283" s="80" t="s">
        <v>13</v>
      </c>
      <c r="H1283" s="84"/>
      <c r="I1283" s="78"/>
      <c r="J1283" s="80" t="s">
        <v>3</v>
      </c>
      <c r="K1283" s="80" t="s">
        <v>59</v>
      </c>
      <c r="L1283" s="80" t="s">
        <v>60</v>
      </c>
    </row>
    <row r="1284" spans="1:12" ht="15.75" x14ac:dyDescent="0.25">
      <c r="A1284" s="105" t="s">
        <v>2331</v>
      </c>
      <c r="B1284" s="105" t="s">
        <v>448</v>
      </c>
      <c r="C1284" s="80" t="s">
        <v>139</v>
      </c>
      <c r="D1284" s="79" t="s">
        <v>588</v>
      </c>
      <c r="E1284" s="79" t="s">
        <v>607</v>
      </c>
      <c r="F1284" s="85">
        <v>44007</v>
      </c>
      <c r="G1284" s="76" t="s">
        <v>13</v>
      </c>
      <c r="H1284" s="85"/>
      <c r="I1284" s="78"/>
      <c r="J1284" s="80" t="s">
        <v>3</v>
      </c>
      <c r="K1284" s="80" t="s">
        <v>59</v>
      </c>
      <c r="L1284" s="80" t="s">
        <v>60</v>
      </c>
    </row>
    <row r="1285" spans="1:12" ht="15.75" x14ac:dyDescent="0.25">
      <c r="A1285" s="105" t="s">
        <v>2883</v>
      </c>
      <c r="B1285" s="105" t="s">
        <v>2884</v>
      </c>
      <c r="C1285" s="80" t="s">
        <v>3786</v>
      </c>
      <c r="D1285" s="79" t="s">
        <v>588</v>
      </c>
      <c r="E1285" s="79" t="s">
        <v>490</v>
      </c>
      <c r="F1285" s="85">
        <v>43998</v>
      </c>
      <c r="G1285" s="76" t="s">
        <v>13</v>
      </c>
      <c r="H1285" s="85"/>
      <c r="I1285" s="78"/>
      <c r="J1285" s="80" t="s">
        <v>1</v>
      </c>
      <c r="K1285" s="80" t="s">
        <v>59</v>
      </c>
      <c r="L1285" s="80" t="s">
        <v>60</v>
      </c>
    </row>
    <row r="1286" spans="1:12" ht="15.75" x14ac:dyDescent="0.25">
      <c r="A1286" s="105" t="s">
        <v>2889</v>
      </c>
      <c r="B1286" s="105" t="s">
        <v>1102</v>
      </c>
      <c r="C1286" s="80" t="s">
        <v>237</v>
      </c>
      <c r="D1286" s="79" t="s">
        <v>588</v>
      </c>
      <c r="E1286" s="79" t="s">
        <v>490</v>
      </c>
      <c r="F1286" s="85">
        <v>43998</v>
      </c>
      <c r="G1286" s="80" t="s">
        <v>13</v>
      </c>
      <c r="H1286" s="84"/>
      <c r="I1286" s="78"/>
      <c r="J1286" s="80" t="s">
        <v>3</v>
      </c>
      <c r="K1286" s="80" t="s">
        <v>59</v>
      </c>
      <c r="L1286" s="80" t="s">
        <v>60</v>
      </c>
    </row>
    <row r="1287" spans="1:12" ht="15.75" x14ac:dyDescent="0.25">
      <c r="A1287" s="104" t="s">
        <v>4121</v>
      </c>
      <c r="B1287" s="104" t="s">
        <v>4122</v>
      </c>
      <c r="C1287" s="76" t="s">
        <v>774</v>
      </c>
      <c r="D1287" s="86" t="s">
        <v>588</v>
      </c>
      <c r="E1287" s="86" t="s">
        <v>535</v>
      </c>
      <c r="F1287" s="84">
        <v>43998</v>
      </c>
      <c r="G1287" s="76" t="s">
        <v>13</v>
      </c>
      <c r="H1287" s="84"/>
      <c r="I1287" s="85"/>
      <c r="J1287" s="76" t="s">
        <v>1</v>
      </c>
      <c r="K1287" s="76" t="s">
        <v>59</v>
      </c>
      <c r="L1287" s="76" t="s">
        <v>60</v>
      </c>
    </row>
    <row r="1288" spans="1:12" ht="15.75" x14ac:dyDescent="0.25">
      <c r="A1288" s="104" t="s">
        <v>2906</v>
      </c>
      <c r="B1288" s="104" t="s">
        <v>8</v>
      </c>
      <c r="C1288" s="76" t="s">
        <v>1803</v>
      </c>
      <c r="D1288" s="86" t="s">
        <v>2907</v>
      </c>
      <c r="E1288" s="86" t="s">
        <v>1354</v>
      </c>
      <c r="F1288" s="84">
        <v>43860</v>
      </c>
      <c r="G1288" s="76" t="s">
        <v>13</v>
      </c>
      <c r="H1288" s="84"/>
      <c r="I1288" s="84"/>
      <c r="J1288" s="76" t="s">
        <v>2</v>
      </c>
      <c r="K1288" s="76" t="s">
        <v>14</v>
      </c>
      <c r="L1288" s="76" t="s">
        <v>15</v>
      </c>
    </row>
    <row r="1289" spans="1:12" ht="15.75" x14ac:dyDescent="0.25">
      <c r="A1289" s="104" t="s">
        <v>425</v>
      </c>
      <c r="B1289" s="104" t="s">
        <v>1331</v>
      </c>
      <c r="C1289" s="76" t="s">
        <v>135</v>
      </c>
      <c r="D1289" s="86" t="s">
        <v>4123</v>
      </c>
      <c r="E1289" s="86" t="s">
        <v>706</v>
      </c>
      <c r="F1289" s="84">
        <v>43860</v>
      </c>
      <c r="G1289" s="76" t="s">
        <v>13</v>
      </c>
      <c r="H1289" s="85"/>
      <c r="I1289" s="78"/>
      <c r="J1289" s="76" t="s">
        <v>2</v>
      </c>
      <c r="K1289" s="76" t="s">
        <v>14</v>
      </c>
      <c r="L1289" s="76" t="s">
        <v>15</v>
      </c>
    </row>
    <row r="1290" spans="1:12" ht="15.75" x14ac:dyDescent="0.25">
      <c r="A1290" s="105" t="s">
        <v>2337</v>
      </c>
      <c r="B1290" s="105" t="s">
        <v>988</v>
      </c>
      <c r="C1290" s="80" t="s">
        <v>3395</v>
      </c>
      <c r="D1290" s="79" t="s">
        <v>2338</v>
      </c>
      <c r="E1290" s="79" t="s">
        <v>96</v>
      </c>
      <c r="F1290" s="85">
        <v>43844</v>
      </c>
      <c r="G1290" s="80" t="s">
        <v>13</v>
      </c>
      <c r="H1290" s="84"/>
      <c r="I1290" s="78"/>
      <c r="J1290" s="80" t="s">
        <v>2</v>
      </c>
      <c r="K1290" s="80" t="s">
        <v>14</v>
      </c>
      <c r="L1290" s="80" t="s">
        <v>15</v>
      </c>
    </row>
    <row r="1291" spans="1:12" ht="15.75" x14ac:dyDescent="0.25">
      <c r="A1291" s="104" t="s">
        <v>4124</v>
      </c>
      <c r="B1291" s="104" t="s">
        <v>3751</v>
      </c>
      <c r="C1291" s="76" t="s">
        <v>184</v>
      </c>
      <c r="D1291" s="86" t="s">
        <v>588</v>
      </c>
      <c r="E1291" s="86" t="s">
        <v>163</v>
      </c>
      <c r="F1291" s="84">
        <v>43785</v>
      </c>
      <c r="G1291" s="76" t="s">
        <v>13</v>
      </c>
      <c r="H1291" s="84"/>
      <c r="I1291" s="78"/>
      <c r="J1291" s="76" t="s">
        <v>1</v>
      </c>
      <c r="K1291" s="76" t="s">
        <v>59</v>
      </c>
      <c r="L1291" s="76" t="s">
        <v>60</v>
      </c>
    </row>
    <row r="1292" spans="1:12" ht="15.75" x14ac:dyDescent="0.25">
      <c r="A1292" s="104" t="s">
        <v>643</v>
      </c>
      <c r="B1292" s="104" t="s">
        <v>465</v>
      </c>
      <c r="C1292" s="76" t="s">
        <v>943</v>
      </c>
      <c r="D1292" s="86" t="s">
        <v>2085</v>
      </c>
      <c r="E1292" s="86" t="s">
        <v>1191</v>
      </c>
      <c r="F1292" s="84">
        <v>43718</v>
      </c>
      <c r="G1292" s="76" t="s">
        <v>13</v>
      </c>
      <c r="H1292" s="84"/>
      <c r="I1292" s="78"/>
      <c r="J1292" s="76" t="s">
        <v>2</v>
      </c>
      <c r="K1292" s="76" t="s">
        <v>14</v>
      </c>
      <c r="L1292" s="76" t="s">
        <v>15</v>
      </c>
    </row>
    <row r="1293" spans="1:12" ht="15.75" x14ac:dyDescent="0.25">
      <c r="A1293" s="104" t="s">
        <v>2382</v>
      </c>
      <c r="B1293" s="104" t="s">
        <v>2383</v>
      </c>
      <c r="C1293" s="76"/>
      <c r="D1293" s="86" t="s">
        <v>2085</v>
      </c>
      <c r="E1293" s="86" t="s">
        <v>1191</v>
      </c>
      <c r="F1293" s="84">
        <v>43718</v>
      </c>
      <c r="G1293" s="76" t="s">
        <v>13</v>
      </c>
      <c r="H1293" s="84"/>
      <c r="I1293" s="78"/>
      <c r="J1293" s="76" t="s">
        <v>2</v>
      </c>
      <c r="K1293" s="76" t="s">
        <v>14</v>
      </c>
      <c r="L1293" s="76" t="s">
        <v>15</v>
      </c>
    </row>
    <row r="1294" spans="1:12" ht="15.75" x14ac:dyDescent="0.25">
      <c r="A1294" s="105" t="s">
        <v>398</v>
      </c>
      <c r="B1294" s="105" t="s">
        <v>4125</v>
      </c>
      <c r="C1294" s="80" t="s">
        <v>187</v>
      </c>
      <c r="D1294" s="79" t="s">
        <v>2085</v>
      </c>
      <c r="E1294" s="79" t="s">
        <v>1191</v>
      </c>
      <c r="F1294" s="85">
        <v>43718</v>
      </c>
      <c r="G1294" s="80" t="s">
        <v>13</v>
      </c>
      <c r="H1294" s="85"/>
      <c r="I1294" s="78"/>
      <c r="J1294" s="80" t="s">
        <v>2</v>
      </c>
      <c r="K1294" s="80" t="s">
        <v>14</v>
      </c>
      <c r="L1294" s="80" t="s">
        <v>15</v>
      </c>
    </row>
    <row r="1295" spans="1:12" ht="15.75" x14ac:dyDescent="0.25">
      <c r="A1295" s="104" t="s">
        <v>2144</v>
      </c>
      <c r="B1295" s="104" t="s">
        <v>1243</v>
      </c>
      <c r="C1295" s="76"/>
      <c r="D1295" s="86" t="s">
        <v>2085</v>
      </c>
      <c r="E1295" s="86" t="s">
        <v>1191</v>
      </c>
      <c r="F1295" s="84">
        <v>43718</v>
      </c>
      <c r="G1295" s="76" t="s">
        <v>13</v>
      </c>
      <c r="H1295" s="84"/>
      <c r="I1295" s="78"/>
      <c r="J1295" s="76" t="s">
        <v>2</v>
      </c>
      <c r="K1295" s="76" t="s">
        <v>14</v>
      </c>
      <c r="L1295" s="76" t="s">
        <v>15</v>
      </c>
    </row>
    <row r="1296" spans="1:12" ht="15.75" x14ac:dyDescent="0.25">
      <c r="A1296" s="105" t="s">
        <v>2502</v>
      </c>
      <c r="B1296" s="105" t="s">
        <v>628</v>
      </c>
      <c r="C1296" s="80" t="s">
        <v>1484</v>
      </c>
      <c r="D1296" s="79" t="s">
        <v>2503</v>
      </c>
      <c r="E1296" s="79" t="s">
        <v>297</v>
      </c>
      <c r="F1296" s="85">
        <v>43656</v>
      </c>
      <c r="G1296" s="80" t="s">
        <v>13</v>
      </c>
      <c r="H1296" s="85">
        <v>900</v>
      </c>
      <c r="I1296" s="78"/>
      <c r="J1296" s="80" t="s">
        <v>1</v>
      </c>
      <c r="K1296" s="80" t="s">
        <v>59</v>
      </c>
      <c r="L1296" s="80" t="s">
        <v>60</v>
      </c>
    </row>
    <row r="1297" spans="1:12" ht="15.75" x14ac:dyDescent="0.25">
      <c r="A1297" s="105" t="s">
        <v>2175</v>
      </c>
      <c r="B1297" s="105" t="s">
        <v>1520</v>
      </c>
      <c r="C1297" s="80" t="s">
        <v>12</v>
      </c>
      <c r="D1297" s="79" t="s">
        <v>782</v>
      </c>
      <c r="E1297" s="79" t="s">
        <v>221</v>
      </c>
      <c r="F1297" s="85">
        <v>43598</v>
      </c>
      <c r="G1297" s="80" t="s">
        <v>13</v>
      </c>
      <c r="H1297" s="84"/>
      <c r="I1297" s="78"/>
      <c r="J1297" s="80" t="s">
        <v>3</v>
      </c>
      <c r="K1297" s="80" t="s">
        <v>59</v>
      </c>
      <c r="L1297" s="80" t="s">
        <v>60</v>
      </c>
    </row>
    <row r="1298" spans="1:12" ht="15.75" x14ac:dyDescent="0.25">
      <c r="A1298" s="105" t="s">
        <v>989</v>
      </c>
      <c r="B1298" s="105" t="s">
        <v>1100</v>
      </c>
      <c r="C1298" s="80" t="s">
        <v>115</v>
      </c>
      <c r="D1298" s="79" t="s">
        <v>588</v>
      </c>
      <c r="E1298" s="79" t="s">
        <v>297</v>
      </c>
      <c r="F1298" s="85">
        <v>43568</v>
      </c>
      <c r="G1298" s="80" t="s">
        <v>13</v>
      </c>
      <c r="H1298" s="84"/>
      <c r="I1298" s="78"/>
      <c r="J1298" s="80" t="s">
        <v>3</v>
      </c>
      <c r="K1298" s="80" t="s">
        <v>59</v>
      </c>
      <c r="L1298" s="80" t="s">
        <v>60</v>
      </c>
    </row>
    <row r="1299" spans="1:12" ht="15.75" x14ac:dyDescent="0.25">
      <c r="A1299" s="105" t="s">
        <v>3790</v>
      </c>
      <c r="B1299" s="105" t="s">
        <v>3791</v>
      </c>
      <c r="C1299" s="80" t="s">
        <v>147</v>
      </c>
      <c r="D1299" s="79" t="s">
        <v>588</v>
      </c>
      <c r="E1299" s="79" t="s">
        <v>916</v>
      </c>
      <c r="F1299" s="85">
        <v>43537</v>
      </c>
      <c r="G1299" s="80" t="s">
        <v>13</v>
      </c>
      <c r="H1299" s="84"/>
      <c r="I1299" s="78"/>
      <c r="J1299" s="80" t="s">
        <v>3</v>
      </c>
      <c r="K1299" s="80" t="s">
        <v>59</v>
      </c>
      <c r="L1299" s="80" t="s">
        <v>60</v>
      </c>
    </row>
    <row r="1300" spans="1:12" ht="15.75" x14ac:dyDescent="0.25">
      <c r="A1300" s="104" t="s">
        <v>4126</v>
      </c>
      <c r="B1300" s="104" t="s">
        <v>139</v>
      </c>
      <c r="C1300" s="76"/>
      <c r="D1300" s="86" t="s">
        <v>2313</v>
      </c>
      <c r="E1300" s="86" t="s">
        <v>221</v>
      </c>
      <c r="F1300" s="84">
        <v>43500</v>
      </c>
      <c r="G1300" s="76" t="s">
        <v>13</v>
      </c>
      <c r="H1300" s="84"/>
      <c r="I1300" s="78"/>
      <c r="J1300" s="76" t="s">
        <v>2600</v>
      </c>
      <c r="K1300" s="76" t="s">
        <v>59</v>
      </c>
      <c r="L1300" s="76" t="s">
        <v>15</v>
      </c>
    </row>
    <row r="1301" spans="1:12" ht="15.75" x14ac:dyDescent="0.25">
      <c r="A1301" s="105" t="s">
        <v>2405</v>
      </c>
      <c r="B1301" s="105" t="s">
        <v>2406</v>
      </c>
      <c r="C1301" s="80" t="s">
        <v>1484</v>
      </c>
      <c r="D1301" s="79" t="s">
        <v>588</v>
      </c>
      <c r="E1301" s="79" t="s">
        <v>1992</v>
      </c>
      <c r="F1301" s="85">
        <v>43436</v>
      </c>
      <c r="G1301" s="80" t="s">
        <v>13</v>
      </c>
      <c r="H1301" s="84"/>
      <c r="I1301" s="78"/>
      <c r="J1301" s="80" t="s">
        <v>3</v>
      </c>
      <c r="K1301" s="80" t="s">
        <v>59</v>
      </c>
      <c r="L1301" s="80" t="s">
        <v>60</v>
      </c>
    </row>
    <row r="1302" spans="1:12" ht="15.75" x14ac:dyDescent="0.25">
      <c r="A1302" s="104" t="s">
        <v>1157</v>
      </c>
      <c r="B1302" s="104" t="s">
        <v>1036</v>
      </c>
      <c r="C1302" s="76" t="s">
        <v>2679</v>
      </c>
      <c r="D1302" s="86" t="s">
        <v>4127</v>
      </c>
      <c r="E1302" s="86" t="s">
        <v>493</v>
      </c>
      <c r="F1302" s="84">
        <v>43430</v>
      </c>
      <c r="G1302" s="76" t="s">
        <v>13</v>
      </c>
      <c r="H1302" s="84"/>
      <c r="I1302" s="78"/>
      <c r="J1302" s="76" t="s">
        <v>2</v>
      </c>
      <c r="K1302" s="76" t="s">
        <v>14</v>
      </c>
      <c r="L1302" s="76" t="s">
        <v>15</v>
      </c>
    </row>
    <row r="1303" spans="1:12" ht="15.75" x14ac:dyDescent="0.25">
      <c r="A1303" s="105" t="s">
        <v>2339</v>
      </c>
      <c r="B1303" s="105" t="s">
        <v>35</v>
      </c>
      <c r="C1303" s="80" t="s">
        <v>50</v>
      </c>
      <c r="D1303" s="79" t="s">
        <v>588</v>
      </c>
      <c r="E1303" s="79" t="s">
        <v>2340</v>
      </c>
      <c r="F1303" s="85">
        <v>43334</v>
      </c>
      <c r="G1303" s="80" t="s">
        <v>13</v>
      </c>
      <c r="H1303" s="84"/>
      <c r="I1303" s="78"/>
      <c r="J1303" s="80" t="s">
        <v>3</v>
      </c>
      <c r="K1303" s="80" t="s">
        <v>59</v>
      </c>
      <c r="L1303" s="80" t="s">
        <v>60</v>
      </c>
    </row>
    <row r="1304" spans="1:12" ht="15.75" x14ac:dyDescent="0.25">
      <c r="A1304" s="105" t="s">
        <v>1946</v>
      </c>
      <c r="B1304" s="105" t="s">
        <v>210</v>
      </c>
      <c r="C1304" s="80" t="s">
        <v>1484</v>
      </c>
      <c r="D1304" s="79" t="s">
        <v>2085</v>
      </c>
      <c r="E1304" s="79" t="s">
        <v>1001</v>
      </c>
      <c r="F1304" s="85">
        <v>43214</v>
      </c>
      <c r="G1304" s="76" t="s">
        <v>13</v>
      </c>
      <c r="H1304" s="85"/>
      <c r="I1304" s="78"/>
      <c r="J1304" s="80" t="s">
        <v>2</v>
      </c>
      <c r="K1304" s="80" t="s">
        <v>14</v>
      </c>
      <c r="L1304" s="80" t="s">
        <v>15</v>
      </c>
    </row>
    <row r="1305" spans="1:12" ht="15.75" x14ac:dyDescent="0.25">
      <c r="A1305" s="104" t="s">
        <v>174</v>
      </c>
      <c r="B1305" s="104" t="s">
        <v>2372</v>
      </c>
      <c r="C1305" s="76" t="s">
        <v>263</v>
      </c>
      <c r="D1305" s="86" t="s">
        <v>2911</v>
      </c>
      <c r="E1305" s="86" t="s">
        <v>141</v>
      </c>
      <c r="F1305" s="84">
        <v>43177</v>
      </c>
      <c r="G1305" s="76" t="s">
        <v>13</v>
      </c>
      <c r="H1305" s="84"/>
      <c r="I1305" s="78"/>
      <c r="J1305" s="76" t="s">
        <v>2</v>
      </c>
      <c r="K1305" s="76" t="s">
        <v>14</v>
      </c>
      <c r="L1305" s="76" t="s">
        <v>15</v>
      </c>
    </row>
    <row r="1306" spans="1:12" ht="15.75" x14ac:dyDescent="0.25">
      <c r="A1306" s="105" t="s">
        <v>795</v>
      </c>
      <c r="B1306" s="105" t="s">
        <v>1959</v>
      </c>
      <c r="C1306" s="80" t="s">
        <v>58</v>
      </c>
      <c r="D1306" s="79" t="s">
        <v>588</v>
      </c>
      <c r="E1306" s="79" t="s">
        <v>205</v>
      </c>
      <c r="F1306" s="85">
        <v>43169</v>
      </c>
      <c r="G1306" s="76" t="s">
        <v>13</v>
      </c>
      <c r="H1306" s="85"/>
      <c r="I1306" s="78"/>
      <c r="J1306" s="80" t="s">
        <v>3</v>
      </c>
      <c r="K1306" s="80" t="s">
        <v>59</v>
      </c>
      <c r="L1306" s="80" t="s">
        <v>60</v>
      </c>
    </row>
    <row r="1307" spans="1:12" ht="15.75" x14ac:dyDescent="0.25">
      <c r="A1307" s="104" t="s">
        <v>1944</v>
      </c>
      <c r="B1307" s="104" t="s">
        <v>1945</v>
      </c>
      <c r="C1307" s="76" t="s">
        <v>18</v>
      </c>
      <c r="D1307" s="86" t="s">
        <v>782</v>
      </c>
      <c r="E1307" s="86" t="s">
        <v>527</v>
      </c>
      <c r="F1307" s="84">
        <v>43157</v>
      </c>
      <c r="G1307" s="76" t="s">
        <v>13</v>
      </c>
      <c r="H1307" s="84"/>
      <c r="I1307" s="78"/>
      <c r="J1307" s="76" t="s">
        <v>1</v>
      </c>
      <c r="K1307" s="76" t="s">
        <v>59</v>
      </c>
      <c r="L1307" s="76" t="s">
        <v>60</v>
      </c>
    </row>
    <row r="1308" spans="1:12" ht="15.75" x14ac:dyDescent="0.25">
      <c r="A1308" s="104" t="s">
        <v>4128</v>
      </c>
      <c r="B1308" s="104" t="s">
        <v>4129</v>
      </c>
      <c r="C1308" s="76" t="s">
        <v>483</v>
      </c>
      <c r="D1308" s="86" t="s">
        <v>782</v>
      </c>
      <c r="E1308" s="86" t="s">
        <v>508</v>
      </c>
      <c r="F1308" s="84">
        <v>43152</v>
      </c>
      <c r="G1308" s="76" t="s">
        <v>13</v>
      </c>
      <c r="H1308" s="84"/>
      <c r="I1308" s="78"/>
      <c r="J1308" s="76" t="s">
        <v>3</v>
      </c>
      <c r="K1308" s="76" t="s">
        <v>59</v>
      </c>
      <c r="L1308" s="76" t="s">
        <v>60</v>
      </c>
    </row>
    <row r="1309" spans="1:12" ht="15.75" x14ac:dyDescent="0.25">
      <c r="A1309" s="104" t="s">
        <v>4130</v>
      </c>
      <c r="B1309" s="104" t="s">
        <v>8</v>
      </c>
      <c r="C1309" s="76" t="s">
        <v>204</v>
      </c>
      <c r="D1309" s="86" t="s">
        <v>588</v>
      </c>
      <c r="E1309" s="86" t="s">
        <v>221</v>
      </c>
      <c r="F1309" s="84">
        <v>43086</v>
      </c>
      <c r="G1309" s="76" t="s">
        <v>13</v>
      </c>
      <c r="H1309" s="84"/>
      <c r="I1309" s="78"/>
      <c r="J1309" s="76" t="s">
        <v>1</v>
      </c>
      <c r="K1309" s="76" t="s">
        <v>59</v>
      </c>
      <c r="L1309" s="76" t="s">
        <v>60</v>
      </c>
    </row>
    <row r="1310" spans="1:12" ht="15.75" x14ac:dyDescent="0.25">
      <c r="A1310" s="105" t="s">
        <v>2837</v>
      </c>
      <c r="B1310" s="105" t="s">
        <v>2838</v>
      </c>
      <c r="C1310" s="80" t="s">
        <v>187</v>
      </c>
      <c r="D1310" s="79" t="s">
        <v>1813</v>
      </c>
      <c r="E1310" s="79" t="s">
        <v>3378</v>
      </c>
      <c r="F1310" s="85">
        <v>43000</v>
      </c>
      <c r="G1310" s="76" t="s">
        <v>13</v>
      </c>
      <c r="H1310" s="85"/>
      <c r="I1310" s="78"/>
      <c r="J1310" s="80" t="s">
        <v>2</v>
      </c>
      <c r="K1310" s="80" t="s">
        <v>14</v>
      </c>
      <c r="L1310" s="80" t="s">
        <v>15</v>
      </c>
    </row>
    <row r="1311" spans="1:12" ht="15.75" x14ac:dyDescent="0.25">
      <c r="A1311" s="104" t="s">
        <v>2478</v>
      </c>
      <c r="B1311" s="104" t="s">
        <v>394</v>
      </c>
      <c r="C1311" s="76" t="s">
        <v>349</v>
      </c>
      <c r="D1311" s="86" t="s">
        <v>2053</v>
      </c>
      <c r="E1311" s="86" t="s">
        <v>2704</v>
      </c>
      <c r="F1311" s="84">
        <v>42992</v>
      </c>
      <c r="G1311" s="76" t="s">
        <v>13</v>
      </c>
      <c r="H1311" s="84"/>
      <c r="I1311" s="78"/>
      <c r="J1311" s="76" t="s">
        <v>2</v>
      </c>
      <c r="K1311" s="76" t="s">
        <v>14</v>
      </c>
      <c r="L1311" s="76" t="s">
        <v>15</v>
      </c>
    </row>
    <row r="1312" spans="1:12" ht="15.75" x14ac:dyDescent="0.25">
      <c r="A1312" s="104" t="s">
        <v>2452</v>
      </c>
      <c r="B1312" s="104" t="s">
        <v>2453</v>
      </c>
      <c r="C1312" s="76" t="s">
        <v>1022</v>
      </c>
      <c r="D1312" s="86" t="s">
        <v>588</v>
      </c>
      <c r="E1312" s="86" t="s">
        <v>297</v>
      </c>
      <c r="F1312" s="84">
        <v>42966</v>
      </c>
      <c r="G1312" s="76" t="s">
        <v>13</v>
      </c>
      <c r="H1312" s="85">
        <v>1200</v>
      </c>
      <c r="I1312" s="78"/>
      <c r="J1312" s="76" t="s">
        <v>3</v>
      </c>
      <c r="K1312" s="76" t="s">
        <v>59</v>
      </c>
      <c r="L1312" s="76" t="s">
        <v>60</v>
      </c>
    </row>
    <row r="1313" spans="1:12" ht="15.75" x14ac:dyDescent="0.25">
      <c r="A1313" s="104" t="s">
        <v>2612</v>
      </c>
      <c r="B1313" s="104" t="s">
        <v>2613</v>
      </c>
      <c r="C1313" s="76" t="s">
        <v>774</v>
      </c>
      <c r="D1313" s="86" t="s">
        <v>2614</v>
      </c>
      <c r="E1313" s="86" t="s">
        <v>211</v>
      </c>
      <c r="F1313" s="84">
        <v>42918</v>
      </c>
      <c r="G1313" s="76" t="s">
        <v>63</v>
      </c>
      <c r="H1313" s="84"/>
      <c r="I1313" s="84"/>
      <c r="J1313" s="76" t="s">
        <v>2</v>
      </c>
      <c r="K1313" s="76" t="s">
        <v>14</v>
      </c>
      <c r="L1313" s="76" t="s">
        <v>15</v>
      </c>
    </row>
    <row r="1314" spans="1:12" ht="15.75" x14ac:dyDescent="0.25">
      <c r="A1314" s="105" t="s">
        <v>3801</v>
      </c>
      <c r="B1314" s="105" t="s">
        <v>315</v>
      </c>
      <c r="C1314" s="80" t="s">
        <v>483</v>
      </c>
      <c r="D1314" s="79" t="s">
        <v>3802</v>
      </c>
      <c r="E1314" s="79" t="s">
        <v>639</v>
      </c>
      <c r="F1314" s="85">
        <v>42917</v>
      </c>
      <c r="G1314" s="80" t="s">
        <v>13</v>
      </c>
      <c r="H1314" s="85"/>
      <c r="I1314" s="84"/>
      <c r="J1314" s="80" t="s">
        <v>2</v>
      </c>
      <c r="K1314" s="80" t="s">
        <v>14</v>
      </c>
      <c r="L1314" s="80" t="s">
        <v>15</v>
      </c>
    </row>
    <row r="1315" spans="1:12" ht="15.75" x14ac:dyDescent="0.25">
      <c r="A1315" s="105" t="s">
        <v>2025</v>
      </c>
      <c r="B1315" s="105" t="s">
        <v>2026</v>
      </c>
      <c r="C1315" s="80" t="s">
        <v>3781</v>
      </c>
      <c r="D1315" s="79" t="s">
        <v>588</v>
      </c>
      <c r="E1315" s="79" t="s">
        <v>221</v>
      </c>
      <c r="F1315" s="85">
        <v>42847</v>
      </c>
      <c r="G1315" s="76" t="s">
        <v>13</v>
      </c>
      <c r="H1315" s="85"/>
      <c r="I1315" s="78"/>
      <c r="J1315" s="80" t="s">
        <v>3</v>
      </c>
      <c r="K1315" s="80" t="s">
        <v>59</v>
      </c>
      <c r="L1315" s="80" t="s">
        <v>60</v>
      </c>
    </row>
    <row r="1316" spans="1:12" ht="15.75" x14ac:dyDescent="0.25">
      <c r="A1316" s="104" t="s">
        <v>2913</v>
      </c>
      <c r="B1316" s="104" t="s">
        <v>351</v>
      </c>
      <c r="C1316" s="76" t="s">
        <v>115</v>
      </c>
      <c r="D1316" s="86" t="s">
        <v>1752</v>
      </c>
      <c r="E1316" s="86" t="s">
        <v>321</v>
      </c>
      <c r="F1316" s="84">
        <v>42846</v>
      </c>
      <c r="G1316" s="76" t="s">
        <v>13</v>
      </c>
      <c r="H1316" s="84"/>
      <c r="I1316" s="78"/>
      <c r="J1316" s="76" t="s">
        <v>2</v>
      </c>
      <c r="K1316" s="76" t="s">
        <v>14</v>
      </c>
      <c r="L1316" s="76" t="s">
        <v>15</v>
      </c>
    </row>
    <row r="1317" spans="1:12" ht="15.75" x14ac:dyDescent="0.25">
      <c r="A1317" s="104" t="s">
        <v>2819</v>
      </c>
      <c r="B1317" s="104" t="s">
        <v>774</v>
      </c>
      <c r="C1317" s="76" t="s">
        <v>18</v>
      </c>
      <c r="D1317" s="86" t="s">
        <v>4131</v>
      </c>
      <c r="E1317" s="86" t="s">
        <v>666</v>
      </c>
      <c r="F1317" s="84">
        <v>42840</v>
      </c>
      <c r="G1317" s="76" t="s">
        <v>13</v>
      </c>
      <c r="H1317" s="84"/>
      <c r="I1317" s="85"/>
      <c r="J1317" s="76" t="s">
        <v>2</v>
      </c>
      <c r="K1317" s="76" t="s">
        <v>14</v>
      </c>
      <c r="L1317" s="76" t="s">
        <v>15</v>
      </c>
    </row>
    <row r="1318" spans="1:12" ht="15.75" x14ac:dyDescent="0.25">
      <c r="A1318" s="105" t="s">
        <v>2455</v>
      </c>
      <c r="B1318" s="105" t="s">
        <v>219</v>
      </c>
      <c r="C1318" s="80" t="s">
        <v>31</v>
      </c>
      <c r="D1318" s="79" t="s">
        <v>2085</v>
      </c>
      <c r="E1318" s="79" t="s">
        <v>2454</v>
      </c>
      <c r="F1318" s="85">
        <v>42840</v>
      </c>
      <c r="G1318" s="80" t="s">
        <v>13</v>
      </c>
      <c r="H1318" s="84"/>
      <c r="I1318" s="78"/>
      <c r="J1318" s="80" t="s">
        <v>2</v>
      </c>
      <c r="K1318" s="80" t="s">
        <v>14</v>
      </c>
      <c r="L1318" s="80" t="s">
        <v>15</v>
      </c>
    </row>
    <row r="1319" spans="1:12" ht="15.75" x14ac:dyDescent="0.25">
      <c r="A1319" s="104" t="s">
        <v>1808</v>
      </c>
      <c r="B1319" s="104" t="s">
        <v>992</v>
      </c>
      <c r="C1319" s="76" t="s">
        <v>483</v>
      </c>
      <c r="D1319" s="86" t="s">
        <v>2910</v>
      </c>
      <c r="E1319" s="86" t="s">
        <v>1261</v>
      </c>
      <c r="F1319" s="84">
        <v>42788</v>
      </c>
      <c r="G1319" s="76" t="s">
        <v>13</v>
      </c>
      <c r="H1319" s="84"/>
      <c r="I1319" s="84"/>
      <c r="J1319" s="76" t="s">
        <v>2</v>
      </c>
      <c r="K1319" s="76" t="s">
        <v>14</v>
      </c>
      <c r="L1319" s="76" t="s">
        <v>15</v>
      </c>
    </row>
    <row r="1320" spans="1:12" ht="15.75" x14ac:dyDescent="0.25">
      <c r="A1320" s="105" t="s">
        <v>1274</v>
      </c>
      <c r="B1320" s="105" t="s">
        <v>918</v>
      </c>
      <c r="C1320" s="80" t="s">
        <v>18</v>
      </c>
      <c r="D1320" s="79" t="s">
        <v>588</v>
      </c>
      <c r="E1320" s="79" t="s">
        <v>1322</v>
      </c>
      <c r="F1320" s="85">
        <v>42717</v>
      </c>
      <c r="G1320" s="76" t="s">
        <v>13</v>
      </c>
      <c r="H1320" s="85"/>
      <c r="I1320" s="78"/>
      <c r="J1320" s="80" t="s">
        <v>1</v>
      </c>
      <c r="K1320" s="80" t="s">
        <v>59</v>
      </c>
      <c r="L1320" s="80" t="s">
        <v>60</v>
      </c>
    </row>
    <row r="1321" spans="1:12" ht="15.75" x14ac:dyDescent="0.25">
      <c r="A1321" s="105" t="s">
        <v>614</v>
      </c>
      <c r="B1321" s="105" t="s">
        <v>609</v>
      </c>
      <c r="C1321" s="80" t="s">
        <v>187</v>
      </c>
      <c r="D1321" s="79" t="s">
        <v>2503</v>
      </c>
      <c r="E1321" s="79" t="s">
        <v>297</v>
      </c>
      <c r="F1321" s="85">
        <v>42693</v>
      </c>
      <c r="G1321" s="80" t="s">
        <v>13</v>
      </c>
      <c r="H1321" s="85">
        <v>1200</v>
      </c>
      <c r="I1321" s="78"/>
      <c r="J1321" s="80" t="s">
        <v>3</v>
      </c>
      <c r="K1321" s="80" t="s">
        <v>59</v>
      </c>
      <c r="L1321" s="80" t="s">
        <v>60</v>
      </c>
    </row>
    <row r="1322" spans="1:12" ht="15.75" x14ac:dyDescent="0.25">
      <c r="A1322" s="104" t="s">
        <v>2916</v>
      </c>
      <c r="B1322" s="104" t="s">
        <v>203</v>
      </c>
      <c r="C1322" s="76" t="s">
        <v>135</v>
      </c>
      <c r="D1322" s="86" t="s">
        <v>2917</v>
      </c>
      <c r="E1322" s="86" t="s">
        <v>789</v>
      </c>
      <c r="F1322" s="84">
        <v>42683</v>
      </c>
      <c r="G1322" s="76" t="s">
        <v>13</v>
      </c>
      <c r="H1322" s="85"/>
      <c r="I1322" s="85"/>
      <c r="J1322" s="76" t="s">
        <v>2</v>
      </c>
      <c r="K1322" s="76" t="s">
        <v>14</v>
      </c>
      <c r="L1322" s="76" t="s">
        <v>15</v>
      </c>
    </row>
    <row r="1323" spans="1:12" ht="15.75" x14ac:dyDescent="0.25">
      <c r="A1323" s="104" t="s">
        <v>1237</v>
      </c>
      <c r="B1323" s="104" t="s">
        <v>2320</v>
      </c>
      <c r="C1323" s="76" t="s">
        <v>3765</v>
      </c>
      <c r="D1323" s="86" t="s">
        <v>588</v>
      </c>
      <c r="E1323" s="86" t="s">
        <v>916</v>
      </c>
      <c r="F1323" s="84">
        <v>42680</v>
      </c>
      <c r="G1323" s="76" t="s">
        <v>13</v>
      </c>
      <c r="H1323" s="84"/>
      <c r="I1323" s="78"/>
      <c r="J1323" s="76" t="s">
        <v>3</v>
      </c>
      <c r="K1323" s="76" t="s">
        <v>59</v>
      </c>
      <c r="L1323" s="76" t="s">
        <v>60</v>
      </c>
    </row>
    <row r="1324" spans="1:12" ht="15.75" x14ac:dyDescent="0.25">
      <c r="A1324" s="104" t="s">
        <v>1431</v>
      </c>
      <c r="B1324" s="104" t="s">
        <v>2266</v>
      </c>
      <c r="C1324" s="76" t="s">
        <v>23</v>
      </c>
      <c r="D1324" s="86" t="s">
        <v>2085</v>
      </c>
      <c r="E1324" s="86" t="s">
        <v>1001</v>
      </c>
      <c r="F1324" s="84">
        <v>42656</v>
      </c>
      <c r="G1324" s="76" t="s">
        <v>13</v>
      </c>
      <c r="H1324" s="84"/>
      <c r="I1324" s="78"/>
      <c r="J1324" s="76" t="s">
        <v>2</v>
      </c>
      <c r="K1324" s="76" t="s">
        <v>14</v>
      </c>
      <c r="L1324" s="76" t="s">
        <v>15</v>
      </c>
    </row>
    <row r="1325" spans="1:12" ht="15.75" x14ac:dyDescent="0.25">
      <c r="A1325" s="105" t="s">
        <v>3801</v>
      </c>
      <c r="B1325" s="105" t="s">
        <v>778</v>
      </c>
      <c r="C1325" s="80" t="s">
        <v>187</v>
      </c>
      <c r="D1325" s="79" t="s">
        <v>3803</v>
      </c>
      <c r="E1325" s="79" t="s">
        <v>706</v>
      </c>
      <c r="F1325" s="85">
        <v>42656</v>
      </c>
      <c r="G1325" s="80" t="s">
        <v>13</v>
      </c>
      <c r="H1325" s="84"/>
      <c r="I1325" s="84"/>
      <c r="J1325" s="80" t="s">
        <v>2</v>
      </c>
      <c r="K1325" s="80" t="s">
        <v>14</v>
      </c>
      <c r="L1325" s="80" t="s">
        <v>15</v>
      </c>
    </row>
    <row r="1326" spans="1:12" ht="15.75" x14ac:dyDescent="0.25">
      <c r="A1326" s="104" t="s">
        <v>989</v>
      </c>
      <c r="B1326" s="104" t="s">
        <v>42</v>
      </c>
      <c r="C1326" s="76" t="s">
        <v>704</v>
      </c>
      <c r="D1326" s="86" t="s">
        <v>3803</v>
      </c>
      <c r="E1326" s="86" t="s">
        <v>706</v>
      </c>
      <c r="F1326" s="84">
        <v>42656</v>
      </c>
      <c r="G1326" s="76" t="s">
        <v>13</v>
      </c>
      <c r="H1326" s="84"/>
      <c r="I1326" s="78"/>
      <c r="J1326" s="76" t="s">
        <v>2</v>
      </c>
      <c r="K1326" s="76" t="s">
        <v>14</v>
      </c>
      <c r="L1326" s="76" t="s">
        <v>15</v>
      </c>
    </row>
    <row r="1327" spans="1:12" ht="15.75" x14ac:dyDescent="0.25">
      <c r="A1327" s="104" t="s">
        <v>3269</v>
      </c>
      <c r="B1327" s="104" t="s">
        <v>2457</v>
      </c>
      <c r="C1327" s="76" t="s">
        <v>3797</v>
      </c>
      <c r="D1327" s="86" t="s">
        <v>588</v>
      </c>
      <c r="E1327" s="86" t="s">
        <v>459</v>
      </c>
      <c r="F1327" s="84">
        <v>42644</v>
      </c>
      <c r="G1327" s="76" t="s">
        <v>13</v>
      </c>
      <c r="H1327" s="84"/>
      <c r="I1327" s="78"/>
      <c r="J1327" s="76" t="s">
        <v>1</v>
      </c>
      <c r="K1327" s="76" t="s">
        <v>59</v>
      </c>
      <c r="L1327" s="76" t="s">
        <v>60</v>
      </c>
    </row>
    <row r="1328" spans="1:12" ht="15.75" x14ac:dyDescent="0.25">
      <c r="A1328" s="104" t="s">
        <v>4132</v>
      </c>
      <c r="B1328" s="104" t="s">
        <v>175</v>
      </c>
      <c r="C1328" s="76" t="s">
        <v>774</v>
      </c>
      <c r="D1328" s="86" t="s">
        <v>588</v>
      </c>
      <c r="E1328" s="86" t="s">
        <v>459</v>
      </c>
      <c r="F1328" s="84">
        <v>42633</v>
      </c>
      <c r="G1328" s="76" t="s">
        <v>13</v>
      </c>
      <c r="H1328" s="84"/>
      <c r="I1328" s="78"/>
      <c r="J1328" s="76" t="s">
        <v>3</v>
      </c>
      <c r="K1328" s="76" t="s">
        <v>59</v>
      </c>
      <c r="L1328" s="76" t="s">
        <v>60</v>
      </c>
    </row>
    <row r="1329" spans="1:12" ht="15.75" x14ac:dyDescent="0.25">
      <c r="A1329" s="104" t="s">
        <v>2880</v>
      </c>
      <c r="B1329" s="104" t="s">
        <v>2881</v>
      </c>
      <c r="C1329" s="76"/>
      <c r="D1329" s="86" t="s">
        <v>782</v>
      </c>
      <c r="E1329" s="86" t="s">
        <v>280</v>
      </c>
      <c r="F1329" s="84">
        <v>42569</v>
      </c>
      <c r="G1329" s="76" t="s">
        <v>13</v>
      </c>
      <c r="H1329" s="84"/>
      <c r="I1329" s="84"/>
      <c r="J1329" s="76" t="s">
        <v>3</v>
      </c>
      <c r="K1329" s="76" t="s">
        <v>59</v>
      </c>
      <c r="L1329" s="76" t="s">
        <v>60</v>
      </c>
    </row>
    <row r="1330" spans="1:12" ht="15.75" x14ac:dyDescent="0.25">
      <c r="A1330" s="105" t="s">
        <v>2403</v>
      </c>
      <c r="B1330" s="105" t="s">
        <v>86</v>
      </c>
      <c r="C1330" s="80" t="s">
        <v>50</v>
      </c>
      <c r="D1330" s="79" t="s">
        <v>2404</v>
      </c>
      <c r="E1330" s="79" t="s">
        <v>490</v>
      </c>
      <c r="F1330" s="85">
        <v>42556</v>
      </c>
      <c r="G1330" s="80" t="s">
        <v>13</v>
      </c>
      <c r="H1330" s="84"/>
      <c r="I1330" s="84"/>
      <c r="J1330" s="80" t="s">
        <v>3</v>
      </c>
      <c r="K1330" s="80" t="s">
        <v>59</v>
      </c>
      <c r="L1330" s="80" t="s">
        <v>60</v>
      </c>
    </row>
    <row r="1331" spans="1:12" ht="15.75" x14ac:dyDescent="0.25">
      <c r="A1331" s="104" t="s">
        <v>4133</v>
      </c>
      <c r="B1331" s="104" t="s">
        <v>1782</v>
      </c>
      <c r="C1331" s="76" t="s">
        <v>2016</v>
      </c>
      <c r="D1331" s="86" t="s">
        <v>588</v>
      </c>
      <c r="E1331" s="86" t="s">
        <v>490</v>
      </c>
      <c r="F1331" s="84">
        <v>42556</v>
      </c>
      <c r="G1331" s="76" t="s">
        <v>13</v>
      </c>
      <c r="H1331" s="84"/>
      <c r="I1331" s="78"/>
      <c r="J1331" s="76" t="s">
        <v>1</v>
      </c>
      <c r="K1331" s="76" t="s">
        <v>59</v>
      </c>
      <c r="L1331" s="76" t="s">
        <v>60</v>
      </c>
    </row>
    <row r="1332" spans="1:12" ht="15.75" x14ac:dyDescent="0.25">
      <c r="A1332" s="104" t="s">
        <v>548</v>
      </c>
      <c r="B1332" s="104" t="s">
        <v>1165</v>
      </c>
      <c r="C1332" s="76" t="s">
        <v>609</v>
      </c>
      <c r="D1332" s="86" t="s">
        <v>588</v>
      </c>
      <c r="E1332" s="86" t="s">
        <v>490</v>
      </c>
      <c r="F1332" s="84">
        <v>42556</v>
      </c>
      <c r="G1332" s="76" t="s">
        <v>13</v>
      </c>
      <c r="H1332" s="84"/>
      <c r="I1332" s="78"/>
      <c r="J1332" s="76" t="s">
        <v>3</v>
      </c>
      <c r="K1332" s="76" t="s">
        <v>59</v>
      </c>
      <c r="L1332" s="76" t="s">
        <v>60</v>
      </c>
    </row>
    <row r="1333" spans="1:12" ht="15.75" x14ac:dyDescent="0.25">
      <c r="A1333" s="105" t="s">
        <v>4134</v>
      </c>
      <c r="B1333" s="105" t="s">
        <v>361</v>
      </c>
      <c r="C1333" s="80" t="s">
        <v>4135</v>
      </c>
      <c r="D1333" s="79" t="s">
        <v>588</v>
      </c>
      <c r="E1333" s="79" t="s">
        <v>766</v>
      </c>
      <c r="F1333" s="85">
        <v>42556</v>
      </c>
      <c r="G1333" s="76" t="s">
        <v>13</v>
      </c>
      <c r="H1333" s="85"/>
      <c r="I1333" s="78"/>
      <c r="J1333" s="80" t="s">
        <v>3</v>
      </c>
      <c r="K1333" s="80" t="s">
        <v>59</v>
      </c>
      <c r="L1333" s="80" t="s">
        <v>60</v>
      </c>
    </row>
    <row r="1334" spans="1:12" ht="15.75" x14ac:dyDescent="0.25">
      <c r="A1334" s="104" t="s">
        <v>2363</v>
      </c>
      <c r="B1334" s="104" t="s">
        <v>139</v>
      </c>
      <c r="C1334" s="76" t="s">
        <v>3789</v>
      </c>
      <c r="D1334" s="86" t="s">
        <v>588</v>
      </c>
      <c r="E1334" s="86" t="s">
        <v>163</v>
      </c>
      <c r="F1334" s="84">
        <v>42550</v>
      </c>
      <c r="G1334" s="76" t="s">
        <v>13</v>
      </c>
      <c r="H1334" s="84"/>
      <c r="I1334" s="84"/>
      <c r="J1334" s="76" t="s">
        <v>3</v>
      </c>
      <c r="K1334" s="76" t="s">
        <v>59</v>
      </c>
      <c r="L1334" s="76" t="s">
        <v>60</v>
      </c>
    </row>
    <row r="1335" spans="1:12" ht="15.75" x14ac:dyDescent="0.25">
      <c r="A1335" s="104" t="s">
        <v>1688</v>
      </c>
      <c r="B1335" s="104" t="s">
        <v>2486</v>
      </c>
      <c r="C1335" s="76" t="s">
        <v>313</v>
      </c>
      <c r="D1335" s="86" t="s">
        <v>2487</v>
      </c>
      <c r="E1335" s="86" t="s">
        <v>2014</v>
      </c>
      <c r="F1335" s="84">
        <v>42540</v>
      </c>
      <c r="G1335" s="76" t="s">
        <v>63</v>
      </c>
      <c r="H1335" s="84"/>
      <c r="I1335" s="78"/>
      <c r="J1335" s="76" t="s">
        <v>2</v>
      </c>
      <c r="K1335" s="76" t="s">
        <v>14</v>
      </c>
      <c r="L1335" s="76" t="s">
        <v>15</v>
      </c>
    </row>
    <row r="1336" spans="1:12" ht="15.75" x14ac:dyDescent="0.25">
      <c r="A1336" s="105" t="s">
        <v>3794</v>
      </c>
      <c r="B1336" s="105" t="s">
        <v>3795</v>
      </c>
      <c r="C1336" s="80" t="s">
        <v>403</v>
      </c>
      <c r="D1336" s="79" t="s">
        <v>588</v>
      </c>
      <c r="E1336" s="79" t="s">
        <v>1050</v>
      </c>
      <c r="F1336" s="85">
        <v>42497</v>
      </c>
      <c r="G1336" s="76" t="s">
        <v>13</v>
      </c>
      <c r="H1336" s="85"/>
      <c r="I1336" s="78"/>
      <c r="J1336" s="80" t="s">
        <v>3</v>
      </c>
      <c r="K1336" s="80" t="s">
        <v>59</v>
      </c>
      <c r="L1336" s="80" t="s">
        <v>60</v>
      </c>
    </row>
    <row r="1337" spans="1:12" ht="15.75" x14ac:dyDescent="0.25">
      <c r="A1337" s="105" t="s">
        <v>4136</v>
      </c>
      <c r="B1337" s="105" t="s">
        <v>372</v>
      </c>
      <c r="C1337" s="80" t="s">
        <v>597</v>
      </c>
      <c r="D1337" s="79" t="s">
        <v>588</v>
      </c>
      <c r="E1337" s="79" t="s">
        <v>607</v>
      </c>
      <c r="F1337" s="85">
        <v>42460</v>
      </c>
      <c r="G1337" s="80" t="s">
        <v>13</v>
      </c>
      <c r="H1337" s="84"/>
      <c r="I1337" s="78"/>
      <c r="J1337" s="80" t="s">
        <v>3</v>
      </c>
      <c r="K1337" s="80" t="s">
        <v>59</v>
      </c>
      <c r="L1337" s="80" t="s">
        <v>60</v>
      </c>
    </row>
    <row r="1338" spans="1:12" ht="15.75" x14ac:dyDescent="0.25">
      <c r="A1338" s="104" t="s">
        <v>2922</v>
      </c>
      <c r="B1338" s="104" t="s">
        <v>2923</v>
      </c>
      <c r="C1338" s="76" t="s">
        <v>3520</v>
      </c>
      <c r="D1338" s="86" t="s">
        <v>2924</v>
      </c>
      <c r="E1338" s="86" t="s">
        <v>1272</v>
      </c>
      <c r="F1338" s="84">
        <v>42401</v>
      </c>
      <c r="G1338" s="76" t="s">
        <v>13</v>
      </c>
      <c r="H1338" s="84"/>
      <c r="I1338" s="78"/>
      <c r="J1338" s="76" t="s">
        <v>246</v>
      </c>
      <c r="K1338" s="76" t="s">
        <v>14</v>
      </c>
      <c r="L1338" s="76" t="s">
        <v>15</v>
      </c>
    </row>
    <row r="1339" spans="1:12" ht="15.75" x14ac:dyDescent="0.25">
      <c r="A1339" s="104" t="s">
        <v>3806</v>
      </c>
      <c r="B1339" s="104" t="s">
        <v>2147</v>
      </c>
      <c r="C1339" s="76" t="s">
        <v>187</v>
      </c>
      <c r="D1339" s="86" t="s">
        <v>2926</v>
      </c>
      <c r="E1339" s="86" t="s">
        <v>1490</v>
      </c>
      <c r="F1339" s="84">
        <v>42369</v>
      </c>
      <c r="G1339" s="76" t="s">
        <v>13</v>
      </c>
      <c r="H1339" s="84"/>
      <c r="I1339" s="78"/>
      <c r="J1339" s="76" t="s">
        <v>2</v>
      </c>
      <c r="K1339" s="76" t="s">
        <v>14</v>
      </c>
      <c r="L1339" s="76" t="s">
        <v>15</v>
      </c>
    </row>
    <row r="1340" spans="1:12" ht="15.75" x14ac:dyDescent="0.25">
      <c r="A1340" s="104" t="s">
        <v>2925</v>
      </c>
      <c r="B1340" s="104" t="s">
        <v>1309</v>
      </c>
      <c r="C1340" s="76" t="s">
        <v>181</v>
      </c>
      <c r="D1340" s="86" t="s">
        <v>2926</v>
      </c>
      <c r="E1340" s="86" t="s">
        <v>1490</v>
      </c>
      <c r="F1340" s="84">
        <v>42369</v>
      </c>
      <c r="G1340" s="76" t="s">
        <v>13</v>
      </c>
      <c r="H1340" s="85"/>
      <c r="I1340" s="78"/>
      <c r="J1340" s="76" t="s">
        <v>2</v>
      </c>
      <c r="K1340" s="76" t="s">
        <v>14</v>
      </c>
      <c r="L1340" s="76" t="s">
        <v>15</v>
      </c>
    </row>
    <row r="1341" spans="1:12" ht="15.75" x14ac:dyDescent="0.25">
      <c r="A1341" s="104" t="s">
        <v>2895</v>
      </c>
      <c r="B1341" s="104" t="s">
        <v>2896</v>
      </c>
      <c r="C1341" s="76" t="s">
        <v>12</v>
      </c>
      <c r="D1341" s="86" t="s">
        <v>2085</v>
      </c>
      <c r="E1341" s="86" t="s">
        <v>48</v>
      </c>
      <c r="F1341" s="84">
        <v>42336</v>
      </c>
      <c r="G1341" s="76" t="s">
        <v>13</v>
      </c>
      <c r="H1341" s="84"/>
      <c r="I1341" s="85"/>
      <c r="J1341" s="76" t="s">
        <v>2</v>
      </c>
      <c r="K1341" s="76" t="s">
        <v>14</v>
      </c>
      <c r="L1341" s="76" t="s">
        <v>15</v>
      </c>
    </row>
    <row r="1342" spans="1:12" ht="15.75" x14ac:dyDescent="0.25">
      <c r="A1342" s="104" t="s">
        <v>1530</v>
      </c>
      <c r="B1342" s="104" t="s">
        <v>969</v>
      </c>
      <c r="C1342" s="76" t="s">
        <v>144</v>
      </c>
      <c r="D1342" s="86" t="s">
        <v>4137</v>
      </c>
      <c r="E1342" s="86" t="s">
        <v>2126</v>
      </c>
      <c r="F1342" s="84">
        <v>42336</v>
      </c>
      <c r="G1342" s="76" t="s">
        <v>13</v>
      </c>
      <c r="H1342" s="84"/>
      <c r="I1342" s="78"/>
      <c r="J1342" s="76" t="s">
        <v>2</v>
      </c>
      <c r="K1342" s="76" t="s">
        <v>14</v>
      </c>
      <c r="L1342" s="76" t="s">
        <v>15</v>
      </c>
    </row>
    <row r="1343" spans="1:12" ht="15.75" x14ac:dyDescent="0.25">
      <c r="A1343" s="105" t="s">
        <v>2930</v>
      </c>
      <c r="B1343" s="105" t="s">
        <v>746</v>
      </c>
      <c r="C1343" s="80" t="s">
        <v>181</v>
      </c>
      <c r="D1343" s="79" t="s">
        <v>2931</v>
      </c>
      <c r="E1343" s="79" t="s">
        <v>435</v>
      </c>
      <c r="F1343" s="85">
        <v>42336</v>
      </c>
      <c r="G1343" s="80" t="s">
        <v>13</v>
      </c>
      <c r="H1343" s="85"/>
      <c r="I1343" s="78"/>
      <c r="J1343" s="80" t="s">
        <v>2</v>
      </c>
      <c r="K1343" s="80" t="s">
        <v>14</v>
      </c>
      <c r="L1343" s="80" t="s">
        <v>15</v>
      </c>
    </row>
    <row r="1344" spans="1:12" ht="15.75" x14ac:dyDescent="0.25">
      <c r="A1344" s="104" t="s">
        <v>4138</v>
      </c>
      <c r="B1344" s="104" t="s">
        <v>394</v>
      </c>
      <c r="C1344" s="76" t="s">
        <v>559</v>
      </c>
      <c r="D1344" s="86" t="s">
        <v>2085</v>
      </c>
      <c r="E1344" s="86" t="s">
        <v>2454</v>
      </c>
      <c r="F1344" s="84">
        <v>42336</v>
      </c>
      <c r="G1344" s="76" t="s">
        <v>13</v>
      </c>
      <c r="H1344" s="85"/>
      <c r="I1344" s="78"/>
      <c r="J1344" s="76" t="s">
        <v>2</v>
      </c>
      <c r="K1344" s="76" t="s">
        <v>14</v>
      </c>
      <c r="L1344" s="76" t="s">
        <v>15</v>
      </c>
    </row>
    <row r="1345" spans="1:12" ht="15.75" x14ac:dyDescent="0.25">
      <c r="A1345" s="104" t="s">
        <v>1969</v>
      </c>
      <c r="B1345" s="104" t="s">
        <v>2488</v>
      </c>
      <c r="C1345" s="76"/>
      <c r="D1345" s="86" t="s">
        <v>2489</v>
      </c>
      <c r="E1345" s="86" t="s">
        <v>2490</v>
      </c>
      <c r="F1345" s="84">
        <v>42336</v>
      </c>
      <c r="G1345" s="76" t="s">
        <v>13</v>
      </c>
      <c r="H1345" s="85"/>
      <c r="I1345" s="78"/>
      <c r="J1345" s="76" t="s">
        <v>2</v>
      </c>
      <c r="K1345" s="76" t="s">
        <v>14</v>
      </c>
      <c r="L1345" s="76" t="s">
        <v>15</v>
      </c>
    </row>
    <row r="1346" spans="1:12" ht="15.75" x14ac:dyDescent="0.25">
      <c r="A1346" s="104" t="s">
        <v>2190</v>
      </c>
      <c r="B1346" s="104" t="s">
        <v>147</v>
      </c>
      <c r="C1346" s="76" t="s">
        <v>181</v>
      </c>
      <c r="D1346" s="86" t="s">
        <v>2932</v>
      </c>
      <c r="E1346" s="86" t="s">
        <v>706</v>
      </c>
      <c r="F1346" s="84">
        <v>42336</v>
      </c>
      <c r="G1346" s="76" t="s">
        <v>13</v>
      </c>
      <c r="H1346" s="84"/>
      <c r="I1346" s="78"/>
      <c r="J1346" s="76" t="s">
        <v>2</v>
      </c>
      <c r="K1346" s="76" t="s">
        <v>14</v>
      </c>
      <c r="L1346" s="76" t="s">
        <v>15</v>
      </c>
    </row>
    <row r="1347" spans="1:12" ht="15.75" x14ac:dyDescent="0.25">
      <c r="A1347" s="104" t="s">
        <v>313</v>
      </c>
      <c r="B1347" s="104" t="s">
        <v>2024</v>
      </c>
      <c r="C1347" s="76"/>
      <c r="D1347" s="86" t="s">
        <v>2491</v>
      </c>
      <c r="E1347" s="86" t="s">
        <v>1665</v>
      </c>
      <c r="F1347" s="84">
        <v>42335</v>
      </c>
      <c r="G1347" s="76" t="s">
        <v>13</v>
      </c>
      <c r="H1347" s="85"/>
      <c r="I1347" s="85"/>
      <c r="J1347" s="76" t="s">
        <v>2</v>
      </c>
      <c r="K1347" s="76" t="s">
        <v>14</v>
      </c>
      <c r="L1347" s="76" t="s">
        <v>15</v>
      </c>
    </row>
    <row r="1348" spans="1:12" ht="15.75" x14ac:dyDescent="0.25">
      <c r="A1348" s="104" t="s">
        <v>2335</v>
      </c>
      <c r="B1348" s="104" t="s">
        <v>836</v>
      </c>
      <c r="C1348" s="76" t="s">
        <v>3278</v>
      </c>
      <c r="D1348" s="86" t="s">
        <v>588</v>
      </c>
      <c r="E1348" s="86" t="s">
        <v>916</v>
      </c>
      <c r="F1348" s="84">
        <v>42283</v>
      </c>
      <c r="G1348" s="76" t="s">
        <v>13</v>
      </c>
      <c r="H1348" s="84"/>
      <c r="I1348" s="78"/>
      <c r="J1348" s="76" t="s">
        <v>3</v>
      </c>
      <c r="K1348" s="76" t="s">
        <v>59</v>
      </c>
      <c r="L1348" s="76" t="s">
        <v>60</v>
      </c>
    </row>
    <row r="1349" spans="1:12" ht="15.75" x14ac:dyDescent="0.25">
      <c r="A1349" s="104" t="s">
        <v>2451</v>
      </c>
      <c r="B1349" s="104" t="s">
        <v>1484</v>
      </c>
      <c r="C1349" s="76" t="s">
        <v>3800</v>
      </c>
      <c r="D1349" s="86" t="s">
        <v>782</v>
      </c>
      <c r="E1349" s="86" t="s">
        <v>189</v>
      </c>
      <c r="F1349" s="84">
        <v>42247</v>
      </c>
      <c r="G1349" s="76" t="s">
        <v>13</v>
      </c>
      <c r="H1349" s="84"/>
      <c r="I1349" s="78"/>
      <c r="J1349" s="76" t="s">
        <v>3</v>
      </c>
      <c r="K1349" s="76" t="s">
        <v>59</v>
      </c>
      <c r="L1349" s="76" t="s">
        <v>60</v>
      </c>
    </row>
    <row r="1350" spans="1:12" ht="15.75" x14ac:dyDescent="0.25">
      <c r="A1350" s="104" t="s">
        <v>4139</v>
      </c>
      <c r="B1350" s="104" t="s">
        <v>787</v>
      </c>
      <c r="C1350" s="76"/>
      <c r="D1350" s="86" t="s">
        <v>2973</v>
      </c>
      <c r="E1350" s="86" t="s">
        <v>658</v>
      </c>
      <c r="F1350" s="84">
        <v>42246</v>
      </c>
      <c r="G1350" s="76" t="s">
        <v>13</v>
      </c>
      <c r="H1350" s="84"/>
      <c r="I1350" s="78"/>
      <c r="J1350" s="76" t="s">
        <v>2</v>
      </c>
      <c r="K1350" s="76" t="s">
        <v>14</v>
      </c>
      <c r="L1350" s="76" t="s">
        <v>15</v>
      </c>
    </row>
    <row r="1351" spans="1:12" ht="15.75" x14ac:dyDescent="0.25">
      <c r="A1351" s="105" t="s">
        <v>3553</v>
      </c>
      <c r="B1351" s="105" t="s">
        <v>1782</v>
      </c>
      <c r="C1351" s="80" t="s">
        <v>18</v>
      </c>
      <c r="D1351" s="79" t="s">
        <v>4140</v>
      </c>
      <c r="E1351" s="79" t="s">
        <v>37</v>
      </c>
      <c r="F1351" s="85">
        <v>42192</v>
      </c>
      <c r="G1351" s="80" t="s">
        <v>13</v>
      </c>
      <c r="H1351" s="84"/>
      <c r="I1351" s="78"/>
      <c r="J1351" s="80" t="s">
        <v>2</v>
      </c>
      <c r="K1351" s="80" t="s">
        <v>14</v>
      </c>
      <c r="L1351" s="80" t="s">
        <v>15</v>
      </c>
    </row>
    <row r="1352" spans="1:12" ht="15.75" x14ac:dyDescent="0.25">
      <c r="A1352" s="105" t="s">
        <v>1361</v>
      </c>
      <c r="B1352" s="105" t="s">
        <v>959</v>
      </c>
      <c r="C1352" s="80" t="s">
        <v>144</v>
      </c>
      <c r="D1352" s="79" t="s">
        <v>3808</v>
      </c>
      <c r="E1352" s="79" t="s">
        <v>505</v>
      </c>
      <c r="F1352" s="85">
        <v>42157</v>
      </c>
      <c r="G1352" s="80" t="s">
        <v>13</v>
      </c>
      <c r="H1352" s="85">
        <v>5000</v>
      </c>
      <c r="I1352" s="85"/>
      <c r="J1352" s="80" t="s">
        <v>2</v>
      </c>
      <c r="K1352" s="80" t="s">
        <v>14</v>
      </c>
      <c r="L1352" s="80" t="s">
        <v>15</v>
      </c>
    </row>
    <row r="1353" spans="1:12" ht="15.75" x14ac:dyDescent="0.25">
      <c r="A1353" s="104" t="s">
        <v>420</v>
      </c>
      <c r="B1353" s="104" t="s">
        <v>2933</v>
      </c>
      <c r="C1353" s="76" t="s">
        <v>3504</v>
      </c>
      <c r="D1353" s="86" t="s">
        <v>2934</v>
      </c>
      <c r="E1353" s="86" t="s">
        <v>493</v>
      </c>
      <c r="F1353" s="84">
        <v>42156</v>
      </c>
      <c r="G1353" s="76" t="s">
        <v>13</v>
      </c>
      <c r="H1353" s="84"/>
      <c r="I1353" s="78"/>
      <c r="J1353" s="76" t="s">
        <v>2</v>
      </c>
      <c r="K1353" s="76" t="s">
        <v>14</v>
      </c>
      <c r="L1353" s="76" t="s">
        <v>15</v>
      </c>
    </row>
    <row r="1354" spans="1:12" ht="15.75" x14ac:dyDescent="0.25">
      <c r="A1354" s="104" t="s">
        <v>2935</v>
      </c>
      <c r="B1354" s="104" t="s">
        <v>111</v>
      </c>
      <c r="C1354" s="76" t="s">
        <v>12</v>
      </c>
      <c r="D1354" s="86" t="s">
        <v>2936</v>
      </c>
      <c r="E1354" s="86" t="s">
        <v>570</v>
      </c>
      <c r="F1354" s="84">
        <v>42136</v>
      </c>
      <c r="G1354" s="76" t="s">
        <v>13</v>
      </c>
      <c r="H1354" s="84"/>
      <c r="I1354" s="78"/>
      <c r="J1354" s="76" t="s">
        <v>2</v>
      </c>
      <c r="K1354" s="76" t="s">
        <v>14</v>
      </c>
      <c r="L1354" s="76" t="s">
        <v>15</v>
      </c>
    </row>
    <row r="1355" spans="1:12" ht="15.75" x14ac:dyDescent="0.25">
      <c r="A1355" s="105" t="s">
        <v>2237</v>
      </c>
      <c r="B1355" s="105" t="s">
        <v>1089</v>
      </c>
      <c r="C1355" s="80" t="s">
        <v>3809</v>
      </c>
      <c r="D1355" s="79" t="s">
        <v>2937</v>
      </c>
      <c r="E1355" s="79" t="s">
        <v>2786</v>
      </c>
      <c r="F1355" s="85">
        <v>42136</v>
      </c>
      <c r="G1355" s="80" t="s">
        <v>13</v>
      </c>
      <c r="H1355" s="84"/>
      <c r="I1355" s="78"/>
      <c r="J1355" s="80" t="s">
        <v>2</v>
      </c>
      <c r="K1355" s="80" t="s">
        <v>14</v>
      </c>
      <c r="L1355" s="80" t="s">
        <v>15</v>
      </c>
    </row>
    <row r="1356" spans="1:12" ht="15.75" x14ac:dyDescent="0.25">
      <c r="A1356" s="105" t="s">
        <v>2938</v>
      </c>
      <c r="B1356" s="105" t="s">
        <v>358</v>
      </c>
      <c r="C1356" s="80" t="s">
        <v>51</v>
      </c>
      <c r="D1356" s="79" t="s">
        <v>2495</v>
      </c>
      <c r="E1356" s="79" t="s">
        <v>2496</v>
      </c>
      <c r="F1356" s="85">
        <v>42114</v>
      </c>
      <c r="G1356" s="80" t="s">
        <v>13</v>
      </c>
      <c r="H1356" s="85"/>
      <c r="I1356" s="78"/>
      <c r="J1356" s="80" t="s">
        <v>246</v>
      </c>
      <c r="K1356" s="80" t="s">
        <v>14</v>
      </c>
      <c r="L1356" s="80" t="s">
        <v>15</v>
      </c>
    </row>
    <row r="1357" spans="1:12" ht="15.75" x14ac:dyDescent="0.25">
      <c r="A1357" s="104" t="s">
        <v>2341</v>
      </c>
      <c r="B1357" s="104" t="s">
        <v>781</v>
      </c>
      <c r="C1357" s="76" t="s">
        <v>3778</v>
      </c>
      <c r="D1357" s="86" t="s">
        <v>588</v>
      </c>
      <c r="E1357" s="86" t="s">
        <v>508</v>
      </c>
      <c r="F1357" s="84">
        <v>42022</v>
      </c>
      <c r="G1357" s="76" t="s">
        <v>13</v>
      </c>
      <c r="H1357" s="84"/>
      <c r="I1357" s="78"/>
      <c r="J1357" s="76" t="s">
        <v>3</v>
      </c>
      <c r="K1357" s="76" t="s">
        <v>59</v>
      </c>
      <c r="L1357" s="76" t="s">
        <v>60</v>
      </c>
    </row>
    <row r="1358" spans="1:12" ht="15.75" x14ac:dyDescent="0.25">
      <c r="A1358" s="105" t="s">
        <v>2342</v>
      </c>
      <c r="B1358" s="105" t="s">
        <v>74</v>
      </c>
      <c r="C1358" s="80" t="s">
        <v>3520</v>
      </c>
      <c r="D1358" s="79" t="s">
        <v>588</v>
      </c>
      <c r="E1358" s="79" t="s">
        <v>508</v>
      </c>
      <c r="F1358" s="85">
        <v>42022</v>
      </c>
      <c r="G1358" s="80" t="s">
        <v>13</v>
      </c>
      <c r="H1358" s="84"/>
      <c r="I1358" s="84"/>
      <c r="J1358" s="80" t="s">
        <v>3</v>
      </c>
      <c r="K1358" s="80" t="s">
        <v>59</v>
      </c>
      <c r="L1358" s="80" t="s">
        <v>60</v>
      </c>
    </row>
    <row r="1359" spans="1:12" ht="15.75" x14ac:dyDescent="0.25">
      <c r="A1359" s="104" t="s">
        <v>4128</v>
      </c>
      <c r="B1359" s="104" t="s">
        <v>1761</v>
      </c>
      <c r="C1359" s="76" t="s">
        <v>4141</v>
      </c>
      <c r="D1359" s="86" t="s">
        <v>588</v>
      </c>
      <c r="E1359" s="86" t="s">
        <v>508</v>
      </c>
      <c r="F1359" s="84">
        <v>42021</v>
      </c>
      <c r="G1359" s="76" t="s">
        <v>13</v>
      </c>
      <c r="H1359" s="84"/>
      <c r="I1359" s="78"/>
      <c r="J1359" s="76" t="s">
        <v>3</v>
      </c>
      <c r="K1359" s="76" t="s">
        <v>59</v>
      </c>
      <c r="L1359" s="76" t="s">
        <v>60</v>
      </c>
    </row>
    <row r="1360" spans="1:12" ht="15.75" x14ac:dyDescent="0.25">
      <c r="A1360" s="105" t="s">
        <v>2384</v>
      </c>
      <c r="B1360" s="105" t="s">
        <v>1499</v>
      </c>
      <c r="C1360" s="80" t="s">
        <v>3520</v>
      </c>
      <c r="D1360" s="79" t="s">
        <v>4142</v>
      </c>
      <c r="E1360" s="79" t="s">
        <v>2582</v>
      </c>
      <c r="F1360" s="85">
        <v>42000</v>
      </c>
      <c r="G1360" s="80" t="s">
        <v>13</v>
      </c>
      <c r="H1360" s="85">
        <v>4500</v>
      </c>
      <c r="I1360" s="85"/>
      <c r="J1360" s="80" t="s">
        <v>3</v>
      </c>
      <c r="K1360" s="80" t="s">
        <v>59</v>
      </c>
      <c r="L1360" s="80" t="s">
        <v>60</v>
      </c>
    </row>
    <row r="1361" spans="1:12" ht="15.75" x14ac:dyDescent="0.25">
      <c r="A1361" s="105" t="s">
        <v>2074</v>
      </c>
      <c r="B1361" s="105" t="s">
        <v>340</v>
      </c>
      <c r="C1361" s="80" t="s">
        <v>832</v>
      </c>
      <c r="D1361" s="79" t="s">
        <v>2581</v>
      </c>
      <c r="E1361" s="79" t="s">
        <v>2582</v>
      </c>
      <c r="F1361" s="85">
        <v>41981</v>
      </c>
      <c r="G1361" s="80" t="s">
        <v>13</v>
      </c>
      <c r="H1361" s="84"/>
      <c r="I1361" s="84"/>
      <c r="J1361" s="80" t="s">
        <v>3</v>
      </c>
      <c r="K1361" s="80" t="s">
        <v>59</v>
      </c>
      <c r="L1361" s="80" t="s">
        <v>60</v>
      </c>
    </row>
    <row r="1362" spans="1:12" ht="15.75" x14ac:dyDescent="0.25">
      <c r="A1362" s="104" t="s">
        <v>2556</v>
      </c>
      <c r="B1362" s="104" t="s">
        <v>2557</v>
      </c>
      <c r="C1362" s="76" t="s">
        <v>87</v>
      </c>
      <c r="D1362" s="86" t="s">
        <v>2558</v>
      </c>
      <c r="E1362" s="86" t="s">
        <v>1665</v>
      </c>
      <c r="F1362" s="84">
        <v>41942</v>
      </c>
      <c r="G1362" s="76" t="s">
        <v>13</v>
      </c>
      <c r="H1362" s="84"/>
      <c r="I1362" s="85"/>
      <c r="J1362" s="76" t="s">
        <v>246</v>
      </c>
      <c r="K1362" s="76" t="s">
        <v>14</v>
      </c>
      <c r="L1362" s="76" t="s">
        <v>15</v>
      </c>
    </row>
    <row r="1363" spans="1:12" ht="15.75" x14ac:dyDescent="0.25">
      <c r="A1363" s="104" t="s">
        <v>2312</v>
      </c>
      <c r="B1363" s="104" t="s">
        <v>601</v>
      </c>
      <c r="C1363" s="76" t="s">
        <v>313</v>
      </c>
      <c r="D1363" s="86" t="s">
        <v>2313</v>
      </c>
      <c r="E1363" s="86" t="s">
        <v>221</v>
      </c>
      <c r="F1363" s="84">
        <v>41927</v>
      </c>
      <c r="G1363" s="76" t="s">
        <v>13</v>
      </c>
      <c r="H1363" s="84"/>
      <c r="I1363" s="78"/>
      <c r="J1363" s="76" t="s">
        <v>2600</v>
      </c>
      <c r="K1363" s="76" t="s">
        <v>59</v>
      </c>
      <c r="L1363" s="76" t="s">
        <v>15</v>
      </c>
    </row>
    <row r="1364" spans="1:12" ht="15.75" x14ac:dyDescent="0.25">
      <c r="A1364" s="104" t="s">
        <v>2927</v>
      </c>
      <c r="B1364" s="104" t="s">
        <v>821</v>
      </c>
      <c r="C1364" s="76" t="s">
        <v>43</v>
      </c>
      <c r="D1364" s="86" t="s">
        <v>2928</v>
      </c>
      <c r="E1364" s="86" t="s">
        <v>2929</v>
      </c>
      <c r="F1364" s="84">
        <v>41922</v>
      </c>
      <c r="G1364" s="76" t="s">
        <v>13</v>
      </c>
      <c r="H1364" s="84"/>
      <c r="I1364" s="85"/>
      <c r="J1364" s="76" t="s">
        <v>2</v>
      </c>
      <c r="K1364" s="76" t="s">
        <v>14</v>
      </c>
      <c r="L1364" s="76" t="s">
        <v>15</v>
      </c>
    </row>
    <row r="1365" spans="1:12" ht="15.75" x14ac:dyDescent="0.25">
      <c r="A1365" s="104" t="s">
        <v>2939</v>
      </c>
      <c r="B1365" s="104" t="s">
        <v>1436</v>
      </c>
      <c r="C1365" s="76" t="s">
        <v>3510</v>
      </c>
      <c r="D1365" s="86" t="s">
        <v>2940</v>
      </c>
      <c r="E1365" s="86" t="s">
        <v>37</v>
      </c>
      <c r="F1365" s="84">
        <v>41913</v>
      </c>
      <c r="G1365" s="76" t="s">
        <v>13</v>
      </c>
      <c r="H1365" s="84"/>
      <c r="I1365" s="84"/>
      <c r="J1365" s="76" t="s">
        <v>2</v>
      </c>
      <c r="K1365" s="76" t="s">
        <v>14</v>
      </c>
      <c r="L1365" s="76" t="s">
        <v>15</v>
      </c>
    </row>
    <row r="1366" spans="1:12" ht="15.75" x14ac:dyDescent="0.25">
      <c r="A1366" s="104" t="s">
        <v>2274</v>
      </c>
      <c r="B1366" s="104" t="s">
        <v>2024</v>
      </c>
      <c r="C1366" s="76" t="s">
        <v>187</v>
      </c>
      <c r="D1366" s="86" t="s">
        <v>588</v>
      </c>
      <c r="E1366" s="86" t="s">
        <v>373</v>
      </c>
      <c r="F1366" s="84">
        <v>41858</v>
      </c>
      <c r="G1366" s="76" t="s">
        <v>13</v>
      </c>
      <c r="H1366" s="84"/>
      <c r="I1366" s="78"/>
      <c r="J1366" s="76" t="s">
        <v>1</v>
      </c>
      <c r="K1366" s="76" t="s">
        <v>59</v>
      </c>
      <c r="L1366" s="76" t="s">
        <v>60</v>
      </c>
    </row>
    <row r="1367" spans="1:12" ht="15.75" x14ac:dyDescent="0.25">
      <c r="A1367" s="104" t="s">
        <v>2130</v>
      </c>
      <c r="B1367" s="104" t="s">
        <v>1157</v>
      </c>
      <c r="C1367" s="76"/>
      <c r="D1367" s="86" t="s">
        <v>4143</v>
      </c>
      <c r="E1367" s="86" t="s">
        <v>505</v>
      </c>
      <c r="F1367" s="84">
        <v>41820</v>
      </c>
      <c r="G1367" s="76" t="s">
        <v>13</v>
      </c>
      <c r="H1367" s="84"/>
      <c r="I1367" s="85"/>
      <c r="J1367" s="76" t="s">
        <v>2</v>
      </c>
      <c r="K1367" s="76" t="s">
        <v>14</v>
      </c>
      <c r="L1367" s="76" t="s">
        <v>15</v>
      </c>
    </row>
    <row r="1368" spans="1:12" ht="15.75" x14ac:dyDescent="0.25">
      <c r="A1368" s="104" t="s">
        <v>3810</v>
      </c>
      <c r="B1368" s="104" t="s">
        <v>2745</v>
      </c>
      <c r="C1368" s="76" t="s">
        <v>115</v>
      </c>
      <c r="D1368" s="86" t="s">
        <v>3811</v>
      </c>
      <c r="E1368" s="86" t="s">
        <v>443</v>
      </c>
      <c r="F1368" s="84">
        <v>41820</v>
      </c>
      <c r="G1368" s="76" t="s">
        <v>13</v>
      </c>
      <c r="H1368" s="84"/>
      <c r="I1368" s="78"/>
      <c r="J1368" s="76" t="s">
        <v>2</v>
      </c>
      <c r="K1368" s="76" t="s">
        <v>14</v>
      </c>
      <c r="L1368" s="76" t="s">
        <v>15</v>
      </c>
    </row>
    <row r="1369" spans="1:12" ht="15.75" x14ac:dyDescent="0.25">
      <c r="A1369" s="105" t="s">
        <v>2497</v>
      </c>
      <c r="B1369" s="105" t="s">
        <v>1424</v>
      </c>
      <c r="C1369" s="80" t="s">
        <v>187</v>
      </c>
      <c r="D1369" s="79" t="s">
        <v>2491</v>
      </c>
      <c r="E1369" s="79" t="s">
        <v>1665</v>
      </c>
      <c r="F1369" s="85">
        <v>41820</v>
      </c>
      <c r="G1369" s="80" t="s">
        <v>13</v>
      </c>
      <c r="H1369" s="85"/>
      <c r="I1369" s="85"/>
      <c r="J1369" s="80" t="s">
        <v>2</v>
      </c>
      <c r="K1369" s="80" t="s">
        <v>14</v>
      </c>
      <c r="L1369" s="80" t="s">
        <v>15</v>
      </c>
    </row>
    <row r="1370" spans="1:12" ht="15.75" x14ac:dyDescent="0.25">
      <c r="A1370" s="104" t="s">
        <v>2311</v>
      </c>
      <c r="B1370" s="104" t="s">
        <v>601</v>
      </c>
      <c r="C1370" s="76" t="s">
        <v>181</v>
      </c>
      <c r="D1370" s="86" t="s">
        <v>2491</v>
      </c>
      <c r="E1370" s="86" t="s">
        <v>1665</v>
      </c>
      <c r="F1370" s="84">
        <v>41820</v>
      </c>
      <c r="G1370" s="76" t="s">
        <v>13</v>
      </c>
      <c r="H1370" s="84"/>
      <c r="I1370" s="85"/>
      <c r="J1370" s="76" t="s">
        <v>2</v>
      </c>
      <c r="K1370" s="76" t="s">
        <v>14</v>
      </c>
      <c r="L1370" s="76" t="s">
        <v>15</v>
      </c>
    </row>
    <row r="1371" spans="1:12" ht="15.75" x14ac:dyDescent="0.25">
      <c r="A1371" s="105" t="s">
        <v>2148</v>
      </c>
      <c r="B1371" s="105" t="s">
        <v>2149</v>
      </c>
      <c r="C1371" s="80" t="s">
        <v>144</v>
      </c>
      <c r="D1371" s="79" t="s">
        <v>588</v>
      </c>
      <c r="E1371" s="79" t="s">
        <v>221</v>
      </c>
      <c r="F1371" s="85">
        <v>41805</v>
      </c>
      <c r="G1371" s="80" t="s">
        <v>13</v>
      </c>
      <c r="H1371" s="84"/>
      <c r="I1371" s="78"/>
      <c r="J1371" s="80" t="s">
        <v>3</v>
      </c>
      <c r="K1371" s="80" t="s">
        <v>59</v>
      </c>
      <c r="L1371" s="80" t="s">
        <v>60</v>
      </c>
    </row>
    <row r="1372" spans="1:12" ht="15.75" x14ac:dyDescent="0.25">
      <c r="A1372" s="104" t="s">
        <v>3855</v>
      </c>
      <c r="B1372" s="104" t="s">
        <v>605</v>
      </c>
      <c r="C1372" s="76" t="s">
        <v>1484</v>
      </c>
      <c r="D1372" s="86" t="s">
        <v>588</v>
      </c>
      <c r="E1372" s="86" t="s">
        <v>385</v>
      </c>
      <c r="F1372" s="84">
        <v>41723</v>
      </c>
      <c r="G1372" s="76" t="s">
        <v>13</v>
      </c>
      <c r="H1372" s="84"/>
      <c r="I1372" s="78"/>
      <c r="J1372" s="76" t="s">
        <v>3</v>
      </c>
      <c r="K1372" s="76" t="s">
        <v>59</v>
      </c>
      <c r="L1372" s="76" t="s">
        <v>60</v>
      </c>
    </row>
    <row r="1373" spans="1:12" ht="15.75" x14ac:dyDescent="0.25">
      <c r="A1373" s="105" t="s">
        <v>2335</v>
      </c>
      <c r="B1373" s="105" t="s">
        <v>2372</v>
      </c>
      <c r="C1373" s="80" t="s">
        <v>559</v>
      </c>
      <c r="D1373" s="79" t="s">
        <v>588</v>
      </c>
      <c r="E1373" s="79" t="s">
        <v>916</v>
      </c>
      <c r="F1373" s="85">
        <v>41702</v>
      </c>
      <c r="G1373" s="80" t="s">
        <v>13</v>
      </c>
      <c r="H1373" s="84"/>
      <c r="I1373" s="78"/>
      <c r="J1373" s="80" t="s">
        <v>3</v>
      </c>
      <c r="K1373" s="80" t="s">
        <v>59</v>
      </c>
      <c r="L1373" s="80" t="s">
        <v>60</v>
      </c>
    </row>
    <row r="1374" spans="1:12" ht="15.75" x14ac:dyDescent="0.25">
      <c r="A1374" s="104" t="s">
        <v>401</v>
      </c>
      <c r="B1374" s="104" t="s">
        <v>260</v>
      </c>
      <c r="C1374" s="76" t="s">
        <v>18</v>
      </c>
      <c r="D1374" s="86" t="s">
        <v>2946</v>
      </c>
      <c r="E1374" s="86" t="s">
        <v>1104</v>
      </c>
      <c r="F1374" s="84">
        <v>41616</v>
      </c>
      <c r="G1374" s="76" t="s">
        <v>13</v>
      </c>
      <c r="H1374" s="84"/>
      <c r="I1374" s="84"/>
      <c r="J1374" s="76" t="s">
        <v>2</v>
      </c>
      <c r="K1374" s="76" t="s">
        <v>14</v>
      </c>
      <c r="L1374" s="76" t="s">
        <v>15</v>
      </c>
    </row>
    <row r="1375" spans="1:12" ht="15.75" x14ac:dyDescent="0.25">
      <c r="A1375" s="104" t="s">
        <v>2229</v>
      </c>
      <c r="B1375" s="104" t="s">
        <v>462</v>
      </c>
      <c r="C1375" s="76" t="s">
        <v>3753</v>
      </c>
      <c r="D1375" s="86" t="s">
        <v>588</v>
      </c>
      <c r="E1375" s="86" t="s">
        <v>280</v>
      </c>
      <c r="F1375" s="84">
        <v>41610</v>
      </c>
      <c r="G1375" s="76" t="s">
        <v>13</v>
      </c>
      <c r="H1375" s="84"/>
      <c r="I1375" s="84"/>
      <c r="J1375" s="76" t="s">
        <v>1</v>
      </c>
      <c r="K1375" s="76" t="s">
        <v>59</v>
      </c>
      <c r="L1375" s="76" t="s">
        <v>60</v>
      </c>
    </row>
    <row r="1376" spans="1:12" ht="15.75" x14ac:dyDescent="0.25">
      <c r="A1376" s="104" t="s">
        <v>1728</v>
      </c>
      <c r="B1376" s="104" t="s">
        <v>349</v>
      </c>
      <c r="C1376" s="76"/>
      <c r="D1376" s="86" t="s">
        <v>4144</v>
      </c>
      <c r="E1376" s="86" t="s">
        <v>1490</v>
      </c>
      <c r="F1376" s="84">
        <v>41506</v>
      </c>
      <c r="G1376" s="76" t="s">
        <v>13</v>
      </c>
      <c r="H1376" s="84"/>
      <c r="I1376" s="78"/>
      <c r="J1376" s="76" t="s">
        <v>2</v>
      </c>
      <c r="K1376" s="76" t="s">
        <v>14</v>
      </c>
      <c r="L1376" s="76" t="s">
        <v>15</v>
      </c>
    </row>
    <row r="1377" spans="1:12" ht="15.75" x14ac:dyDescent="0.25">
      <c r="A1377" s="105" t="s">
        <v>2385</v>
      </c>
      <c r="B1377" s="105" t="s">
        <v>1484</v>
      </c>
      <c r="C1377" s="80" t="s">
        <v>3807</v>
      </c>
      <c r="D1377" s="79" t="s">
        <v>588</v>
      </c>
      <c r="E1377" s="79" t="s">
        <v>916</v>
      </c>
      <c r="F1377" s="84">
        <v>41498</v>
      </c>
      <c r="G1377" s="76" t="s">
        <v>13</v>
      </c>
      <c r="H1377" s="85"/>
      <c r="I1377" s="78"/>
      <c r="J1377" s="76" t="s">
        <v>3</v>
      </c>
      <c r="K1377" s="76" t="s">
        <v>59</v>
      </c>
      <c r="L1377" s="76" t="s">
        <v>60</v>
      </c>
    </row>
    <row r="1378" spans="1:12" ht="15.75" x14ac:dyDescent="0.25">
      <c r="A1378" s="104" t="s">
        <v>204</v>
      </c>
      <c r="B1378" s="104" t="s">
        <v>2908</v>
      </c>
      <c r="C1378" s="76" t="s">
        <v>31</v>
      </c>
      <c r="D1378" s="86" t="s">
        <v>588</v>
      </c>
      <c r="E1378" s="86" t="s">
        <v>535</v>
      </c>
      <c r="F1378" s="84">
        <v>41495</v>
      </c>
      <c r="G1378" s="76" t="s">
        <v>13</v>
      </c>
      <c r="H1378" s="84"/>
      <c r="I1378" s="85"/>
      <c r="J1378" s="76" t="s">
        <v>3</v>
      </c>
      <c r="K1378" s="76" t="s">
        <v>59</v>
      </c>
      <c r="L1378" s="76" t="s">
        <v>60</v>
      </c>
    </row>
    <row r="1379" spans="1:12" ht="15.75" x14ac:dyDescent="0.25">
      <c r="A1379" s="105" t="s">
        <v>3754</v>
      </c>
      <c r="B1379" s="105" t="s">
        <v>86</v>
      </c>
      <c r="C1379" s="80" t="s">
        <v>224</v>
      </c>
      <c r="D1379" s="79" t="s">
        <v>588</v>
      </c>
      <c r="E1379" s="79" t="s">
        <v>385</v>
      </c>
      <c r="F1379" s="85">
        <v>41467</v>
      </c>
      <c r="G1379" s="80" t="s">
        <v>13</v>
      </c>
      <c r="H1379" s="84"/>
      <c r="I1379" s="78"/>
      <c r="J1379" s="80" t="s">
        <v>3</v>
      </c>
      <c r="K1379" s="80" t="s">
        <v>59</v>
      </c>
      <c r="L1379" s="80" t="s">
        <v>60</v>
      </c>
    </row>
    <row r="1380" spans="1:12" ht="15.75" x14ac:dyDescent="0.25">
      <c r="A1380" s="105" t="s">
        <v>1125</v>
      </c>
      <c r="B1380" s="105" t="s">
        <v>4145</v>
      </c>
      <c r="C1380" s="80" t="s">
        <v>313</v>
      </c>
      <c r="D1380" s="79" t="s">
        <v>2272</v>
      </c>
      <c r="E1380" s="79" t="s">
        <v>3386</v>
      </c>
      <c r="F1380" s="85">
        <v>41429</v>
      </c>
      <c r="G1380" s="80" t="s">
        <v>13</v>
      </c>
      <c r="H1380" s="85"/>
      <c r="I1380" s="85"/>
      <c r="J1380" s="80" t="s">
        <v>2</v>
      </c>
      <c r="K1380" s="80" t="s">
        <v>14</v>
      </c>
      <c r="L1380" s="80" t="s">
        <v>15</v>
      </c>
    </row>
    <row r="1381" spans="1:12" ht="15.75" x14ac:dyDescent="0.25">
      <c r="A1381" s="105" t="s">
        <v>773</v>
      </c>
      <c r="B1381" s="105" t="s">
        <v>2185</v>
      </c>
      <c r="C1381" s="76"/>
      <c r="D1381" s="79" t="s">
        <v>782</v>
      </c>
      <c r="E1381" s="79" t="s">
        <v>189</v>
      </c>
      <c r="F1381" s="85">
        <v>41377</v>
      </c>
      <c r="G1381" s="80" t="s">
        <v>13</v>
      </c>
      <c r="H1381" s="84"/>
      <c r="I1381" s="78"/>
      <c r="J1381" s="80" t="s">
        <v>3</v>
      </c>
      <c r="K1381" s="80" t="s">
        <v>59</v>
      </c>
      <c r="L1381" s="80" t="s">
        <v>60</v>
      </c>
    </row>
    <row r="1382" spans="1:12" ht="15.75" x14ac:dyDescent="0.25">
      <c r="A1382" s="104" t="s">
        <v>2447</v>
      </c>
      <c r="B1382" s="104" t="s">
        <v>2448</v>
      </c>
      <c r="C1382" s="76" t="s">
        <v>224</v>
      </c>
      <c r="D1382" s="86" t="s">
        <v>588</v>
      </c>
      <c r="E1382" s="86" t="s">
        <v>490</v>
      </c>
      <c r="F1382" s="84">
        <v>41320</v>
      </c>
      <c r="G1382" s="76" t="s">
        <v>13</v>
      </c>
      <c r="H1382" s="84"/>
      <c r="I1382" s="78"/>
      <c r="J1382" s="76" t="s">
        <v>3</v>
      </c>
      <c r="K1382" s="76" t="s">
        <v>59</v>
      </c>
      <c r="L1382" s="76" t="s">
        <v>60</v>
      </c>
    </row>
    <row r="1383" spans="1:12" ht="15.75" x14ac:dyDescent="0.25">
      <c r="A1383" s="104" t="s">
        <v>3825</v>
      </c>
      <c r="B1383" s="104" t="s">
        <v>17</v>
      </c>
      <c r="C1383" s="76" t="s">
        <v>696</v>
      </c>
      <c r="D1383" s="86" t="s">
        <v>4146</v>
      </c>
      <c r="E1383" s="86" t="s">
        <v>3374</v>
      </c>
      <c r="F1383" s="84">
        <v>41289</v>
      </c>
      <c r="G1383" s="76" t="s">
        <v>13</v>
      </c>
      <c r="H1383" s="85"/>
      <c r="I1383" s="78"/>
      <c r="J1383" s="76" t="s">
        <v>246</v>
      </c>
      <c r="K1383" s="76" t="s">
        <v>14</v>
      </c>
      <c r="L1383" s="76" t="s">
        <v>15</v>
      </c>
    </row>
    <row r="1384" spans="1:12" ht="15.75" x14ac:dyDescent="0.25">
      <c r="A1384" s="105" t="s">
        <v>2065</v>
      </c>
      <c r="B1384" s="105" t="s">
        <v>441</v>
      </c>
      <c r="C1384" s="80" t="s">
        <v>774</v>
      </c>
      <c r="D1384" s="79" t="s">
        <v>782</v>
      </c>
      <c r="E1384" s="79" t="s">
        <v>527</v>
      </c>
      <c r="F1384" s="85">
        <v>41242</v>
      </c>
      <c r="G1384" s="76" t="s">
        <v>13</v>
      </c>
      <c r="H1384" s="85"/>
      <c r="I1384" s="78"/>
      <c r="J1384" s="80" t="s">
        <v>3</v>
      </c>
      <c r="K1384" s="80" t="s">
        <v>59</v>
      </c>
      <c r="L1384" s="80" t="s">
        <v>60</v>
      </c>
    </row>
    <row r="1385" spans="1:12" ht="15.75" x14ac:dyDescent="0.25">
      <c r="A1385" s="104" t="s">
        <v>2951</v>
      </c>
      <c r="B1385" s="104" t="s">
        <v>111</v>
      </c>
      <c r="C1385" s="76" t="s">
        <v>12</v>
      </c>
      <c r="D1385" s="86" t="s">
        <v>2952</v>
      </c>
      <c r="E1385" s="86" t="s">
        <v>137</v>
      </c>
      <c r="F1385" s="84">
        <v>41026</v>
      </c>
      <c r="G1385" s="76" t="s">
        <v>13</v>
      </c>
      <c r="H1385" s="84"/>
      <c r="I1385" s="78"/>
      <c r="J1385" s="76" t="s">
        <v>2</v>
      </c>
      <c r="K1385" s="76" t="s">
        <v>14</v>
      </c>
      <c r="L1385" s="76" t="s">
        <v>15</v>
      </c>
    </row>
    <row r="1386" spans="1:12" ht="15.75" x14ac:dyDescent="0.25">
      <c r="A1386" s="104" t="s">
        <v>2300</v>
      </c>
      <c r="B1386" s="104" t="s">
        <v>1182</v>
      </c>
      <c r="C1386" s="76" t="s">
        <v>3799</v>
      </c>
      <c r="D1386" s="86" t="s">
        <v>4147</v>
      </c>
      <c r="E1386" s="86" t="s">
        <v>297</v>
      </c>
      <c r="F1386" s="84">
        <v>40906</v>
      </c>
      <c r="G1386" s="76" t="s">
        <v>13</v>
      </c>
      <c r="H1386" s="85">
        <v>1200</v>
      </c>
      <c r="I1386" s="78"/>
      <c r="J1386" s="76" t="s">
        <v>3</v>
      </c>
      <c r="K1386" s="76" t="s">
        <v>59</v>
      </c>
      <c r="L1386" s="76" t="s">
        <v>60</v>
      </c>
    </row>
    <row r="1387" spans="1:12" ht="15.75" x14ac:dyDescent="0.25">
      <c r="A1387" s="104" t="s">
        <v>1787</v>
      </c>
      <c r="B1387" s="104" t="s">
        <v>1788</v>
      </c>
      <c r="C1387" s="76" t="s">
        <v>51</v>
      </c>
      <c r="D1387" s="86" t="s">
        <v>2878</v>
      </c>
      <c r="E1387" s="86" t="s">
        <v>141</v>
      </c>
      <c r="F1387" s="84">
        <v>40800</v>
      </c>
      <c r="G1387" s="76" t="s">
        <v>13</v>
      </c>
      <c r="H1387" s="85"/>
      <c r="I1387" s="78"/>
      <c r="J1387" s="76" t="s">
        <v>2</v>
      </c>
      <c r="K1387" s="76" t="s">
        <v>14</v>
      </c>
      <c r="L1387" s="76" t="s">
        <v>15</v>
      </c>
    </row>
    <row r="1388" spans="1:12" ht="15.75" x14ac:dyDescent="0.25">
      <c r="A1388" s="104" t="s">
        <v>3792</v>
      </c>
      <c r="B1388" s="104" t="s">
        <v>1047</v>
      </c>
      <c r="C1388" s="76" t="s">
        <v>3793</v>
      </c>
      <c r="D1388" s="86" t="s">
        <v>588</v>
      </c>
      <c r="E1388" s="86" t="s">
        <v>221</v>
      </c>
      <c r="F1388" s="84">
        <v>40707</v>
      </c>
      <c r="G1388" s="76" t="s">
        <v>13</v>
      </c>
      <c r="H1388" s="84"/>
      <c r="I1388" s="78"/>
      <c r="J1388" s="76" t="s">
        <v>3</v>
      </c>
      <c r="K1388" s="76" t="s">
        <v>59</v>
      </c>
      <c r="L1388" s="76" t="s">
        <v>60</v>
      </c>
    </row>
    <row r="1389" spans="1:12" ht="15.75" x14ac:dyDescent="0.25">
      <c r="A1389" s="104" t="s">
        <v>2492</v>
      </c>
      <c r="B1389" s="104" t="s">
        <v>1482</v>
      </c>
      <c r="C1389" s="76" t="s">
        <v>2923</v>
      </c>
      <c r="D1389" s="86" t="s">
        <v>588</v>
      </c>
      <c r="E1389" s="86" t="s">
        <v>916</v>
      </c>
      <c r="F1389" s="84">
        <v>40707</v>
      </c>
      <c r="G1389" s="76" t="s">
        <v>13</v>
      </c>
      <c r="H1389" s="84"/>
      <c r="I1389" s="78"/>
      <c r="J1389" s="76" t="s">
        <v>3</v>
      </c>
      <c r="K1389" s="76" t="s">
        <v>59</v>
      </c>
      <c r="L1389" s="76" t="s">
        <v>60</v>
      </c>
    </row>
    <row r="1390" spans="1:12" ht="15.75" x14ac:dyDescent="0.25">
      <c r="A1390" s="105" t="s">
        <v>1922</v>
      </c>
      <c r="B1390" s="105" t="s">
        <v>2493</v>
      </c>
      <c r="C1390" s="80" t="s">
        <v>263</v>
      </c>
      <c r="D1390" s="79" t="s">
        <v>588</v>
      </c>
      <c r="E1390" s="79" t="s">
        <v>916</v>
      </c>
      <c r="F1390" s="85">
        <v>40707</v>
      </c>
      <c r="G1390" s="80" t="s">
        <v>13</v>
      </c>
      <c r="H1390" s="84"/>
      <c r="I1390" s="78"/>
      <c r="J1390" s="80" t="s">
        <v>3</v>
      </c>
      <c r="K1390" s="80" t="s">
        <v>59</v>
      </c>
      <c r="L1390" s="80" t="s">
        <v>60</v>
      </c>
    </row>
    <row r="1391" spans="1:12" ht="15.75" x14ac:dyDescent="0.25">
      <c r="A1391" s="104" t="s">
        <v>2949</v>
      </c>
      <c r="B1391" s="104" t="s">
        <v>8</v>
      </c>
      <c r="C1391" s="76" t="s">
        <v>263</v>
      </c>
      <c r="D1391" s="86" t="s">
        <v>2950</v>
      </c>
      <c r="E1391" s="86" t="s">
        <v>37</v>
      </c>
      <c r="F1391" s="84">
        <v>40703</v>
      </c>
      <c r="G1391" s="76" t="s">
        <v>13</v>
      </c>
      <c r="H1391" s="84"/>
      <c r="I1391" s="78"/>
      <c r="J1391" s="76" t="s">
        <v>2</v>
      </c>
      <c r="K1391" s="76" t="s">
        <v>14</v>
      </c>
      <c r="L1391" s="76" t="s">
        <v>15</v>
      </c>
    </row>
    <row r="1392" spans="1:12" ht="15.75" x14ac:dyDescent="0.25">
      <c r="A1392" s="104" t="s">
        <v>2332</v>
      </c>
      <c r="B1392" s="104" t="s">
        <v>3471</v>
      </c>
      <c r="C1392" s="76" t="s">
        <v>12</v>
      </c>
      <c r="D1392" s="86" t="s">
        <v>4148</v>
      </c>
      <c r="E1392" s="86" t="s">
        <v>2059</v>
      </c>
      <c r="F1392" s="84">
        <v>40702</v>
      </c>
      <c r="G1392" s="76" t="s">
        <v>13</v>
      </c>
      <c r="H1392" s="84"/>
      <c r="I1392" s="78"/>
      <c r="J1392" s="76" t="s">
        <v>2</v>
      </c>
      <c r="K1392" s="76" t="s">
        <v>14</v>
      </c>
      <c r="L1392" s="76" t="s">
        <v>15</v>
      </c>
    </row>
    <row r="1393" spans="1:12" ht="15.75" x14ac:dyDescent="0.25">
      <c r="A1393" s="104" t="s">
        <v>2057</v>
      </c>
      <c r="B1393" s="104" t="s">
        <v>821</v>
      </c>
      <c r="C1393" s="76" t="s">
        <v>51</v>
      </c>
      <c r="D1393" s="86" t="s">
        <v>1654</v>
      </c>
      <c r="E1393" s="86" t="s">
        <v>1246</v>
      </c>
      <c r="F1393" s="84">
        <v>40696</v>
      </c>
      <c r="G1393" s="76" t="s">
        <v>13</v>
      </c>
      <c r="H1393" s="84"/>
      <c r="I1393" s="78"/>
      <c r="J1393" s="76" t="s">
        <v>2</v>
      </c>
      <c r="K1393" s="76" t="s">
        <v>14</v>
      </c>
      <c r="L1393" s="76" t="s">
        <v>15</v>
      </c>
    </row>
    <row r="1394" spans="1:12" ht="15.75" x14ac:dyDescent="0.25">
      <c r="A1394" s="105" t="s">
        <v>4149</v>
      </c>
      <c r="B1394" s="105" t="s">
        <v>426</v>
      </c>
      <c r="C1394" s="80" t="s">
        <v>4150</v>
      </c>
      <c r="D1394" s="79" t="s">
        <v>588</v>
      </c>
      <c r="E1394" s="79" t="s">
        <v>508</v>
      </c>
      <c r="F1394" s="85">
        <v>40633</v>
      </c>
      <c r="G1394" s="80" t="s">
        <v>13</v>
      </c>
      <c r="H1394" s="84"/>
      <c r="I1394" s="78"/>
      <c r="J1394" s="80" t="s">
        <v>3</v>
      </c>
      <c r="K1394" s="80" t="s">
        <v>59</v>
      </c>
      <c r="L1394" s="80" t="s">
        <v>60</v>
      </c>
    </row>
    <row r="1395" spans="1:12" ht="15.75" x14ac:dyDescent="0.25">
      <c r="A1395" s="105" t="s">
        <v>2953</v>
      </c>
      <c r="B1395" s="105" t="s">
        <v>127</v>
      </c>
      <c r="C1395" s="80" t="s">
        <v>207</v>
      </c>
      <c r="D1395" s="79" t="s">
        <v>2954</v>
      </c>
      <c r="E1395" s="79" t="s">
        <v>37</v>
      </c>
      <c r="F1395" s="84">
        <v>40600</v>
      </c>
      <c r="G1395" s="76" t="s">
        <v>13</v>
      </c>
      <c r="H1395" s="85"/>
      <c r="I1395" s="78"/>
      <c r="J1395" s="76" t="s">
        <v>2</v>
      </c>
      <c r="K1395" s="76" t="s">
        <v>14</v>
      </c>
      <c r="L1395" s="76" t="s">
        <v>15</v>
      </c>
    </row>
    <row r="1396" spans="1:12" ht="15.75" x14ac:dyDescent="0.25">
      <c r="A1396" s="105" t="s">
        <v>2244</v>
      </c>
      <c r="B1396" s="105" t="s">
        <v>203</v>
      </c>
      <c r="C1396" s="80" t="s">
        <v>12</v>
      </c>
      <c r="D1396" s="79" t="s">
        <v>588</v>
      </c>
      <c r="E1396" s="79" t="s">
        <v>410</v>
      </c>
      <c r="F1396" s="85">
        <v>40598</v>
      </c>
      <c r="G1396" s="80" t="s">
        <v>13</v>
      </c>
      <c r="H1396" s="84"/>
      <c r="I1396" s="78"/>
      <c r="J1396" s="80" t="s">
        <v>3</v>
      </c>
      <c r="K1396" s="80" t="s">
        <v>59</v>
      </c>
      <c r="L1396" s="80" t="s">
        <v>60</v>
      </c>
    </row>
    <row r="1397" spans="1:12" ht="15.75" x14ac:dyDescent="0.25">
      <c r="A1397" s="104" t="s">
        <v>3812</v>
      </c>
      <c r="B1397" s="104" t="s">
        <v>1482</v>
      </c>
      <c r="C1397" s="76" t="s">
        <v>1022</v>
      </c>
      <c r="D1397" s="86" t="s">
        <v>2534</v>
      </c>
      <c r="E1397" s="86" t="s">
        <v>2740</v>
      </c>
      <c r="F1397" s="84">
        <v>40576</v>
      </c>
      <c r="G1397" s="76" t="s">
        <v>13</v>
      </c>
      <c r="H1397" s="85"/>
      <c r="I1397" s="78"/>
      <c r="J1397" s="76" t="s">
        <v>2</v>
      </c>
      <c r="K1397" s="76" t="s">
        <v>14</v>
      </c>
      <c r="L1397" s="76" t="s">
        <v>15</v>
      </c>
    </row>
    <row r="1398" spans="1:12" ht="15.75" x14ac:dyDescent="0.25">
      <c r="A1398" s="104" t="s">
        <v>4151</v>
      </c>
      <c r="B1398" s="104" t="s">
        <v>918</v>
      </c>
      <c r="C1398" s="76" t="s">
        <v>390</v>
      </c>
      <c r="D1398" s="86" t="s">
        <v>588</v>
      </c>
      <c r="E1398" s="86" t="s">
        <v>297</v>
      </c>
      <c r="F1398" s="84">
        <v>40523</v>
      </c>
      <c r="G1398" s="76" t="s">
        <v>13</v>
      </c>
      <c r="H1398" s="84"/>
      <c r="I1398" s="78"/>
      <c r="J1398" s="76" t="s">
        <v>1</v>
      </c>
      <c r="K1398" s="76" t="s">
        <v>59</v>
      </c>
      <c r="L1398" s="76" t="s">
        <v>60</v>
      </c>
    </row>
    <row r="1399" spans="1:12" ht="15.75" x14ac:dyDescent="0.25">
      <c r="A1399" s="105" t="s">
        <v>1506</v>
      </c>
      <c r="B1399" s="105" t="s">
        <v>55</v>
      </c>
      <c r="C1399" s="80" t="s">
        <v>63</v>
      </c>
      <c r="D1399" s="79" t="s">
        <v>588</v>
      </c>
      <c r="E1399" s="79" t="s">
        <v>261</v>
      </c>
      <c r="F1399" s="85">
        <v>40433</v>
      </c>
      <c r="G1399" s="80" t="s">
        <v>13</v>
      </c>
      <c r="H1399" s="84"/>
      <c r="I1399" s="85"/>
      <c r="J1399" s="80" t="s">
        <v>3</v>
      </c>
      <c r="K1399" s="80" t="s">
        <v>59</v>
      </c>
      <c r="L1399" s="80" t="s">
        <v>60</v>
      </c>
    </row>
    <row r="1400" spans="1:12" ht="15.75" x14ac:dyDescent="0.25">
      <c r="A1400" s="105" t="s">
        <v>2848</v>
      </c>
      <c r="B1400" s="105" t="s">
        <v>2849</v>
      </c>
      <c r="C1400" s="80" t="s">
        <v>82</v>
      </c>
      <c r="D1400" s="79" t="s">
        <v>3814</v>
      </c>
      <c r="E1400" s="79" t="s">
        <v>1702</v>
      </c>
      <c r="F1400" s="85">
        <v>40051</v>
      </c>
      <c r="G1400" s="80" t="s">
        <v>13</v>
      </c>
      <c r="H1400" s="85"/>
      <c r="I1400" s="85"/>
      <c r="J1400" s="80" t="s">
        <v>246</v>
      </c>
      <c r="K1400" s="80" t="s">
        <v>14</v>
      </c>
      <c r="L1400" s="80" t="s">
        <v>15</v>
      </c>
    </row>
    <row r="1401" spans="1:12" ht="15.75" x14ac:dyDescent="0.25">
      <c r="A1401" s="105" t="s">
        <v>263</v>
      </c>
      <c r="B1401" s="105" t="s">
        <v>1618</v>
      </c>
      <c r="C1401" s="80" t="s">
        <v>1100</v>
      </c>
      <c r="D1401" s="79" t="s">
        <v>588</v>
      </c>
      <c r="E1401" s="79" t="s">
        <v>4152</v>
      </c>
      <c r="F1401" s="85">
        <v>40000</v>
      </c>
      <c r="G1401" s="80" t="s">
        <v>13</v>
      </c>
      <c r="H1401" s="84"/>
      <c r="I1401" s="85"/>
      <c r="J1401" s="80" t="s">
        <v>1</v>
      </c>
      <c r="K1401" s="80" t="s">
        <v>59</v>
      </c>
      <c r="L1401" s="80" t="s">
        <v>60</v>
      </c>
    </row>
    <row r="1402" spans="1:12" ht="15.75" x14ac:dyDescent="0.25">
      <c r="A1402" s="104" t="s">
        <v>2324</v>
      </c>
      <c r="B1402" s="104" t="s">
        <v>78</v>
      </c>
      <c r="C1402" s="76" t="s">
        <v>63</v>
      </c>
      <c r="D1402" s="86" t="s">
        <v>4153</v>
      </c>
      <c r="E1402" s="86" t="s">
        <v>37</v>
      </c>
      <c r="F1402" s="84">
        <v>40000</v>
      </c>
      <c r="G1402" s="76" t="s">
        <v>13</v>
      </c>
      <c r="H1402" s="84"/>
      <c r="I1402" s="85"/>
      <c r="J1402" s="76" t="s">
        <v>2</v>
      </c>
      <c r="K1402" s="76" t="s">
        <v>14</v>
      </c>
      <c r="L1402" s="76" t="s">
        <v>15</v>
      </c>
    </row>
    <row r="1403" spans="1:12" ht="15.75" x14ac:dyDescent="0.25">
      <c r="A1403" s="105" t="s">
        <v>989</v>
      </c>
      <c r="B1403" s="105" t="s">
        <v>918</v>
      </c>
      <c r="C1403" s="80" t="s">
        <v>91</v>
      </c>
      <c r="D1403" s="79" t="s">
        <v>588</v>
      </c>
      <c r="E1403" s="79" t="s">
        <v>302</v>
      </c>
      <c r="F1403" s="85">
        <v>40000</v>
      </c>
      <c r="G1403" s="80" t="s">
        <v>13</v>
      </c>
      <c r="H1403" s="84"/>
      <c r="I1403" s="85"/>
      <c r="J1403" s="80" t="s">
        <v>3</v>
      </c>
      <c r="K1403" s="80" t="s">
        <v>59</v>
      </c>
      <c r="L1403" s="80" t="s">
        <v>60</v>
      </c>
    </row>
    <row r="1404" spans="1:12" ht="15.75" x14ac:dyDescent="0.25">
      <c r="A1404" s="105" t="s">
        <v>1136</v>
      </c>
      <c r="B1404" s="105" t="s">
        <v>1726</v>
      </c>
      <c r="C1404" s="80" t="s">
        <v>888</v>
      </c>
      <c r="D1404" s="79" t="s">
        <v>588</v>
      </c>
      <c r="E1404" s="79" t="s">
        <v>189</v>
      </c>
      <c r="F1404" s="84">
        <v>40000</v>
      </c>
      <c r="G1404" s="76" t="s">
        <v>13</v>
      </c>
      <c r="H1404" s="85"/>
      <c r="I1404" s="85"/>
      <c r="J1404" s="76" t="s">
        <v>3</v>
      </c>
      <c r="K1404" s="76" t="s">
        <v>59</v>
      </c>
      <c r="L1404" s="76" t="s">
        <v>60</v>
      </c>
    </row>
    <row r="1405" spans="1:12" ht="15.75" x14ac:dyDescent="0.25">
      <c r="A1405" s="104" t="s">
        <v>4154</v>
      </c>
      <c r="B1405" s="104" t="s">
        <v>4155</v>
      </c>
      <c r="C1405" s="76" t="s">
        <v>51</v>
      </c>
      <c r="D1405" s="86" t="s">
        <v>588</v>
      </c>
      <c r="E1405" s="86" t="s">
        <v>535</v>
      </c>
      <c r="F1405" s="84">
        <v>40000</v>
      </c>
      <c r="G1405" s="76" t="s">
        <v>13</v>
      </c>
      <c r="H1405" s="84"/>
      <c r="I1405" s="85"/>
      <c r="J1405" s="76" t="s">
        <v>1</v>
      </c>
      <c r="K1405" s="76" t="s">
        <v>59</v>
      </c>
      <c r="L1405" s="76" t="s">
        <v>60</v>
      </c>
    </row>
    <row r="1406" spans="1:12" ht="15.75" x14ac:dyDescent="0.25">
      <c r="A1406" s="105" t="s">
        <v>2420</v>
      </c>
      <c r="B1406" s="105" t="s">
        <v>2421</v>
      </c>
      <c r="C1406" s="80" t="s">
        <v>115</v>
      </c>
      <c r="D1406" s="79" t="s">
        <v>588</v>
      </c>
      <c r="E1406" s="79" t="s">
        <v>189</v>
      </c>
      <c r="F1406" s="85">
        <v>39982</v>
      </c>
      <c r="G1406" s="80" t="s">
        <v>13</v>
      </c>
      <c r="H1406" s="84"/>
      <c r="I1406" s="84"/>
      <c r="J1406" s="80" t="s">
        <v>3</v>
      </c>
      <c r="K1406" s="80" t="s">
        <v>59</v>
      </c>
      <c r="L1406" s="80" t="s">
        <v>60</v>
      </c>
    </row>
    <row r="1407" spans="1:12" ht="15.75" x14ac:dyDescent="0.25">
      <c r="A1407" s="104" t="s">
        <v>2092</v>
      </c>
      <c r="B1407" s="104" t="s">
        <v>1256</v>
      </c>
      <c r="C1407" s="76" t="s">
        <v>313</v>
      </c>
      <c r="D1407" s="86" t="s">
        <v>2093</v>
      </c>
      <c r="E1407" s="86" t="s">
        <v>163</v>
      </c>
      <c r="F1407" s="84">
        <v>39954</v>
      </c>
      <c r="G1407" s="76" t="s">
        <v>13</v>
      </c>
      <c r="H1407" s="84"/>
      <c r="I1407" s="85"/>
      <c r="J1407" s="76" t="s">
        <v>2</v>
      </c>
      <c r="K1407" s="76" t="s">
        <v>14</v>
      </c>
      <c r="L1407" s="76" t="s">
        <v>15</v>
      </c>
    </row>
    <row r="1408" spans="1:12" ht="15.75" x14ac:dyDescent="0.25">
      <c r="A1408" s="105" t="s">
        <v>381</v>
      </c>
      <c r="B1408" s="105" t="s">
        <v>8</v>
      </c>
      <c r="C1408" s="80" t="s">
        <v>3442</v>
      </c>
      <c r="D1408" s="79" t="s">
        <v>588</v>
      </c>
      <c r="E1408" s="79" t="s">
        <v>373</v>
      </c>
      <c r="F1408" s="85">
        <v>39920</v>
      </c>
      <c r="G1408" s="80" t="s">
        <v>13</v>
      </c>
      <c r="H1408" s="84"/>
      <c r="I1408" s="84"/>
      <c r="J1408" s="80" t="s">
        <v>3</v>
      </c>
      <c r="K1408" s="80" t="s">
        <v>59</v>
      </c>
      <c r="L1408" s="80" t="s">
        <v>60</v>
      </c>
    </row>
    <row r="1409" spans="1:12" ht="15.75" x14ac:dyDescent="0.25">
      <c r="A1409" s="104" t="s">
        <v>2963</v>
      </c>
      <c r="B1409" s="104" t="s">
        <v>893</v>
      </c>
      <c r="C1409" s="76"/>
      <c r="D1409" s="86" t="s">
        <v>2964</v>
      </c>
      <c r="E1409" s="86" t="s">
        <v>493</v>
      </c>
      <c r="F1409" s="84">
        <v>39918</v>
      </c>
      <c r="G1409" s="76" t="s">
        <v>13</v>
      </c>
      <c r="H1409" s="85"/>
      <c r="I1409" s="85"/>
      <c r="J1409" s="76" t="s">
        <v>2</v>
      </c>
      <c r="K1409" s="76" t="s">
        <v>14</v>
      </c>
      <c r="L1409" s="76" t="s">
        <v>15</v>
      </c>
    </row>
    <row r="1410" spans="1:12" ht="15.75" x14ac:dyDescent="0.25">
      <c r="A1410" s="104" t="s">
        <v>2376</v>
      </c>
      <c r="B1410" s="104" t="s">
        <v>282</v>
      </c>
      <c r="C1410" s="76" t="s">
        <v>1830</v>
      </c>
      <c r="D1410" s="86" t="s">
        <v>588</v>
      </c>
      <c r="E1410" s="86" t="s">
        <v>2582</v>
      </c>
      <c r="F1410" s="84">
        <v>39828</v>
      </c>
      <c r="G1410" s="76" t="s">
        <v>13</v>
      </c>
      <c r="H1410" s="84"/>
      <c r="I1410" s="85"/>
      <c r="J1410" s="76" t="s">
        <v>3</v>
      </c>
      <c r="K1410" s="76" t="s">
        <v>59</v>
      </c>
      <c r="L1410" s="76" t="s">
        <v>60</v>
      </c>
    </row>
    <row r="1411" spans="1:12" ht="15.75" x14ac:dyDescent="0.25">
      <c r="A1411" s="104" t="s">
        <v>835</v>
      </c>
      <c r="B1411" s="104" t="s">
        <v>465</v>
      </c>
      <c r="C1411" s="76" t="s">
        <v>58</v>
      </c>
      <c r="D1411" s="86" t="s">
        <v>588</v>
      </c>
      <c r="E1411" s="86" t="s">
        <v>508</v>
      </c>
      <c r="F1411" s="84">
        <v>39609</v>
      </c>
      <c r="G1411" s="76" t="s">
        <v>13</v>
      </c>
      <c r="H1411" s="84"/>
      <c r="I1411" s="85"/>
      <c r="J1411" s="76" t="s">
        <v>3</v>
      </c>
      <c r="K1411" s="76" t="s">
        <v>59</v>
      </c>
      <c r="L1411" s="76" t="s">
        <v>60</v>
      </c>
    </row>
    <row r="1412" spans="1:12" ht="15.75" x14ac:dyDescent="0.25">
      <c r="A1412" s="105" t="s">
        <v>2182</v>
      </c>
      <c r="B1412" s="105" t="s">
        <v>1047</v>
      </c>
      <c r="C1412" s="80" t="s">
        <v>12</v>
      </c>
      <c r="D1412" s="79" t="s">
        <v>588</v>
      </c>
      <c r="E1412" s="79" t="s">
        <v>527</v>
      </c>
      <c r="F1412" s="85">
        <v>39553</v>
      </c>
      <c r="G1412" s="80" t="s">
        <v>13</v>
      </c>
      <c r="H1412" s="84"/>
      <c r="I1412" s="84"/>
      <c r="J1412" s="80" t="s">
        <v>3</v>
      </c>
      <c r="K1412" s="80" t="s">
        <v>59</v>
      </c>
      <c r="L1412" s="80" t="s">
        <v>60</v>
      </c>
    </row>
    <row r="1413" spans="1:12" ht="15.75" x14ac:dyDescent="0.25">
      <c r="A1413" s="104" t="s">
        <v>2474</v>
      </c>
      <c r="B1413" s="104" t="s">
        <v>1482</v>
      </c>
      <c r="C1413" s="76" t="s">
        <v>23</v>
      </c>
      <c r="D1413" s="86" t="s">
        <v>3816</v>
      </c>
      <c r="E1413" s="86" t="s">
        <v>435</v>
      </c>
      <c r="F1413" s="84">
        <v>39535</v>
      </c>
      <c r="G1413" s="76" t="s">
        <v>13</v>
      </c>
      <c r="H1413" s="84"/>
      <c r="I1413" s="85"/>
      <c r="J1413" s="76" t="s">
        <v>2</v>
      </c>
      <c r="K1413" s="76" t="s">
        <v>14</v>
      </c>
      <c r="L1413" s="76" t="s">
        <v>15</v>
      </c>
    </row>
    <row r="1414" spans="1:12" ht="15.75" x14ac:dyDescent="0.25">
      <c r="A1414" s="104" t="s">
        <v>4156</v>
      </c>
      <c r="B1414" s="104" t="s">
        <v>2975</v>
      </c>
      <c r="C1414" s="76" t="s">
        <v>3817</v>
      </c>
      <c r="D1414" s="86" t="s">
        <v>2976</v>
      </c>
      <c r="E1414" s="86" t="s">
        <v>189</v>
      </c>
      <c r="F1414" s="84">
        <v>39500</v>
      </c>
      <c r="G1414" s="76" t="s">
        <v>13</v>
      </c>
      <c r="H1414" s="84"/>
      <c r="I1414" s="85"/>
      <c r="J1414" s="76" t="s">
        <v>2</v>
      </c>
      <c r="K1414" s="76" t="s">
        <v>14</v>
      </c>
      <c r="L1414" s="76" t="s">
        <v>15</v>
      </c>
    </row>
    <row r="1415" spans="1:12" ht="15.75" x14ac:dyDescent="0.25">
      <c r="A1415" s="105" t="s">
        <v>2121</v>
      </c>
      <c r="B1415" s="105" t="s">
        <v>2122</v>
      </c>
      <c r="C1415" s="80" t="s">
        <v>3520</v>
      </c>
      <c r="D1415" s="79" t="s">
        <v>588</v>
      </c>
      <c r="E1415" s="79" t="s">
        <v>385</v>
      </c>
      <c r="F1415" s="85">
        <v>39475</v>
      </c>
      <c r="G1415" s="80" t="s">
        <v>13</v>
      </c>
      <c r="H1415" s="84"/>
      <c r="I1415" s="84"/>
      <c r="J1415" s="80" t="s">
        <v>3</v>
      </c>
      <c r="K1415" s="80" t="s">
        <v>59</v>
      </c>
      <c r="L1415" s="80" t="s">
        <v>60</v>
      </c>
    </row>
    <row r="1416" spans="1:12" ht="15.75" x14ac:dyDescent="0.25">
      <c r="A1416" s="105" t="s">
        <v>2322</v>
      </c>
      <c r="B1416" s="105" t="s">
        <v>1965</v>
      </c>
      <c r="C1416" s="80" t="s">
        <v>86</v>
      </c>
      <c r="D1416" s="79" t="s">
        <v>588</v>
      </c>
      <c r="E1416" s="79" t="s">
        <v>189</v>
      </c>
      <c r="F1416" s="85">
        <v>39418</v>
      </c>
      <c r="G1416" s="80" t="s">
        <v>13</v>
      </c>
      <c r="H1416" s="84"/>
      <c r="I1416" s="85"/>
      <c r="J1416" s="80" t="s">
        <v>3</v>
      </c>
      <c r="K1416" s="80" t="s">
        <v>59</v>
      </c>
      <c r="L1416" s="80" t="s">
        <v>60</v>
      </c>
    </row>
    <row r="1417" spans="1:12" ht="15.75" x14ac:dyDescent="0.25">
      <c r="A1417" s="105" t="s">
        <v>2507</v>
      </c>
      <c r="B1417" s="105" t="s">
        <v>263</v>
      </c>
      <c r="C1417" s="80" t="s">
        <v>91</v>
      </c>
      <c r="D1417" s="79" t="s">
        <v>588</v>
      </c>
      <c r="E1417" s="79" t="s">
        <v>916</v>
      </c>
      <c r="F1417" s="85">
        <v>39373</v>
      </c>
      <c r="G1417" s="80" t="s">
        <v>13</v>
      </c>
      <c r="H1417" s="84"/>
      <c r="I1417" s="85"/>
      <c r="J1417" s="80" t="s">
        <v>3</v>
      </c>
      <c r="K1417" s="80" t="s">
        <v>59</v>
      </c>
      <c r="L1417" s="80" t="s">
        <v>60</v>
      </c>
    </row>
    <row r="1418" spans="1:12" ht="15.75" x14ac:dyDescent="0.25">
      <c r="A1418" s="105" t="s">
        <v>2508</v>
      </c>
      <c r="B1418" s="105" t="s">
        <v>238</v>
      </c>
      <c r="C1418" s="80" t="s">
        <v>263</v>
      </c>
      <c r="D1418" s="79" t="s">
        <v>588</v>
      </c>
      <c r="E1418" s="79" t="s">
        <v>916</v>
      </c>
      <c r="F1418" s="85">
        <v>39373</v>
      </c>
      <c r="G1418" s="80" t="s">
        <v>13</v>
      </c>
      <c r="H1418" s="84"/>
      <c r="I1418" s="85"/>
      <c r="J1418" s="80" t="s">
        <v>3</v>
      </c>
      <c r="K1418" s="80" t="s">
        <v>59</v>
      </c>
      <c r="L1418" s="80" t="s">
        <v>60</v>
      </c>
    </row>
    <row r="1419" spans="1:12" ht="15.75" x14ac:dyDescent="0.25">
      <c r="A1419" s="104" t="s">
        <v>2222</v>
      </c>
      <c r="B1419" s="104" t="s">
        <v>545</v>
      </c>
      <c r="C1419" s="76" t="s">
        <v>448</v>
      </c>
      <c r="D1419" s="86" t="s">
        <v>588</v>
      </c>
      <c r="E1419" s="86" t="s">
        <v>916</v>
      </c>
      <c r="F1419" s="84">
        <v>39373</v>
      </c>
      <c r="G1419" s="76" t="s">
        <v>13</v>
      </c>
      <c r="H1419" s="84"/>
      <c r="I1419" s="85"/>
      <c r="J1419" s="76" t="s">
        <v>3</v>
      </c>
      <c r="K1419" s="76" t="s">
        <v>59</v>
      </c>
      <c r="L1419" s="76" t="s">
        <v>60</v>
      </c>
    </row>
    <row r="1420" spans="1:12" ht="15.75" x14ac:dyDescent="0.25">
      <c r="A1420" s="105" t="s">
        <v>2222</v>
      </c>
      <c r="B1420" s="105" t="s">
        <v>696</v>
      </c>
      <c r="C1420" s="80" t="s">
        <v>483</v>
      </c>
      <c r="D1420" s="79" t="s">
        <v>588</v>
      </c>
      <c r="E1420" s="79" t="s">
        <v>916</v>
      </c>
      <c r="F1420" s="85">
        <v>39373</v>
      </c>
      <c r="G1420" s="80" t="s">
        <v>13</v>
      </c>
      <c r="H1420" s="84"/>
      <c r="I1420" s="85"/>
      <c r="J1420" s="80" t="s">
        <v>3</v>
      </c>
      <c r="K1420" s="80" t="s">
        <v>59</v>
      </c>
      <c r="L1420" s="80" t="s">
        <v>60</v>
      </c>
    </row>
    <row r="1421" spans="1:12" ht="15.75" x14ac:dyDescent="0.25">
      <c r="A1421" s="104" t="s">
        <v>4157</v>
      </c>
      <c r="B1421" s="104" t="s">
        <v>344</v>
      </c>
      <c r="C1421" s="76" t="s">
        <v>13</v>
      </c>
      <c r="D1421" s="86" t="s">
        <v>588</v>
      </c>
      <c r="E1421" s="86" t="s">
        <v>916</v>
      </c>
      <c r="F1421" s="84">
        <v>39373</v>
      </c>
      <c r="G1421" s="76" t="s">
        <v>13</v>
      </c>
      <c r="H1421" s="84"/>
      <c r="I1421" s="85"/>
      <c r="J1421" s="76" t="s">
        <v>3</v>
      </c>
      <c r="K1421" s="76" t="s">
        <v>59</v>
      </c>
      <c r="L1421" s="76" t="s">
        <v>60</v>
      </c>
    </row>
    <row r="1422" spans="1:12" ht="15.75" x14ac:dyDescent="0.25">
      <c r="A1422" s="105" t="s">
        <v>4158</v>
      </c>
      <c r="B1422" s="105" t="s">
        <v>1062</v>
      </c>
      <c r="C1422" s="80" t="s">
        <v>70</v>
      </c>
      <c r="D1422" s="79" t="s">
        <v>588</v>
      </c>
      <c r="E1422" s="79" t="s">
        <v>916</v>
      </c>
      <c r="F1422" s="85">
        <v>39373</v>
      </c>
      <c r="G1422" s="76" t="s">
        <v>13</v>
      </c>
      <c r="H1422" s="85"/>
      <c r="I1422" s="85"/>
      <c r="J1422" s="80" t="s">
        <v>3</v>
      </c>
      <c r="K1422" s="80" t="s">
        <v>59</v>
      </c>
      <c r="L1422" s="80" t="s">
        <v>60</v>
      </c>
    </row>
    <row r="1423" spans="1:12" ht="15.75" x14ac:dyDescent="0.25">
      <c r="A1423" s="104" t="s">
        <v>2395</v>
      </c>
      <c r="B1423" s="104" t="s">
        <v>91</v>
      </c>
      <c r="C1423" s="76" t="s">
        <v>3818</v>
      </c>
      <c r="D1423" s="86" t="s">
        <v>2396</v>
      </c>
      <c r="E1423" s="86" t="s">
        <v>37</v>
      </c>
      <c r="F1423" s="84">
        <v>39345</v>
      </c>
      <c r="G1423" s="76" t="s">
        <v>13</v>
      </c>
      <c r="H1423" s="84"/>
      <c r="I1423" s="85"/>
      <c r="J1423" s="76" t="s">
        <v>2</v>
      </c>
      <c r="K1423" s="76" t="s">
        <v>14</v>
      </c>
      <c r="L1423" s="76" t="s">
        <v>15</v>
      </c>
    </row>
    <row r="1424" spans="1:12" ht="15.75" x14ac:dyDescent="0.25">
      <c r="A1424" s="105" t="s">
        <v>3820</v>
      </c>
      <c r="B1424" s="105" t="s">
        <v>628</v>
      </c>
      <c r="C1424" s="80" t="s">
        <v>3526</v>
      </c>
      <c r="D1424" s="79" t="s">
        <v>588</v>
      </c>
      <c r="E1424" s="79" t="s">
        <v>189</v>
      </c>
      <c r="F1424" s="85">
        <v>39095</v>
      </c>
      <c r="G1424" s="80" t="s">
        <v>13</v>
      </c>
      <c r="H1424" s="84"/>
      <c r="I1424" s="84"/>
      <c r="J1424" s="80" t="s">
        <v>3</v>
      </c>
      <c r="K1424" s="80" t="s">
        <v>59</v>
      </c>
      <c r="L1424" s="80" t="s">
        <v>60</v>
      </c>
    </row>
    <row r="1425" spans="1:12" ht="15.75" x14ac:dyDescent="0.25">
      <c r="A1425" s="104" t="s">
        <v>1877</v>
      </c>
      <c r="B1425" s="104" t="s">
        <v>990</v>
      </c>
      <c r="C1425" s="76" t="s">
        <v>377</v>
      </c>
      <c r="D1425" s="86" t="s">
        <v>588</v>
      </c>
      <c r="E1425" s="86" t="s">
        <v>189</v>
      </c>
      <c r="F1425" s="84">
        <v>39070</v>
      </c>
      <c r="G1425" s="76" t="s">
        <v>13</v>
      </c>
      <c r="H1425" s="84"/>
      <c r="I1425" s="85"/>
      <c r="J1425" s="76" t="s">
        <v>1</v>
      </c>
      <c r="K1425" s="76" t="s">
        <v>59</v>
      </c>
      <c r="L1425" s="76" t="s">
        <v>60</v>
      </c>
    </row>
    <row r="1426" spans="1:12" ht="15.75" x14ac:dyDescent="0.25">
      <c r="A1426" s="104" t="s">
        <v>4159</v>
      </c>
      <c r="B1426" s="104" t="s">
        <v>4160</v>
      </c>
      <c r="C1426" s="76"/>
      <c r="D1426" s="86" t="s">
        <v>588</v>
      </c>
      <c r="E1426" s="86" t="s">
        <v>280</v>
      </c>
      <c r="F1426" s="84">
        <v>39062</v>
      </c>
      <c r="G1426" s="76" t="s">
        <v>13</v>
      </c>
      <c r="H1426" s="84"/>
      <c r="I1426" s="85"/>
      <c r="J1426" s="76" t="s">
        <v>1</v>
      </c>
      <c r="K1426" s="76" t="s">
        <v>59</v>
      </c>
      <c r="L1426" s="76" t="s">
        <v>60</v>
      </c>
    </row>
    <row r="1427" spans="1:12" ht="15.75" x14ac:dyDescent="0.25">
      <c r="A1427" s="104" t="s">
        <v>4161</v>
      </c>
      <c r="B1427" s="104" t="s">
        <v>2012</v>
      </c>
      <c r="C1427" s="76" t="s">
        <v>139</v>
      </c>
      <c r="D1427" s="86" t="s">
        <v>588</v>
      </c>
      <c r="E1427" s="86" t="s">
        <v>302</v>
      </c>
      <c r="F1427" s="84">
        <v>39000</v>
      </c>
      <c r="G1427" s="76" t="s">
        <v>13</v>
      </c>
      <c r="H1427" s="84"/>
      <c r="I1427" s="85"/>
      <c r="J1427" s="76" t="s">
        <v>1</v>
      </c>
      <c r="K1427" s="76" t="s">
        <v>59</v>
      </c>
      <c r="L1427" s="76" t="s">
        <v>60</v>
      </c>
    </row>
    <row r="1428" spans="1:12" ht="15.75" x14ac:dyDescent="0.25">
      <c r="A1428" s="104" t="s">
        <v>2979</v>
      </c>
      <c r="B1428" s="104" t="s">
        <v>553</v>
      </c>
      <c r="C1428" s="76" t="s">
        <v>12</v>
      </c>
      <c r="D1428" s="86" t="s">
        <v>2980</v>
      </c>
      <c r="E1428" s="86" t="s">
        <v>1326</v>
      </c>
      <c r="F1428" s="84">
        <v>38999</v>
      </c>
      <c r="G1428" s="76" t="s">
        <v>13</v>
      </c>
      <c r="H1428" s="85"/>
      <c r="I1428" s="85"/>
      <c r="J1428" s="76" t="s">
        <v>2</v>
      </c>
      <c r="K1428" s="76" t="s">
        <v>14</v>
      </c>
      <c r="L1428" s="76" t="s">
        <v>15</v>
      </c>
    </row>
    <row r="1429" spans="1:12" ht="15.75" x14ac:dyDescent="0.25">
      <c r="A1429" s="104" t="s">
        <v>2468</v>
      </c>
      <c r="B1429" s="104" t="s">
        <v>2469</v>
      </c>
      <c r="C1429" s="76" t="s">
        <v>1111</v>
      </c>
      <c r="D1429" s="86" t="s">
        <v>588</v>
      </c>
      <c r="E1429" s="86" t="s">
        <v>508</v>
      </c>
      <c r="F1429" s="84">
        <v>38923</v>
      </c>
      <c r="G1429" s="76" t="s">
        <v>13</v>
      </c>
      <c r="H1429" s="84"/>
      <c r="I1429" s="85"/>
      <c r="J1429" s="76" t="s">
        <v>3</v>
      </c>
      <c r="K1429" s="76" t="s">
        <v>59</v>
      </c>
      <c r="L1429" s="76" t="s">
        <v>60</v>
      </c>
    </row>
    <row r="1430" spans="1:12" ht="15.75" x14ac:dyDescent="0.25">
      <c r="A1430" s="104" t="s">
        <v>2030</v>
      </c>
      <c r="B1430" s="104" t="s">
        <v>1484</v>
      </c>
      <c r="C1430" s="76" t="s">
        <v>774</v>
      </c>
      <c r="D1430" s="86" t="s">
        <v>4162</v>
      </c>
      <c r="E1430" s="86" t="s">
        <v>1272</v>
      </c>
      <c r="F1430" s="84">
        <v>38919</v>
      </c>
      <c r="G1430" s="76" t="s">
        <v>63</v>
      </c>
      <c r="H1430" s="84"/>
      <c r="I1430" s="85"/>
      <c r="J1430" s="76" t="s">
        <v>2</v>
      </c>
      <c r="K1430" s="76" t="s">
        <v>14</v>
      </c>
      <c r="L1430" s="76" t="s">
        <v>15</v>
      </c>
    </row>
    <row r="1431" spans="1:12" ht="15.75" x14ac:dyDescent="0.25">
      <c r="A1431" s="105" t="s">
        <v>556</v>
      </c>
      <c r="B1431" s="105" t="s">
        <v>2099</v>
      </c>
      <c r="C1431" s="80" t="s">
        <v>115</v>
      </c>
      <c r="D1431" s="79" t="s">
        <v>588</v>
      </c>
      <c r="E1431" s="79" t="s">
        <v>297</v>
      </c>
      <c r="F1431" s="85">
        <v>38871</v>
      </c>
      <c r="G1431" s="80" t="s">
        <v>13</v>
      </c>
      <c r="H1431" s="85"/>
      <c r="I1431" s="85"/>
      <c r="J1431" s="80" t="s">
        <v>3</v>
      </c>
      <c r="K1431" s="80" t="s">
        <v>59</v>
      </c>
      <c r="L1431" s="80" t="s">
        <v>60</v>
      </c>
    </row>
    <row r="1432" spans="1:12" ht="15.75" x14ac:dyDescent="0.25">
      <c r="A1432" s="104" t="s">
        <v>2123</v>
      </c>
      <c r="B1432" s="104" t="s">
        <v>2124</v>
      </c>
      <c r="C1432" s="76" t="s">
        <v>8</v>
      </c>
      <c r="D1432" s="86" t="s">
        <v>359</v>
      </c>
      <c r="E1432" s="86" t="s">
        <v>1476</v>
      </c>
      <c r="F1432" s="84">
        <v>38861</v>
      </c>
      <c r="G1432" s="76" t="s">
        <v>13</v>
      </c>
      <c r="H1432" s="84"/>
      <c r="I1432" s="85"/>
      <c r="J1432" s="76" t="s">
        <v>2</v>
      </c>
      <c r="K1432" s="76" t="s">
        <v>14</v>
      </c>
      <c r="L1432" s="76" t="s">
        <v>15</v>
      </c>
    </row>
    <row r="1433" spans="1:12" ht="15.75" x14ac:dyDescent="0.25">
      <c r="A1433" s="104" t="s">
        <v>1844</v>
      </c>
      <c r="B1433" s="104" t="s">
        <v>151</v>
      </c>
      <c r="C1433" s="76"/>
      <c r="D1433" s="86" t="s">
        <v>4163</v>
      </c>
      <c r="E1433" s="86" t="s">
        <v>3377</v>
      </c>
      <c r="F1433" s="84">
        <v>38768</v>
      </c>
      <c r="G1433" s="76" t="s">
        <v>13</v>
      </c>
      <c r="H1433" s="84"/>
      <c r="I1433" s="85"/>
      <c r="J1433" s="76" t="s">
        <v>2</v>
      </c>
      <c r="K1433" s="76" t="s">
        <v>14</v>
      </c>
      <c r="L1433" s="76" t="s">
        <v>15</v>
      </c>
    </row>
    <row r="1434" spans="1:12" ht="15.75" x14ac:dyDescent="0.25">
      <c r="A1434" s="104" t="s">
        <v>3528</v>
      </c>
      <c r="B1434" s="104" t="s">
        <v>4164</v>
      </c>
      <c r="C1434" s="76" t="s">
        <v>87</v>
      </c>
      <c r="D1434" s="86" t="s">
        <v>4165</v>
      </c>
      <c r="E1434" s="86" t="s">
        <v>435</v>
      </c>
      <c r="F1434" s="84">
        <v>38760</v>
      </c>
      <c r="G1434" s="76" t="s">
        <v>13</v>
      </c>
      <c r="H1434" s="84"/>
      <c r="I1434" s="85"/>
      <c r="J1434" s="76" t="s">
        <v>2</v>
      </c>
      <c r="K1434" s="76" t="s">
        <v>14</v>
      </c>
      <c r="L1434" s="76" t="s">
        <v>15</v>
      </c>
    </row>
    <row r="1435" spans="1:12" ht="15.75" x14ac:dyDescent="0.25">
      <c r="A1435" s="104" t="s">
        <v>3179</v>
      </c>
      <c r="B1435" s="104" t="s">
        <v>1700</v>
      </c>
      <c r="C1435" s="76" t="s">
        <v>3822</v>
      </c>
      <c r="D1435" s="86" t="s">
        <v>4166</v>
      </c>
      <c r="E1435" s="86" t="s">
        <v>1702</v>
      </c>
      <c r="F1435" s="84">
        <v>38760</v>
      </c>
      <c r="G1435" s="76" t="s">
        <v>13</v>
      </c>
      <c r="H1435" s="84"/>
      <c r="I1435" s="85"/>
      <c r="J1435" s="76" t="s">
        <v>246</v>
      </c>
      <c r="K1435" s="76" t="s">
        <v>14</v>
      </c>
      <c r="L1435" s="76" t="s">
        <v>15</v>
      </c>
    </row>
    <row r="1436" spans="1:12" ht="15.75" x14ac:dyDescent="0.25">
      <c r="A1436" s="104" t="s">
        <v>1747</v>
      </c>
      <c r="B1436" s="104" t="s">
        <v>55</v>
      </c>
      <c r="C1436" s="76" t="s">
        <v>87</v>
      </c>
      <c r="D1436" s="86" t="s">
        <v>2978</v>
      </c>
      <c r="E1436" s="86" t="s">
        <v>37</v>
      </c>
      <c r="F1436" s="84">
        <v>38740</v>
      </c>
      <c r="G1436" s="76" t="s">
        <v>13</v>
      </c>
      <c r="H1436" s="84"/>
      <c r="I1436" s="85"/>
      <c r="J1436" s="76" t="s">
        <v>2</v>
      </c>
      <c r="K1436" s="76" t="s">
        <v>14</v>
      </c>
      <c r="L1436" s="76" t="s">
        <v>15</v>
      </c>
    </row>
    <row r="1437" spans="1:12" ht="15.75" x14ac:dyDescent="0.25">
      <c r="A1437" s="104" t="s">
        <v>1728</v>
      </c>
      <c r="B1437" s="104" t="s">
        <v>1767</v>
      </c>
      <c r="C1437" s="76" t="s">
        <v>372</v>
      </c>
      <c r="D1437" s="86" t="s">
        <v>2529</v>
      </c>
      <c r="E1437" s="86" t="s">
        <v>1702</v>
      </c>
      <c r="F1437" s="84">
        <v>38703</v>
      </c>
      <c r="G1437" s="76" t="s">
        <v>13</v>
      </c>
      <c r="H1437" s="84"/>
      <c r="I1437" s="85"/>
      <c r="J1437" s="76" t="s">
        <v>246</v>
      </c>
      <c r="K1437" s="76" t="s">
        <v>14</v>
      </c>
      <c r="L1437" s="76" t="s">
        <v>15</v>
      </c>
    </row>
    <row r="1438" spans="1:12" ht="15.75" x14ac:dyDescent="0.25">
      <c r="A1438" s="105" t="s">
        <v>2985</v>
      </c>
      <c r="B1438" s="105" t="s">
        <v>605</v>
      </c>
      <c r="C1438" s="76"/>
      <c r="D1438" s="79" t="s">
        <v>2986</v>
      </c>
      <c r="E1438" s="79" t="s">
        <v>812</v>
      </c>
      <c r="F1438" s="85">
        <v>38647</v>
      </c>
      <c r="G1438" s="80" t="s">
        <v>13</v>
      </c>
      <c r="H1438" s="84"/>
      <c r="I1438" s="85"/>
      <c r="J1438" s="80" t="s">
        <v>246</v>
      </c>
      <c r="K1438" s="80" t="s">
        <v>14</v>
      </c>
      <c r="L1438" s="80" t="s">
        <v>15</v>
      </c>
    </row>
    <row r="1439" spans="1:12" ht="15.75" x14ac:dyDescent="0.25">
      <c r="A1439" s="105" t="s">
        <v>2322</v>
      </c>
      <c r="B1439" s="105" t="s">
        <v>3494</v>
      </c>
      <c r="C1439" s="80" t="s">
        <v>3819</v>
      </c>
      <c r="D1439" s="79" t="s">
        <v>588</v>
      </c>
      <c r="E1439" s="79" t="s">
        <v>189</v>
      </c>
      <c r="F1439" s="85">
        <v>38426</v>
      </c>
      <c r="G1439" s="80" t="s">
        <v>13</v>
      </c>
      <c r="H1439" s="84"/>
      <c r="I1439" s="85"/>
      <c r="J1439" s="80" t="s">
        <v>3</v>
      </c>
      <c r="K1439" s="80" t="s">
        <v>59</v>
      </c>
      <c r="L1439" s="80" t="s">
        <v>60</v>
      </c>
    </row>
    <row r="1440" spans="1:12" ht="15.75" x14ac:dyDescent="0.25">
      <c r="A1440" s="105" t="s">
        <v>2498</v>
      </c>
      <c r="B1440" s="105" t="s">
        <v>1499</v>
      </c>
      <c r="C1440" s="80" t="s">
        <v>144</v>
      </c>
      <c r="D1440" s="79" t="s">
        <v>588</v>
      </c>
      <c r="E1440" s="79" t="s">
        <v>297</v>
      </c>
      <c r="F1440" s="85">
        <v>38423</v>
      </c>
      <c r="G1440" s="80" t="s">
        <v>13</v>
      </c>
      <c r="H1440" s="85">
        <v>900</v>
      </c>
      <c r="I1440" s="85"/>
      <c r="J1440" s="80" t="s">
        <v>3</v>
      </c>
      <c r="K1440" s="80" t="s">
        <v>59</v>
      </c>
      <c r="L1440" s="80" t="s">
        <v>60</v>
      </c>
    </row>
    <row r="1441" spans="1:12" ht="15.75" x14ac:dyDescent="0.25">
      <c r="A1441" s="104" t="s">
        <v>837</v>
      </c>
      <c r="B1441" s="104" t="s">
        <v>696</v>
      </c>
      <c r="C1441" s="76" t="s">
        <v>3688</v>
      </c>
      <c r="D1441" s="86" t="s">
        <v>4167</v>
      </c>
      <c r="E1441" s="86" t="s">
        <v>3772</v>
      </c>
      <c r="F1441" s="84">
        <v>38333</v>
      </c>
      <c r="G1441" s="76" t="s">
        <v>63</v>
      </c>
      <c r="H1441" s="85"/>
      <c r="I1441" s="85"/>
      <c r="J1441" s="76" t="s">
        <v>2</v>
      </c>
      <c r="K1441" s="76" t="s">
        <v>14</v>
      </c>
      <c r="L1441" s="76" t="s">
        <v>15</v>
      </c>
    </row>
    <row r="1442" spans="1:12" ht="15.75" x14ac:dyDescent="0.25">
      <c r="A1442" s="104" t="s">
        <v>989</v>
      </c>
      <c r="B1442" s="104" t="s">
        <v>2461</v>
      </c>
      <c r="C1442" s="76" t="s">
        <v>135</v>
      </c>
      <c r="D1442" s="86" t="s">
        <v>588</v>
      </c>
      <c r="E1442" s="86" t="s">
        <v>258</v>
      </c>
      <c r="F1442" s="84">
        <v>38313</v>
      </c>
      <c r="G1442" s="76" t="s">
        <v>13</v>
      </c>
      <c r="H1442" s="84"/>
      <c r="I1442" s="85"/>
      <c r="J1442" s="76" t="s">
        <v>3</v>
      </c>
      <c r="K1442" s="76" t="s">
        <v>59</v>
      </c>
      <c r="L1442" s="76" t="s">
        <v>60</v>
      </c>
    </row>
    <row r="1443" spans="1:12" ht="15.75" x14ac:dyDescent="0.25">
      <c r="A1443" s="104" t="s">
        <v>3821</v>
      </c>
      <c r="B1443" s="104" t="s">
        <v>1074</v>
      </c>
      <c r="C1443" s="76" t="s">
        <v>286</v>
      </c>
      <c r="D1443" s="86" t="s">
        <v>588</v>
      </c>
      <c r="E1443" s="86" t="s">
        <v>189</v>
      </c>
      <c r="F1443" s="84">
        <v>38284</v>
      </c>
      <c r="G1443" s="76" t="s">
        <v>13</v>
      </c>
      <c r="H1443" s="84"/>
      <c r="I1443" s="84"/>
      <c r="J1443" s="76" t="s">
        <v>3</v>
      </c>
      <c r="K1443" s="76" t="s">
        <v>59</v>
      </c>
      <c r="L1443" s="76" t="s">
        <v>60</v>
      </c>
    </row>
    <row r="1444" spans="1:12" ht="15.75" x14ac:dyDescent="0.25">
      <c r="A1444" s="104" t="s">
        <v>1136</v>
      </c>
      <c r="B1444" s="104" t="s">
        <v>728</v>
      </c>
      <c r="C1444" s="76" t="s">
        <v>23</v>
      </c>
      <c r="D1444" s="86" t="s">
        <v>2530</v>
      </c>
      <c r="E1444" s="86" t="s">
        <v>2531</v>
      </c>
      <c r="F1444" s="85">
        <v>38232</v>
      </c>
      <c r="G1444" s="76" t="s">
        <v>13</v>
      </c>
      <c r="H1444" s="85"/>
      <c r="I1444" s="85"/>
      <c r="J1444" s="80" t="s">
        <v>2</v>
      </c>
      <c r="K1444" s="80" t="s">
        <v>14</v>
      </c>
      <c r="L1444" s="80" t="s">
        <v>15</v>
      </c>
    </row>
    <row r="1445" spans="1:12" ht="15.75" x14ac:dyDescent="0.25">
      <c r="A1445" s="105" t="s">
        <v>2521</v>
      </c>
      <c r="B1445" s="105" t="s">
        <v>344</v>
      </c>
      <c r="C1445" s="80" t="s">
        <v>287</v>
      </c>
      <c r="D1445" s="79" t="s">
        <v>588</v>
      </c>
      <c r="E1445" s="79" t="s">
        <v>916</v>
      </c>
      <c r="F1445" s="85">
        <v>38230</v>
      </c>
      <c r="G1445" s="80" t="s">
        <v>13</v>
      </c>
      <c r="H1445" s="84"/>
      <c r="I1445" s="85"/>
      <c r="J1445" s="80" t="s">
        <v>3</v>
      </c>
      <c r="K1445" s="80" t="s">
        <v>59</v>
      </c>
      <c r="L1445" s="80" t="s">
        <v>60</v>
      </c>
    </row>
    <row r="1446" spans="1:12" ht="15.75" x14ac:dyDescent="0.25">
      <c r="A1446" s="104" t="s">
        <v>4168</v>
      </c>
      <c r="B1446" s="104" t="s">
        <v>8</v>
      </c>
      <c r="C1446" s="76" t="s">
        <v>263</v>
      </c>
      <c r="D1446" s="86" t="s">
        <v>588</v>
      </c>
      <c r="E1446" s="86" t="s">
        <v>916</v>
      </c>
      <c r="F1446" s="84">
        <v>38230</v>
      </c>
      <c r="G1446" s="76" t="s">
        <v>13</v>
      </c>
      <c r="H1446" s="84"/>
      <c r="I1446" s="85"/>
      <c r="J1446" s="76" t="s">
        <v>3</v>
      </c>
      <c r="K1446" s="76" t="s">
        <v>59</v>
      </c>
      <c r="L1446" s="76" t="s">
        <v>60</v>
      </c>
    </row>
    <row r="1447" spans="1:12" ht="15.75" x14ac:dyDescent="0.25">
      <c r="A1447" s="105" t="s">
        <v>4169</v>
      </c>
      <c r="B1447" s="105" t="s">
        <v>219</v>
      </c>
      <c r="C1447" s="80" t="s">
        <v>3646</v>
      </c>
      <c r="D1447" s="79" t="s">
        <v>588</v>
      </c>
      <c r="E1447" s="79" t="s">
        <v>916</v>
      </c>
      <c r="F1447" s="85">
        <v>38230</v>
      </c>
      <c r="G1447" s="80" t="s">
        <v>13</v>
      </c>
      <c r="H1447" s="84"/>
      <c r="I1447" s="85"/>
      <c r="J1447" s="80" t="s">
        <v>1</v>
      </c>
      <c r="K1447" s="80" t="s">
        <v>59</v>
      </c>
      <c r="L1447" s="80" t="s">
        <v>60</v>
      </c>
    </row>
    <row r="1448" spans="1:12" ht="15.75" x14ac:dyDescent="0.25">
      <c r="A1448" s="105" t="s">
        <v>4170</v>
      </c>
      <c r="B1448" s="105" t="s">
        <v>752</v>
      </c>
      <c r="C1448" s="80" t="s">
        <v>147</v>
      </c>
      <c r="D1448" s="79" t="s">
        <v>588</v>
      </c>
      <c r="E1448" s="79" t="s">
        <v>916</v>
      </c>
      <c r="F1448" s="85">
        <v>38230</v>
      </c>
      <c r="G1448" s="80" t="s">
        <v>13</v>
      </c>
      <c r="H1448" s="84"/>
      <c r="I1448" s="85"/>
      <c r="J1448" s="80" t="s">
        <v>3</v>
      </c>
      <c r="K1448" s="80" t="s">
        <v>59</v>
      </c>
      <c r="L1448" s="80" t="s">
        <v>60</v>
      </c>
    </row>
    <row r="1449" spans="1:12" ht="15.75" x14ac:dyDescent="0.25">
      <c r="A1449" s="105" t="s">
        <v>2522</v>
      </c>
      <c r="B1449" s="105" t="s">
        <v>2147</v>
      </c>
      <c r="C1449" s="80" t="s">
        <v>8</v>
      </c>
      <c r="D1449" s="79" t="s">
        <v>588</v>
      </c>
      <c r="E1449" s="79" t="s">
        <v>916</v>
      </c>
      <c r="F1449" s="85">
        <v>38230</v>
      </c>
      <c r="G1449" s="80" t="s">
        <v>13</v>
      </c>
      <c r="H1449" s="84"/>
      <c r="I1449" s="84"/>
      <c r="J1449" s="80" t="s">
        <v>3</v>
      </c>
      <c r="K1449" s="80" t="s">
        <v>59</v>
      </c>
      <c r="L1449" s="80" t="s">
        <v>60</v>
      </c>
    </row>
    <row r="1450" spans="1:12" ht="15.75" x14ac:dyDescent="0.25">
      <c r="A1450" s="104" t="s">
        <v>2536</v>
      </c>
      <c r="B1450" s="104" t="s">
        <v>650</v>
      </c>
      <c r="C1450" s="76" t="s">
        <v>31</v>
      </c>
      <c r="D1450" s="86" t="s">
        <v>2537</v>
      </c>
      <c r="E1450" s="86" t="s">
        <v>2538</v>
      </c>
      <c r="F1450" s="84">
        <v>38200</v>
      </c>
      <c r="G1450" s="76" t="s">
        <v>13</v>
      </c>
      <c r="H1450" s="84"/>
      <c r="I1450" s="84"/>
      <c r="J1450" s="76" t="s">
        <v>2</v>
      </c>
      <c r="K1450" s="76" t="s">
        <v>14</v>
      </c>
      <c r="L1450" s="76" t="s">
        <v>15</v>
      </c>
    </row>
    <row r="1451" spans="1:12" ht="15.75" x14ac:dyDescent="0.25">
      <c r="A1451" s="105" t="s">
        <v>4171</v>
      </c>
      <c r="B1451" s="105" t="s">
        <v>17</v>
      </c>
      <c r="C1451" s="80" t="s">
        <v>18</v>
      </c>
      <c r="D1451" s="79" t="s">
        <v>588</v>
      </c>
      <c r="E1451" s="79" t="s">
        <v>1263</v>
      </c>
      <c r="F1451" s="85">
        <v>38000</v>
      </c>
      <c r="G1451" s="80" t="s">
        <v>13</v>
      </c>
      <c r="H1451" s="84"/>
      <c r="I1451" s="84"/>
      <c r="J1451" s="80" t="s">
        <v>3</v>
      </c>
      <c r="K1451" s="80" t="s">
        <v>59</v>
      </c>
      <c r="L1451" s="80" t="s">
        <v>60</v>
      </c>
    </row>
    <row r="1452" spans="1:12" ht="15.75" x14ac:dyDescent="0.25">
      <c r="A1452" s="104" t="s">
        <v>1838</v>
      </c>
      <c r="B1452" s="104" t="s">
        <v>2995</v>
      </c>
      <c r="C1452" s="76" t="s">
        <v>9</v>
      </c>
      <c r="D1452" s="86" t="s">
        <v>2996</v>
      </c>
      <c r="E1452" s="86" t="s">
        <v>505</v>
      </c>
      <c r="F1452" s="84">
        <v>37738</v>
      </c>
      <c r="G1452" s="76" t="s">
        <v>13</v>
      </c>
      <c r="H1452" s="84"/>
      <c r="I1452" s="85"/>
      <c r="J1452" s="76" t="s">
        <v>2</v>
      </c>
      <c r="K1452" s="76" t="s">
        <v>14</v>
      </c>
      <c r="L1452" s="76" t="s">
        <v>15</v>
      </c>
    </row>
    <row r="1453" spans="1:12" ht="15.75" x14ac:dyDescent="0.25">
      <c r="A1453" s="104" t="s">
        <v>1524</v>
      </c>
      <c r="B1453" s="104" t="s">
        <v>1525</v>
      </c>
      <c r="C1453" s="76"/>
      <c r="D1453" s="86" t="s">
        <v>4172</v>
      </c>
      <c r="E1453" s="86" t="s">
        <v>547</v>
      </c>
      <c r="F1453" s="84">
        <v>37709</v>
      </c>
      <c r="G1453" s="76" t="s">
        <v>13</v>
      </c>
      <c r="H1453" s="84"/>
      <c r="I1453" s="78"/>
      <c r="J1453" s="76" t="s">
        <v>2</v>
      </c>
      <c r="K1453" s="76" t="s">
        <v>14</v>
      </c>
      <c r="L1453" s="76" t="s">
        <v>15</v>
      </c>
    </row>
    <row r="1454" spans="1:12" ht="15.75" x14ac:dyDescent="0.25">
      <c r="A1454" s="105" t="s">
        <v>4173</v>
      </c>
      <c r="B1454" s="105" t="s">
        <v>4174</v>
      </c>
      <c r="C1454" s="80" t="s">
        <v>1047</v>
      </c>
      <c r="D1454" s="79" t="s">
        <v>4175</v>
      </c>
      <c r="E1454" s="79" t="s">
        <v>93</v>
      </c>
      <c r="F1454" s="85">
        <v>37575</v>
      </c>
      <c r="G1454" s="76" t="s">
        <v>13</v>
      </c>
      <c r="H1454" s="85"/>
      <c r="I1454" s="78"/>
      <c r="J1454" s="80" t="s">
        <v>1</v>
      </c>
      <c r="K1454" s="80" t="s">
        <v>59</v>
      </c>
      <c r="L1454" s="80" t="s">
        <v>60</v>
      </c>
    </row>
    <row r="1455" spans="1:12" ht="15.75" x14ac:dyDescent="0.25">
      <c r="A1455" s="104" t="s">
        <v>2997</v>
      </c>
      <c r="B1455" s="104" t="s">
        <v>2998</v>
      </c>
      <c r="C1455" s="76" t="s">
        <v>12</v>
      </c>
      <c r="D1455" s="86" t="s">
        <v>2999</v>
      </c>
      <c r="E1455" s="86" t="s">
        <v>1272</v>
      </c>
      <c r="F1455" s="84">
        <v>37525</v>
      </c>
      <c r="G1455" s="76" t="s">
        <v>13</v>
      </c>
      <c r="H1455" s="85"/>
      <c r="I1455" s="78"/>
      <c r="J1455" s="76" t="s">
        <v>246</v>
      </c>
      <c r="K1455" s="76" t="s">
        <v>14</v>
      </c>
      <c r="L1455" s="76" t="s">
        <v>15</v>
      </c>
    </row>
    <row r="1456" spans="1:12" ht="15.75" x14ac:dyDescent="0.25">
      <c r="A1456" s="105" t="s">
        <v>4176</v>
      </c>
      <c r="B1456" s="105" t="s">
        <v>8</v>
      </c>
      <c r="C1456" s="80" t="s">
        <v>372</v>
      </c>
      <c r="D1456" s="79" t="s">
        <v>588</v>
      </c>
      <c r="E1456" s="79" t="s">
        <v>373</v>
      </c>
      <c r="F1456" s="85">
        <v>37381</v>
      </c>
      <c r="G1456" s="80" t="s">
        <v>13</v>
      </c>
      <c r="H1456" s="84"/>
      <c r="I1456" s="78"/>
      <c r="J1456" s="80" t="s">
        <v>3</v>
      </c>
      <c r="K1456" s="80" t="s">
        <v>59</v>
      </c>
      <c r="L1456" s="80" t="s">
        <v>60</v>
      </c>
    </row>
    <row r="1457" spans="1:12" ht="15.75" x14ac:dyDescent="0.25">
      <c r="A1457" s="105" t="s">
        <v>2977</v>
      </c>
      <c r="B1457" s="105" t="s">
        <v>147</v>
      </c>
      <c r="C1457" s="80" t="s">
        <v>144</v>
      </c>
      <c r="D1457" s="79" t="s">
        <v>588</v>
      </c>
      <c r="E1457" s="79" t="s">
        <v>189</v>
      </c>
      <c r="F1457" s="85">
        <v>37301</v>
      </c>
      <c r="G1457" s="76" t="s">
        <v>13</v>
      </c>
      <c r="H1457" s="85"/>
      <c r="I1457" s="78"/>
      <c r="J1457" s="80" t="s">
        <v>3</v>
      </c>
      <c r="K1457" s="80" t="s">
        <v>59</v>
      </c>
      <c r="L1457" s="80" t="s">
        <v>60</v>
      </c>
    </row>
    <row r="1458" spans="1:12" ht="15.75" x14ac:dyDescent="0.25">
      <c r="A1458" s="105" t="s">
        <v>3824</v>
      </c>
      <c r="B1458" s="105" t="s">
        <v>821</v>
      </c>
      <c r="C1458" s="80" t="s">
        <v>127</v>
      </c>
      <c r="D1458" s="79" t="s">
        <v>588</v>
      </c>
      <c r="E1458" s="79" t="s">
        <v>189</v>
      </c>
      <c r="F1458" s="85">
        <v>37290</v>
      </c>
      <c r="G1458" s="80" t="s">
        <v>13</v>
      </c>
      <c r="H1458" s="84"/>
      <c r="I1458" s="78"/>
      <c r="J1458" s="80" t="s">
        <v>3</v>
      </c>
      <c r="K1458" s="80" t="s">
        <v>59</v>
      </c>
      <c r="L1458" s="80" t="s">
        <v>60</v>
      </c>
    </row>
    <row r="1459" spans="1:12" ht="15.75" x14ac:dyDescent="0.25">
      <c r="A1459" s="104" t="s">
        <v>104</v>
      </c>
      <c r="B1459" s="104" t="s">
        <v>559</v>
      </c>
      <c r="C1459" s="76" t="s">
        <v>704</v>
      </c>
      <c r="D1459" s="86" t="s">
        <v>2394</v>
      </c>
      <c r="E1459" s="86" t="s">
        <v>37</v>
      </c>
      <c r="F1459" s="84">
        <v>37182</v>
      </c>
      <c r="G1459" s="76" t="s">
        <v>13</v>
      </c>
      <c r="H1459" s="84"/>
      <c r="I1459" s="78"/>
      <c r="J1459" s="76" t="s">
        <v>2</v>
      </c>
      <c r="K1459" s="76" t="s">
        <v>14</v>
      </c>
      <c r="L1459" s="76" t="s">
        <v>15</v>
      </c>
    </row>
    <row r="1460" spans="1:12" ht="15.75" x14ac:dyDescent="0.25">
      <c r="A1460" s="105" t="s">
        <v>2322</v>
      </c>
      <c r="B1460" s="105" t="s">
        <v>2323</v>
      </c>
      <c r="C1460" s="80" t="s">
        <v>3749</v>
      </c>
      <c r="D1460" s="79" t="s">
        <v>588</v>
      </c>
      <c r="E1460" s="79" t="s">
        <v>527</v>
      </c>
      <c r="F1460" s="85">
        <v>37154</v>
      </c>
      <c r="G1460" s="80" t="s">
        <v>13</v>
      </c>
      <c r="H1460" s="84"/>
      <c r="I1460" s="78"/>
      <c r="J1460" s="80" t="s">
        <v>3</v>
      </c>
      <c r="K1460" s="80" t="s">
        <v>59</v>
      </c>
      <c r="L1460" s="80" t="s">
        <v>60</v>
      </c>
    </row>
    <row r="1461" spans="1:12" ht="15.75" x14ac:dyDescent="0.25">
      <c r="A1461" s="104" t="s">
        <v>2504</v>
      </c>
      <c r="B1461" s="104" t="s">
        <v>1803</v>
      </c>
      <c r="C1461" s="76" t="s">
        <v>344</v>
      </c>
      <c r="D1461" s="86" t="s">
        <v>588</v>
      </c>
      <c r="E1461" s="86" t="s">
        <v>189</v>
      </c>
      <c r="F1461" s="84">
        <v>37072</v>
      </c>
      <c r="G1461" s="76" t="s">
        <v>13</v>
      </c>
      <c r="H1461" s="84"/>
      <c r="I1461" s="84"/>
      <c r="J1461" s="76" t="s">
        <v>3</v>
      </c>
      <c r="K1461" s="76" t="s">
        <v>59</v>
      </c>
      <c r="L1461" s="76" t="s">
        <v>60</v>
      </c>
    </row>
    <row r="1462" spans="1:12" ht="15.75" x14ac:dyDescent="0.25">
      <c r="A1462" s="104" t="s">
        <v>4177</v>
      </c>
      <c r="B1462" s="104" t="s">
        <v>4178</v>
      </c>
      <c r="C1462" s="76" t="s">
        <v>831</v>
      </c>
      <c r="D1462" s="86" t="s">
        <v>588</v>
      </c>
      <c r="E1462" s="86" t="s">
        <v>189</v>
      </c>
      <c r="F1462" s="84">
        <v>37020</v>
      </c>
      <c r="G1462" s="76" t="s">
        <v>13</v>
      </c>
      <c r="H1462" s="84"/>
      <c r="I1462" s="78"/>
      <c r="J1462" s="76" t="s">
        <v>3</v>
      </c>
      <c r="K1462" s="76" t="s">
        <v>59</v>
      </c>
      <c r="L1462" s="76" t="s">
        <v>60</v>
      </c>
    </row>
    <row r="1463" spans="1:12" ht="15.75" x14ac:dyDescent="0.25">
      <c r="A1463" s="104" t="s">
        <v>420</v>
      </c>
      <c r="B1463" s="104" t="s">
        <v>8</v>
      </c>
      <c r="C1463" s="76" t="s">
        <v>704</v>
      </c>
      <c r="D1463" s="86" t="s">
        <v>2921</v>
      </c>
      <c r="E1463" s="86" t="s">
        <v>189</v>
      </c>
      <c r="F1463" s="84">
        <v>37000</v>
      </c>
      <c r="G1463" s="76" t="s">
        <v>13</v>
      </c>
      <c r="H1463" s="84"/>
      <c r="I1463" s="78"/>
      <c r="J1463" s="76" t="s">
        <v>2</v>
      </c>
      <c r="K1463" s="76" t="s">
        <v>14</v>
      </c>
      <c r="L1463" s="76" t="s">
        <v>15</v>
      </c>
    </row>
    <row r="1464" spans="1:12" ht="15.75" x14ac:dyDescent="0.25">
      <c r="A1464" s="104" t="s">
        <v>2560</v>
      </c>
      <c r="B1464" s="104" t="s">
        <v>2561</v>
      </c>
      <c r="C1464" s="76" t="s">
        <v>956</v>
      </c>
      <c r="D1464" s="86" t="s">
        <v>2562</v>
      </c>
      <c r="E1464" s="86" t="s">
        <v>1665</v>
      </c>
      <c r="F1464" s="84">
        <v>36811</v>
      </c>
      <c r="G1464" s="76" t="s">
        <v>13</v>
      </c>
      <c r="H1464" s="85"/>
      <c r="I1464" s="85"/>
      <c r="J1464" s="76" t="s">
        <v>2600</v>
      </c>
      <c r="K1464" s="76" t="s">
        <v>59</v>
      </c>
      <c r="L1464" s="76" t="s">
        <v>15</v>
      </c>
    </row>
    <row r="1465" spans="1:12" ht="15.75" x14ac:dyDescent="0.25">
      <c r="A1465" s="104" t="s">
        <v>2551</v>
      </c>
      <c r="B1465" s="104" t="s">
        <v>668</v>
      </c>
      <c r="C1465" s="76"/>
      <c r="D1465" s="86" t="s">
        <v>2511</v>
      </c>
      <c r="E1465" s="86" t="s">
        <v>1665</v>
      </c>
      <c r="F1465" s="84">
        <v>36548</v>
      </c>
      <c r="G1465" s="76" t="s">
        <v>13</v>
      </c>
      <c r="H1465" s="78"/>
      <c r="I1465" s="78"/>
      <c r="J1465" s="76" t="s">
        <v>2</v>
      </c>
      <c r="K1465" s="76" t="s">
        <v>14</v>
      </c>
      <c r="L1465" s="76" t="s">
        <v>15</v>
      </c>
    </row>
    <row r="1466" spans="1:12" ht="15.75" x14ac:dyDescent="0.25">
      <c r="A1466" s="105" t="s">
        <v>4179</v>
      </c>
      <c r="B1466" s="105" t="s">
        <v>4180</v>
      </c>
      <c r="C1466" s="80" t="s">
        <v>704</v>
      </c>
      <c r="D1466" s="79" t="s">
        <v>588</v>
      </c>
      <c r="E1466" s="79" t="s">
        <v>189</v>
      </c>
      <c r="F1466" s="85">
        <v>36300</v>
      </c>
      <c r="G1466" s="80" t="s">
        <v>13</v>
      </c>
      <c r="H1466" s="84"/>
      <c r="I1466" s="78"/>
      <c r="J1466" s="80" t="s">
        <v>3</v>
      </c>
      <c r="K1466" s="80" t="s">
        <v>59</v>
      </c>
      <c r="L1466" s="80" t="s">
        <v>60</v>
      </c>
    </row>
    <row r="1467" spans="1:12" ht="15.75" x14ac:dyDescent="0.25">
      <c r="A1467" s="105" t="s">
        <v>644</v>
      </c>
      <c r="B1467" s="105" t="s">
        <v>4181</v>
      </c>
      <c r="C1467" s="80" t="s">
        <v>98</v>
      </c>
      <c r="D1467" s="79" t="s">
        <v>2948</v>
      </c>
      <c r="E1467" s="79" t="s">
        <v>505</v>
      </c>
      <c r="F1467" s="85">
        <v>36028</v>
      </c>
      <c r="G1467" s="80" t="s">
        <v>13</v>
      </c>
      <c r="H1467" s="84"/>
      <c r="I1467" s="85"/>
      <c r="J1467" s="80" t="s">
        <v>2</v>
      </c>
      <c r="K1467" s="80" t="s">
        <v>14</v>
      </c>
      <c r="L1467" s="80" t="s">
        <v>15</v>
      </c>
    </row>
    <row r="1468" spans="1:12" ht="15.75" x14ac:dyDescent="0.25">
      <c r="A1468" s="104" t="s">
        <v>4182</v>
      </c>
      <c r="B1468" s="104" t="s">
        <v>260</v>
      </c>
      <c r="C1468" s="80" t="s">
        <v>3863</v>
      </c>
      <c r="D1468" s="86" t="s">
        <v>2996</v>
      </c>
      <c r="E1468" s="86" t="s">
        <v>505</v>
      </c>
      <c r="F1468" s="84">
        <v>36000</v>
      </c>
      <c r="G1468" s="76" t="s">
        <v>13</v>
      </c>
      <c r="H1468" s="84"/>
      <c r="I1468" s="85"/>
      <c r="J1468" s="76" t="s">
        <v>2</v>
      </c>
      <c r="K1468" s="76" t="s">
        <v>14</v>
      </c>
      <c r="L1468" s="76" t="s">
        <v>15</v>
      </c>
    </row>
    <row r="1469" spans="1:12" ht="15.75" x14ac:dyDescent="0.25">
      <c r="A1469" s="104" t="s">
        <v>2541</v>
      </c>
      <c r="B1469" s="104" t="s">
        <v>127</v>
      </c>
      <c r="C1469" s="76" t="s">
        <v>358</v>
      </c>
      <c r="D1469" s="86" t="s">
        <v>2394</v>
      </c>
      <c r="E1469" s="86" t="s">
        <v>37</v>
      </c>
      <c r="F1469" s="84">
        <v>36000</v>
      </c>
      <c r="G1469" s="76" t="s">
        <v>13</v>
      </c>
      <c r="H1469" s="85"/>
      <c r="I1469" s="78"/>
      <c r="J1469" s="76" t="s">
        <v>2</v>
      </c>
      <c r="K1469" s="76" t="s">
        <v>14</v>
      </c>
      <c r="L1469" s="76" t="s">
        <v>15</v>
      </c>
    </row>
    <row r="1470" spans="1:12" ht="15.75" x14ac:dyDescent="0.25">
      <c r="A1470" s="104" t="s">
        <v>4183</v>
      </c>
      <c r="B1470" s="104" t="s">
        <v>266</v>
      </c>
      <c r="C1470" s="76" t="s">
        <v>181</v>
      </c>
      <c r="D1470" s="86" t="s">
        <v>4184</v>
      </c>
      <c r="E1470" s="86" t="s">
        <v>37</v>
      </c>
      <c r="F1470" s="84">
        <v>36000</v>
      </c>
      <c r="G1470" s="76" t="s">
        <v>13</v>
      </c>
      <c r="H1470" s="84"/>
      <c r="I1470" s="78"/>
      <c r="J1470" s="76" t="s">
        <v>2</v>
      </c>
      <c r="K1470" s="76" t="s">
        <v>14</v>
      </c>
      <c r="L1470" s="76" t="s">
        <v>15</v>
      </c>
    </row>
    <row r="1471" spans="1:12" ht="15.75" x14ac:dyDescent="0.25">
      <c r="A1471" s="105" t="s">
        <v>4185</v>
      </c>
      <c r="B1471" s="105" t="s">
        <v>8</v>
      </c>
      <c r="C1471" s="80" t="s">
        <v>23</v>
      </c>
      <c r="D1471" s="79" t="s">
        <v>3017</v>
      </c>
      <c r="E1471" s="79" t="s">
        <v>37</v>
      </c>
      <c r="F1471" s="85">
        <v>36000</v>
      </c>
      <c r="G1471" s="80" t="s">
        <v>13</v>
      </c>
      <c r="H1471" s="84"/>
      <c r="I1471" s="78"/>
      <c r="J1471" s="80" t="s">
        <v>2</v>
      </c>
      <c r="K1471" s="80" t="s">
        <v>14</v>
      </c>
      <c r="L1471" s="80" t="s">
        <v>15</v>
      </c>
    </row>
    <row r="1472" spans="1:12" ht="15.75" x14ac:dyDescent="0.25">
      <c r="A1472" s="104" t="s">
        <v>4186</v>
      </c>
      <c r="B1472" s="104" t="s">
        <v>46</v>
      </c>
      <c r="C1472" s="76" t="s">
        <v>377</v>
      </c>
      <c r="D1472" s="86" t="s">
        <v>4187</v>
      </c>
      <c r="E1472" s="86" t="s">
        <v>37</v>
      </c>
      <c r="F1472" s="84">
        <v>36000</v>
      </c>
      <c r="G1472" s="76" t="s">
        <v>13</v>
      </c>
      <c r="H1472" s="84"/>
      <c r="I1472" s="78"/>
      <c r="J1472" s="76" t="s">
        <v>2</v>
      </c>
      <c r="K1472" s="76" t="s">
        <v>14</v>
      </c>
      <c r="L1472" s="76" t="s">
        <v>15</v>
      </c>
    </row>
    <row r="1473" spans="1:12" ht="15.75" x14ac:dyDescent="0.25">
      <c r="A1473" s="104" t="s">
        <v>4188</v>
      </c>
      <c r="B1473" s="104" t="s">
        <v>4189</v>
      </c>
      <c r="C1473" s="76" t="s">
        <v>4190</v>
      </c>
      <c r="D1473" s="86" t="s">
        <v>4191</v>
      </c>
      <c r="E1473" s="86" t="s">
        <v>1665</v>
      </c>
      <c r="F1473" s="84">
        <v>35904</v>
      </c>
      <c r="G1473" s="76" t="s">
        <v>13</v>
      </c>
      <c r="H1473" s="84"/>
      <c r="I1473" s="78"/>
      <c r="J1473" s="76" t="s">
        <v>2</v>
      </c>
      <c r="K1473" s="76" t="s">
        <v>14</v>
      </c>
      <c r="L1473" s="76" t="s">
        <v>15</v>
      </c>
    </row>
    <row r="1474" spans="1:12" ht="15.75" x14ac:dyDescent="0.25">
      <c r="A1474" s="104" t="s">
        <v>2569</v>
      </c>
      <c r="B1474" s="104" t="s">
        <v>139</v>
      </c>
      <c r="C1474" s="76" t="s">
        <v>313</v>
      </c>
      <c r="D1474" s="86" t="s">
        <v>2570</v>
      </c>
      <c r="E1474" s="86" t="s">
        <v>1246</v>
      </c>
      <c r="F1474" s="84">
        <v>35833</v>
      </c>
      <c r="G1474" s="76" t="s">
        <v>13</v>
      </c>
      <c r="H1474" s="84">
        <v>5000</v>
      </c>
      <c r="I1474" s="78"/>
      <c r="J1474" s="76" t="s">
        <v>2152</v>
      </c>
      <c r="K1474" s="76" t="s">
        <v>2153</v>
      </c>
      <c r="L1474" s="76" t="s">
        <v>15</v>
      </c>
    </row>
    <row r="1475" spans="1:12" ht="15.75" x14ac:dyDescent="0.25">
      <c r="A1475" s="104" t="s">
        <v>4192</v>
      </c>
      <c r="B1475" s="104" t="s">
        <v>704</v>
      </c>
      <c r="C1475" s="76" t="s">
        <v>43</v>
      </c>
      <c r="D1475" s="86" t="s">
        <v>2948</v>
      </c>
      <c r="E1475" s="86" t="s">
        <v>505</v>
      </c>
      <c r="F1475" s="84">
        <v>35714</v>
      </c>
      <c r="G1475" s="76" t="s">
        <v>13</v>
      </c>
      <c r="H1475" s="84"/>
      <c r="I1475" s="85"/>
      <c r="J1475" s="76" t="s">
        <v>2</v>
      </c>
      <c r="K1475" s="76" t="s">
        <v>14</v>
      </c>
      <c r="L1475" s="76" t="s">
        <v>15</v>
      </c>
    </row>
    <row r="1476" spans="1:12" ht="15.75" x14ac:dyDescent="0.25">
      <c r="A1476" s="104" t="s">
        <v>2318</v>
      </c>
      <c r="B1476" s="104" t="s">
        <v>115</v>
      </c>
      <c r="C1476" s="76" t="s">
        <v>774</v>
      </c>
      <c r="D1476" s="86" t="s">
        <v>3004</v>
      </c>
      <c r="E1476" s="86" t="s">
        <v>141</v>
      </c>
      <c r="F1476" s="84">
        <v>35700</v>
      </c>
      <c r="G1476" s="76" t="s">
        <v>13</v>
      </c>
      <c r="H1476" s="84"/>
      <c r="I1476" s="84"/>
      <c r="J1476" s="76" t="s">
        <v>2</v>
      </c>
      <c r="K1476" s="76" t="s">
        <v>14</v>
      </c>
      <c r="L1476" s="76" t="s">
        <v>15</v>
      </c>
    </row>
    <row r="1477" spans="1:12" ht="15.75" x14ac:dyDescent="0.25">
      <c r="A1477" s="104" t="s">
        <v>1255</v>
      </c>
      <c r="B1477" s="104" t="s">
        <v>2016</v>
      </c>
      <c r="C1477" s="76" t="s">
        <v>3688</v>
      </c>
      <c r="D1477" s="86" t="s">
        <v>4193</v>
      </c>
      <c r="E1477" s="86" t="s">
        <v>2929</v>
      </c>
      <c r="F1477" s="84">
        <v>35700</v>
      </c>
      <c r="G1477" s="76" t="s">
        <v>13</v>
      </c>
      <c r="H1477" s="85"/>
      <c r="I1477" s="85"/>
      <c r="J1477" s="76" t="s">
        <v>2</v>
      </c>
      <c r="K1477" s="76" t="s">
        <v>14</v>
      </c>
      <c r="L1477" s="76" t="s">
        <v>15</v>
      </c>
    </row>
    <row r="1478" spans="1:12" ht="15.75" x14ac:dyDescent="0.25">
      <c r="A1478" s="104" t="s">
        <v>3001</v>
      </c>
      <c r="B1478" s="104" t="s">
        <v>3002</v>
      </c>
      <c r="C1478" s="76" t="s">
        <v>118</v>
      </c>
      <c r="D1478" s="86" t="s">
        <v>2394</v>
      </c>
      <c r="E1478" s="86" t="s">
        <v>37</v>
      </c>
      <c r="F1478" s="84">
        <v>35500</v>
      </c>
      <c r="G1478" s="76" t="s">
        <v>13</v>
      </c>
      <c r="H1478" s="84"/>
      <c r="I1478" s="78"/>
      <c r="J1478" s="76" t="s">
        <v>2</v>
      </c>
      <c r="K1478" s="76" t="s">
        <v>14</v>
      </c>
      <c r="L1478" s="76" t="s">
        <v>15</v>
      </c>
    </row>
    <row r="1479" spans="1:12" ht="15.75" x14ac:dyDescent="0.25">
      <c r="A1479" s="104" t="s">
        <v>1852</v>
      </c>
      <c r="B1479" s="104" t="s">
        <v>445</v>
      </c>
      <c r="C1479" s="76" t="s">
        <v>313</v>
      </c>
      <c r="D1479" s="86" t="s">
        <v>2566</v>
      </c>
      <c r="E1479" s="86" t="s">
        <v>3380</v>
      </c>
      <c r="F1479" s="84">
        <v>35400</v>
      </c>
      <c r="G1479" s="76" t="s">
        <v>13</v>
      </c>
      <c r="H1479" s="85"/>
      <c r="I1479" s="78"/>
      <c r="J1479" s="76" t="s">
        <v>2</v>
      </c>
      <c r="K1479" s="76" t="s">
        <v>14</v>
      </c>
      <c r="L1479" s="76" t="s">
        <v>15</v>
      </c>
    </row>
    <row r="1480" spans="1:12" ht="15.75" x14ac:dyDescent="0.25">
      <c r="A1480" s="104" t="s">
        <v>420</v>
      </c>
      <c r="B1480" s="104" t="s">
        <v>4194</v>
      </c>
      <c r="C1480" s="76" t="s">
        <v>1668</v>
      </c>
      <c r="D1480" s="86" t="s">
        <v>4195</v>
      </c>
      <c r="E1480" s="86" t="s">
        <v>37</v>
      </c>
      <c r="F1480" s="84">
        <v>35200</v>
      </c>
      <c r="G1480" s="76" t="s">
        <v>13</v>
      </c>
      <c r="H1480" s="84"/>
      <c r="I1480" s="78"/>
      <c r="J1480" s="76" t="s">
        <v>2</v>
      </c>
      <c r="K1480" s="76" t="s">
        <v>14</v>
      </c>
      <c r="L1480" s="76" t="s">
        <v>15</v>
      </c>
    </row>
    <row r="1481" spans="1:12" ht="15.75" x14ac:dyDescent="0.25">
      <c r="A1481" s="105" t="s">
        <v>3831</v>
      </c>
      <c r="B1481" s="105" t="s">
        <v>3832</v>
      </c>
      <c r="C1481" s="80" t="s">
        <v>3833</v>
      </c>
      <c r="D1481" s="79" t="s">
        <v>2948</v>
      </c>
      <c r="E1481" s="79" t="s">
        <v>505</v>
      </c>
      <c r="F1481" s="85">
        <v>35088</v>
      </c>
      <c r="G1481" s="80" t="s">
        <v>13</v>
      </c>
      <c r="H1481" s="84"/>
      <c r="I1481" s="85"/>
      <c r="J1481" s="80" t="s">
        <v>2</v>
      </c>
      <c r="K1481" s="80" t="s">
        <v>14</v>
      </c>
      <c r="L1481" s="80" t="s">
        <v>15</v>
      </c>
    </row>
    <row r="1482" spans="1:12" ht="15.75" x14ac:dyDescent="0.25">
      <c r="A1482" s="104" t="s">
        <v>2575</v>
      </c>
      <c r="B1482" s="104" t="s">
        <v>349</v>
      </c>
      <c r="C1482" s="76"/>
      <c r="D1482" s="86" t="s">
        <v>2588</v>
      </c>
      <c r="E1482" s="86" t="s">
        <v>1983</v>
      </c>
      <c r="F1482" s="84">
        <v>35000</v>
      </c>
      <c r="G1482" s="76" t="s">
        <v>13</v>
      </c>
      <c r="H1482" s="84"/>
      <c r="I1482" s="85"/>
      <c r="J1482" s="76" t="s">
        <v>2</v>
      </c>
      <c r="K1482" s="76" t="s">
        <v>14</v>
      </c>
      <c r="L1482" s="76" t="s">
        <v>15</v>
      </c>
    </row>
    <row r="1483" spans="1:12" ht="15.75" x14ac:dyDescent="0.25">
      <c r="A1483" s="105" t="s">
        <v>3828</v>
      </c>
      <c r="B1483" s="105" t="s">
        <v>139</v>
      </c>
      <c r="C1483" s="80" t="s">
        <v>282</v>
      </c>
      <c r="D1483" s="79" t="s">
        <v>2948</v>
      </c>
      <c r="E1483" s="79" t="s">
        <v>505</v>
      </c>
      <c r="F1483" s="85">
        <v>34400</v>
      </c>
      <c r="G1483" s="80" t="s">
        <v>13</v>
      </c>
      <c r="H1483" s="84"/>
      <c r="I1483" s="85"/>
      <c r="J1483" s="80" t="s">
        <v>2</v>
      </c>
      <c r="K1483" s="80" t="s">
        <v>14</v>
      </c>
      <c r="L1483" s="80" t="s">
        <v>15</v>
      </c>
    </row>
    <row r="1484" spans="1:12" ht="15.75" x14ac:dyDescent="0.25">
      <c r="A1484" s="104" t="s">
        <v>3005</v>
      </c>
      <c r="B1484" s="104" t="s">
        <v>3006</v>
      </c>
      <c r="C1484" s="76" t="s">
        <v>187</v>
      </c>
      <c r="D1484" s="86" t="s">
        <v>2948</v>
      </c>
      <c r="E1484" s="86" t="s">
        <v>505</v>
      </c>
      <c r="F1484" s="84">
        <v>34400</v>
      </c>
      <c r="G1484" s="76" t="s">
        <v>13</v>
      </c>
      <c r="H1484" s="84"/>
      <c r="I1484" s="85"/>
      <c r="J1484" s="76" t="s">
        <v>2</v>
      </c>
      <c r="K1484" s="76" t="s">
        <v>14</v>
      </c>
      <c r="L1484" s="76" t="s">
        <v>15</v>
      </c>
    </row>
    <row r="1485" spans="1:12" ht="15.75" x14ac:dyDescent="0.25">
      <c r="A1485" s="104" t="s">
        <v>4196</v>
      </c>
      <c r="B1485" s="104" t="s">
        <v>821</v>
      </c>
      <c r="C1485" s="76" t="s">
        <v>9</v>
      </c>
      <c r="D1485" s="86" t="s">
        <v>2948</v>
      </c>
      <c r="E1485" s="86" t="s">
        <v>505</v>
      </c>
      <c r="F1485" s="84">
        <v>34400</v>
      </c>
      <c r="G1485" s="76" t="s">
        <v>13</v>
      </c>
      <c r="H1485" s="84"/>
      <c r="I1485" s="85"/>
      <c r="J1485" s="76" t="s">
        <v>2</v>
      </c>
      <c r="K1485" s="76" t="s">
        <v>14</v>
      </c>
      <c r="L1485" s="76" t="s">
        <v>15</v>
      </c>
    </row>
    <row r="1486" spans="1:12" ht="15.75" x14ac:dyDescent="0.25">
      <c r="A1486" s="105" t="s">
        <v>2947</v>
      </c>
      <c r="B1486" s="105" t="s">
        <v>2711</v>
      </c>
      <c r="C1486" s="80" t="s">
        <v>263</v>
      </c>
      <c r="D1486" s="79" t="s">
        <v>2948</v>
      </c>
      <c r="E1486" s="79" t="s">
        <v>505</v>
      </c>
      <c r="F1486" s="85">
        <v>34400</v>
      </c>
      <c r="G1486" s="76" t="s">
        <v>13</v>
      </c>
      <c r="H1486" s="85"/>
      <c r="I1486" s="78"/>
      <c r="J1486" s="80" t="s">
        <v>2</v>
      </c>
      <c r="K1486" s="80" t="s">
        <v>14</v>
      </c>
      <c r="L1486" s="80" t="s">
        <v>15</v>
      </c>
    </row>
    <row r="1487" spans="1:12" ht="15.75" x14ac:dyDescent="0.25">
      <c r="A1487" s="104" t="s">
        <v>3835</v>
      </c>
      <c r="B1487" s="104" t="s">
        <v>8</v>
      </c>
      <c r="C1487" s="76" t="s">
        <v>340</v>
      </c>
      <c r="D1487" s="86" t="s">
        <v>2584</v>
      </c>
      <c r="E1487" s="86" t="s">
        <v>3381</v>
      </c>
      <c r="F1487" s="84">
        <v>33224</v>
      </c>
      <c r="G1487" s="76" t="s">
        <v>13</v>
      </c>
      <c r="H1487" s="84"/>
      <c r="I1487" s="85"/>
      <c r="J1487" s="76" t="s">
        <v>2</v>
      </c>
      <c r="K1487" s="76" t="s">
        <v>14</v>
      </c>
      <c r="L1487" s="76" t="s">
        <v>15</v>
      </c>
    </row>
    <row r="1488" spans="1:12" ht="15.75" x14ac:dyDescent="0.25">
      <c r="A1488" s="105" t="s">
        <v>1361</v>
      </c>
      <c r="B1488" s="105" t="s">
        <v>4068</v>
      </c>
      <c r="C1488" s="80" t="s">
        <v>144</v>
      </c>
      <c r="D1488" s="79" t="s">
        <v>2948</v>
      </c>
      <c r="E1488" s="79" t="s">
        <v>505</v>
      </c>
      <c r="F1488" s="85">
        <v>33100</v>
      </c>
      <c r="G1488" s="80" t="s">
        <v>13</v>
      </c>
      <c r="H1488" s="85"/>
      <c r="I1488" s="78"/>
      <c r="J1488" s="80" t="s">
        <v>246</v>
      </c>
      <c r="K1488" s="80" t="s">
        <v>14</v>
      </c>
      <c r="L1488" s="80" t="s">
        <v>15</v>
      </c>
    </row>
    <row r="1489" spans="1:12" ht="15.75" x14ac:dyDescent="0.25">
      <c r="A1489" s="104" t="s">
        <v>1526</v>
      </c>
      <c r="B1489" s="104" t="s">
        <v>4197</v>
      </c>
      <c r="C1489" s="76"/>
      <c r="D1489" s="86" t="s">
        <v>3024</v>
      </c>
      <c r="E1489" s="86" t="s">
        <v>1889</v>
      </c>
      <c r="F1489" s="84">
        <v>33026</v>
      </c>
      <c r="G1489" s="76" t="s">
        <v>13</v>
      </c>
      <c r="H1489" s="85"/>
      <c r="I1489" s="78"/>
      <c r="J1489" s="76" t="s">
        <v>246</v>
      </c>
      <c r="K1489" s="76" t="s">
        <v>14</v>
      </c>
      <c r="L1489" s="76" t="s">
        <v>15</v>
      </c>
    </row>
    <row r="1490" spans="1:12" ht="15.75" x14ac:dyDescent="0.25">
      <c r="A1490" s="104" t="s">
        <v>3836</v>
      </c>
      <c r="B1490" s="104" t="s">
        <v>1062</v>
      </c>
      <c r="C1490" s="76" t="s">
        <v>1359</v>
      </c>
      <c r="D1490" s="86" t="s">
        <v>4198</v>
      </c>
      <c r="E1490" s="86" t="s">
        <v>37</v>
      </c>
      <c r="F1490" s="84">
        <v>32000</v>
      </c>
      <c r="G1490" s="76" t="s">
        <v>13</v>
      </c>
      <c r="H1490" s="84"/>
      <c r="I1490" s="78"/>
      <c r="J1490" s="76" t="s">
        <v>2</v>
      </c>
      <c r="K1490" s="76" t="s">
        <v>14</v>
      </c>
      <c r="L1490" s="76" t="s">
        <v>15</v>
      </c>
    </row>
    <row r="1491" spans="1:12" ht="15.75" x14ac:dyDescent="0.25">
      <c r="A1491" s="105" t="s">
        <v>3834</v>
      </c>
      <c r="B1491" s="105" t="s">
        <v>3019</v>
      </c>
      <c r="C1491" s="80" t="s">
        <v>144</v>
      </c>
      <c r="D1491" s="79" t="s">
        <v>2594</v>
      </c>
      <c r="E1491" s="79" t="s">
        <v>3376</v>
      </c>
      <c r="F1491" s="85">
        <v>32000</v>
      </c>
      <c r="G1491" s="80" t="s">
        <v>13</v>
      </c>
      <c r="H1491" s="84"/>
      <c r="I1491" s="78"/>
      <c r="J1491" s="80" t="s">
        <v>2</v>
      </c>
      <c r="K1491" s="80" t="s">
        <v>14</v>
      </c>
      <c r="L1491" s="80" t="s">
        <v>15</v>
      </c>
    </row>
    <row r="1492" spans="1:12" ht="15.75" x14ac:dyDescent="0.25">
      <c r="A1492" s="105" t="s">
        <v>4199</v>
      </c>
      <c r="B1492" s="105" t="s">
        <v>35</v>
      </c>
      <c r="C1492" s="80" t="s">
        <v>187</v>
      </c>
      <c r="D1492" s="79" t="s">
        <v>4200</v>
      </c>
      <c r="E1492" s="79" t="s">
        <v>975</v>
      </c>
      <c r="F1492" s="85">
        <v>31968</v>
      </c>
      <c r="G1492" s="76" t="s">
        <v>13</v>
      </c>
      <c r="H1492" s="78"/>
      <c r="I1492" s="78"/>
      <c r="J1492" s="80" t="s">
        <v>3</v>
      </c>
      <c r="K1492" s="80" t="s">
        <v>59</v>
      </c>
      <c r="L1492" s="80" t="s">
        <v>60</v>
      </c>
    </row>
    <row r="1493" spans="1:12" ht="15.75" x14ac:dyDescent="0.25">
      <c r="A1493" s="104" t="s">
        <v>142</v>
      </c>
      <c r="B1493" s="104" t="s">
        <v>752</v>
      </c>
      <c r="C1493" s="76" t="s">
        <v>1891</v>
      </c>
      <c r="D1493" s="86" t="s">
        <v>3555</v>
      </c>
      <c r="E1493" s="86" t="s">
        <v>149</v>
      </c>
      <c r="F1493" s="84">
        <v>31959</v>
      </c>
      <c r="G1493" s="76" t="s">
        <v>63</v>
      </c>
      <c r="H1493" s="84">
        <v>5344</v>
      </c>
      <c r="I1493" s="78"/>
      <c r="J1493" s="76" t="s">
        <v>2</v>
      </c>
      <c r="K1493" s="76" t="s">
        <v>14</v>
      </c>
      <c r="L1493" s="76" t="s">
        <v>15</v>
      </c>
    </row>
    <row r="1494" spans="1:12" ht="15.75" x14ac:dyDescent="0.25">
      <c r="A1494" s="105" t="s">
        <v>3003</v>
      </c>
      <c r="B1494" s="105" t="s">
        <v>344</v>
      </c>
      <c r="C1494" s="80" t="s">
        <v>3603</v>
      </c>
      <c r="D1494" s="79" t="s">
        <v>2588</v>
      </c>
      <c r="E1494" s="79" t="s">
        <v>1983</v>
      </c>
      <c r="F1494" s="85">
        <v>31500</v>
      </c>
      <c r="G1494" s="80" t="s">
        <v>13</v>
      </c>
      <c r="H1494" s="85"/>
      <c r="I1494" s="85"/>
      <c r="J1494" s="80" t="s">
        <v>2</v>
      </c>
      <c r="K1494" s="80" t="s">
        <v>14</v>
      </c>
      <c r="L1494" s="80" t="s">
        <v>15</v>
      </c>
    </row>
    <row r="1495" spans="1:12" ht="15.75" x14ac:dyDescent="0.25">
      <c r="A1495" s="104" t="s">
        <v>843</v>
      </c>
      <c r="B1495" s="104" t="s">
        <v>601</v>
      </c>
      <c r="C1495" s="76" t="s">
        <v>58</v>
      </c>
      <c r="D1495" s="86" t="s">
        <v>2085</v>
      </c>
      <c r="E1495" s="86" t="s">
        <v>48</v>
      </c>
      <c r="F1495" s="84">
        <v>30947</v>
      </c>
      <c r="G1495" s="76" t="s">
        <v>63</v>
      </c>
      <c r="H1495" s="84"/>
      <c r="I1495" s="85"/>
      <c r="J1495" s="76" t="s">
        <v>2</v>
      </c>
      <c r="K1495" s="76" t="s">
        <v>14</v>
      </c>
      <c r="L1495" s="76" t="s">
        <v>15</v>
      </c>
    </row>
    <row r="1496" spans="1:12" ht="15.75" x14ac:dyDescent="0.25">
      <c r="A1496" s="105" t="s">
        <v>4201</v>
      </c>
      <c r="B1496" s="105" t="s">
        <v>2147</v>
      </c>
      <c r="C1496" s="80" t="s">
        <v>344</v>
      </c>
      <c r="D1496" s="79" t="s">
        <v>2602</v>
      </c>
      <c r="E1496" s="79" t="s">
        <v>37</v>
      </c>
      <c r="F1496" s="85">
        <v>30900</v>
      </c>
      <c r="G1496" s="80" t="s">
        <v>13</v>
      </c>
      <c r="H1496" s="85"/>
      <c r="I1496" s="78"/>
      <c r="J1496" s="80" t="s">
        <v>2</v>
      </c>
      <c r="K1496" s="80" t="s">
        <v>14</v>
      </c>
      <c r="L1496" s="80" t="s">
        <v>15</v>
      </c>
    </row>
    <row r="1497" spans="1:12" ht="15.75" x14ac:dyDescent="0.25">
      <c r="A1497" s="104" t="s">
        <v>4202</v>
      </c>
      <c r="B1497" s="104" t="s">
        <v>4203</v>
      </c>
      <c r="C1497" s="76" t="s">
        <v>4204</v>
      </c>
      <c r="D1497" s="86" t="s">
        <v>3785</v>
      </c>
      <c r="E1497" s="86" t="s">
        <v>11</v>
      </c>
      <c r="F1497" s="84">
        <v>30600</v>
      </c>
      <c r="G1497" s="76" t="s">
        <v>13</v>
      </c>
      <c r="H1497" s="85"/>
      <c r="I1497" s="78"/>
      <c r="J1497" s="76" t="s">
        <v>2</v>
      </c>
      <c r="K1497" s="76" t="s">
        <v>14</v>
      </c>
      <c r="L1497" s="76" t="s">
        <v>15</v>
      </c>
    </row>
    <row r="1498" spans="1:12" ht="15.75" x14ac:dyDescent="0.25">
      <c r="A1498" s="104" t="s">
        <v>1031</v>
      </c>
      <c r="B1498" s="104" t="s">
        <v>2493</v>
      </c>
      <c r="C1498" s="76" t="s">
        <v>86</v>
      </c>
      <c r="D1498" s="86" t="s">
        <v>3025</v>
      </c>
      <c r="E1498" s="86" t="s">
        <v>570</v>
      </c>
      <c r="F1498" s="84">
        <v>30600</v>
      </c>
      <c r="G1498" s="76" t="s">
        <v>13</v>
      </c>
      <c r="H1498" s="84"/>
      <c r="I1498" s="84">
        <v>10074</v>
      </c>
      <c r="J1498" s="76" t="s">
        <v>2</v>
      </c>
      <c r="K1498" s="76" t="s">
        <v>14</v>
      </c>
      <c r="L1498" s="76" t="s">
        <v>15</v>
      </c>
    </row>
    <row r="1499" spans="1:12" ht="15.75" x14ac:dyDescent="0.25">
      <c r="A1499" s="104" t="s">
        <v>3027</v>
      </c>
      <c r="B1499" s="104" t="s">
        <v>559</v>
      </c>
      <c r="C1499" s="76" t="s">
        <v>448</v>
      </c>
      <c r="D1499" s="86" t="s">
        <v>3025</v>
      </c>
      <c r="E1499" s="86" t="s">
        <v>570</v>
      </c>
      <c r="F1499" s="84">
        <v>30600</v>
      </c>
      <c r="G1499" s="76" t="s">
        <v>13</v>
      </c>
      <c r="H1499" s="84"/>
      <c r="I1499" s="84">
        <v>10074</v>
      </c>
      <c r="J1499" s="76" t="s">
        <v>2</v>
      </c>
      <c r="K1499" s="76" t="s">
        <v>14</v>
      </c>
      <c r="L1499" s="76" t="s">
        <v>15</v>
      </c>
    </row>
    <row r="1500" spans="1:12" ht="15.75" x14ac:dyDescent="0.25">
      <c r="A1500" s="104" t="s">
        <v>2464</v>
      </c>
      <c r="B1500" s="104" t="s">
        <v>628</v>
      </c>
      <c r="C1500" s="76" t="s">
        <v>774</v>
      </c>
      <c r="D1500" s="86" t="s">
        <v>3025</v>
      </c>
      <c r="E1500" s="86" t="s">
        <v>570</v>
      </c>
      <c r="F1500" s="84">
        <v>30600</v>
      </c>
      <c r="G1500" s="76" t="s">
        <v>13</v>
      </c>
      <c r="H1500" s="84"/>
      <c r="I1500" s="78">
        <v>10074</v>
      </c>
      <c r="J1500" s="76" t="s">
        <v>2</v>
      </c>
      <c r="K1500" s="76" t="s">
        <v>14</v>
      </c>
      <c r="L1500" s="76" t="s">
        <v>15</v>
      </c>
    </row>
    <row r="1501" spans="1:12" ht="15.75" x14ac:dyDescent="0.25">
      <c r="A1501" s="104" t="s">
        <v>3841</v>
      </c>
      <c r="B1501" s="104" t="s">
        <v>1285</v>
      </c>
      <c r="C1501" s="76" t="s">
        <v>3688</v>
      </c>
      <c r="D1501" s="86" t="s">
        <v>2579</v>
      </c>
      <c r="E1501" s="86" t="s">
        <v>3383</v>
      </c>
      <c r="F1501" s="84">
        <v>30300</v>
      </c>
      <c r="G1501" s="76" t="s">
        <v>13</v>
      </c>
      <c r="H1501" s="84"/>
      <c r="I1501" s="78"/>
      <c r="J1501" s="76" t="s">
        <v>2</v>
      </c>
      <c r="K1501" s="76" t="s">
        <v>14</v>
      </c>
      <c r="L1501" s="76" t="s">
        <v>15</v>
      </c>
    </row>
    <row r="1502" spans="1:12" ht="15.75" x14ac:dyDescent="0.25">
      <c r="A1502" s="104" t="s">
        <v>1237</v>
      </c>
      <c r="B1502" s="104" t="s">
        <v>1771</v>
      </c>
      <c r="C1502" s="76" t="s">
        <v>4205</v>
      </c>
      <c r="D1502" s="86" t="s">
        <v>3020</v>
      </c>
      <c r="E1502" s="86" t="s">
        <v>3384</v>
      </c>
      <c r="F1502" s="84">
        <v>30000</v>
      </c>
      <c r="G1502" s="76" t="s">
        <v>13</v>
      </c>
      <c r="H1502" s="84"/>
      <c r="I1502" s="78"/>
      <c r="J1502" s="76" t="s">
        <v>2</v>
      </c>
      <c r="K1502" s="76" t="s">
        <v>14</v>
      </c>
      <c r="L1502" s="76" t="s">
        <v>15</v>
      </c>
    </row>
    <row r="1503" spans="1:12" ht="15.75" x14ac:dyDescent="0.25">
      <c r="A1503" s="105" t="s">
        <v>2459</v>
      </c>
      <c r="B1503" s="105" t="s">
        <v>2460</v>
      </c>
      <c r="C1503" s="80" t="s">
        <v>43</v>
      </c>
      <c r="D1503" s="79" t="s">
        <v>3025</v>
      </c>
      <c r="E1503" s="79" t="s">
        <v>570</v>
      </c>
      <c r="F1503" s="85">
        <v>30000</v>
      </c>
      <c r="G1503" s="80" t="s">
        <v>13</v>
      </c>
      <c r="H1503" s="85"/>
      <c r="I1503" s="78">
        <v>10074</v>
      </c>
      <c r="J1503" s="80" t="s">
        <v>2</v>
      </c>
      <c r="K1503" s="80" t="s">
        <v>14</v>
      </c>
      <c r="L1503" s="80" t="s">
        <v>15</v>
      </c>
    </row>
    <row r="1504" spans="1:12" ht="15.75" x14ac:dyDescent="0.25">
      <c r="A1504" s="104" t="s">
        <v>3837</v>
      </c>
      <c r="B1504" s="104" t="s">
        <v>1827</v>
      </c>
      <c r="C1504" s="76" t="s">
        <v>144</v>
      </c>
      <c r="D1504" s="86" t="s">
        <v>3025</v>
      </c>
      <c r="E1504" s="86" t="s">
        <v>570</v>
      </c>
      <c r="F1504" s="84">
        <v>30000</v>
      </c>
      <c r="G1504" s="76" t="s">
        <v>13</v>
      </c>
      <c r="H1504" s="84"/>
      <c r="I1504" s="84">
        <v>10074</v>
      </c>
      <c r="J1504" s="76" t="s">
        <v>2</v>
      </c>
      <c r="K1504" s="76" t="s">
        <v>14</v>
      </c>
      <c r="L1504" s="76" t="s">
        <v>15</v>
      </c>
    </row>
    <row r="1505" spans="1:12" ht="15.75" x14ac:dyDescent="0.25">
      <c r="A1505" s="104" t="s">
        <v>3838</v>
      </c>
      <c r="B1505" s="104" t="s">
        <v>3839</v>
      </c>
      <c r="C1505" s="76"/>
      <c r="D1505" s="86" t="s">
        <v>3025</v>
      </c>
      <c r="E1505" s="86" t="s">
        <v>570</v>
      </c>
      <c r="F1505" s="84">
        <v>30000</v>
      </c>
      <c r="G1505" s="76" t="s">
        <v>13</v>
      </c>
      <c r="H1505" s="84"/>
      <c r="I1505" s="84">
        <v>10074</v>
      </c>
      <c r="J1505" s="76" t="s">
        <v>2</v>
      </c>
      <c r="K1505" s="76" t="s">
        <v>14</v>
      </c>
      <c r="L1505" s="76" t="s">
        <v>15</v>
      </c>
    </row>
    <row r="1506" spans="1:12" ht="15.75" x14ac:dyDescent="0.25">
      <c r="A1506" s="104" t="s">
        <v>3028</v>
      </c>
      <c r="B1506" s="104" t="s">
        <v>3029</v>
      </c>
      <c r="C1506" s="76" t="s">
        <v>187</v>
      </c>
      <c r="D1506" s="86" t="s">
        <v>3025</v>
      </c>
      <c r="E1506" s="86" t="s">
        <v>570</v>
      </c>
      <c r="F1506" s="84">
        <v>30000</v>
      </c>
      <c r="G1506" s="76" t="s">
        <v>13</v>
      </c>
      <c r="H1506" s="84"/>
      <c r="I1506" s="78">
        <v>10074</v>
      </c>
      <c r="J1506" s="76" t="s">
        <v>2</v>
      </c>
      <c r="K1506" s="76" t="s">
        <v>14</v>
      </c>
      <c r="L1506" s="76" t="s">
        <v>15</v>
      </c>
    </row>
    <row r="1507" spans="1:12" ht="15.75" x14ac:dyDescent="0.25">
      <c r="A1507" s="105" t="s">
        <v>2961</v>
      </c>
      <c r="B1507" s="105" t="s">
        <v>568</v>
      </c>
      <c r="C1507" s="76"/>
      <c r="D1507" s="79" t="s">
        <v>3840</v>
      </c>
      <c r="E1507" s="79" t="s">
        <v>570</v>
      </c>
      <c r="F1507" s="85">
        <v>30000</v>
      </c>
      <c r="G1507" s="80" t="s">
        <v>13</v>
      </c>
      <c r="H1507" s="84"/>
      <c r="I1507" s="78">
        <v>10074</v>
      </c>
      <c r="J1507" s="80" t="s">
        <v>2</v>
      </c>
      <c r="K1507" s="80" t="s">
        <v>14</v>
      </c>
      <c r="L1507" s="80" t="s">
        <v>15</v>
      </c>
    </row>
    <row r="1508" spans="1:12" ht="15.75" x14ac:dyDescent="0.25">
      <c r="A1508" s="104" t="s">
        <v>440</v>
      </c>
      <c r="B1508" s="104" t="s">
        <v>787</v>
      </c>
      <c r="C1508" s="76"/>
      <c r="D1508" s="86" t="s">
        <v>3025</v>
      </c>
      <c r="E1508" s="86" t="s">
        <v>570</v>
      </c>
      <c r="F1508" s="84">
        <v>30000</v>
      </c>
      <c r="G1508" s="76" t="s">
        <v>13</v>
      </c>
      <c r="H1508" s="84"/>
      <c r="I1508" s="84">
        <v>10074</v>
      </c>
      <c r="J1508" s="76" t="s">
        <v>2</v>
      </c>
      <c r="K1508" s="76" t="s">
        <v>14</v>
      </c>
      <c r="L1508" s="76" t="s">
        <v>15</v>
      </c>
    </row>
    <row r="1509" spans="1:12" ht="15.75" x14ac:dyDescent="0.25">
      <c r="A1509" s="104" t="s">
        <v>2607</v>
      </c>
      <c r="B1509" s="104" t="s">
        <v>210</v>
      </c>
      <c r="C1509" s="76" t="s">
        <v>605</v>
      </c>
      <c r="D1509" s="86" t="s">
        <v>2608</v>
      </c>
      <c r="E1509" s="86" t="s">
        <v>392</v>
      </c>
      <c r="F1509" s="84">
        <v>29424</v>
      </c>
      <c r="G1509" s="76" t="s">
        <v>63</v>
      </c>
      <c r="H1509" s="84"/>
      <c r="I1509" s="84"/>
      <c r="J1509" s="76" t="s">
        <v>2</v>
      </c>
      <c r="K1509" s="76" t="s">
        <v>14</v>
      </c>
      <c r="L1509" s="76" t="s">
        <v>15</v>
      </c>
    </row>
    <row r="1510" spans="1:12" ht="15.75" x14ac:dyDescent="0.25">
      <c r="A1510" s="104" t="s">
        <v>3047</v>
      </c>
      <c r="B1510" s="104" t="s">
        <v>2467</v>
      </c>
      <c r="C1510" s="76" t="s">
        <v>3520</v>
      </c>
      <c r="D1510" s="86" t="s">
        <v>2886</v>
      </c>
      <c r="E1510" s="86" t="s">
        <v>211</v>
      </c>
      <c r="F1510" s="84">
        <v>28408</v>
      </c>
      <c r="G1510" s="76" t="s">
        <v>63</v>
      </c>
      <c r="H1510" s="85"/>
      <c r="I1510" s="78"/>
      <c r="J1510" s="76" t="s">
        <v>2</v>
      </c>
      <c r="K1510" s="76" t="s">
        <v>14</v>
      </c>
      <c r="L1510" s="76" t="s">
        <v>15</v>
      </c>
    </row>
    <row r="1511" spans="1:12" ht="15.75" x14ac:dyDescent="0.25">
      <c r="A1511" s="104" t="s">
        <v>2639</v>
      </c>
      <c r="B1511" s="104" t="s">
        <v>1256</v>
      </c>
      <c r="C1511" s="76" t="s">
        <v>224</v>
      </c>
      <c r="D1511" s="86" t="s">
        <v>2604</v>
      </c>
      <c r="E1511" s="86" t="s">
        <v>1307</v>
      </c>
      <c r="F1511" s="84">
        <v>28064</v>
      </c>
      <c r="G1511" s="76" t="s">
        <v>13</v>
      </c>
      <c r="H1511" s="84"/>
      <c r="I1511" s="84"/>
      <c r="J1511" s="76" t="s">
        <v>2</v>
      </c>
      <c r="K1511" s="76" t="s">
        <v>14</v>
      </c>
      <c r="L1511" s="76" t="s">
        <v>15</v>
      </c>
    </row>
    <row r="1512" spans="1:12" ht="15.75" x14ac:dyDescent="0.25">
      <c r="A1512" s="104" t="s">
        <v>1396</v>
      </c>
      <c r="B1512" s="104" t="s">
        <v>2391</v>
      </c>
      <c r="C1512" s="76" t="s">
        <v>1408</v>
      </c>
      <c r="D1512" s="86" t="s">
        <v>2392</v>
      </c>
      <c r="E1512" s="86" t="s">
        <v>3378</v>
      </c>
      <c r="F1512" s="84">
        <v>27948</v>
      </c>
      <c r="G1512" s="76" t="s">
        <v>13</v>
      </c>
      <c r="H1512" s="84"/>
      <c r="I1512" s="78"/>
      <c r="J1512" s="76" t="s">
        <v>246</v>
      </c>
      <c r="K1512" s="76" t="s">
        <v>14</v>
      </c>
      <c r="L1512" s="76" t="s">
        <v>15</v>
      </c>
    </row>
    <row r="1513" spans="1:12" ht="15.75" x14ac:dyDescent="0.25">
      <c r="A1513" s="104" t="s">
        <v>2086</v>
      </c>
      <c r="B1513" s="104" t="s">
        <v>74</v>
      </c>
      <c r="C1513" s="76" t="s">
        <v>774</v>
      </c>
      <c r="D1513" s="86" t="s">
        <v>3048</v>
      </c>
      <c r="E1513" s="86" t="s">
        <v>116</v>
      </c>
      <c r="F1513" s="84">
        <v>27507</v>
      </c>
      <c r="G1513" s="76" t="s">
        <v>63</v>
      </c>
      <c r="H1513" s="84"/>
      <c r="I1513" s="84"/>
      <c r="J1513" s="76" t="s">
        <v>2</v>
      </c>
      <c r="K1513" s="76" t="s">
        <v>14</v>
      </c>
      <c r="L1513" s="76" t="s">
        <v>15</v>
      </c>
    </row>
    <row r="1514" spans="1:12" ht="15.75" x14ac:dyDescent="0.25">
      <c r="A1514" s="104" t="s">
        <v>4206</v>
      </c>
      <c r="B1514" s="104" t="s">
        <v>1782</v>
      </c>
      <c r="C1514" s="76" t="s">
        <v>87</v>
      </c>
      <c r="D1514" s="86" t="s">
        <v>2392</v>
      </c>
      <c r="E1514" s="86" t="s">
        <v>28</v>
      </c>
      <c r="F1514" s="84">
        <v>27400</v>
      </c>
      <c r="G1514" s="76" t="s">
        <v>13</v>
      </c>
      <c r="H1514" s="84"/>
      <c r="I1514" s="78"/>
      <c r="J1514" s="76" t="s">
        <v>246</v>
      </c>
      <c r="K1514" s="76" t="s">
        <v>14</v>
      </c>
      <c r="L1514" s="76" t="s">
        <v>15</v>
      </c>
    </row>
    <row r="1515" spans="1:12" ht="15.75" x14ac:dyDescent="0.25">
      <c r="A1515" s="104" t="s">
        <v>4207</v>
      </c>
      <c r="B1515" s="104" t="s">
        <v>4208</v>
      </c>
      <c r="C1515" s="76" t="s">
        <v>8</v>
      </c>
      <c r="D1515" s="86" t="s">
        <v>2392</v>
      </c>
      <c r="E1515" s="86" t="s">
        <v>129</v>
      </c>
      <c r="F1515" s="84">
        <v>27400</v>
      </c>
      <c r="G1515" s="76" t="s">
        <v>13</v>
      </c>
      <c r="H1515" s="84"/>
      <c r="I1515" s="78"/>
      <c r="J1515" s="76" t="s">
        <v>246</v>
      </c>
      <c r="K1515" s="76" t="s">
        <v>14</v>
      </c>
      <c r="L1515" s="76" t="s">
        <v>15</v>
      </c>
    </row>
    <row r="1516" spans="1:12" ht="15.75" x14ac:dyDescent="0.25">
      <c r="A1516" s="104" t="s">
        <v>1349</v>
      </c>
      <c r="B1516" s="104" t="s">
        <v>601</v>
      </c>
      <c r="C1516" s="76" t="s">
        <v>1074</v>
      </c>
      <c r="D1516" s="86" t="s">
        <v>4209</v>
      </c>
      <c r="E1516" s="86" t="s">
        <v>53</v>
      </c>
      <c r="F1516" s="84">
        <v>26330</v>
      </c>
      <c r="G1516" s="76" t="s">
        <v>63</v>
      </c>
      <c r="H1516" s="84"/>
      <c r="I1516" s="78"/>
      <c r="J1516" s="76" t="s">
        <v>2</v>
      </c>
      <c r="K1516" s="76" t="s">
        <v>14</v>
      </c>
      <c r="L1516" s="76" t="s">
        <v>15</v>
      </c>
    </row>
    <row r="1517" spans="1:12" ht="15.75" x14ac:dyDescent="0.25">
      <c r="A1517" s="104" t="s">
        <v>4210</v>
      </c>
      <c r="B1517" s="104" t="s">
        <v>260</v>
      </c>
      <c r="C1517" s="76"/>
      <c r="D1517" s="86" t="s">
        <v>3055</v>
      </c>
      <c r="E1517" s="86" t="s">
        <v>1127</v>
      </c>
      <c r="F1517" s="84">
        <v>24600</v>
      </c>
      <c r="G1517" s="76" t="s">
        <v>63</v>
      </c>
      <c r="H1517" s="84"/>
      <c r="I1517" s="78"/>
      <c r="J1517" s="76" t="s">
        <v>2</v>
      </c>
      <c r="K1517" s="76" t="s">
        <v>14</v>
      </c>
      <c r="L1517" s="76" t="s">
        <v>15</v>
      </c>
    </row>
    <row r="1518" spans="1:12" ht="15.75" x14ac:dyDescent="0.25">
      <c r="A1518" s="104" t="s">
        <v>1078</v>
      </c>
      <c r="B1518" s="104" t="s">
        <v>1052</v>
      </c>
      <c r="C1518" s="76" t="s">
        <v>313</v>
      </c>
      <c r="D1518" s="86" t="s">
        <v>2611</v>
      </c>
      <c r="E1518" s="86" t="s">
        <v>4211</v>
      </c>
      <c r="F1518" s="84">
        <v>23338</v>
      </c>
      <c r="G1518" s="76" t="s">
        <v>63</v>
      </c>
      <c r="H1518" s="84"/>
      <c r="I1518" s="84"/>
      <c r="J1518" s="76" t="s">
        <v>1</v>
      </c>
      <c r="K1518" s="76" t="s">
        <v>59</v>
      </c>
      <c r="L1518" s="76" t="s">
        <v>60</v>
      </c>
    </row>
    <row r="1519" spans="1:12" ht="15.75" x14ac:dyDescent="0.25">
      <c r="A1519" s="105" t="s">
        <v>2984</v>
      </c>
      <c r="B1519" s="105" t="s">
        <v>609</v>
      </c>
      <c r="C1519" s="80" t="s">
        <v>87</v>
      </c>
      <c r="D1519" s="79" t="s">
        <v>2085</v>
      </c>
      <c r="E1519" s="79" t="s">
        <v>1534</v>
      </c>
      <c r="F1519" s="85">
        <v>23269</v>
      </c>
      <c r="G1519" s="76" t="s">
        <v>13</v>
      </c>
      <c r="H1519" s="85"/>
      <c r="I1519" s="78"/>
      <c r="J1519" s="80" t="s">
        <v>2</v>
      </c>
      <c r="K1519" s="80" t="s">
        <v>14</v>
      </c>
      <c r="L1519" s="80" t="s">
        <v>15</v>
      </c>
    </row>
    <row r="1520" spans="1:12" ht="15.75" x14ac:dyDescent="0.25">
      <c r="A1520" s="104" t="s">
        <v>4212</v>
      </c>
      <c r="B1520" s="104" t="s">
        <v>452</v>
      </c>
      <c r="C1520" s="76" t="s">
        <v>51</v>
      </c>
      <c r="D1520" s="86" t="s">
        <v>588</v>
      </c>
      <c r="E1520" s="86" t="s">
        <v>975</v>
      </c>
      <c r="F1520" s="84">
        <v>22720</v>
      </c>
      <c r="G1520" s="76" t="s">
        <v>63</v>
      </c>
      <c r="H1520" s="84"/>
      <c r="I1520" s="78"/>
      <c r="J1520" s="76" t="s">
        <v>1</v>
      </c>
      <c r="K1520" s="76" t="s">
        <v>59</v>
      </c>
      <c r="L1520" s="76" t="s">
        <v>60</v>
      </c>
    </row>
    <row r="1521" spans="1:12" ht="15.75" x14ac:dyDescent="0.25">
      <c r="A1521" s="104" t="s">
        <v>4213</v>
      </c>
      <c r="B1521" s="104" t="s">
        <v>3512</v>
      </c>
      <c r="C1521" s="76"/>
      <c r="D1521" s="86" t="s">
        <v>2085</v>
      </c>
      <c r="E1521" s="86" t="s">
        <v>1534</v>
      </c>
      <c r="F1521" s="84">
        <v>22695</v>
      </c>
      <c r="G1521" s="76" t="s">
        <v>63</v>
      </c>
      <c r="H1521" s="84"/>
      <c r="I1521" s="78"/>
      <c r="J1521" s="76" t="s">
        <v>2</v>
      </c>
      <c r="K1521" s="76" t="s">
        <v>14</v>
      </c>
      <c r="L1521" s="76" t="s">
        <v>15</v>
      </c>
    </row>
    <row r="1522" spans="1:12" ht="15.75" x14ac:dyDescent="0.25">
      <c r="A1522" s="105" t="s">
        <v>3059</v>
      </c>
      <c r="B1522" s="105" t="s">
        <v>3060</v>
      </c>
      <c r="C1522" s="80" t="s">
        <v>115</v>
      </c>
      <c r="D1522" s="79" t="s">
        <v>2644</v>
      </c>
      <c r="E1522" s="79" t="s">
        <v>392</v>
      </c>
      <c r="F1522" s="85">
        <v>22320</v>
      </c>
      <c r="G1522" s="76" t="s">
        <v>63</v>
      </c>
      <c r="H1522" s="85"/>
      <c r="I1522" s="78"/>
      <c r="J1522" s="80" t="s">
        <v>1</v>
      </c>
      <c r="K1522" s="80" t="s">
        <v>59</v>
      </c>
      <c r="L1522" s="80" t="s">
        <v>60</v>
      </c>
    </row>
    <row r="1523" spans="1:12" ht="15.75" x14ac:dyDescent="0.25">
      <c r="A1523" s="105" t="s">
        <v>3057</v>
      </c>
      <c r="B1523" s="105" t="s">
        <v>286</v>
      </c>
      <c r="C1523" s="80" t="s">
        <v>4214</v>
      </c>
      <c r="D1523" s="79" t="s">
        <v>3058</v>
      </c>
      <c r="E1523" s="79" t="s">
        <v>505</v>
      </c>
      <c r="F1523" s="85">
        <v>21930</v>
      </c>
      <c r="G1523" s="80" t="s">
        <v>63</v>
      </c>
      <c r="H1523" s="85"/>
      <c r="I1523" s="78"/>
      <c r="J1523" s="80" t="s">
        <v>2</v>
      </c>
      <c r="K1523" s="80" t="s">
        <v>14</v>
      </c>
      <c r="L1523" s="80" t="s">
        <v>15</v>
      </c>
    </row>
    <row r="1524" spans="1:12" ht="15.75" x14ac:dyDescent="0.25">
      <c r="A1524" s="104" t="s">
        <v>4215</v>
      </c>
      <c r="B1524" s="104" t="s">
        <v>74</v>
      </c>
      <c r="C1524" s="76" t="s">
        <v>51</v>
      </c>
      <c r="D1524" s="86" t="s">
        <v>3062</v>
      </c>
      <c r="E1524" s="86" t="s">
        <v>812</v>
      </c>
      <c r="F1524" s="84">
        <v>20640</v>
      </c>
      <c r="G1524" s="76" t="s">
        <v>13</v>
      </c>
      <c r="H1524" s="85"/>
      <c r="I1524" s="78"/>
      <c r="J1524" s="76" t="s">
        <v>2</v>
      </c>
      <c r="K1524" s="76" t="s">
        <v>14</v>
      </c>
      <c r="L1524" s="76" t="s">
        <v>15</v>
      </c>
    </row>
    <row r="1525" spans="1:12" ht="15.75" x14ac:dyDescent="0.25">
      <c r="A1525" s="104" t="s">
        <v>1194</v>
      </c>
      <c r="B1525" s="104" t="s">
        <v>3445</v>
      </c>
      <c r="C1525" s="76" t="s">
        <v>152</v>
      </c>
      <c r="D1525" s="86" t="s">
        <v>3062</v>
      </c>
      <c r="E1525" s="86" t="s">
        <v>812</v>
      </c>
      <c r="F1525" s="84">
        <v>20640</v>
      </c>
      <c r="G1525" s="76" t="s">
        <v>13</v>
      </c>
      <c r="H1525" s="85"/>
      <c r="I1525" s="78"/>
      <c r="J1525" s="76" t="s">
        <v>2</v>
      </c>
      <c r="K1525" s="76" t="s">
        <v>14</v>
      </c>
      <c r="L1525" s="76" t="s">
        <v>15</v>
      </c>
    </row>
    <row r="1526" spans="1:12" ht="15.75" x14ac:dyDescent="0.25">
      <c r="A1526" s="105" t="s">
        <v>4216</v>
      </c>
      <c r="B1526" s="105" t="s">
        <v>4217</v>
      </c>
      <c r="C1526" s="80" t="s">
        <v>144</v>
      </c>
      <c r="D1526" s="79" t="s">
        <v>3062</v>
      </c>
      <c r="E1526" s="79" t="s">
        <v>812</v>
      </c>
      <c r="F1526" s="85">
        <v>20640</v>
      </c>
      <c r="G1526" s="80" t="s">
        <v>13</v>
      </c>
      <c r="H1526" s="84"/>
      <c r="I1526" s="78"/>
      <c r="J1526" s="80" t="s">
        <v>2</v>
      </c>
      <c r="K1526" s="80" t="s">
        <v>14</v>
      </c>
      <c r="L1526" s="80" t="s">
        <v>15</v>
      </c>
    </row>
    <row r="1527" spans="1:12" ht="15.75" x14ac:dyDescent="0.25">
      <c r="A1527" s="105" t="s">
        <v>2628</v>
      </c>
      <c r="B1527" s="105" t="s">
        <v>2629</v>
      </c>
      <c r="C1527" s="76"/>
      <c r="D1527" s="79" t="s">
        <v>2630</v>
      </c>
      <c r="E1527" s="79" t="s">
        <v>163</v>
      </c>
      <c r="F1527" s="85">
        <v>20000</v>
      </c>
      <c r="G1527" s="80" t="s">
        <v>63</v>
      </c>
      <c r="H1527" s="84"/>
      <c r="I1527" s="78"/>
      <c r="J1527" s="80" t="s">
        <v>1</v>
      </c>
      <c r="K1527" s="80" t="s">
        <v>59</v>
      </c>
      <c r="L1527" s="80" t="s">
        <v>60</v>
      </c>
    </row>
    <row r="1528" spans="1:12" ht="15.75" x14ac:dyDescent="0.25">
      <c r="A1528" s="104" t="s">
        <v>4218</v>
      </c>
      <c r="B1528" s="104" t="s">
        <v>601</v>
      </c>
      <c r="C1528" s="76" t="s">
        <v>187</v>
      </c>
      <c r="D1528" s="86" t="s">
        <v>2589</v>
      </c>
      <c r="E1528" s="86" t="s">
        <v>4211</v>
      </c>
      <c r="F1528" s="84">
        <v>19560</v>
      </c>
      <c r="G1528" s="76" t="s">
        <v>63</v>
      </c>
      <c r="H1528" s="84"/>
      <c r="I1528" s="78"/>
      <c r="J1528" s="76" t="s">
        <v>1</v>
      </c>
      <c r="K1528" s="76" t="s">
        <v>59</v>
      </c>
      <c r="L1528" s="76" t="s">
        <v>60</v>
      </c>
    </row>
    <row r="1529" spans="1:12" ht="15.75" x14ac:dyDescent="0.25">
      <c r="A1529" s="104" t="s">
        <v>2626</v>
      </c>
      <c r="B1529" s="104" t="s">
        <v>2627</v>
      </c>
      <c r="C1529" s="76"/>
      <c r="D1529" s="86" t="s">
        <v>2589</v>
      </c>
      <c r="E1529" s="86" t="s">
        <v>456</v>
      </c>
      <c r="F1529" s="84">
        <v>19008</v>
      </c>
      <c r="G1529" s="76" t="s">
        <v>63</v>
      </c>
      <c r="H1529" s="84">
        <v>3000</v>
      </c>
      <c r="I1529" s="78"/>
      <c r="J1529" s="76" t="s">
        <v>1</v>
      </c>
      <c r="K1529" s="76" t="s">
        <v>59</v>
      </c>
      <c r="L1529" s="76" t="s">
        <v>60</v>
      </c>
    </row>
    <row r="1530" spans="1:12" ht="15.75" x14ac:dyDescent="0.25">
      <c r="A1530" s="104" t="s">
        <v>3066</v>
      </c>
      <c r="B1530" s="104" t="s">
        <v>1194</v>
      </c>
      <c r="C1530" s="76" t="s">
        <v>4219</v>
      </c>
      <c r="D1530" s="86" t="s">
        <v>3067</v>
      </c>
      <c r="E1530" s="86" t="s">
        <v>1889</v>
      </c>
      <c r="F1530" s="84">
        <v>10322</v>
      </c>
      <c r="G1530" s="76" t="s">
        <v>63</v>
      </c>
      <c r="H1530" s="84"/>
      <c r="I1530" s="78"/>
      <c r="J1530" s="76" t="s">
        <v>2</v>
      </c>
      <c r="K1530" s="76" t="s">
        <v>14</v>
      </c>
      <c r="L1530" s="76" t="s">
        <v>15</v>
      </c>
    </row>
    <row r="1531" spans="1:12" ht="15.75" x14ac:dyDescent="0.25">
      <c r="A1531" s="104" t="s">
        <v>4220</v>
      </c>
      <c r="B1531" s="104" t="s">
        <v>3069</v>
      </c>
      <c r="C1531" s="76"/>
      <c r="D1531" s="86" t="s">
        <v>3070</v>
      </c>
      <c r="E1531" s="86" t="s">
        <v>1889</v>
      </c>
      <c r="F1531" s="84">
        <v>10119</v>
      </c>
      <c r="G1531" s="76" t="s">
        <v>63</v>
      </c>
      <c r="H1531" s="84"/>
      <c r="I1531" s="78"/>
      <c r="J1531" s="76" t="s">
        <v>2</v>
      </c>
      <c r="K1531" s="76" t="s">
        <v>14</v>
      </c>
      <c r="L1531" s="76" t="s">
        <v>15</v>
      </c>
    </row>
    <row r="1532" spans="1:12" ht="15.75" x14ac:dyDescent="0.25">
      <c r="A1532" s="105" t="s">
        <v>4221</v>
      </c>
      <c r="B1532" s="105" t="s">
        <v>4222</v>
      </c>
      <c r="C1532" s="76"/>
      <c r="D1532" s="79" t="s">
        <v>2589</v>
      </c>
      <c r="E1532" s="79" t="s">
        <v>450</v>
      </c>
      <c r="F1532" s="85">
        <v>8000</v>
      </c>
      <c r="G1532" s="80" t="s">
        <v>63</v>
      </c>
      <c r="H1532" s="84"/>
      <c r="I1532" s="78"/>
      <c r="J1532" s="80" t="s">
        <v>1</v>
      </c>
      <c r="K1532" s="80" t="s">
        <v>59</v>
      </c>
      <c r="L1532" s="80" t="s">
        <v>60</v>
      </c>
    </row>
    <row r="1533" spans="1:12" ht="15.75" x14ac:dyDescent="0.25">
      <c r="A1533" s="105" t="s">
        <v>4223</v>
      </c>
      <c r="B1533" s="105" t="s">
        <v>465</v>
      </c>
      <c r="C1533" s="80" t="s">
        <v>3504</v>
      </c>
      <c r="D1533" s="79" t="s">
        <v>2633</v>
      </c>
      <c r="E1533" s="79" t="s">
        <v>392</v>
      </c>
      <c r="F1533" s="85">
        <v>7560</v>
      </c>
      <c r="G1533" s="80" t="s">
        <v>63</v>
      </c>
      <c r="H1533" s="84"/>
      <c r="I1533" s="78"/>
      <c r="J1533" s="80" t="s">
        <v>1</v>
      </c>
      <c r="K1533" s="80" t="s">
        <v>59</v>
      </c>
      <c r="L1533" s="80" t="s">
        <v>60</v>
      </c>
    </row>
    <row r="1534" spans="1:12" ht="15.75" x14ac:dyDescent="0.25">
      <c r="A1534" s="105" t="s">
        <v>2636</v>
      </c>
      <c r="B1534" s="105" t="s">
        <v>2637</v>
      </c>
      <c r="C1534" s="76"/>
      <c r="D1534" s="79" t="s">
        <v>2638</v>
      </c>
      <c r="E1534" s="79" t="s">
        <v>93</v>
      </c>
      <c r="F1534" s="85">
        <v>3150</v>
      </c>
      <c r="G1534" s="80" t="s">
        <v>63</v>
      </c>
      <c r="H1534" s="84"/>
      <c r="I1534" s="78"/>
      <c r="J1534" s="80" t="s">
        <v>1</v>
      </c>
      <c r="K1534" s="80" t="s">
        <v>59</v>
      </c>
      <c r="L1534" s="80" t="s">
        <v>60</v>
      </c>
    </row>
    <row r="1535" spans="1:12" ht="15.75" x14ac:dyDescent="0.25">
      <c r="A1535" s="105" t="s">
        <v>2027</v>
      </c>
      <c r="B1535" s="105" t="s">
        <v>2641</v>
      </c>
      <c r="C1535" s="80" t="s">
        <v>445</v>
      </c>
      <c r="D1535" s="79" t="s">
        <v>2638</v>
      </c>
      <c r="E1535" s="79" t="s">
        <v>93</v>
      </c>
      <c r="F1535" s="85">
        <v>2100</v>
      </c>
      <c r="G1535" s="80" t="s">
        <v>63</v>
      </c>
      <c r="H1535" s="84"/>
      <c r="I1535" s="78"/>
      <c r="J1535" s="80" t="s">
        <v>1</v>
      </c>
      <c r="K1535" s="80" t="s">
        <v>59</v>
      </c>
      <c r="L1535" s="80" t="s">
        <v>60</v>
      </c>
    </row>
    <row r="1536" spans="1:12" ht="15.75" x14ac:dyDescent="0.25">
      <c r="A1536" s="104" t="s">
        <v>2642</v>
      </c>
      <c r="B1536" s="104" t="s">
        <v>67</v>
      </c>
      <c r="C1536" s="80" t="s">
        <v>3921</v>
      </c>
      <c r="D1536" s="86" t="s">
        <v>2638</v>
      </c>
      <c r="E1536" s="86" t="s">
        <v>93</v>
      </c>
      <c r="F1536" s="85">
        <v>2100</v>
      </c>
      <c r="G1536" s="76" t="s">
        <v>63</v>
      </c>
      <c r="H1536" s="84"/>
      <c r="I1536" s="78"/>
      <c r="J1536" s="76" t="s">
        <v>1</v>
      </c>
      <c r="K1536" s="76" t="s">
        <v>59</v>
      </c>
      <c r="L1536" s="76" t="s">
        <v>60</v>
      </c>
    </row>
    <row r="1537" spans="1:12" ht="15.75" x14ac:dyDescent="0.25">
      <c r="A1537" s="105" t="s">
        <v>2643</v>
      </c>
      <c r="B1537" s="105" t="s">
        <v>1022</v>
      </c>
      <c r="C1537" s="80" t="s">
        <v>1452</v>
      </c>
      <c r="D1537" s="79" t="s">
        <v>2638</v>
      </c>
      <c r="E1537" s="79" t="s">
        <v>93</v>
      </c>
      <c r="F1537" s="85">
        <v>1440</v>
      </c>
      <c r="G1537" s="80" t="s">
        <v>63</v>
      </c>
      <c r="H1537" s="84"/>
      <c r="I1537" s="84"/>
      <c r="J1537" s="80" t="s">
        <v>1</v>
      </c>
      <c r="K1537" s="80" t="s">
        <v>59</v>
      </c>
      <c r="L1537" s="80" t="s">
        <v>60</v>
      </c>
    </row>
    <row r="1538" spans="1:12" ht="15.75" x14ac:dyDescent="0.25">
      <c r="A1538" s="104" t="s">
        <v>2645</v>
      </c>
      <c r="B1538" s="104" t="s">
        <v>1359</v>
      </c>
      <c r="C1538" s="76" t="s">
        <v>144</v>
      </c>
      <c r="D1538" s="86" t="s">
        <v>2638</v>
      </c>
      <c r="E1538" s="86" t="s">
        <v>93</v>
      </c>
      <c r="F1538" s="84">
        <v>1050</v>
      </c>
      <c r="G1538" s="76" t="s">
        <v>63</v>
      </c>
      <c r="H1538" s="84"/>
      <c r="I1538" s="78"/>
      <c r="J1538" s="76" t="s">
        <v>1</v>
      </c>
      <c r="K1538" s="76" t="s">
        <v>59</v>
      </c>
      <c r="L1538" s="76" t="s">
        <v>60</v>
      </c>
    </row>
    <row r="1539" spans="1:12" ht="15.75" x14ac:dyDescent="0.25">
      <c r="A1539" s="104" t="s">
        <v>3071</v>
      </c>
      <c r="B1539" s="104" t="s">
        <v>2164</v>
      </c>
      <c r="C1539" s="76" t="s">
        <v>4224</v>
      </c>
      <c r="D1539" s="86" t="s">
        <v>3072</v>
      </c>
      <c r="E1539" s="86" t="s">
        <v>40</v>
      </c>
      <c r="F1539" s="84">
        <v>900</v>
      </c>
      <c r="G1539" s="76" t="s">
        <v>63</v>
      </c>
      <c r="H1539" s="78"/>
      <c r="I1539" s="78"/>
      <c r="J1539" s="76" t="s">
        <v>1</v>
      </c>
      <c r="K1539" s="76" t="s">
        <v>59</v>
      </c>
      <c r="L1539" s="76" t="s">
        <v>60</v>
      </c>
    </row>
  </sheetData>
  <conditionalFormatting sqref="F1:F1539">
    <cfRule type="top10" dxfId="77" priority="1" percent="1" bottom="1" rank="10"/>
    <cfRule type="top10" dxfId="76" priority="2" percent="1" rank="10"/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1"/>
  <sheetViews>
    <sheetView topLeftCell="A4" workbookViewId="0">
      <selection activeCell="L16" sqref="L16"/>
    </sheetView>
  </sheetViews>
  <sheetFormatPr defaultRowHeight="15" x14ac:dyDescent="0.25"/>
  <cols>
    <col min="1" max="1" width="14.28515625" customWidth="1"/>
    <col min="2" max="2" width="21.140625" bestFit="1" customWidth="1"/>
    <col min="11" max="11" width="23.28515625" bestFit="1" customWidth="1"/>
    <col min="12" max="12" width="15.28515625" bestFit="1" customWidth="1"/>
  </cols>
  <sheetData>
    <row r="3" spans="1:2" x14ac:dyDescent="0.25">
      <c r="A3" s="181" t="s">
        <v>7367</v>
      </c>
      <c r="B3" t="s">
        <v>7430</v>
      </c>
    </row>
    <row r="4" spans="1:2" x14ac:dyDescent="0.25">
      <c r="A4" s="140" t="s">
        <v>15</v>
      </c>
      <c r="B4" s="182">
        <v>640</v>
      </c>
    </row>
    <row r="5" spans="1:2" x14ac:dyDescent="0.25">
      <c r="A5" s="140" t="s">
        <v>60</v>
      </c>
      <c r="B5" s="182">
        <v>870</v>
      </c>
    </row>
    <row r="6" spans="1:2" x14ac:dyDescent="0.25">
      <c r="A6" s="140" t="s">
        <v>7373</v>
      </c>
      <c r="B6" s="182">
        <v>59</v>
      </c>
    </row>
    <row r="7" spans="1:2" x14ac:dyDescent="0.25">
      <c r="A7" s="140" t="s">
        <v>121</v>
      </c>
      <c r="B7" s="182">
        <v>26</v>
      </c>
    </row>
    <row r="8" spans="1:2" x14ac:dyDescent="0.25">
      <c r="A8" s="140" t="s">
        <v>7368</v>
      </c>
      <c r="B8" s="182">
        <v>1595</v>
      </c>
    </row>
    <row r="10" spans="1:2" x14ac:dyDescent="0.25">
      <c r="A10" s="181" t="s">
        <v>7367</v>
      </c>
      <c r="B10" t="s">
        <v>7429</v>
      </c>
    </row>
    <row r="11" spans="1:2" x14ac:dyDescent="0.25">
      <c r="A11" s="140" t="s">
        <v>15</v>
      </c>
      <c r="B11" s="184">
        <v>38176285</v>
      </c>
    </row>
    <row r="12" spans="1:2" x14ac:dyDescent="0.25">
      <c r="A12" s="140" t="s">
        <v>60</v>
      </c>
      <c r="B12" s="184">
        <v>52636571</v>
      </c>
    </row>
    <row r="13" spans="1:2" x14ac:dyDescent="0.25">
      <c r="A13" s="140" t="s">
        <v>7373</v>
      </c>
      <c r="B13" s="184">
        <v>7089965</v>
      </c>
    </row>
    <row r="14" spans="1:2" x14ac:dyDescent="0.25">
      <c r="A14" s="140" t="s">
        <v>121</v>
      </c>
      <c r="B14" s="184">
        <v>1722818</v>
      </c>
    </row>
    <row r="15" spans="1:2" x14ac:dyDescent="0.25">
      <c r="A15" s="140" t="s">
        <v>7368</v>
      </c>
      <c r="B15" s="184">
        <v>99625639</v>
      </c>
    </row>
    <row r="17" spans="1:12" ht="15.75" thickBot="1" x14ac:dyDescent="0.3">
      <c r="A17" s="181" t="s">
        <v>7367</v>
      </c>
      <c r="B17" t="s">
        <v>7431</v>
      </c>
    </row>
    <row r="18" spans="1:12" x14ac:dyDescent="0.25">
      <c r="A18" s="140" t="s">
        <v>15</v>
      </c>
      <c r="B18" s="184">
        <v>59650.4453125</v>
      </c>
      <c r="K18" s="189" t="s">
        <v>7423</v>
      </c>
      <c r="L18" s="189"/>
    </row>
    <row r="19" spans="1:12" x14ac:dyDescent="0.25">
      <c r="A19" s="140" t="s">
        <v>60</v>
      </c>
      <c r="B19" s="184">
        <v>60501.80574712644</v>
      </c>
      <c r="K19" s="187"/>
      <c r="L19" s="187"/>
    </row>
    <row r="20" spans="1:12" x14ac:dyDescent="0.25">
      <c r="A20" s="140" t="s">
        <v>7373</v>
      </c>
      <c r="B20" s="184">
        <v>120168.89830508475</v>
      </c>
      <c r="K20" s="187" t="s">
        <v>7409</v>
      </c>
      <c r="L20" s="190">
        <v>62461.215673981191</v>
      </c>
    </row>
    <row r="21" spans="1:12" x14ac:dyDescent="0.25">
      <c r="A21" s="140" t="s">
        <v>121</v>
      </c>
      <c r="B21" s="184">
        <v>66262.230769230766</v>
      </c>
      <c r="K21" s="187" t="s">
        <v>7410</v>
      </c>
      <c r="L21" s="190">
        <v>721.65397371708082</v>
      </c>
    </row>
    <row r="22" spans="1:12" x14ac:dyDescent="0.25">
      <c r="A22" s="140" t="s">
        <v>7368</v>
      </c>
      <c r="B22" s="184">
        <v>62461.215673981191</v>
      </c>
      <c r="K22" s="187" t="s">
        <v>7411</v>
      </c>
      <c r="L22" s="192">
        <v>56094</v>
      </c>
    </row>
    <row r="23" spans="1:12" x14ac:dyDescent="0.25">
      <c r="K23" s="187" t="s">
        <v>7412</v>
      </c>
      <c r="L23" s="192">
        <v>40000</v>
      </c>
    </row>
    <row r="24" spans="1:12" x14ac:dyDescent="0.25">
      <c r="A24" s="181" t="s">
        <v>7367</v>
      </c>
      <c r="B24" t="s">
        <v>7430</v>
      </c>
      <c r="K24" s="187" t="s">
        <v>7413</v>
      </c>
      <c r="L24" s="190">
        <v>28821.020283149883</v>
      </c>
    </row>
    <row r="25" spans="1:12" x14ac:dyDescent="0.25">
      <c r="A25" s="186" t="s">
        <v>7457</v>
      </c>
      <c r="B25" s="182">
        <v>9</v>
      </c>
      <c r="K25" s="187" t="s">
        <v>7414</v>
      </c>
      <c r="L25" s="190">
        <v>830651210.16173685</v>
      </c>
    </row>
    <row r="26" spans="1:12" x14ac:dyDescent="0.25">
      <c r="A26" s="186" t="s">
        <v>7458</v>
      </c>
      <c r="B26" s="182">
        <v>8</v>
      </c>
      <c r="K26" s="187" t="s">
        <v>7415</v>
      </c>
      <c r="L26" s="190">
        <v>15.856896479482526</v>
      </c>
    </row>
    <row r="27" spans="1:12" x14ac:dyDescent="0.25">
      <c r="A27" s="186" t="s">
        <v>7432</v>
      </c>
      <c r="B27" s="182">
        <v>17</v>
      </c>
      <c r="K27" s="187" t="s">
        <v>7416</v>
      </c>
      <c r="L27" s="190">
        <v>2.7512626741864823</v>
      </c>
    </row>
    <row r="28" spans="1:12" x14ac:dyDescent="0.25">
      <c r="A28" s="186" t="s">
        <v>7433</v>
      </c>
      <c r="B28" s="182">
        <v>175</v>
      </c>
      <c r="K28" s="187" t="s">
        <v>7417</v>
      </c>
      <c r="L28" s="192">
        <v>374220</v>
      </c>
    </row>
    <row r="29" spans="1:12" x14ac:dyDescent="0.25">
      <c r="A29" s="186" t="s">
        <v>7434</v>
      </c>
      <c r="B29" s="182">
        <v>389</v>
      </c>
      <c r="K29" s="187" t="s">
        <v>7418</v>
      </c>
      <c r="L29" s="192">
        <v>900</v>
      </c>
    </row>
    <row r="30" spans="1:12" x14ac:dyDescent="0.25">
      <c r="A30" s="186" t="s">
        <v>7435</v>
      </c>
      <c r="B30" s="182">
        <v>317</v>
      </c>
      <c r="K30" s="187" t="s">
        <v>7419</v>
      </c>
      <c r="L30" s="192">
        <v>375120</v>
      </c>
    </row>
    <row r="31" spans="1:12" x14ac:dyDescent="0.25">
      <c r="A31" s="186" t="s">
        <v>7436</v>
      </c>
      <c r="B31" s="182">
        <v>252</v>
      </c>
      <c r="K31" s="187" t="s">
        <v>7420</v>
      </c>
      <c r="L31" s="192">
        <v>99625639</v>
      </c>
    </row>
    <row r="32" spans="1:12" x14ac:dyDescent="0.25">
      <c r="A32" s="186" t="s">
        <v>7437</v>
      </c>
      <c r="B32" s="182">
        <v>139</v>
      </c>
      <c r="K32" s="187" t="s">
        <v>7421</v>
      </c>
      <c r="L32" s="192">
        <v>1595</v>
      </c>
    </row>
    <row r="33" spans="1:12" ht="15.75" thickBot="1" x14ac:dyDescent="0.3">
      <c r="A33" s="186" t="s">
        <v>7438</v>
      </c>
      <c r="B33" s="182">
        <v>91</v>
      </c>
      <c r="K33" s="188" t="s">
        <v>7422</v>
      </c>
      <c r="L33" s="191">
        <v>1415.4906017507146</v>
      </c>
    </row>
    <row r="34" spans="1:12" x14ac:dyDescent="0.25">
      <c r="A34" s="186" t="s">
        <v>7439</v>
      </c>
      <c r="B34" s="182">
        <v>65</v>
      </c>
    </row>
    <row r="35" spans="1:12" x14ac:dyDescent="0.25">
      <c r="A35" s="186" t="s">
        <v>7440</v>
      </c>
      <c r="B35" s="182">
        <v>50</v>
      </c>
    </row>
    <row r="36" spans="1:12" x14ac:dyDescent="0.25">
      <c r="A36" s="186" t="s">
        <v>7441</v>
      </c>
      <c r="B36" s="182">
        <v>22</v>
      </c>
    </row>
    <row r="37" spans="1:12" x14ac:dyDescent="0.25">
      <c r="A37" s="186" t="s">
        <v>7442</v>
      </c>
      <c r="B37" s="182">
        <v>16</v>
      </c>
    </row>
    <row r="38" spans="1:12" x14ac:dyDescent="0.25">
      <c r="A38" s="186" t="s">
        <v>7443</v>
      </c>
      <c r="B38" s="182">
        <v>11</v>
      </c>
    </row>
    <row r="39" spans="1:12" x14ac:dyDescent="0.25">
      <c r="A39" s="186" t="s">
        <v>7444</v>
      </c>
      <c r="B39" s="182">
        <v>3</v>
      </c>
    </row>
    <row r="40" spans="1:12" x14ac:dyDescent="0.25">
      <c r="A40" s="186" t="s">
        <v>7445</v>
      </c>
      <c r="B40" s="182">
        <v>8</v>
      </c>
    </row>
    <row r="41" spans="1:12" x14ac:dyDescent="0.25">
      <c r="A41" s="186" t="s">
        <v>7446</v>
      </c>
      <c r="B41" s="182">
        <v>5</v>
      </c>
    </row>
    <row r="42" spans="1:12" x14ac:dyDescent="0.25">
      <c r="A42" s="186" t="s">
        <v>7447</v>
      </c>
      <c r="B42" s="182">
        <v>4</v>
      </c>
    </row>
    <row r="43" spans="1:12" x14ac:dyDescent="0.25">
      <c r="A43" s="186" t="s">
        <v>7448</v>
      </c>
      <c r="B43" s="182">
        <v>5</v>
      </c>
    </row>
    <row r="44" spans="1:12" x14ac:dyDescent="0.25">
      <c r="A44" s="186" t="s">
        <v>7449</v>
      </c>
      <c r="B44" s="182">
        <v>3</v>
      </c>
    </row>
    <row r="45" spans="1:12" x14ac:dyDescent="0.25">
      <c r="A45" s="186" t="s">
        <v>7450</v>
      </c>
      <c r="B45" s="182">
        <v>1</v>
      </c>
    </row>
    <row r="46" spans="1:12" x14ac:dyDescent="0.25">
      <c r="A46" s="186" t="s">
        <v>7451</v>
      </c>
      <c r="B46" s="182">
        <v>1</v>
      </c>
    </row>
    <row r="47" spans="1:12" x14ac:dyDescent="0.25">
      <c r="A47" s="186" t="s">
        <v>7453</v>
      </c>
      <c r="B47" s="182">
        <v>1</v>
      </c>
    </row>
    <row r="48" spans="1:12" x14ac:dyDescent="0.25">
      <c r="A48" s="186" t="s">
        <v>7459</v>
      </c>
      <c r="B48" s="182">
        <v>1</v>
      </c>
    </row>
    <row r="49" spans="1:2" x14ac:dyDescent="0.25">
      <c r="A49" s="186" t="s">
        <v>7455</v>
      </c>
      <c r="B49" s="182">
        <v>1</v>
      </c>
    </row>
    <row r="50" spans="1:2" x14ac:dyDescent="0.25">
      <c r="A50" s="186" t="s">
        <v>7460</v>
      </c>
      <c r="B50" s="182">
        <v>1</v>
      </c>
    </row>
    <row r="51" spans="1:2" x14ac:dyDescent="0.25">
      <c r="A51" s="186" t="s">
        <v>7368</v>
      </c>
      <c r="B51" s="182">
        <v>1595</v>
      </c>
    </row>
  </sheetData>
  <pageMargins left="0.7" right="0.7" top="0.75" bottom="0.75" header="0.3" footer="0.3"/>
  <pageSetup scale="64" orientation="landscape" r:id="rId5"/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96"/>
  <sheetViews>
    <sheetView workbookViewId="0"/>
  </sheetViews>
  <sheetFormatPr defaultRowHeight="15" x14ac:dyDescent="0.25"/>
  <cols>
    <col min="1" max="1" width="19.85546875" bestFit="1" customWidth="1"/>
    <col min="2" max="2" width="24.140625" bestFit="1" customWidth="1"/>
    <col min="3" max="3" width="36.85546875" bestFit="1" customWidth="1"/>
    <col min="4" max="4" width="31" bestFit="1" customWidth="1"/>
    <col min="5" max="5" width="16.42578125" bestFit="1" customWidth="1"/>
    <col min="6" max="6" width="12.7109375" bestFit="1" customWidth="1"/>
    <col min="7" max="7" width="21.140625" bestFit="1" customWidth="1"/>
    <col min="8" max="8" width="14.7109375" bestFit="1" customWidth="1"/>
    <col min="9" max="9" width="20.5703125" bestFit="1" customWidth="1"/>
  </cols>
  <sheetData>
    <row r="1" spans="1:9" s="138" customFormat="1" ht="16.5" thickBot="1" x14ac:dyDescent="0.3">
      <c r="A1" s="160" t="s">
        <v>3848</v>
      </c>
      <c r="B1" s="160" t="s">
        <v>3367</v>
      </c>
      <c r="C1" s="160" t="s">
        <v>2647</v>
      </c>
      <c r="D1" s="160" t="s">
        <v>2651</v>
      </c>
      <c r="E1" s="171" t="s">
        <v>3850</v>
      </c>
      <c r="F1" s="171" t="s">
        <v>2654</v>
      </c>
      <c r="G1" s="171" t="s">
        <v>3851</v>
      </c>
      <c r="H1" s="160" t="s">
        <v>2655</v>
      </c>
      <c r="I1" s="173" t="s">
        <v>2656</v>
      </c>
    </row>
    <row r="2" spans="1:9" ht="15.75" x14ac:dyDescent="0.25">
      <c r="A2" s="73" t="s">
        <v>16</v>
      </c>
      <c r="B2" s="73" t="s">
        <v>17</v>
      </c>
      <c r="C2" s="74" t="s">
        <v>19</v>
      </c>
      <c r="D2" s="74" t="s">
        <v>20</v>
      </c>
      <c r="E2" s="75">
        <v>375120</v>
      </c>
      <c r="F2" s="110"/>
      <c r="G2" s="75"/>
      <c r="H2" s="74" t="s">
        <v>14</v>
      </c>
      <c r="I2" s="80" t="s">
        <v>7373</v>
      </c>
    </row>
    <row r="3" spans="1:9" ht="15.75" x14ac:dyDescent="0.25">
      <c r="A3" s="86" t="s">
        <v>21</v>
      </c>
      <c r="B3" s="86" t="s">
        <v>22</v>
      </c>
      <c r="C3" s="76" t="s">
        <v>3391</v>
      </c>
      <c r="D3" s="76" t="s">
        <v>25</v>
      </c>
      <c r="E3" s="94">
        <v>280500</v>
      </c>
      <c r="F3" s="94"/>
      <c r="G3" s="81"/>
      <c r="H3" s="76" t="s">
        <v>14</v>
      </c>
      <c r="I3" s="80" t="s">
        <v>7373</v>
      </c>
    </row>
    <row r="4" spans="1:9" ht="15.75" x14ac:dyDescent="0.25">
      <c r="A4" s="79" t="s">
        <v>3852</v>
      </c>
      <c r="B4" s="79" t="s">
        <v>139</v>
      </c>
      <c r="C4" s="80" t="s">
        <v>10</v>
      </c>
      <c r="D4" s="80" t="s">
        <v>11</v>
      </c>
      <c r="E4" s="81">
        <v>273070</v>
      </c>
      <c r="F4" s="81">
        <v>7500</v>
      </c>
      <c r="G4" s="81"/>
      <c r="H4" s="80" t="s">
        <v>14</v>
      </c>
      <c r="I4" s="80" t="s">
        <v>15</v>
      </c>
    </row>
    <row r="5" spans="1:9" ht="15.75" x14ac:dyDescent="0.25">
      <c r="A5" s="79" t="s">
        <v>41</v>
      </c>
      <c r="B5" s="79" t="s">
        <v>42</v>
      </c>
      <c r="C5" s="80" t="s">
        <v>44</v>
      </c>
      <c r="D5" s="80" t="s">
        <v>45</v>
      </c>
      <c r="E5" s="81">
        <v>230000</v>
      </c>
      <c r="F5" s="94"/>
      <c r="G5" s="81"/>
      <c r="H5" s="80" t="s">
        <v>14</v>
      </c>
      <c r="I5" s="80" t="s">
        <v>15</v>
      </c>
    </row>
    <row r="6" spans="1:9" ht="15.75" x14ac:dyDescent="0.25">
      <c r="A6" s="86" t="s">
        <v>29</v>
      </c>
      <c r="B6" s="86" t="s">
        <v>30</v>
      </c>
      <c r="C6" s="76" t="s">
        <v>32</v>
      </c>
      <c r="D6" s="76" t="s">
        <v>33</v>
      </c>
      <c r="E6" s="94">
        <v>215827</v>
      </c>
      <c r="F6" s="94">
        <v>15000</v>
      </c>
      <c r="G6" s="81"/>
      <c r="H6" s="76" t="s">
        <v>14</v>
      </c>
      <c r="I6" s="76" t="s">
        <v>15</v>
      </c>
    </row>
    <row r="7" spans="1:9" ht="15.75" x14ac:dyDescent="0.25">
      <c r="A7" s="79" t="s">
        <v>54</v>
      </c>
      <c r="B7" s="79" t="s">
        <v>55</v>
      </c>
      <c r="C7" s="80" t="s">
        <v>56</v>
      </c>
      <c r="D7" s="80" t="s">
        <v>57</v>
      </c>
      <c r="E7" s="81">
        <v>201273</v>
      </c>
      <c r="F7" s="94"/>
      <c r="G7" s="81"/>
      <c r="H7" s="80" t="s">
        <v>59</v>
      </c>
      <c r="I7" s="80" t="s">
        <v>60</v>
      </c>
    </row>
    <row r="8" spans="1:9" ht="15.75" x14ac:dyDescent="0.25">
      <c r="A8" s="86" t="s">
        <v>127</v>
      </c>
      <c r="B8" s="86" t="s">
        <v>266</v>
      </c>
      <c r="C8" s="76" t="s">
        <v>4225</v>
      </c>
      <c r="D8" s="76" t="s">
        <v>37</v>
      </c>
      <c r="E8" s="94">
        <v>199232</v>
      </c>
      <c r="F8" s="94"/>
      <c r="G8" s="81"/>
      <c r="H8" s="76" t="s">
        <v>14</v>
      </c>
      <c r="I8" s="76" t="s">
        <v>15</v>
      </c>
    </row>
    <row r="9" spans="1:9" ht="15.75" x14ac:dyDescent="0.25">
      <c r="A9" s="79" t="s">
        <v>49</v>
      </c>
      <c r="B9" s="79" t="s">
        <v>50</v>
      </c>
      <c r="C9" s="80" t="s">
        <v>52</v>
      </c>
      <c r="D9" s="80" t="s">
        <v>53</v>
      </c>
      <c r="E9" s="81">
        <v>195860</v>
      </c>
      <c r="F9" s="94"/>
      <c r="G9" s="81"/>
      <c r="H9" s="80" t="s">
        <v>14</v>
      </c>
      <c r="I9" s="80" t="s">
        <v>15</v>
      </c>
    </row>
    <row r="10" spans="1:9" ht="15.75" x14ac:dyDescent="0.25">
      <c r="A10" s="86" t="s">
        <v>3855</v>
      </c>
      <c r="B10" s="86" t="s">
        <v>279</v>
      </c>
      <c r="C10" s="76" t="s">
        <v>3856</v>
      </c>
      <c r="D10" s="76" t="s">
        <v>3857</v>
      </c>
      <c r="E10" s="94">
        <v>192617</v>
      </c>
      <c r="F10" s="94"/>
      <c r="G10" s="81"/>
      <c r="H10" s="76" t="s">
        <v>14</v>
      </c>
      <c r="I10" s="76" t="s">
        <v>15</v>
      </c>
    </row>
    <row r="11" spans="1:9" ht="15.75" x14ac:dyDescent="0.25">
      <c r="A11" s="79" t="s">
        <v>164</v>
      </c>
      <c r="B11" s="79" t="s">
        <v>165</v>
      </c>
      <c r="C11" s="80" t="s">
        <v>4226</v>
      </c>
      <c r="D11" s="80" t="s">
        <v>48</v>
      </c>
      <c r="E11" s="81">
        <v>184013</v>
      </c>
      <c r="F11" s="81">
        <v>19987</v>
      </c>
      <c r="G11" s="81"/>
      <c r="H11" s="80" t="s">
        <v>14</v>
      </c>
      <c r="I11" s="80" t="s">
        <v>7373</v>
      </c>
    </row>
    <row r="12" spans="1:9" ht="15.75" x14ac:dyDescent="0.25">
      <c r="A12" s="79" t="s">
        <v>61</v>
      </c>
      <c r="B12" s="79" t="s">
        <v>62</v>
      </c>
      <c r="C12" s="80" t="s">
        <v>65</v>
      </c>
      <c r="D12" s="80" t="s">
        <v>65</v>
      </c>
      <c r="E12" s="81">
        <v>183412</v>
      </c>
      <c r="F12" s="94"/>
      <c r="G12" s="81"/>
      <c r="H12" s="80" t="s">
        <v>14</v>
      </c>
      <c r="I12" s="80" t="s">
        <v>15</v>
      </c>
    </row>
    <row r="13" spans="1:9" ht="15.75" x14ac:dyDescent="0.25">
      <c r="A13" s="86" t="s">
        <v>4227</v>
      </c>
      <c r="B13" s="86" t="s">
        <v>4228</v>
      </c>
      <c r="C13" s="76" t="s">
        <v>4229</v>
      </c>
      <c r="D13" s="76" t="s">
        <v>137</v>
      </c>
      <c r="E13" s="94">
        <v>180853</v>
      </c>
      <c r="F13" s="94"/>
      <c r="G13" s="81"/>
      <c r="H13" s="76" t="s">
        <v>14</v>
      </c>
      <c r="I13" s="80" t="s">
        <v>7373</v>
      </c>
    </row>
    <row r="14" spans="1:9" ht="15.75" x14ac:dyDescent="0.25">
      <c r="A14" s="79" t="s">
        <v>94</v>
      </c>
      <c r="B14" s="79" t="s">
        <v>95</v>
      </c>
      <c r="C14" s="80" t="s">
        <v>71</v>
      </c>
      <c r="D14" s="80" t="s">
        <v>96</v>
      </c>
      <c r="E14" s="81">
        <v>180853</v>
      </c>
      <c r="F14" s="94"/>
      <c r="G14" s="81"/>
      <c r="H14" s="80" t="s">
        <v>14</v>
      </c>
      <c r="I14" s="80" t="s">
        <v>7373</v>
      </c>
    </row>
    <row r="15" spans="1:9" ht="15.75" x14ac:dyDescent="0.25">
      <c r="A15" s="79" t="s">
        <v>989</v>
      </c>
      <c r="B15" s="79" t="s">
        <v>200</v>
      </c>
      <c r="C15" s="80" t="s">
        <v>4230</v>
      </c>
      <c r="D15" s="80" t="s">
        <v>4231</v>
      </c>
      <c r="E15" s="81">
        <v>180176</v>
      </c>
      <c r="F15" s="94"/>
      <c r="G15" s="81"/>
      <c r="H15" s="80" t="s">
        <v>14</v>
      </c>
      <c r="I15" s="80" t="s">
        <v>7373</v>
      </c>
    </row>
    <row r="16" spans="1:9" ht="15.75" x14ac:dyDescent="0.25">
      <c r="A16" s="79" t="s">
        <v>3394</v>
      </c>
      <c r="B16" s="79" t="s">
        <v>50</v>
      </c>
      <c r="C16" s="80" t="s">
        <v>56</v>
      </c>
      <c r="D16" s="80" t="s">
        <v>392</v>
      </c>
      <c r="E16" s="81">
        <v>179925</v>
      </c>
      <c r="F16" s="94"/>
      <c r="G16" s="81"/>
      <c r="H16" s="80" t="s">
        <v>59</v>
      </c>
      <c r="I16" s="80" t="s">
        <v>60</v>
      </c>
    </row>
    <row r="17" spans="1:9" ht="15.75" x14ac:dyDescent="0.25">
      <c r="A17" s="86" t="s">
        <v>77</v>
      </c>
      <c r="B17" s="86" t="s">
        <v>78</v>
      </c>
      <c r="C17" s="76" t="s">
        <v>4232</v>
      </c>
      <c r="D17" s="76" t="s">
        <v>80</v>
      </c>
      <c r="E17" s="94">
        <v>175900</v>
      </c>
      <c r="F17" s="94"/>
      <c r="G17" s="81"/>
      <c r="H17" s="76" t="s">
        <v>14</v>
      </c>
      <c r="I17" s="76" t="s">
        <v>15</v>
      </c>
    </row>
    <row r="18" spans="1:9" ht="15.75" x14ac:dyDescent="0.25">
      <c r="A18" s="79" t="s">
        <v>2660</v>
      </c>
      <c r="B18" s="79" t="s">
        <v>67</v>
      </c>
      <c r="C18" s="80" t="s">
        <v>71</v>
      </c>
      <c r="D18" s="80" t="s">
        <v>72</v>
      </c>
      <c r="E18" s="81">
        <v>170105</v>
      </c>
      <c r="F18" s="94"/>
      <c r="G18" s="81"/>
      <c r="H18" s="80" t="s">
        <v>14</v>
      </c>
      <c r="I18" s="80" t="s">
        <v>7373</v>
      </c>
    </row>
    <row r="19" spans="1:9" ht="15.75" x14ac:dyDescent="0.25">
      <c r="A19" s="79" t="s">
        <v>3396</v>
      </c>
      <c r="B19" s="79" t="s">
        <v>263</v>
      </c>
      <c r="C19" s="80" t="s">
        <v>4233</v>
      </c>
      <c r="D19" s="80" t="s">
        <v>25</v>
      </c>
      <c r="E19" s="81">
        <v>170105</v>
      </c>
      <c r="F19" s="94"/>
      <c r="G19" s="81"/>
      <c r="H19" s="80" t="s">
        <v>14</v>
      </c>
      <c r="I19" s="80" t="s">
        <v>7373</v>
      </c>
    </row>
    <row r="20" spans="1:9" ht="15.75" x14ac:dyDescent="0.25">
      <c r="A20" s="79" t="s">
        <v>1231</v>
      </c>
      <c r="B20" s="79" t="s">
        <v>300</v>
      </c>
      <c r="C20" s="80" t="s">
        <v>27</v>
      </c>
      <c r="D20" s="80" t="s">
        <v>28</v>
      </c>
      <c r="E20" s="81">
        <v>167442</v>
      </c>
      <c r="F20" s="94"/>
      <c r="G20" s="81"/>
      <c r="H20" s="80" t="s">
        <v>14</v>
      </c>
      <c r="I20" s="80" t="s">
        <v>15</v>
      </c>
    </row>
    <row r="21" spans="1:9" ht="15.75" x14ac:dyDescent="0.25">
      <c r="A21" s="86" t="s">
        <v>90</v>
      </c>
      <c r="B21" s="86" t="s">
        <v>91</v>
      </c>
      <c r="C21" s="76" t="s">
        <v>92</v>
      </c>
      <c r="D21" s="76" t="s">
        <v>93</v>
      </c>
      <c r="E21" s="94">
        <v>164000</v>
      </c>
      <c r="F21" s="94"/>
      <c r="G21" s="81"/>
      <c r="H21" s="76" t="s">
        <v>59</v>
      </c>
      <c r="I21" s="80" t="s">
        <v>60</v>
      </c>
    </row>
    <row r="22" spans="1:9" ht="15.75" x14ac:dyDescent="0.25">
      <c r="A22" s="79" t="s">
        <v>81</v>
      </c>
      <c r="B22" s="79" t="s">
        <v>8</v>
      </c>
      <c r="C22" s="80" t="s">
        <v>4234</v>
      </c>
      <c r="D22" s="80" t="s">
        <v>84</v>
      </c>
      <c r="E22" s="81">
        <v>163322</v>
      </c>
      <c r="F22" s="94"/>
      <c r="G22" s="81"/>
      <c r="H22" s="80" t="s">
        <v>14</v>
      </c>
      <c r="I22" s="80" t="s">
        <v>7373</v>
      </c>
    </row>
    <row r="23" spans="1:9" ht="15.75" x14ac:dyDescent="0.25">
      <c r="A23" s="79" t="s">
        <v>363</v>
      </c>
      <c r="B23" s="79" t="s">
        <v>364</v>
      </c>
      <c r="C23" s="80" t="s">
        <v>4235</v>
      </c>
      <c r="D23" s="80" t="s">
        <v>106</v>
      </c>
      <c r="E23" s="81">
        <v>163322</v>
      </c>
      <c r="F23" s="94"/>
      <c r="G23" s="81"/>
      <c r="H23" s="80" t="s">
        <v>14</v>
      </c>
      <c r="I23" s="80" t="s">
        <v>7373</v>
      </c>
    </row>
    <row r="24" spans="1:9" ht="15.75" x14ac:dyDescent="0.25">
      <c r="A24" s="86" t="s">
        <v>117</v>
      </c>
      <c r="B24" s="86" t="s">
        <v>118</v>
      </c>
      <c r="C24" s="76" t="s">
        <v>119</v>
      </c>
      <c r="D24" s="76" t="s">
        <v>120</v>
      </c>
      <c r="E24" s="94">
        <v>161813</v>
      </c>
      <c r="F24" s="94"/>
      <c r="G24" s="81"/>
      <c r="H24" s="76" t="s">
        <v>14</v>
      </c>
      <c r="I24" s="76" t="s">
        <v>121</v>
      </c>
    </row>
    <row r="25" spans="1:9" ht="15.75" x14ac:dyDescent="0.25">
      <c r="A25" s="79" t="s">
        <v>66</v>
      </c>
      <c r="B25" s="79" t="s">
        <v>67</v>
      </c>
      <c r="C25" s="80" t="s">
        <v>71</v>
      </c>
      <c r="D25" s="80" t="s">
        <v>149</v>
      </c>
      <c r="E25" s="81">
        <v>159845</v>
      </c>
      <c r="F25" s="81">
        <v>13556</v>
      </c>
      <c r="G25" s="81"/>
      <c r="H25" s="80" t="s">
        <v>14</v>
      </c>
      <c r="I25" s="80" t="s">
        <v>7373</v>
      </c>
    </row>
    <row r="26" spans="1:9" ht="15.75" x14ac:dyDescent="0.25">
      <c r="A26" s="79" t="s">
        <v>184</v>
      </c>
      <c r="B26" s="79" t="s">
        <v>95</v>
      </c>
      <c r="C26" s="80" t="s">
        <v>4236</v>
      </c>
      <c r="D26" s="80" t="s">
        <v>4231</v>
      </c>
      <c r="E26" s="81">
        <v>159709</v>
      </c>
      <c r="F26" s="94"/>
      <c r="G26" s="81"/>
      <c r="H26" s="80" t="s">
        <v>14</v>
      </c>
      <c r="I26" s="80" t="s">
        <v>7373</v>
      </c>
    </row>
    <row r="27" spans="1:9" ht="15.75" x14ac:dyDescent="0.25">
      <c r="A27" s="79" t="s">
        <v>4237</v>
      </c>
      <c r="B27" s="79" t="s">
        <v>448</v>
      </c>
      <c r="C27" s="80" t="s">
        <v>4238</v>
      </c>
      <c r="D27" s="80" t="s">
        <v>40</v>
      </c>
      <c r="E27" s="81">
        <v>158610</v>
      </c>
      <c r="F27" s="94"/>
      <c r="G27" s="81"/>
      <c r="H27" s="80" t="s">
        <v>14</v>
      </c>
      <c r="I27" s="80" t="s">
        <v>15</v>
      </c>
    </row>
    <row r="28" spans="1:9" ht="15.75" x14ac:dyDescent="0.25">
      <c r="A28" s="79" t="s">
        <v>73</v>
      </c>
      <c r="B28" s="79" t="s">
        <v>74</v>
      </c>
      <c r="C28" s="80" t="s">
        <v>4239</v>
      </c>
      <c r="D28" s="80" t="s">
        <v>76</v>
      </c>
      <c r="E28" s="81">
        <v>155000</v>
      </c>
      <c r="F28" s="94"/>
      <c r="G28" s="81"/>
      <c r="H28" s="80" t="s">
        <v>14</v>
      </c>
      <c r="I28" s="80" t="s">
        <v>15</v>
      </c>
    </row>
    <row r="29" spans="1:9" ht="15.75" x14ac:dyDescent="0.25">
      <c r="A29" s="79" t="s">
        <v>313</v>
      </c>
      <c r="B29" s="79" t="s">
        <v>893</v>
      </c>
      <c r="C29" s="80" t="s">
        <v>159</v>
      </c>
      <c r="D29" s="80" t="s">
        <v>211</v>
      </c>
      <c r="E29" s="81">
        <v>154960</v>
      </c>
      <c r="F29" s="81">
        <v>8000</v>
      </c>
      <c r="G29" s="81"/>
      <c r="H29" s="80" t="s">
        <v>14</v>
      </c>
      <c r="I29" s="80" t="s">
        <v>7373</v>
      </c>
    </row>
    <row r="30" spans="1:9" ht="15.75" x14ac:dyDescent="0.25">
      <c r="A30" s="86" t="s">
        <v>244</v>
      </c>
      <c r="B30" s="86" t="s">
        <v>151</v>
      </c>
      <c r="C30" s="76" t="s">
        <v>245</v>
      </c>
      <c r="D30" s="76" t="s">
        <v>89</v>
      </c>
      <c r="E30" s="94">
        <v>153081</v>
      </c>
      <c r="F30" s="94"/>
      <c r="G30" s="81"/>
      <c r="H30" s="76" t="s">
        <v>14</v>
      </c>
      <c r="I30" s="76" t="s">
        <v>15</v>
      </c>
    </row>
    <row r="31" spans="1:9" ht="15.75" x14ac:dyDescent="0.25">
      <c r="A31" s="79" t="s">
        <v>1270</v>
      </c>
      <c r="B31" s="79" t="s">
        <v>95</v>
      </c>
      <c r="C31" s="80" t="s">
        <v>4240</v>
      </c>
      <c r="D31" s="80" t="s">
        <v>1272</v>
      </c>
      <c r="E31" s="81">
        <v>153000</v>
      </c>
      <c r="F31" s="94"/>
      <c r="G31" s="81"/>
      <c r="H31" s="80" t="s">
        <v>14</v>
      </c>
      <c r="I31" s="80" t="s">
        <v>15</v>
      </c>
    </row>
    <row r="32" spans="1:9" ht="15.75" x14ac:dyDescent="0.25">
      <c r="A32" s="79" t="s">
        <v>3398</v>
      </c>
      <c r="B32" s="79" t="s">
        <v>1256</v>
      </c>
      <c r="C32" s="80" t="s">
        <v>56</v>
      </c>
      <c r="D32" s="80" t="s">
        <v>582</v>
      </c>
      <c r="E32" s="81">
        <v>152274</v>
      </c>
      <c r="F32" s="94"/>
      <c r="G32" s="81"/>
      <c r="H32" s="80" t="s">
        <v>59</v>
      </c>
      <c r="I32" s="80" t="s">
        <v>60</v>
      </c>
    </row>
    <row r="33" spans="1:9" ht="15.75" x14ac:dyDescent="0.25">
      <c r="A33" s="79" t="s">
        <v>107</v>
      </c>
      <c r="B33" s="79" t="s">
        <v>108</v>
      </c>
      <c r="C33" s="80" t="s">
        <v>56</v>
      </c>
      <c r="D33" s="80" t="s">
        <v>109</v>
      </c>
      <c r="E33" s="81">
        <v>148385</v>
      </c>
      <c r="F33" s="81">
        <v>30000</v>
      </c>
      <c r="G33" s="81"/>
      <c r="H33" s="80" t="s">
        <v>59</v>
      </c>
      <c r="I33" s="80" t="s">
        <v>60</v>
      </c>
    </row>
    <row r="34" spans="1:9" ht="15.75" x14ac:dyDescent="0.25">
      <c r="A34" s="79" t="s">
        <v>122</v>
      </c>
      <c r="B34" s="79" t="s">
        <v>123</v>
      </c>
      <c r="C34" s="80" t="s">
        <v>124</v>
      </c>
      <c r="D34" s="80" t="s">
        <v>125</v>
      </c>
      <c r="E34" s="81">
        <v>148214</v>
      </c>
      <c r="F34" s="81">
        <v>7500</v>
      </c>
      <c r="G34" s="94"/>
      <c r="H34" s="80" t="s">
        <v>59</v>
      </c>
      <c r="I34" s="80" t="s">
        <v>60</v>
      </c>
    </row>
    <row r="35" spans="1:9" ht="15.75" x14ac:dyDescent="0.25">
      <c r="A35" s="79" t="s">
        <v>3403</v>
      </c>
      <c r="B35" s="79" t="s">
        <v>1436</v>
      </c>
      <c r="C35" s="80" t="s">
        <v>2662</v>
      </c>
      <c r="D35" s="80" t="s">
        <v>141</v>
      </c>
      <c r="E35" s="81">
        <v>142800</v>
      </c>
      <c r="F35" s="94"/>
      <c r="G35" s="81"/>
      <c r="H35" s="80" t="s">
        <v>14</v>
      </c>
      <c r="I35" s="80" t="s">
        <v>15</v>
      </c>
    </row>
    <row r="36" spans="1:9" ht="15.75" x14ac:dyDescent="0.25">
      <c r="A36" s="79" t="s">
        <v>157</v>
      </c>
      <c r="B36" s="79" t="s">
        <v>158</v>
      </c>
      <c r="C36" s="80" t="s">
        <v>159</v>
      </c>
      <c r="D36" s="80" t="s">
        <v>109</v>
      </c>
      <c r="E36" s="81">
        <v>138990</v>
      </c>
      <c r="F36" s="81">
        <v>6000</v>
      </c>
      <c r="G36" s="81"/>
      <c r="H36" s="80" t="s">
        <v>59</v>
      </c>
      <c r="I36" s="80" t="s">
        <v>60</v>
      </c>
    </row>
    <row r="37" spans="1:9" ht="15.75" x14ac:dyDescent="0.25">
      <c r="A37" s="86" t="s">
        <v>142</v>
      </c>
      <c r="B37" s="86" t="s">
        <v>143</v>
      </c>
      <c r="C37" s="76" t="s">
        <v>145</v>
      </c>
      <c r="D37" s="76" t="s">
        <v>109</v>
      </c>
      <c r="E37" s="94">
        <v>135696</v>
      </c>
      <c r="F37" s="94"/>
      <c r="G37" s="81"/>
      <c r="H37" s="76" t="s">
        <v>59</v>
      </c>
      <c r="I37" s="80" t="s">
        <v>60</v>
      </c>
    </row>
    <row r="38" spans="1:9" ht="15.75" x14ac:dyDescent="0.25">
      <c r="A38" s="79" t="s">
        <v>130</v>
      </c>
      <c r="B38" s="79" t="s">
        <v>131</v>
      </c>
      <c r="C38" s="80" t="s">
        <v>156</v>
      </c>
      <c r="D38" s="80" t="s">
        <v>48</v>
      </c>
      <c r="E38" s="81">
        <v>135624</v>
      </c>
      <c r="F38" s="81">
        <v>8000</v>
      </c>
      <c r="G38" s="81"/>
      <c r="H38" s="80" t="s">
        <v>14</v>
      </c>
      <c r="I38" s="80" t="s">
        <v>7373</v>
      </c>
    </row>
    <row r="39" spans="1:9" ht="15.75" x14ac:dyDescent="0.25">
      <c r="A39" s="79" t="s">
        <v>2639</v>
      </c>
      <c r="B39" s="79" t="s">
        <v>251</v>
      </c>
      <c r="C39" s="80" t="s">
        <v>4241</v>
      </c>
      <c r="D39" s="80" t="s">
        <v>2786</v>
      </c>
      <c r="E39" s="81">
        <v>135450</v>
      </c>
      <c r="F39" s="81">
        <v>11500</v>
      </c>
      <c r="G39" s="81"/>
      <c r="H39" s="80" t="s">
        <v>14</v>
      </c>
      <c r="I39" s="80" t="s">
        <v>7373</v>
      </c>
    </row>
    <row r="40" spans="1:9" ht="15.75" x14ac:dyDescent="0.25">
      <c r="A40" s="79" t="s">
        <v>126</v>
      </c>
      <c r="B40" s="79" t="s">
        <v>127</v>
      </c>
      <c r="C40" s="80" t="s">
        <v>128</v>
      </c>
      <c r="D40" s="80" t="s">
        <v>129</v>
      </c>
      <c r="E40" s="81">
        <v>135120</v>
      </c>
      <c r="F40" s="94"/>
      <c r="G40" s="81"/>
      <c r="H40" s="80" t="s">
        <v>14</v>
      </c>
      <c r="I40" s="80" t="s">
        <v>15</v>
      </c>
    </row>
    <row r="41" spans="1:9" ht="15.75" x14ac:dyDescent="0.25">
      <c r="A41" s="79" t="s">
        <v>160</v>
      </c>
      <c r="B41" s="79" t="s">
        <v>161</v>
      </c>
      <c r="C41" s="80" t="s">
        <v>162</v>
      </c>
      <c r="D41" s="80" t="s">
        <v>163</v>
      </c>
      <c r="E41" s="81">
        <v>134648</v>
      </c>
      <c r="F41" s="81">
        <v>15000</v>
      </c>
      <c r="G41" s="81"/>
      <c r="H41" s="80" t="s">
        <v>59</v>
      </c>
      <c r="I41" s="80" t="s">
        <v>60</v>
      </c>
    </row>
    <row r="42" spans="1:9" ht="15.75" x14ac:dyDescent="0.25">
      <c r="A42" s="79" t="s">
        <v>157</v>
      </c>
      <c r="B42" s="79" t="s">
        <v>593</v>
      </c>
      <c r="C42" s="80" t="s">
        <v>4242</v>
      </c>
      <c r="D42" s="80" t="s">
        <v>89</v>
      </c>
      <c r="E42" s="81">
        <v>131613</v>
      </c>
      <c r="F42" s="94"/>
      <c r="G42" s="81"/>
      <c r="H42" s="80" t="s">
        <v>14</v>
      </c>
      <c r="I42" s="80" t="s">
        <v>15</v>
      </c>
    </row>
    <row r="43" spans="1:9" ht="15.75" x14ac:dyDescent="0.25">
      <c r="A43" s="79" t="s">
        <v>3405</v>
      </c>
      <c r="B43" s="79" t="s">
        <v>3406</v>
      </c>
      <c r="C43" s="80" t="s">
        <v>3407</v>
      </c>
      <c r="D43" s="80" t="s">
        <v>297</v>
      </c>
      <c r="E43" s="81">
        <v>131146</v>
      </c>
      <c r="F43" s="94"/>
      <c r="G43" s="81"/>
      <c r="H43" s="80" t="s">
        <v>59</v>
      </c>
      <c r="I43" s="80" t="s">
        <v>60</v>
      </c>
    </row>
    <row r="44" spans="1:9" ht="15.75" x14ac:dyDescent="0.25">
      <c r="A44" s="79" t="s">
        <v>185</v>
      </c>
      <c r="B44" s="79" t="s">
        <v>186</v>
      </c>
      <c r="C44" s="80" t="s">
        <v>188</v>
      </c>
      <c r="D44" s="80" t="s">
        <v>189</v>
      </c>
      <c r="E44" s="81">
        <v>130808</v>
      </c>
      <c r="F44" s="81">
        <v>8000</v>
      </c>
      <c r="G44" s="81"/>
      <c r="H44" s="80" t="s">
        <v>14</v>
      </c>
      <c r="I44" s="80" t="s">
        <v>7373</v>
      </c>
    </row>
    <row r="45" spans="1:9" ht="15.75" x14ac:dyDescent="0.25">
      <c r="A45" s="79" t="s">
        <v>3864</v>
      </c>
      <c r="B45" s="79" t="s">
        <v>3865</v>
      </c>
      <c r="C45" s="80" t="s">
        <v>3458</v>
      </c>
      <c r="D45" s="80" t="s">
        <v>11</v>
      </c>
      <c r="E45" s="81">
        <v>130290</v>
      </c>
      <c r="F45" s="94"/>
      <c r="G45" s="81"/>
      <c r="H45" s="80" t="s">
        <v>14</v>
      </c>
      <c r="I45" s="80" t="s">
        <v>15</v>
      </c>
    </row>
    <row r="46" spans="1:9" ht="15.75" x14ac:dyDescent="0.25">
      <c r="A46" s="79" t="s">
        <v>4243</v>
      </c>
      <c r="B46" s="79" t="s">
        <v>400</v>
      </c>
      <c r="C46" s="80" t="s">
        <v>195</v>
      </c>
      <c r="D46" s="80" t="s">
        <v>109</v>
      </c>
      <c r="E46" s="81">
        <v>130158</v>
      </c>
      <c r="F46" s="94"/>
      <c r="G46" s="81"/>
      <c r="H46" s="80" t="s">
        <v>59</v>
      </c>
      <c r="I46" s="80" t="s">
        <v>60</v>
      </c>
    </row>
    <row r="47" spans="1:9" ht="15.75" x14ac:dyDescent="0.25">
      <c r="A47" s="79" t="s">
        <v>4244</v>
      </c>
      <c r="B47" s="79" t="s">
        <v>349</v>
      </c>
      <c r="C47" s="80" t="s">
        <v>56</v>
      </c>
      <c r="D47" s="80" t="s">
        <v>109</v>
      </c>
      <c r="E47" s="81">
        <v>129353</v>
      </c>
      <c r="F47" s="94"/>
      <c r="G47" s="111"/>
      <c r="H47" s="80" t="s">
        <v>59</v>
      </c>
      <c r="I47" s="80" t="s">
        <v>60</v>
      </c>
    </row>
    <row r="48" spans="1:9" ht="15.75" x14ac:dyDescent="0.25">
      <c r="A48" s="79" t="s">
        <v>237</v>
      </c>
      <c r="B48" s="79" t="s">
        <v>238</v>
      </c>
      <c r="C48" s="80" t="s">
        <v>239</v>
      </c>
      <c r="D48" s="80" t="s">
        <v>240</v>
      </c>
      <c r="E48" s="81">
        <v>128520</v>
      </c>
      <c r="F48" s="94"/>
      <c r="G48" s="81"/>
      <c r="H48" s="80" t="s">
        <v>14</v>
      </c>
      <c r="I48" s="80" t="s">
        <v>15</v>
      </c>
    </row>
    <row r="49" spans="1:9" ht="15.75" x14ac:dyDescent="0.25">
      <c r="A49" s="79" t="s">
        <v>2668</v>
      </c>
      <c r="B49" s="79" t="s">
        <v>307</v>
      </c>
      <c r="C49" s="80" t="s">
        <v>4245</v>
      </c>
      <c r="D49" s="80" t="s">
        <v>25</v>
      </c>
      <c r="E49" s="81">
        <v>126855</v>
      </c>
      <c r="F49" s="94"/>
      <c r="G49" s="81"/>
      <c r="H49" s="80" t="s">
        <v>14</v>
      </c>
      <c r="I49" s="80" t="s">
        <v>15</v>
      </c>
    </row>
    <row r="50" spans="1:9" ht="15.75" x14ac:dyDescent="0.25">
      <c r="A50" s="79" t="s">
        <v>2664</v>
      </c>
      <c r="B50" s="79" t="s">
        <v>676</v>
      </c>
      <c r="C50" s="80" t="s">
        <v>2665</v>
      </c>
      <c r="D50" s="80" t="s">
        <v>169</v>
      </c>
      <c r="E50" s="81">
        <v>126699</v>
      </c>
      <c r="F50" s="81">
        <v>7000</v>
      </c>
      <c r="G50" s="81"/>
      <c r="H50" s="80" t="s">
        <v>59</v>
      </c>
      <c r="I50" s="80" t="s">
        <v>60</v>
      </c>
    </row>
    <row r="51" spans="1:9" ht="15.75" x14ac:dyDescent="0.25">
      <c r="A51" s="79" t="s">
        <v>2663</v>
      </c>
      <c r="B51" s="79" t="s">
        <v>1256</v>
      </c>
      <c r="C51" s="80" t="s">
        <v>56</v>
      </c>
      <c r="D51" s="80" t="s">
        <v>690</v>
      </c>
      <c r="E51" s="81">
        <v>126190</v>
      </c>
      <c r="F51" s="94"/>
      <c r="G51" s="111"/>
      <c r="H51" s="80" t="s">
        <v>59</v>
      </c>
      <c r="I51" s="80" t="s">
        <v>60</v>
      </c>
    </row>
    <row r="52" spans="1:9" ht="15.75" x14ac:dyDescent="0.25">
      <c r="A52" s="79" t="s">
        <v>193</v>
      </c>
      <c r="B52" s="79" t="s">
        <v>194</v>
      </c>
      <c r="C52" s="80" t="s">
        <v>195</v>
      </c>
      <c r="D52" s="80" t="s">
        <v>125</v>
      </c>
      <c r="E52" s="81">
        <v>125238</v>
      </c>
      <c r="F52" s="94"/>
      <c r="G52" s="111"/>
      <c r="H52" s="80" t="s">
        <v>59</v>
      </c>
      <c r="I52" s="80" t="s">
        <v>60</v>
      </c>
    </row>
    <row r="53" spans="1:9" ht="15.75" x14ac:dyDescent="0.25">
      <c r="A53" s="79" t="s">
        <v>218</v>
      </c>
      <c r="B53" s="79" t="s">
        <v>219</v>
      </c>
      <c r="C53" s="80" t="s">
        <v>3867</v>
      </c>
      <c r="D53" s="80" t="s">
        <v>221</v>
      </c>
      <c r="E53" s="81">
        <v>124624</v>
      </c>
      <c r="F53" s="81">
        <v>16000</v>
      </c>
      <c r="G53" s="111"/>
      <c r="H53" s="80" t="s">
        <v>14</v>
      </c>
      <c r="I53" s="80" t="s">
        <v>7373</v>
      </c>
    </row>
    <row r="54" spans="1:9" ht="15.75" x14ac:dyDescent="0.25">
      <c r="A54" s="79" t="s">
        <v>420</v>
      </c>
      <c r="B54" s="79" t="s">
        <v>448</v>
      </c>
      <c r="C54" s="80" t="s">
        <v>4246</v>
      </c>
      <c r="D54" s="80" t="s">
        <v>84</v>
      </c>
      <c r="E54" s="81">
        <v>123746</v>
      </c>
      <c r="F54" s="94"/>
      <c r="G54" s="81"/>
      <c r="H54" s="80" t="s">
        <v>14</v>
      </c>
      <c r="I54" s="80" t="s">
        <v>15</v>
      </c>
    </row>
    <row r="55" spans="1:9" ht="15.75" x14ac:dyDescent="0.25">
      <c r="A55" s="79" t="s">
        <v>3409</v>
      </c>
      <c r="B55" s="79" t="s">
        <v>559</v>
      </c>
      <c r="C55" s="80" t="s">
        <v>195</v>
      </c>
      <c r="D55" s="80" t="s">
        <v>125</v>
      </c>
      <c r="E55" s="81">
        <v>123441</v>
      </c>
      <c r="F55" s="94"/>
      <c r="G55" s="111"/>
      <c r="H55" s="80" t="s">
        <v>59</v>
      </c>
      <c r="I55" s="80" t="s">
        <v>60</v>
      </c>
    </row>
    <row r="56" spans="1:9" ht="15.75" x14ac:dyDescent="0.25">
      <c r="A56" s="79" t="s">
        <v>2675</v>
      </c>
      <c r="B56" s="79" t="s">
        <v>254</v>
      </c>
      <c r="C56" s="80" t="s">
        <v>255</v>
      </c>
      <c r="D56" s="80" t="s">
        <v>53</v>
      </c>
      <c r="E56" s="81">
        <v>122900</v>
      </c>
      <c r="F56" s="94"/>
      <c r="G56" s="81"/>
      <c r="H56" s="80" t="s">
        <v>14</v>
      </c>
      <c r="I56" s="80" t="s">
        <v>15</v>
      </c>
    </row>
    <row r="57" spans="1:9" ht="15.75" x14ac:dyDescent="0.25">
      <c r="A57" s="79" t="s">
        <v>250</v>
      </c>
      <c r="B57" s="79" t="s">
        <v>251</v>
      </c>
      <c r="C57" s="80" t="s">
        <v>252</v>
      </c>
      <c r="D57" s="80" t="s">
        <v>253</v>
      </c>
      <c r="E57" s="81">
        <v>122845</v>
      </c>
      <c r="F57" s="94"/>
      <c r="G57" s="81"/>
      <c r="H57" s="80" t="s">
        <v>14</v>
      </c>
      <c r="I57" s="80" t="s">
        <v>15</v>
      </c>
    </row>
    <row r="58" spans="1:9" ht="15.75" x14ac:dyDescent="0.25">
      <c r="A58" s="79" t="s">
        <v>3416</v>
      </c>
      <c r="B58" s="79" t="s">
        <v>111</v>
      </c>
      <c r="C58" s="80" t="s">
        <v>172</v>
      </c>
      <c r="D58" s="80" t="s">
        <v>173</v>
      </c>
      <c r="E58" s="81">
        <v>122429</v>
      </c>
      <c r="F58" s="94"/>
      <c r="G58" s="81"/>
      <c r="H58" s="80" t="s">
        <v>14</v>
      </c>
      <c r="I58" s="80" t="s">
        <v>15</v>
      </c>
    </row>
    <row r="59" spans="1:9" ht="15.75" x14ac:dyDescent="0.25">
      <c r="A59" s="79" t="s">
        <v>204</v>
      </c>
      <c r="B59" s="79" t="s">
        <v>139</v>
      </c>
      <c r="C59" s="80" t="s">
        <v>195</v>
      </c>
      <c r="D59" s="80" t="s">
        <v>205</v>
      </c>
      <c r="E59" s="81">
        <v>122347</v>
      </c>
      <c r="F59" s="94"/>
      <c r="G59" s="111"/>
      <c r="H59" s="80" t="s">
        <v>59</v>
      </c>
      <c r="I59" s="80" t="s">
        <v>60</v>
      </c>
    </row>
    <row r="60" spans="1:9" ht="15.75" x14ac:dyDescent="0.25">
      <c r="A60" s="86" t="s">
        <v>398</v>
      </c>
      <c r="B60" s="86" t="s">
        <v>184</v>
      </c>
      <c r="C60" s="76" t="s">
        <v>4247</v>
      </c>
      <c r="D60" s="76" t="s">
        <v>2661</v>
      </c>
      <c r="E60" s="94">
        <v>121726</v>
      </c>
      <c r="F60" s="81">
        <v>10000</v>
      </c>
      <c r="G60" s="111"/>
      <c r="H60" s="76" t="s">
        <v>14</v>
      </c>
      <c r="I60" s="80" t="s">
        <v>7373</v>
      </c>
    </row>
    <row r="61" spans="1:9" ht="15.75" x14ac:dyDescent="0.25">
      <c r="A61" s="79" t="s">
        <v>401</v>
      </c>
      <c r="B61" s="79" t="s">
        <v>127</v>
      </c>
      <c r="C61" s="80" t="s">
        <v>3077</v>
      </c>
      <c r="D61" s="80" t="s">
        <v>116</v>
      </c>
      <c r="E61" s="81">
        <v>120874</v>
      </c>
      <c r="F61" s="81">
        <v>29126</v>
      </c>
      <c r="G61" s="111"/>
      <c r="H61" s="80" t="s">
        <v>14</v>
      </c>
      <c r="I61" s="80" t="s">
        <v>7373</v>
      </c>
    </row>
    <row r="62" spans="1:9" ht="15.75" x14ac:dyDescent="0.25">
      <c r="A62" s="79" t="s">
        <v>133</v>
      </c>
      <c r="B62" s="79" t="s">
        <v>134</v>
      </c>
      <c r="C62" s="80" t="s">
        <v>159</v>
      </c>
      <c r="D62" s="80" t="s">
        <v>234</v>
      </c>
      <c r="E62" s="81">
        <v>120000</v>
      </c>
      <c r="F62" s="81">
        <v>32000</v>
      </c>
      <c r="G62" s="111"/>
      <c r="H62" s="80" t="s">
        <v>14</v>
      </c>
      <c r="I62" s="80" t="s">
        <v>7373</v>
      </c>
    </row>
    <row r="63" spans="1:9" ht="15.75" x14ac:dyDescent="0.25">
      <c r="A63" s="86" t="s">
        <v>288</v>
      </c>
      <c r="B63" s="86" t="s">
        <v>289</v>
      </c>
      <c r="C63" s="76" t="s">
        <v>290</v>
      </c>
      <c r="D63" s="76" t="s">
        <v>291</v>
      </c>
      <c r="E63" s="94">
        <v>119781</v>
      </c>
      <c r="F63" s="94"/>
      <c r="G63" s="81"/>
      <c r="H63" s="76" t="s">
        <v>14</v>
      </c>
      <c r="I63" s="76" t="s">
        <v>15</v>
      </c>
    </row>
    <row r="64" spans="1:9" ht="15.75" x14ac:dyDescent="0.25">
      <c r="A64" s="86" t="s">
        <v>2666</v>
      </c>
      <c r="B64" s="86" t="s">
        <v>139</v>
      </c>
      <c r="C64" s="76" t="s">
        <v>449</v>
      </c>
      <c r="D64" s="76" t="s">
        <v>169</v>
      </c>
      <c r="E64" s="94">
        <v>119753</v>
      </c>
      <c r="F64" s="81">
        <v>6000</v>
      </c>
      <c r="G64" s="81"/>
      <c r="H64" s="76" t="s">
        <v>59</v>
      </c>
      <c r="I64" s="80" t="s">
        <v>60</v>
      </c>
    </row>
    <row r="65" spans="1:9" ht="15.75" x14ac:dyDescent="0.25">
      <c r="A65" s="79" t="s">
        <v>4248</v>
      </c>
      <c r="B65" s="79" t="s">
        <v>340</v>
      </c>
      <c r="C65" s="80" t="s">
        <v>4249</v>
      </c>
      <c r="D65" s="80" t="s">
        <v>25</v>
      </c>
      <c r="E65" s="81">
        <v>119638</v>
      </c>
      <c r="F65" s="94"/>
      <c r="G65" s="111"/>
      <c r="H65" s="80" t="s">
        <v>14</v>
      </c>
      <c r="I65" s="80" t="s">
        <v>7373</v>
      </c>
    </row>
    <row r="66" spans="1:9" ht="15.75" x14ac:dyDescent="0.25">
      <c r="A66" s="79" t="s">
        <v>206</v>
      </c>
      <c r="B66" s="79" t="s">
        <v>50</v>
      </c>
      <c r="C66" s="80" t="s">
        <v>159</v>
      </c>
      <c r="D66" s="80" t="s">
        <v>208</v>
      </c>
      <c r="E66" s="81">
        <v>119098</v>
      </c>
      <c r="F66" s="81">
        <v>6000</v>
      </c>
      <c r="G66" s="111"/>
      <c r="H66" s="80" t="s">
        <v>14</v>
      </c>
      <c r="I66" s="80" t="s">
        <v>7373</v>
      </c>
    </row>
    <row r="67" spans="1:9" ht="15.75" x14ac:dyDescent="0.25">
      <c r="A67" s="79" t="s">
        <v>292</v>
      </c>
      <c r="B67" s="79" t="s">
        <v>293</v>
      </c>
      <c r="C67" s="80" t="s">
        <v>56</v>
      </c>
      <c r="D67" s="80" t="s">
        <v>205</v>
      </c>
      <c r="E67" s="81">
        <v>119049</v>
      </c>
      <c r="F67" s="94"/>
      <c r="G67" s="111"/>
      <c r="H67" s="80" t="s">
        <v>59</v>
      </c>
      <c r="I67" s="80" t="s">
        <v>60</v>
      </c>
    </row>
    <row r="68" spans="1:9" ht="15.75" x14ac:dyDescent="0.25">
      <c r="A68" s="86" t="s">
        <v>467</v>
      </c>
      <c r="B68" s="86" t="s">
        <v>8</v>
      </c>
      <c r="C68" s="76" t="s">
        <v>3869</v>
      </c>
      <c r="D68" s="76" t="s">
        <v>962</v>
      </c>
      <c r="E68" s="94">
        <v>118698</v>
      </c>
      <c r="F68" s="94">
        <v>5000</v>
      </c>
      <c r="G68" s="111"/>
      <c r="H68" s="76" t="s">
        <v>14</v>
      </c>
      <c r="I68" s="80" t="s">
        <v>7373</v>
      </c>
    </row>
    <row r="69" spans="1:9" ht="15.75" x14ac:dyDescent="0.25">
      <c r="A69" s="79" t="s">
        <v>222</v>
      </c>
      <c r="B69" s="79" t="s">
        <v>223</v>
      </c>
      <c r="C69" s="80" t="s">
        <v>56</v>
      </c>
      <c r="D69" s="80" t="s">
        <v>169</v>
      </c>
      <c r="E69" s="81">
        <v>118073</v>
      </c>
      <c r="F69" s="94"/>
      <c r="G69" s="81"/>
      <c r="H69" s="80" t="s">
        <v>59</v>
      </c>
      <c r="I69" s="80" t="s">
        <v>60</v>
      </c>
    </row>
    <row r="70" spans="1:9" ht="15.75" x14ac:dyDescent="0.25">
      <c r="A70" s="79" t="s">
        <v>69</v>
      </c>
      <c r="B70" s="79" t="s">
        <v>70</v>
      </c>
      <c r="C70" s="80" t="s">
        <v>3870</v>
      </c>
      <c r="D70" s="80" t="s">
        <v>2582</v>
      </c>
      <c r="E70" s="81">
        <v>118000</v>
      </c>
      <c r="F70" s="81">
        <v>8000</v>
      </c>
      <c r="G70" s="111"/>
      <c r="H70" s="80" t="s">
        <v>14</v>
      </c>
      <c r="I70" s="80" t="s">
        <v>7373</v>
      </c>
    </row>
    <row r="71" spans="1:9" ht="15.75" x14ac:dyDescent="0.25">
      <c r="A71" s="79" t="s">
        <v>315</v>
      </c>
      <c r="B71" s="79" t="s">
        <v>316</v>
      </c>
      <c r="C71" s="80" t="s">
        <v>317</v>
      </c>
      <c r="D71" s="80" t="s">
        <v>33</v>
      </c>
      <c r="E71" s="81">
        <v>116884</v>
      </c>
      <c r="F71" s="94"/>
      <c r="G71" s="81"/>
      <c r="H71" s="80" t="s">
        <v>14</v>
      </c>
      <c r="I71" s="80" t="s">
        <v>15</v>
      </c>
    </row>
    <row r="72" spans="1:9" ht="15.75" x14ac:dyDescent="0.25">
      <c r="A72" s="79" t="s">
        <v>150</v>
      </c>
      <c r="B72" s="79" t="s">
        <v>151</v>
      </c>
      <c r="C72" s="80" t="s">
        <v>153</v>
      </c>
      <c r="D72" s="80" t="s">
        <v>45</v>
      </c>
      <c r="E72" s="81">
        <v>116489</v>
      </c>
      <c r="F72" s="81">
        <v>8667</v>
      </c>
      <c r="G72" s="111"/>
      <c r="H72" s="80" t="s">
        <v>14</v>
      </c>
      <c r="I72" s="80" t="s">
        <v>7373</v>
      </c>
    </row>
    <row r="73" spans="1:9" ht="15.75" x14ac:dyDescent="0.25">
      <c r="A73" s="79" t="s">
        <v>226</v>
      </c>
      <c r="B73" s="79" t="s">
        <v>227</v>
      </c>
      <c r="C73" s="80" t="s">
        <v>4250</v>
      </c>
      <c r="D73" s="80" t="s">
        <v>211</v>
      </c>
      <c r="E73" s="81">
        <v>116415</v>
      </c>
      <c r="F73" s="81">
        <v>5000</v>
      </c>
      <c r="G73" s="111"/>
      <c r="H73" s="80" t="s">
        <v>59</v>
      </c>
      <c r="I73" s="80" t="s">
        <v>60</v>
      </c>
    </row>
    <row r="74" spans="1:9" ht="15.75" x14ac:dyDescent="0.25">
      <c r="A74" s="86" t="s">
        <v>168</v>
      </c>
      <c r="B74" s="86" t="s">
        <v>55</v>
      </c>
      <c r="C74" s="76" t="s">
        <v>195</v>
      </c>
      <c r="D74" s="76" t="s">
        <v>169</v>
      </c>
      <c r="E74" s="94">
        <v>116138</v>
      </c>
      <c r="F74" s="94"/>
      <c r="G74" s="81"/>
      <c r="H74" s="76" t="s">
        <v>59</v>
      </c>
      <c r="I74" s="80" t="s">
        <v>60</v>
      </c>
    </row>
    <row r="75" spans="1:9" ht="15.75" x14ac:dyDescent="0.25">
      <c r="A75" s="79" t="s">
        <v>183</v>
      </c>
      <c r="B75" s="79" t="s">
        <v>184</v>
      </c>
      <c r="C75" s="80" t="s">
        <v>195</v>
      </c>
      <c r="D75" s="80" t="s">
        <v>169</v>
      </c>
      <c r="E75" s="81">
        <v>116134</v>
      </c>
      <c r="F75" s="94"/>
      <c r="G75" s="81"/>
      <c r="H75" s="80" t="s">
        <v>59</v>
      </c>
      <c r="I75" s="80" t="s">
        <v>60</v>
      </c>
    </row>
    <row r="76" spans="1:9" ht="15.75" x14ac:dyDescent="0.25">
      <c r="A76" s="79" t="s">
        <v>229</v>
      </c>
      <c r="B76" s="79" t="s">
        <v>230</v>
      </c>
      <c r="C76" s="80" t="s">
        <v>195</v>
      </c>
      <c r="D76" s="80" t="s">
        <v>169</v>
      </c>
      <c r="E76" s="81">
        <v>115204</v>
      </c>
      <c r="F76" s="94"/>
      <c r="G76" s="81"/>
      <c r="H76" s="80" t="s">
        <v>59</v>
      </c>
      <c r="I76" s="80" t="s">
        <v>60</v>
      </c>
    </row>
    <row r="77" spans="1:9" ht="15.75" x14ac:dyDescent="0.25">
      <c r="A77" s="79" t="s">
        <v>272</v>
      </c>
      <c r="B77" s="79" t="s">
        <v>67</v>
      </c>
      <c r="C77" s="80" t="s">
        <v>201</v>
      </c>
      <c r="D77" s="80" t="s">
        <v>109</v>
      </c>
      <c r="E77" s="81">
        <v>115000</v>
      </c>
      <c r="F77" s="94"/>
      <c r="G77" s="111"/>
      <c r="H77" s="80" t="s">
        <v>59</v>
      </c>
      <c r="I77" s="80" t="s">
        <v>60</v>
      </c>
    </row>
    <row r="78" spans="1:9" ht="15.75" x14ac:dyDescent="0.25">
      <c r="A78" s="79" t="s">
        <v>4251</v>
      </c>
      <c r="B78" s="79" t="s">
        <v>4252</v>
      </c>
      <c r="C78" s="80" t="s">
        <v>314</v>
      </c>
      <c r="D78" s="80" t="s">
        <v>373</v>
      </c>
      <c r="E78" s="81">
        <v>114389</v>
      </c>
      <c r="F78" s="94"/>
      <c r="G78" s="111"/>
      <c r="H78" s="80" t="s">
        <v>59</v>
      </c>
      <c r="I78" s="80" t="s">
        <v>60</v>
      </c>
    </row>
    <row r="79" spans="1:9" ht="15.75" x14ac:dyDescent="0.25">
      <c r="A79" s="79" t="s">
        <v>212</v>
      </c>
      <c r="B79" s="79" t="s">
        <v>213</v>
      </c>
      <c r="C79" s="80" t="s">
        <v>56</v>
      </c>
      <c r="D79" s="80" t="s">
        <v>109</v>
      </c>
      <c r="E79" s="81">
        <v>113406</v>
      </c>
      <c r="F79" s="94"/>
      <c r="G79" s="111"/>
      <c r="H79" s="80" t="s">
        <v>59</v>
      </c>
      <c r="I79" s="80" t="s">
        <v>60</v>
      </c>
    </row>
    <row r="80" spans="1:9" ht="15.75" x14ac:dyDescent="0.25">
      <c r="A80" s="79" t="s">
        <v>235</v>
      </c>
      <c r="B80" s="79" t="s">
        <v>236</v>
      </c>
      <c r="C80" s="80" t="s">
        <v>56</v>
      </c>
      <c r="D80" s="80" t="s">
        <v>169</v>
      </c>
      <c r="E80" s="81">
        <v>113271</v>
      </c>
      <c r="F80" s="94"/>
      <c r="G80" s="81"/>
      <c r="H80" s="80" t="s">
        <v>59</v>
      </c>
      <c r="I80" s="80" t="s">
        <v>60</v>
      </c>
    </row>
    <row r="81" spans="1:9" ht="15.75" x14ac:dyDescent="0.25">
      <c r="A81" s="79" t="s">
        <v>231</v>
      </c>
      <c r="B81" s="79" t="s">
        <v>232</v>
      </c>
      <c r="C81" s="80" t="s">
        <v>56</v>
      </c>
      <c r="D81" s="80" t="s">
        <v>234</v>
      </c>
      <c r="E81" s="81">
        <v>113253</v>
      </c>
      <c r="F81" s="94"/>
      <c r="G81" s="111"/>
      <c r="H81" s="80" t="s">
        <v>59</v>
      </c>
      <c r="I81" s="80" t="s">
        <v>60</v>
      </c>
    </row>
    <row r="82" spans="1:9" ht="15.75" x14ac:dyDescent="0.25">
      <c r="A82" s="79" t="s">
        <v>216</v>
      </c>
      <c r="B82" s="79" t="s">
        <v>217</v>
      </c>
      <c r="C82" s="80" t="s">
        <v>201</v>
      </c>
      <c r="D82" s="80" t="s">
        <v>169</v>
      </c>
      <c r="E82" s="81">
        <v>112593</v>
      </c>
      <c r="F82" s="94"/>
      <c r="G82" s="81"/>
      <c r="H82" s="80" t="s">
        <v>59</v>
      </c>
      <c r="I82" s="80" t="s">
        <v>60</v>
      </c>
    </row>
    <row r="83" spans="1:9" ht="15.75" x14ac:dyDescent="0.25">
      <c r="A83" s="79" t="s">
        <v>367</v>
      </c>
      <c r="B83" s="79" t="s">
        <v>35</v>
      </c>
      <c r="C83" s="80" t="s">
        <v>368</v>
      </c>
      <c r="D83" s="80" t="s">
        <v>80</v>
      </c>
      <c r="E83" s="81">
        <v>112445</v>
      </c>
      <c r="F83" s="94"/>
      <c r="G83" s="81"/>
      <c r="H83" s="80" t="s">
        <v>14</v>
      </c>
      <c r="I83" s="80" t="s">
        <v>15</v>
      </c>
    </row>
    <row r="84" spans="1:9" ht="15.75" x14ac:dyDescent="0.25">
      <c r="A84" s="86" t="s">
        <v>369</v>
      </c>
      <c r="B84" s="86" t="s">
        <v>349</v>
      </c>
      <c r="C84" s="76" t="s">
        <v>370</v>
      </c>
      <c r="D84" s="76" t="s">
        <v>371</v>
      </c>
      <c r="E84" s="81">
        <v>112200</v>
      </c>
      <c r="F84" s="94"/>
      <c r="G84" s="81"/>
      <c r="H84" s="76" t="s">
        <v>14</v>
      </c>
      <c r="I84" s="76" t="s">
        <v>15</v>
      </c>
    </row>
    <row r="85" spans="1:9" ht="15.75" x14ac:dyDescent="0.25">
      <c r="A85" s="86" t="s">
        <v>2597</v>
      </c>
      <c r="B85" s="86" t="s">
        <v>55</v>
      </c>
      <c r="C85" s="76" t="s">
        <v>56</v>
      </c>
      <c r="D85" s="76" t="s">
        <v>93</v>
      </c>
      <c r="E85" s="94">
        <v>109555</v>
      </c>
      <c r="F85" s="94"/>
      <c r="G85" s="111"/>
      <c r="H85" s="76" t="s">
        <v>59</v>
      </c>
      <c r="I85" s="80" t="s">
        <v>60</v>
      </c>
    </row>
    <row r="86" spans="1:9" ht="15.75" x14ac:dyDescent="0.25">
      <c r="A86" s="79" t="s">
        <v>3875</v>
      </c>
      <c r="B86" s="79" t="s">
        <v>50</v>
      </c>
      <c r="C86" s="80" t="s">
        <v>3876</v>
      </c>
      <c r="D86" s="80" t="s">
        <v>547</v>
      </c>
      <c r="E86" s="81">
        <v>109131</v>
      </c>
      <c r="F86" s="94"/>
      <c r="G86" s="81"/>
      <c r="H86" s="80" t="s">
        <v>14</v>
      </c>
      <c r="I86" s="80" t="s">
        <v>15</v>
      </c>
    </row>
    <row r="87" spans="1:9" ht="15.75" x14ac:dyDescent="0.25">
      <c r="A87" s="79" t="s">
        <v>318</v>
      </c>
      <c r="B87" s="79" t="s">
        <v>319</v>
      </c>
      <c r="C87" s="80" t="s">
        <v>320</v>
      </c>
      <c r="D87" s="80" t="s">
        <v>321</v>
      </c>
      <c r="E87" s="81">
        <v>109120</v>
      </c>
      <c r="F87" s="94"/>
      <c r="G87" s="81"/>
      <c r="H87" s="80" t="s">
        <v>14</v>
      </c>
      <c r="I87" s="80" t="s">
        <v>15</v>
      </c>
    </row>
    <row r="88" spans="1:9" ht="15.75" x14ac:dyDescent="0.25">
      <c r="A88" s="79" t="s">
        <v>4253</v>
      </c>
      <c r="B88" s="79" t="s">
        <v>507</v>
      </c>
      <c r="C88" s="80" t="s">
        <v>201</v>
      </c>
      <c r="D88" s="80" t="s">
        <v>169</v>
      </c>
      <c r="E88" s="81">
        <v>108842</v>
      </c>
      <c r="F88" s="94"/>
      <c r="G88" s="81"/>
      <c r="H88" s="80" t="s">
        <v>59</v>
      </c>
      <c r="I88" s="80" t="s">
        <v>60</v>
      </c>
    </row>
    <row r="89" spans="1:9" ht="15.75" x14ac:dyDescent="0.25">
      <c r="A89" s="79" t="s">
        <v>267</v>
      </c>
      <c r="B89" s="79" t="s">
        <v>268</v>
      </c>
      <c r="C89" s="80" t="s">
        <v>269</v>
      </c>
      <c r="D89" s="80" t="s">
        <v>270</v>
      </c>
      <c r="E89" s="81">
        <v>108225</v>
      </c>
      <c r="F89" s="94"/>
      <c r="G89" s="111"/>
      <c r="H89" s="80" t="s">
        <v>59</v>
      </c>
      <c r="I89" s="80" t="s">
        <v>60</v>
      </c>
    </row>
    <row r="90" spans="1:9" ht="15.75" x14ac:dyDescent="0.25">
      <c r="A90" s="79" t="s">
        <v>247</v>
      </c>
      <c r="B90" s="79" t="s">
        <v>248</v>
      </c>
      <c r="C90" s="80" t="s">
        <v>56</v>
      </c>
      <c r="D90" s="80" t="s">
        <v>3871</v>
      </c>
      <c r="E90" s="81">
        <v>108140</v>
      </c>
      <c r="F90" s="94"/>
      <c r="G90" s="111"/>
      <c r="H90" s="80" t="s">
        <v>59</v>
      </c>
      <c r="I90" s="80" t="s">
        <v>60</v>
      </c>
    </row>
    <row r="91" spans="1:9" ht="15.75" x14ac:dyDescent="0.25">
      <c r="A91" s="79" t="s">
        <v>265</v>
      </c>
      <c r="B91" s="79" t="s">
        <v>266</v>
      </c>
      <c r="C91" s="80" t="s">
        <v>195</v>
      </c>
      <c r="D91" s="80" t="s">
        <v>205</v>
      </c>
      <c r="E91" s="81">
        <v>107770</v>
      </c>
      <c r="F91" s="94"/>
      <c r="G91" s="111"/>
      <c r="H91" s="80" t="s">
        <v>59</v>
      </c>
      <c r="I91" s="80" t="s">
        <v>60</v>
      </c>
    </row>
    <row r="92" spans="1:9" ht="15.75" x14ac:dyDescent="0.25">
      <c r="A92" s="86" t="s">
        <v>281</v>
      </c>
      <c r="B92" s="86" t="s">
        <v>282</v>
      </c>
      <c r="C92" s="76" t="s">
        <v>283</v>
      </c>
      <c r="D92" s="76" t="s">
        <v>284</v>
      </c>
      <c r="E92" s="94">
        <v>107640</v>
      </c>
      <c r="F92" s="94"/>
      <c r="G92" s="81"/>
      <c r="H92" s="76" t="s">
        <v>14</v>
      </c>
      <c r="I92" s="76" t="s">
        <v>15</v>
      </c>
    </row>
    <row r="93" spans="1:9" ht="15.75" x14ac:dyDescent="0.25">
      <c r="A93" s="79" t="s">
        <v>278</v>
      </c>
      <c r="B93" s="79" t="s">
        <v>279</v>
      </c>
      <c r="C93" s="80" t="s">
        <v>56</v>
      </c>
      <c r="D93" s="80" t="s">
        <v>280</v>
      </c>
      <c r="E93" s="81">
        <v>106928</v>
      </c>
      <c r="F93" s="94"/>
      <c r="G93" s="111"/>
      <c r="H93" s="80" t="s">
        <v>59</v>
      </c>
      <c r="I93" s="80" t="s">
        <v>60</v>
      </c>
    </row>
    <row r="94" spans="1:9" ht="15.75" x14ac:dyDescent="0.25">
      <c r="A94" s="86" t="s">
        <v>343</v>
      </c>
      <c r="B94" s="86" t="s">
        <v>344</v>
      </c>
      <c r="C94" s="76" t="s">
        <v>3878</v>
      </c>
      <c r="D94" s="76" t="s">
        <v>53</v>
      </c>
      <c r="E94" s="81">
        <v>106826</v>
      </c>
      <c r="F94" s="94"/>
      <c r="G94" s="81"/>
      <c r="H94" s="76" t="s">
        <v>14</v>
      </c>
      <c r="I94" s="76" t="s">
        <v>15</v>
      </c>
    </row>
    <row r="95" spans="1:9" ht="15.75" x14ac:dyDescent="0.25">
      <c r="A95" s="79" t="s">
        <v>196</v>
      </c>
      <c r="B95" s="79" t="s">
        <v>43</v>
      </c>
      <c r="C95" s="80" t="s">
        <v>3411</v>
      </c>
      <c r="D95" s="80" t="s">
        <v>198</v>
      </c>
      <c r="E95" s="81">
        <v>106757</v>
      </c>
      <c r="F95" s="81">
        <v>2500</v>
      </c>
      <c r="G95" s="111"/>
      <c r="H95" s="80" t="s">
        <v>14</v>
      </c>
      <c r="I95" s="80" t="s">
        <v>7373</v>
      </c>
    </row>
    <row r="96" spans="1:9" ht="15.75" x14ac:dyDescent="0.25">
      <c r="A96" s="112" t="s">
        <v>1926</v>
      </c>
      <c r="B96" s="112" t="s">
        <v>17</v>
      </c>
      <c r="C96" s="113" t="s">
        <v>159</v>
      </c>
      <c r="D96" s="113" t="s">
        <v>249</v>
      </c>
      <c r="E96" s="114">
        <v>106712</v>
      </c>
      <c r="F96" s="114">
        <v>6000</v>
      </c>
      <c r="G96" s="115"/>
      <c r="H96" s="113" t="s">
        <v>59</v>
      </c>
      <c r="I96" s="80" t="s">
        <v>60</v>
      </c>
    </row>
    <row r="97" spans="1:9" ht="15.75" x14ac:dyDescent="0.25">
      <c r="A97" s="79" t="s">
        <v>294</v>
      </c>
      <c r="B97" s="79" t="s">
        <v>86</v>
      </c>
      <c r="C97" s="80" t="s">
        <v>56</v>
      </c>
      <c r="D97" s="80" t="s">
        <v>221</v>
      </c>
      <c r="E97" s="81">
        <v>106262</v>
      </c>
      <c r="F97" s="94"/>
      <c r="G97" s="111"/>
      <c r="H97" s="80" t="s">
        <v>59</v>
      </c>
      <c r="I97" s="80" t="s">
        <v>60</v>
      </c>
    </row>
    <row r="98" spans="1:9" ht="15.75" x14ac:dyDescent="0.25">
      <c r="A98" s="79" t="s">
        <v>2676</v>
      </c>
      <c r="B98" s="79" t="s">
        <v>210</v>
      </c>
      <c r="C98" s="80" t="s">
        <v>4254</v>
      </c>
      <c r="D98" s="80" t="s">
        <v>205</v>
      </c>
      <c r="E98" s="81">
        <v>106250</v>
      </c>
      <c r="F98" s="94"/>
      <c r="G98" s="111"/>
      <c r="H98" s="80" t="s">
        <v>59</v>
      </c>
      <c r="I98" s="80" t="s">
        <v>60</v>
      </c>
    </row>
    <row r="99" spans="1:9" ht="15.75" x14ac:dyDescent="0.25">
      <c r="A99" s="79" t="s">
        <v>299</v>
      </c>
      <c r="B99" s="79" t="s">
        <v>300</v>
      </c>
      <c r="C99" s="80" t="s">
        <v>301</v>
      </c>
      <c r="D99" s="80" t="s">
        <v>302</v>
      </c>
      <c r="E99" s="81">
        <v>106218</v>
      </c>
      <c r="F99" s="116"/>
      <c r="G99" s="111"/>
      <c r="H99" s="80" t="s">
        <v>59</v>
      </c>
      <c r="I99" s="80" t="s">
        <v>60</v>
      </c>
    </row>
    <row r="100" spans="1:9" ht="15.75" x14ac:dyDescent="0.25">
      <c r="A100" s="86" t="s">
        <v>273</v>
      </c>
      <c r="B100" s="86" t="s">
        <v>8</v>
      </c>
      <c r="C100" s="76" t="s">
        <v>274</v>
      </c>
      <c r="D100" s="76" t="s">
        <v>93</v>
      </c>
      <c r="E100" s="94">
        <v>106150</v>
      </c>
      <c r="F100" s="81">
        <v>8000</v>
      </c>
      <c r="G100" s="111"/>
      <c r="H100" s="76" t="s">
        <v>14</v>
      </c>
      <c r="I100" s="80" t="s">
        <v>7373</v>
      </c>
    </row>
    <row r="101" spans="1:9" ht="15.75" x14ac:dyDescent="0.25">
      <c r="A101" s="79" t="s">
        <v>3868</v>
      </c>
      <c r="B101" s="79" t="s">
        <v>8</v>
      </c>
      <c r="C101" s="80" t="s">
        <v>3410</v>
      </c>
      <c r="D101" s="80" t="s">
        <v>11</v>
      </c>
      <c r="E101" s="81">
        <v>106050</v>
      </c>
      <c r="F101" s="94"/>
      <c r="G101" s="81"/>
      <c r="H101" s="80" t="s">
        <v>14</v>
      </c>
      <c r="I101" s="80" t="s">
        <v>15</v>
      </c>
    </row>
    <row r="102" spans="1:9" ht="15.75" x14ac:dyDescent="0.25">
      <c r="A102" s="79" t="s">
        <v>335</v>
      </c>
      <c r="B102" s="79" t="s">
        <v>336</v>
      </c>
      <c r="C102" s="80" t="s">
        <v>337</v>
      </c>
      <c r="D102" s="80" t="s">
        <v>48</v>
      </c>
      <c r="E102" s="81">
        <v>105890</v>
      </c>
      <c r="F102" s="81">
        <v>8000</v>
      </c>
      <c r="G102" s="81"/>
      <c r="H102" s="80" t="s">
        <v>14</v>
      </c>
      <c r="I102" s="80" t="s">
        <v>7373</v>
      </c>
    </row>
    <row r="103" spans="1:9" ht="15.75" x14ac:dyDescent="0.25">
      <c r="A103" s="79" t="s">
        <v>3872</v>
      </c>
      <c r="B103" s="79" t="s">
        <v>956</v>
      </c>
      <c r="C103" s="80" t="s">
        <v>56</v>
      </c>
      <c r="D103" s="80" t="s">
        <v>3871</v>
      </c>
      <c r="E103" s="81">
        <v>105238</v>
      </c>
      <c r="F103" s="94"/>
      <c r="G103" s="111"/>
      <c r="H103" s="80" t="s">
        <v>59</v>
      </c>
      <c r="I103" s="80" t="s">
        <v>60</v>
      </c>
    </row>
    <row r="104" spans="1:9" ht="15.75" x14ac:dyDescent="0.25">
      <c r="A104" s="79" t="s">
        <v>4255</v>
      </c>
      <c r="B104" s="79" t="s">
        <v>3819</v>
      </c>
      <c r="C104" s="80" t="s">
        <v>517</v>
      </c>
      <c r="D104" s="80" t="s">
        <v>48</v>
      </c>
      <c r="E104" s="81">
        <v>105126</v>
      </c>
      <c r="F104" s="81">
        <v>8000</v>
      </c>
      <c r="G104" s="81"/>
      <c r="H104" s="80" t="s">
        <v>14</v>
      </c>
      <c r="I104" s="80" t="s">
        <v>7373</v>
      </c>
    </row>
    <row r="105" spans="1:9" ht="15.75" x14ac:dyDescent="0.25">
      <c r="A105" s="79" t="s">
        <v>275</v>
      </c>
      <c r="B105" s="79" t="s">
        <v>276</v>
      </c>
      <c r="C105" s="80" t="s">
        <v>159</v>
      </c>
      <c r="D105" s="80" t="s">
        <v>277</v>
      </c>
      <c r="E105" s="81">
        <v>104715</v>
      </c>
      <c r="F105" s="81">
        <v>4000</v>
      </c>
      <c r="G105" s="111"/>
      <c r="H105" s="80" t="s">
        <v>59</v>
      </c>
      <c r="I105" s="80" t="s">
        <v>60</v>
      </c>
    </row>
    <row r="106" spans="1:9" ht="15.75" x14ac:dyDescent="0.25">
      <c r="A106" s="79" t="s">
        <v>331</v>
      </c>
      <c r="B106" s="79" t="s">
        <v>332</v>
      </c>
      <c r="C106" s="80" t="s">
        <v>56</v>
      </c>
      <c r="D106" s="80" t="s">
        <v>258</v>
      </c>
      <c r="E106" s="81">
        <v>104703</v>
      </c>
      <c r="F106" s="94"/>
      <c r="G106" s="111"/>
      <c r="H106" s="80" t="s">
        <v>59</v>
      </c>
      <c r="I106" s="80" t="s">
        <v>60</v>
      </c>
    </row>
    <row r="107" spans="1:9" ht="15.75" x14ac:dyDescent="0.25">
      <c r="A107" s="86" t="s">
        <v>271</v>
      </c>
      <c r="B107" s="86" t="s">
        <v>78</v>
      </c>
      <c r="C107" s="76" t="s">
        <v>195</v>
      </c>
      <c r="D107" s="76" t="s">
        <v>109</v>
      </c>
      <c r="E107" s="94">
        <v>104191</v>
      </c>
      <c r="F107" s="94"/>
      <c r="G107" s="111"/>
      <c r="H107" s="76" t="s">
        <v>59</v>
      </c>
      <c r="I107" s="80" t="s">
        <v>60</v>
      </c>
    </row>
    <row r="108" spans="1:9" ht="15.75" x14ac:dyDescent="0.25">
      <c r="A108" s="79" t="s">
        <v>3099</v>
      </c>
      <c r="B108" s="79" t="s">
        <v>431</v>
      </c>
      <c r="C108" s="80" t="s">
        <v>4256</v>
      </c>
      <c r="D108" s="80" t="s">
        <v>3882</v>
      </c>
      <c r="E108" s="81">
        <v>104173</v>
      </c>
      <c r="F108" s="94"/>
      <c r="G108" s="81"/>
      <c r="H108" s="80" t="s">
        <v>14</v>
      </c>
      <c r="I108" s="80" t="s">
        <v>15</v>
      </c>
    </row>
    <row r="109" spans="1:9" ht="15.75" x14ac:dyDescent="0.25">
      <c r="A109" s="79" t="s">
        <v>346</v>
      </c>
      <c r="B109" s="79" t="s">
        <v>347</v>
      </c>
      <c r="C109" s="80" t="s">
        <v>201</v>
      </c>
      <c r="D109" s="80" t="s">
        <v>205</v>
      </c>
      <c r="E109" s="81">
        <v>103800</v>
      </c>
      <c r="F109" s="94"/>
      <c r="G109" s="111"/>
      <c r="H109" s="80" t="s">
        <v>59</v>
      </c>
      <c r="I109" s="80" t="s">
        <v>60</v>
      </c>
    </row>
    <row r="110" spans="1:9" ht="15.75" x14ac:dyDescent="0.25">
      <c r="A110" s="79" t="s">
        <v>550</v>
      </c>
      <c r="B110" s="79" t="s">
        <v>1379</v>
      </c>
      <c r="C110" s="80" t="s">
        <v>2688</v>
      </c>
      <c r="D110" s="80" t="s">
        <v>65</v>
      </c>
      <c r="E110" s="81">
        <v>103463</v>
      </c>
      <c r="F110" s="94"/>
      <c r="G110" s="81"/>
      <c r="H110" s="80" t="s">
        <v>14</v>
      </c>
      <c r="I110" s="80" t="s">
        <v>15</v>
      </c>
    </row>
    <row r="111" spans="1:9" ht="15.75" x14ac:dyDescent="0.25">
      <c r="A111" s="79" t="s">
        <v>2988</v>
      </c>
      <c r="B111" s="79" t="s">
        <v>893</v>
      </c>
      <c r="C111" s="80" t="s">
        <v>3883</v>
      </c>
      <c r="D111" s="80" t="s">
        <v>505</v>
      </c>
      <c r="E111" s="81">
        <v>103276</v>
      </c>
      <c r="F111" s="81">
        <v>10000</v>
      </c>
      <c r="G111" s="81"/>
      <c r="H111" s="80" t="s">
        <v>14</v>
      </c>
      <c r="I111" s="80" t="s">
        <v>15</v>
      </c>
    </row>
    <row r="112" spans="1:9" ht="15.75" x14ac:dyDescent="0.25">
      <c r="A112" s="79" t="s">
        <v>4257</v>
      </c>
      <c r="B112" s="79" t="s">
        <v>944</v>
      </c>
      <c r="C112" s="80" t="s">
        <v>195</v>
      </c>
      <c r="D112" s="80" t="s">
        <v>109</v>
      </c>
      <c r="E112" s="81">
        <v>103269</v>
      </c>
      <c r="F112" s="94"/>
      <c r="G112" s="111"/>
      <c r="H112" s="80" t="s">
        <v>59</v>
      </c>
      <c r="I112" s="80" t="s">
        <v>60</v>
      </c>
    </row>
    <row r="113" spans="1:9" ht="15.75" x14ac:dyDescent="0.25">
      <c r="A113" s="79" t="s">
        <v>3874</v>
      </c>
      <c r="B113" s="79" t="s">
        <v>263</v>
      </c>
      <c r="C113" s="80" t="s">
        <v>56</v>
      </c>
      <c r="D113" s="80" t="s">
        <v>501</v>
      </c>
      <c r="E113" s="81">
        <v>103125</v>
      </c>
      <c r="F113" s="94"/>
      <c r="G113" s="111"/>
      <c r="H113" s="80" t="s">
        <v>59</v>
      </c>
      <c r="I113" s="80" t="s">
        <v>60</v>
      </c>
    </row>
    <row r="114" spans="1:9" ht="15.75" x14ac:dyDescent="0.25">
      <c r="A114" s="79" t="s">
        <v>97</v>
      </c>
      <c r="B114" s="79" t="s">
        <v>4258</v>
      </c>
      <c r="C114" s="80" t="s">
        <v>56</v>
      </c>
      <c r="D114" s="80" t="s">
        <v>163</v>
      </c>
      <c r="E114" s="81">
        <v>102892</v>
      </c>
      <c r="F114" s="81">
        <v>12000</v>
      </c>
      <c r="G114" s="111"/>
      <c r="H114" s="80" t="s">
        <v>59</v>
      </c>
      <c r="I114" s="80" t="s">
        <v>60</v>
      </c>
    </row>
    <row r="115" spans="1:9" ht="15.75" x14ac:dyDescent="0.25">
      <c r="A115" s="79" t="s">
        <v>2686</v>
      </c>
      <c r="B115" s="79" t="s">
        <v>1499</v>
      </c>
      <c r="C115" s="80" t="s">
        <v>2687</v>
      </c>
      <c r="D115" s="80" t="s">
        <v>53</v>
      </c>
      <c r="E115" s="81">
        <v>102791</v>
      </c>
      <c r="F115" s="94"/>
      <c r="G115" s="81"/>
      <c r="H115" s="80" t="s">
        <v>14</v>
      </c>
      <c r="I115" s="80" t="s">
        <v>15</v>
      </c>
    </row>
    <row r="116" spans="1:9" ht="15.75" x14ac:dyDescent="0.25">
      <c r="A116" s="79" t="s">
        <v>372</v>
      </c>
      <c r="B116" s="79" t="s">
        <v>91</v>
      </c>
      <c r="C116" s="80" t="s">
        <v>159</v>
      </c>
      <c r="D116" s="80" t="s">
        <v>373</v>
      </c>
      <c r="E116" s="81">
        <v>102663</v>
      </c>
      <c r="F116" s="81">
        <v>8000</v>
      </c>
      <c r="G116" s="111"/>
      <c r="H116" s="80" t="s">
        <v>14</v>
      </c>
      <c r="I116" s="80" t="s">
        <v>7373</v>
      </c>
    </row>
    <row r="117" spans="1:9" ht="15.75" x14ac:dyDescent="0.25">
      <c r="A117" s="79" t="s">
        <v>285</v>
      </c>
      <c r="B117" s="79" t="s">
        <v>286</v>
      </c>
      <c r="C117" s="80" t="s">
        <v>195</v>
      </c>
      <c r="D117" s="80" t="s">
        <v>109</v>
      </c>
      <c r="E117" s="81">
        <v>102630</v>
      </c>
      <c r="F117" s="94"/>
      <c r="G117" s="111"/>
      <c r="H117" s="80" t="s">
        <v>59</v>
      </c>
      <c r="I117" s="80" t="s">
        <v>60</v>
      </c>
    </row>
    <row r="118" spans="1:9" ht="15.75" x14ac:dyDescent="0.25">
      <c r="A118" s="112" t="s">
        <v>1726</v>
      </c>
      <c r="B118" s="112" t="s">
        <v>3421</v>
      </c>
      <c r="C118" s="113" t="s">
        <v>56</v>
      </c>
      <c r="D118" s="113" t="s">
        <v>249</v>
      </c>
      <c r="E118" s="114">
        <v>102338</v>
      </c>
      <c r="F118" s="117"/>
      <c r="G118" s="115"/>
      <c r="H118" s="113" t="s">
        <v>59</v>
      </c>
      <c r="I118" s="80" t="s">
        <v>60</v>
      </c>
    </row>
    <row r="119" spans="1:9" ht="15.75" x14ac:dyDescent="0.25">
      <c r="A119" s="79" t="s">
        <v>374</v>
      </c>
      <c r="B119" s="79" t="s">
        <v>50</v>
      </c>
      <c r="C119" s="80" t="s">
        <v>375</v>
      </c>
      <c r="D119" s="80" t="s">
        <v>163</v>
      </c>
      <c r="E119" s="81">
        <v>102130</v>
      </c>
      <c r="F119" s="81">
        <v>6000</v>
      </c>
      <c r="G119" s="111"/>
      <c r="H119" s="80" t="s">
        <v>14</v>
      </c>
      <c r="I119" s="80" t="s">
        <v>7373</v>
      </c>
    </row>
    <row r="120" spans="1:9" ht="15.75" x14ac:dyDescent="0.25">
      <c r="A120" s="86" t="s">
        <v>2680</v>
      </c>
      <c r="B120" s="86" t="s">
        <v>445</v>
      </c>
      <c r="C120" s="76" t="s">
        <v>2681</v>
      </c>
      <c r="D120" s="76" t="s">
        <v>599</v>
      </c>
      <c r="E120" s="81">
        <v>102082</v>
      </c>
      <c r="F120" s="94"/>
      <c r="G120" s="81"/>
      <c r="H120" s="76" t="s">
        <v>14</v>
      </c>
      <c r="I120" s="76" t="s">
        <v>15</v>
      </c>
    </row>
    <row r="121" spans="1:9" ht="15.75" x14ac:dyDescent="0.25">
      <c r="A121" s="79" t="s">
        <v>848</v>
      </c>
      <c r="B121" s="79" t="s">
        <v>1192</v>
      </c>
      <c r="C121" s="80" t="s">
        <v>449</v>
      </c>
      <c r="D121" s="80" t="s">
        <v>205</v>
      </c>
      <c r="E121" s="81">
        <v>101961</v>
      </c>
      <c r="F121" s="81">
        <v>8000</v>
      </c>
      <c r="G121" s="111"/>
      <c r="H121" s="80" t="s">
        <v>59</v>
      </c>
      <c r="I121" s="80" t="s">
        <v>60</v>
      </c>
    </row>
    <row r="122" spans="1:9" ht="15.75" x14ac:dyDescent="0.25">
      <c r="A122" s="79" t="s">
        <v>4259</v>
      </c>
      <c r="B122" s="79" t="s">
        <v>4260</v>
      </c>
      <c r="C122" s="80" t="s">
        <v>4261</v>
      </c>
      <c r="D122" s="80" t="s">
        <v>1454</v>
      </c>
      <c r="E122" s="81">
        <v>101911</v>
      </c>
      <c r="F122" s="81">
        <v>7000</v>
      </c>
      <c r="G122" s="81"/>
      <c r="H122" s="80" t="s">
        <v>14</v>
      </c>
      <c r="I122" s="80" t="s">
        <v>15</v>
      </c>
    </row>
    <row r="123" spans="1:9" ht="15.75" x14ac:dyDescent="0.25">
      <c r="A123" s="79" t="s">
        <v>322</v>
      </c>
      <c r="B123" s="79" t="s">
        <v>323</v>
      </c>
      <c r="C123" s="80" t="s">
        <v>195</v>
      </c>
      <c r="D123" s="80" t="s">
        <v>109</v>
      </c>
      <c r="E123" s="81">
        <v>101833</v>
      </c>
      <c r="F123" s="94"/>
      <c r="G123" s="111"/>
      <c r="H123" s="80" t="s">
        <v>59</v>
      </c>
      <c r="I123" s="80" t="s">
        <v>60</v>
      </c>
    </row>
    <row r="124" spans="1:9" ht="15.75" x14ac:dyDescent="0.25">
      <c r="A124" s="79" t="s">
        <v>3888</v>
      </c>
      <c r="B124" s="79" t="s">
        <v>3889</v>
      </c>
      <c r="C124" s="80" t="s">
        <v>3890</v>
      </c>
      <c r="D124" s="80" t="s">
        <v>113</v>
      </c>
      <c r="E124" s="81">
        <v>101572</v>
      </c>
      <c r="F124" s="94"/>
      <c r="G124" s="81"/>
      <c r="H124" s="80" t="s">
        <v>14</v>
      </c>
      <c r="I124" s="80" t="s">
        <v>15</v>
      </c>
    </row>
    <row r="125" spans="1:9" ht="15.75" x14ac:dyDescent="0.25">
      <c r="A125" s="79" t="s">
        <v>550</v>
      </c>
      <c r="B125" s="79" t="s">
        <v>551</v>
      </c>
      <c r="C125" s="80" t="s">
        <v>159</v>
      </c>
      <c r="D125" s="80" t="s">
        <v>297</v>
      </c>
      <c r="E125" s="81">
        <v>101567</v>
      </c>
      <c r="F125" s="81">
        <v>8000</v>
      </c>
      <c r="G125" s="111"/>
      <c r="H125" s="80" t="s">
        <v>14</v>
      </c>
      <c r="I125" s="80" t="s">
        <v>7373</v>
      </c>
    </row>
    <row r="126" spans="1:9" ht="15.75" x14ac:dyDescent="0.25">
      <c r="A126" s="79" t="s">
        <v>165</v>
      </c>
      <c r="B126" s="79" t="s">
        <v>606</v>
      </c>
      <c r="C126" s="80" t="s">
        <v>4262</v>
      </c>
      <c r="D126" s="80" t="s">
        <v>607</v>
      </c>
      <c r="E126" s="81">
        <v>101539</v>
      </c>
      <c r="F126" s="81">
        <v>6000</v>
      </c>
      <c r="G126" s="111"/>
      <c r="H126" s="80" t="s">
        <v>14</v>
      </c>
      <c r="I126" s="80" t="s">
        <v>7373</v>
      </c>
    </row>
    <row r="127" spans="1:9" ht="15.75" x14ac:dyDescent="0.25">
      <c r="A127" s="79" t="s">
        <v>174</v>
      </c>
      <c r="B127" s="79" t="s">
        <v>175</v>
      </c>
      <c r="C127" s="80" t="s">
        <v>153</v>
      </c>
      <c r="D127" s="80" t="s">
        <v>178</v>
      </c>
      <c r="E127" s="81">
        <v>101428</v>
      </c>
      <c r="F127" s="94"/>
      <c r="G127" s="111"/>
      <c r="H127" s="80" t="s">
        <v>14</v>
      </c>
      <c r="I127" s="80" t="s">
        <v>7373</v>
      </c>
    </row>
    <row r="128" spans="1:9" ht="15.75" x14ac:dyDescent="0.25">
      <c r="A128" s="79" t="s">
        <v>3424</v>
      </c>
      <c r="B128" s="79" t="s">
        <v>3425</v>
      </c>
      <c r="C128" s="80" t="s">
        <v>3426</v>
      </c>
      <c r="D128" s="80" t="s">
        <v>4263</v>
      </c>
      <c r="E128" s="81">
        <v>101309</v>
      </c>
      <c r="F128" s="94"/>
      <c r="G128" s="111"/>
      <c r="H128" s="80" t="s">
        <v>59</v>
      </c>
      <c r="I128" s="80" t="s">
        <v>60</v>
      </c>
    </row>
    <row r="129" spans="1:9" ht="15.75" x14ac:dyDescent="0.25">
      <c r="A129" s="79" t="s">
        <v>491</v>
      </c>
      <c r="B129" s="79" t="s">
        <v>203</v>
      </c>
      <c r="C129" s="80" t="s">
        <v>492</v>
      </c>
      <c r="D129" s="80" t="s">
        <v>493</v>
      </c>
      <c r="E129" s="81">
        <v>100971</v>
      </c>
      <c r="F129" s="94"/>
      <c r="G129" s="81"/>
      <c r="H129" s="80" t="s">
        <v>14</v>
      </c>
      <c r="I129" s="80" t="s">
        <v>15</v>
      </c>
    </row>
    <row r="130" spans="1:9" ht="15.75" x14ac:dyDescent="0.25">
      <c r="A130" s="79" t="s">
        <v>4264</v>
      </c>
      <c r="B130" s="79" t="s">
        <v>1379</v>
      </c>
      <c r="C130" s="80" t="s">
        <v>56</v>
      </c>
      <c r="D130" s="80" t="s">
        <v>527</v>
      </c>
      <c r="E130" s="81">
        <v>100822</v>
      </c>
      <c r="F130" s="94"/>
      <c r="G130" s="111"/>
      <c r="H130" s="80" t="s">
        <v>59</v>
      </c>
      <c r="I130" s="80" t="s">
        <v>60</v>
      </c>
    </row>
    <row r="131" spans="1:9" ht="15.75" x14ac:dyDescent="0.25">
      <c r="A131" s="79" t="s">
        <v>312</v>
      </c>
      <c r="B131" s="79" t="s">
        <v>313</v>
      </c>
      <c r="C131" s="80" t="s">
        <v>314</v>
      </c>
      <c r="D131" s="80" t="s">
        <v>270</v>
      </c>
      <c r="E131" s="81">
        <v>100789</v>
      </c>
      <c r="F131" s="94"/>
      <c r="G131" s="111"/>
      <c r="H131" s="80" t="s">
        <v>59</v>
      </c>
      <c r="I131" s="80" t="s">
        <v>60</v>
      </c>
    </row>
    <row r="132" spans="1:9" ht="15.75" x14ac:dyDescent="0.25">
      <c r="A132" s="79" t="s">
        <v>310</v>
      </c>
      <c r="B132" s="79" t="s">
        <v>311</v>
      </c>
      <c r="C132" s="80" t="s">
        <v>195</v>
      </c>
      <c r="D132" s="80" t="s">
        <v>205</v>
      </c>
      <c r="E132" s="81">
        <v>100255</v>
      </c>
      <c r="F132" s="94"/>
      <c r="G132" s="111"/>
      <c r="H132" s="80" t="s">
        <v>59</v>
      </c>
      <c r="I132" s="80" t="s">
        <v>60</v>
      </c>
    </row>
    <row r="133" spans="1:9" ht="15.75" x14ac:dyDescent="0.25">
      <c r="A133" s="79" t="s">
        <v>4265</v>
      </c>
      <c r="B133" s="79" t="s">
        <v>4266</v>
      </c>
      <c r="C133" s="80" t="s">
        <v>195</v>
      </c>
      <c r="D133" s="80" t="s">
        <v>221</v>
      </c>
      <c r="E133" s="81">
        <v>100119</v>
      </c>
      <c r="F133" s="94"/>
      <c r="G133" s="111"/>
      <c r="H133" s="80" t="s">
        <v>59</v>
      </c>
      <c r="I133" s="80" t="s">
        <v>60</v>
      </c>
    </row>
    <row r="134" spans="1:9" ht="15.75" x14ac:dyDescent="0.25">
      <c r="A134" s="79" t="s">
        <v>250</v>
      </c>
      <c r="B134" s="79" t="s">
        <v>95</v>
      </c>
      <c r="C134" s="80" t="s">
        <v>201</v>
      </c>
      <c r="D134" s="80" t="s">
        <v>205</v>
      </c>
      <c r="E134" s="81">
        <v>100000</v>
      </c>
      <c r="F134" s="116"/>
      <c r="G134" s="111"/>
      <c r="H134" s="80" t="s">
        <v>59</v>
      </c>
      <c r="I134" s="80" t="s">
        <v>60</v>
      </c>
    </row>
    <row r="135" spans="1:9" ht="15.75" x14ac:dyDescent="0.25">
      <c r="A135" s="79" t="s">
        <v>353</v>
      </c>
      <c r="B135" s="79" t="s">
        <v>78</v>
      </c>
      <c r="C135" s="80" t="s">
        <v>588</v>
      </c>
      <c r="D135" s="80" t="s">
        <v>205</v>
      </c>
      <c r="E135" s="81">
        <v>99800</v>
      </c>
      <c r="F135" s="94"/>
      <c r="G135" s="111"/>
      <c r="H135" s="80" t="s">
        <v>59</v>
      </c>
      <c r="I135" s="80" t="s">
        <v>60</v>
      </c>
    </row>
    <row r="136" spans="1:9" ht="15.75" x14ac:dyDescent="0.25">
      <c r="A136" s="86" t="s">
        <v>2697</v>
      </c>
      <c r="B136" s="86" t="s">
        <v>2698</v>
      </c>
      <c r="C136" s="76" t="s">
        <v>159</v>
      </c>
      <c r="D136" s="76" t="s">
        <v>508</v>
      </c>
      <c r="E136" s="94">
        <v>99505</v>
      </c>
      <c r="F136" s="81">
        <v>8000</v>
      </c>
      <c r="G136" s="111"/>
      <c r="H136" s="76" t="s">
        <v>14</v>
      </c>
      <c r="I136" s="80" t="s">
        <v>7373</v>
      </c>
    </row>
    <row r="137" spans="1:9" ht="15.75" x14ac:dyDescent="0.25">
      <c r="A137" s="79" t="s">
        <v>499</v>
      </c>
      <c r="B137" s="79" t="s">
        <v>500</v>
      </c>
      <c r="C137" s="80" t="s">
        <v>188</v>
      </c>
      <c r="D137" s="80" t="s">
        <v>261</v>
      </c>
      <c r="E137" s="81">
        <v>99498</v>
      </c>
      <c r="F137" s="81">
        <v>8000</v>
      </c>
      <c r="G137" s="111"/>
      <c r="H137" s="80" t="s">
        <v>14</v>
      </c>
      <c r="I137" s="80" t="s">
        <v>7373</v>
      </c>
    </row>
    <row r="138" spans="1:9" ht="15.75" x14ac:dyDescent="0.25">
      <c r="A138" s="79" t="s">
        <v>4267</v>
      </c>
      <c r="B138" s="79" t="s">
        <v>219</v>
      </c>
      <c r="C138" s="80" t="s">
        <v>201</v>
      </c>
      <c r="D138" s="80" t="s">
        <v>109</v>
      </c>
      <c r="E138" s="81">
        <v>99498</v>
      </c>
      <c r="F138" s="94"/>
      <c r="G138" s="111"/>
      <c r="H138" s="80" t="s">
        <v>59</v>
      </c>
      <c r="I138" s="80" t="s">
        <v>60</v>
      </c>
    </row>
    <row r="139" spans="1:9" ht="15.75" x14ac:dyDescent="0.25">
      <c r="A139" s="86" t="s">
        <v>402</v>
      </c>
      <c r="B139" s="86" t="s">
        <v>403</v>
      </c>
      <c r="C139" s="76" t="s">
        <v>264</v>
      </c>
      <c r="D139" s="76" t="s">
        <v>392</v>
      </c>
      <c r="E139" s="94">
        <v>99383</v>
      </c>
      <c r="F139" s="81">
        <v>6000</v>
      </c>
      <c r="G139" s="111"/>
      <c r="H139" s="76" t="s">
        <v>14</v>
      </c>
      <c r="I139" s="80" t="s">
        <v>7373</v>
      </c>
    </row>
    <row r="140" spans="1:9" ht="15.75" x14ac:dyDescent="0.25">
      <c r="A140" s="79" t="s">
        <v>3431</v>
      </c>
      <c r="B140" s="79" t="s">
        <v>3432</v>
      </c>
      <c r="C140" s="80" t="s">
        <v>195</v>
      </c>
      <c r="D140" s="80" t="s">
        <v>234</v>
      </c>
      <c r="E140" s="81">
        <v>99176</v>
      </c>
      <c r="F140" s="94"/>
      <c r="G140" s="111"/>
      <c r="H140" s="80" t="s">
        <v>59</v>
      </c>
      <c r="I140" s="80" t="s">
        <v>60</v>
      </c>
    </row>
    <row r="141" spans="1:9" ht="15.75" x14ac:dyDescent="0.25">
      <c r="A141" s="79" t="s">
        <v>4268</v>
      </c>
      <c r="B141" s="79" t="s">
        <v>390</v>
      </c>
      <c r="C141" s="80" t="s">
        <v>56</v>
      </c>
      <c r="D141" s="80" t="s">
        <v>535</v>
      </c>
      <c r="E141" s="81">
        <v>98942</v>
      </c>
      <c r="F141" s="94"/>
      <c r="G141" s="111"/>
      <c r="H141" s="80" t="s">
        <v>59</v>
      </c>
      <c r="I141" s="80" t="s">
        <v>60</v>
      </c>
    </row>
    <row r="142" spans="1:9" ht="15.75" x14ac:dyDescent="0.25">
      <c r="A142" s="79" t="s">
        <v>4269</v>
      </c>
      <c r="B142" s="79" t="s">
        <v>4270</v>
      </c>
      <c r="C142" s="80" t="s">
        <v>195</v>
      </c>
      <c r="D142" s="80" t="s">
        <v>109</v>
      </c>
      <c r="E142" s="81">
        <v>98626</v>
      </c>
      <c r="F142" s="94"/>
      <c r="G142" s="111"/>
      <c r="H142" s="80" t="s">
        <v>59</v>
      </c>
      <c r="I142" s="80" t="s">
        <v>60</v>
      </c>
    </row>
    <row r="143" spans="1:9" ht="15.75" x14ac:dyDescent="0.25">
      <c r="A143" s="79" t="s">
        <v>326</v>
      </c>
      <c r="B143" s="79" t="s">
        <v>327</v>
      </c>
      <c r="C143" s="80" t="s">
        <v>3886</v>
      </c>
      <c r="D143" s="80" t="s">
        <v>137</v>
      </c>
      <c r="E143" s="81">
        <v>98520</v>
      </c>
      <c r="F143" s="81">
        <v>3000</v>
      </c>
      <c r="G143" s="94"/>
      <c r="H143" s="80" t="s">
        <v>14</v>
      </c>
      <c r="I143" s="80" t="s">
        <v>7373</v>
      </c>
    </row>
    <row r="144" spans="1:9" ht="15.75" x14ac:dyDescent="0.25">
      <c r="A144" s="86" t="s">
        <v>3667</v>
      </c>
      <c r="B144" s="86" t="s">
        <v>313</v>
      </c>
      <c r="C144" s="76" t="s">
        <v>56</v>
      </c>
      <c r="D144" s="76" t="s">
        <v>477</v>
      </c>
      <c r="E144" s="94">
        <v>98484</v>
      </c>
      <c r="F144" s="94"/>
      <c r="G144" s="94"/>
      <c r="H144" s="76" t="s">
        <v>59</v>
      </c>
      <c r="I144" s="80" t="s">
        <v>60</v>
      </c>
    </row>
    <row r="145" spans="1:9" ht="15.75" x14ac:dyDescent="0.25">
      <c r="A145" s="79" t="s">
        <v>348</v>
      </c>
      <c r="B145" s="79" t="s">
        <v>349</v>
      </c>
      <c r="C145" s="80" t="s">
        <v>56</v>
      </c>
      <c r="D145" s="80" t="s">
        <v>297</v>
      </c>
      <c r="E145" s="81">
        <v>98355</v>
      </c>
      <c r="F145" s="94"/>
      <c r="G145" s="94"/>
      <c r="H145" s="80" t="s">
        <v>59</v>
      </c>
      <c r="I145" s="80" t="s">
        <v>60</v>
      </c>
    </row>
    <row r="146" spans="1:9" ht="15.75" x14ac:dyDescent="0.25">
      <c r="A146" s="79" t="s">
        <v>338</v>
      </c>
      <c r="B146" s="79" t="s">
        <v>55</v>
      </c>
      <c r="C146" s="80" t="s">
        <v>56</v>
      </c>
      <c r="D146" s="80" t="s">
        <v>93</v>
      </c>
      <c r="E146" s="81">
        <v>97809</v>
      </c>
      <c r="F146" s="94"/>
      <c r="G146" s="111"/>
      <c r="H146" s="80" t="s">
        <v>59</v>
      </c>
      <c r="I146" s="80" t="s">
        <v>60</v>
      </c>
    </row>
    <row r="147" spans="1:9" ht="15.75" x14ac:dyDescent="0.25">
      <c r="A147" s="79" t="s">
        <v>378</v>
      </c>
      <c r="B147" s="79" t="s">
        <v>78</v>
      </c>
      <c r="C147" s="80" t="s">
        <v>4271</v>
      </c>
      <c r="D147" s="80" t="s">
        <v>380</v>
      </c>
      <c r="E147" s="81">
        <v>97497</v>
      </c>
      <c r="F147" s="81">
        <v>6000</v>
      </c>
      <c r="G147" s="111"/>
      <c r="H147" s="80" t="s">
        <v>59</v>
      </c>
      <c r="I147" s="80" t="s">
        <v>60</v>
      </c>
    </row>
    <row r="148" spans="1:9" ht="15.75" x14ac:dyDescent="0.25">
      <c r="A148" s="79" t="s">
        <v>2682</v>
      </c>
      <c r="B148" s="79" t="s">
        <v>67</v>
      </c>
      <c r="C148" s="80" t="s">
        <v>2683</v>
      </c>
      <c r="D148" s="80" t="s">
        <v>120</v>
      </c>
      <c r="E148" s="81">
        <v>97463</v>
      </c>
      <c r="F148" s="94"/>
      <c r="G148" s="111"/>
      <c r="H148" s="80" t="s">
        <v>14</v>
      </c>
      <c r="I148" s="80" t="s">
        <v>121</v>
      </c>
    </row>
    <row r="149" spans="1:9" ht="15.75" x14ac:dyDescent="0.25">
      <c r="A149" s="79" t="s">
        <v>440</v>
      </c>
      <c r="B149" s="79" t="s">
        <v>441</v>
      </c>
      <c r="C149" s="80" t="s">
        <v>4272</v>
      </c>
      <c r="D149" s="80" t="s">
        <v>443</v>
      </c>
      <c r="E149" s="81">
        <v>96974</v>
      </c>
      <c r="F149" s="94"/>
      <c r="G149" s="81"/>
      <c r="H149" s="80" t="s">
        <v>14</v>
      </c>
      <c r="I149" s="80" t="s">
        <v>15</v>
      </c>
    </row>
    <row r="150" spans="1:9" ht="15.75" x14ac:dyDescent="0.25">
      <c r="A150" s="79" t="s">
        <v>544</v>
      </c>
      <c r="B150" s="79" t="s">
        <v>3460</v>
      </c>
      <c r="C150" s="80" t="s">
        <v>546</v>
      </c>
      <c r="D150" s="80" t="s">
        <v>547</v>
      </c>
      <c r="E150" s="81">
        <v>95880</v>
      </c>
      <c r="F150" s="94"/>
      <c r="G150" s="81"/>
      <c r="H150" s="80" t="s">
        <v>14</v>
      </c>
      <c r="I150" s="80" t="s">
        <v>15</v>
      </c>
    </row>
    <row r="151" spans="1:9" ht="15.75" x14ac:dyDescent="0.25">
      <c r="A151" s="79" t="s">
        <v>389</v>
      </c>
      <c r="B151" s="79" t="s">
        <v>390</v>
      </c>
      <c r="C151" s="80" t="s">
        <v>56</v>
      </c>
      <c r="D151" s="80" t="s">
        <v>392</v>
      </c>
      <c r="E151" s="81">
        <v>95661</v>
      </c>
      <c r="F151" s="94"/>
      <c r="G151" s="111"/>
      <c r="H151" s="80" t="s">
        <v>59</v>
      </c>
      <c r="I151" s="80" t="s">
        <v>60</v>
      </c>
    </row>
    <row r="152" spans="1:9" ht="15.75" x14ac:dyDescent="0.25">
      <c r="A152" s="79" t="s">
        <v>425</v>
      </c>
      <c r="B152" s="79" t="s">
        <v>95</v>
      </c>
      <c r="C152" s="80" t="s">
        <v>729</v>
      </c>
      <c r="D152" s="80" t="s">
        <v>1354</v>
      </c>
      <c r="E152" s="81">
        <v>95655</v>
      </c>
      <c r="F152" s="94"/>
      <c r="G152" s="81"/>
      <c r="H152" s="80" t="s">
        <v>14</v>
      </c>
      <c r="I152" s="80" t="s">
        <v>15</v>
      </c>
    </row>
    <row r="153" spans="1:9" ht="15.75" x14ac:dyDescent="0.25">
      <c r="A153" s="79" t="s">
        <v>447</v>
      </c>
      <c r="B153" s="79" t="s">
        <v>448</v>
      </c>
      <c r="C153" s="80" t="s">
        <v>449</v>
      </c>
      <c r="D153" s="80" t="s">
        <v>450</v>
      </c>
      <c r="E153" s="81">
        <v>95654</v>
      </c>
      <c r="F153" s="81">
        <v>6000</v>
      </c>
      <c r="G153" s="111"/>
      <c r="H153" s="80" t="s">
        <v>14</v>
      </c>
      <c r="I153" s="80" t="s">
        <v>7373</v>
      </c>
    </row>
    <row r="154" spans="1:9" ht="15.75" x14ac:dyDescent="0.25">
      <c r="A154" s="79" t="s">
        <v>3461</v>
      </c>
      <c r="B154" s="79" t="s">
        <v>1663</v>
      </c>
      <c r="C154" s="80" t="s">
        <v>3462</v>
      </c>
      <c r="D154" s="80" t="s">
        <v>2808</v>
      </c>
      <c r="E154" s="81">
        <v>95515</v>
      </c>
      <c r="F154" s="94"/>
      <c r="G154" s="81"/>
      <c r="H154" s="80" t="s">
        <v>14</v>
      </c>
      <c r="I154" s="80" t="s">
        <v>15</v>
      </c>
    </row>
    <row r="155" spans="1:9" ht="15.75" x14ac:dyDescent="0.25">
      <c r="A155" s="79" t="s">
        <v>4273</v>
      </c>
      <c r="B155" s="79" t="s">
        <v>372</v>
      </c>
      <c r="C155" s="80" t="s">
        <v>195</v>
      </c>
      <c r="D155" s="80" t="s">
        <v>603</v>
      </c>
      <c r="E155" s="81">
        <v>95467</v>
      </c>
      <c r="F155" s="94"/>
      <c r="G155" s="111"/>
      <c r="H155" s="80" t="s">
        <v>59</v>
      </c>
      <c r="I155" s="80" t="s">
        <v>60</v>
      </c>
    </row>
    <row r="156" spans="1:9" ht="15.75" x14ac:dyDescent="0.25">
      <c r="A156" s="79" t="s">
        <v>3434</v>
      </c>
      <c r="B156" s="79" t="s">
        <v>50</v>
      </c>
      <c r="C156" s="80" t="s">
        <v>4274</v>
      </c>
      <c r="D156" s="80" t="s">
        <v>477</v>
      </c>
      <c r="E156" s="81">
        <v>95445</v>
      </c>
      <c r="F156" s="81">
        <v>4000</v>
      </c>
      <c r="G156" s="111"/>
      <c r="H156" s="80" t="s">
        <v>59</v>
      </c>
      <c r="I156" s="80" t="s">
        <v>60</v>
      </c>
    </row>
    <row r="157" spans="1:9" ht="15.75" x14ac:dyDescent="0.25">
      <c r="A157" s="86" t="s">
        <v>4275</v>
      </c>
      <c r="B157" s="86" t="s">
        <v>8</v>
      </c>
      <c r="C157" s="76" t="s">
        <v>56</v>
      </c>
      <c r="D157" s="76" t="s">
        <v>302</v>
      </c>
      <c r="E157" s="94">
        <v>95416</v>
      </c>
      <c r="F157" s="94"/>
      <c r="G157" s="111"/>
      <c r="H157" s="76" t="s">
        <v>59</v>
      </c>
      <c r="I157" s="80" t="s">
        <v>60</v>
      </c>
    </row>
    <row r="158" spans="1:9" ht="15.75" x14ac:dyDescent="0.25">
      <c r="A158" s="79" t="s">
        <v>21</v>
      </c>
      <c r="B158" s="79" t="s">
        <v>91</v>
      </c>
      <c r="C158" s="80" t="s">
        <v>56</v>
      </c>
      <c r="D158" s="80" t="s">
        <v>270</v>
      </c>
      <c r="E158" s="81">
        <v>95185</v>
      </c>
      <c r="F158" s="94"/>
      <c r="G158" s="111"/>
      <c r="H158" s="80" t="s">
        <v>59</v>
      </c>
      <c r="I158" s="80" t="s">
        <v>60</v>
      </c>
    </row>
    <row r="159" spans="1:9" ht="15.75" x14ac:dyDescent="0.25">
      <c r="A159" s="79" t="s">
        <v>3465</v>
      </c>
      <c r="B159" s="79" t="s">
        <v>260</v>
      </c>
      <c r="C159" s="80" t="s">
        <v>3467</v>
      </c>
      <c r="D159" s="80" t="s">
        <v>435</v>
      </c>
      <c r="E159" s="81">
        <v>94901</v>
      </c>
      <c r="F159" s="94"/>
      <c r="G159" s="81"/>
      <c r="H159" s="80" t="s">
        <v>14</v>
      </c>
      <c r="I159" s="80" t="s">
        <v>15</v>
      </c>
    </row>
    <row r="160" spans="1:9" ht="15.75" x14ac:dyDescent="0.25">
      <c r="A160" s="79" t="s">
        <v>354</v>
      </c>
      <c r="B160" s="79" t="s">
        <v>355</v>
      </c>
      <c r="C160" s="80" t="s">
        <v>356</v>
      </c>
      <c r="D160" s="80" t="s">
        <v>234</v>
      </c>
      <c r="E160" s="81">
        <v>94693</v>
      </c>
      <c r="F160" s="94"/>
      <c r="G160" s="111"/>
      <c r="H160" s="80" t="s">
        <v>59</v>
      </c>
      <c r="I160" s="80" t="s">
        <v>60</v>
      </c>
    </row>
    <row r="161" spans="1:9" ht="15.75" x14ac:dyDescent="0.25">
      <c r="A161" s="79" t="s">
        <v>3429</v>
      </c>
      <c r="B161" s="79" t="s">
        <v>248</v>
      </c>
      <c r="C161" s="80" t="s">
        <v>195</v>
      </c>
      <c r="D161" s="80" t="s">
        <v>277</v>
      </c>
      <c r="E161" s="81">
        <v>94361</v>
      </c>
      <c r="F161" s="94"/>
      <c r="G161" s="111"/>
      <c r="H161" s="80" t="s">
        <v>59</v>
      </c>
      <c r="I161" s="80" t="s">
        <v>60</v>
      </c>
    </row>
    <row r="162" spans="1:9" ht="15.75" x14ac:dyDescent="0.25">
      <c r="A162" s="79" t="s">
        <v>4276</v>
      </c>
      <c r="B162" s="79" t="s">
        <v>349</v>
      </c>
      <c r="C162" s="80" t="s">
        <v>308</v>
      </c>
      <c r="D162" s="80" t="s">
        <v>309</v>
      </c>
      <c r="E162" s="81">
        <v>94205</v>
      </c>
      <c r="F162" s="94"/>
      <c r="G162" s="111"/>
      <c r="H162" s="80" t="s">
        <v>14</v>
      </c>
      <c r="I162" s="80" t="s">
        <v>15</v>
      </c>
    </row>
    <row r="163" spans="1:9" ht="15.75" x14ac:dyDescent="0.25">
      <c r="A163" s="86" t="s">
        <v>3896</v>
      </c>
      <c r="B163" s="86" t="s">
        <v>1015</v>
      </c>
      <c r="C163" s="76" t="s">
        <v>201</v>
      </c>
      <c r="D163" s="76" t="s">
        <v>277</v>
      </c>
      <c r="E163" s="94">
        <v>94000</v>
      </c>
      <c r="F163" s="94"/>
      <c r="G163" s="111"/>
      <c r="H163" s="76" t="s">
        <v>59</v>
      </c>
      <c r="I163" s="80" t="s">
        <v>60</v>
      </c>
    </row>
    <row r="164" spans="1:9" ht="15.75" x14ac:dyDescent="0.25">
      <c r="A164" s="112" t="s">
        <v>360</v>
      </c>
      <c r="B164" s="112" t="s">
        <v>361</v>
      </c>
      <c r="C164" s="113" t="s">
        <v>56</v>
      </c>
      <c r="D164" s="113" t="s">
        <v>249</v>
      </c>
      <c r="E164" s="114">
        <v>93906</v>
      </c>
      <c r="F164" s="117"/>
      <c r="G164" s="115"/>
      <c r="H164" s="113" t="s">
        <v>59</v>
      </c>
      <c r="I164" s="80" t="s">
        <v>60</v>
      </c>
    </row>
    <row r="165" spans="1:9" ht="15.75" x14ac:dyDescent="0.25">
      <c r="A165" s="79" t="s">
        <v>4277</v>
      </c>
      <c r="B165" s="79" t="s">
        <v>486</v>
      </c>
      <c r="C165" s="80" t="s">
        <v>1266</v>
      </c>
      <c r="D165" s="80" t="s">
        <v>173</v>
      </c>
      <c r="E165" s="81">
        <v>93769</v>
      </c>
      <c r="F165" s="94"/>
      <c r="G165" s="111"/>
      <c r="H165" s="80" t="s">
        <v>14</v>
      </c>
      <c r="I165" s="80" t="s">
        <v>15</v>
      </c>
    </row>
    <row r="166" spans="1:9" ht="15.75" x14ac:dyDescent="0.25">
      <c r="A166" s="79" t="s">
        <v>399</v>
      </c>
      <c r="B166" s="79" t="s">
        <v>400</v>
      </c>
      <c r="C166" s="80" t="s">
        <v>56</v>
      </c>
      <c r="D166" s="80" t="s">
        <v>270</v>
      </c>
      <c r="E166" s="81">
        <v>93301</v>
      </c>
      <c r="F166" s="94"/>
      <c r="G166" s="111"/>
      <c r="H166" s="80" t="s">
        <v>59</v>
      </c>
      <c r="I166" s="80" t="s">
        <v>60</v>
      </c>
    </row>
    <row r="167" spans="1:9" ht="15.75" x14ac:dyDescent="0.25">
      <c r="A167" s="79" t="s">
        <v>485</v>
      </c>
      <c r="B167" s="79" t="s">
        <v>486</v>
      </c>
      <c r="C167" s="80" t="s">
        <v>487</v>
      </c>
      <c r="D167" s="80" t="s">
        <v>106</v>
      </c>
      <c r="E167" s="81">
        <v>93248</v>
      </c>
      <c r="F167" s="81">
        <v>12000</v>
      </c>
      <c r="G167" s="111"/>
      <c r="H167" s="80" t="s">
        <v>14</v>
      </c>
      <c r="I167" s="80" t="s">
        <v>7373</v>
      </c>
    </row>
    <row r="168" spans="1:9" ht="15.75" x14ac:dyDescent="0.25">
      <c r="A168" s="79" t="s">
        <v>3449</v>
      </c>
      <c r="B168" s="79" t="s">
        <v>3450</v>
      </c>
      <c r="C168" s="80" t="s">
        <v>2692</v>
      </c>
      <c r="D168" s="80" t="s">
        <v>459</v>
      </c>
      <c r="E168" s="81">
        <v>93075</v>
      </c>
      <c r="F168" s="81">
        <v>2500</v>
      </c>
      <c r="G168" s="111"/>
      <c r="H168" s="80" t="s">
        <v>59</v>
      </c>
      <c r="I168" s="80" t="s">
        <v>60</v>
      </c>
    </row>
    <row r="169" spans="1:9" ht="15.75" x14ac:dyDescent="0.25">
      <c r="A169" s="79" t="s">
        <v>1948</v>
      </c>
      <c r="B169" s="79" t="s">
        <v>50</v>
      </c>
      <c r="C169" s="80" t="s">
        <v>56</v>
      </c>
      <c r="D169" s="80" t="s">
        <v>463</v>
      </c>
      <c r="E169" s="81">
        <v>92652</v>
      </c>
      <c r="F169" s="94"/>
      <c r="G169" s="111"/>
      <c r="H169" s="80" t="s">
        <v>59</v>
      </c>
      <c r="I169" s="80" t="s">
        <v>60</v>
      </c>
    </row>
    <row r="170" spans="1:9" ht="15.75" x14ac:dyDescent="0.25">
      <c r="A170" s="79" t="s">
        <v>473</v>
      </c>
      <c r="B170" s="79" t="s">
        <v>474</v>
      </c>
      <c r="C170" s="80" t="s">
        <v>56</v>
      </c>
      <c r="D170" s="80" t="s">
        <v>463</v>
      </c>
      <c r="E170" s="81">
        <v>92641</v>
      </c>
      <c r="F170" s="94"/>
      <c r="G170" s="111"/>
      <c r="H170" s="80" t="s">
        <v>59</v>
      </c>
      <c r="I170" s="80" t="s">
        <v>60</v>
      </c>
    </row>
    <row r="171" spans="1:9" ht="15.75" x14ac:dyDescent="0.25">
      <c r="A171" s="86" t="s">
        <v>376</v>
      </c>
      <c r="B171" s="86" t="s">
        <v>377</v>
      </c>
      <c r="C171" s="76" t="s">
        <v>4278</v>
      </c>
      <c r="D171" s="76" t="s">
        <v>392</v>
      </c>
      <c r="E171" s="94">
        <v>92573</v>
      </c>
      <c r="F171" s="94">
        <v>4500</v>
      </c>
      <c r="G171" s="111"/>
      <c r="H171" s="76" t="s">
        <v>14</v>
      </c>
      <c r="I171" s="80" t="s">
        <v>7373</v>
      </c>
    </row>
    <row r="172" spans="1:9" ht="15.75" x14ac:dyDescent="0.25">
      <c r="A172" s="79" t="s">
        <v>190</v>
      </c>
      <c r="B172" s="79" t="s">
        <v>191</v>
      </c>
      <c r="C172" s="80" t="s">
        <v>4279</v>
      </c>
      <c r="D172" s="80" t="s">
        <v>25</v>
      </c>
      <c r="E172" s="81">
        <v>92487</v>
      </c>
      <c r="F172" s="81">
        <v>27326</v>
      </c>
      <c r="G172" s="111"/>
      <c r="H172" s="80" t="s">
        <v>14</v>
      </c>
      <c r="I172" s="80" t="s">
        <v>7373</v>
      </c>
    </row>
    <row r="173" spans="1:9" ht="15.75" x14ac:dyDescent="0.25">
      <c r="A173" s="86" t="s">
        <v>256</v>
      </c>
      <c r="B173" s="86" t="s">
        <v>203</v>
      </c>
      <c r="C173" s="76" t="s">
        <v>56</v>
      </c>
      <c r="D173" s="76" t="s">
        <v>258</v>
      </c>
      <c r="E173" s="94">
        <v>92044</v>
      </c>
      <c r="F173" s="94"/>
      <c r="G173" s="111"/>
      <c r="H173" s="76" t="s">
        <v>59</v>
      </c>
      <c r="I173" s="80" t="s">
        <v>60</v>
      </c>
    </row>
    <row r="174" spans="1:9" ht="15.75" x14ac:dyDescent="0.25">
      <c r="A174" s="79" t="s">
        <v>3892</v>
      </c>
      <c r="B174" s="79" t="s">
        <v>441</v>
      </c>
      <c r="C174" s="80" t="s">
        <v>56</v>
      </c>
      <c r="D174" s="80" t="s">
        <v>2582</v>
      </c>
      <c r="E174" s="81">
        <v>91934</v>
      </c>
      <c r="F174" s="94"/>
      <c r="G174" s="111"/>
      <c r="H174" s="80" t="s">
        <v>59</v>
      </c>
      <c r="I174" s="80" t="s">
        <v>60</v>
      </c>
    </row>
    <row r="175" spans="1:9" ht="15.75" x14ac:dyDescent="0.25">
      <c r="A175" s="79" t="s">
        <v>386</v>
      </c>
      <c r="B175" s="79" t="s">
        <v>127</v>
      </c>
      <c r="C175" s="80" t="s">
        <v>195</v>
      </c>
      <c r="D175" s="80" t="s">
        <v>277</v>
      </c>
      <c r="E175" s="81">
        <v>91889</v>
      </c>
      <c r="F175" s="94"/>
      <c r="G175" s="111"/>
      <c r="H175" s="80" t="s">
        <v>59</v>
      </c>
      <c r="I175" s="80" t="s">
        <v>60</v>
      </c>
    </row>
    <row r="176" spans="1:9" ht="15.75" x14ac:dyDescent="0.25">
      <c r="A176" s="86" t="s">
        <v>636</v>
      </c>
      <c r="B176" s="86" t="s">
        <v>637</v>
      </c>
      <c r="C176" s="76" t="s">
        <v>2742</v>
      </c>
      <c r="D176" s="76" t="s">
        <v>639</v>
      </c>
      <c r="E176" s="94">
        <v>91800</v>
      </c>
      <c r="F176" s="94"/>
      <c r="G176" s="111"/>
      <c r="H176" s="76" t="s">
        <v>14</v>
      </c>
      <c r="I176" s="76" t="s">
        <v>15</v>
      </c>
    </row>
    <row r="177" spans="1:9" ht="15.75" x14ac:dyDescent="0.25">
      <c r="A177" s="79" t="s">
        <v>3474</v>
      </c>
      <c r="B177" s="79" t="s">
        <v>1145</v>
      </c>
      <c r="C177" s="80" t="s">
        <v>3475</v>
      </c>
      <c r="D177" s="80" t="s">
        <v>53</v>
      </c>
      <c r="E177" s="81">
        <v>91800</v>
      </c>
      <c r="F177" s="94"/>
      <c r="G177" s="111"/>
      <c r="H177" s="80" t="s">
        <v>14</v>
      </c>
      <c r="I177" s="80" t="s">
        <v>15</v>
      </c>
    </row>
    <row r="178" spans="1:9" ht="15.75" x14ac:dyDescent="0.25">
      <c r="A178" s="79" t="s">
        <v>611</v>
      </c>
      <c r="B178" s="79" t="s">
        <v>612</v>
      </c>
      <c r="C178" s="80" t="s">
        <v>3472</v>
      </c>
      <c r="D178" s="80" t="s">
        <v>53</v>
      </c>
      <c r="E178" s="81">
        <v>91800</v>
      </c>
      <c r="F178" s="94"/>
      <c r="G178" s="111"/>
      <c r="H178" s="80" t="s">
        <v>14</v>
      </c>
      <c r="I178" s="80" t="s">
        <v>15</v>
      </c>
    </row>
    <row r="179" spans="1:9" ht="15.75" x14ac:dyDescent="0.25">
      <c r="A179" s="79" t="s">
        <v>608</v>
      </c>
      <c r="B179" s="79" t="s">
        <v>609</v>
      </c>
      <c r="C179" s="80" t="s">
        <v>610</v>
      </c>
      <c r="D179" s="80" t="s">
        <v>3857</v>
      </c>
      <c r="E179" s="81">
        <v>91800</v>
      </c>
      <c r="F179" s="94"/>
      <c r="G179" s="111"/>
      <c r="H179" s="80" t="s">
        <v>14</v>
      </c>
      <c r="I179" s="80" t="s">
        <v>15</v>
      </c>
    </row>
    <row r="180" spans="1:9" ht="15.75" x14ac:dyDescent="0.25">
      <c r="A180" s="79" t="s">
        <v>594</v>
      </c>
      <c r="B180" s="79" t="s">
        <v>595</v>
      </c>
      <c r="C180" s="80" t="s">
        <v>517</v>
      </c>
      <c r="D180" s="80" t="s">
        <v>120</v>
      </c>
      <c r="E180" s="81">
        <v>91800</v>
      </c>
      <c r="F180" s="94"/>
      <c r="G180" s="111"/>
      <c r="H180" s="80" t="s">
        <v>14</v>
      </c>
      <c r="I180" s="80" t="s">
        <v>121</v>
      </c>
    </row>
    <row r="181" spans="1:9" ht="15.75" x14ac:dyDescent="0.25">
      <c r="A181" s="79" t="s">
        <v>366</v>
      </c>
      <c r="B181" s="79" t="s">
        <v>95</v>
      </c>
      <c r="C181" s="80" t="s">
        <v>449</v>
      </c>
      <c r="D181" s="80" t="s">
        <v>270</v>
      </c>
      <c r="E181" s="81">
        <v>91771</v>
      </c>
      <c r="F181" s="81">
        <v>8000</v>
      </c>
      <c r="G181" s="111"/>
      <c r="H181" s="80" t="s">
        <v>14</v>
      </c>
      <c r="I181" s="80" t="s">
        <v>7373</v>
      </c>
    </row>
    <row r="182" spans="1:9" ht="15.75" x14ac:dyDescent="0.25">
      <c r="A182" s="79" t="s">
        <v>209</v>
      </c>
      <c r="B182" s="79" t="s">
        <v>462</v>
      </c>
      <c r="C182" s="80" t="s">
        <v>56</v>
      </c>
      <c r="D182" s="80" t="s">
        <v>463</v>
      </c>
      <c r="E182" s="81">
        <v>91616</v>
      </c>
      <c r="F182" s="94"/>
      <c r="G182" s="111"/>
      <c r="H182" s="80" t="s">
        <v>59</v>
      </c>
      <c r="I182" s="80" t="s">
        <v>60</v>
      </c>
    </row>
    <row r="183" spans="1:9" ht="15.75" x14ac:dyDescent="0.25">
      <c r="A183" s="79" t="s">
        <v>478</v>
      </c>
      <c r="B183" s="79" t="s">
        <v>479</v>
      </c>
      <c r="C183" s="80" t="s">
        <v>195</v>
      </c>
      <c r="D183" s="80" t="s">
        <v>477</v>
      </c>
      <c r="E183" s="81">
        <v>91268</v>
      </c>
      <c r="F183" s="94"/>
      <c r="G183" s="111"/>
      <c r="H183" s="80" t="s">
        <v>59</v>
      </c>
      <c r="I183" s="80" t="s">
        <v>60</v>
      </c>
    </row>
    <row r="184" spans="1:9" ht="15.75" x14ac:dyDescent="0.25">
      <c r="A184" s="79" t="s">
        <v>405</v>
      </c>
      <c r="B184" s="79" t="s">
        <v>406</v>
      </c>
      <c r="C184" s="80" t="s">
        <v>56</v>
      </c>
      <c r="D184" s="80" t="s">
        <v>208</v>
      </c>
      <c r="E184" s="81">
        <v>91208</v>
      </c>
      <c r="F184" s="94"/>
      <c r="G184" s="111"/>
      <c r="H184" s="80" t="s">
        <v>59</v>
      </c>
      <c r="I184" s="80" t="s">
        <v>60</v>
      </c>
    </row>
    <row r="185" spans="1:9" ht="15.75" x14ac:dyDescent="0.25">
      <c r="A185" s="86" t="s">
        <v>381</v>
      </c>
      <c r="B185" s="86" t="s">
        <v>175</v>
      </c>
      <c r="C185" s="76" t="s">
        <v>195</v>
      </c>
      <c r="D185" s="76" t="s">
        <v>109</v>
      </c>
      <c r="E185" s="94">
        <v>91181</v>
      </c>
      <c r="F185" s="94"/>
      <c r="G185" s="111"/>
      <c r="H185" s="76" t="s">
        <v>59</v>
      </c>
      <c r="I185" s="80" t="s">
        <v>60</v>
      </c>
    </row>
    <row r="186" spans="1:9" ht="15.75" x14ac:dyDescent="0.25">
      <c r="A186" s="79" t="s">
        <v>1708</v>
      </c>
      <c r="B186" s="79" t="s">
        <v>1709</v>
      </c>
      <c r="C186" s="80" t="s">
        <v>2692</v>
      </c>
      <c r="D186" s="80" t="s">
        <v>428</v>
      </c>
      <c r="E186" s="81">
        <v>91144</v>
      </c>
      <c r="F186" s="81">
        <v>8000</v>
      </c>
      <c r="G186" s="111"/>
      <c r="H186" s="80" t="s">
        <v>14</v>
      </c>
      <c r="I186" s="80" t="s">
        <v>7373</v>
      </c>
    </row>
    <row r="187" spans="1:9" ht="15.75" x14ac:dyDescent="0.25">
      <c r="A187" s="79" t="s">
        <v>423</v>
      </c>
      <c r="B187" s="79" t="s">
        <v>424</v>
      </c>
      <c r="C187" s="80" t="s">
        <v>56</v>
      </c>
      <c r="D187" s="80" t="s">
        <v>163</v>
      </c>
      <c r="E187" s="81">
        <v>91119</v>
      </c>
      <c r="F187" s="94"/>
      <c r="G187" s="111"/>
      <c r="H187" s="80" t="s">
        <v>59</v>
      </c>
      <c r="I187" s="80" t="s">
        <v>60</v>
      </c>
    </row>
    <row r="188" spans="1:9" ht="15.75" x14ac:dyDescent="0.25">
      <c r="A188" s="79" t="s">
        <v>3444</v>
      </c>
      <c r="B188" s="79" t="s">
        <v>3445</v>
      </c>
      <c r="C188" s="80" t="s">
        <v>56</v>
      </c>
      <c r="D188" s="80" t="s">
        <v>270</v>
      </c>
      <c r="E188" s="81">
        <v>91064</v>
      </c>
      <c r="F188" s="94"/>
      <c r="G188" s="111"/>
      <c r="H188" s="80" t="s">
        <v>59</v>
      </c>
      <c r="I188" s="80" t="s">
        <v>60</v>
      </c>
    </row>
    <row r="189" spans="1:9" ht="15.75" x14ac:dyDescent="0.25">
      <c r="A189" s="79" t="s">
        <v>418</v>
      </c>
      <c r="B189" s="79" t="s">
        <v>419</v>
      </c>
      <c r="C189" s="80" t="s">
        <v>56</v>
      </c>
      <c r="D189" s="80" t="s">
        <v>211</v>
      </c>
      <c r="E189" s="81">
        <v>90992</v>
      </c>
      <c r="F189" s="94"/>
      <c r="G189" s="111"/>
      <c r="H189" s="80" t="s">
        <v>59</v>
      </c>
      <c r="I189" s="80" t="s">
        <v>60</v>
      </c>
    </row>
    <row r="190" spans="1:9" ht="15.75" x14ac:dyDescent="0.25">
      <c r="A190" s="79" t="s">
        <v>393</v>
      </c>
      <c r="B190" s="79" t="s">
        <v>394</v>
      </c>
      <c r="C190" s="80" t="s">
        <v>56</v>
      </c>
      <c r="D190" s="80" t="s">
        <v>93</v>
      </c>
      <c r="E190" s="81">
        <v>90759</v>
      </c>
      <c r="F190" s="94"/>
      <c r="G190" s="111"/>
      <c r="H190" s="80" t="s">
        <v>59</v>
      </c>
      <c r="I190" s="80" t="s">
        <v>60</v>
      </c>
    </row>
    <row r="191" spans="1:9" ht="15.75" x14ac:dyDescent="0.25">
      <c r="A191" s="79" t="s">
        <v>420</v>
      </c>
      <c r="B191" s="79" t="s">
        <v>327</v>
      </c>
      <c r="C191" s="80" t="s">
        <v>56</v>
      </c>
      <c r="D191" s="80" t="s">
        <v>463</v>
      </c>
      <c r="E191" s="81">
        <v>90736</v>
      </c>
      <c r="F191" s="94"/>
      <c r="G191" s="111"/>
      <c r="H191" s="80" t="s">
        <v>59</v>
      </c>
      <c r="I191" s="80" t="s">
        <v>60</v>
      </c>
    </row>
    <row r="192" spans="1:9" ht="15.75" x14ac:dyDescent="0.25">
      <c r="A192" s="79" t="s">
        <v>288</v>
      </c>
      <c r="B192" s="79" t="s">
        <v>86</v>
      </c>
      <c r="C192" s="80" t="s">
        <v>472</v>
      </c>
      <c r="D192" s="80" t="s">
        <v>189</v>
      </c>
      <c r="E192" s="81">
        <v>90642</v>
      </c>
      <c r="F192" s="94"/>
      <c r="G192" s="111"/>
      <c r="H192" s="80" t="s">
        <v>59</v>
      </c>
      <c r="I192" s="80" t="s">
        <v>60</v>
      </c>
    </row>
    <row r="193" spans="1:9" ht="15.75" x14ac:dyDescent="0.25">
      <c r="A193" s="86" t="s">
        <v>387</v>
      </c>
      <c r="B193" s="86" t="s">
        <v>388</v>
      </c>
      <c r="C193" s="76" t="s">
        <v>56</v>
      </c>
      <c r="D193" s="76" t="s">
        <v>93</v>
      </c>
      <c r="E193" s="94">
        <v>90620</v>
      </c>
      <c r="F193" s="94"/>
      <c r="G193" s="111"/>
      <c r="H193" s="76" t="s">
        <v>59</v>
      </c>
      <c r="I193" s="80" t="s">
        <v>60</v>
      </c>
    </row>
    <row r="194" spans="1:9" ht="15.75" x14ac:dyDescent="0.25">
      <c r="A194" s="86" t="s">
        <v>4280</v>
      </c>
      <c r="B194" s="86" t="s">
        <v>445</v>
      </c>
      <c r="C194" s="76" t="s">
        <v>56</v>
      </c>
      <c r="D194" s="76" t="s">
        <v>211</v>
      </c>
      <c r="E194" s="94">
        <v>90425</v>
      </c>
      <c r="F194" s="94"/>
      <c r="G194" s="111"/>
      <c r="H194" s="76" t="s">
        <v>59</v>
      </c>
      <c r="I194" s="80" t="s">
        <v>60</v>
      </c>
    </row>
    <row r="195" spans="1:9" ht="15.75" x14ac:dyDescent="0.25">
      <c r="A195" s="79" t="s">
        <v>420</v>
      </c>
      <c r="B195" s="79" t="s">
        <v>336</v>
      </c>
      <c r="C195" s="80" t="s">
        <v>56</v>
      </c>
      <c r="D195" s="80" t="s">
        <v>208</v>
      </c>
      <c r="E195" s="81">
        <v>90330</v>
      </c>
      <c r="F195" s="94"/>
      <c r="G195" s="111"/>
      <c r="H195" s="80" t="s">
        <v>59</v>
      </c>
      <c r="I195" s="80" t="s">
        <v>60</v>
      </c>
    </row>
    <row r="196" spans="1:9" ht="15.75" x14ac:dyDescent="0.25">
      <c r="A196" s="86" t="s">
        <v>494</v>
      </c>
      <c r="B196" s="86" t="s">
        <v>495</v>
      </c>
      <c r="C196" s="76" t="s">
        <v>56</v>
      </c>
      <c r="D196" s="76" t="s">
        <v>497</v>
      </c>
      <c r="E196" s="94">
        <v>90241</v>
      </c>
      <c r="F196" s="94"/>
      <c r="G196" s="111"/>
      <c r="H196" s="76" t="s">
        <v>59</v>
      </c>
      <c r="I196" s="80" t="s">
        <v>60</v>
      </c>
    </row>
    <row r="197" spans="1:9" ht="15.75" x14ac:dyDescent="0.25">
      <c r="A197" s="79" t="s">
        <v>104</v>
      </c>
      <c r="B197" s="79" t="s">
        <v>50</v>
      </c>
      <c r="C197" s="80" t="s">
        <v>4281</v>
      </c>
      <c r="D197" s="80" t="s">
        <v>72</v>
      </c>
      <c r="E197" s="81">
        <v>90192</v>
      </c>
      <c r="F197" s="81">
        <v>8000</v>
      </c>
      <c r="G197" s="111"/>
      <c r="H197" s="80" t="s">
        <v>14</v>
      </c>
      <c r="I197" s="80" t="s">
        <v>7373</v>
      </c>
    </row>
    <row r="198" spans="1:9" ht="15.75" x14ac:dyDescent="0.25">
      <c r="A198" s="79" t="s">
        <v>262</v>
      </c>
      <c r="B198" s="79" t="s">
        <v>263</v>
      </c>
      <c r="C198" s="80" t="s">
        <v>195</v>
      </c>
      <c r="D198" s="80" t="s">
        <v>234</v>
      </c>
      <c r="E198" s="81">
        <v>90142</v>
      </c>
      <c r="F198" s="94"/>
      <c r="G198" s="111"/>
      <c r="H198" s="80" t="s">
        <v>59</v>
      </c>
      <c r="I198" s="80" t="s">
        <v>60</v>
      </c>
    </row>
    <row r="199" spans="1:9" ht="15.75" x14ac:dyDescent="0.25">
      <c r="A199" s="79" t="s">
        <v>3441</v>
      </c>
      <c r="B199" s="79" t="s">
        <v>282</v>
      </c>
      <c r="C199" s="80" t="s">
        <v>195</v>
      </c>
      <c r="D199" s="80" t="s">
        <v>205</v>
      </c>
      <c r="E199" s="81">
        <v>90044</v>
      </c>
      <c r="F199" s="94"/>
      <c r="G199" s="111"/>
      <c r="H199" s="80" t="s">
        <v>59</v>
      </c>
      <c r="I199" s="80" t="s">
        <v>60</v>
      </c>
    </row>
    <row r="200" spans="1:9" ht="15.75" x14ac:dyDescent="0.25">
      <c r="A200" s="79" t="s">
        <v>1277</v>
      </c>
      <c r="B200" s="79" t="s">
        <v>300</v>
      </c>
      <c r="C200" s="80" t="s">
        <v>56</v>
      </c>
      <c r="D200" s="80" t="s">
        <v>189</v>
      </c>
      <c r="E200" s="81">
        <v>89881</v>
      </c>
      <c r="F200" s="94"/>
      <c r="G200" s="111"/>
      <c r="H200" s="80" t="s">
        <v>59</v>
      </c>
      <c r="I200" s="80" t="s">
        <v>60</v>
      </c>
    </row>
    <row r="201" spans="1:9" ht="15.75" x14ac:dyDescent="0.25">
      <c r="A201" s="79" t="s">
        <v>656</v>
      </c>
      <c r="B201" s="79" t="s">
        <v>127</v>
      </c>
      <c r="C201" s="80" t="s">
        <v>657</v>
      </c>
      <c r="D201" s="80" t="s">
        <v>658</v>
      </c>
      <c r="E201" s="81">
        <v>89847</v>
      </c>
      <c r="F201" s="81">
        <v>10000</v>
      </c>
      <c r="G201" s="111"/>
      <c r="H201" s="80" t="s">
        <v>14</v>
      </c>
      <c r="I201" s="80" t="s">
        <v>15</v>
      </c>
    </row>
    <row r="202" spans="1:9" ht="15.75" x14ac:dyDescent="0.25">
      <c r="A202" s="86" t="s">
        <v>509</v>
      </c>
      <c r="B202" s="86" t="s">
        <v>251</v>
      </c>
      <c r="C202" s="76" t="s">
        <v>56</v>
      </c>
      <c r="D202" s="76" t="s">
        <v>510</v>
      </c>
      <c r="E202" s="94">
        <v>89645</v>
      </c>
      <c r="F202" s="94">
        <v>8965</v>
      </c>
      <c r="G202" s="111"/>
      <c r="H202" s="76" t="s">
        <v>59</v>
      </c>
      <c r="I202" s="80" t="s">
        <v>60</v>
      </c>
    </row>
    <row r="203" spans="1:9" ht="15.75" x14ac:dyDescent="0.25">
      <c r="A203" s="79" t="s">
        <v>2753</v>
      </c>
      <c r="B203" s="79" t="s">
        <v>50</v>
      </c>
      <c r="C203" s="80" t="s">
        <v>56</v>
      </c>
      <c r="D203" s="80" t="s">
        <v>270</v>
      </c>
      <c r="E203" s="81">
        <v>89504</v>
      </c>
      <c r="F203" s="94"/>
      <c r="G203" s="111"/>
      <c r="H203" s="80" t="s">
        <v>59</v>
      </c>
      <c r="I203" s="80" t="s">
        <v>60</v>
      </c>
    </row>
    <row r="204" spans="1:9" ht="15.75" x14ac:dyDescent="0.25">
      <c r="A204" s="86" t="s">
        <v>411</v>
      </c>
      <c r="B204" s="86" t="s">
        <v>412</v>
      </c>
      <c r="C204" s="76" t="s">
        <v>56</v>
      </c>
      <c r="D204" s="76" t="s">
        <v>93</v>
      </c>
      <c r="E204" s="94">
        <v>89391</v>
      </c>
      <c r="F204" s="94"/>
      <c r="G204" s="111"/>
      <c r="H204" s="76" t="s">
        <v>59</v>
      </c>
      <c r="I204" s="80" t="s">
        <v>60</v>
      </c>
    </row>
    <row r="205" spans="1:9" ht="15.75" x14ac:dyDescent="0.25">
      <c r="A205" s="86" t="s">
        <v>522</v>
      </c>
      <c r="B205" s="86" t="s">
        <v>523</v>
      </c>
      <c r="C205" s="76" t="s">
        <v>2693</v>
      </c>
      <c r="D205" s="76" t="s">
        <v>120</v>
      </c>
      <c r="E205" s="94">
        <v>88835</v>
      </c>
      <c r="F205" s="94"/>
      <c r="G205" s="111"/>
      <c r="H205" s="76" t="s">
        <v>14</v>
      </c>
      <c r="I205" s="76" t="s">
        <v>121</v>
      </c>
    </row>
    <row r="206" spans="1:9" ht="15.75" x14ac:dyDescent="0.25">
      <c r="A206" s="79" t="s">
        <v>668</v>
      </c>
      <c r="B206" s="79" t="s">
        <v>307</v>
      </c>
      <c r="C206" s="80" t="s">
        <v>669</v>
      </c>
      <c r="D206" s="80" t="s">
        <v>2704</v>
      </c>
      <c r="E206" s="81">
        <v>88566</v>
      </c>
      <c r="F206" s="94"/>
      <c r="G206" s="111"/>
      <c r="H206" s="80" t="s">
        <v>14</v>
      </c>
      <c r="I206" s="80" t="s">
        <v>15</v>
      </c>
    </row>
    <row r="207" spans="1:9" ht="15.75" x14ac:dyDescent="0.25">
      <c r="A207" s="79" t="s">
        <v>671</v>
      </c>
      <c r="B207" s="79" t="s">
        <v>559</v>
      </c>
      <c r="C207" s="80" t="s">
        <v>672</v>
      </c>
      <c r="D207" s="80" t="s">
        <v>25</v>
      </c>
      <c r="E207" s="81">
        <v>88566</v>
      </c>
      <c r="F207" s="94"/>
      <c r="G207" s="111"/>
      <c r="H207" s="80" t="s">
        <v>14</v>
      </c>
      <c r="I207" s="80" t="s">
        <v>15</v>
      </c>
    </row>
    <row r="208" spans="1:9" ht="15.75" x14ac:dyDescent="0.25">
      <c r="A208" s="79" t="s">
        <v>421</v>
      </c>
      <c r="B208" s="79" t="s">
        <v>67</v>
      </c>
      <c r="C208" s="80" t="s">
        <v>449</v>
      </c>
      <c r="D208" s="80" t="s">
        <v>463</v>
      </c>
      <c r="E208" s="81">
        <v>88463</v>
      </c>
      <c r="F208" s="81">
        <v>8000</v>
      </c>
      <c r="G208" s="111"/>
      <c r="H208" s="80" t="s">
        <v>14</v>
      </c>
      <c r="I208" s="80" t="s">
        <v>7373</v>
      </c>
    </row>
    <row r="209" spans="1:9" ht="15.75" x14ac:dyDescent="0.25">
      <c r="A209" s="79" t="s">
        <v>771</v>
      </c>
      <c r="B209" s="79" t="s">
        <v>772</v>
      </c>
      <c r="C209" s="80" t="s">
        <v>4282</v>
      </c>
      <c r="D209" s="80" t="s">
        <v>582</v>
      </c>
      <c r="E209" s="81">
        <v>88395</v>
      </c>
      <c r="F209" s="81">
        <v>7333</v>
      </c>
      <c r="G209" s="111"/>
      <c r="H209" s="80" t="s">
        <v>14</v>
      </c>
      <c r="I209" s="80" t="s">
        <v>7373</v>
      </c>
    </row>
    <row r="210" spans="1:9" ht="15.75" x14ac:dyDescent="0.25">
      <c r="A210" s="79" t="s">
        <v>413</v>
      </c>
      <c r="B210" s="79" t="s">
        <v>414</v>
      </c>
      <c r="C210" s="80" t="s">
        <v>195</v>
      </c>
      <c r="D210" s="80" t="s">
        <v>211</v>
      </c>
      <c r="E210" s="81">
        <v>88118</v>
      </c>
      <c r="F210" s="94"/>
      <c r="G210" s="111"/>
      <c r="H210" s="80" t="s">
        <v>59</v>
      </c>
      <c r="I210" s="80" t="s">
        <v>60</v>
      </c>
    </row>
    <row r="211" spans="1:9" ht="15.75" x14ac:dyDescent="0.25">
      <c r="A211" s="79" t="s">
        <v>470</v>
      </c>
      <c r="B211" s="79" t="s">
        <v>181</v>
      </c>
      <c r="C211" s="80" t="s">
        <v>3482</v>
      </c>
      <c r="D211" s="80" t="s">
        <v>141</v>
      </c>
      <c r="E211" s="81">
        <v>88115</v>
      </c>
      <c r="F211" s="94"/>
      <c r="G211" s="111"/>
      <c r="H211" s="80" t="s">
        <v>14</v>
      </c>
      <c r="I211" s="80" t="s">
        <v>15</v>
      </c>
    </row>
    <row r="212" spans="1:9" ht="15.75" x14ac:dyDescent="0.25">
      <c r="A212" s="79" t="s">
        <v>408</v>
      </c>
      <c r="B212" s="79" t="s">
        <v>409</v>
      </c>
      <c r="C212" s="80" t="s">
        <v>56</v>
      </c>
      <c r="D212" s="80" t="s">
        <v>410</v>
      </c>
      <c r="E212" s="81">
        <v>88096</v>
      </c>
      <c r="F212" s="94"/>
      <c r="G212" s="111"/>
      <c r="H212" s="80" t="s">
        <v>59</v>
      </c>
      <c r="I212" s="80" t="s">
        <v>60</v>
      </c>
    </row>
    <row r="213" spans="1:9" ht="15.75" x14ac:dyDescent="0.25">
      <c r="A213" s="79" t="s">
        <v>528</v>
      </c>
      <c r="B213" s="79" t="s">
        <v>529</v>
      </c>
      <c r="C213" s="80" t="s">
        <v>3098</v>
      </c>
      <c r="D213" s="80" t="s">
        <v>530</v>
      </c>
      <c r="E213" s="81">
        <v>88088</v>
      </c>
      <c r="F213" s="116"/>
      <c r="G213" s="111"/>
      <c r="H213" s="80" t="s">
        <v>59</v>
      </c>
      <c r="I213" s="80" t="s">
        <v>60</v>
      </c>
    </row>
    <row r="214" spans="1:9" ht="15.75" x14ac:dyDescent="0.25">
      <c r="A214" s="112" t="s">
        <v>436</v>
      </c>
      <c r="B214" s="112" t="s">
        <v>437</v>
      </c>
      <c r="C214" s="113" t="s">
        <v>201</v>
      </c>
      <c r="D214" s="113" t="s">
        <v>249</v>
      </c>
      <c r="E214" s="114">
        <v>88000</v>
      </c>
      <c r="F214" s="117"/>
      <c r="G214" s="115"/>
      <c r="H214" s="113" t="s">
        <v>59</v>
      </c>
      <c r="I214" s="80" t="s">
        <v>60</v>
      </c>
    </row>
    <row r="215" spans="1:9" ht="15.75" x14ac:dyDescent="0.25">
      <c r="A215" s="79" t="s">
        <v>415</v>
      </c>
      <c r="B215" s="79" t="s">
        <v>416</v>
      </c>
      <c r="C215" s="80" t="s">
        <v>417</v>
      </c>
      <c r="D215" s="80" t="s">
        <v>93</v>
      </c>
      <c r="E215" s="81">
        <v>87837</v>
      </c>
      <c r="F215" s="94"/>
      <c r="G215" s="111"/>
      <c r="H215" s="80" t="s">
        <v>59</v>
      </c>
      <c r="I215" s="80" t="s">
        <v>60</v>
      </c>
    </row>
    <row r="216" spans="1:9" ht="15.75" x14ac:dyDescent="0.25">
      <c r="A216" s="86" t="s">
        <v>350</v>
      </c>
      <c r="B216" s="86" t="s">
        <v>351</v>
      </c>
      <c r="C216" s="76" t="s">
        <v>2701</v>
      </c>
      <c r="D216" s="76" t="s">
        <v>20</v>
      </c>
      <c r="E216" s="94">
        <v>87809</v>
      </c>
      <c r="F216" s="94"/>
      <c r="G216" s="111"/>
      <c r="H216" s="76" t="s">
        <v>14</v>
      </c>
      <c r="I216" s="76" t="s">
        <v>15</v>
      </c>
    </row>
    <row r="217" spans="1:9" ht="15.75" x14ac:dyDescent="0.25">
      <c r="A217" s="79" t="s">
        <v>692</v>
      </c>
      <c r="B217" s="79" t="s">
        <v>86</v>
      </c>
      <c r="C217" s="80" t="s">
        <v>693</v>
      </c>
      <c r="D217" s="80" t="s">
        <v>694</v>
      </c>
      <c r="E217" s="81">
        <v>87720</v>
      </c>
      <c r="F217" s="94"/>
      <c r="G217" s="111"/>
      <c r="H217" s="80" t="s">
        <v>14</v>
      </c>
      <c r="I217" s="80" t="s">
        <v>15</v>
      </c>
    </row>
    <row r="218" spans="1:9" ht="15.75" x14ac:dyDescent="0.25">
      <c r="A218" s="86" t="s">
        <v>2689</v>
      </c>
      <c r="B218" s="86" t="s">
        <v>2690</v>
      </c>
      <c r="C218" s="76" t="s">
        <v>3898</v>
      </c>
      <c r="D218" s="76" t="s">
        <v>456</v>
      </c>
      <c r="E218" s="94">
        <v>87713</v>
      </c>
      <c r="F218" s="94"/>
      <c r="G218" s="111"/>
      <c r="H218" s="76" t="s">
        <v>59</v>
      </c>
      <c r="I218" s="80" t="s">
        <v>60</v>
      </c>
    </row>
    <row r="219" spans="1:9" ht="15.75" x14ac:dyDescent="0.25">
      <c r="A219" s="79" t="s">
        <v>567</v>
      </c>
      <c r="B219" s="79" t="s">
        <v>568</v>
      </c>
      <c r="C219" s="80" t="s">
        <v>569</v>
      </c>
      <c r="D219" s="80" t="s">
        <v>570</v>
      </c>
      <c r="E219" s="81">
        <v>87689</v>
      </c>
      <c r="F219" s="94"/>
      <c r="G219" s="111"/>
      <c r="H219" s="80" t="s">
        <v>14</v>
      </c>
      <c r="I219" s="80" t="s">
        <v>15</v>
      </c>
    </row>
    <row r="220" spans="1:9" ht="15.75" x14ac:dyDescent="0.25">
      <c r="A220" s="79" t="s">
        <v>446</v>
      </c>
      <c r="B220" s="79" t="s">
        <v>17</v>
      </c>
      <c r="C220" s="80" t="s">
        <v>3902</v>
      </c>
      <c r="D220" s="80" t="s">
        <v>72</v>
      </c>
      <c r="E220" s="81">
        <v>87518</v>
      </c>
      <c r="F220" s="81">
        <v>8000</v>
      </c>
      <c r="G220" s="111"/>
      <c r="H220" s="80" t="s">
        <v>14</v>
      </c>
      <c r="I220" s="80" t="s">
        <v>7373</v>
      </c>
    </row>
    <row r="221" spans="1:9" ht="15.75" x14ac:dyDescent="0.25">
      <c r="A221" s="79" t="s">
        <v>611</v>
      </c>
      <c r="B221" s="79" t="s">
        <v>704</v>
      </c>
      <c r="C221" s="80" t="s">
        <v>705</v>
      </c>
      <c r="D221" s="80" t="s">
        <v>706</v>
      </c>
      <c r="E221" s="81">
        <v>87256</v>
      </c>
      <c r="F221" s="94"/>
      <c r="G221" s="111"/>
      <c r="H221" s="80" t="s">
        <v>14</v>
      </c>
      <c r="I221" s="80" t="s">
        <v>15</v>
      </c>
    </row>
    <row r="222" spans="1:9" ht="15.75" x14ac:dyDescent="0.25">
      <c r="A222" s="79" t="s">
        <v>489</v>
      </c>
      <c r="B222" s="79" t="s">
        <v>448</v>
      </c>
      <c r="C222" s="80" t="s">
        <v>159</v>
      </c>
      <c r="D222" s="80" t="s">
        <v>490</v>
      </c>
      <c r="E222" s="81">
        <v>87164</v>
      </c>
      <c r="F222" s="94"/>
      <c r="G222" s="111"/>
      <c r="H222" s="80" t="s">
        <v>59</v>
      </c>
      <c r="I222" s="80" t="s">
        <v>60</v>
      </c>
    </row>
    <row r="223" spans="1:9" ht="15.75" x14ac:dyDescent="0.25">
      <c r="A223" s="79" t="s">
        <v>3900</v>
      </c>
      <c r="B223" s="79" t="s">
        <v>559</v>
      </c>
      <c r="C223" s="80" t="s">
        <v>195</v>
      </c>
      <c r="D223" s="80" t="s">
        <v>109</v>
      </c>
      <c r="E223" s="81">
        <v>87122</v>
      </c>
      <c r="F223" s="94"/>
      <c r="G223" s="111"/>
      <c r="H223" s="80" t="s">
        <v>59</v>
      </c>
      <c r="I223" s="80" t="s">
        <v>60</v>
      </c>
    </row>
    <row r="224" spans="1:9" ht="15.75" x14ac:dyDescent="0.25">
      <c r="A224" s="79" t="s">
        <v>138</v>
      </c>
      <c r="B224" s="79" t="s">
        <v>139</v>
      </c>
      <c r="C224" s="80" t="s">
        <v>3485</v>
      </c>
      <c r="D224" s="80" t="s">
        <v>141</v>
      </c>
      <c r="E224" s="81">
        <v>86788</v>
      </c>
      <c r="F224" s="94"/>
      <c r="G224" s="111"/>
      <c r="H224" s="80" t="s">
        <v>14</v>
      </c>
      <c r="I224" s="80" t="s">
        <v>15</v>
      </c>
    </row>
    <row r="225" spans="1:9" ht="15.75" x14ac:dyDescent="0.25">
      <c r="A225" s="79" t="s">
        <v>3463</v>
      </c>
      <c r="B225" s="79" t="s">
        <v>1074</v>
      </c>
      <c r="C225" s="80" t="s">
        <v>3464</v>
      </c>
      <c r="D225" s="80" t="s">
        <v>508</v>
      </c>
      <c r="E225" s="81">
        <v>86581</v>
      </c>
      <c r="F225" s="81">
        <v>2500</v>
      </c>
      <c r="G225" s="111"/>
      <c r="H225" s="80" t="s">
        <v>59</v>
      </c>
      <c r="I225" s="80" t="s">
        <v>60</v>
      </c>
    </row>
    <row r="226" spans="1:9" ht="15.75" x14ac:dyDescent="0.25">
      <c r="A226" s="79" t="s">
        <v>525</v>
      </c>
      <c r="B226" s="79" t="s">
        <v>486</v>
      </c>
      <c r="C226" s="80" t="s">
        <v>195</v>
      </c>
      <c r="D226" s="80" t="s">
        <v>527</v>
      </c>
      <c r="E226" s="81">
        <v>86571</v>
      </c>
      <c r="F226" s="94"/>
      <c r="G226" s="111"/>
      <c r="H226" s="80" t="s">
        <v>59</v>
      </c>
      <c r="I226" s="80" t="s">
        <v>60</v>
      </c>
    </row>
    <row r="227" spans="1:9" ht="15.75" x14ac:dyDescent="0.25">
      <c r="A227" s="79" t="s">
        <v>165</v>
      </c>
      <c r="B227" s="79" t="s">
        <v>731</v>
      </c>
      <c r="C227" s="80" t="s">
        <v>732</v>
      </c>
      <c r="D227" s="80" t="s">
        <v>706</v>
      </c>
      <c r="E227" s="81">
        <v>86263</v>
      </c>
      <c r="F227" s="94"/>
      <c r="G227" s="111"/>
      <c r="H227" s="80" t="s">
        <v>14</v>
      </c>
      <c r="I227" s="80" t="s">
        <v>15</v>
      </c>
    </row>
    <row r="228" spans="1:9" ht="15.75" x14ac:dyDescent="0.25">
      <c r="A228" s="79" t="s">
        <v>3913</v>
      </c>
      <c r="B228" s="79" t="s">
        <v>307</v>
      </c>
      <c r="C228" s="80" t="s">
        <v>3914</v>
      </c>
      <c r="D228" s="80" t="s">
        <v>53</v>
      </c>
      <c r="E228" s="81">
        <v>86256</v>
      </c>
      <c r="F228" s="94"/>
      <c r="G228" s="111"/>
      <c r="H228" s="80" t="s">
        <v>14</v>
      </c>
      <c r="I228" s="80" t="s">
        <v>15</v>
      </c>
    </row>
    <row r="229" spans="1:9" ht="15.75" x14ac:dyDescent="0.25">
      <c r="A229" s="79" t="s">
        <v>451</v>
      </c>
      <c r="B229" s="79" t="s">
        <v>452</v>
      </c>
      <c r="C229" s="80" t="s">
        <v>56</v>
      </c>
      <c r="D229" s="80" t="s">
        <v>93</v>
      </c>
      <c r="E229" s="81">
        <v>86130</v>
      </c>
      <c r="F229" s="94"/>
      <c r="G229" s="111"/>
      <c r="H229" s="80" t="s">
        <v>59</v>
      </c>
      <c r="I229" s="80" t="s">
        <v>60</v>
      </c>
    </row>
    <row r="230" spans="1:9" ht="15.75" x14ac:dyDescent="0.25">
      <c r="A230" s="86" t="s">
        <v>684</v>
      </c>
      <c r="B230" s="86" t="s">
        <v>304</v>
      </c>
      <c r="C230" s="76" t="s">
        <v>685</v>
      </c>
      <c r="D230" s="76" t="s">
        <v>53</v>
      </c>
      <c r="E230" s="81">
        <v>86118</v>
      </c>
      <c r="F230" s="94"/>
      <c r="G230" s="111"/>
      <c r="H230" s="76" t="s">
        <v>14</v>
      </c>
      <c r="I230" s="76" t="s">
        <v>15</v>
      </c>
    </row>
    <row r="231" spans="1:9" ht="15.75" x14ac:dyDescent="0.25">
      <c r="A231" s="79" t="s">
        <v>537</v>
      </c>
      <c r="B231" s="79" t="s">
        <v>143</v>
      </c>
      <c r="C231" s="80" t="s">
        <v>56</v>
      </c>
      <c r="D231" s="80" t="s">
        <v>189</v>
      </c>
      <c r="E231" s="81">
        <v>86000</v>
      </c>
      <c r="F231" s="94"/>
      <c r="G231" s="111"/>
      <c r="H231" s="80" t="s">
        <v>59</v>
      </c>
      <c r="I231" s="80" t="s">
        <v>60</v>
      </c>
    </row>
    <row r="232" spans="1:9" ht="15.75" x14ac:dyDescent="0.25">
      <c r="A232" s="79" t="s">
        <v>1004</v>
      </c>
      <c r="B232" s="79" t="s">
        <v>1005</v>
      </c>
      <c r="C232" s="80" t="s">
        <v>3098</v>
      </c>
      <c r="D232" s="80" t="s">
        <v>3131</v>
      </c>
      <c r="E232" s="81">
        <v>85810</v>
      </c>
      <c r="F232" s="81">
        <v>4000</v>
      </c>
      <c r="G232" s="111"/>
      <c r="H232" s="80" t="s">
        <v>14</v>
      </c>
      <c r="I232" s="80" t="s">
        <v>7373</v>
      </c>
    </row>
    <row r="233" spans="1:9" ht="15.75" x14ac:dyDescent="0.25">
      <c r="A233" s="79" t="s">
        <v>2628</v>
      </c>
      <c r="B233" s="79" t="s">
        <v>2629</v>
      </c>
      <c r="C233" s="80" t="s">
        <v>2630</v>
      </c>
      <c r="D233" s="80" t="s">
        <v>163</v>
      </c>
      <c r="E233" s="81">
        <v>85727</v>
      </c>
      <c r="F233" s="94"/>
      <c r="G233" s="111"/>
      <c r="H233" s="80" t="s">
        <v>59</v>
      </c>
      <c r="I233" s="80" t="s">
        <v>60</v>
      </c>
    </row>
    <row r="234" spans="1:9" ht="15.75" x14ac:dyDescent="0.25">
      <c r="A234" s="79" t="s">
        <v>4283</v>
      </c>
      <c r="B234" s="79" t="s">
        <v>1689</v>
      </c>
      <c r="C234" s="80" t="s">
        <v>56</v>
      </c>
      <c r="D234" s="80" t="s">
        <v>221</v>
      </c>
      <c r="E234" s="81">
        <v>85493</v>
      </c>
      <c r="F234" s="94"/>
      <c r="G234" s="111"/>
      <c r="H234" s="80" t="s">
        <v>59</v>
      </c>
      <c r="I234" s="80" t="s">
        <v>60</v>
      </c>
    </row>
    <row r="235" spans="1:9" ht="15.75" x14ac:dyDescent="0.25">
      <c r="A235" s="79" t="s">
        <v>549</v>
      </c>
      <c r="B235" s="79" t="s">
        <v>483</v>
      </c>
      <c r="C235" s="80" t="s">
        <v>56</v>
      </c>
      <c r="D235" s="80" t="s">
        <v>258</v>
      </c>
      <c r="E235" s="81">
        <v>85396</v>
      </c>
      <c r="F235" s="94"/>
      <c r="G235" s="111"/>
      <c r="H235" s="80" t="s">
        <v>59</v>
      </c>
      <c r="I235" s="80" t="s">
        <v>60</v>
      </c>
    </row>
    <row r="236" spans="1:9" ht="15.75" x14ac:dyDescent="0.25">
      <c r="A236" s="79" t="s">
        <v>4284</v>
      </c>
      <c r="B236" s="79" t="s">
        <v>4285</v>
      </c>
      <c r="C236" s="80" t="s">
        <v>195</v>
      </c>
      <c r="D236" s="80" t="s">
        <v>258</v>
      </c>
      <c r="E236" s="81">
        <v>85328</v>
      </c>
      <c r="F236" s="94"/>
      <c r="G236" s="111"/>
      <c r="H236" s="80" t="s">
        <v>59</v>
      </c>
      <c r="I236" s="80" t="s">
        <v>60</v>
      </c>
    </row>
    <row r="237" spans="1:9" ht="15.75" x14ac:dyDescent="0.25">
      <c r="A237" s="79" t="s">
        <v>481</v>
      </c>
      <c r="B237" s="79" t="s">
        <v>482</v>
      </c>
      <c r="C237" s="80" t="s">
        <v>56</v>
      </c>
      <c r="D237" s="80" t="s">
        <v>297</v>
      </c>
      <c r="E237" s="81">
        <v>85142</v>
      </c>
      <c r="F237" s="94"/>
      <c r="G237" s="111"/>
      <c r="H237" s="80" t="s">
        <v>59</v>
      </c>
      <c r="I237" s="80" t="s">
        <v>60</v>
      </c>
    </row>
    <row r="238" spans="1:9" ht="15.75" x14ac:dyDescent="0.25">
      <c r="A238" s="79" t="s">
        <v>531</v>
      </c>
      <c r="B238" s="79" t="s">
        <v>260</v>
      </c>
      <c r="C238" s="80" t="s">
        <v>56</v>
      </c>
      <c r="D238" s="80" t="s">
        <v>280</v>
      </c>
      <c r="E238" s="81">
        <v>85002</v>
      </c>
      <c r="F238" s="94"/>
      <c r="G238" s="111"/>
      <c r="H238" s="80" t="s">
        <v>59</v>
      </c>
      <c r="I238" s="80" t="s">
        <v>60</v>
      </c>
    </row>
    <row r="239" spans="1:9" ht="15.75" x14ac:dyDescent="0.25">
      <c r="A239" s="79" t="s">
        <v>407</v>
      </c>
      <c r="B239" s="79" t="s">
        <v>286</v>
      </c>
      <c r="C239" s="80" t="s">
        <v>195</v>
      </c>
      <c r="D239" s="80" t="s">
        <v>277</v>
      </c>
      <c r="E239" s="81">
        <v>84972</v>
      </c>
      <c r="F239" s="94"/>
      <c r="G239" s="111"/>
      <c r="H239" s="80" t="s">
        <v>59</v>
      </c>
      <c r="I239" s="80" t="s">
        <v>60</v>
      </c>
    </row>
    <row r="240" spans="1:9" ht="15.75" x14ac:dyDescent="0.25">
      <c r="A240" s="79" t="s">
        <v>3908</v>
      </c>
      <c r="B240" s="79" t="s">
        <v>358</v>
      </c>
      <c r="C240" s="80" t="s">
        <v>3909</v>
      </c>
      <c r="D240" s="80" t="s">
        <v>321</v>
      </c>
      <c r="E240" s="81">
        <v>84900</v>
      </c>
      <c r="F240" s="94"/>
      <c r="G240" s="111"/>
      <c r="H240" s="80" t="s">
        <v>14</v>
      </c>
      <c r="I240" s="80" t="s">
        <v>15</v>
      </c>
    </row>
    <row r="241" spans="1:9" ht="15.75" x14ac:dyDescent="0.25">
      <c r="A241" s="79" t="s">
        <v>773</v>
      </c>
      <c r="B241" s="79" t="s">
        <v>774</v>
      </c>
      <c r="C241" s="80" t="s">
        <v>4286</v>
      </c>
      <c r="D241" s="80" t="s">
        <v>4287</v>
      </c>
      <c r="E241" s="81">
        <v>84611</v>
      </c>
      <c r="F241" s="94"/>
      <c r="G241" s="111"/>
      <c r="H241" s="80" t="s">
        <v>14</v>
      </c>
      <c r="I241" s="80" t="s">
        <v>15</v>
      </c>
    </row>
    <row r="242" spans="1:9" ht="15.75" x14ac:dyDescent="0.25">
      <c r="A242" s="79" t="s">
        <v>561</v>
      </c>
      <c r="B242" s="79" t="s">
        <v>35</v>
      </c>
      <c r="C242" s="80" t="s">
        <v>562</v>
      </c>
      <c r="D242" s="80" t="s">
        <v>4288</v>
      </c>
      <c r="E242" s="81">
        <v>84495</v>
      </c>
      <c r="F242" s="94"/>
      <c r="G242" s="111"/>
      <c r="H242" s="80" t="s">
        <v>14</v>
      </c>
      <c r="I242" s="80" t="s">
        <v>15</v>
      </c>
    </row>
    <row r="243" spans="1:9" ht="15.75" x14ac:dyDescent="0.25">
      <c r="A243" s="79" t="s">
        <v>2455</v>
      </c>
      <c r="B243" s="79" t="s">
        <v>3119</v>
      </c>
      <c r="C243" s="80" t="s">
        <v>3468</v>
      </c>
      <c r="D243" s="80" t="s">
        <v>2582</v>
      </c>
      <c r="E243" s="81">
        <v>84400</v>
      </c>
      <c r="F243" s="94"/>
      <c r="G243" s="111"/>
      <c r="H243" s="80" t="s">
        <v>59</v>
      </c>
      <c r="I243" s="80" t="s">
        <v>60</v>
      </c>
    </row>
    <row r="244" spans="1:9" ht="15.75" x14ac:dyDescent="0.25">
      <c r="A244" s="79" t="s">
        <v>498</v>
      </c>
      <c r="B244" s="79" t="s">
        <v>78</v>
      </c>
      <c r="C244" s="80" t="s">
        <v>56</v>
      </c>
      <c r="D244" s="80" t="s">
        <v>297</v>
      </c>
      <c r="E244" s="81">
        <v>84338</v>
      </c>
      <c r="F244" s="94"/>
      <c r="G244" s="111"/>
      <c r="H244" s="80" t="s">
        <v>59</v>
      </c>
      <c r="I244" s="80" t="s">
        <v>60</v>
      </c>
    </row>
    <row r="245" spans="1:9" ht="15.75" x14ac:dyDescent="0.25">
      <c r="A245" s="79" t="s">
        <v>3904</v>
      </c>
      <c r="B245" s="79" t="s">
        <v>3905</v>
      </c>
      <c r="C245" s="80" t="s">
        <v>56</v>
      </c>
      <c r="D245" s="80" t="s">
        <v>258</v>
      </c>
      <c r="E245" s="81">
        <v>84210</v>
      </c>
      <c r="F245" s="94"/>
      <c r="G245" s="111"/>
      <c r="H245" s="80" t="s">
        <v>59</v>
      </c>
      <c r="I245" s="80" t="s">
        <v>60</v>
      </c>
    </row>
    <row r="246" spans="1:9" ht="15.75" x14ac:dyDescent="0.25">
      <c r="A246" s="79" t="s">
        <v>209</v>
      </c>
      <c r="B246" s="79" t="s">
        <v>210</v>
      </c>
      <c r="C246" s="80" t="s">
        <v>4250</v>
      </c>
      <c r="D246" s="80" t="s">
        <v>211</v>
      </c>
      <c r="E246" s="81">
        <v>84151</v>
      </c>
      <c r="F246" s="81">
        <v>5000</v>
      </c>
      <c r="G246" s="111"/>
      <c r="H246" s="80" t="s">
        <v>59</v>
      </c>
      <c r="I246" s="80" t="s">
        <v>60</v>
      </c>
    </row>
    <row r="247" spans="1:9" ht="15.75" x14ac:dyDescent="0.25">
      <c r="A247" s="79" t="s">
        <v>542</v>
      </c>
      <c r="B247" s="79" t="s">
        <v>543</v>
      </c>
      <c r="C247" s="80" t="s">
        <v>56</v>
      </c>
      <c r="D247" s="80" t="s">
        <v>280</v>
      </c>
      <c r="E247" s="81">
        <v>83507</v>
      </c>
      <c r="F247" s="94"/>
      <c r="G247" s="111"/>
      <c r="H247" s="80" t="s">
        <v>59</v>
      </c>
      <c r="I247" s="80" t="s">
        <v>60</v>
      </c>
    </row>
    <row r="248" spans="1:9" ht="15.75" x14ac:dyDescent="0.25">
      <c r="A248" s="79" t="s">
        <v>4289</v>
      </c>
      <c r="B248" s="79" t="s">
        <v>58</v>
      </c>
      <c r="C248" s="80" t="s">
        <v>56</v>
      </c>
      <c r="D248" s="80" t="s">
        <v>57</v>
      </c>
      <c r="E248" s="81">
        <v>83386</v>
      </c>
      <c r="F248" s="94"/>
      <c r="G248" s="111"/>
      <c r="H248" s="80" t="s">
        <v>59</v>
      </c>
      <c r="I248" s="80" t="s">
        <v>60</v>
      </c>
    </row>
    <row r="249" spans="1:9" ht="15.75" x14ac:dyDescent="0.25">
      <c r="A249" s="79" t="s">
        <v>808</v>
      </c>
      <c r="B249" s="79" t="s">
        <v>139</v>
      </c>
      <c r="C249" s="80" t="s">
        <v>685</v>
      </c>
      <c r="D249" s="80" t="s">
        <v>53</v>
      </c>
      <c r="E249" s="81">
        <v>83363</v>
      </c>
      <c r="F249" s="94"/>
      <c r="G249" s="111"/>
      <c r="H249" s="80" t="s">
        <v>14</v>
      </c>
      <c r="I249" s="80" t="s">
        <v>15</v>
      </c>
    </row>
    <row r="250" spans="1:9" ht="15.75" x14ac:dyDescent="0.25">
      <c r="A250" s="79" t="s">
        <v>1527</v>
      </c>
      <c r="B250" s="79" t="s">
        <v>1256</v>
      </c>
      <c r="C250" s="80" t="s">
        <v>195</v>
      </c>
      <c r="D250" s="80" t="s">
        <v>527</v>
      </c>
      <c r="E250" s="81">
        <v>83351</v>
      </c>
      <c r="F250" s="94"/>
      <c r="G250" s="111"/>
      <c r="H250" s="80" t="s">
        <v>59</v>
      </c>
      <c r="I250" s="80" t="s">
        <v>60</v>
      </c>
    </row>
    <row r="251" spans="1:9" ht="15.75" x14ac:dyDescent="0.25">
      <c r="A251" s="79" t="s">
        <v>4290</v>
      </c>
      <c r="B251" s="79" t="s">
        <v>332</v>
      </c>
      <c r="C251" s="80" t="s">
        <v>4291</v>
      </c>
      <c r="D251" s="80" t="s">
        <v>4292</v>
      </c>
      <c r="E251" s="81">
        <v>83350</v>
      </c>
      <c r="F251" s="81">
        <v>10000</v>
      </c>
      <c r="G251" s="111"/>
      <c r="H251" s="80" t="s">
        <v>14</v>
      </c>
      <c r="I251" s="80" t="s">
        <v>7373</v>
      </c>
    </row>
    <row r="252" spans="1:9" ht="15.75" x14ac:dyDescent="0.25">
      <c r="A252" s="79" t="s">
        <v>2747</v>
      </c>
      <c r="B252" s="79" t="s">
        <v>2748</v>
      </c>
      <c r="C252" s="80" t="s">
        <v>665</v>
      </c>
      <c r="D252" s="80" t="s">
        <v>666</v>
      </c>
      <c r="E252" s="81">
        <v>82843</v>
      </c>
      <c r="F252" s="94"/>
      <c r="G252" s="111"/>
      <c r="H252" s="80" t="s">
        <v>14</v>
      </c>
      <c r="I252" s="80" t="s">
        <v>15</v>
      </c>
    </row>
    <row r="253" spans="1:9" ht="15.75" x14ac:dyDescent="0.25">
      <c r="A253" s="79" t="s">
        <v>809</v>
      </c>
      <c r="B253" s="79" t="s">
        <v>810</v>
      </c>
      <c r="C253" s="80" t="s">
        <v>811</v>
      </c>
      <c r="D253" s="80" t="s">
        <v>812</v>
      </c>
      <c r="E253" s="81">
        <v>82843</v>
      </c>
      <c r="F253" s="94"/>
      <c r="G253" s="111"/>
      <c r="H253" s="80" t="s">
        <v>14</v>
      </c>
      <c r="I253" s="80" t="s">
        <v>15</v>
      </c>
    </row>
    <row r="254" spans="1:9" ht="15.75" x14ac:dyDescent="0.25">
      <c r="A254" s="86" t="s">
        <v>2468</v>
      </c>
      <c r="B254" s="86" t="s">
        <v>50</v>
      </c>
      <c r="C254" s="76" t="s">
        <v>796</v>
      </c>
      <c r="D254" s="76" t="s">
        <v>11</v>
      </c>
      <c r="E254" s="81">
        <v>82820</v>
      </c>
      <c r="F254" s="94"/>
      <c r="G254" s="111"/>
      <c r="H254" s="76" t="s">
        <v>14</v>
      </c>
      <c r="I254" s="76" t="s">
        <v>15</v>
      </c>
    </row>
    <row r="255" spans="1:9" ht="15.75" x14ac:dyDescent="0.25">
      <c r="A255" s="79" t="s">
        <v>2709</v>
      </c>
      <c r="B255" s="79" t="s">
        <v>778</v>
      </c>
      <c r="C255" s="80" t="s">
        <v>796</v>
      </c>
      <c r="D255" s="80" t="s">
        <v>11</v>
      </c>
      <c r="E255" s="81">
        <v>82820</v>
      </c>
      <c r="F255" s="116"/>
      <c r="G255" s="111"/>
      <c r="H255" s="80" t="s">
        <v>14</v>
      </c>
      <c r="I255" s="80" t="s">
        <v>15</v>
      </c>
    </row>
    <row r="256" spans="1:9" ht="15.75" x14ac:dyDescent="0.25">
      <c r="A256" s="79" t="s">
        <v>661</v>
      </c>
      <c r="B256" s="79" t="s">
        <v>78</v>
      </c>
      <c r="C256" s="80" t="s">
        <v>981</v>
      </c>
      <c r="D256" s="80" t="s">
        <v>53</v>
      </c>
      <c r="E256" s="81">
        <v>82620</v>
      </c>
      <c r="F256" s="94"/>
      <c r="G256" s="111"/>
      <c r="H256" s="80" t="s">
        <v>14</v>
      </c>
      <c r="I256" s="80" t="s">
        <v>15</v>
      </c>
    </row>
    <row r="257" spans="1:9" ht="15.75" x14ac:dyDescent="0.25">
      <c r="A257" s="79" t="s">
        <v>556</v>
      </c>
      <c r="B257" s="79" t="s">
        <v>147</v>
      </c>
      <c r="C257" s="80" t="s">
        <v>557</v>
      </c>
      <c r="D257" s="80" t="s">
        <v>240</v>
      </c>
      <c r="E257" s="81">
        <v>82494</v>
      </c>
      <c r="F257" s="94"/>
      <c r="G257" s="111"/>
      <c r="H257" s="80" t="s">
        <v>14</v>
      </c>
      <c r="I257" s="80" t="s">
        <v>15</v>
      </c>
    </row>
    <row r="258" spans="1:9" ht="15.75" x14ac:dyDescent="0.25">
      <c r="A258" s="79" t="s">
        <v>518</v>
      </c>
      <c r="B258" s="79" t="s">
        <v>8</v>
      </c>
      <c r="C258" s="80" t="s">
        <v>449</v>
      </c>
      <c r="D258" s="80" t="s">
        <v>302</v>
      </c>
      <c r="E258" s="81">
        <v>82262</v>
      </c>
      <c r="F258" s="81">
        <v>6000</v>
      </c>
      <c r="G258" s="111"/>
      <c r="H258" s="80" t="s">
        <v>14</v>
      </c>
      <c r="I258" s="80" t="s">
        <v>7373</v>
      </c>
    </row>
    <row r="259" spans="1:9" ht="15.75" x14ac:dyDescent="0.25">
      <c r="A259" s="79" t="s">
        <v>548</v>
      </c>
      <c r="B259" s="79" t="s">
        <v>332</v>
      </c>
      <c r="C259" s="80" t="s">
        <v>56</v>
      </c>
      <c r="D259" s="80" t="s">
        <v>189</v>
      </c>
      <c r="E259" s="81">
        <v>82196</v>
      </c>
      <c r="F259" s="94"/>
      <c r="G259" s="111"/>
      <c r="H259" s="80" t="s">
        <v>59</v>
      </c>
      <c r="I259" s="80" t="s">
        <v>60</v>
      </c>
    </row>
    <row r="260" spans="1:9" ht="15.75" x14ac:dyDescent="0.25">
      <c r="A260" s="86" t="s">
        <v>512</v>
      </c>
      <c r="B260" s="86" t="s">
        <v>50</v>
      </c>
      <c r="C260" s="76" t="s">
        <v>56</v>
      </c>
      <c r="D260" s="76" t="s">
        <v>93</v>
      </c>
      <c r="E260" s="94">
        <v>82155</v>
      </c>
      <c r="F260" s="94"/>
      <c r="G260" s="111"/>
      <c r="H260" s="76" t="s">
        <v>59</v>
      </c>
      <c r="I260" s="80" t="s">
        <v>60</v>
      </c>
    </row>
    <row r="261" spans="1:9" ht="15.75" x14ac:dyDescent="0.25">
      <c r="A261" s="86" t="s">
        <v>3907</v>
      </c>
      <c r="B261" s="86" t="s">
        <v>898</v>
      </c>
      <c r="C261" s="76" t="s">
        <v>56</v>
      </c>
      <c r="D261" s="76" t="s">
        <v>163</v>
      </c>
      <c r="E261" s="94">
        <v>82075</v>
      </c>
      <c r="F261" s="94"/>
      <c r="G261" s="111"/>
      <c r="H261" s="76" t="s">
        <v>59</v>
      </c>
      <c r="I261" s="80" t="s">
        <v>60</v>
      </c>
    </row>
    <row r="262" spans="1:9" ht="15.75" x14ac:dyDescent="0.25">
      <c r="A262" s="79" t="s">
        <v>313</v>
      </c>
      <c r="B262" s="79" t="s">
        <v>511</v>
      </c>
      <c r="C262" s="80" t="s">
        <v>201</v>
      </c>
      <c r="D262" s="80" t="s">
        <v>234</v>
      </c>
      <c r="E262" s="81">
        <v>82059</v>
      </c>
      <c r="F262" s="94"/>
      <c r="G262" s="111"/>
      <c r="H262" s="80" t="s">
        <v>59</v>
      </c>
      <c r="I262" s="80" t="s">
        <v>60</v>
      </c>
    </row>
    <row r="263" spans="1:9" ht="15.75" x14ac:dyDescent="0.25">
      <c r="A263" s="79" t="s">
        <v>3456</v>
      </c>
      <c r="B263" s="79" t="s">
        <v>2613</v>
      </c>
      <c r="C263" s="80" t="s">
        <v>3912</v>
      </c>
      <c r="D263" s="80" t="s">
        <v>37</v>
      </c>
      <c r="E263" s="81">
        <v>82031</v>
      </c>
      <c r="F263" s="94"/>
      <c r="G263" s="111"/>
      <c r="H263" s="80" t="s">
        <v>14</v>
      </c>
      <c r="I263" s="80" t="s">
        <v>15</v>
      </c>
    </row>
    <row r="264" spans="1:9" ht="15.75" x14ac:dyDescent="0.25">
      <c r="A264" s="79" t="s">
        <v>425</v>
      </c>
      <c r="B264" s="79" t="s">
        <v>340</v>
      </c>
      <c r="C264" s="80" t="s">
        <v>788</v>
      </c>
      <c r="D264" s="80" t="s">
        <v>789</v>
      </c>
      <c r="E264" s="81">
        <v>82000</v>
      </c>
      <c r="F264" s="94"/>
      <c r="G264" s="111"/>
      <c r="H264" s="80" t="s">
        <v>14</v>
      </c>
      <c r="I264" s="80" t="s">
        <v>15</v>
      </c>
    </row>
    <row r="265" spans="1:9" ht="15.75" x14ac:dyDescent="0.25">
      <c r="A265" s="79" t="s">
        <v>295</v>
      </c>
      <c r="B265" s="79" t="s">
        <v>296</v>
      </c>
      <c r="C265" s="80" t="s">
        <v>56</v>
      </c>
      <c r="D265" s="80" t="s">
        <v>297</v>
      </c>
      <c r="E265" s="81">
        <v>81980</v>
      </c>
      <c r="F265" s="94"/>
      <c r="G265" s="111"/>
      <c r="H265" s="80" t="s">
        <v>59</v>
      </c>
      <c r="I265" s="80" t="s">
        <v>60</v>
      </c>
    </row>
    <row r="266" spans="1:9" ht="15.75" x14ac:dyDescent="0.25">
      <c r="A266" s="86" t="s">
        <v>475</v>
      </c>
      <c r="B266" s="86" t="s">
        <v>476</v>
      </c>
      <c r="C266" s="76" t="s">
        <v>56</v>
      </c>
      <c r="D266" s="76" t="s">
        <v>477</v>
      </c>
      <c r="E266" s="94">
        <v>81804</v>
      </c>
      <c r="F266" s="94"/>
      <c r="G266" s="111"/>
      <c r="H266" s="76" t="s">
        <v>59</v>
      </c>
      <c r="I266" s="80" t="s">
        <v>60</v>
      </c>
    </row>
    <row r="267" spans="1:9" ht="15.75" x14ac:dyDescent="0.25">
      <c r="A267" s="79" t="s">
        <v>563</v>
      </c>
      <c r="B267" s="79" t="s">
        <v>564</v>
      </c>
      <c r="C267" s="80" t="s">
        <v>56</v>
      </c>
      <c r="D267" s="80" t="s">
        <v>189</v>
      </c>
      <c r="E267" s="81">
        <v>81350</v>
      </c>
      <c r="F267" s="94"/>
      <c r="G267" s="111"/>
      <c r="H267" s="80" t="s">
        <v>59</v>
      </c>
      <c r="I267" s="80" t="s">
        <v>60</v>
      </c>
    </row>
    <row r="268" spans="1:9" ht="15.75" x14ac:dyDescent="0.25">
      <c r="A268" s="79" t="s">
        <v>1107</v>
      </c>
      <c r="B268" s="79" t="s">
        <v>1108</v>
      </c>
      <c r="C268" s="80" t="s">
        <v>264</v>
      </c>
      <c r="D268" s="80" t="s">
        <v>497</v>
      </c>
      <c r="E268" s="81">
        <v>81341</v>
      </c>
      <c r="F268" s="81">
        <v>6500</v>
      </c>
      <c r="G268" s="111"/>
      <c r="H268" s="80" t="s">
        <v>14</v>
      </c>
      <c r="I268" s="80" t="s">
        <v>7373</v>
      </c>
    </row>
    <row r="269" spans="1:9" ht="15.75" x14ac:dyDescent="0.25">
      <c r="A269" s="79" t="s">
        <v>616</v>
      </c>
      <c r="B269" s="79" t="s">
        <v>617</v>
      </c>
      <c r="C269" s="80" t="s">
        <v>2702</v>
      </c>
      <c r="D269" s="80" t="s">
        <v>373</v>
      </c>
      <c r="E269" s="81">
        <v>81289</v>
      </c>
      <c r="F269" s="81">
        <v>2500</v>
      </c>
      <c r="G269" s="111"/>
      <c r="H269" s="80" t="s">
        <v>59</v>
      </c>
      <c r="I269" s="80" t="s">
        <v>60</v>
      </c>
    </row>
    <row r="270" spans="1:9" ht="15.75" x14ac:dyDescent="0.25">
      <c r="A270" s="79" t="s">
        <v>3490</v>
      </c>
      <c r="B270" s="79" t="s">
        <v>144</v>
      </c>
      <c r="C270" s="80" t="s">
        <v>449</v>
      </c>
      <c r="D270" s="80" t="s">
        <v>690</v>
      </c>
      <c r="E270" s="81">
        <v>81161</v>
      </c>
      <c r="F270" s="81">
        <v>4000</v>
      </c>
      <c r="G270" s="111"/>
      <c r="H270" s="80" t="s">
        <v>59</v>
      </c>
      <c r="I270" s="80" t="s">
        <v>60</v>
      </c>
    </row>
    <row r="271" spans="1:9" ht="15.75" x14ac:dyDescent="0.25">
      <c r="A271" s="79" t="s">
        <v>2685</v>
      </c>
      <c r="B271" s="79" t="s">
        <v>248</v>
      </c>
      <c r="C271" s="80" t="s">
        <v>4278</v>
      </c>
      <c r="D271" s="80" t="s">
        <v>1281</v>
      </c>
      <c r="E271" s="81">
        <v>81122</v>
      </c>
      <c r="F271" s="81">
        <v>4500</v>
      </c>
      <c r="G271" s="111"/>
      <c r="H271" s="80" t="s">
        <v>14</v>
      </c>
      <c r="I271" s="80" t="s">
        <v>7373</v>
      </c>
    </row>
    <row r="272" spans="1:9" ht="15.75" x14ac:dyDescent="0.25">
      <c r="A272" s="79" t="s">
        <v>4293</v>
      </c>
      <c r="B272" s="79" t="s">
        <v>4294</v>
      </c>
      <c r="C272" s="80" t="s">
        <v>56</v>
      </c>
      <c r="D272" s="80" t="s">
        <v>508</v>
      </c>
      <c r="E272" s="81">
        <v>81109</v>
      </c>
      <c r="F272" s="94"/>
      <c r="G272" s="111"/>
      <c r="H272" s="80" t="s">
        <v>59</v>
      </c>
      <c r="I272" s="80" t="s">
        <v>60</v>
      </c>
    </row>
    <row r="273" spans="1:9" ht="15.75" x14ac:dyDescent="0.25">
      <c r="A273" s="79" t="s">
        <v>512</v>
      </c>
      <c r="B273" s="79" t="s">
        <v>115</v>
      </c>
      <c r="C273" s="80" t="s">
        <v>56</v>
      </c>
      <c r="D273" s="80" t="s">
        <v>93</v>
      </c>
      <c r="E273" s="81">
        <v>81007</v>
      </c>
      <c r="F273" s="94"/>
      <c r="G273" s="111"/>
      <c r="H273" s="80" t="s">
        <v>59</v>
      </c>
      <c r="I273" s="80" t="s">
        <v>60</v>
      </c>
    </row>
    <row r="274" spans="1:9" ht="15.75" x14ac:dyDescent="0.25">
      <c r="A274" s="79" t="s">
        <v>4295</v>
      </c>
      <c r="B274" s="79" t="s">
        <v>102</v>
      </c>
      <c r="C274" s="80" t="s">
        <v>4296</v>
      </c>
      <c r="D274" s="80" t="s">
        <v>477</v>
      </c>
      <c r="E274" s="81">
        <v>80972</v>
      </c>
      <c r="F274" s="94"/>
      <c r="G274" s="111"/>
      <c r="H274" s="80" t="s">
        <v>14</v>
      </c>
      <c r="I274" s="80" t="s">
        <v>15</v>
      </c>
    </row>
    <row r="275" spans="1:9" ht="15.75" x14ac:dyDescent="0.25">
      <c r="A275" s="79" t="s">
        <v>574</v>
      </c>
      <c r="B275" s="79" t="s">
        <v>575</v>
      </c>
      <c r="C275" s="80" t="s">
        <v>56</v>
      </c>
      <c r="D275" s="80" t="s">
        <v>576</v>
      </c>
      <c r="E275" s="81">
        <v>80946</v>
      </c>
      <c r="F275" s="94"/>
      <c r="G275" s="111"/>
      <c r="H275" s="80" t="s">
        <v>59</v>
      </c>
      <c r="I275" s="80" t="s">
        <v>60</v>
      </c>
    </row>
    <row r="276" spans="1:9" ht="15.75" x14ac:dyDescent="0.25">
      <c r="A276" s="79" t="s">
        <v>596</v>
      </c>
      <c r="B276" s="79" t="s">
        <v>597</v>
      </c>
      <c r="C276" s="80" t="s">
        <v>56</v>
      </c>
      <c r="D276" s="80" t="s">
        <v>189</v>
      </c>
      <c r="E276" s="81">
        <v>80892</v>
      </c>
      <c r="F276" s="94"/>
      <c r="G276" s="111"/>
      <c r="H276" s="80" t="s">
        <v>59</v>
      </c>
      <c r="I276" s="80" t="s">
        <v>60</v>
      </c>
    </row>
    <row r="277" spans="1:9" ht="15.75" x14ac:dyDescent="0.25">
      <c r="A277" s="79" t="s">
        <v>955</v>
      </c>
      <c r="B277" s="79" t="s">
        <v>1484</v>
      </c>
      <c r="C277" s="80" t="s">
        <v>2699</v>
      </c>
      <c r="D277" s="80" t="s">
        <v>120</v>
      </c>
      <c r="E277" s="81">
        <v>80854</v>
      </c>
      <c r="F277" s="94"/>
      <c r="G277" s="111"/>
      <c r="H277" s="80" t="s">
        <v>14</v>
      </c>
      <c r="I277" s="80" t="s">
        <v>121</v>
      </c>
    </row>
    <row r="278" spans="1:9" ht="15.75" x14ac:dyDescent="0.25">
      <c r="A278" s="79" t="s">
        <v>2711</v>
      </c>
      <c r="B278" s="79" t="s">
        <v>17</v>
      </c>
      <c r="C278" s="80" t="s">
        <v>2712</v>
      </c>
      <c r="D278" s="80" t="s">
        <v>120</v>
      </c>
      <c r="E278" s="81">
        <v>80795</v>
      </c>
      <c r="F278" s="81">
        <v>4500</v>
      </c>
      <c r="G278" s="111"/>
      <c r="H278" s="80" t="s">
        <v>14</v>
      </c>
      <c r="I278" s="80" t="s">
        <v>15</v>
      </c>
    </row>
    <row r="279" spans="1:9" ht="15.75" x14ac:dyDescent="0.25">
      <c r="A279" s="79" t="s">
        <v>3922</v>
      </c>
      <c r="B279" s="79" t="s">
        <v>3923</v>
      </c>
      <c r="C279" s="80" t="s">
        <v>4297</v>
      </c>
      <c r="D279" s="80" t="s">
        <v>37</v>
      </c>
      <c r="E279" s="81">
        <v>80744</v>
      </c>
      <c r="F279" s="94"/>
      <c r="G279" s="111"/>
      <c r="H279" s="80" t="s">
        <v>14</v>
      </c>
      <c r="I279" s="80" t="s">
        <v>15</v>
      </c>
    </row>
    <row r="280" spans="1:9" ht="15.75" x14ac:dyDescent="0.25">
      <c r="A280" s="79" t="s">
        <v>644</v>
      </c>
      <c r="B280" s="79" t="s">
        <v>260</v>
      </c>
      <c r="C280" s="80" t="s">
        <v>56</v>
      </c>
      <c r="D280" s="80" t="s">
        <v>211</v>
      </c>
      <c r="E280" s="81">
        <v>80741</v>
      </c>
      <c r="F280" s="94"/>
      <c r="G280" s="111"/>
      <c r="H280" s="80" t="s">
        <v>59</v>
      </c>
      <c r="I280" s="80" t="s">
        <v>60</v>
      </c>
    </row>
    <row r="281" spans="1:9" ht="15.75" x14ac:dyDescent="0.25">
      <c r="A281" s="79" t="s">
        <v>630</v>
      </c>
      <c r="B281" s="79" t="s">
        <v>631</v>
      </c>
      <c r="C281" s="80" t="s">
        <v>4298</v>
      </c>
      <c r="D281" s="80" t="s">
        <v>576</v>
      </c>
      <c r="E281" s="81">
        <v>80626</v>
      </c>
      <c r="F281" s="81">
        <v>4000</v>
      </c>
      <c r="G281" s="111"/>
      <c r="H281" s="80" t="s">
        <v>59</v>
      </c>
      <c r="I281" s="80" t="s">
        <v>60</v>
      </c>
    </row>
    <row r="282" spans="1:9" ht="15.75" x14ac:dyDescent="0.25">
      <c r="A282" s="86" t="s">
        <v>303</v>
      </c>
      <c r="B282" s="86" t="s">
        <v>304</v>
      </c>
      <c r="C282" s="76" t="s">
        <v>56</v>
      </c>
      <c r="D282" s="76" t="s">
        <v>477</v>
      </c>
      <c r="E282" s="94">
        <v>80589</v>
      </c>
      <c r="F282" s="94"/>
      <c r="G282" s="111"/>
      <c r="H282" s="76" t="s">
        <v>59</v>
      </c>
      <c r="I282" s="80" t="s">
        <v>60</v>
      </c>
    </row>
    <row r="283" spans="1:9" ht="15.75" x14ac:dyDescent="0.25">
      <c r="A283" s="79" t="s">
        <v>554</v>
      </c>
      <c r="B283" s="79" t="s">
        <v>8</v>
      </c>
      <c r="C283" s="80" t="s">
        <v>783</v>
      </c>
      <c r="D283" s="80" t="s">
        <v>599</v>
      </c>
      <c r="E283" s="81">
        <v>80478</v>
      </c>
      <c r="F283" s="94"/>
      <c r="G283" s="111"/>
      <c r="H283" s="80" t="s">
        <v>14</v>
      </c>
      <c r="I283" s="80" t="s">
        <v>15</v>
      </c>
    </row>
    <row r="284" spans="1:9" ht="15.75" x14ac:dyDescent="0.25">
      <c r="A284" s="79" t="s">
        <v>349</v>
      </c>
      <c r="B284" s="79" t="s">
        <v>448</v>
      </c>
      <c r="C284" s="80" t="s">
        <v>783</v>
      </c>
      <c r="D284" s="80" t="s">
        <v>599</v>
      </c>
      <c r="E284" s="81">
        <v>80478</v>
      </c>
      <c r="F284" s="94"/>
      <c r="G284" s="111"/>
      <c r="H284" s="80" t="s">
        <v>14</v>
      </c>
      <c r="I284" s="80" t="s">
        <v>15</v>
      </c>
    </row>
    <row r="285" spans="1:9" ht="15.75" x14ac:dyDescent="0.25">
      <c r="A285" s="79" t="s">
        <v>146</v>
      </c>
      <c r="B285" s="79" t="s">
        <v>147</v>
      </c>
      <c r="C285" s="80" t="s">
        <v>4299</v>
      </c>
      <c r="D285" s="80" t="s">
        <v>149</v>
      </c>
      <c r="E285" s="81">
        <v>80459</v>
      </c>
      <c r="F285" s="81">
        <v>21900</v>
      </c>
      <c r="G285" s="111"/>
      <c r="H285" s="80" t="s">
        <v>14</v>
      </c>
      <c r="I285" s="80" t="s">
        <v>7373</v>
      </c>
    </row>
    <row r="286" spans="1:9" ht="15.75" x14ac:dyDescent="0.25">
      <c r="A286" s="79" t="s">
        <v>513</v>
      </c>
      <c r="B286" s="79" t="s">
        <v>349</v>
      </c>
      <c r="C286" s="80" t="s">
        <v>56</v>
      </c>
      <c r="D286" s="80" t="s">
        <v>514</v>
      </c>
      <c r="E286" s="81">
        <v>80448</v>
      </c>
      <c r="F286" s="94"/>
      <c r="G286" s="111"/>
      <c r="H286" s="80" t="s">
        <v>59</v>
      </c>
      <c r="I286" s="80" t="s">
        <v>60</v>
      </c>
    </row>
    <row r="287" spans="1:9" ht="15.75" x14ac:dyDescent="0.25">
      <c r="A287" s="79" t="s">
        <v>536</v>
      </c>
      <c r="B287" s="79" t="s">
        <v>147</v>
      </c>
      <c r="C287" s="80" t="s">
        <v>56</v>
      </c>
      <c r="D287" s="80" t="s">
        <v>208</v>
      </c>
      <c r="E287" s="81">
        <v>80321</v>
      </c>
      <c r="F287" s="94"/>
      <c r="G287" s="111"/>
      <c r="H287" s="80" t="s">
        <v>59</v>
      </c>
      <c r="I287" s="80" t="s">
        <v>60</v>
      </c>
    </row>
    <row r="288" spans="1:9" ht="15.75" x14ac:dyDescent="0.25">
      <c r="A288" s="79" t="s">
        <v>856</v>
      </c>
      <c r="B288" s="79" t="s">
        <v>857</v>
      </c>
      <c r="C288" s="80" t="s">
        <v>858</v>
      </c>
      <c r="D288" s="80" t="s">
        <v>80</v>
      </c>
      <c r="E288" s="81">
        <v>80205</v>
      </c>
      <c r="F288" s="94"/>
      <c r="G288" s="111"/>
      <c r="H288" s="80" t="s">
        <v>14</v>
      </c>
      <c r="I288" s="80" t="s">
        <v>15</v>
      </c>
    </row>
    <row r="289" spans="1:9" ht="15.75" x14ac:dyDescent="0.25">
      <c r="A289" s="79" t="s">
        <v>3926</v>
      </c>
      <c r="B289" s="79" t="s">
        <v>282</v>
      </c>
      <c r="C289" s="80" t="s">
        <v>4300</v>
      </c>
      <c r="D289" s="80" t="s">
        <v>37</v>
      </c>
      <c r="E289" s="81">
        <v>80068</v>
      </c>
      <c r="F289" s="94"/>
      <c r="G289" s="111"/>
      <c r="H289" s="80" t="s">
        <v>14</v>
      </c>
      <c r="I289" s="80" t="s">
        <v>15</v>
      </c>
    </row>
    <row r="290" spans="1:9" ht="15.75" x14ac:dyDescent="0.25">
      <c r="A290" s="112" t="s">
        <v>3495</v>
      </c>
      <c r="B290" s="112" t="s">
        <v>3496</v>
      </c>
      <c r="C290" s="113" t="s">
        <v>201</v>
      </c>
      <c r="D290" s="113" t="s">
        <v>249</v>
      </c>
      <c r="E290" s="114">
        <v>80000</v>
      </c>
      <c r="F290" s="117"/>
      <c r="G290" s="115"/>
      <c r="H290" s="113" t="s">
        <v>59</v>
      </c>
      <c r="I290" s="80" t="s">
        <v>60</v>
      </c>
    </row>
    <row r="291" spans="1:9" ht="15.75" x14ac:dyDescent="0.25">
      <c r="A291" s="79" t="s">
        <v>560</v>
      </c>
      <c r="B291" s="79" t="s">
        <v>35</v>
      </c>
      <c r="C291" s="80" t="s">
        <v>56</v>
      </c>
      <c r="D291" s="80" t="s">
        <v>270</v>
      </c>
      <c r="E291" s="81">
        <v>79987</v>
      </c>
      <c r="F291" s="81">
        <v>5000</v>
      </c>
      <c r="G291" s="111"/>
      <c r="H291" s="80" t="s">
        <v>59</v>
      </c>
      <c r="I291" s="80" t="s">
        <v>60</v>
      </c>
    </row>
    <row r="292" spans="1:9" ht="15.75" x14ac:dyDescent="0.25">
      <c r="A292" s="79" t="s">
        <v>552</v>
      </c>
      <c r="B292" s="79" t="s">
        <v>553</v>
      </c>
      <c r="C292" s="80" t="s">
        <v>56</v>
      </c>
      <c r="D292" s="80" t="s">
        <v>258</v>
      </c>
      <c r="E292" s="81">
        <v>79940</v>
      </c>
      <c r="F292" s="94"/>
      <c r="G292" s="111"/>
      <c r="H292" s="80" t="s">
        <v>59</v>
      </c>
      <c r="I292" s="80" t="s">
        <v>60</v>
      </c>
    </row>
    <row r="293" spans="1:9" ht="15.75" x14ac:dyDescent="0.25">
      <c r="A293" s="79" t="s">
        <v>566</v>
      </c>
      <c r="B293" s="79" t="s">
        <v>377</v>
      </c>
      <c r="C293" s="80" t="s">
        <v>56</v>
      </c>
      <c r="D293" s="80" t="s">
        <v>297</v>
      </c>
      <c r="E293" s="81">
        <v>79870</v>
      </c>
      <c r="F293" s="94"/>
      <c r="G293" s="111"/>
      <c r="H293" s="80" t="s">
        <v>59</v>
      </c>
      <c r="I293" s="80" t="s">
        <v>60</v>
      </c>
    </row>
    <row r="294" spans="1:9" ht="15.75" x14ac:dyDescent="0.25">
      <c r="A294" s="79" t="s">
        <v>894</v>
      </c>
      <c r="B294" s="79" t="s">
        <v>35</v>
      </c>
      <c r="C294" s="80" t="s">
        <v>729</v>
      </c>
      <c r="D294" s="80" t="s">
        <v>3928</v>
      </c>
      <c r="E294" s="81">
        <v>79848</v>
      </c>
      <c r="F294" s="94"/>
      <c r="G294" s="111"/>
      <c r="H294" s="80" t="s">
        <v>14</v>
      </c>
      <c r="I294" s="80" t="s">
        <v>15</v>
      </c>
    </row>
    <row r="295" spans="1:9" ht="15.75" x14ac:dyDescent="0.25">
      <c r="A295" s="79" t="s">
        <v>295</v>
      </c>
      <c r="B295" s="79" t="s">
        <v>50</v>
      </c>
      <c r="C295" s="80" t="s">
        <v>56</v>
      </c>
      <c r="D295" s="80" t="s">
        <v>297</v>
      </c>
      <c r="E295" s="81">
        <v>79833</v>
      </c>
      <c r="F295" s="94"/>
      <c r="G295" s="111"/>
      <c r="H295" s="80" t="s">
        <v>59</v>
      </c>
      <c r="I295" s="80" t="s">
        <v>60</v>
      </c>
    </row>
    <row r="296" spans="1:9" ht="15.75" x14ac:dyDescent="0.25">
      <c r="A296" s="79" t="s">
        <v>3916</v>
      </c>
      <c r="B296" s="79" t="s">
        <v>266</v>
      </c>
      <c r="C296" s="80" t="s">
        <v>56</v>
      </c>
      <c r="D296" s="80" t="s">
        <v>385</v>
      </c>
      <c r="E296" s="81">
        <v>79810</v>
      </c>
      <c r="F296" s="94"/>
      <c r="G296" s="111"/>
      <c r="H296" s="80" t="s">
        <v>59</v>
      </c>
      <c r="I296" s="80" t="s">
        <v>60</v>
      </c>
    </row>
    <row r="297" spans="1:9" ht="15.75" x14ac:dyDescent="0.25">
      <c r="A297" s="86" t="s">
        <v>2723</v>
      </c>
      <c r="B297" s="86" t="s">
        <v>46</v>
      </c>
      <c r="C297" s="76" t="s">
        <v>1955</v>
      </c>
      <c r="D297" s="76" t="s">
        <v>812</v>
      </c>
      <c r="E297" s="94">
        <v>79728</v>
      </c>
      <c r="F297" s="94"/>
      <c r="G297" s="111"/>
      <c r="H297" s="76" t="s">
        <v>14</v>
      </c>
      <c r="I297" s="76" t="s">
        <v>15</v>
      </c>
    </row>
    <row r="298" spans="1:9" ht="15.75" x14ac:dyDescent="0.25">
      <c r="A298" s="86" t="s">
        <v>420</v>
      </c>
      <c r="B298" s="86" t="s">
        <v>8</v>
      </c>
      <c r="C298" s="76" t="s">
        <v>1058</v>
      </c>
      <c r="D298" s="76" t="s">
        <v>53</v>
      </c>
      <c r="E298" s="94">
        <v>79614</v>
      </c>
      <c r="F298" s="94"/>
      <c r="G298" s="111"/>
      <c r="H298" s="76" t="s">
        <v>14</v>
      </c>
      <c r="I298" s="76" t="s">
        <v>15</v>
      </c>
    </row>
    <row r="299" spans="1:9" ht="15.75" x14ac:dyDescent="0.25">
      <c r="A299" s="79" t="s">
        <v>702</v>
      </c>
      <c r="B299" s="79" t="s">
        <v>8</v>
      </c>
      <c r="C299" s="80" t="s">
        <v>685</v>
      </c>
      <c r="D299" s="80" t="s">
        <v>53</v>
      </c>
      <c r="E299" s="81">
        <v>79560</v>
      </c>
      <c r="F299" s="94"/>
      <c r="G299" s="111"/>
      <c r="H299" s="80" t="s">
        <v>14</v>
      </c>
      <c r="I299" s="80" t="s">
        <v>15</v>
      </c>
    </row>
    <row r="300" spans="1:9" ht="15.75" x14ac:dyDescent="0.25">
      <c r="A300" s="79" t="s">
        <v>460</v>
      </c>
      <c r="B300" s="79" t="s">
        <v>147</v>
      </c>
      <c r="C300" s="80" t="s">
        <v>3925</v>
      </c>
      <c r="D300" s="80" t="s">
        <v>1971</v>
      </c>
      <c r="E300" s="81">
        <v>79560</v>
      </c>
      <c r="F300" s="94"/>
      <c r="G300" s="94"/>
      <c r="H300" s="80" t="s">
        <v>14</v>
      </c>
      <c r="I300" s="80" t="s">
        <v>15</v>
      </c>
    </row>
    <row r="301" spans="1:9" ht="15.75" x14ac:dyDescent="0.25">
      <c r="A301" s="79" t="s">
        <v>843</v>
      </c>
      <c r="B301" s="79" t="s">
        <v>844</v>
      </c>
      <c r="C301" s="80" t="s">
        <v>845</v>
      </c>
      <c r="D301" s="80" t="s">
        <v>53</v>
      </c>
      <c r="E301" s="81">
        <v>79493</v>
      </c>
      <c r="F301" s="94"/>
      <c r="G301" s="111"/>
      <c r="H301" s="80" t="s">
        <v>14</v>
      </c>
      <c r="I301" s="80" t="s">
        <v>15</v>
      </c>
    </row>
    <row r="302" spans="1:9" ht="15.75" x14ac:dyDescent="0.25">
      <c r="A302" s="86" t="s">
        <v>538</v>
      </c>
      <c r="B302" s="86" t="s">
        <v>539</v>
      </c>
      <c r="C302" s="76" t="s">
        <v>56</v>
      </c>
      <c r="D302" s="76" t="s">
        <v>93</v>
      </c>
      <c r="E302" s="94">
        <v>79353</v>
      </c>
      <c r="F302" s="94"/>
      <c r="G302" s="111"/>
      <c r="H302" s="76" t="s">
        <v>59</v>
      </c>
      <c r="I302" s="80" t="s">
        <v>60</v>
      </c>
    </row>
    <row r="303" spans="1:9" ht="15.75" x14ac:dyDescent="0.25">
      <c r="A303" s="79" t="s">
        <v>614</v>
      </c>
      <c r="B303" s="79" t="s">
        <v>615</v>
      </c>
      <c r="C303" s="80" t="s">
        <v>56</v>
      </c>
      <c r="D303" s="80" t="s">
        <v>270</v>
      </c>
      <c r="E303" s="81">
        <v>79215</v>
      </c>
      <c r="F303" s="94"/>
      <c r="G303" s="111"/>
      <c r="H303" s="80" t="s">
        <v>59</v>
      </c>
      <c r="I303" s="80" t="s">
        <v>60</v>
      </c>
    </row>
    <row r="304" spans="1:9" ht="15.75" x14ac:dyDescent="0.25">
      <c r="A304" s="86" t="s">
        <v>2097</v>
      </c>
      <c r="B304" s="86" t="s">
        <v>151</v>
      </c>
      <c r="C304" s="76" t="s">
        <v>1172</v>
      </c>
      <c r="D304" s="76" t="s">
        <v>53</v>
      </c>
      <c r="E304" s="94">
        <v>79160</v>
      </c>
      <c r="F304" s="94"/>
      <c r="G304" s="111"/>
      <c r="H304" s="76" t="s">
        <v>14</v>
      </c>
      <c r="I304" s="76" t="s">
        <v>15</v>
      </c>
    </row>
    <row r="305" spans="1:9" ht="15.75" x14ac:dyDescent="0.25">
      <c r="A305" s="79" t="s">
        <v>735</v>
      </c>
      <c r="B305" s="79" t="s">
        <v>17</v>
      </c>
      <c r="C305" s="80" t="s">
        <v>736</v>
      </c>
      <c r="D305" s="80" t="s">
        <v>497</v>
      </c>
      <c r="E305" s="81">
        <v>79109</v>
      </c>
      <c r="F305" s="94"/>
      <c r="G305" s="111"/>
      <c r="H305" s="80" t="s">
        <v>59</v>
      </c>
      <c r="I305" s="80" t="s">
        <v>60</v>
      </c>
    </row>
    <row r="306" spans="1:9" ht="15.75" x14ac:dyDescent="0.25">
      <c r="A306" s="86" t="s">
        <v>716</v>
      </c>
      <c r="B306" s="86" t="s">
        <v>717</v>
      </c>
      <c r="C306" s="76" t="s">
        <v>718</v>
      </c>
      <c r="D306" s="76" t="s">
        <v>48</v>
      </c>
      <c r="E306" s="94">
        <v>79096</v>
      </c>
      <c r="F306" s="81">
        <v>8000</v>
      </c>
      <c r="G306" s="81"/>
      <c r="H306" s="76" t="s">
        <v>14</v>
      </c>
      <c r="I306" s="80" t="s">
        <v>7373</v>
      </c>
    </row>
    <row r="307" spans="1:9" ht="15.75" x14ac:dyDescent="0.25">
      <c r="A307" s="79" t="s">
        <v>3492</v>
      </c>
      <c r="B307" s="79" t="s">
        <v>8</v>
      </c>
      <c r="C307" s="80" t="s">
        <v>195</v>
      </c>
      <c r="D307" s="80" t="s">
        <v>57</v>
      </c>
      <c r="E307" s="81">
        <v>78991</v>
      </c>
      <c r="F307" s="94"/>
      <c r="G307" s="111"/>
      <c r="H307" s="80" t="s">
        <v>59</v>
      </c>
      <c r="I307" s="80" t="s">
        <v>60</v>
      </c>
    </row>
    <row r="308" spans="1:9" ht="15.75" x14ac:dyDescent="0.25">
      <c r="A308" s="86" t="s">
        <v>571</v>
      </c>
      <c r="B308" s="86" t="s">
        <v>559</v>
      </c>
      <c r="C308" s="76" t="s">
        <v>4301</v>
      </c>
      <c r="D308" s="76" t="s">
        <v>2582</v>
      </c>
      <c r="E308" s="94">
        <v>78874</v>
      </c>
      <c r="F308" s="81">
        <v>18000</v>
      </c>
      <c r="G308" s="111"/>
      <c r="H308" s="76" t="s">
        <v>59</v>
      </c>
      <c r="I308" s="80" t="s">
        <v>60</v>
      </c>
    </row>
    <row r="309" spans="1:9" ht="15.75" x14ac:dyDescent="0.25">
      <c r="A309" s="79" t="s">
        <v>678</v>
      </c>
      <c r="B309" s="79" t="s">
        <v>35</v>
      </c>
      <c r="C309" s="80" t="s">
        <v>679</v>
      </c>
      <c r="D309" s="80" t="s">
        <v>309</v>
      </c>
      <c r="E309" s="81">
        <v>78662</v>
      </c>
      <c r="F309" s="94"/>
      <c r="G309" s="111"/>
      <c r="H309" s="80" t="s">
        <v>14</v>
      </c>
      <c r="I309" s="80" t="s">
        <v>15</v>
      </c>
    </row>
    <row r="310" spans="1:9" ht="15.75" x14ac:dyDescent="0.25">
      <c r="A310" s="79" t="s">
        <v>698</v>
      </c>
      <c r="B310" s="79" t="s">
        <v>448</v>
      </c>
      <c r="C310" s="80" t="s">
        <v>699</v>
      </c>
      <c r="D310" s="80" t="s">
        <v>309</v>
      </c>
      <c r="E310" s="81">
        <v>78662</v>
      </c>
      <c r="F310" s="94"/>
      <c r="G310" s="111"/>
      <c r="H310" s="80" t="s">
        <v>14</v>
      </c>
      <c r="I310" s="80" t="s">
        <v>15</v>
      </c>
    </row>
    <row r="311" spans="1:9" ht="15.75" x14ac:dyDescent="0.25">
      <c r="A311" s="86" t="s">
        <v>540</v>
      </c>
      <c r="B311" s="86" t="s">
        <v>127</v>
      </c>
      <c r="C311" s="76" t="s">
        <v>56</v>
      </c>
      <c r="D311" s="76" t="s">
        <v>541</v>
      </c>
      <c r="E311" s="94">
        <v>78620</v>
      </c>
      <c r="F311" s="94"/>
      <c r="G311" s="111"/>
      <c r="H311" s="76" t="s">
        <v>59</v>
      </c>
      <c r="I311" s="80" t="s">
        <v>60</v>
      </c>
    </row>
    <row r="312" spans="1:9" ht="15.75" x14ac:dyDescent="0.25">
      <c r="A312" s="86" t="s">
        <v>688</v>
      </c>
      <c r="B312" s="86" t="s">
        <v>689</v>
      </c>
      <c r="C312" s="76" t="s">
        <v>195</v>
      </c>
      <c r="D312" s="76" t="s">
        <v>690</v>
      </c>
      <c r="E312" s="94">
        <v>78615</v>
      </c>
      <c r="F312" s="94"/>
      <c r="G312" s="111"/>
      <c r="H312" s="76" t="s">
        <v>59</v>
      </c>
      <c r="I312" s="80" t="s">
        <v>60</v>
      </c>
    </row>
    <row r="313" spans="1:9" ht="15.75" x14ac:dyDescent="0.25">
      <c r="A313" s="79" t="s">
        <v>3486</v>
      </c>
      <c r="B313" s="79" t="s">
        <v>3487</v>
      </c>
      <c r="C313" s="80" t="s">
        <v>56</v>
      </c>
      <c r="D313" s="80" t="s">
        <v>814</v>
      </c>
      <c r="E313" s="81">
        <v>78447</v>
      </c>
      <c r="F313" s="94"/>
      <c r="G313" s="111"/>
      <c r="H313" s="80" t="s">
        <v>59</v>
      </c>
      <c r="I313" s="80" t="s">
        <v>60</v>
      </c>
    </row>
    <row r="314" spans="1:9" ht="15.75" x14ac:dyDescent="0.25">
      <c r="A314" s="79" t="s">
        <v>710</v>
      </c>
      <c r="B314" s="79" t="s">
        <v>711</v>
      </c>
      <c r="C314" s="80" t="s">
        <v>712</v>
      </c>
      <c r="D314" s="80" t="s">
        <v>603</v>
      </c>
      <c r="E314" s="81">
        <v>78275</v>
      </c>
      <c r="F314" s="81">
        <v>2000</v>
      </c>
      <c r="G314" s="111"/>
      <c r="H314" s="80" t="s">
        <v>59</v>
      </c>
      <c r="I314" s="80" t="s">
        <v>60</v>
      </c>
    </row>
    <row r="315" spans="1:9" ht="15.75" x14ac:dyDescent="0.25">
      <c r="A315" s="112" t="s">
        <v>429</v>
      </c>
      <c r="B315" s="112" t="s">
        <v>87</v>
      </c>
      <c r="C315" s="113" t="s">
        <v>195</v>
      </c>
      <c r="D315" s="113" t="s">
        <v>249</v>
      </c>
      <c r="E315" s="114">
        <v>78117</v>
      </c>
      <c r="F315" s="117"/>
      <c r="G315" s="115"/>
      <c r="H315" s="113" t="s">
        <v>59</v>
      </c>
      <c r="I315" s="80" t="s">
        <v>60</v>
      </c>
    </row>
    <row r="316" spans="1:9" ht="15.75" x14ac:dyDescent="0.25">
      <c r="A316" s="79" t="s">
        <v>4302</v>
      </c>
      <c r="B316" s="79" t="s">
        <v>1309</v>
      </c>
      <c r="C316" s="80" t="s">
        <v>715</v>
      </c>
      <c r="D316" s="80" t="s">
        <v>53</v>
      </c>
      <c r="E316" s="81">
        <v>78109</v>
      </c>
      <c r="F316" s="94"/>
      <c r="G316" s="111"/>
      <c r="H316" s="80" t="s">
        <v>14</v>
      </c>
      <c r="I316" s="80" t="s">
        <v>15</v>
      </c>
    </row>
    <row r="317" spans="1:9" ht="15.75" x14ac:dyDescent="0.25">
      <c r="A317" s="79" t="s">
        <v>4303</v>
      </c>
      <c r="B317" s="79" t="s">
        <v>4304</v>
      </c>
      <c r="C317" s="80" t="s">
        <v>56</v>
      </c>
      <c r="D317" s="80" t="s">
        <v>463</v>
      </c>
      <c r="E317" s="81">
        <v>78076</v>
      </c>
      <c r="F317" s="94"/>
      <c r="G317" s="111"/>
      <c r="H317" s="80" t="s">
        <v>59</v>
      </c>
      <c r="I317" s="80" t="s">
        <v>60</v>
      </c>
    </row>
    <row r="318" spans="1:9" ht="15.75" x14ac:dyDescent="0.25">
      <c r="A318" s="79" t="s">
        <v>578</v>
      </c>
      <c r="B318" s="79" t="s">
        <v>139</v>
      </c>
      <c r="C318" s="80" t="s">
        <v>56</v>
      </c>
      <c r="D318" s="80" t="s">
        <v>297</v>
      </c>
      <c r="E318" s="81">
        <v>78048</v>
      </c>
      <c r="F318" s="94"/>
      <c r="G318" s="111"/>
      <c r="H318" s="80" t="s">
        <v>59</v>
      </c>
      <c r="I318" s="80" t="s">
        <v>60</v>
      </c>
    </row>
    <row r="319" spans="1:9" ht="15.75" x14ac:dyDescent="0.25">
      <c r="A319" s="79" t="s">
        <v>899</v>
      </c>
      <c r="B319" s="79" t="s">
        <v>900</v>
      </c>
      <c r="C319" s="80" t="s">
        <v>901</v>
      </c>
      <c r="D319" s="80" t="s">
        <v>2670</v>
      </c>
      <c r="E319" s="81">
        <v>78000</v>
      </c>
      <c r="F319" s="94"/>
      <c r="G319" s="111"/>
      <c r="H319" s="80" t="s">
        <v>14</v>
      </c>
      <c r="I319" s="80" t="s">
        <v>15</v>
      </c>
    </row>
    <row r="320" spans="1:9" ht="15.75" x14ac:dyDescent="0.25">
      <c r="A320" s="79" t="s">
        <v>558</v>
      </c>
      <c r="B320" s="79" t="s">
        <v>559</v>
      </c>
      <c r="C320" s="80" t="s">
        <v>56</v>
      </c>
      <c r="D320" s="80" t="s">
        <v>3880</v>
      </c>
      <c r="E320" s="81">
        <v>77989</v>
      </c>
      <c r="F320" s="94"/>
      <c r="G320" s="111"/>
      <c r="H320" s="80" t="s">
        <v>59</v>
      </c>
      <c r="I320" s="80" t="s">
        <v>60</v>
      </c>
    </row>
    <row r="321" spans="1:9" ht="15.75" x14ac:dyDescent="0.25">
      <c r="A321" s="79" t="s">
        <v>806</v>
      </c>
      <c r="B321" s="79" t="s">
        <v>349</v>
      </c>
      <c r="C321" s="80" t="s">
        <v>807</v>
      </c>
      <c r="D321" s="80" t="s">
        <v>37</v>
      </c>
      <c r="E321" s="81">
        <v>77964</v>
      </c>
      <c r="F321" s="94"/>
      <c r="G321" s="111"/>
      <c r="H321" s="80" t="s">
        <v>14</v>
      </c>
      <c r="I321" s="80" t="s">
        <v>15</v>
      </c>
    </row>
    <row r="322" spans="1:9" ht="15.75" x14ac:dyDescent="0.25">
      <c r="A322" s="79" t="s">
        <v>3948</v>
      </c>
      <c r="B322" s="79" t="s">
        <v>67</v>
      </c>
      <c r="C322" s="80" t="s">
        <v>796</v>
      </c>
      <c r="D322" s="80" t="s">
        <v>11</v>
      </c>
      <c r="E322" s="81">
        <v>77770</v>
      </c>
      <c r="F322" s="94"/>
      <c r="G322" s="111"/>
      <c r="H322" s="80" t="s">
        <v>14</v>
      </c>
      <c r="I322" s="80" t="s">
        <v>15</v>
      </c>
    </row>
    <row r="323" spans="1:9" ht="15.75" x14ac:dyDescent="0.25">
      <c r="A323" s="79" t="s">
        <v>604</v>
      </c>
      <c r="B323" s="79" t="s">
        <v>605</v>
      </c>
      <c r="C323" s="80" t="s">
        <v>56</v>
      </c>
      <c r="D323" s="80" t="s">
        <v>93</v>
      </c>
      <c r="E323" s="81">
        <v>77767</v>
      </c>
      <c r="F323" s="94"/>
      <c r="G323" s="111"/>
      <c r="H323" s="80" t="s">
        <v>59</v>
      </c>
      <c r="I323" s="80" t="s">
        <v>60</v>
      </c>
    </row>
    <row r="324" spans="1:9" ht="15.75" x14ac:dyDescent="0.25">
      <c r="A324" s="79" t="s">
        <v>1164</v>
      </c>
      <c r="B324" s="79" t="s">
        <v>95</v>
      </c>
      <c r="C324" s="80" t="s">
        <v>195</v>
      </c>
      <c r="D324" s="80" t="s">
        <v>766</v>
      </c>
      <c r="E324" s="81">
        <v>77676</v>
      </c>
      <c r="F324" s="94"/>
      <c r="G324" s="111"/>
      <c r="H324" s="80" t="s">
        <v>59</v>
      </c>
      <c r="I324" s="80" t="s">
        <v>60</v>
      </c>
    </row>
    <row r="325" spans="1:9" ht="15.75" x14ac:dyDescent="0.25">
      <c r="A325" s="79" t="s">
        <v>831</v>
      </c>
      <c r="B325" s="79" t="s">
        <v>832</v>
      </c>
      <c r="C325" s="80" t="s">
        <v>3937</v>
      </c>
      <c r="D325" s="80" t="s">
        <v>2717</v>
      </c>
      <c r="E325" s="81">
        <v>77666</v>
      </c>
      <c r="F325" s="94"/>
      <c r="G325" s="111"/>
      <c r="H325" s="80" t="s">
        <v>14</v>
      </c>
      <c r="I325" s="80" t="s">
        <v>15</v>
      </c>
    </row>
    <row r="326" spans="1:9" ht="15.75" x14ac:dyDescent="0.25">
      <c r="A326" s="79" t="s">
        <v>989</v>
      </c>
      <c r="B326" s="79" t="s">
        <v>781</v>
      </c>
      <c r="C326" s="80" t="s">
        <v>729</v>
      </c>
      <c r="D326" s="80" t="s">
        <v>730</v>
      </c>
      <c r="E326" s="81">
        <v>77639</v>
      </c>
      <c r="F326" s="94"/>
      <c r="G326" s="111"/>
      <c r="H326" s="80" t="s">
        <v>14</v>
      </c>
      <c r="I326" s="80" t="s">
        <v>15</v>
      </c>
    </row>
    <row r="327" spans="1:9" ht="15.75" x14ac:dyDescent="0.25">
      <c r="A327" s="79" t="s">
        <v>2038</v>
      </c>
      <c r="B327" s="79" t="s">
        <v>50</v>
      </c>
      <c r="C327" s="80" t="s">
        <v>3919</v>
      </c>
      <c r="D327" s="80" t="s">
        <v>45</v>
      </c>
      <c r="E327" s="81">
        <v>77560</v>
      </c>
      <c r="F327" s="81">
        <v>8000</v>
      </c>
      <c r="G327" s="111"/>
      <c r="H327" s="80" t="s">
        <v>14</v>
      </c>
      <c r="I327" s="80" t="s">
        <v>7373</v>
      </c>
    </row>
    <row r="328" spans="1:9" ht="15.75" x14ac:dyDescent="0.25">
      <c r="A328" s="79" t="s">
        <v>577</v>
      </c>
      <c r="B328" s="79" t="s">
        <v>46</v>
      </c>
      <c r="C328" s="80" t="s">
        <v>56</v>
      </c>
      <c r="D328" s="80" t="s">
        <v>297</v>
      </c>
      <c r="E328" s="81">
        <v>77477</v>
      </c>
      <c r="F328" s="94"/>
      <c r="G328" s="111"/>
      <c r="H328" s="80" t="s">
        <v>59</v>
      </c>
      <c r="I328" s="80" t="s">
        <v>60</v>
      </c>
    </row>
    <row r="329" spans="1:9" ht="15.75" x14ac:dyDescent="0.25">
      <c r="A329" s="79" t="s">
        <v>1237</v>
      </c>
      <c r="B329" s="79" t="s">
        <v>1106</v>
      </c>
      <c r="C329" s="80" t="s">
        <v>4305</v>
      </c>
      <c r="D329" s="80" t="s">
        <v>169</v>
      </c>
      <c r="E329" s="81">
        <v>77254</v>
      </c>
      <c r="F329" s="94"/>
      <c r="G329" s="81"/>
      <c r="H329" s="80" t="s">
        <v>59</v>
      </c>
      <c r="I329" s="80" t="s">
        <v>60</v>
      </c>
    </row>
    <row r="330" spans="1:9" ht="15.75" x14ac:dyDescent="0.25">
      <c r="A330" s="79" t="s">
        <v>822</v>
      </c>
      <c r="B330" s="79" t="s">
        <v>823</v>
      </c>
      <c r="C330" s="80" t="s">
        <v>824</v>
      </c>
      <c r="D330" s="80" t="s">
        <v>825</v>
      </c>
      <c r="E330" s="81">
        <v>77142</v>
      </c>
      <c r="F330" s="94"/>
      <c r="G330" s="111"/>
      <c r="H330" s="80" t="s">
        <v>14</v>
      </c>
      <c r="I330" s="80" t="s">
        <v>15</v>
      </c>
    </row>
    <row r="331" spans="1:9" ht="15.75" x14ac:dyDescent="0.25">
      <c r="A331" s="79" t="s">
        <v>457</v>
      </c>
      <c r="B331" s="79" t="s">
        <v>458</v>
      </c>
      <c r="C331" s="80" t="s">
        <v>449</v>
      </c>
      <c r="D331" s="80" t="s">
        <v>459</v>
      </c>
      <c r="E331" s="81">
        <v>77120</v>
      </c>
      <c r="F331" s="81">
        <v>8000</v>
      </c>
      <c r="G331" s="111"/>
      <c r="H331" s="80" t="s">
        <v>14</v>
      </c>
      <c r="I331" s="80" t="s">
        <v>7373</v>
      </c>
    </row>
    <row r="332" spans="1:9" ht="15.75" x14ac:dyDescent="0.25">
      <c r="A332" s="79" t="s">
        <v>3945</v>
      </c>
      <c r="B332" s="79" t="s">
        <v>8</v>
      </c>
      <c r="C332" s="80" t="s">
        <v>1055</v>
      </c>
      <c r="D332" s="80" t="s">
        <v>1889</v>
      </c>
      <c r="E332" s="81">
        <v>76879</v>
      </c>
      <c r="F332" s="94"/>
      <c r="G332" s="111"/>
      <c r="H332" s="80" t="s">
        <v>14</v>
      </c>
      <c r="I332" s="80" t="s">
        <v>15</v>
      </c>
    </row>
    <row r="333" spans="1:9" ht="15.75" x14ac:dyDescent="0.25">
      <c r="A333" s="79" t="s">
        <v>1457</v>
      </c>
      <c r="B333" s="79" t="s">
        <v>2825</v>
      </c>
      <c r="C333" s="80" t="s">
        <v>195</v>
      </c>
      <c r="D333" s="80" t="s">
        <v>4263</v>
      </c>
      <c r="E333" s="81">
        <v>76740</v>
      </c>
      <c r="F333" s="94"/>
      <c r="G333" s="94"/>
      <c r="H333" s="80" t="s">
        <v>59</v>
      </c>
      <c r="I333" s="80" t="s">
        <v>60</v>
      </c>
    </row>
    <row r="334" spans="1:9" ht="15.75" x14ac:dyDescent="0.25">
      <c r="A334" s="79" t="s">
        <v>1301</v>
      </c>
      <c r="B334" s="79" t="s">
        <v>50</v>
      </c>
      <c r="C334" s="80" t="s">
        <v>4306</v>
      </c>
      <c r="D334" s="80" t="s">
        <v>4307</v>
      </c>
      <c r="E334" s="81">
        <v>76692</v>
      </c>
      <c r="F334" s="94"/>
      <c r="G334" s="111"/>
      <c r="H334" s="80" t="s">
        <v>14</v>
      </c>
      <c r="I334" s="80" t="s">
        <v>15</v>
      </c>
    </row>
    <row r="335" spans="1:9" ht="15.75" x14ac:dyDescent="0.25">
      <c r="A335" s="86" t="s">
        <v>741</v>
      </c>
      <c r="B335" s="86" t="s">
        <v>95</v>
      </c>
      <c r="C335" s="76" t="s">
        <v>742</v>
      </c>
      <c r="D335" s="76" t="s">
        <v>141</v>
      </c>
      <c r="E335" s="94">
        <v>76690</v>
      </c>
      <c r="F335" s="94"/>
      <c r="G335" s="94"/>
      <c r="H335" s="76" t="s">
        <v>14</v>
      </c>
      <c r="I335" s="76" t="s">
        <v>15</v>
      </c>
    </row>
    <row r="336" spans="1:9" ht="15.75" x14ac:dyDescent="0.25">
      <c r="A336" s="86" t="s">
        <v>3940</v>
      </c>
      <c r="B336" s="86" t="s">
        <v>606</v>
      </c>
      <c r="C336" s="76" t="s">
        <v>3942</v>
      </c>
      <c r="D336" s="76" t="s">
        <v>309</v>
      </c>
      <c r="E336" s="94">
        <v>76622</v>
      </c>
      <c r="F336" s="94"/>
      <c r="G336" s="111"/>
      <c r="H336" s="76" t="s">
        <v>14</v>
      </c>
      <c r="I336" s="76" t="s">
        <v>15</v>
      </c>
    </row>
    <row r="337" spans="1:9" ht="15.75" x14ac:dyDescent="0.25">
      <c r="A337" s="79" t="s">
        <v>745</v>
      </c>
      <c r="B337" s="79" t="s">
        <v>746</v>
      </c>
      <c r="C337" s="80" t="s">
        <v>747</v>
      </c>
      <c r="D337" s="80" t="s">
        <v>508</v>
      </c>
      <c r="E337" s="81">
        <v>76459</v>
      </c>
      <c r="F337" s="94"/>
      <c r="G337" s="111"/>
      <c r="H337" s="80" t="s">
        <v>59</v>
      </c>
      <c r="I337" s="80" t="s">
        <v>60</v>
      </c>
    </row>
    <row r="338" spans="1:9" ht="15.75" x14ac:dyDescent="0.25">
      <c r="A338" s="79" t="s">
        <v>1726</v>
      </c>
      <c r="B338" s="79" t="s">
        <v>3501</v>
      </c>
      <c r="C338" s="80" t="s">
        <v>195</v>
      </c>
      <c r="D338" s="80" t="s">
        <v>221</v>
      </c>
      <c r="E338" s="81">
        <v>76407</v>
      </c>
      <c r="F338" s="94"/>
      <c r="G338" s="111"/>
      <c r="H338" s="80" t="s">
        <v>59</v>
      </c>
      <c r="I338" s="80" t="s">
        <v>60</v>
      </c>
    </row>
    <row r="339" spans="1:9" ht="15.75" x14ac:dyDescent="0.25">
      <c r="A339" s="79" t="s">
        <v>395</v>
      </c>
      <c r="B339" s="79" t="s">
        <v>184</v>
      </c>
      <c r="C339" s="80" t="s">
        <v>449</v>
      </c>
      <c r="D339" s="80" t="s">
        <v>527</v>
      </c>
      <c r="E339" s="81">
        <v>76348</v>
      </c>
      <c r="F339" s="81">
        <v>6000</v>
      </c>
      <c r="G339" s="111"/>
      <c r="H339" s="80" t="s">
        <v>59</v>
      </c>
      <c r="I339" s="80" t="s">
        <v>60</v>
      </c>
    </row>
    <row r="340" spans="1:9" ht="15.75" x14ac:dyDescent="0.25">
      <c r="A340" s="79" t="s">
        <v>632</v>
      </c>
      <c r="B340" s="79" t="s">
        <v>633</v>
      </c>
      <c r="C340" s="80" t="s">
        <v>56</v>
      </c>
      <c r="D340" s="80" t="s">
        <v>508</v>
      </c>
      <c r="E340" s="81">
        <v>76318</v>
      </c>
      <c r="F340" s="94"/>
      <c r="G340" s="111"/>
      <c r="H340" s="80" t="s">
        <v>59</v>
      </c>
      <c r="I340" s="80" t="s">
        <v>60</v>
      </c>
    </row>
    <row r="341" spans="1:9" ht="15.75" x14ac:dyDescent="0.25">
      <c r="A341" s="79" t="s">
        <v>675</v>
      </c>
      <c r="B341" s="79" t="s">
        <v>676</v>
      </c>
      <c r="C341" s="80" t="s">
        <v>56</v>
      </c>
      <c r="D341" s="80" t="s">
        <v>576</v>
      </c>
      <c r="E341" s="81">
        <v>76018</v>
      </c>
      <c r="F341" s="94"/>
      <c r="G341" s="111"/>
      <c r="H341" s="80" t="s">
        <v>59</v>
      </c>
      <c r="I341" s="80" t="s">
        <v>60</v>
      </c>
    </row>
    <row r="342" spans="1:9" ht="15.75" x14ac:dyDescent="0.25">
      <c r="A342" s="86" t="s">
        <v>997</v>
      </c>
      <c r="B342" s="86" t="s">
        <v>778</v>
      </c>
      <c r="C342" s="76" t="s">
        <v>2734</v>
      </c>
      <c r="D342" s="76" t="s">
        <v>999</v>
      </c>
      <c r="E342" s="94">
        <v>75987</v>
      </c>
      <c r="F342" s="94"/>
      <c r="G342" s="111"/>
      <c r="H342" s="76" t="s">
        <v>14</v>
      </c>
      <c r="I342" s="76" t="s">
        <v>15</v>
      </c>
    </row>
    <row r="343" spans="1:9" ht="15.75" x14ac:dyDescent="0.25">
      <c r="A343" s="79" t="s">
        <v>917</v>
      </c>
      <c r="B343" s="79" t="s">
        <v>448</v>
      </c>
      <c r="C343" s="80" t="s">
        <v>1000</v>
      </c>
      <c r="D343" s="80" t="s">
        <v>1001</v>
      </c>
      <c r="E343" s="81">
        <v>75957</v>
      </c>
      <c r="F343" s="94"/>
      <c r="G343" s="111"/>
      <c r="H343" s="80" t="s">
        <v>14</v>
      </c>
      <c r="I343" s="80" t="s">
        <v>15</v>
      </c>
    </row>
    <row r="344" spans="1:9" ht="15.75" x14ac:dyDescent="0.25">
      <c r="A344" s="79" t="s">
        <v>799</v>
      </c>
      <c r="B344" s="79" t="s">
        <v>800</v>
      </c>
      <c r="C344" s="80" t="s">
        <v>195</v>
      </c>
      <c r="D344" s="80" t="s">
        <v>410</v>
      </c>
      <c r="E344" s="81">
        <v>75905</v>
      </c>
      <c r="F344" s="94"/>
      <c r="G344" s="111"/>
      <c r="H344" s="80" t="s">
        <v>59</v>
      </c>
      <c r="I344" s="80" t="s">
        <v>60</v>
      </c>
    </row>
    <row r="345" spans="1:9" ht="15.75" x14ac:dyDescent="0.25">
      <c r="A345" s="79" t="s">
        <v>851</v>
      </c>
      <c r="B345" s="79" t="s">
        <v>282</v>
      </c>
      <c r="C345" s="80" t="s">
        <v>796</v>
      </c>
      <c r="D345" s="80" t="s">
        <v>11</v>
      </c>
      <c r="E345" s="81">
        <v>75750</v>
      </c>
      <c r="F345" s="94"/>
      <c r="G345" s="111"/>
      <c r="H345" s="80" t="s">
        <v>14</v>
      </c>
      <c r="I345" s="80" t="s">
        <v>15</v>
      </c>
    </row>
    <row r="346" spans="1:9" ht="15.75" x14ac:dyDescent="0.25">
      <c r="A346" s="79" t="s">
        <v>3933</v>
      </c>
      <c r="B346" s="79" t="s">
        <v>507</v>
      </c>
      <c r="C346" s="80" t="s">
        <v>3934</v>
      </c>
      <c r="D346" s="80" t="s">
        <v>11</v>
      </c>
      <c r="E346" s="81">
        <v>75750</v>
      </c>
      <c r="F346" s="94"/>
      <c r="G346" s="111"/>
      <c r="H346" s="80" t="s">
        <v>14</v>
      </c>
      <c r="I346" s="80" t="s">
        <v>15</v>
      </c>
    </row>
    <row r="347" spans="1:9" ht="15.75" x14ac:dyDescent="0.25">
      <c r="A347" s="79" t="s">
        <v>3935</v>
      </c>
      <c r="B347" s="79" t="s">
        <v>1269</v>
      </c>
      <c r="C347" s="80" t="s">
        <v>796</v>
      </c>
      <c r="D347" s="80" t="s">
        <v>11</v>
      </c>
      <c r="E347" s="81">
        <v>75750</v>
      </c>
      <c r="F347" s="94"/>
      <c r="G347" s="111"/>
      <c r="H347" s="80" t="s">
        <v>14</v>
      </c>
      <c r="I347" s="80" t="s">
        <v>15</v>
      </c>
    </row>
    <row r="348" spans="1:9" ht="15.75" x14ac:dyDescent="0.25">
      <c r="A348" s="79" t="s">
        <v>748</v>
      </c>
      <c r="B348" s="79" t="s">
        <v>749</v>
      </c>
      <c r="C348" s="80" t="s">
        <v>195</v>
      </c>
      <c r="D348" s="80" t="s">
        <v>270</v>
      </c>
      <c r="E348" s="81">
        <v>75681</v>
      </c>
      <c r="F348" s="94"/>
      <c r="G348" s="111"/>
      <c r="H348" s="80" t="s">
        <v>59</v>
      </c>
      <c r="I348" s="80" t="s">
        <v>60</v>
      </c>
    </row>
    <row r="349" spans="1:9" ht="15.75" x14ac:dyDescent="0.25">
      <c r="A349" s="79" t="s">
        <v>733</v>
      </c>
      <c r="B349" s="79" t="s">
        <v>734</v>
      </c>
      <c r="C349" s="80" t="s">
        <v>195</v>
      </c>
      <c r="D349" s="80" t="s">
        <v>163</v>
      </c>
      <c r="E349" s="81">
        <v>75667</v>
      </c>
      <c r="F349" s="94"/>
      <c r="G349" s="94"/>
      <c r="H349" s="80" t="s">
        <v>59</v>
      </c>
      <c r="I349" s="80" t="s">
        <v>60</v>
      </c>
    </row>
    <row r="350" spans="1:9" ht="15.75" x14ac:dyDescent="0.25">
      <c r="A350" s="79" t="s">
        <v>425</v>
      </c>
      <c r="B350" s="79" t="s">
        <v>282</v>
      </c>
      <c r="C350" s="80" t="s">
        <v>910</v>
      </c>
      <c r="D350" s="80" t="s">
        <v>911</v>
      </c>
      <c r="E350" s="81">
        <v>75533</v>
      </c>
      <c r="F350" s="94"/>
      <c r="G350" s="111"/>
      <c r="H350" s="80" t="s">
        <v>14</v>
      </c>
      <c r="I350" s="80" t="s">
        <v>15</v>
      </c>
    </row>
    <row r="351" spans="1:9" ht="15.75" x14ac:dyDescent="0.25">
      <c r="A351" s="79" t="s">
        <v>2671</v>
      </c>
      <c r="B351" s="79" t="s">
        <v>2672</v>
      </c>
      <c r="C351" s="80" t="s">
        <v>3936</v>
      </c>
      <c r="D351" s="80" t="s">
        <v>1665</v>
      </c>
      <c r="E351" s="81">
        <v>75530</v>
      </c>
      <c r="F351" s="94"/>
      <c r="G351" s="111"/>
      <c r="H351" s="80" t="s">
        <v>14</v>
      </c>
      <c r="I351" s="80" t="s">
        <v>15</v>
      </c>
    </row>
    <row r="352" spans="1:9" ht="15.75" x14ac:dyDescent="0.25">
      <c r="A352" s="79" t="s">
        <v>4259</v>
      </c>
      <c r="B352" s="79" t="s">
        <v>4308</v>
      </c>
      <c r="C352" s="80" t="s">
        <v>4309</v>
      </c>
      <c r="D352" s="80" t="s">
        <v>4310</v>
      </c>
      <c r="E352" s="81">
        <v>75446</v>
      </c>
      <c r="F352" s="94"/>
      <c r="G352" s="111"/>
      <c r="H352" s="80" t="s">
        <v>14</v>
      </c>
      <c r="I352" s="80" t="s">
        <v>15</v>
      </c>
    </row>
    <row r="353" spans="1:9" ht="15.75" x14ac:dyDescent="0.25">
      <c r="A353" s="79" t="s">
        <v>691</v>
      </c>
      <c r="B353" s="79" t="s">
        <v>95</v>
      </c>
      <c r="C353" s="80" t="s">
        <v>56</v>
      </c>
      <c r="D353" s="80" t="s">
        <v>463</v>
      </c>
      <c r="E353" s="81">
        <v>75382</v>
      </c>
      <c r="F353" s="94"/>
      <c r="G353" s="111"/>
      <c r="H353" s="80" t="s">
        <v>59</v>
      </c>
      <c r="I353" s="80" t="s">
        <v>60</v>
      </c>
    </row>
    <row r="354" spans="1:9" ht="15.75" x14ac:dyDescent="0.25">
      <c r="A354" s="79" t="s">
        <v>592</v>
      </c>
      <c r="B354" s="79" t="s">
        <v>593</v>
      </c>
      <c r="C354" s="80" t="s">
        <v>56</v>
      </c>
      <c r="D354" s="80" t="s">
        <v>270</v>
      </c>
      <c r="E354" s="81">
        <v>75357</v>
      </c>
      <c r="F354" s="94"/>
      <c r="G354" s="111"/>
      <c r="H354" s="80" t="s">
        <v>59</v>
      </c>
      <c r="I354" s="80" t="s">
        <v>60</v>
      </c>
    </row>
    <row r="355" spans="1:9" ht="15.75" x14ac:dyDescent="0.25">
      <c r="A355" s="79" t="s">
        <v>1033</v>
      </c>
      <c r="B355" s="79" t="s">
        <v>400</v>
      </c>
      <c r="C355" s="80" t="s">
        <v>1034</v>
      </c>
      <c r="D355" s="80" t="s">
        <v>53</v>
      </c>
      <c r="E355" s="81">
        <v>75309</v>
      </c>
      <c r="F355" s="94"/>
      <c r="G355" s="111"/>
      <c r="H355" s="80" t="s">
        <v>14</v>
      </c>
      <c r="I355" s="80" t="s">
        <v>15</v>
      </c>
    </row>
    <row r="356" spans="1:9" ht="15.75" x14ac:dyDescent="0.25">
      <c r="A356" s="79" t="s">
        <v>532</v>
      </c>
      <c r="B356" s="79" t="s">
        <v>67</v>
      </c>
      <c r="C356" s="80" t="s">
        <v>195</v>
      </c>
      <c r="D356" s="80" t="s">
        <v>93</v>
      </c>
      <c r="E356" s="81">
        <v>75202</v>
      </c>
      <c r="F356" s="94"/>
      <c r="G356" s="111"/>
      <c r="H356" s="80" t="s">
        <v>59</v>
      </c>
      <c r="I356" s="80" t="s">
        <v>60</v>
      </c>
    </row>
    <row r="357" spans="1:9" ht="15.75" x14ac:dyDescent="0.25">
      <c r="A357" s="79" t="s">
        <v>3949</v>
      </c>
      <c r="B357" s="79" t="s">
        <v>1803</v>
      </c>
      <c r="C357" s="80" t="s">
        <v>2729</v>
      </c>
      <c r="D357" s="80" t="s">
        <v>37</v>
      </c>
      <c r="E357" s="81">
        <v>75190</v>
      </c>
      <c r="F357" s="94"/>
      <c r="G357" s="111"/>
      <c r="H357" s="80" t="s">
        <v>14</v>
      </c>
      <c r="I357" s="80" t="s">
        <v>15</v>
      </c>
    </row>
    <row r="358" spans="1:9" ht="15.75" x14ac:dyDescent="0.25">
      <c r="A358" s="79" t="s">
        <v>767</v>
      </c>
      <c r="B358" s="79" t="s">
        <v>768</v>
      </c>
      <c r="C358" s="80" t="s">
        <v>201</v>
      </c>
      <c r="D358" s="80" t="s">
        <v>93</v>
      </c>
      <c r="E358" s="81">
        <v>75000</v>
      </c>
      <c r="F358" s="94"/>
      <c r="G358" s="111"/>
      <c r="H358" s="80" t="s">
        <v>59</v>
      </c>
      <c r="I358" s="80" t="s">
        <v>60</v>
      </c>
    </row>
    <row r="359" spans="1:9" ht="15.75" x14ac:dyDescent="0.25">
      <c r="A359" s="79" t="s">
        <v>1662</v>
      </c>
      <c r="B359" s="79" t="s">
        <v>1738</v>
      </c>
      <c r="C359" s="80" t="s">
        <v>2736</v>
      </c>
      <c r="D359" s="80" t="s">
        <v>505</v>
      </c>
      <c r="E359" s="81">
        <v>74987</v>
      </c>
      <c r="F359" s="81">
        <v>5000</v>
      </c>
      <c r="G359" s="81"/>
      <c r="H359" s="80" t="s">
        <v>14</v>
      </c>
      <c r="I359" s="80" t="s">
        <v>15</v>
      </c>
    </row>
    <row r="360" spans="1:9" ht="15.75" x14ac:dyDescent="0.25">
      <c r="A360" s="79" t="s">
        <v>4311</v>
      </c>
      <c r="B360" s="79" t="s">
        <v>928</v>
      </c>
      <c r="C360" s="80" t="s">
        <v>201</v>
      </c>
      <c r="D360" s="80" t="s">
        <v>270</v>
      </c>
      <c r="E360" s="81">
        <v>74751</v>
      </c>
      <c r="F360" s="94"/>
      <c r="G360" s="111"/>
      <c r="H360" s="80" t="s">
        <v>59</v>
      </c>
      <c r="I360" s="80" t="s">
        <v>60</v>
      </c>
    </row>
    <row r="361" spans="1:9" ht="15.75" x14ac:dyDescent="0.25">
      <c r="A361" s="86" t="s">
        <v>1026</v>
      </c>
      <c r="B361" s="86" t="s">
        <v>50</v>
      </c>
      <c r="C361" s="76" t="s">
        <v>1027</v>
      </c>
      <c r="D361" s="76" t="s">
        <v>53</v>
      </c>
      <c r="E361" s="94">
        <v>74741</v>
      </c>
      <c r="F361" s="94"/>
      <c r="G361" s="111"/>
      <c r="H361" s="76" t="s">
        <v>14</v>
      </c>
      <c r="I361" s="76" t="s">
        <v>15</v>
      </c>
    </row>
    <row r="362" spans="1:9" ht="15.75" x14ac:dyDescent="0.25">
      <c r="A362" s="79" t="s">
        <v>627</v>
      </c>
      <c r="B362" s="79" t="s">
        <v>628</v>
      </c>
      <c r="C362" s="80" t="s">
        <v>4312</v>
      </c>
      <c r="D362" s="80" t="s">
        <v>3880</v>
      </c>
      <c r="E362" s="81">
        <v>74610</v>
      </c>
      <c r="F362" s="81">
        <v>4000</v>
      </c>
      <c r="G362" s="111"/>
      <c r="H362" s="80" t="s">
        <v>59</v>
      </c>
      <c r="I362" s="80" t="s">
        <v>60</v>
      </c>
    </row>
    <row r="363" spans="1:9" ht="15.75" x14ac:dyDescent="0.25">
      <c r="A363" s="79" t="s">
        <v>991</v>
      </c>
      <c r="B363" s="79" t="s">
        <v>992</v>
      </c>
      <c r="C363" s="80" t="s">
        <v>729</v>
      </c>
      <c r="D363" s="80" t="s">
        <v>2786</v>
      </c>
      <c r="E363" s="81">
        <v>74556</v>
      </c>
      <c r="F363" s="94"/>
      <c r="G363" s="111"/>
      <c r="H363" s="80" t="s">
        <v>14</v>
      </c>
      <c r="I363" s="80" t="s">
        <v>15</v>
      </c>
    </row>
    <row r="364" spans="1:9" ht="15.75" x14ac:dyDescent="0.25">
      <c r="A364" s="79" t="s">
        <v>4313</v>
      </c>
      <c r="B364" s="79" t="s">
        <v>3043</v>
      </c>
      <c r="C364" s="80" t="s">
        <v>3950</v>
      </c>
      <c r="D364" s="80" t="s">
        <v>173</v>
      </c>
      <c r="E364" s="81">
        <v>74504</v>
      </c>
      <c r="F364" s="94"/>
      <c r="G364" s="111"/>
      <c r="H364" s="80" t="s">
        <v>14</v>
      </c>
      <c r="I364" s="80" t="s">
        <v>15</v>
      </c>
    </row>
    <row r="365" spans="1:9" ht="15.75" x14ac:dyDescent="0.25">
      <c r="A365" s="79" t="s">
        <v>847</v>
      </c>
      <c r="B365" s="79" t="s">
        <v>50</v>
      </c>
      <c r="C365" s="80" t="s">
        <v>56</v>
      </c>
      <c r="D365" s="80" t="s">
        <v>189</v>
      </c>
      <c r="E365" s="81">
        <v>74398</v>
      </c>
      <c r="F365" s="94"/>
      <c r="G365" s="94"/>
      <c r="H365" s="80" t="s">
        <v>59</v>
      </c>
      <c r="I365" s="80" t="s">
        <v>60</v>
      </c>
    </row>
    <row r="366" spans="1:9" ht="15.75" x14ac:dyDescent="0.25">
      <c r="A366" s="79" t="s">
        <v>1316</v>
      </c>
      <c r="B366" s="79" t="s">
        <v>2716</v>
      </c>
      <c r="C366" s="80" t="s">
        <v>1472</v>
      </c>
      <c r="D366" s="80" t="s">
        <v>603</v>
      </c>
      <c r="E366" s="81">
        <v>74331</v>
      </c>
      <c r="F366" s="81">
        <v>2000</v>
      </c>
      <c r="G366" s="111"/>
      <c r="H366" s="80" t="s">
        <v>59</v>
      </c>
      <c r="I366" s="80" t="s">
        <v>60</v>
      </c>
    </row>
    <row r="367" spans="1:9" ht="15.75" x14ac:dyDescent="0.25">
      <c r="A367" s="86" t="s">
        <v>1035</v>
      </c>
      <c r="B367" s="86" t="s">
        <v>1036</v>
      </c>
      <c r="C367" s="76" t="s">
        <v>3535</v>
      </c>
      <c r="D367" s="76" t="s">
        <v>435</v>
      </c>
      <c r="E367" s="94">
        <v>74297</v>
      </c>
      <c r="F367" s="94"/>
      <c r="G367" s="94"/>
      <c r="H367" s="76" t="s">
        <v>14</v>
      </c>
      <c r="I367" s="76" t="s">
        <v>15</v>
      </c>
    </row>
    <row r="368" spans="1:9" ht="15.75" x14ac:dyDescent="0.25">
      <c r="A368" s="86" t="s">
        <v>600</v>
      </c>
      <c r="B368" s="86" t="s">
        <v>601</v>
      </c>
      <c r="C368" s="76" t="s">
        <v>2713</v>
      </c>
      <c r="D368" s="76" t="s">
        <v>603</v>
      </c>
      <c r="E368" s="94">
        <v>74262</v>
      </c>
      <c r="F368" s="81">
        <v>8000</v>
      </c>
      <c r="G368" s="111"/>
      <c r="H368" s="76" t="s">
        <v>59</v>
      </c>
      <c r="I368" s="80" t="s">
        <v>60</v>
      </c>
    </row>
    <row r="369" spans="1:9" ht="15.75" x14ac:dyDescent="0.25">
      <c r="A369" s="79" t="s">
        <v>620</v>
      </c>
      <c r="B369" s="79" t="s">
        <v>621</v>
      </c>
      <c r="C369" s="80" t="s">
        <v>449</v>
      </c>
      <c r="D369" s="80" t="s">
        <v>1322</v>
      </c>
      <c r="E369" s="81">
        <v>74254</v>
      </c>
      <c r="F369" s="81">
        <v>6000</v>
      </c>
      <c r="G369" s="111"/>
      <c r="H369" s="80" t="s">
        <v>59</v>
      </c>
      <c r="I369" s="80" t="s">
        <v>60</v>
      </c>
    </row>
    <row r="370" spans="1:9" ht="15.75" x14ac:dyDescent="0.25">
      <c r="A370" s="79" t="s">
        <v>626</v>
      </c>
      <c r="B370" s="79" t="s">
        <v>35</v>
      </c>
      <c r="C370" s="80" t="s">
        <v>56</v>
      </c>
      <c r="D370" s="80" t="s">
        <v>270</v>
      </c>
      <c r="E370" s="81">
        <v>74238</v>
      </c>
      <c r="F370" s="94"/>
      <c r="G370" s="111"/>
      <c r="H370" s="80" t="s">
        <v>59</v>
      </c>
      <c r="I370" s="80" t="s">
        <v>60</v>
      </c>
    </row>
    <row r="371" spans="1:9" ht="15.75" x14ac:dyDescent="0.25">
      <c r="A371" s="79" t="s">
        <v>851</v>
      </c>
      <c r="B371" s="79" t="s">
        <v>852</v>
      </c>
      <c r="C371" s="80" t="s">
        <v>853</v>
      </c>
      <c r="D371" s="80" t="s">
        <v>53</v>
      </c>
      <c r="E371" s="81">
        <v>73781</v>
      </c>
      <c r="F371" s="81">
        <v>7233</v>
      </c>
      <c r="G371" s="111"/>
      <c r="H371" s="80" t="s">
        <v>14</v>
      </c>
      <c r="I371" s="80" t="s">
        <v>15</v>
      </c>
    </row>
    <row r="372" spans="1:9" ht="15.75" x14ac:dyDescent="0.25">
      <c r="A372" s="79" t="s">
        <v>854</v>
      </c>
      <c r="B372" s="79" t="s">
        <v>210</v>
      </c>
      <c r="C372" s="80" t="s">
        <v>359</v>
      </c>
      <c r="D372" s="80" t="s">
        <v>89</v>
      </c>
      <c r="E372" s="81">
        <v>73775</v>
      </c>
      <c r="F372" s="94"/>
      <c r="G372" s="111"/>
      <c r="H372" s="80" t="s">
        <v>14</v>
      </c>
      <c r="I372" s="80" t="s">
        <v>15</v>
      </c>
    </row>
    <row r="373" spans="1:9" ht="15.75" x14ac:dyDescent="0.25">
      <c r="A373" s="86" t="s">
        <v>892</v>
      </c>
      <c r="B373" s="86" t="s">
        <v>893</v>
      </c>
      <c r="C373" s="76" t="s">
        <v>195</v>
      </c>
      <c r="D373" s="76" t="s">
        <v>211</v>
      </c>
      <c r="E373" s="94">
        <v>73764</v>
      </c>
      <c r="F373" s="94"/>
      <c r="G373" s="111"/>
      <c r="H373" s="76" t="s">
        <v>59</v>
      </c>
      <c r="I373" s="80" t="s">
        <v>60</v>
      </c>
    </row>
    <row r="374" spans="1:9" ht="15.75" x14ac:dyDescent="0.25">
      <c r="A374" s="79" t="s">
        <v>934</v>
      </c>
      <c r="B374" s="79" t="s">
        <v>50</v>
      </c>
      <c r="C374" s="80" t="s">
        <v>195</v>
      </c>
      <c r="D374" s="80" t="s">
        <v>297</v>
      </c>
      <c r="E374" s="81">
        <v>73732</v>
      </c>
      <c r="F374" s="94"/>
      <c r="G374" s="111"/>
      <c r="H374" s="80" t="s">
        <v>59</v>
      </c>
      <c r="I374" s="80" t="s">
        <v>60</v>
      </c>
    </row>
    <row r="375" spans="1:9" ht="15.75" x14ac:dyDescent="0.25">
      <c r="A375" s="79" t="s">
        <v>634</v>
      </c>
      <c r="B375" s="79" t="s">
        <v>635</v>
      </c>
      <c r="C375" s="80" t="s">
        <v>56</v>
      </c>
      <c r="D375" s="80" t="s">
        <v>410</v>
      </c>
      <c r="E375" s="81">
        <v>73704</v>
      </c>
      <c r="F375" s="94"/>
      <c r="G375" s="111"/>
      <c r="H375" s="80" t="s">
        <v>59</v>
      </c>
      <c r="I375" s="80" t="s">
        <v>60</v>
      </c>
    </row>
    <row r="376" spans="1:9" ht="15.75" x14ac:dyDescent="0.25">
      <c r="A376" s="79" t="s">
        <v>795</v>
      </c>
      <c r="B376" s="79" t="s">
        <v>3395</v>
      </c>
      <c r="C376" s="80" t="s">
        <v>3954</v>
      </c>
      <c r="D376" s="80" t="s">
        <v>125</v>
      </c>
      <c r="E376" s="81">
        <v>73636</v>
      </c>
      <c r="F376" s="94"/>
      <c r="G376" s="111"/>
      <c r="H376" s="80" t="s">
        <v>59</v>
      </c>
      <c r="I376" s="80" t="s">
        <v>60</v>
      </c>
    </row>
    <row r="377" spans="1:9" ht="15.75" x14ac:dyDescent="0.25">
      <c r="A377" s="86" t="s">
        <v>624</v>
      </c>
      <c r="B377" s="86" t="s">
        <v>50</v>
      </c>
      <c r="C377" s="76" t="s">
        <v>56</v>
      </c>
      <c r="D377" s="76" t="s">
        <v>625</v>
      </c>
      <c r="E377" s="94">
        <v>73489</v>
      </c>
      <c r="F377" s="94"/>
      <c r="G377" s="111"/>
      <c r="H377" s="76" t="s">
        <v>59</v>
      </c>
      <c r="I377" s="80" t="s">
        <v>60</v>
      </c>
    </row>
    <row r="378" spans="1:9" ht="15.75" x14ac:dyDescent="0.25">
      <c r="A378" s="86" t="s">
        <v>372</v>
      </c>
      <c r="B378" s="86" t="s">
        <v>248</v>
      </c>
      <c r="C378" s="76" t="s">
        <v>4314</v>
      </c>
      <c r="D378" s="76" t="s">
        <v>1272</v>
      </c>
      <c r="E378" s="94">
        <v>73423</v>
      </c>
      <c r="F378" s="94"/>
      <c r="G378" s="111"/>
      <c r="H378" s="76" t="s">
        <v>14</v>
      </c>
      <c r="I378" s="76" t="s">
        <v>15</v>
      </c>
    </row>
    <row r="379" spans="1:9" ht="15.75" x14ac:dyDescent="0.25">
      <c r="A379" s="79" t="s">
        <v>583</v>
      </c>
      <c r="B379" s="79" t="s">
        <v>184</v>
      </c>
      <c r="C379" s="80" t="s">
        <v>56</v>
      </c>
      <c r="D379" s="80" t="s">
        <v>270</v>
      </c>
      <c r="E379" s="81">
        <v>73175</v>
      </c>
      <c r="F379" s="94"/>
      <c r="G379" s="111"/>
      <c r="H379" s="80" t="s">
        <v>59</v>
      </c>
      <c r="I379" s="80" t="s">
        <v>60</v>
      </c>
    </row>
    <row r="380" spans="1:9" ht="15.75" x14ac:dyDescent="0.25">
      <c r="A380" s="79" t="s">
        <v>589</v>
      </c>
      <c r="B380" s="79" t="s">
        <v>50</v>
      </c>
      <c r="C380" s="80" t="s">
        <v>195</v>
      </c>
      <c r="D380" s="80" t="s">
        <v>514</v>
      </c>
      <c r="E380" s="81">
        <v>73056</v>
      </c>
      <c r="F380" s="94"/>
      <c r="G380" s="111"/>
      <c r="H380" s="80" t="s">
        <v>59</v>
      </c>
      <c r="I380" s="80" t="s">
        <v>60</v>
      </c>
    </row>
    <row r="381" spans="1:9" ht="15.75" x14ac:dyDescent="0.25">
      <c r="A381" s="86" t="s">
        <v>4315</v>
      </c>
      <c r="B381" s="86" t="s">
        <v>944</v>
      </c>
      <c r="C381" s="76" t="s">
        <v>2760</v>
      </c>
      <c r="D381" s="76" t="s">
        <v>120</v>
      </c>
      <c r="E381" s="94">
        <v>73000</v>
      </c>
      <c r="F381" s="94"/>
      <c r="G381" s="111"/>
      <c r="H381" s="76" t="s">
        <v>14</v>
      </c>
      <c r="I381" s="76" t="s">
        <v>121</v>
      </c>
    </row>
    <row r="382" spans="1:9" ht="15.75" x14ac:dyDescent="0.25">
      <c r="A382" s="79" t="s">
        <v>250</v>
      </c>
      <c r="B382" s="79" t="s">
        <v>797</v>
      </c>
      <c r="C382" s="80" t="s">
        <v>798</v>
      </c>
      <c r="D382" s="80" t="s">
        <v>53</v>
      </c>
      <c r="E382" s="81">
        <v>72971</v>
      </c>
      <c r="F382" s="81">
        <v>7154</v>
      </c>
      <c r="G382" s="111"/>
      <c r="H382" s="80" t="s">
        <v>14</v>
      </c>
      <c r="I382" s="80" t="s">
        <v>15</v>
      </c>
    </row>
    <row r="383" spans="1:9" ht="15.75" x14ac:dyDescent="0.25">
      <c r="A383" s="79" t="s">
        <v>1088</v>
      </c>
      <c r="B383" s="79" t="s">
        <v>1089</v>
      </c>
      <c r="C383" s="80" t="s">
        <v>1090</v>
      </c>
      <c r="D383" s="80" t="s">
        <v>2741</v>
      </c>
      <c r="E383" s="81">
        <v>72930</v>
      </c>
      <c r="F383" s="94"/>
      <c r="G383" s="111"/>
      <c r="H383" s="80" t="s">
        <v>14</v>
      </c>
      <c r="I383" s="80" t="s">
        <v>15</v>
      </c>
    </row>
    <row r="384" spans="1:9" ht="15.75" x14ac:dyDescent="0.25">
      <c r="A384" s="79" t="s">
        <v>425</v>
      </c>
      <c r="B384" s="79" t="s">
        <v>426</v>
      </c>
      <c r="C384" s="80" t="s">
        <v>195</v>
      </c>
      <c r="D384" s="80" t="s">
        <v>625</v>
      </c>
      <c r="E384" s="81">
        <v>72780</v>
      </c>
      <c r="F384" s="94"/>
      <c r="G384" s="111"/>
      <c r="H384" s="80" t="s">
        <v>59</v>
      </c>
      <c r="I384" s="80" t="s">
        <v>60</v>
      </c>
    </row>
    <row r="385" spans="1:9" ht="15.75" x14ac:dyDescent="0.25">
      <c r="A385" s="79" t="s">
        <v>813</v>
      </c>
      <c r="B385" s="79" t="s">
        <v>282</v>
      </c>
      <c r="C385" s="80" t="s">
        <v>56</v>
      </c>
      <c r="D385" s="80" t="s">
        <v>814</v>
      </c>
      <c r="E385" s="81">
        <v>72772</v>
      </c>
      <c r="F385" s="94"/>
      <c r="G385" s="111"/>
      <c r="H385" s="80" t="s">
        <v>59</v>
      </c>
      <c r="I385" s="80" t="s">
        <v>60</v>
      </c>
    </row>
    <row r="386" spans="1:9" ht="15.75" x14ac:dyDescent="0.25">
      <c r="A386" s="79" t="s">
        <v>3517</v>
      </c>
      <c r="B386" s="79" t="s">
        <v>951</v>
      </c>
      <c r="C386" s="80" t="s">
        <v>56</v>
      </c>
      <c r="D386" s="80" t="s">
        <v>450</v>
      </c>
      <c r="E386" s="81">
        <v>72765</v>
      </c>
      <c r="F386" s="94"/>
      <c r="G386" s="111"/>
      <c r="H386" s="80" t="s">
        <v>59</v>
      </c>
      <c r="I386" s="80" t="s">
        <v>60</v>
      </c>
    </row>
    <row r="387" spans="1:9" ht="15.75" x14ac:dyDescent="0.25">
      <c r="A387" s="79" t="s">
        <v>2718</v>
      </c>
      <c r="B387" s="79" t="s">
        <v>686</v>
      </c>
      <c r="C387" s="80" t="s">
        <v>791</v>
      </c>
      <c r="D387" s="80" t="s">
        <v>76</v>
      </c>
      <c r="E387" s="81">
        <v>72720</v>
      </c>
      <c r="F387" s="94"/>
      <c r="G387" s="111"/>
      <c r="H387" s="80" t="s">
        <v>14</v>
      </c>
      <c r="I387" s="80" t="s">
        <v>15</v>
      </c>
    </row>
    <row r="388" spans="1:9" ht="15.75" x14ac:dyDescent="0.25">
      <c r="A388" s="79" t="s">
        <v>2278</v>
      </c>
      <c r="B388" s="79" t="s">
        <v>885</v>
      </c>
      <c r="C388" s="80" t="s">
        <v>3508</v>
      </c>
      <c r="D388" s="80" t="s">
        <v>11</v>
      </c>
      <c r="E388" s="81">
        <v>72720</v>
      </c>
      <c r="F388" s="94"/>
      <c r="G388" s="111"/>
      <c r="H388" s="80" t="s">
        <v>14</v>
      </c>
      <c r="I388" s="80" t="s">
        <v>15</v>
      </c>
    </row>
    <row r="389" spans="1:9" ht="15.75" x14ac:dyDescent="0.25">
      <c r="A389" s="79" t="s">
        <v>3955</v>
      </c>
      <c r="B389" s="79" t="s">
        <v>778</v>
      </c>
      <c r="C389" s="80" t="s">
        <v>1095</v>
      </c>
      <c r="D389" s="80" t="s">
        <v>37</v>
      </c>
      <c r="E389" s="81">
        <v>72720</v>
      </c>
      <c r="F389" s="94"/>
      <c r="G389" s="111"/>
      <c r="H389" s="80" t="s">
        <v>14</v>
      </c>
      <c r="I389" s="80" t="s">
        <v>15</v>
      </c>
    </row>
    <row r="390" spans="1:9" ht="15.75" x14ac:dyDescent="0.25">
      <c r="A390" s="79" t="s">
        <v>1535</v>
      </c>
      <c r="B390" s="79" t="s">
        <v>151</v>
      </c>
      <c r="C390" s="80" t="s">
        <v>1536</v>
      </c>
      <c r="D390" s="80" t="s">
        <v>53</v>
      </c>
      <c r="E390" s="81">
        <v>72692</v>
      </c>
      <c r="F390" s="94"/>
      <c r="G390" s="111"/>
      <c r="H390" s="80" t="s">
        <v>14</v>
      </c>
      <c r="I390" s="80" t="s">
        <v>15</v>
      </c>
    </row>
    <row r="391" spans="1:9" ht="15.75" x14ac:dyDescent="0.25">
      <c r="A391" s="79" t="s">
        <v>759</v>
      </c>
      <c r="B391" s="79" t="s">
        <v>760</v>
      </c>
      <c r="C391" s="80" t="s">
        <v>56</v>
      </c>
      <c r="D391" s="80" t="s">
        <v>463</v>
      </c>
      <c r="E391" s="81">
        <v>72680</v>
      </c>
      <c r="F391" s="94"/>
      <c r="G391" s="111"/>
      <c r="H391" s="80" t="s">
        <v>59</v>
      </c>
      <c r="I391" s="80" t="s">
        <v>60</v>
      </c>
    </row>
    <row r="392" spans="1:9" ht="15.75" x14ac:dyDescent="0.25">
      <c r="A392" s="79" t="s">
        <v>401</v>
      </c>
      <c r="B392" s="79" t="s">
        <v>210</v>
      </c>
      <c r="C392" s="80" t="s">
        <v>3957</v>
      </c>
      <c r="D392" s="80" t="s">
        <v>547</v>
      </c>
      <c r="E392" s="81">
        <v>72631</v>
      </c>
      <c r="F392" s="94"/>
      <c r="G392" s="111"/>
      <c r="H392" s="80" t="s">
        <v>14</v>
      </c>
      <c r="I392" s="80" t="s">
        <v>15</v>
      </c>
    </row>
    <row r="393" spans="1:9" ht="15.75" x14ac:dyDescent="0.25">
      <c r="A393" s="79" t="s">
        <v>3502</v>
      </c>
      <c r="B393" s="79" t="s">
        <v>495</v>
      </c>
      <c r="C393" s="80" t="s">
        <v>195</v>
      </c>
      <c r="D393" s="80" t="s">
        <v>625</v>
      </c>
      <c r="E393" s="81">
        <v>72548</v>
      </c>
      <c r="F393" s="81">
        <v>3000</v>
      </c>
      <c r="G393" s="111"/>
      <c r="H393" s="80" t="s">
        <v>59</v>
      </c>
      <c r="I393" s="80" t="s">
        <v>60</v>
      </c>
    </row>
    <row r="394" spans="1:9" ht="15.75" x14ac:dyDescent="0.25">
      <c r="A394" s="79" t="s">
        <v>743</v>
      </c>
      <c r="B394" s="79" t="s">
        <v>744</v>
      </c>
      <c r="C394" s="80" t="s">
        <v>56</v>
      </c>
      <c r="D394" s="80" t="s">
        <v>189</v>
      </c>
      <c r="E394" s="81">
        <v>72527</v>
      </c>
      <c r="F394" s="94"/>
      <c r="G394" s="111"/>
      <c r="H394" s="80" t="s">
        <v>59</v>
      </c>
      <c r="I394" s="80" t="s">
        <v>60</v>
      </c>
    </row>
    <row r="395" spans="1:9" ht="15.75" x14ac:dyDescent="0.25">
      <c r="A395" s="86" t="s">
        <v>878</v>
      </c>
      <c r="B395" s="86" t="s">
        <v>879</v>
      </c>
      <c r="C395" s="76" t="s">
        <v>195</v>
      </c>
      <c r="D395" s="76" t="s">
        <v>766</v>
      </c>
      <c r="E395" s="94">
        <v>72308</v>
      </c>
      <c r="F395" s="94"/>
      <c r="G395" s="111"/>
      <c r="H395" s="76" t="s">
        <v>59</v>
      </c>
      <c r="I395" s="80" t="s">
        <v>60</v>
      </c>
    </row>
    <row r="396" spans="1:9" ht="15.75" x14ac:dyDescent="0.25">
      <c r="A396" s="79" t="s">
        <v>700</v>
      </c>
      <c r="B396" s="79" t="s">
        <v>701</v>
      </c>
      <c r="C396" s="80" t="s">
        <v>195</v>
      </c>
      <c r="D396" s="80" t="s">
        <v>211</v>
      </c>
      <c r="E396" s="81">
        <v>72250</v>
      </c>
      <c r="F396" s="94"/>
      <c r="G396" s="111"/>
      <c r="H396" s="80" t="s">
        <v>59</v>
      </c>
      <c r="I396" s="80" t="s">
        <v>60</v>
      </c>
    </row>
    <row r="397" spans="1:9" ht="15.75" x14ac:dyDescent="0.25">
      <c r="A397" s="79" t="s">
        <v>871</v>
      </c>
      <c r="B397" s="79" t="s">
        <v>872</v>
      </c>
      <c r="C397" s="80" t="s">
        <v>873</v>
      </c>
      <c r="D397" s="80" t="s">
        <v>129</v>
      </c>
      <c r="E397" s="81">
        <v>72242</v>
      </c>
      <c r="F397" s="94"/>
      <c r="G397" s="111"/>
      <c r="H397" s="80" t="s">
        <v>14</v>
      </c>
      <c r="I397" s="80" t="s">
        <v>15</v>
      </c>
    </row>
    <row r="398" spans="1:9" ht="15.75" x14ac:dyDescent="0.25">
      <c r="A398" s="86" t="s">
        <v>97</v>
      </c>
      <c r="B398" s="86" t="s">
        <v>98</v>
      </c>
      <c r="C398" s="76" t="s">
        <v>2736</v>
      </c>
      <c r="D398" s="76" t="s">
        <v>505</v>
      </c>
      <c r="E398" s="94">
        <v>72236</v>
      </c>
      <c r="F398" s="94">
        <v>5000</v>
      </c>
      <c r="G398" s="81"/>
      <c r="H398" s="76" t="s">
        <v>14</v>
      </c>
      <c r="I398" s="76" t="s">
        <v>15</v>
      </c>
    </row>
    <row r="399" spans="1:9" ht="15.75" x14ac:dyDescent="0.25">
      <c r="A399" s="79" t="s">
        <v>1133</v>
      </c>
      <c r="B399" s="79" t="s">
        <v>139</v>
      </c>
      <c r="C399" s="80" t="s">
        <v>1134</v>
      </c>
      <c r="D399" s="80" t="s">
        <v>1135</v>
      </c>
      <c r="E399" s="81">
        <v>72236</v>
      </c>
      <c r="F399" s="94"/>
      <c r="G399" s="111"/>
      <c r="H399" s="80" t="s">
        <v>14</v>
      </c>
      <c r="I399" s="80" t="s">
        <v>15</v>
      </c>
    </row>
    <row r="400" spans="1:9" ht="15.75" x14ac:dyDescent="0.25">
      <c r="A400" s="86" t="s">
        <v>1070</v>
      </c>
      <c r="B400" s="86" t="s">
        <v>559</v>
      </c>
      <c r="C400" s="76" t="s">
        <v>1071</v>
      </c>
      <c r="D400" s="76" t="s">
        <v>1072</v>
      </c>
      <c r="E400" s="94">
        <v>72114</v>
      </c>
      <c r="F400" s="94"/>
      <c r="G400" s="111"/>
      <c r="H400" s="76" t="s">
        <v>14</v>
      </c>
      <c r="I400" s="76" t="s">
        <v>15</v>
      </c>
    </row>
    <row r="401" spans="1:9" ht="15.75" x14ac:dyDescent="0.25">
      <c r="A401" s="86" t="s">
        <v>4316</v>
      </c>
      <c r="B401" s="86" t="s">
        <v>605</v>
      </c>
      <c r="C401" s="76" t="s">
        <v>56</v>
      </c>
      <c r="D401" s="76" t="s">
        <v>3880</v>
      </c>
      <c r="E401" s="94">
        <v>72111</v>
      </c>
      <c r="F401" s="94"/>
      <c r="G401" s="111"/>
      <c r="H401" s="76" t="s">
        <v>59</v>
      </c>
      <c r="I401" s="80" t="s">
        <v>60</v>
      </c>
    </row>
    <row r="402" spans="1:9" ht="15.75" x14ac:dyDescent="0.25">
      <c r="A402" s="86" t="s">
        <v>3518</v>
      </c>
      <c r="B402" s="86" t="s">
        <v>3519</v>
      </c>
      <c r="C402" s="76" t="s">
        <v>195</v>
      </c>
      <c r="D402" s="76" t="s">
        <v>527</v>
      </c>
      <c r="E402" s="94">
        <v>72073</v>
      </c>
      <c r="F402" s="94"/>
      <c r="G402" s="111"/>
      <c r="H402" s="76" t="s">
        <v>59</v>
      </c>
      <c r="I402" s="80" t="s">
        <v>60</v>
      </c>
    </row>
    <row r="403" spans="1:9" ht="15.75" x14ac:dyDescent="0.25">
      <c r="A403" s="79" t="s">
        <v>870</v>
      </c>
      <c r="B403" s="79" t="s">
        <v>139</v>
      </c>
      <c r="C403" s="80" t="s">
        <v>195</v>
      </c>
      <c r="D403" s="80" t="s">
        <v>477</v>
      </c>
      <c r="E403" s="81">
        <v>72045</v>
      </c>
      <c r="F403" s="94"/>
      <c r="G403" s="111"/>
      <c r="H403" s="80" t="s">
        <v>59</v>
      </c>
      <c r="I403" s="80" t="s">
        <v>60</v>
      </c>
    </row>
    <row r="404" spans="1:9" ht="15.75" x14ac:dyDescent="0.25">
      <c r="A404" s="79" t="s">
        <v>1021</v>
      </c>
      <c r="B404" s="79" t="s">
        <v>1022</v>
      </c>
      <c r="C404" s="80" t="s">
        <v>449</v>
      </c>
      <c r="D404" s="80" t="s">
        <v>814</v>
      </c>
      <c r="E404" s="81">
        <v>72006</v>
      </c>
      <c r="F404" s="81">
        <v>6000</v>
      </c>
      <c r="G404" s="111"/>
      <c r="H404" s="80" t="s">
        <v>59</v>
      </c>
      <c r="I404" s="80" t="s">
        <v>60</v>
      </c>
    </row>
    <row r="405" spans="1:9" ht="15.75" x14ac:dyDescent="0.25">
      <c r="A405" s="79" t="s">
        <v>1042</v>
      </c>
      <c r="B405" s="79" t="s">
        <v>1043</v>
      </c>
      <c r="C405" s="80" t="s">
        <v>1044</v>
      </c>
      <c r="D405" s="80" t="s">
        <v>1045</v>
      </c>
      <c r="E405" s="81">
        <v>72000</v>
      </c>
      <c r="F405" s="94"/>
      <c r="G405" s="111"/>
      <c r="H405" s="80" t="s">
        <v>14</v>
      </c>
      <c r="I405" s="80" t="s">
        <v>15</v>
      </c>
    </row>
    <row r="406" spans="1:9" ht="15.75" x14ac:dyDescent="0.25">
      <c r="A406" s="79" t="s">
        <v>580</v>
      </c>
      <c r="B406" s="79" t="s">
        <v>131</v>
      </c>
      <c r="C406" s="80" t="s">
        <v>2726</v>
      </c>
      <c r="D406" s="80" t="s">
        <v>4317</v>
      </c>
      <c r="E406" s="81">
        <v>71824</v>
      </c>
      <c r="F406" s="94"/>
      <c r="G406" s="111"/>
      <c r="H406" s="80" t="s">
        <v>14</v>
      </c>
      <c r="I406" s="80" t="s">
        <v>15</v>
      </c>
    </row>
    <row r="407" spans="1:9" ht="15.75" x14ac:dyDescent="0.25">
      <c r="A407" s="79" t="s">
        <v>1124</v>
      </c>
      <c r="B407" s="79" t="s">
        <v>1125</v>
      </c>
      <c r="C407" s="80" t="s">
        <v>1126</v>
      </c>
      <c r="D407" s="80" t="s">
        <v>1127</v>
      </c>
      <c r="E407" s="81">
        <v>71812</v>
      </c>
      <c r="F407" s="94"/>
      <c r="G407" s="111"/>
      <c r="H407" s="80" t="s">
        <v>14</v>
      </c>
      <c r="I407" s="80" t="s">
        <v>15</v>
      </c>
    </row>
    <row r="408" spans="1:9" ht="15.75" x14ac:dyDescent="0.25">
      <c r="A408" s="79" t="s">
        <v>288</v>
      </c>
      <c r="B408" s="79" t="s">
        <v>707</v>
      </c>
      <c r="C408" s="80" t="s">
        <v>56</v>
      </c>
      <c r="D408" s="80" t="s">
        <v>508</v>
      </c>
      <c r="E408" s="81">
        <v>71721</v>
      </c>
      <c r="F408" s="94"/>
      <c r="G408" s="111"/>
      <c r="H408" s="80" t="s">
        <v>59</v>
      </c>
      <c r="I408" s="80" t="s">
        <v>60</v>
      </c>
    </row>
    <row r="409" spans="1:9" ht="15.75" x14ac:dyDescent="0.25">
      <c r="A409" s="79" t="s">
        <v>1138</v>
      </c>
      <c r="B409" s="79" t="s">
        <v>486</v>
      </c>
      <c r="C409" s="80" t="s">
        <v>1139</v>
      </c>
      <c r="D409" s="80" t="s">
        <v>392</v>
      </c>
      <c r="E409" s="81">
        <v>71452</v>
      </c>
      <c r="F409" s="94"/>
      <c r="G409" s="111"/>
      <c r="H409" s="80" t="s">
        <v>14</v>
      </c>
      <c r="I409" s="80" t="s">
        <v>15</v>
      </c>
    </row>
    <row r="410" spans="1:9" ht="15.75" x14ac:dyDescent="0.25">
      <c r="A410" s="79" t="s">
        <v>643</v>
      </c>
      <c r="B410" s="79" t="s">
        <v>349</v>
      </c>
      <c r="C410" s="80" t="s">
        <v>195</v>
      </c>
      <c r="D410" s="80" t="s">
        <v>501</v>
      </c>
      <c r="E410" s="81">
        <v>71415</v>
      </c>
      <c r="F410" s="94"/>
      <c r="G410" s="111"/>
      <c r="H410" s="80" t="s">
        <v>59</v>
      </c>
      <c r="I410" s="80" t="s">
        <v>60</v>
      </c>
    </row>
    <row r="411" spans="1:9" ht="15.75" x14ac:dyDescent="0.25">
      <c r="A411" s="79" t="s">
        <v>820</v>
      </c>
      <c r="B411" s="79" t="s">
        <v>17</v>
      </c>
      <c r="C411" s="80" t="s">
        <v>1198</v>
      </c>
      <c r="D411" s="80" t="s">
        <v>4318</v>
      </c>
      <c r="E411" s="81">
        <v>71400</v>
      </c>
      <c r="F411" s="94"/>
      <c r="G411" s="111"/>
      <c r="H411" s="80" t="s">
        <v>14</v>
      </c>
      <c r="I411" s="80" t="s">
        <v>15</v>
      </c>
    </row>
    <row r="412" spans="1:9" ht="15.75" x14ac:dyDescent="0.25">
      <c r="A412" s="79" t="s">
        <v>897</v>
      </c>
      <c r="B412" s="79" t="s">
        <v>898</v>
      </c>
      <c r="C412" s="80" t="s">
        <v>195</v>
      </c>
      <c r="D412" s="80" t="s">
        <v>766</v>
      </c>
      <c r="E412" s="81">
        <v>71378</v>
      </c>
      <c r="F412" s="94"/>
      <c r="G412" s="111"/>
      <c r="H412" s="80" t="s">
        <v>59</v>
      </c>
      <c r="I412" s="80" t="s">
        <v>60</v>
      </c>
    </row>
    <row r="413" spans="1:9" ht="15.75" x14ac:dyDescent="0.25">
      <c r="A413" s="86" t="s">
        <v>827</v>
      </c>
      <c r="B413" s="86" t="s">
        <v>828</v>
      </c>
      <c r="C413" s="76" t="s">
        <v>4319</v>
      </c>
      <c r="D413" s="76" t="s">
        <v>120</v>
      </c>
      <c r="E413" s="94">
        <v>71337</v>
      </c>
      <c r="F413" s="94"/>
      <c r="G413" s="111"/>
      <c r="H413" s="76" t="s">
        <v>14</v>
      </c>
      <c r="I413" s="76" t="s">
        <v>121</v>
      </c>
    </row>
    <row r="414" spans="1:9" ht="15.75" x14ac:dyDescent="0.25">
      <c r="A414" s="79" t="s">
        <v>3524</v>
      </c>
      <c r="B414" s="79" t="s">
        <v>928</v>
      </c>
      <c r="C414" s="80" t="s">
        <v>201</v>
      </c>
      <c r="D414" s="80" t="s">
        <v>302</v>
      </c>
      <c r="E414" s="81">
        <v>71298</v>
      </c>
      <c r="F414" s="94"/>
      <c r="G414" s="111"/>
      <c r="H414" s="80" t="s">
        <v>59</v>
      </c>
      <c r="I414" s="80" t="s">
        <v>60</v>
      </c>
    </row>
    <row r="415" spans="1:9" ht="15.75" x14ac:dyDescent="0.25">
      <c r="A415" s="79" t="s">
        <v>723</v>
      </c>
      <c r="B415" s="79" t="s">
        <v>724</v>
      </c>
      <c r="C415" s="80" t="s">
        <v>56</v>
      </c>
      <c r="D415" s="80" t="s">
        <v>459</v>
      </c>
      <c r="E415" s="81">
        <v>71062</v>
      </c>
      <c r="F415" s="94"/>
      <c r="G415" s="111"/>
      <c r="H415" s="80" t="s">
        <v>59</v>
      </c>
      <c r="I415" s="80" t="s">
        <v>60</v>
      </c>
    </row>
    <row r="416" spans="1:9" ht="15.75" x14ac:dyDescent="0.25">
      <c r="A416" s="79" t="s">
        <v>1171</v>
      </c>
      <c r="B416" s="79" t="s">
        <v>956</v>
      </c>
      <c r="C416" s="80" t="s">
        <v>1172</v>
      </c>
      <c r="D416" s="80" t="s">
        <v>53</v>
      </c>
      <c r="E416" s="81">
        <v>71052</v>
      </c>
      <c r="F416" s="94"/>
      <c r="G416" s="111"/>
      <c r="H416" s="80" t="s">
        <v>14</v>
      </c>
      <c r="I416" s="80" t="s">
        <v>15</v>
      </c>
    </row>
    <row r="417" spans="1:9" ht="15.75" x14ac:dyDescent="0.25">
      <c r="A417" s="86" t="s">
        <v>2753</v>
      </c>
      <c r="B417" s="86" t="s">
        <v>35</v>
      </c>
      <c r="C417" s="76" t="s">
        <v>2754</v>
      </c>
      <c r="D417" s="76" t="s">
        <v>120</v>
      </c>
      <c r="E417" s="94">
        <v>70958</v>
      </c>
      <c r="F417" s="94"/>
      <c r="G417" s="111"/>
      <c r="H417" s="76" t="s">
        <v>14</v>
      </c>
      <c r="I417" s="76" t="s">
        <v>15</v>
      </c>
    </row>
    <row r="418" spans="1:9" ht="15.75" x14ac:dyDescent="0.25">
      <c r="A418" s="79" t="s">
        <v>4320</v>
      </c>
      <c r="B418" s="79" t="s">
        <v>1111</v>
      </c>
      <c r="C418" s="80" t="s">
        <v>195</v>
      </c>
      <c r="D418" s="80" t="s">
        <v>221</v>
      </c>
      <c r="E418" s="81">
        <v>70665</v>
      </c>
      <c r="F418" s="94"/>
      <c r="G418" s="111"/>
      <c r="H418" s="80" t="s">
        <v>59</v>
      </c>
      <c r="I418" s="80" t="s">
        <v>60</v>
      </c>
    </row>
    <row r="419" spans="1:9" ht="15.75" x14ac:dyDescent="0.25">
      <c r="A419" s="86" t="s">
        <v>2755</v>
      </c>
      <c r="B419" s="86" t="s">
        <v>2756</v>
      </c>
      <c r="C419" s="76" t="s">
        <v>2757</v>
      </c>
      <c r="D419" s="76" t="s">
        <v>113</v>
      </c>
      <c r="E419" s="94">
        <v>70357</v>
      </c>
      <c r="F419" s="94"/>
      <c r="G419" s="111"/>
      <c r="H419" s="76" t="s">
        <v>14</v>
      </c>
      <c r="I419" s="76" t="s">
        <v>15</v>
      </c>
    </row>
    <row r="420" spans="1:9" ht="15.75" x14ac:dyDescent="0.25">
      <c r="A420" s="86" t="s">
        <v>372</v>
      </c>
      <c r="B420" s="86" t="s">
        <v>2730</v>
      </c>
      <c r="C420" s="76" t="s">
        <v>195</v>
      </c>
      <c r="D420" s="76" t="s">
        <v>477</v>
      </c>
      <c r="E420" s="94">
        <v>70313</v>
      </c>
      <c r="F420" s="94"/>
      <c r="G420" s="111"/>
      <c r="H420" s="76" t="s">
        <v>59</v>
      </c>
      <c r="I420" s="80" t="s">
        <v>60</v>
      </c>
    </row>
    <row r="421" spans="1:9" ht="15.75" x14ac:dyDescent="0.25">
      <c r="A421" s="79" t="s">
        <v>780</v>
      </c>
      <c r="B421" s="79" t="s">
        <v>781</v>
      </c>
      <c r="C421" s="80" t="s">
        <v>588</v>
      </c>
      <c r="D421" s="80" t="s">
        <v>392</v>
      </c>
      <c r="E421" s="81">
        <v>70213</v>
      </c>
      <c r="F421" s="94"/>
      <c r="G421" s="111"/>
      <c r="H421" s="80" t="s">
        <v>59</v>
      </c>
      <c r="I421" s="80" t="s">
        <v>60</v>
      </c>
    </row>
    <row r="422" spans="1:9" ht="15.75" x14ac:dyDescent="0.25">
      <c r="A422" s="79" t="s">
        <v>3516</v>
      </c>
      <c r="B422" s="79" t="s">
        <v>127</v>
      </c>
      <c r="C422" s="80" t="s">
        <v>56</v>
      </c>
      <c r="D422" s="80" t="s">
        <v>463</v>
      </c>
      <c r="E422" s="81">
        <v>70201</v>
      </c>
      <c r="F422" s="94"/>
      <c r="G422" s="111"/>
      <c r="H422" s="80" t="s">
        <v>59</v>
      </c>
      <c r="I422" s="80" t="s">
        <v>60</v>
      </c>
    </row>
    <row r="423" spans="1:9" ht="15.75" x14ac:dyDescent="0.25">
      <c r="A423" s="79" t="s">
        <v>3971</v>
      </c>
      <c r="B423" s="79" t="s">
        <v>3972</v>
      </c>
      <c r="C423" s="80" t="s">
        <v>4321</v>
      </c>
      <c r="D423" s="80" t="s">
        <v>28</v>
      </c>
      <c r="E423" s="81">
        <v>70182</v>
      </c>
      <c r="F423" s="94"/>
      <c r="G423" s="111"/>
      <c r="H423" s="80" t="s">
        <v>14</v>
      </c>
      <c r="I423" s="80" t="s">
        <v>15</v>
      </c>
    </row>
    <row r="424" spans="1:9" ht="15.75" x14ac:dyDescent="0.25">
      <c r="A424" s="79" t="s">
        <v>1188</v>
      </c>
      <c r="B424" s="79" t="s">
        <v>1189</v>
      </c>
      <c r="C424" s="80" t="s">
        <v>1190</v>
      </c>
      <c r="D424" s="80" t="s">
        <v>1191</v>
      </c>
      <c r="E424" s="81">
        <v>70176</v>
      </c>
      <c r="F424" s="94"/>
      <c r="G424" s="111"/>
      <c r="H424" s="80" t="s">
        <v>14</v>
      </c>
      <c r="I424" s="80" t="s">
        <v>15</v>
      </c>
    </row>
    <row r="425" spans="1:9" ht="15.75" x14ac:dyDescent="0.25">
      <c r="A425" s="86" t="s">
        <v>3967</v>
      </c>
      <c r="B425" s="86" t="s">
        <v>944</v>
      </c>
      <c r="C425" s="76" t="s">
        <v>996</v>
      </c>
      <c r="D425" s="76" t="s">
        <v>53</v>
      </c>
      <c r="E425" s="94">
        <v>70176</v>
      </c>
      <c r="F425" s="94"/>
      <c r="G425" s="111"/>
      <c r="H425" s="76" t="s">
        <v>14</v>
      </c>
      <c r="I425" s="76" t="s">
        <v>15</v>
      </c>
    </row>
    <row r="426" spans="1:9" ht="15.75" x14ac:dyDescent="0.25">
      <c r="A426" s="79" t="s">
        <v>488</v>
      </c>
      <c r="B426" s="79" t="s">
        <v>260</v>
      </c>
      <c r="C426" s="80" t="s">
        <v>56</v>
      </c>
      <c r="D426" s="80" t="s">
        <v>463</v>
      </c>
      <c r="E426" s="81">
        <v>70148</v>
      </c>
      <c r="F426" s="94"/>
      <c r="G426" s="111"/>
      <c r="H426" s="80" t="s">
        <v>59</v>
      </c>
      <c r="I426" s="80" t="s">
        <v>60</v>
      </c>
    </row>
    <row r="427" spans="1:9" ht="15.75" x14ac:dyDescent="0.25">
      <c r="A427" s="79" t="s">
        <v>3973</v>
      </c>
      <c r="B427" s="79" t="s">
        <v>500</v>
      </c>
      <c r="C427" s="80" t="s">
        <v>1027</v>
      </c>
      <c r="D427" s="80" t="s">
        <v>53</v>
      </c>
      <c r="E427" s="81">
        <v>70091</v>
      </c>
      <c r="F427" s="94"/>
      <c r="G427" s="111"/>
      <c r="H427" s="80" t="s">
        <v>14</v>
      </c>
      <c r="I427" s="80" t="s">
        <v>15</v>
      </c>
    </row>
    <row r="428" spans="1:9" ht="15.75" x14ac:dyDescent="0.25">
      <c r="A428" s="79" t="s">
        <v>904</v>
      </c>
      <c r="B428" s="79" t="s">
        <v>42</v>
      </c>
      <c r="C428" s="80" t="s">
        <v>195</v>
      </c>
      <c r="D428" s="80" t="s">
        <v>258</v>
      </c>
      <c r="E428" s="81">
        <v>70085</v>
      </c>
      <c r="F428" s="94"/>
      <c r="G428" s="111"/>
      <c r="H428" s="80" t="s">
        <v>59</v>
      </c>
      <c r="I428" s="80" t="s">
        <v>60</v>
      </c>
    </row>
    <row r="429" spans="1:9" ht="15.75" x14ac:dyDescent="0.25">
      <c r="A429" s="79" t="s">
        <v>3103</v>
      </c>
      <c r="B429" s="79" t="s">
        <v>619</v>
      </c>
      <c r="C429" s="80" t="s">
        <v>56</v>
      </c>
      <c r="D429" s="80" t="s">
        <v>93</v>
      </c>
      <c r="E429" s="81">
        <v>70073</v>
      </c>
      <c r="F429" s="94"/>
      <c r="G429" s="111"/>
      <c r="H429" s="80" t="s">
        <v>59</v>
      </c>
      <c r="I429" s="80" t="s">
        <v>60</v>
      </c>
    </row>
    <row r="430" spans="1:9" ht="15.75" x14ac:dyDescent="0.25">
      <c r="A430" s="79" t="s">
        <v>1208</v>
      </c>
      <c r="B430" s="79" t="s">
        <v>483</v>
      </c>
      <c r="C430" s="80" t="s">
        <v>853</v>
      </c>
      <c r="D430" s="80" t="s">
        <v>53</v>
      </c>
      <c r="E430" s="81">
        <v>69836</v>
      </c>
      <c r="F430" s="94"/>
      <c r="G430" s="111"/>
      <c r="H430" s="80" t="s">
        <v>14</v>
      </c>
      <c r="I430" s="80" t="s">
        <v>15</v>
      </c>
    </row>
    <row r="431" spans="1:9" ht="15.75" x14ac:dyDescent="0.25">
      <c r="A431" s="86" t="s">
        <v>932</v>
      </c>
      <c r="B431" s="86" t="s">
        <v>933</v>
      </c>
      <c r="C431" s="76" t="s">
        <v>195</v>
      </c>
      <c r="D431" s="76" t="s">
        <v>508</v>
      </c>
      <c r="E431" s="94">
        <v>69776</v>
      </c>
      <c r="F431" s="94"/>
      <c r="G431" s="111"/>
      <c r="H431" s="76" t="s">
        <v>59</v>
      </c>
      <c r="I431" s="80" t="s">
        <v>60</v>
      </c>
    </row>
    <row r="432" spans="1:9" ht="15.75" x14ac:dyDescent="0.25">
      <c r="A432" s="79" t="s">
        <v>721</v>
      </c>
      <c r="B432" s="79" t="s">
        <v>722</v>
      </c>
      <c r="C432" s="80" t="s">
        <v>56</v>
      </c>
      <c r="D432" s="80" t="s">
        <v>280</v>
      </c>
      <c r="E432" s="81">
        <v>69743</v>
      </c>
      <c r="F432" s="94"/>
      <c r="G432" s="111"/>
      <c r="H432" s="80" t="s">
        <v>59</v>
      </c>
      <c r="I432" s="80" t="s">
        <v>60</v>
      </c>
    </row>
    <row r="433" spans="1:9" ht="15.75" x14ac:dyDescent="0.25">
      <c r="A433" s="79" t="s">
        <v>1209</v>
      </c>
      <c r="B433" s="79" t="s">
        <v>1210</v>
      </c>
      <c r="C433" s="80" t="s">
        <v>1211</v>
      </c>
      <c r="D433" s="80" t="s">
        <v>493</v>
      </c>
      <c r="E433" s="81">
        <v>69730</v>
      </c>
      <c r="F433" s="94"/>
      <c r="G433" s="111"/>
      <c r="H433" s="80" t="s">
        <v>14</v>
      </c>
      <c r="I433" s="80" t="s">
        <v>15</v>
      </c>
    </row>
    <row r="434" spans="1:9" ht="15.75" x14ac:dyDescent="0.25">
      <c r="A434" s="79" t="s">
        <v>876</v>
      </c>
      <c r="B434" s="79" t="s">
        <v>877</v>
      </c>
      <c r="C434" s="80" t="s">
        <v>195</v>
      </c>
      <c r="D434" s="80" t="s">
        <v>270</v>
      </c>
      <c r="E434" s="81">
        <v>69611</v>
      </c>
      <c r="F434" s="94"/>
      <c r="G434" s="111"/>
      <c r="H434" s="80" t="s">
        <v>59</v>
      </c>
      <c r="I434" s="80" t="s">
        <v>60</v>
      </c>
    </row>
    <row r="435" spans="1:9" ht="15.75" x14ac:dyDescent="0.25">
      <c r="A435" s="79" t="s">
        <v>680</v>
      </c>
      <c r="B435" s="79" t="s">
        <v>681</v>
      </c>
      <c r="C435" s="80" t="s">
        <v>56</v>
      </c>
      <c r="D435" s="80" t="s">
        <v>270</v>
      </c>
      <c r="E435" s="81">
        <v>69489</v>
      </c>
      <c r="F435" s="94"/>
      <c r="G435" s="111"/>
      <c r="H435" s="80" t="s">
        <v>59</v>
      </c>
      <c r="I435" s="80" t="s">
        <v>60</v>
      </c>
    </row>
    <row r="436" spans="1:9" ht="15.75" x14ac:dyDescent="0.25">
      <c r="A436" s="79" t="s">
        <v>2371</v>
      </c>
      <c r="B436" s="79" t="s">
        <v>3961</v>
      </c>
      <c r="C436" s="80" t="s">
        <v>1198</v>
      </c>
      <c r="D436" s="80" t="s">
        <v>547</v>
      </c>
      <c r="E436" s="81">
        <v>69482</v>
      </c>
      <c r="F436" s="94"/>
      <c r="G436" s="111"/>
      <c r="H436" s="80" t="s">
        <v>14</v>
      </c>
      <c r="I436" s="80" t="s">
        <v>15</v>
      </c>
    </row>
    <row r="437" spans="1:9" ht="15.75" x14ac:dyDescent="0.25">
      <c r="A437" s="79" t="s">
        <v>4089</v>
      </c>
      <c r="B437" s="79" t="s">
        <v>2406</v>
      </c>
      <c r="C437" s="80" t="s">
        <v>4090</v>
      </c>
      <c r="D437" s="80" t="s">
        <v>40</v>
      </c>
      <c r="E437" s="81">
        <v>69482</v>
      </c>
      <c r="F437" s="94"/>
      <c r="G437" s="111"/>
      <c r="H437" s="80" t="s">
        <v>14</v>
      </c>
      <c r="I437" s="80" t="s">
        <v>15</v>
      </c>
    </row>
    <row r="438" spans="1:9" ht="15.75" x14ac:dyDescent="0.25">
      <c r="A438" s="79" t="s">
        <v>1233</v>
      </c>
      <c r="B438" s="79" t="s">
        <v>191</v>
      </c>
      <c r="C438" s="80" t="s">
        <v>1234</v>
      </c>
      <c r="D438" s="80" t="s">
        <v>141</v>
      </c>
      <c r="E438" s="81">
        <v>69454</v>
      </c>
      <c r="F438" s="94"/>
      <c r="G438" s="111"/>
      <c r="H438" s="80" t="s">
        <v>14</v>
      </c>
      <c r="I438" s="80" t="s">
        <v>15</v>
      </c>
    </row>
    <row r="439" spans="1:9" ht="15.75" x14ac:dyDescent="0.25">
      <c r="A439" s="79" t="s">
        <v>697</v>
      </c>
      <c r="B439" s="79" t="s">
        <v>175</v>
      </c>
      <c r="C439" s="80" t="s">
        <v>195</v>
      </c>
      <c r="D439" s="80" t="s">
        <v>514</v>
      </c>
      <c r="E439" s="81">
        <v>69329</v>
      </c>
      <c r="F439" s="94"/>
      <c r="G439" s="111"/>
      <c r="H439" s="80" t="s">
        <v>59</v>
      </c>
      <c r="I439" s="80" t="s">
        <v>60</v>
      </c>
    </row>
    <row r="440" spans="1:9" ht="15.75" x14ac:dyDescent="0.25">
      <c r="A440" s="86" t="s">
        <v>758</v>
      </c>
      <c r="B440" s="86" t="s">
        <v>650</v>
      </c>
      <c r="C440" s="76" t="s">
        <v>195</v>
      </c>
      <c r="D440" s="76" t="s">
        <v>463</v>
      </c>
      <c r="E440" s="94">
        <v>69323</v>
      </c>
      <c r="F440" s="94"/>
      <c r="G440" s="111"/>
      <c r="H440" s="76" t="s">
        <v>59</v>
      </c>
      <c r="I440" s="80" t="s">
        <v>60</v>
      </c>
    </row>
    <row r="441" spans="1:9" ht="15.75" x14ac:dyDescent="0.25">
      <c r="A441" s="86" t="s">
        <v>1244</v>
      </c>
      <c r="B441" s="86" t="s">
        <v>131</v>
      </c>
      <c r="C441" s="76" t="s">
        <v>1245</v>
      </c>
      <c r="D441" s="76" t="s">
        <v>1246</v>
      </c>
      <c r="E441" s="94">
        <v>69179</v>
      </c>
      <c r="F441" s="94"/>
      <c r="G441" s="111"/>
      <c r="H441" s="76" t="s">
        <v>14</v>
      </c>
      <c r="I441" s="76" t="s">
        <v>15</v>
      </c>
    </row>
    <row r="442" spans="1:9" ht="15.75" x14ac:dyDescent="0.25">
      <c r="A442" s="79" t="s">
        <v>986</v>
      </c>
      <c r="B442" s="79" t="s">
        <v>1232</v>
      </c>
      <c r="C442" s="80" t="s">
        <v>2761</v>
      </c>
      <c r="D442" s="80" t="s">
        <v>547</v>
      </c>
      <c r="E442" s="81">
        <v>69146</v>
      </c>
      <c r="F442" s="94"/>
      <c r="G442" s="111"/>
      <c r="H442" s="80" t="s">
        <v>14</v>
      </c>
      <c r="I442" s="80" t="s">
        <v>15</v>
      </c>
    </row>
    <row r="443" spans="1:9" ht="15.75" x14ac:dyDescent="0.25">
      <c r="A443" s="79" t="s">
        <v>1312</v>
      </c>
      <c r="B443" s="79" t="s">
        <v>8</v>
      </c>
      <c r="C443" s="80" t="s">
        <v>2759</v>
      </c>
      <c r="D443" s="80" t="s">
        <v>53</v>
      </c>
      <c r="E443" s="81">
        <v>69074</v>
      </c>
      <c r="F443" s="94"/>
      <c r="G443" s="111"/>
      <c r="H443" s="80" t="s">
        <v>14</v>
      </c>
      <c r="I443" s="80" t="s">
        <v>15</v>
      </c>
    </row>
    <row r="444" spans="1:9" ht="15.75" x14ac:dyDescent="0.25">
      <c r="A444" s="79" t="s">
        <v>966</v>
      </c>
      <c r="B444" s="79" t="s">
        <v>347</v>
      </c>
      <c r="C444" s="80" t="s">
        <v>195</v>
      </c>
      <c r="D444" s="80" t="s">
        <v>373</v>
      </c>
      <c r="E444" s="81">
        <v>68975</v>
      </c>
      <c r="F444" s="94"/>
      <c r="G444" s="111"/>
      <c r="H444" s="80" t="s">
        <v>59</v>
      </c>
      <c r="I444" s="80" t="s">
        <v>60</v>
      </c>
    </row>
    <row r="445" spans="1:9" ht="15.75" x14ac:dyDescent="0.25">
      <c r="A445" s="79" t="s">
        <v>1315</v>
      </c>
      <c r="B445" s="79" t="s">
        <v>448</v>
      </c>
      <c r="C445" s="80" t="s">
        <v>1037</v>
      </c>
      <c r="D445" s="80" t="s">
        <v>570</v>
      </c>
      <c r="E445" s="81">
        <v>68972</v>
      </c>
      <c r="F445" s="94"/>
      <c r="G445" s="111"/>
      <c r="H445" s="80" t="s">
        <v>14</v>
      </c>
      <c r="I445" s="80" t="s">
        <v>15</v>
      </c>
    </row>
    <row r="446" spans="1:9" ht="15.75" x14ac:dyDescent="0.25">
      <c r="A446" s="79" t="s">
        <v>942</v>
      </c>
      <c r="B446" s="79" t="s">
        <v>943</v>
      </c>
      <c r="C446" s="80" t="s">
        <v>195</v>
      </c>
      <c r="D446" s="80" t="s">
        <v>221</v>
      </c>
      <c r="E446" s="81">
        <v>68963</v>
      </c>
      <c r="F446" s="94"/>
      <c r="G446" s="111"/>
      <c r="H446" s="80" t="s">
        <v>59</v>
      </c>
      <c r="I446" s="80" t="s">
        <v>60</v>
      </c>
    </row>
    <row r="447" spans="1:9" ht="15.75" x14ac:dyDescent="0.25">
      <c r="A447" s="79" t="s">
        <v>1513</v>
      </c>
      <c r="B447" s="79" t="s">
        <v>78</v>
      </c>
      <c r="C447" s="80" t="s">
        <v>2735</v>
      </c>
      <c r="D447" s="80" t="s">
        <v>535</v>
      </c>
      <c r="E447" s="81">
        <v>68955</v>
      </c>
      <c r="F447" s="81">
        <v>8000</v>
      </c>
      <c r="G447" s="111"/>
      <c r="H447" s="80" t="s">
        <v>14</v>
      </c>
      <c r="I447" s="80" t="s">
        <v>7373</v>
      </c>
    </row>
    <row r="448" spans="1:9" ht="15.75" x14ac:dyDescent="0.25">
      <c r="A448" s="79" t="s">
        <v>209</v>
      </c>
      <c r="B448" s="79" t="s">
        <v>944</v>
      </c>
      <c r="C448" s="80" t="s">
        <v>3959</v>
      </c>
      <c r="D448" s="80" t="s">
        <v>120</v>
      </c>
      <c r="E448" s="81">
        <v>68896</v>
      </c>
      <c r="F448" s="81">
        <v>6000</v>
      </c>
      <c r="G448" s="111"/>
      <c r="H448" s="80" t="s">
        <v>14</v>
      </c>
      <c r="I448" s="80" t="s">
        <v>121</v>
      </c>
    </row>
    <row r="449" spans="1:9" ht="15.75" x14ac:dyDescent="0.25">
      <c r="A449" s="86" t="s">
        <v>1264</v>
      </c>
      <c r="B449" s="86" t="s">
        <v>1265</v>
      </c>
      <c r="C449" s="76" t="s">
        <v>1266</v>
      </c>
      <c r="D449" s="76" t="s">
        <v>570</v>
      </c>
      <c r="E449" s="94">
        <v>68850</v>
      </c>
      <c r="F449" s="94"/>
      <c r="G449" s="111"/>
      <c r="H449" s="76" t="s">
        <v>14</v>
      </c>
      <c r="I449" s="76" t="s">
        <v>15</v>
      </c>
    </row>
    <row r="450" spans="1:9" ht="15.75" x14ac:dyDescent="0.25">
      <c r="A450" s="79" t="s">
        <v>955</v>
      </c>
      <c r="B450" s="79" t="s">
        <v>956</v>
      </c>
      <c r="C450" s="80" t="s">
        <v>195</v>
      </c>
      <c r="D450" s="80" t="s">
        <v>508</v>
      </c>
      <c r="E450" s="81">
        <v>68829</v>
      </c>
      <c r="F450" s="94"/>
      <c r="G450" s="111"/>
      <c r="H450" s="80" t="s">
        <v>59</v>
      </c>
      <c r="I450" s="80" t="s">
        <v>60</v>
      </c>
    </row>
    <row r="451" spans="1:9" ht="15.75" x14ac:dyDescent="0.25">
      <c r="A451" s="79" t="s">
        <v>919</v>
      </c>
      <c r="B451" s="79" t="s">
        <v>778</v>
      </c>
      <c r="C451" s="80" t="s">
        <v>1027</v>
      </c>
      <c r="D451" s="80" t="s">
        <v>53</v>
      </c>
      <c r="E451" s="81">
        <v>68800</v>
      </c>
      <c r="F451" s="94"/>
      <c r="G451" s="111"/>
      <c r="H451" s="80" t="s">
        <v>14</v>
      </c>
      <c r="I451" s="80" t="s">
        <v>15</v>
      </c>
    </row>
    <row r="452" spans="1:9" ht="15.75" x14ac:dyDescent="0.25">
      <c r="A452" s="86" t="s">
        <v>303</v>
      </c>
      <c r="B452" s="86" t="s">
        <v>260</v>
      </c>
      <c r="C452" s="76" t="s">
        <v>1267</v>
      </c>
      <c r="D452" s="76" t="s">
        <v>658</v>
      </c>
      <c r="E452" s="94">
        <v>68792</v>
      </c>
      <c r="F452" s="94"/>
      <c r="G452" s="111"/>
      <c r="H452" s="76" t="s">
        <v>14</v>
      </c>
      <c r="I452" s="76" t="s">
        <v>15</v>
      </c>
    </row>
    <row r="453" spans="1:9" ht="15.75" x14ac:dyDescent="0.25">
      <c r="A453" s="79" t="s">
        <v>2725</v>
      </c>
      <c r="B453" s="79" t="s">
        <v>248</v>
      </c>
      <c r="C453" s="80" t="s">
        <v>195</v>
      </c>
      <c r="D453" s="80" t="s">
        <v>501</v>
      </c>
      <c r="E453" s="81">
        <v>68790</v>
      </c>
      <c r="F453" s="94"/>
      <c r="G453" s="111"/>
      <c r="H453" s="80" t="s">
        <v>59</v>
      </c>
      <c r="I453" s="80" t="s">
        <v>60</v>
      </c>
    </row>
    <row r="454" spans="1:9" ht="15.75" x14ac:dyDescent="0.25">
      <c r="A454" s="79" t="s">
        <v>2724</v>
      </c>
      <c r="B454" s="79" t="s">
        <v>1663</v>
      </c>
      <c r="C454" s="80" t="s">
        <v>56</v>
      </c>
      <c r="D454" s="80" t="s">
        <v>463</v>
      </c>
      <c r="E454" s="81">
        <v>68788</v>
      </c>
      <c r="F454" s="94"/>
      <c r="G454" s="111"/>
      <c r="H454" s="80" t="s">
        <v>59</v>
      </c>
      <c r="I454" s="80" t="s">
        <v>60</v>
      </c>
    </row>
    <row r="455" spans="1:9" ht="15.75" x14ac:dyDescent="0.25">
      <c r="A455" s="79" t="s">
        <v>888</v>
      </c>
      <c r="B455" s="79" t="s">
        <v>889</v>
      </c>
      <c r="C455" s="80" t="s">
        <v>195</v>
      </c>
      <c r="D455" s="80" t="s">
        <v>258</v>
      </c>
      <c r="E455" s="81">
        <v>68738</v>
      </c>
      <c r="F455" s="94"/>
      <c r="G455" s="111"/>
      <c r="H455" s="80" t="s">
        <v>59</v>
      </c>
      <c r="I455" s="80" t="s">
        <v>60</v>
      </c>
    </row>
    <row r="456" spans="1:9" ht="15.75" x14ac:dyDescent="0.25">
      <c r="A456" s="79" t="s">
        <v>695</v>
      </c>
      <c r="B456" s="79" t="s">
        <v>696</v>
      </c>
      <c r="C456" s="80" t="s">
        <v>195</v>
      </c>
      <c r="D456" s="80" t="s">
        <v>189</v>
      </c>
      <c r="E456" s="81">
        <v>68694</v>
      </c>
      <c r="F456" s="94"/>
      <c r="G456" s="111"/>
      <c r="H456" s="80" t="s">
        <v>59</v>
      </c>
      <c r="I456" s="80" t="s">
        <v>60</v>
      </c>
    </row>
    <row r="457" spans="1:9" ht="15.75" x14ac:dyDescent="0.25">
      <c r="A457" s="86" t="s">
        <v>1277</v>
      </c>
      <c r="B457" s="86" t="s">
        <v>17</v>
      </c>
      <c r="C457" s="76" t="s">
        <v>1278</v>
      </c>
      <c r="D457" s="76" t="s">
        <v>1279</v>
      </c>
      <c r="E457" s="94">
        <v>68619</v>
      </c>
      <c r="F457" s="94"/>
      <c r="G457" s="111"/>
      <c r="H457" s="76" t="s">
        <v>14</v>
      </c>
      <c r="I457" s="76" t="s">
        <v>15</v>
      </c>
    </row>
    <row r="458" spans="1:9" ht="15.75" x14ac:dyDescent="0.25">
      <c r="A458" s="79" t="s">
        <v>953</v>
      </c>
      <c r="B458" s="79" t="s">
        <v>954</v>
      </c>
      <c r="C458" s="80" t="s">
        <v>195</v>
      </c>
      <c r="D458" s="80" t="s">
        <v>297</v>
      </c>
      <c r="E458" s="81">
        <v>68568</v>
      </c>
      <c r="F458" s="94"/>
      <c r="G458" s="111"/>
      <c r="H458" s="80" t="s">
        <v>59</v>
      </c>
      <c r="I458" s="80" t="s">
        <v>60</v>
      </c>
    </row>
    <row r="459" spans="1:9" ht="15.75" x14ac:dyDescent="0.25">
      <c r="A459" s="79" t="s">
        <v>952</v>
      </c>
      <c r="B459" s="79" t="s">
        <v>70</v>
      </c>
      <c r="C459" s="80" t="s">
        <v>195</v>
      </c>
      <c r="D459" s="80" t="s">
        <v>221</v>
      </c>
      <c r="E459" s="81">
        <v>68518</v>
      </c>
      <c r="F459" s="94"/>
      <c r="G459" s="94"/>
      <c r="H459" s="80" t="s">
        <v>59</v>
      </c>
      <c r="I459" s="80" t="s">
        <v>60</v>
      </c>
    </row>
    <row r="460" spans="1:9" ht="15.75" x14ac:dyDescent="0.25">
      <c r="A460" s="79" t="s">
        <v>2731</v>
      </c>
      <c r="B460" s="79" t="s">
        <v>111</v>
      </c>
      <c r="C460" s="80" t="s">
        <v>195</v>
      </c>
      <c r="D460" s="80" t="s">
        <v>221</v>
      </c>
      <c r="E460" s="81">
        <v>68477</v>
      </c>
      <c r="F460" s="94"/>
      <c r="G460" s="111"/>
      <c r="H460" s="80" t="s">
        <v>59</v>
      </c>
      <c r="I460" s="80" t="s">
        <v>60</v>
      </c>
    </row>
    <row r="461" spans="1:9" ht="15.75" x14ac:dyDescent="0.25">
      <c r="A461" s="79" t="s">
        <v>467</v>
      </c>
      <c r="B461" s="79" t="s">
        <v>468</v>
      </c>
      <c r="C461" s="80" t="s">
        <v>1234</v>
      </c>
      <c r="D461" s="80" t="s">
        <v>141</v>
      </c>
      <c r="E461" s="81">
        <v>68462</v>
      </c>
      <c r="F461" s="94"/>
      <c r="G461" s="111"/>
      <c r="H461" s="80" t="s">
        <v>14</v>
      </c>
      <c r="I461" s="80" t="s">
        <v>15</v>
      </c>
    </row>
    <row r="462" spans="1:9" ht="15.75" x14ac:dyDescent="0.25">
      <c r="A462" s="79" t="s">
        <v>686</v>
      </c>
      <c r="B462" s="79" t="s">
        <v>687</v>
      </c>
      <c r="C462" s="80" t="s">
        <v>56</v>
      </c>
      <c r="D462" s="80" t="s">
        <v>607</v>
      </c>
      <c r="E462" s="81">
        <v>68452</v>
      </c>
      <c r="F462" s="94"/>
      <c r="G462" s="111"/>
      <c r="H462" s="80" t="s">
        <v>59</v>
      </c>
      <c r="I462" s="80" t="s">
        <v>60</v>
      </c>
    </row>
    <row r="463" spans="1:9" ht="15.75" x14ac:dyDescent="0.25">
      <c r="A463" s="79" t="s">
        <v>983</v>
      </c>
      <c r="B463" s="79" t="s">
        <v>984</v>
      </c>
      <c r="C463" s="80" t="s">
        <v>985</v>
      </c>
      <c r="D463" s="80" t="s">
        <v>603</v>
      </c>
      <c r="E463" s="81">
        <v>68414</v>
      </c>
      <c r="F463" s="81">
        <v>2000</v>
      </c>
      <c r="G463" s="111"/>
      <c r="H463" s="80" t="s">
        <v>59</v>
      </c>
      <c r="I463" s="80" t="s">
        <v>60</v>
      </c>
    </row>
    <row r="464" spans="1:9" ht="15.75" x14ac:dyDescent="0.25">
      <c r="A464" s="79" t="s">
        <v>1003</v>
      </c>
      <c r="B464" s="79" t="s">
        <v>118</v>
      </c>
      <c r="C464" s="80" t="s">
        <v>195</v>
      </c>
      <c r="D464" s="80" t="s">
        <v>302</v>
      </c>
      <c r="E464" s="81">
        <v>68368</v>
      </c>
      <c r="F464" s="94"/>
      <c r="G464" s="111"/>
      <c r="H464" s="80" t="s">
        <v>59</v>
      </c>
      <c r="I464" s="80" t="s">
        <v>60</v>
      </c>
    </row>
    <row r="465" spans="1:9" ht="15.75" x14ac:dyDescent="0.25">
      <c r="A465" s="79" t="s">
        <v>719</v>
      </c>
      <c r="B465" s="79" t="s">
        <v>42</v>
      </c>
      <c r="C465" s="80" t="s">
        <v>195</v>
      </c>
      <c r="D465" s="80" t="s">
        <v>211</v>
      </c>
      <c r="E465" s="81">
        <v>68330</v>
      </c>
      <c r="F465" s="94"/>
      <c r="G465" s="111"/>
      <c r="H465" s="80" t="s">
        <v>59</v>
      </c>
      <c r="I465" s="80" t="s">
        <v>60</v>
      </c>
    </row>
    <row r="466" spans="1:9" ht="15.75" x14ac:dyDescent="0.25">
      <c r="A466" s="86" t="s">
        <v>3920</v>
      </c>
      <c r="B466" s="86" t="s">
        <v>1386</v>
      </c>
      <c r="C466" s="76" t="s">
        <v>4322</v>
      </c>
      <c r="D466" s="76" t="s">
        <v>456</v>
      </c>
      <c r="E466" s="94">
        <v>68324</v>
      </c>
      <c r="F466" s="81">
        <v>6000</v>
      </c>
      <c r="G466" s="111"/>
      <c r="H466" s="76" t="s">
        <v>59</v>
      </c>
      <c r="I466" s="80" t="s">
        <v>60</v>
      </c>
    </row>
    <row r="467" spans="1:9" ht="15.75" x14ac:dyDescent="0.25">
      <c r="A467" s="79" t="s">
        <v>199</v>
      </c>
      <c r="B467" s="79" t="s">
        <v>826</v>
      </c>
      <c r="C467" s="80" t="s">
        <v>56</v>
      </c>
      <c r="D467" s="80" t="s">
        <v>221</v>
      </c>
      <c r="E467" s="81">
        <v>68142</v>
      </c>
      <c r="F467" s="94"/>
      <c r="G467" s="111"/>
      <c r="H467" s="80" t="s">
        <v>59</v>
      </c>
      <c r="I467" s="80" t="s">
        <v>60</v>
      </c>
    </row>
    <row r="468" spans="1:9" ht="15.75" x14ac:dyDescent="0.25">
      <c r="A468" s="79" t="s">
        <v>882</v>
      </c>
      <c r="B468" s="79" t="s">
        <v>35</v>
      </c>
      <c r="C468" s="80" t="s">
        <v>4323</v>
      </c>
      <c r="D468" s="80" t="s">
        <v>463</v>
      </c>
      <c r="E468" s="81">
        <v>68139</v>
      </c>
      <c r="F468" s="94"/>
      <c r="G468" s="111"/>
      <c r="H468" s="80" t="s">
        <v>59</v>
      </c>
      <c r="I468" s="80" t="s">
        <v>60</v>
      </c>
    </row>
    <row r="469" spans="1:9" ht="15.75" x14ac:dyDescent="0.25">
      <c r="A469" s="79" t="s">
        <v>908</v>
      </c>
      <c r="B469" s="79" t="s">
        <v>909</v>
      </c>
      <c r="C469" s="80" t="s">
        <v>195</v>
      </c>
      <c r="D469" s="80" t="s">
        <v>163</v>
      </c>
      <c r="E469" s="81">
        <v>68000</v>
      </c>
      <c r="F469" s="116"/>
      <c r="G469" s="111"/>
      <c r="H469" s="80" t="s">
        <v>59</v>
      </c>
      <c r="I469" s="80" t="s">
        <v>60</v>
      </c>
    </row>
    <row r="470" spans="1:9" ht="15.75" x14ac:dyDescent="0.25">
      <c r="A470" s="79" t="s">
        <v>989</v>
      </c>
      <c r="B470" s="79" t="s">
        <v>990</v>
      </c>
      <c r="C470" s="80" t="s">
        <v>1828</v>
      </c>
      <c r="D470" s="80" t="s">
        <v>309</v>
      </c>
      <c r="E470" s="81">
        <v>67952</v>
      </c>
      <c r="F470" s="94"/>
      <c r="G470" s="111"/>
      <c r="H470" s="80" t="s">
        <v>14</v>
      </c>
      <c r="I470" s="80" t="s">
        <v>15</v>
      </c>
    </row>
    <row r="471" spans="1:9" ht="15.75" x14ac:dyDescent="0.25">
      <c r="A471" s="79" t="s">
        <v>978</v>
      </c>
      <c r="B471" s="79" t="s">
        <v>8</v>
      </c>
      <c r="C471" s="80" t="s">
        <v>1828</v>
      </c>
      <c r="D471" s="80" t="s">
        <v>309</v>
      </c>
      <c r="E471" s="81">
        <v>67952</v>
      </c>
      <c r="F471" s="94"/>
      <c r="G471" s="111"/>
      <c r="H471" s="80" t="s">
        <v>14</v>
      </c>
      <c r="I471" s="80" t="s">
        <v>15</v>
      </c>
    </row>
    <row r="472" spans="1:9" ht="15.75" x14ac:dyDescent="0.25">
      <c r="A472" s="79" t="s">
        <v>663</v>
      </c>
      <c r="B472" s="79" t="s">
        <v>664</v>
      </c>
      <c r="C472" s="80" t="s">
        <v>1286</v>
      </c>
      <c r="D472" s="80" t="s">
        <v>321</v>
      </c>
      <c r="E472" s="81">
        <v>67942</v>
      </c>
      <c r="F472" s="94"/>
      <c r="G472" s="111"/>
      <c r="H472" s="80" t="s">
        <v>14</v>
      </c>
      <c r="I472" s="80" t="s">
        <v>15</v>
      </c>
    </row>
    <row r="473" spans="1:9" ht="15.75" x14ac:dyDescent="0.25">
      <c r="A473" s="79" t="s">
        <v>2268</v>
      </c>
      <c r="B473" s="79" t="s">
        <v>203</v>
      </c>
      <c r="C473" s="80" t="s">
        <v>1338</v>
      </c>
      <c r="D473" s="80" t="s">
        <v>120</v>
      </c>
      <c r="E473" s="81">
        <v>67893</v>
      </c>
      <c r="F473" s="94"/>
      <c r="G473" s="111"/>
      <c r="H473" s="80" t="s">
        <v>14</v>
      </c>
      <c r="I473" s="80" t="s">
        <v>121</v>
      </c>
    </row>
    <row r="474" spans="1:9" ht="15.75" x14ac:dyDescent="0.25">
      <c r="A474" s="86" t="s">
        <v>703</v>
      </c>
      <c r="B474" s="86" t="s">
        <v>348</v>
      </c>
      <c r="C474" s="76" t="s">
        <v>56</v>
      </c>
      <c r="D474" s="76" t="s">
        <v>607</v>
      </c>
      <c r="E474" s="94">
        <v>67880</v>
      </c>
      <c r="F474" s="94"/>
      <c r="G474" s="111"/>
      <c r="H474" s="76" t="s">
        <v>59</v>
      </c>
      <c r="I474" s="80" t="s">
        <v>60</v>
      </c>
    </row>
    <row r="475" spans="1:9" ht="15.75" x14ac:dyDescent="0.25">
      <c r="A475" s="86" t="s">
        <v>1251</v>
      </c>
      <c r="B475" s="86" t="s">
        <v>774</v>
      </c>
      <c r="C475" s="76" t="s">
        <v>4324</v>
      </c>
      <c r="D475" s="76" t="s">
        <v>141</v>
      </c>
      <c r="E475" s="94">
        <v>67868</v>
      </c>
      <c r="F475" s="94"/>
      <c r="G475" s="111"/>
      <c r="H475" s="76" t="s">
        <v>14</v>
      </c>
      <c r="I475" s="76" t="s">
        <v>15</v>
      </c>
    </row>
    <row r="476" spans="1:9" ht="15.75" x14ac:dyDescent="0.25">
      <c r="A476" s="79" t="s">
        <v>645</v>
      </c>
      <c r="B476" s="79" t="s">
        <v>646</v>
      </c>
      <c r="C476" s="80" t="s">
        <v>195</v>
      </c>
      <c r="D476" s="80" t="s">
        <v>297</v>
      </c>
      <c r="E476" s="81">
        <v>67762</v>
      </c>
      <c r="F476" s="94"/>
      <c r="G476" s="111"/>
      <c r="H476" s="80" t="s">
        <v>59</v>
      </c>
      <c r="I476" s="80" t="s">
        <v>60</v>
      </c>
    </row>
    <row r="477" spans="1:9" ht="15.75" x14ac:dyDescent="0.25">
      <c r="A477" s="79" t="s">
        <v>995</v>
      </c>
      <c r="B477" s="79" t="s">
        <v>282</v>
      </c>
      <c r="C477" s="80" t="s">
        <v>996</v>
      </c>
      <c r="D477" s="80" t="s">
        <v>53</v>
      </c>
      <c r="E477" s="81">
        <v>67756</v>
      </c>
      <c r="F477" s="94"/>
      <c r="G477" s="111"/>
      <c r="H477" s="80" t="s">
        <v>14</v>
      </c>
      <c r="I477" s="80" t="s">
        <v>15</v>
      </c>
    </row>
    <row r="478" spans="1:9" ht="15.75" x14ac:dyDescent="0.25">
      <c r="A478" s="79" t="s">
        <v>1310</v>
      </c>
      <c r="B478" s="79" t="s">
        <v>203</v>
      </c>
      <c r="C478" s="80" t="s">
        <v>1311</v>
      </c>
      <c r="D478" s="80" t="s">
        <v>706</v>
      </c>
      <c r="E478" s="81">
        <v>67756</v>
      </c>
      <c r="F478" s="94"/>
      <c r="G478" s="111"/>
      <c r="H478" s="80" t="s">
        <v>14</v>
      </c>
      <c r="I478" s="80" t="s">
        <v>15</v>
      </c>
    </row>
    <row r="479" spans="1:9" ht="15.75" x14ac:dyDescent="0.25">
      <c r="A479" s="79" t="s">
        <v>698</v>
      </c>
      <c r="B479" s="79" t="s">
        <v>67</v>
      </c>
      <c r="C479" s="80" t="s">
        <v>359</v>
      </c>
      <c r="D479" s="80" t="s">
        <v>962</v>
      </c>
      <c r="E479" s="81">
        <v>67713</v>
      </c>
      <c r="F479" s="94"/>
      <c r="G479" s="111"/>
      <c r="H479" s="80" t="s">
        <v>14</v>
      </c>
      <c r="I479" s="80" t="s">
        <v>15</v>
      </c>
    </row>
    <row r="480" spans="1:9" ht="15.75" x14ac:dyDescent="0.25">
      <c r="A480" s="79" t="s">
        <v>1002</v>
      </c>
      <c r="B480" s="79" t="s">
        <v>452</v>
      </c>
      <c r="C480" s="80" t="s">
        <v>195</v>
      </c>
      <c r="D480" s="80" t="s">
        <v>501</v>
      </c>
      <c r="E480" s="81">
        <v>67631</v>
      </c>
      <c r="F480" s="94"/>
      <c r="G480" s="111"/>
      <c r="H480" s="80" t="s">
        <v>59</v>
      </c>
      <c r="I480" s="80" t="s">
        <v>60</v>
      </c>
    </row>
    <row r="481" spans="1:9" ht="15.75" x14ac:dyDescent="0.25">
      <c r="A481" s="79" t="s">
        <v>964</v>
      </c>
      <c r="B481" s="79" t="s">
        <v>965</v>
      </c>
      <c r="C481" s="80" t="s">
        <v>195</v>
      </c>
      <c r="D481" s="80" t="s">
        <v>297</v>
      </c>
      <c r="E481" s="81">
        <v>67619</v>
      </c>
      <c r="F481" s="94"/>
      <c r="G481" s="111"/>
      <c r="H481" s="80" t="s">
        <v>59</v>
      </c>
      <c r="I481" s="80" t="s">
        <v>60</v>
      </c>
    </row>
    <row r="482" spans="1:9" ht="15.75" x14ac:dyDescent="0.25">
      <c r="A482" s="79" t="s">
        <v>924</v>
      </c>
      <c r="B482" s="79" t="s">
        <v>925</v>
      </c>
      <c r="C482" s="80" t="s">
        <v>3538</v>
      </c>
      <c r="D482" s="80" t="s">
        <v>163</v>
      </c>
      <c r="E482" s="81">
        <v>67422</v>
      </c>
      <c r="F482" s="94"/>
      <c r="G482" s="111"/>
      <c r="H482" s="80" t="s">
        <v>59</v>
      </c>
      <c r="I482" s="80" t="s">
        <v>60</v>
      </c>
    </row>
    <row r="483" spans="1:9" ht="15.75" x14ac:dyDescent="0.25">
      <c r="A483" s="86" t="s">
        <v>3572</v>
      </c>
      <c r="B483" s="86" t="s">
        <v>147</v>
      </c>
      <c r="C483" s="76" t="s">
        <v>3573</v>
      </c>
      <c r="D483" s="76" t="s">
        <v>93</v>
      </c>
      <c r="E483" s="94">
        <v>67302</v>
      </c>
      <c r="F483" s="94"/>
      <c r="G483" s="111"/>
      <c r="H483" s="76" t="s">
        <v>14</v>
      </c>
      <c r="I483" s="76" t="s">
        <v>15</v>
      </c>
    </row>
    <row r="484" spans="1:9" ht="15.75" x14ac:dyDescent="0.25">
      <c r="A484" s="79" t="s">
        <v>912</v>
      </c>
      <c r="B484" s="79" t="s">
        <v>615</v>
      </c>
      <c r="C484" s="80" t="s">
        <v>913</v>
      </c>
      <c r="D484" s="80" t="s">
        <v>120</v>
      </c>
      <c r="E484" s="81">
        <v>67253</v>
      </c>
      <c r="F484" s="94"/>
      <c r="G484" s="111"/>
      <c r="H484" s="80" t="s">
        <v>14</v>
      </c>
      <c r="I484" s="80" t="s">
        <v>121</v>
      </c>
    </row>
    <row r="485" spans="1:9" ht="15.75" x14ac:dyDescent="0.25">
      <c r="A485" s="79" t="s">
        <v>859</v>
      </c>
      <c r="B485" s="79" t="s">
        <v>860</v>
      </c>
      <c r="C485" s="80" t="s">
        <v>861</v>
      </c>
      <c r="D485" s="80" t="s">
        <v>189</v>
      </c>
      <c r="E485" s="81">
        <v>67186</v>
      </c>
      <c r="F485" s="81">
        <v>1000</v>
      </c>
      <c r="G485" s="111"/>
      <c r="H485" s="80" t="s">
        <v>59</v>
      </c>
      <c r="I485" s="80" t="s">
        <v>60</v>
      </c>
    </row>
    <row r="486" spans="1:9" ht="15.75" x14ac:dyDescent="0.25">
      <c r="A486" s="79" t="s">
        <v>3574</v>
      </c>
      <c r="B486" s="79" t="s">
        <v>1074</v>
      </c>
      <c r="C486" s="80" t="s">
        <v>2732</v>
      </c>
      <c r="D486" s="80" t="s">
        <v>321</v>
      </c>
      <c r="E486" s="81">
        <v>67085</v>
      </c>
      <c r="F486" s="94"/>
      <c r="G486" s="111"/>
      <c r="H486" s="80" t="s">
        <v>14</v>
      </c>
      <c r="I486" s="80" t="s">
        <v>15</v>
      </c>
    </row>
    <row r="487" spans="1:9" ht="15.75" x14ac:dyDescent="0.25">
      <c r="A487" s="79" t="s">
        <v>440</v>
      </c>
      <c r="B487" s="79" t="s">
        <v>344</v>
      </c>
      <c r="C487" s="80" t="s">
        <v>1216</v>
      </c>
      <c r="D487" s="80" t="s">
        <v>1217</v>
      </c>
      <c r="E487" s="81">
        <v>67080</v>
      </c>
      <c r="F487" s="94"/>
      <c r="G487" s="111"/>
      <c r="H487" s="80" t="s">
        <v>14</v>
      </c>
      <c r="I487" s="80" t="s">
        <v>15</v>
      </c>
    </row>
    <row r="488" spans="1:9" ht="15.75" x14ac:dyDescent="0.25">
      <c r="A488" s="79" t="s">
        <v>1009</v>
      </c>
      <c r="B488" s="79" t="s">
        <v>1010</v>
      </c>
      <c r="C488" s="80" t="s">
        <v>195</v>
      </c>
      <c r="D488" s="80" t="s">
        <v>459</v>
      </c>
      <c r="E488" s="81">
        <v>67079</v>
      </c>
      <c r="F488" s="94"/>
      <c r="G488" s="111"/>
      <c r="H488" s="80" t="s">
        <v>59</v>
      </c>
      <c r="I488" s="80" t="s">
        <v>60</v>
      </c>
    </row>
    <row r="489" spans="1:9" ht="15.75" x14ac:dyDescent="0.25">
      <c r="A489" s="79" t="s">
        <v>1032</v>
      </c>
      <c r="B489" s="79" t="s">
        <v>111</v>
      </c>
      <c r="C489" s="80" t="s">
        <v>195</v>
      </c>
      <c r="D489" s="80" t="s">
        <v>189</v>
      </c>
      <c r="E489" s="81">
        <v>67020</v>
      </c>
      <c r="F489" s="94"/>
      <c r="G489" s="111"/>
      <c r="H489" s="80" t="s">
        <v>59</v>
      </c>
      <c r="I489" s="80" t="s">
        <v>60</v>
      </c>
    </row>
    <row r="490" spans="1:9" ht="15.75" x14ac:dyDescent="0.25">
      <c r="A490" s="86" t="s">
        <v>4325</v>
      </c>
      <c r="B490" s="86" t="s">
        <v>127</v>
      </c>
      <c r="C490" s="76" t="s">
        <v>201</v>
      </c>
      <c r="D490" s="76" t="s">
        <v>93</v>
      </c>
      <c r="E490" s="94">
        <v>67000</v>
      </c>
      <c r="F490" s="94"/>
      <c r="G490" s="111"/>
      <c r="H490" s="76" t="s">
        <v>59</v>
      </c>
      <c r="I490" s="80" t="s">
        <v>60</v>
      </c>
    </row>
    <row r="491" spans="1:9" ht="15.75" x14ac:dyDescent="0.25">
      <c r="A491" s="79" t="s">
        <v>921</v>
      </c>
      <c r="B491" s="79" t="s">
        <v>922</v>
      </c>
      <c r="C491" s="80" t="s">
        <v>4326</v>
      </c>
      <c r="D491" s="80" t="s">
        <v>93</v>
      </c>
      <c r="E491" s="81">
        <v>66981</v>
      </c>
      <c r="F491" s="81">
        <v>2000</v>
      </c>
      <c r="G491" s="111"/>
      <c r="H491" s="80" t="s">
        <v>59</v>
      </c>
      <c r="I491" s="80" t="s">
        <v>60</v>
      </c>
    </row>
    <row r="492" spans="1:9" ht="15.75" x14ac:dyDescent="0.25">
      <c r="A492" s="79" t="s">
        <v>1584</v>
      </c>
      <c r="B492" s="79" t="s">
        <v>781</v>
      </c>
      <c r="C492" s="80" t="s">
        <v>4327</v>
      </c>
      <c r="D492" s="80" t="s">
        <v>789</v>
      </c>
      <c r="E492" s="81">
        <v>66980</v>
      </c>
      <c r="F492" s="94"/>
      <c r="G492" s="111"/>
      <c r="H492" s="80" t="s">
        <v>14</v>
      </c>
      <c r="I492" s="80" t="s">
        <v>15</v>
      </c>
    </row>
    <row r="493" spans="1:9" ht="15.75" x14ac:dyDescent="0.25">
      <c r="A493" s="79" t="s">
        <v>1061</v>
      </c>
      <c r="B493" s="79" t="s">
        <v>1062</v>
      </c>
      <c r="C493" s="80" t="s">
        <v>4328</v>
      </c>
      <c r="D493" s="80" t="s">
        <v>740</v>
      </c>
      <c r="E493" s="81">
        <v>66980</v>
      </c>
      <c r="F493" s="94"/>
      <c r="G493" s="111"/>
      <c r="H493" s="80" t="s">
        <v>14</v>
      </c>
      <c r="I493" s="80" t="s">
        <v>15</v>
      </c>
    </row>
    <row r="494" spans="1:9" ht="15.75" x14ac:dyDescent="0.25">
      <c r="A494" s="79" t="s">
        <v>902</v>
      </c>
      <c r="B494" s="79" t="s">
        <v>86</v>
      </c>
      <c r="C494" s="80" t="s">
        <v>2766</v>
      </c>
      <c r="D494" s="80" t="s">
        <v>116</v>
      </c>
      <c r="E494" s="81">
        <v>66980</v>
      </c>
      <c r="F494" s="94"/>
      <c r="G494" s="111"/>
      <c r="H494" s="80" t="s">
        <v>14</v>
      </c>
      <c r="I494" s="80" t="s">
        <v>15</v>
      </c>
    </row>
    <row r="495" spans="1:9" ht="15.75" x14ac:dyDescent="0.25">
      <c r="A495" s="79" t="s">
        <v>597</v>
      </c>
      <c r="B495" s="79" t="s">
        <v>1328</v>
      </c>
      <c r="C495" s="80" t="s">
        <v>2767</v>
      </c>
      <c r="D495" s="80" t="s">
        <v>2535</v>
      </c>
      <c r="E495" s="81">
        <v>66980</v>
      </c>
      <c r="F495" s="94"/>
      <c r="G495" s="111"/>
      <c r="H495" s="80" t="s">
        <v>14</v>
      </c>
      <c r="I495" s="80" t="s">
        <v>15</v>
      </c>
    </row>
    <row r="496" spans="1:9" ht="15.75" x14ac:dyDescent="0.25">
      <c r="A496" s="86" t="s">
        <v>1659</v>
      </c>
      <c r="B496" s="86" t="s">
        <v>394</v>
      </c>
      <c r="C496" s="76" t="s">
        <v>2768</v>
      </c>
      <c r="D496" s="76" t="s">
        <v>435</v>
      </c>
      <c r="E496" s="94">
        <v>66980</v>
      </c>
      <c r="F496" s="94"/>
      <c r="G496" s="111"/>
      <c r="H496" s="76" t="s">
        <v>14</v>
      </c>
      <c r="I496" s="76" t="s">
        <v>15</v>
      </c>
    </row>
    <row r="497" spans="1:9" ht="15.75" x14ac:dyDescent="0.25">
      <c r="A497" s="79" t="s">
        <v>1323</v>
      </c>
      <c r="B497" s="79" t="s">
        <v>1324</v>
      </c>
      <c r="C497" s="80" t="s">
        <v>1325</v>
      </c>
      <c r="D497" s="80" t="s">
        <v>1326</v>
      </c>
      <c r="E497" s="81">
        <v>66980</v>
      </c>
      <c r="F497" s="94"/>
      <c r="G497" s="111"/>
      <c r="H497" s="80" t="s">
        <v>14</v>
      </c>
      <c r="I497" s="80" t="s">
        <v>15</v>
      </c>
    </row>
    <row r="498" spans="1:9" ht="15.75" x14ac:dyDescent="0.25">
      <c r="A498" s="79" t="s">
        <v>1054</v>
      </c>
      <c r="B498" s="79" t="s">
        <v>127</v>
      </c>
      <c r="C498" s="80" t="s">
        <v>1055</v>
      </c>
      <c r="D498" s="80" t="s">
        <v>2740</v>
      </c>
      <c r="E498" s="81">
        <v>66980</v>
      </c>
      <c r="F498" s="94"/>
      <c r="G498" s="111"/>
      <c r="H498" s="80" t="s">
        <v>14</v>
      </c>
      <c r="I498" s="80" t="s">
        <v>15</v>
      </c>
    </row>
    <row r="499" spans="1:9" ht="15.75" x14ac:dyDescent="0.25">
      <c r="A499" s="79" t="s">
        <v>1260</v>
      </c>
      <c r="B499" s="79" t="s">
        <v>462</v>
      </c>
      <c r="C499" s="80" t="s">
        <v>729</v>
      </c>
      <c r="D499" s="80" t="s">
        <v>1261</v>
      </c>
      <c r="E499" s="81">
        <v>66980</v>
      </c>
      <c r="F499" s="94"/>
      <c r="G499" s="111"/>
      <c r="H499" s="80" t="s">
        <v>14</v>
      </c>
      <c r="I499" s="80" t="s">
        <v>15</v>
      </c>
    </row>
    <row r="500" spans="1:9" ht="15.75" x14ac:dyDescent="0.25">
      <c r="A500" s="79" t="s">
        <v>458</v>
      </c>
      <c r="B500" s="79" t="s">
        <v>1331</v>
      </c>
      <c r="C500" s="80" t="s">
        <v>1332</v>
      </c>
      <c r="D500" s="80" t="s">
        <v>189</v>
      </c>
      <c r="E500" s="81">
        <v>66951</v>
      </c>
      <c r="F500" s="94"/>
      <c r="G500" s="111"/>
      <c r="H500" s="80" t="s">
        <v>14</v>
      </c>
      <c r="I500" s="80" t="s">
        <v>15</v>
      </c>
    </row>
    <row r="501" spans="1:9" ht="15.75" x14ac:dyDescent="0.25">
      <c r="A501" s="79" t="s">
        <v>1051</v>
      </c>
      <c r="B501" s="79" t="s">
        <v>1052</v>
      </c>
      <c r="C501" s="80" t="s">
        <v>195</v>
      </c>
      <c r="D501" s="80" t="s">
        <v>766</v>
      </c>
      <c r="E501" s="81">
        <v>66821</v>
      </c>
      <c r="F501" s="94"/>
      <c r="G501" s="111"/>
      <c r="H501" s="80" t="s">
        <v>59</v>
      </c>
      <c r="I501" s="80" t="s">
        <v>60</v>
      </c>
    </row>
    <row r="502" spans="1:9" ht="15.75" x14ac:dyDescent="0.25">
      <c r="A502" s="79" t="s">
        <v>1023</v>
      </c>
      <c r="B502" s="79" t="s">
        <v>893</v>
      </c>
      <c r="C502" s="80" t="s">
        <v>195</v>
      </c>
      <c r="D502" s="80" t="s">
        <v>508</v>
      </c>
      <c r="E502" s="81">
        <v>66817</v>
      </c>
      <c r="F502" s="94"/>
      <c r="G502" s="111"/>
      <c r="H502" s="80" t="s">
        <v>59</v>
      </c>
      <c r="I502" s="80" t="s">
        <v>60</v>
      </c>
    </row>
    <row r="503" spans="1:9" ht="15.75" x14ac:dyDescent="0.25">
      <c r="A503" s="79" t="s">
        <v>720</v>
      </c>
      <c r="B503" s="79" t="s">
        <v>8</v>
      </c>
      <c r="C503" s="80" t="s">
        <v>195</v>
      </c>
      <c r="D503" s="80" t="s">
        <v>380</v>
      </c>
      <c r="E503" s="81">
        <v>66786</v>
      </c>
      <c r="F503" s="94"/>
      <c r="G503" s="111"/>
      <c r="H503" s="80" t="s">
        <v>59</v>
      </c>
      <c r="I503" s="80" t="s">
        <v>60</v>
      </c>
    </row>
    <row r="504" spans="1:9" ht="15.75" x14ac:dyDescent="0.25">
      <c r="A504" s="86" t="s">
        <v>2479</v>
      </c>
      <c r="B504" s="86" t="s">
        <v>1959</v>
      </c>
      <c r="C504" s="76" t="s">
        <v>195</v>
      </c>
      <c r="D504" s="76" t="s">
        <v>373</v>
      </c>
      <c r="E504" s="94">
        <v>66760</v>
      </c>
      <c r="F504" s="94"/>
      <c r="G504" s="111"/>
      <c r="H504" s="76" t="s">
        <v>59</v>
      </c>
      <c r="I504" s="80" t="s">
        <v>60</v>
      </c>
    </row>
    <row r="505" spans="1:9" ht="15.75" x14ac:dyDescent="0.25">
      <c r="A505" s="79" t="s">
        <v>727</v>
      </c>
      <c r="B505" s="79" t="s">
        <v>728</v>
      </c>
      <c r="C505" s="80" t="s">
        <v>2788</v>
      </c>
      <c r="D505" s="80" t="s">
        <v>2789</v>
      </c>
      <c r="E505" s="81">
        <v>66737</v>
      </c>
      <c r="F505" s="94"/>
      <c r="G505" s="111"/>
      <c r="H505" s="80" t="s">
        <v>14</v>
      </c>
      <c r="I505" s="80" t="s">
        <v>15</v>
      </c>
    </row>
    <row r="506" spans="1:9" ht="15.75" x14ac:dyDescent="0.25">
      <c r="A506" s="79" t="s">
        <v>4329</v>
      </c>
      <c r="B506" s="79" t="s">
        <v>4330</v>
      </c>
      <c r="C506" s="80" t="s">
        <v>1037</v>
      </c>
      <c r="D506" s="80" t="s">
        <v>789</v>
      </c>
      <c r="E506" s="81">
        <v>66710</v>
      </c>
      <c r="F506" s="94"/>
      <c r="G506" s="111"/>
      <c r="H506" s="80" t="s">
        <v>14</v>
      </c>
      <c r="I506" s="80" t="s">
        <v>15</v>
      </c>
    </row>
    <row r="507" spans="1:9" ht="15.75" x14ac:dyDescent="0.25">
      <c r="A507" s="86" t="s">
        <v>1349</v>
      </c>
      <c r="B507" s="86" t="s">
        <v>147</v>
      </c>
      <c r="C507" s="76" t="s">
        <v>1862</v>
      </c>
      <c r="D507" s="76" t="s">
        <v>53</v>
      </c>
      <c r="E507" s="94">
        <v>66449</v>
      </c>
      <c r="F507" s="94"/>
      <c r="G507" s="111"/>
      <c r="H507" s="76" t="s">
        <v>14</v>
      </c>
      <c r="I507" s="76" t="s">
        <v>15</v>
      </c>
    </row>
    <row r="508" spans="1:9" ht="15.75" x14ac:dyDescent="0.25">
      <c r="A508" s="79" t="s">
        <v>837</v>
      </c>
      <c r="B508" s="79" t="s">
        <v>838</v>
      </c>
      <c r="C508" s="80" t="s">
        <v>3966</v>
      </c>
      <c r="D508" s="80" t="s">
        <v>57</v>
      </c>
      <c r="E508" s="81">
        <v>66433</v>
      </c>
      <c r="F508" s="81">
        <v>8000</v>
      </c>
      <c r="G508" s="111"/>
      <c r="H508" s="80" t="s">
        <v>59</v>
      </c>
      <c r="I508" s="80" t="s">
        <v>60</v>
      </c>
    </row>
    <row r="509" spans="1:9" ht="15.75" x14ac:dyDescent="0.25">
      <c r="A509" s="79" t="s">
        <v>1296</v>
      </c>
      <c r="B509" s="79" t="s">
        <v>2147</v>
      </c>
      <c r="C509" s="80" t="s">
        <v>798</v>
      </c>
      <c r="D509" s="80" t="s">
        <v>53</v>
      </c>
      <c r="E509" s="81">
        <v>66357</v>
      </c>
      <c r="F509" s="81">
        <v>6506</v>
      </c>
      <c r="G509" s="111"/>
      <c r="H509" s="80" t="s">
        <v>14</v>
      </c>
      <c r="I509" s="80" t="s">
        <v>15</v>
      </c>
    </row>
    <row r="510" spans="1:9" ht="15.75" x14ac:dyDescent="0.25">
      <c r="A510" s="79" t="s">
        <v>3038</v>
      </c>
      <c r="B510" s="79" t="s">
        <v>433</v>
      </c>
      <c r="C510" s="80" t="s">
        <v>3980</v>
      </c>
      <c r="D510" s="80" t="s">
        <v>116</v>
      </c>
      <c r="E510" s="81">
        <v>66339</v>
      </c>
      <c r="F510" s="94"/>
      <c r="G510" s="111"/>
      <c r="H510" s="80" t="s">
        <v>14</v>
      </c>
      <c r="I510" s="80" t="s">
        <v>15</v>
      </c>
    </row>
    <row r="511" spans="1:9" ht="15.75" x14ac:dyDescent="0.25">
      <c r="A511" s="79" t="s">
        <v>967</v>
      </c>
      <c r="B511" s="79" t="s">
        <v>559</v>
      </c>
      <c r="C511" s="80" t="s">
        <v>195</v>
      </c>
      <c r="D511" s="80" t="s">
        <v>270</v>
      </c>
      <c r="E511" s="81">
        <v>66270</v>
      </c>
      <c r="F511" s="94"/>
      <c r="G511" s="111"/>
      <c r="H511" s="80" t="s">
        <v>59</v>
      </c>
      <c r="I511" s="80" t="s">
        <v>60</v>
      </c>
    </row>
    <row r="512" spans="1:9" ht="15.75" x14ac:dyDescent="0.25">
      <c r="A512" s="79" t="s">
        <v>580</v>
      </c>
      <c r="B512" s="79" t="s">
        <v>95</v>
      </c>
      <c r="C512" s="80" t="s">
        <v>195</v>
      </c>
      <c r="D512" s="80" t="s">
        <v>514</v>
      </c>
      <c r="E512" s="81">
        <v>66151</v>
      </c>
      <c r="F512" s="94"/>
      <c r="G512" s="111"/>
      <c r="H512" s="80" t="s">
        <v>59</v>
      </c>
      <c r="I512" s="80" t="s">
        <v>60</v>
      </c>
    </row>
    <row r="513" spans="1:9" ht="15.75" x14ac:dyDescent="0.25">
      <c r="A513" s="86" t="s">
        <v>1024</v>
      </c>
      <c r="B513" s="86" t="s">
        <v>1025</v>
      </c>
      <c r="C513" s="76" t="s">
        <v>195</v>
      </c>
      <c r="D513" s="76" t="s">
        <v>2582</v>
      </c>
      <c r="E513" s="94">
        <v>66087</v>
      </c>
      <c r="F513" s="94"/>
      <c r="G513" s="111"/>
      <c r="H513" s="76" t="s">
        <v>59</v>
      </c>
      <c r="I513" s="80" t="s">
        <v>60</v>
      </c>
    </row>
    <row r="514" spans="1:9" ht="15.75" x14ac:dyDescent="0.25">
      <c r="A514" s="86" t="s">
        <v>420</v>
      </c>
      <c r="B514" s="86" t="s">
        <v>1379</v>
      </c>
      <c r="C514" s="76" t="s">
        <v>1380</v>
      </c>
      <c r="D514" s="76" t="s">
        <v>48</v>
      </c>
      <c r="E514" s="94">
        <v>66055</v>
      </c>
      <c r="F514" s="94"/>
      <c r="G514" s="81"/>
      <c r="H514" s="76" t="s">
        <v>14</v>
      </c>
      <c r="I514" s="76" t="s">
        <v>15</v>
      </c>
    </row>
    <row r="515" spans="1:9" ht="15.75" x14ac:dyDescent="0.25">
      <c r="A515" s="79" t="s">
        <v>880</v>
      </c>
      <c r="B515" s="79" t="s">
        <v>881</v>
      </c>
      <c r="C515" s="80" t="s">
        <v>56</v>
      </c>
      <c r="D515" s="80" t="s">
        <v>189</v>
      </c>
      <c r="E515" s="81">
        <v>66046</v>
      </c>
      <c r="F515" s="94"/>
      <c r="G515" s="111"/>
      <c r="H515" s="80" t="s">
        <v>59</v>
      </c>
      <c r="I515" s="80" t="s">
        <v>60</v>
      </c>
    </row>
    <row r="516" spans="1:9" ht="15.75" x14ac:dyDescent="0.25">
      <c r="A516" s="79" t="s">
        <v>654</v>
      </c>
      <c r="B516" s="79" t="s">
        <v>523</v>
      </c>
      <c r="C516" s="80" t="s">
        <v>869</v>
      </c>
      <c r="D516" s="80" t="s">
        <v>53</v>
      </c>
      <c r="E516" s="81">
        <v>66034</v>
      </c>
      <c r="F516" s="94"/>
      <c r="G516" s="111"/>
      <c r="H516" s="80" t="s">
        <v>14</v>
      </c>
      <c r="I516" s="80" t="s">
        <v>15</v>
      </c>
    </row>
    <row r="517" spans="1:9" ht="15.75" x14ac:dyDescent="0.25">
      <c r="A517" s="86" t="s">
        <v>952</v>
      </c>
      <c r="B517" s="86" t="s">
        <v>151</v>
      </c>
      <c r="C517" s="76" t="s">
        <v>195</v>
      </c>
      <c r="D517" s="76" t="s">
        <v>93</v>
      </c>
      <c r="E517" s="94">
        <v>66034</v>
      </c>
      <c r="F517" s="94"/>
      <c r="G517" s="94"/>
      <c r="H517" s="76" t="s">
        <v>59</v>
      </c>
      <c r="I517" s="80" t="s">
        <v>60</v>
      </c>
    </row>
    <row r="518" spans="1:9" ht="15.75" x14ac:dyDescent="0.25">
      <c r="A518" s="86" t="s">
        <v>1024</v>
      </c>
      <c r="B518" s="86" t="s">
        <v>1029</v>
      </c>
      <c r="C518" s="76" t="s">
        <v>1030</v>
      </c>
      <c r="D518" s="76" t="s">
        <v>2582</v>
      </c>
      <c r="E518" s="94">
        <v>65922</v>
      </c>
      <c r="F518" s="94"/>
      <c r="G518" s="111"/>
      <c r="H518" s="76" t="s">
        <v>59</v>
      </c>
      <c r="I518" s="80" t="s">
        <v>60</v>
      </c>
    </row>
    <row r="519" spans="1:9" ht="15.75" x14ac:dyDescent="0.25">
      <c r="A519" s="79" t="s">
        <v>763</v>
      </c>
      <c r="B519" s="79" t="s">
        <v>764</v>
      </c>
      <c r="C519" s="80" t="s">
        <v>3963</v>
      </c>
      <c r="D519" s="80" t="s">
        <v>766</v>
      </c>
      <c r="E519" s="81">
        <v>65907</v>
      </c>
      <c r="F519" s="81">
        <v>2500</v>
      </c>
      <c r="G519" s="111"/>
      <c r="H519" s="80" t="s">
        <v>59</v>
      </c>
      <c r="I519" s="80" t="s">
        <v>60</v>
      </c>
    </row>
    <row r="520" spans="1:9" ht="15.75" x14ac:dyDescent="0.25">
      <c r="A520" s="79" t="s">
        <v>3557</v>
      </c>
      <c r="B520" s="79" t="s">
        <v>431</v>
      </c>
      <c r="C520" s="80" t="s">
        <v>3558</v>
      </c>
      <c r="D520" s="80" t="s">
        <v>2582</v>
      </c>
      <c r="E520" s="81">
        <v>65904</v>
      </c>
      <c r="F520" s="94"/>
      <c r="G520" s="111"/>
      <c r="H520" s="80" t="s">
        <v>59</v>
      </c>
      <c r="I520" s="80" t="s">
        <v>60</v>
      </c>
    </row>
    <row r="521" spans="1:9" ht="15.75" x14ac:dyDescent="0.25">
      <c r="A521" s="79" t="s">
        <v>3544</v>
      </c>
      <c r="B521" s="79" t="s">
        <v>3545</v>
      </c>
      <c r="C521" s="80" t="s">
        <v>195</v>
      </c>
      <c r="D521" s="80" t="s">
        <v>385</v>
      </c>
      <c r="E521" s="81">
        <v>65869</v>
      </c>
      <c r="F521" s="94"/>
      <c r="G521" s="111"/>
      <c r="H521" s="80" t="s">
        <v>59</v>
      </c>
      <c r="I521" s="80" t="s">
        <v>60</v>
      </c>
    </row>
    <row r="522" spans="1:9" ht="15.75" x14ac:dyDescent="0.25">
      <c r="A522" s="79" t="s">
        <v>1038</v>
      </c>
      <c r="B522" s="79" t="s">
        <v>1039</v>
      </c>
      <c r="C522" s="80" t="s">
        <v>195</v>
      </c>
      <c r="D522" s="80" t="s">
        <v>456</v>
      </c>
      <c r="E522" s="81">
        <v>65864</v>
      </c>
      <c r="F522" s="94"/>
      <c r="G522" s="111"/>
      <c r="H522" s="80" t="s">
        <v>59</v>
      </c>
      <c r="I522" s="80" t="s">
        <v>60</v>
      </c>
    </row>
    <row r="523" spans="1:9" ht="15.75" x14ac:dyDescent="0.25">
      <c r="A523" s="79" t="s">
        <v>4331</v>
      </c>
      <c r="B523" s="79" t="s">
        <v>35</v>
      </c>
      <c r="C523" s="80" t="s">
        <v>195</v>
      </c>
      <c r="D523" s="80" t="s">
        <v>93</v>
      </c>
      <c r="E523" s="81">
        <v>65773</v>
      </c>
      <c r="F523" s="94"/>
      <c r="G523" s="111"/>
      <c r="H523" s="80" t="s">
        <v>59</v>
      </c>
      <c r="I523" s="80" t="s">
        <v>60</v>
      </c>
    </row>
    <row r="524" spans="1:9" ht="15.75" x14ac:dyDescent="0.25">
      <c r="A524" s="86" t="s">
        <v>756</v>
      </c>
      <c r="B524" s="86" t="s">
        <v>757</v>
      </c>
      <c r="C524" s="76" t="s">
        <v>195</v>
      </c>
      <c r="D524" s="76" t="s">
        <v>57</v>
      </c>
      <c r="E524" s="94">
        <v>65725</v>
      </c>
      <c r="F524" s="94"/>
      <c r="G524" s="111"/>
      <c r="H524" s="76" t="s">
        <v>59</v>
      </c>
      <c r="I524" s="80" t="s">
        <v>60</v>
      </c>
    </row>
    <row r="525" spans="1:9" ht="15.75" x14ac:dyDescent="0.25">
      <c r="A525" s="79" t="s">
        <v>987</v>
      </c>
      <c r="B525" s="79" t="s">
        <v>988</v>
      </c>
      <c r="C525" s="80" t="s">
        <v>195</v>
      </c>
      <c r="D525" s="80" t="s">
        <v>514</v>
      </c>
      <c r="E525" s="81">
        <v>65724</v>
      </c>
      <c r="F525" s="94"/>
      <c r="G525" s="111"/>
      <c r="H525" s="80" t="s">
        <v>59</v>
      </c>
      <c r="I525" s="80" t="s">
        <v>60</v>
      </c>
    </row>
    <row r="526" spans="1:9" ht="15.75" x14ac:dyDescent="0.25">
      <c r="A526" s="79" t="s">
        <v>1879</v>
      </c>
      <c r="B526" s="79" t="s">
        <v>1484</v>
      </c>
      <c r="C526" s="80" t="s">
        <v>195</v>
      </c>
      <c r="D526" s="80" t="s">
        <v>392</v>
      </c>
      <c r="E526" s="81">
        <v>65615</v>
      </c>
      <c r="F526" s="94"/>
      <c r="G526" s="111"/>
      <c r="H526" s="80" t="s">
        <v>59</v>
      </c>
      <c r="I526" s="80" t="s">
        <v>60</v>
      </c>
    </row>
    <row r="527" spans="1:9" ht="15.75" x14ac:dyDescent="0.25">
      <c r="A527" s="86" t="s">
        <v>1418</v>
      </c>
      <c r="B527" s="86" t="s">
        <v>1419</v>
      </c>
      <c r="C527" s="76" t="s">
        <v>1027</v>
      </c>
      <c r="D527" s="76" t="s">
        <v>53</v>
      </c>
      <c r="E527" s="94">
        <v>65540</v>
      </c>
      <c r="F527" s="94"/>
      <c r="G527" s="111"/>
      <c r="H527" s="76" t="s">
        <v>14</v>
      </c>
      <c r="I527" s="76" t="s">
        <v>15</v>
      </c>
    </row>
    <row r="528" spans="1:9" ht="15.75" x14ac:dyDescent="0.25">
      <c r="A528" s="79" t="s">
        <v>976</v>
      </c>
      <c r="B528" s="79" t="s">
        <v>977</v>
      </c>
      <c r="C528" s="80" t="s">
        <v>195</v>
      </c>
      <c r="D528" s="80" t="s">
        <v>297</v>
      </c>
      <c r="E528" s="81">
        <v>65463</v>
      </c>
      <c r="F528" s="94"/>
      <c r="G528" s="111"/>
      <c r="H528" s="80" t="s">
        <v>59</v>
      </c>
      <c r="I528" s="80" t="s">
        <v>60</v>
      </c>
    </row>
    <row r="529" spans="1:9" ht="15.75" x14ac:dyDescent="0.25">
      <c r="A529" s="79" t="s">
        <v>850</v>
      </c>
      <c r="B529" s="79" t="s">
        <v>311</v>
      </c>
      <c r="C529" s="80" t="s">
        <v>4332</v>
      </c>
      <c r="D529" s="80" t="s">
        <v>258</v>
      </c>
      <c r="E529" s="81">
        <v>65376</v>
      </c>
      <c r="F529" s="81">
        <v>8000</v>
      </c>
      <c r="G529" s="111"/>
      <c r="H529" s="80" t="s">
        <v>59</v>
      </c>
      <c r="I529" s="80" t="s">
        <v>60</v>
      </c>
    </row>
    <row r="530" spans="1:9" ht="15.75" x14ac:dyDescent="0.25">
      <c r="A530" s="79" t="s">
        <v>1351</v>
      </c>
      <c r="B530" s="79" t="s">
        <v>1352</v>
      </c>
      <c r="C530" s="80" t="s">
        <v>195</v>
      </c>
      <c r="D530" s="80" t="s">
        <v>450</v>
      </c>
      <c r="E530" s="81">
        <v>65374</v>
      </c>
      <c r="F530" s="94"/>
      <c r="G530" s="111"/>
      <c r="H530" s="80" t="s">
        <v>59</v>
      </c>
      <c r="I530" s="80" t="s">
        <v>60</v>
      </c>
    </row>
    <row r="531" spans="1:9" ht="15.75" x14ac:dyDescent="0.25">
      <c r="A531" s="79" t="s">
        <v>1112</v>
      </c>
      <c r="B531" s="79" t="s">
        <v>147</v>
      </c>
      <c r="C531" s="80" t="s">
        <v>798</v>
      </c>
      <c r="D531" s="80" t="s">
        <v>53</v>
      </c>
      <c r="E531" s="81">
        <v>65325</v>
      </c>
      <c r="F531" s="94"/>
      <c r="G531" s="111"/>
      <c r="H531" s="80" t="s">
        <v>14</v>
      </c>
      <c r="I531" s="80" t="s">
        <v>15</v>
      </c>
    </row>
    <row r="532" spans="1:9" ht="15.75" x14ac:dyDescent="0.25">
      <c r="A532" s="79" t="s">
        <v>1212</v>
      </c>
      <c r="B532" s="79" t="s">
        <v>248</v>
      </c>
      <c r="C532" s="80" t="s">
        <v>195</v>
      </c>
      <c r="D532" s="80" t="s">
        <v>2582</v>
      </c>
      <c r="E532" s="81">
        <v>65245</v>
      </c>
      <c r="F532" s="94"/>
      <c r="G532" s="111"/>
      <c r="H532" s="80" t="s">
        <v>59</v>
      </c>
      <c r="I532" s="80" t="s">
        <v>60</v>
      </c>
    </row>
    <row r="533" spans="1:9" ht="15.75" x14ac:dyDescent="0.25">
      <c r="A533" s="86" t="s">
        <v>1438</v>
      </c>
      <c r="B533" s="86" t="s">
        <v>266</v>
      </c>
      <c r="C533" s="76" t="s">
        <v>1027</v>
      </c>
      <c r="D533" s="76" t="s">
        <v>53</v>
      </c>
      <c r="E533" s="94">
        <v>65084</v>
      </c>
      <c r="F533" s="94"/>
      <c r="G533" s="111"/>
      <c r="H533" s="76" t="s">
        <v>14</v>
      </c>
      <c r="I533" s="76" t="s">
        <v>15</v>
      </c>
    </row>
    <row r="534" spans="1:9" ht="15.75" x14ac:dyDescent="0.25">
      <c r="A534" s="79" t="s">
        <v>935</v>
      </c>
      <c r="B534" s="79" t="s">
        <v>936</v>
      </c>
      <c r="C534" s="80" t="s">
        <v>195</v>
      </c>
      <c r="D534" s="80" t="s">
        <v>297</v>
      </c>
      <c r="E534" s="81">
        <v>65042</v>
      </c>
      <c r="F534" s="94"/>
      <c r="G534" s="111"/>
      <c r="H534" s="80" t="s">
        <v>59</v>
      </c>
      <c r="I534" s="80" t="s">
        <v>60</v>
      </c>
    </row>
    <row r="535" spans="1:9" ht="15.75" x14ac:dyDescent="0.25">
      <c r="A535" s="79" t="s">
        <v>4333</v>
      </c>
      <c r="B535" s="79" t="s">
        <v>1309</v>
      </c>
      <c r="C535" s="80" t="s">
        <v>3969</v>
      </c>
      <c r="D535" s="80" t="s">
        <v>120</v>
      </c>
      <c r="E535" s="81">
        <v>65000</v>
      </c>
      <c r="F535" s="94"/>
      <c r="G535" s="111"/>
      <c r="H535" s="80" t="s">
        <v>14</v>
      </c>
      <c r="I535" s="80" t="s">
        <v>121</v>
      </c>
    </row>
    <row r="536" spans="1:9" ht="15.75" x14ac:dyDescent="0.25">
      <c r="A536" s="79" t="s">
        <v>1156</v>
      </c>
      <c r="B536" s="79" t="s">
        <v>1157</v>
      </c>
      <c r="C536" s="80" t="s">
        <v>195</v>
      </c>
      <c r="D536" s="80" t="s">
        <v>2582</v>
      </c>
      <c r="E536" s="81">
        <v>65000</v>
      </c>
      <c r="F536" s="94"/>
      <c r="G536" s="111"/>
      <c r="H536" s="80" t="s">
        <v>59</v>
      </c>
      <c r="I536" s="80" t="s">
        <v>60</v>
      </c>
    </row>
    <row r="537" spans="1:9" ht="15.75" x14ac:dyDescent="0.25">
      <c r="A537" s="79" t="s">
        <v>982</v>
      </c>
      <c r="B537" s="79" t="s">
        <v>8</v>
      </c>
      <c r="C537" s="80" t="s">
        <v>195</v>
      </c>
      <c r="D537" s="80" t="s">
        <v>270</v>
      </c>
      <c r="E537" s="81">
        <v>64973</v>
      </c>
      <c r="F537" s="94"/>
      <c r="G537" s="111"/>
      <c r="H537" s="80" t="s">
        <v>59</v>
      </c>
      <c r="I537" s="80" t="s">
        <v>60</v>
      </c>
    </row>
    <row r="538" spans="1:9" ht="15.75" x14ac:dyDescent="0.25">
      <c r="A538" s="79" t="s">
        <v>3592</v>
      </c>
      <c r="B538" s="79" t="s">
        <v>327</v>
      </c>
      <c r="C538" s="80" t="s">
        <v>1027</v>
      </c>
      <c r="D538" s="80" t="s">
        <v>53</v>
      </c>
      <c r="E538" s="81">
        <v>64954</v>
      </c>
      <c r="F538" s="94"/>
      <c r="G538" s="111"/>
      <c r="H538" s="80" t="s">
        <v>14</v>
      </c>
      <c r="I538" s="80" t="s">
        <v>15</v>
      </c>
    </row>
    <row r="539" spans="1:9" ht="15.75" x14ac:dyDescent="0.25">
      <c r="A539" s="79" t="s">
        <v>940</v>
      </c>
      <c r="B539" s="79" t="s">
        <v>941</v>
      </c>
      <c r="C539" s="80" t="s">
        <v>195</v>
      </c>
      <c r="D539" s="80" t="s">
        <v>208</v>
      </c>
      <c r="E539" s="81">
        <v>64902</v>
      </c>
      <c r="F539" s="94"/>
      <c r="G539" s="111"/>
      <c r="H539" s="80" t="s">
        <v>59</v>
      </c>
      <c r="I539" s="80" t="s">
        <v>60</v>
      </c>
    </row>
    <row r="540" spans="1:9" ht="15.75" x14ac:dyDescent="0.25">
      <c r="A540" s="79" t="s">
        <v>506</v>
      </c>
      <c r="B540" s="79" t="s">
        <v>507</v>
      </c>
      <c r="C540" s="80" t="s">
        <v>56</v>
      </c>
      <c r="D540" s="80" t="s">
        <v>508</v>
      </c>
      <c r="E540" s="81">
        <v>64828</v>
      </c>
      <c r="F540" s="94"/>
      <c r="G540" s="111"/>
      <c r="H540" s="80" t="s">
        <v>59</v>
      </c>
      <c r="I540" s="80" t="s">
        <v>60</v>
      </c>
    </row>
    <row r="541" spans="1:9" ht="15.75" x14ac:dyDescent="0.25">
      <c r="A541" s="79" t="s">
        <v>1296</v>
      </c>
      <c r="B541" s="79" t="s">
        <v>988</v>
      </c>
      <c r="C541" s="80" t="s">
        <v>798</v>
      </c>
      <c r="D541" s="80" t="s">
        <v>53</v>
      </c>
      <c r="E541" s="81">
        <v>64773</v>
      </c>
      <c r="F541" s="94"/>
      <c r="G541" s="111"/>
      <c r="H541" s="80" t="s">
        <v>14</v>
      </c>
      <c r="I541" s="80" t="s">
        <v>15</v>
      </c>
    </row>
    <row r="542" spans="1:9" ht="15.75" x14ac:dyDescent="0.25">
      <c r="A542" s="86" t="s">
        <v>2458</v>
      </c>
      <c r="B542" s="86" t="s">
        <v>615</v>
      </c>
      <c r="C542" s="76" t="s">
        <v>1027</v>
      </c>
      <c r="D542" s="76" t="s">
        <v>53</v>
      </c>
      <c r="E542" s="94">
        <v>64770</v>
      </c>
      <c r="F542" s="94"/>
      <c r="G542" s="111"/>
      <c r="H542" s="76" t="s">
        <v>14</v>
      </c>
      <c r="I542" s="76" t="s">
        <v>15</v>
      </c>
    </row>
    <row r="543" spans="1:9" ht="15.75" x14ac:dyDescent="0.25">
      <c r="A543" s="86" t="s">
        <v>1381</v>
      </c>
      <c r="B543" s="86" t="s">
        <v>1183</v>
      </c>
      <c r="C543" s="76" t="s">
        <v>1027</v>
      </c>
      <c r="D543" s="76" t="s">
        <v>53</v>
      </c>
      <c r="E543" s="94">
        <v>64770</v>
      </c>
      <c r="F543" s="94"/>
      <c r="G543" s="111"/>
      <c r="H543" s="76" t="s">
        <v>14</v>
      </c>
      <c r="I543" s="76" t="s">
        <v>15</v>
      </c>
    </row>
    <row r="544" spans="1:9" ht="15.75" x14ac:dyDescent="0.25">
      <c r="A544" s="79" t="s">
        <v>1009</v>
      </c>
      <c r="B544" s="79" t="s">
        <v>1100</v>
      </c>
      <c r="C544" s="80" t="s">
        <v>195</v>
      </c>
      <c r="D544" s="80" t="s">
        <v>450</v>
      </c>
      <c r="E544" s="81">
        <v>64658</v>
      </c>
      <c r="F544" s="94"/>
      <c r="G544" s="111"/>
      <c r="H544" s="80" t="s">
        <v>59</v>
      </c>
      <c r="I544" s="80" t="s">
        <v>60</v>
      </c>
    </row>
    <row r="545" spans="1:9" ht="15.75" x14ac:dyDescent="0.25">
      <c r="A545" s="79" t="s">
        <v>1028</v>
      </c>
      <c r="B545" s="79" t="s">
        <v>483</v>
      </c>
      <c r="C545" s="80" t="s">
        <v>195</v>
      </c>
      <c r="D545" s="80" t="s">
        <v>189</v>
      </c>
      <c r="E545" s="81">
        <v>64608</v>
      </c>
      <c r="F545" s="94"/>
      <c r="G545" s="111"/>
      <c r="H545" s="80" t="s">
        <v>59</v>
      </c>
      <c r="I545" s="80" t="s">
        <v>60</v>
      </c>
    </row>
    <row r="546" spans="1:9" ht="15.75" x14ac:dyDescent="0.25">
      <c r="A546" s="79" t="s">
        <v>885</v>
      </c>
      <c r="B546" s="79" t="s">
        <v>886</v>
      </c>
      <c r="C546" s="80" t="s">
        <v>56</v>
      </c>
      <c r="D546" s="80" t="s">
        <v>535</v>
      </c>
      <c r="E546" s="81">
        <v>64483</v>
      </c>
      <c r="F546" s="94"/>
      <c r="G546" s="111"/>
      <c r="H546" s="80" t="s">
        <v>59</v>
      </c>
      <c r="I546" s="80" t="s">
        <v>60</v>
      </c>
    </row>
    <row r="547" spans="1:9" ht="15.75" x14ac:dyDescent="0.25">
      <c r="A547" s="79" t="s">
        <v>382</v>
      </c>
      <c r="B547" s="79" t="s">
        <v>383</v>
      </c>
      <c r="C547" s="80" t="s">
        <v>195</v>
      </c>
      <c r="D547" s="80" t="s">
        <v>385</v>
      </c>
      <c r="E547" s="81">
        <v>64448</v>
      </c>
      <c r="F547" s="94"/>
      <c r="G547" s="111"/>
      <c r="H547" s="80" t="s">
        <v>59</v>
      </c>
      <c r="I547" s="80" t="s">
        <v>60</v>
      </c>
    </row>
    <row r="548" spans="1:9" ht="15.75" x14ac:dyDescent="0.25">
      <c r="A548" s="79" t="s">
        <v>830</v>
      </c>
      <c r="B548" s="79" t="s">
        <v>601</v>
      </c>
      <c r="C548" s="80" t="s">
        <v>195</v>
      </c>
      <c r="D548" s="80" t="s">
        <v>535</v>
      </c>
      <c r="E548" s="81">
        <v>64438</v>
      </c>
      <c r="F548" s="94"/>
      <c r="G548" s="111"/>
      <c r="H548" s="80" t="s">
        <v>59</v>
      </c>
      <c r="I548" s="80" t="s">
        <v>60</v>
      </c>
    </row>
    <row r="549" spans="1:9" ht="15.75" x14ac:dyDescent="0.25">
      <c r="A549" s="79" t="s">
        <v>818</v>
      </c>
      <c r="B549" s="79" t="s">
        <v>819</v>
      </c>
      <c r="C549" s="80" t="s">
        <v>195</v>
      </c>
      <c r="D549" s="80" t="s">
        <v>459</v>
      </c>
      <c r="E549" s="81">
        <v>64401</v>
      </c>
      <c r="F549" s="94"/>
      <c r="G549" s="111"/>
      <c r="H549" s="80" t="s">
        <v>59</v>
      </c>
      <c r="I549" s="80" t="s">
        <v>60</v>
      </c>
    </row>
    <row r="550" spans="1:9" ht="15.75" x14ac:dyDescent="0.25">
      <c r="A550" s="79" t="s">
        <v>2714</v>
      </c>
      <c r="B550" s="79" t="s">
        <v>2715</v>
      </c>
      <c r="C550" s="80" t="s">
        <v>1198</v>
      </c>
      <c r="D550" s="80" t="s">
        <v>547</v>
      </c>
      <c r="E550" s="81">
        <v>64382</v>
      </c>
      <c r="F550" s="94"/>
      <c r="G550" s="111"/>
      <c r="H550" s="80" t="s">
        <v>14</v>
      </c>
      <c r="I550" s="80" t="s">
        <v>15</v>
      </c>
    </row>
    <row r="551" spans="1:9" ht="15.75" x14ac:dyDescent="0.25">
      <c r="A551" s="79" t="s">
        <v>295</v>
      </c>
      <c r="B551" s="79" t="s">
        <v>1443</v>
      </c>
      <c r="C551" s="80" t="s">
        <v>1444</v>
      </c>
      <c r="D551" s="80" t="s">
        <v>163</v>
      </c>
      <c r="E551" s="81">
        <v>64316</v>
      </c>
      <c r="F551" s="94"/>
      <c r="G551" s="111"/>
      <c r="H551" s="80" t="s">
        <v>4334</v>
      </c>
      <c r="I551" s="80" t="s">
        <v>15</v>
      </c>
    </row>
    <row r="552" spans="1:9" ht="15.75" x14ac:dyDescent="0.25">
      <c r="A552" s="79" t="s">
        <v>986</v>
      </c>
      <c r="B552" s="79" t="s">
        <v>248</v>
      </c>
      <c r="C552" s="80" t="s">
        <v>195</v>
      </c>
      <c r="D552" s="80" t="s">
        <v>258</v>
      </c>
      <c r="E552" s="81">
        <v>64253</v>
      </c>
      <c r="F552" s="94"/>
      <c r="G552" s="111"/>
      <c r="H552" s="80" t="s">
        <v>59</v>
      </c>
      <c r="I552" s="80" t="s">
        <v>60</v>
      </c>
    </row>
    <row r="553" spans="1:9" ht="15.75" x14ac:dyDescent="0.25">
      <c r="A553" s="79" t="s">
        <v>1120</v>
      </c>
      <c r="B553" s="79" t="s">
        <v>1121</v>
      </c>
      <c r="C553" s="80" t="s">
        <v>195</v>
      </c>
      <c r="D553" s="80" t="s">
        <v>373</v>
      </c>
      <c r="E553" s="81">
        <v>64201</v>
      </c>
      <c r="F553" s="94"/>
      <c r="G553" s="111"/>
      <c r="H553" s="80" t="s">
        <v>59</v>
      </c>
      <c r="I553" s="80" t="s">
        <v>60</v>
      </c>
    </row>
    <row r="554" spans="1:9" ht="15.75" x14ac:dyDescent="0.25">
      <c r="A554" s="79" t="s">
        <v>265</v>
      </c>
      <c r="B554" s="79" t="s">
        <v>944</v>
      </c>
      <c r="C554" s="80" t="s">
        <v>4335</v>
      </c>
      <c r="D554" s="80" t="s">
        <v>120</v>
      </c>
      <c r="E554" s="81">
        <v>64196</v>
      </c>
      <c r="F554" s="94"/>
      <c r="G554" s="111"/>
      <c r="H554" s="80" t="s">
        <v>14</v>
      </c>
      <c r="I554" s="80" t="s">
        <v>121</v>
      </c>
    </row>
    <row r="555" spans="1:9" ht="15.75" x14ac:dyDescent="0.25">
      <c r="A555" s="79" t="s">
        <v>464</v>
      </c>
      <c r="B555" s="79" t="s">
        <v>465</v>
      </c>
      <c r="C555" s="80" t="s">
        <v>195</v>
      </c>
      <c r="D555" s="80" t="s">
        <v>258</v>
      </c>
      <c r="E555" s="81">
        <v>64194</v>
      </c>
      <c r="F555" s="94"/>
      <c r="G555" s="111"/>
      <c r="H555" s="80" t="s">
        <v>59</v>
      </c>
      <c r="I555" s="80" t="s">
        <v>60</v>
      </c>
    </row>
    <row r="556" spans="1:9" ht="15.75" x14ac:dyDescent="0.25">
      <c r="A556" s="79" t="s">
        <v>1451</v>
      </c>
      <c r="B556" s="79" t="s">
        <v>1452</v>
      </c>
      <c r="C556" s="80" t="s">
        <v>1453</v>
      </c>
      <c r="D556" s="80" t="s">
        <v>1454</v>
      </c>
      <c r="E556" s="81">
        <v>64168</v>
      </c>
      <c r="F556" s="94"/>
      <c r="G556" s="111"/>
      <c r="H556" s="80" t="s">
        <v>14</v>
      </c>
      <c r="I556" s="80" t="s">
        <v>15</v>
      </c>
    </row>
    <row r="557" spans="1:9" ht="15.75" x14ac:dyDescent="0.25">
      <c r="A557" s="79" t="s">
        <v>1073</v>
      </c>
      <c r="B557" s="79" t="s">
        <v>1074</v>
      </c>
      <c r="C557" s="80" t="s">
        <v>195</v>
      </c>
      <c r="D557" s="80" t="s">
        <v>57</v>
      </c>
      <c r="E557" s="81">
        <v>64097</v>
      </c>
      <c r="F557" s="94"/>
      <c r="G557" s="111"/>
      <c r="H557" s="80" t="s">
        <v>59</v>
      </c>
      <c r="I557" s="80" t="s">
        <v>60</v>
      </c>
    </row>
    <row r="558" spans="1:9" ht="15.75" x14ac:dyDescent="0.25">
      <c r="A558" s="79" t="s">
        <v>750</v>
      </c>
      <c r="B558" s="79" t="s">
        <v>86</v>
      </c>
      <c r="C558" s="80" t="s">
        <v>195</v>
      </c>
      <c r="D558" s="80" t="s">
        <v>410</v>
      </c>
      <c r="E558" s="81">
        <v>64093</v>
      </c>
      <c r="F558" s="94"/>
      <c r="G558" s="111"/>
      <c r="H558" s="80" t="s">
        <v>59</v>
      </c>
      <c r="I558" s="80" t="s">
        <v>60</v>
      </c>
    </row>
    <row r="559" spans="1:9" ht="15.75" x14ac:dyDescent="0.25">
      <c r="A559" s="79" t="s">
        <v>3600</v>
      </c>
      <c r="B559" s="79" t="s">
        <v>351</v>
      </c>
      <c r="C559" s="80" t="s">
        <v>3602</v>
      </c>
      <c r="D559" s="80" t="s">
        <v>178</v>
      </c>
      <c r="E559" s="81">
        <v>64055</v>
      </c>
      <c r="F559" s="94"/>
      <c r="G559" s="111"/>
      <c r="H559" s="80" t="s">
        <v>14</v>
      </c>
      <c r="I559" s="80" t="s">
        <v>15</v>
      </c>
    </row>
    <row r="560" spans="1:9" ht="15.75" x14ac:dyDescent="0.25">
      <c r="A560" s="79" t="s">
        <v>4336</v>
      </c>
      <c r="B560" s="79" t="s">
        <v>516</v>
      </c>
      <c r="C560" s="80" t="s">
        <v>195</v>
      </c>
      <c r="D560" s="80" t="s">
        <v>497</v>
      </c>
      <c r="E560" s="81">
        <v>64007</v>
      </c>
      <c r="F560" s="94"/>
      <c r="G560" s="111"/>
      <c r="H560" s="80" t="s">
        <v>59</v>
      </c>
      <c r="I560" s="80" t="s">
        <v>60</v>
      </c>
    </row>
    <row r="561" spans="1:9" ht="15.75" x14ac:dyDescent="0.25">
      <c r="A561" s="79" t="s">
        <v>1098</v>
      </c>
      <c r="B561" s="79" t="s">
        <v>260</v>
      </c>
      <c r="C561" s="80" t="s">
        <v>195</v>
      </c>
      <c r="D561" s="80" t="s">
        <v>221</v>
      </c>
      <c r="E561" s="81">
        <v>64004</v>
      </c>
      <c r="F561" s="94"/>
      <c r="G561" s="111"/>
      <c r="H561" s="80" t="s">
        <v>59</v>
      </c>
      <c r="I561" s="80" t="s">
        <v>60</v>
      </c>
    </row>
    <row r="562" spans="1:9" ht="15.75" x14ac:dyDescent="0.25">
      <c r="A562" s="86" t="s">
        <v>3562</v>
      </c>
      <c r="B562" s="86" t="s">
        <v>3563</v>
      </c>
      <c r="C562" s="76" t="s">
        <v>201</v>
      </c>
      <c r="D562" s="76" t="s">
        <v>690</v>
      </c>
      <c r="E562" s="94">
        <v>64000</v>
      </c>
      <c r="F562" s="94"/>
      <c r="G562" s="111"/>
      <c r="H562" s="76" t="s">
        <v>59</v>
      </c>
      <c r="I562" s="80" t="s">
        <v>60</v>
      </c>
    </row>
    <row r="563" spans="1:9" ht="15.75" x14ac:dyDescent="0.25">
      <c r="A563" s="86" t="s">
        <v>1225</v>
      </c>
      <c r="B563" s="86" t="s">
        <v>1226</v>
      </c>
      <c r="C563" s="76" t="s">
        <v>4337</v>
      </c>
      <c r="D563" s="76" t="s">
        <v>501</v>
      </c>
      <c r="E563" s="94">
        <v>64000</v>
      </c>
      <c r="F563" s="94"/>
      <c r="G563" s="111"/>
      <c r="H563" s="76" t="s">
        <v>59</v>
      </c>
      <c r="I563" s="80" t="s">
        <v>60</v>
      </c>
    </row>
    <row r="564" spans="1:9" ht="15.75" x14ac:dyDescent="0.25">
      <c r="A564" s="86" t="s">
        <v>1913</v>
      </c>
      <c r="B564" s="86" t="s">
        <v>1914</v>
      </c>
      <c r="C564" s="76" t="s">
        <v>1915</v>
      </c>
      <c r="D564" s="76" t="s">
        <v>812</v>
      </c>
      <c r="E564" s="94">
        <v>63995</v>
      </c>
      <c r="F564" s="94"/>
      <c r="G564" s="111"/>
      <c r="H564" s="76" t="s">
        <v>14</v>
      </c>
      <c r="I564" s="76" t="s">
        <v>15</v>
      </c>
    </row>
    <row r="565" spans="1:9" ht="15.75" x14ac:dyDescent="0.25">
      <c r="A565" s="79" t="s">
        <v>804</v>
      </c>
      <c r="B565" s="79" t="s">
        <v>3970</v>
      </c>
      <c r="C565" s="80" t="s">
        <v>195</v>
      </c>
      <c r="D565" s="80" t="s">
        <v>211</v>
      </c>
      <c r="E565" s="81">
        <v>63835</v>
      </c>
      <c r="F565" s="94"/>
      <c r="G565" s="111"/>
      <c r="H565" s="80" t="s">
        <v>59</v>
      </c>
      <c r="I565" s="80" t="s">
        <v>60</v>
      </c>
    </row>
    <row r="566" spans="1:9" ht="15.75" x14ac:dyDescent="0.25">
      <c r="A566" s="79" t="s">
        <v>950</v>
      </c>
      <c r="B566" s="79" t="s">
        <v>951</v>
      </c>
      <c r="C566" s="80" t="s">
        <v>195</v>
      </c>
      <c r="D566" s="80" t="s">
        <v>258</v>
      </c>
      <c r="E566" s="81">
        <v>63773</v>
      </c>
      <c r="F566" s="94"/>
      <c r="G566" s="111"/>
      <c r="H566" s="80" t="s">
        <v>59</v>
      </c>
      <c r="I566" s="80" t="s">
        <v>60</v>
      </c>
    </row>
    <row r="567" spans="1:9" ht="15.75" x14ac:dyDescent="0.25">
      <c r="A567" s="79" t="s">
        <v>968</v>
      </c>
      <c r="B567" s="79" t="s">
        <v>969</v>
      </c>
      <c r="C567" s="80" t="s">
        <v>4338</v>
      </c>
      <c r="D567" s="80" t="s">
        <v>3880</v>
      </c>
      <c r="E567" s="81">
        <v>63759</v>
      </c>
      <c r="F567" s="81">
        <v>4000</v>
      </c>
      <c r="G567" s="111"/>
      <c r="H567" s="80" t="s">
        <v>59</v>
      </c>
      <c r="I567" s="80" t="s">
        <v>60</v>
      </c>
    </row>
    <row r="568" spans="1:9" ht="15.75" x14ac:dyDescent="0.25">
      <c r="A568" s="86" t="s">
        <v>708</v>
      </c>
      <c r="B568" s="86" t="s">
        <v>709</v>
      </c>
      <c r="C568" s="76" t="s">
        <v>4339</v>
      </c>
      <c r="D568" s="76" t="s">
        <v>2582</v>
      </c>
      <c r="E568" s="94">
        <v>63751</v>
      </c>
      <c r="F568" s="94">
        <v>4500</v>
      </c>
      <c r="G568" s="111"/>
      <c r="H568" s="76" t="s">
        <v>59</v>
      </c>
      <c r="I568" s="80" t="s">
        <v>60</v>
      </c>
    </row>
    <row r="569" spans="1:9" ht="15.75" x14ac:dyDescent="0.25">
      <c r="A569" s="79" t="s">
        <v>1237</v>
      </c>
      <c r="B569" s="79" t="s">
        <v>1238</v>
      </c>
      <c r="C569" s="80" t="s">
        <v>1239</v>
      </c>
      <c r="D569" s="80" t="s">
        <v>450</v>
      </c>
      <c r="E569" s="81">
        <v>63717</v>
      </c>
      <c r="F569" s="81">
        <v>3000</v>
      </c>
      <c r="G569" s="111"/>
      <c r="H569" s="80" t="s">
        <v>59</v>
      </c>
      <c r="I569" s="80" t="s">
        <v>60</v>
      </c>
    </row>
    <row r="570" spans="1:9" ht="15.75" x14ac:dyDescent="0.25">
      <c r="A570" s="79" t="s">
        <v>4340</v>
      </c>
      <c r="B570" s="79" t="s">
        <v>4341</v>
      </c>
      <c r="C570" s="80" t="s">
        <v>195</v>
      </c>
      <c r="D570" s="80" t="s">
        <v>221</v>
      </c>
      <c r="E570" s="81">
        <v>63703</v>
      </c>
      <c r="F570" s="94"/>
      <c r="G570" s="111"/>
      <c r="H570" s="80" t="s">
        <v>59</v>
      </c>
      <c r="I570" s="80" t="s">
        <v>60</v>
      </c>
    </row>
    <row r="571" spans="1:9" ht="15.75" x14ac:dyDescent="0.25">
      <c r="A571" s="79" t="s">
        <v>1159</v>
      </c>
      <c r="B571" s="79" t="s">
        <v>210</v>
      </c>
      <c r="C571" s="80" t="s">
        <v>195</v>
      </c>
      <c r="D571" s="80" t="s">
        <v>385</v>
      </c>
      <c r="E571" s="81">
        <v>63691</v>
      </c>
      <c r="F571" s="94"/>
      <c r="G571" s="111"/>
      <c r="H571" s="80" t="s">
        <v>59</v>
      </c>
      <c r="I571" s="80" t="s">
        <v>60</v>
      </c>
    </row>
    <row r="572" spans="1:9" ht="15.75" x14ac:dyDescent="0.25">
      <c r="A572" s="79" t="s">
        <v>1013</v>
      </c>
      <c r="B572" s="79" t="s">
        <v>55</v>
      </c>
      <c r="C572" s="80" t="s">
        <v>2746</v>
      </c>
      <c r="D572" s="80" t="s">
        <v>547</v>
      </c>
      <c r="E572" s="81">
        <v>63593</v>
      </c>
      <c r="F572" s="94"/>
      <c r="G572" s="111"/>
      <c r="H572" s="80" t="s">
        <v>14</v>
      </c>
      <c r="I572" s="80" t="s">
        <v>15</v>
      </c>
    </row>
    <row r="573" spans="1:9" ht="15.75" x14ac:dyDescent="0.25">
      <c r="A573" s="79" t="s">
        <v>1928</v>
      </c>
      <c r="B573" s="79" t="s">
        <v>1929</v>
      </c>
      <c r="C573" s="80" t="s">
        <v>337</v>
      </c>
      <c r="D573" s="80" t="s">
        <v>497</v>
      </c>
      <c r="E573" s="81">
        <v>63542</v>
      </c>
      <c r="F573" s="81">
        <v>3000</v>
      </c>
      <c r="G573" s="111"/>
      <c r="H573" s="80" t="s">
        <v>59</v>
      </c>
      <c r="I573" s="80" t="s">
        <v>60</v>
      </c>
    </row>
    <row r="574" spans="1:9" ht="15.75" x14ac:dyDescent="0.25">
      <c r="A574" s="79" t="s">
        <v>1092</v>
      </c>
      <c r="B574" s="79" t="s">
        <v>1093</v>
      </c>
      <c r="C574" s="80" t="s">
        <v>195</v>
      </c>
      <c r="D574" s="80" t="s">
        <v>297</v>
      </c>
      <c r="E574" s="81">
        <v>63510</v>
      </c>
      <c r="F574" s="94"/>
      <c r="G574" s="111"/>
      <c r="H574" s="80" t="s">
        <v>59</v>
      </c>
      <c r="I574" s="80" t="s">
        <v>60</v>
      </c>
    </row>
    <row r="575" spans="1:9" ht="15.75" x14ac:dyDescent="0.25">
      <c r="A575" s="86" t="s">
        <v>4342</v>
      </c>
      <c r="B575" s="86" t="s">
        <v>210</v>
      </c>
      <c r="C575" s="76" t="s">
        <v>1198</v>
      </c>
      <c r="D575" s="76" t="s">
        <v>40</v>
      </c>
      <c r="E575" s="94">
        <v>63480</v>
      </c>
      <c r="F575" s="94"/>
      <c r="G575" s="94"/>
      <c r="H575" s="76" t="s">
        <v>14</v>
      </c>
      <c r="I575" s="76" t="s">
        <v>15</v>
      </c>
    </row>
    <row r="576" spans="1:9" ht="15.75" x14ac:dyDescent="0.25">
      <c r="A576" s="79" t="s">
        <v>1110</v>
      </c>
      <c r="B576" s="79" t="s">
        <v>1111</v>
      </c>
      <c r="C576" s="80" t="s">
        <v>195</v>
      </c>
      <c r="D576" s="80" t="s">
        <v>221</v>
      </c>
      <c r="E576" s="81">
        <v>63479</v>
      </c>
      <c r="F576" s="94"/>
      <c r="G576" s="111"/>
      <c r="H576" s="80" t="s">
        <v>59</v>
      </c>
      <c r="I576" s="80" t="s">
        <v>60</v>
      </c>
    </row>
    <row r="577" spans="1:9" ht="15.75" x14ac:dyDescent="0.25">
      <c r="A577" s="79" t="s">
        <v>1170</v>
      </c>
      <c r="B577" s="79" t="s">
        <v>127</v>
      </c>
      <c r="C577" s="80" t="s">
        <v>195</v>
      </c>
      <c r="D577" s="80" t="s">
        <v>463</v>
      </c>
      <c r="E577" s="81">
        <v>63421</v>
      </c>
      <c r="F577" s="94"/>
      <c r="G577" s="111"/>
      <c r="H577" s="80" t="s">
        <v>59</v>
      </c>
      <c r="I577" s="80" t="s">
        <v>60</v>
      </c>
    </row>
    <row r="578" spans="1:9" ht="15.75" x14ac:dyDescent="0.25">
      <c r="A578" s="86" t="s">
        <v>1068</v>
      </c>
      <c r="B578" s="86" t="s">
        <v>131</v>
      </c>
      <c r="C578" s="76" t="s">
        <v>3974</v>
      </c>
      <c r="D578" s="76" t="s">
        <v>120</v>
      </c>
      <c r="E578" s="94">
        <v>63420</v>
      </c>
      <c r="F578" s="94"/>
      <c r="G578" s="111"/>
      <c r="H578" s="76" t="s">
        <v>14</v>
      </c>
      <c r="I578" s="76" t="s">
        <v>121</v>
      </c>
    </row>
    <row r="579" spans="1:9" ht="15.75" x14ac:dyDescent="0.25">
      <c r="A579" s="86" t="s">
        <v>3431</v>
      </c>
      <c r="B579" s="86" t="s">
        <v>1076</v>
      </c>
      <c r="C579" s="76" t="s">
        <v>195</v>
      </c>
      <c r="D579" s="76" t="s">
        <v>3880</v>
      </c>
      <c r="E579" s="94">
        <v>63417</v>
      </c>
      <c r="F579" s="94"/>
      <c r="G579" s="111"/>
      <c r="H579" s="76" t="s">
        <v>59</v>
      </c>
      <c r="I579" s="80" t="s">
        <v>60</v>
      </c>
    </row>
    <row r="580" spans="1:9" ht="15.75" x14ac:dyDescent="0.25">
      <c r="A580" s="79" t="s">
        <v>2778</v>
      </c>
      <c r="B580" s="79" t="s">
        <v>641</v>
      </c>
      <c r="C580" s="80" t="s">
        <v>1475</v>
      </c>
      <c r="D580" s="80" t="s">
        <v>1476</v>
      </c>
      <c r="E580" s="81">
        <v>63415</v>
      </c>
      <c r="F580" s="94"/>
      <c r="G580" s="111"/>
      <c r="H580" s="80" t="s">
        <v>14</v>
      </c>
      <c r="I580" s="80" t="s">
        <v>15</v>
      </c>
    </row>
    <row r="581" spans="1:9" ht="15.75" x14ac:dyDescent="0.25">
      <c r="A581" s="79" t="s">
        <v>3550</v>
      </c>
      <c r="B581" s="79" t="s">
        <v>1047</v>
      </c>
      <c r="C581" s="80" t="s">
        <v>195</v>
      </c>
      <c r="D581" s="80" t="s">
        <v>373</v>
      </c>
      <c r="E581" s="81">
        <v>63357</v>
      </c>
      <c r="F581" s="94"/>
      <c r="G581" s="111"/>
      <c r="H581" s="80" t="s">
        <v>59</v>
      </c>
      <c r="I581" s="80" t="s">
        <v>60</v>
      </c>
    </row>
    <row r="582" spans="1:9" ht="15.75" x14ac:dyDescent="0.25">
      <c r="A582" s="86" t="s">
        <v>554</v>
      </c>
      <c r="B582" s="86" t="s">
        <v>358</v>
      </c>
      <c r="C582" s="76" t="s">
        <v>4343</v>
      </c>
      <c r="D582" s="76" t="s">
        <v>72</v>
      </c>
      <c r="E582" s="94">
        <v>63274</v>
      </c>
      <c r="F582" s="81">
        <v>8000</v>
      </c>
      <c r="G582" s="111"/>
      <c r="H582" s="76" t="s">
        <v>59</v>
      </c>
      <c r="I582" s="80" t="s">
        <v>60</v>
      </c>
    </row>
    <row r="583" spans="1:9" ht="15.75" x14ac:dyDescent="0.25">
      <c r="A583" s="79" t="s">
        <v>1053</v>
      </c>
      <c r="B583" s="79" t="s">
        <v>1052</v>
      </c>
      <c r="C583" s="80" t="s">
        <v>195</v>
      </c>
      <c r="D583" s="80" t="s">
        <v>270</v>
      </c>
      <c r="E583" s="81">
        <v>63254</v>
      </c>
      <c r="F583" s="94"/>
      <c r="G583" s="111"/>
      <c r="H583" s="80" t="s">
        <v>59</v>
      </c>
      <c r="I583" s="80" t="s">
        <v>60</v>
      </c>
    </row>
    <row r="584" spans="1:9" ht="15.75" x14ac:dyDescent="0.25">
      <c r="A584" s="79" t="s">
        <v>1197</v>
      </c>
      <c r="B584" s="79" t="s">
        <v>118</v>
      </c>
      <c r="C584" s="80" t="s">
        <v>1198</v>
      </c>
      <c r="D584" s="80" t="s">
        <v>639</v>
      </c>
      <c r="E584" s="81">
        <v>63240</v>
      </c>
      <c r="F584" s="94"/>
      <c r="G584" s="111"/>
      <c r="H584" s="80" t="s">
        <v>14</v>
      </c>
      <c r="I584" s="80" t="s">
        <v>15</v>
      </c>
    </row>
    <row r="585" spans="1:9" ht="15.75" x14ac:dyDescent="0.25">
      <c r="A585" s="79" t="s">
        <v>4344</v>
      </c>
      <c r="B585" s="79" t="s">
        <v>4345</v>
      </c>
      <c r="C585" s="80" t="s">
        <v>1198</v>
      </c>
      <c r="D585" s="80" t="s">
        <v>547</v>
      </c>
      <c r="E585" s="81">
        <v>63240</v>
      </c>
      <c r="F585" s="94"/>
      <c r="G585" s="111"/>
      <c r="H585" s="80" t="s">
        <v>14</v>
      </c>
      <c r="I585" s="80" t="s">
        <v>15</v>
      </c>
    </row>
    <row r="586" spans="1:9" ht="15.75" x14ac:dyDescent="0.25">
      <c r="A586" s="79" t="s">
        <v>1301</v>
      </c>
      <c r="B586" s="79" t="s">
        <v>1302</v>
      </c>
      <c r="C586" s="80" t="s">
        <v>1303</v>
      </c>
      <c r="D586" s="80" t="s">
        <v>1304</v>
      </c>
      <c r="E586" s="81">
        <v>63240</v>
      </c>
      <c r="F586" s="81"/>
      <c r="G586" s="111"/>
      <c r="H586" s="80" t="s">
        <v>14</v>
      </c>
      <c r="I586" s="80" t="s">
        <v>15</v>
      </c>
    </row>
    <row r="587" spans="1:9" ht="15.75" x14ac:dyDescent="0.25">
      <c r="A587" s="79" t="s">
        <v>1049</v>
      </c>
      <c r="B587" s="79" t="s">
        <v>559</v>
      </c>
      <c r="C587" s="80" t="s">
        <v>56</v>
      </c>
      <c r="D587" s="80" t="s">
        <v>1050</v>
      </c>
      <c r="E587" s="81">
        <v>63239</v>
      </c>
      <c r="F587" s="94"/>
      <c r="G587" s="111"/>
      <c r="H587" s="80" t="s">
        <v>59</v>
      </c>
      <c r="I587" s="80" t="s">
        <v>60</v>
      </c>
    </row>
    <row r="588" spans="1:9" ht="15.75" x14ac:dyDescent="0.25">
      <c r="A588" s="79" t="s">
        <v>802</v>
      </c>
      <c r="B588" s="79" t="s">
        <v>803</v>
      </c>
      <c r="C588" s="80" t="s">
        <v>195</v>
      </c>
      <c r="D588" s="80" t="s">
        <v>221</v>
      </c>
      <c r="E588" s="81">
        <v>63231</v>
      </c>
      <c r="F588" s="94"/>
      <c r="G588" s="111"/>
      <c r="H588" s="80" t="s">
        <v>59</v>
      </c>
      <c r="I588" s="80" t="s">
        <v>60</v>
      </c>
    </row>
    <row r="589" spans="1:9" ht="15.75" x14ac:dyDescent="0.25">
      <c r="A589" s="79" t="s">
        <v>919</v>
      </c>
      <c r="B589" s="79" t="s">
        <v>286</v>
      </c>
      <c r="C589" s="80" t="s">
        <v>195</v>
      </c>
      <c r="D589" s="80" t="s">
        <v>463</v>
      </c>
      <c r="E589" s="81">
        <v>63078</v>
      </c>
      <c r="F589" s="94"/>
      <c r="G589" s="111"/>
      <c r="H589" s="80" t="s">
        <v>59</v>
      </c>
      <c r="I589" s="80" t="s">
        <v>60</v>
      </c>
    </row>
    <row r="590" spans="1:9" ht="15.75" x14ac:dyDescent="0.25">
      <c r="A590" s="79" t="s">
        <v>1496</v>
      </c>
      <c r="B590" s="79" t="s">
        <v>4346</v>
      </c>
      <c r="C590" s="80" t="s">
        <v>1497</v>
      </c>
      <c r="D590" s="80" t="s">
        <v>658</v>
      </c>
      <c r="E590" s="81">
        <v>63050</v>
      </c>
      <c r="F590" s="94"/>
      <c r="G590" s="111"/>
      <c r="H590" s="80" t="s">
        <v>14</v>
      </c>
      <c r="I590" s="80" t="s">
        <v>15</v>
      </c>
    </row>
    <row r="591" spans="1:9" ht="15.75" x14ac:dyDescent="0.25">
      <c r="A591" s="86" t="s">
        <v>3975</v>
      </c>
      <c r="B591" s="86" t="s">
        <v>1331</v>
      </c>
      <c r="C591" s="76" t="s">
        <v>4347</v>
      </c>
      <c r="D591" s="76" t="s">
        <v>221</v>
      </c>
      <c r="E591" s="94">
        <v>63026</v>
      </c>
      <c r="F591" s="94">
        <v>5500</v>
      </c>
      <c r="G591" s="111"/>
      <c r="H591" s="76" t="s">
        <v>59</v>
      </c>
      <c r="I591" s="80" t="s">
        <v>60</v>
      </c>
    </row>
    <row r="592" spans="1:9" ht="15.75" x14ac:dyDescent="0.25">
      <c r="A592" s="79" t="s">
        <v>776</v>
      </c>
      <c r="B592" s="79" t="s">
        <v>762</v>
      </c>
      <c r="C592" s="80" t="s">
        <v>195</v>
      </c>
      <c r="D592" s="80" t="s">
        <v>297</v>
      </c>
      <c r="E592" s="81">
        <v>63020</v>
      </c>
      <c r="F592" s="94"/>
      <c r="G592" s="111"/>
      <c r="H592" s="80" t="s">
        <v>59</v>
      </c>
      <c r="I592" s="80" t="s">
        <v>60</v>
      </c>
    </row>
    <row r="593" spans="1:9" ht="15.75" x14ac:dyDescent="0.25">
      <c r="A593" s="79" t="s">
        <v>1181</v>
      </c>
      <c r="B593" s="79" t="s">
        <v>1182</v>
      </c>
      <c r="C593" s="80" t="s">
        <v>195</v>
      </c>
      <c r="D593" s="80" t="s">
        <v>450</v>
      </c>
      <c r="E593" s="81">
        <v>63004</v>
      </c>
      <c r="F593" s="94"/>
      <c r="G593" s="111"/>
      <c r="H593" s="80" t="s">
        <v>59</v>
      </c>
      <c r="I593" s="80" t="s">
        <v>60</v>
      </c>
    </row>
    <row r="594" spans="1:9" ht="15.75" x14ac:dyDescent="0.25">
      <c r="A594" s="79" t="s">
        <v>1136</v>
      </c>
      <c r="B594" s="79" t="s">
        <v>1137</v>
      </c>
      <c r="C594" s="80" t="s">
        <v>195</v>
      </c>
      <c r="D594" s="80" t="s">
        <v>189</v>
      </c>
      <c r="E594" s="81">
        <v>62993</v>
      </c>
      <c r="F594" s="94"/>
      <c r="G594" s="111"/>
      <c r="H594" s="80" t="s">
        <v>59</v>
      </c>
      <c r="I594" s="80" t="s">
        <v>60</v>
      </c>
    </row>
    <row r="595" spans="1:9" ht="15.75" x14ac:dyDescent="0.25">
      <c r="A595" s="79" t="s">
        <v>1166</v>
      </c>
      <c r="B595" s="79" t="s">
        <v>175</v>
      </c>
      <c r="C595" s="80" t="s">
        <v>195</v>
      </c>
      <c r="D595" s="80" t="s">
        <v>535</v>
      </c>
      <c r="E595" s="81">
        <v>62918</v>
      </c>
      <c r="F595" s="94"/>
      <c r="G595" s="111"/>
      <c r="H595" s="80" t="s">
        <v>59</v>
      </c>
      <c r="I595" s="80" t="s">
        <v>60</v>
      </c>
    </row>
    <row r="596" spans="1:9" ht="15.75" x14ac:dyDescent="0.25">
      <c r="A596" s="79" t="s">
        <v>761</v>
      </c>
      <c r="B596" s="79" t="s">
        <v>762</v>
      </c>
      <c r="C596" s="80" t="s">
        <v>195</v>
      </c>
      <c r="D596" s="80" t="s">
        <v>270</v>
      </c>
      <c r="E596" s="81">
        <v>62916</v>
      </c>
      <c r="F596" s="94"/>
      <c r="G596" s="111"/>
      <c r="H596" s="80" t="s">
        <v>59</v>
      </c>
      <c r="I596" s="80" t="s">
        <v>60</v>
      </c>
    </row>
    <row r="597" spans="1:9" ht="15.75" x14ac:dyDescent="0.25">
      <c r="A597" s="79" t="s">
        <v>583</v>
      </c>
      <c r="B597" s="79" t="s">
        <v>74</v>
      </c>
      <c r="C597" s="80" t="s">
        <v>4348</v>
      </c>
      <c r="D597" s="80" t="s">
        <v>321</v>
      </c>
      <c r="E597" s="81">
        <v>62852</v>
      </c>
      <c r="F597" s="94"/>
      <c r="G597" s="111"/>
      <c r="H597" s="80" t="s">
        <v>14</v>
      </c>
      <c r="I597" s="80" t="s">
        <v>15</v>
      </c>
    </row>
    <row r="598" spans="1:9" ht="15.75" x14ac:dyDescent="0.25">
      <c r="A598" s="79" t="s">
        <v>1083</v>
      </c>
      <c r="B598" s="79" t="s">
        <v>468</v>
      </c>
      <c r="C598" s="80" t="s">
        <v>3599</v>
      </c>
      <c r="D598" s="80" t="s">
        <v>53</v>
      </c>
      <c r="E598" s="81">
        <v>62808</v>
      </c>
      <c r="F598" s="94"/>
      <c r="G598" s="111"/>
      <c r="H598" s="80" t="s">
        <v>14</v>
      </c>
      <c r="I598" s="80" t="s">
        <v>15</v>
      </c>
    </row>
    <row r="599" spans="1:9" ht="15.75" x14ac:dyDescent="0.25">
      <c r="A599" s="79" t="s">
        <v>4349</v>
      </c>
      <c r="B599" s="79" t="s">
        <v>319</v>
      </c>
      <c r="C599" s="80" t="s">
        <v>4350</v>
      </c>
      <c r="D599" s="80" t="s">
        <v>1550</v>
      </c>
      <c r="E599" s="81">
        <v>62806</v>
      </c>
      <c r="F599" s="94"/>
      <c r="G599" s="111"/>
      <c r="H599" s="80" t="s">
        <v>14</v>
      </c>
      <c r="I599" s="80" t="s">
        <v>121</v>
      </c>
    </row>
    <row r="600" spans="1:9" ht="15.75" x14ac:dyDescent="0.25">
      <c r="A600" s="86" t="s">
        <v>3582</v>
      </c>
      <c r="B600" s="86" t="s">
        <v>1894</v>
      </c>
      <c r="C600" s="76" t="s">
        <v>4351</v>
      </c>
      <c r="D600" s="76" t="s">
        <v>1490</v>
      </c>
      <c r="E600" s="94">
        <v>62715</v>
      </c>
      <c r="F600" s="94"/>
      <c r="G600" s="111"/>
      <c r="H600" s="76" t="s">
        <v>14</v>
      </c>
      <c r="I600" s="76" t="s">
        <v>15</v>
      </c>
    </row>
    <row r="601" spans="1:9" ht="15.75" x14ac:dyDescent="0.25">
      <c r="A601" s="79" t="s">
        <v>1099</v>
      </c>
      <c r="B601" s="79" t="s">
        <v>1052</v>
      </c>
      <c r="C601" s="80" t="s">
        <v>712</v>
      </c>
      <c r="D601" s="80" t="s">
        <v>109</v>
      </c>
      <c r="E601" s="81">
        <v>62677</v>
      </c>
      <c r="F601" s="94"/>
      <c r="G601" s="111"/>
      <c r="H601" s="80" t="s">
        <v>59</v>
      </c>
      <c r="I601" s="80" t="s">
        <v>60</v>
      </c>
    </row>
    <row r="602" spans="1:9" ht="15.75" x14ac:dyDescent="0.25">
      <c r="A602" s="79" t="s">
        <v>840</v>
      </c>
      <c r="B602" s="79" t="s">
        <v>248</v>
      </c>
      <c r="C602" s="80" t="s">
        <v>195</v>
      </c>
      <c r="D602" s="80" t="s">
        <v>2582</v>
      </c>
      <c r="E602" s="81">
        <v>62568</v>
      </c>
      <c r="F602" s="94"/>
      <c r="G602" s="111"/>
      <c r="H602" s="80" t="s">
        <v>59</v>
      </c>
      <c r="I602" s="80" t="s">
        <v>60</v>
      </c>
    </row>
    <row r="603" spans="1:9" ht="15.75" x14ac:dyDescent="0.25">
      <c r="A603" s="79" t="s">
        <v>820</v>
      </c>
      <c r="B603" s="79" t="s">
        <v>67</v>
      </c>
      <c r="C603" s="80" t="s">
        <v>195</v>
      </c>
      <c r="D603" s="80" t="s">
        <v>385</v>
      </c>
      <c r="E603" s="81">
        <v>62532</v>
      </c>
      <c r="F603" s="94"/>
      <c r="G603" s="111"/>
      <c r="H603" s="80" t="s">
        <v>59</v>
      </c>
      <c r="I603" s="80" t="s">
        <v>60</v>
      </c>
    </row>
    <row r="604" spans="1:9" ht="15.75" x14ac:dyDescent="0.25">
      <c r="A604" s="86" t="s">
        <v>1142</v>
      </c>
      <c r="B604" s="86" t="s">
        <v>1143</v>
      </c>
      <c r="C604" s="76" t="s">
        <v>195</v>
      </c>
      <c r="D604" s="76" t="s">
        <v>297</v>
      </c>
      <c r="E604" s="94">
        <v>62530</v>
      </c>
      <c r="F604" s="94"/>
      <c r="G604" s="111"/>
      <c r="H604" s="76" t="s">
        <v>59</v>
      </c>
      <c r="I604" s="80" t="s">
        <v>60</v>
      </c>
    </row>
    <row r="605" spans="1:9" ht="15.75" x14ac:dyDescent="0.25">
      <c r="A605" s="79" t="s">
        <v>1378</v>
      </c>
      <c r="B605" s="79" t="s">
        <v>8</v>
      </c>
      <c r="C605" s="80" t="s">
        <v>201</v>
      </c>
      <c r="D605" s="80" t="s">
        <v>477</v>
      </c>
      <c r="E605" s="81">
        <v>62500</v>
      </c>
      <c r="F605" s="94"/>
      <c r="G605" s="111"/>
      <c r="H605" s="80" t="s">
        <v>59</v>
      </c>
      <c r="I605" s="80" t="s">
        <v>60</v>
      </c>
    </row>
    <row r="606" spans="1:9" ht="15.75" x14ac:dyDescent="0.25">
      <c r="A606" s="79" t="s">
        <v>1077</v>
      </c>
      <c r="B606" s="79" t="s">
        <v>334</v>
      </c>
      <c r="C606" s="80" t="s">
        <v>201</v>
      </c>
      <c r="D606" s="80" t="s">
        <v>527</v>
      </c>
      <c r="E606" s="81">
        <v>62500</v>
      </c>
      <c r="F606" s="94"/>
      <c r="G606" s="111"/>
      <c r="H606" s="80" t="s">
        <v>59</v>
      </c>
      <c r="I606" s="80" t="s">
        <v>60</v>
      </c>
    </row>
    <row r="607" spans="1:9" ht="15.75" x14ac:dyDescent="0.25">
      <c r="A607" s="79" t="s">
        <v>4352</v>
      </c>
      <c r="B607" s="79" t="s">
        <v>4353</v>
      </c>
      <c r="C607" s="80" t="s">
        <v>195</v>
      </c>
      <c r="D607" s="80" t="s">
        <v>189</v>
      </c>
      <c r="E607" s="81">
        <v>62495</v>
      </c>
      <c r="F607" s="94"/>
      <c r="G607" s="111"/>
      <c r="H607" s="80" t="s">
        <v>59</v>
      </c>
      <c r="I607" s="80" t="s">
        <v>60</v>
      </c>
    </row>
    <row r="608" spans="1:9" ht="15.75" x14ac:dyDescent="0.25">
      <c r="A608" s="79" t="s">
        <v>905</v>
      </c>
      <c r="B608" s="79" t="s">
        <v>605</v>
      </c>
      <c r="C608" s="80" t="s">
        <v>3960</v>
      </c>
      <c r="D608" s="80" t="s">
        <v>120</v>
      </c>
      <c r="E608" s="81">
        <v>62472</v>
      </c>
      <c r="F608" s="94"/>
      <c r="G608" s="111"/>
      <c r="H608" s="80" t="s">
        <v>14</v>
      </c>
      <c r="I608" s="80" t="s">
        <v>121</v>
      </c>
    </row>
    <row r="609" spans="1:9" ht="15.75" x14ac:dyDescent="0.25">
      <c r="A609" s="79" t="s">
        <v>2781</v>
      </c>
      <c r="B609" s="79" t="s">
        <v>2782</v>
      </c>
      <c r="C609" s="80" t="s">
        <v>2783</v>
      </c>
      <c r="D609" s="80" t="s">
        <v>89</v>
      </c>
      <c r="E609" s="81">
        <v>62462</v>
      </c>
      <c r="F609" s="94"/>
      <c r="G609" s="111"/>
      <c r="H609" s="80" t="s">
        <v>14</v>
      </c>
      <c r="I609" s="80" t="s">
        <v>15</v>
      </c>
    </row>
    <row r="610" spans="1:9" ht="15.75" x14ac:dyDescent="0.25">
      <c r="A610" s="79" t="s">
        <v>1169</v>
      </c>
      <c r="B610" s="79" t="s">
        <v>17</v>
      </c>
      <c r="C610" s="80" t="s">
        <v>195</v>
      </c>
      <c r="D610" s="80" t="s">
        <v>93</v>
      </c>
      <c r="E610" s="81">
        <v>62460</v>
      </c>
      <c r="F610" s="94"/>
      <c r="G610" s="111"/>
      <c r="H610" s="80" t="s">
        <v>59</v>
      </c>
      <c r="I610" s="80" t="s">
        <v>60</v>
      </c>
    </row>
    <row r="611" spans="1:9" ht="15.75" x14ac:dyDescent="0.25">
      <c r="A611" s="86" t="s">
        <v>295</v>
      </c>
      <c r="B611" s="86" t="s">
        <v>667</v>
      </c>
      <c r="C611" s="76" t="s">
        <v>195</v>
      </c>
      <c r="D611" s="76" t="s">
        <v>93</v>
      </c>
      <c r="E611" s="94">
        <v>62398</v>
      </c>
      <c r="F611" s="94"/>
      <c r="G611" s="111"/>
      <c r="H611" s="76" t="s">
        <v>59</v>
      </c>
      <c r="I611" s="80" t="s">
        <v>60</v>
      </c>
    </row>
    <row r="612" spans="1:9" ht="15.75" x14ac:dyDescent="0.25">
      <c r="A612" s="79" t="s">
        <v>1411</v>
      </c>
      <c r="B612" s="79" t="s">
        <v>46</v>
      </c>
      <c r="C612" s="80" t="s">
        <v>1412</v>
      </c>
      <c r="D612" s="80" t="s">
        <v>141</v>
      </c>
      <c r="E612" s="81">
        <v>62250</v>
      </c>
      <c r="F612" s="94"/>
      <c r="G612" s="111"/>
      <c r="H612" s="80" t="s">
        <v>14</v>
      </c>
      <c r="I612" s="80" t="s">
        <v>15</v>
      </c>
    </row>
    <row r="613" spans="1:9" ht="15.75" x14ac:dyDescent="0.25">
      <c r="A613" s="86" t="s">
        <v>2784</v>
      </c>
      <c r="B613" s="86" t="s">
        <v>70</v>
      </c>
      <c r="C613" s="76" t="s">
        <v>2785</v>
      </c>
      <c r="D613" s="76" t="s">
        <v>53</v>
      </c>
      <c r="E613" s="94">
        <v>62151</v>
      </c>
      <c r="F613" s="94"/>
      <c r="G613" s="111"/>
      <c r="H613" s="76" t="s">
        <v>14</v>
      </c>
      <c r="I613" s="76" t="s">
        <v>15</v>
      </c>
    </row>
    <row r="614" spans="1:9" ht="15.75" x14ac:dyDescent="0.25">
      <c r="A614" s="79" t="s">
        <v>1064</v>
      </c>
      <c r="B614" s="79" t="s">
        <v>139</v>
      </c>
      <c r="C614" s="80" t="s">
        <v>195</v>
      </c>
      <c r="D614" s="80" t="s">
        <v>258</v>
      </c>
      <c r="E614" s="81">
        <v>62149</v>
      </c>
      <c r="F614" s="94"/>
      <c r="G614" s="111"/>
      <c r="H614" s="80" t="s">
        <v>59</v>
      </c>
      <c r="I614" s="80" t="s">
        <v>60</v>
      </c>
    </row>
    <row r="615" spans="1:9" ht="15.75" x14ac:dyDescent="0.25">
      <c r="A615" s="79" t="s">
        <v>1131</v>
      </c>
      <c r="B615" s="79" t="s">
        <v>1132</v>
      </c>
      <c r="C615" s="80" t="s">
        <v>195</v>
      </c>
      <c r="D615" s="80" t="s">
        <v>93</v>
      </c>
      <c r="E615" s="81">
        <v>62127</v>
      </c>
      <c r="F615" s="94"/>
      <c r="G615" s="111"/>
      <c r="H615" s="80" t="s">
        <v>59</v>
      </c>
      <c r="I615" s="80" t="s">
        <v>60</v>
      </c>
    </row>
    <row r="616" spans="1:9" ht="15.75" x14ac:dyDescent="0.25">
      <c r="A616" s="79" t="s">
        <v>1452</v>
      </c>
      <c r="B616" s="79" t="s">
        <v>2099</v>
      </c>
      <c r="C616" s="80" t="s">
        <v>3608</v>
      </c>
      <c r="D616" s="80" t="s">
        <v>706</v>
      </c>
      <c r="E616" s="81">
        <v>62079</v>
      </c>
      <c r="F616" s="94"/>
      <c r="G616" s="111"/>
      <c r="H616" s="80" t="s">
        <v>14</v>
      </c>
      <c r="I616" s="80" t="s">
        <v>15</v>
      </c>
    </row>
    <row r="617" spans="1:9" ht="15.75" x14ac:dyDescent="0.25">
      <c r="A617" s="86" t="s">
        <v>890</v>
      </c>
      <c r="B617" s="86" t="s">
        <v>891</v>
      </c>
      <c r="C617" s="76" t="s">
        <v>195</v>
      </c>
      <c r="D617" s="76" t="s">
        <v>497</v>
      </c>
      <c r="E617" s="81">
        <v>62008</v>
      </c>
      <c r="F617" s="94"/>
      <c r="G617" s="111"/>
      <c r="H617" s="76" t="s">
        <v>59</v>
      </c>
      <c r="I617" s="80" t="s">
        <v>60</v>
      </c>
    </row>
    <row r="618" spans="1:9" ht="15.75" x14ac:dyDescent="0.25">
      <c r="A618" s="79" t="s">
        <v>1399</v>
      </c>
      <c r="B618" s="79" t="s">
        <v>1400</v>
      </c>
      <c r="C618" s="80" t="s">
        <v>201</v>
      </c>
      <c r="D618" s="80" t="s">
        <v>527</v>
      </c>
      <c r="E618" s="81">
        <v>62000</v>
      </c>
      <c r="F618" s="94"/>
      <c r="G618" s="111"/>
      <c r="H618" s="80" t="s">
        <v>59</v>
      </c>
      <c r="I618" s="80" t="s">
        <v>60</v>
      </c>
    </row>
    <row r="619" spans="1:9" ht="15.75" x14ac:dyDescent="0.25">
      <c r="A619" s="86" t="s">
        <v>1568</v>
      </c>
      <c r="B619" s="86" t="s">
        <v>131</v>
      </c>
      <c r="C619" s="76" t="s">
        <v>1569</v>
      </c>
      <c r="D619" s="76" t="s">
        <v>53</v>
      </c>
      <c r="E619" s="94">
        <v>61955</v>
      </c>
      <c r="F619" s="94"/>
      <c r="G619" s="94"/>
      <c r="H619" s="76" t="s">
        <v>14</v>
      </c>
      <c r="I619" s="76" t="s">
        <v>15</v>
      </c>
    </row>
    <row r="620" spans="1:9" ht="15.75" x14ac:dyDescent="0.25">
      <c r="A620" s="86" t="s">
        <v>937</v>
      </c>
      <c r="B620" s="86" t="s">
        <v>938</v>
      </c>
      <c r="C620" s="76" t="s">
        <v>4354</v>
      </c>
      <c r="D620" s="76" t="s">
        <v>129</v>
      </c>
      <c r="E620" s="94">
        <v>61939</v>
      </c>
      <c r="F620" s="94"/>
      <c r="G620" s="111"/>
      <c r="H620" s="76" t="s">
        <v>14</v>
      </c>
      <c r="I620" s="76" t="s">
        <v>15</v>
      </c>
    </row>
    <row r="621" spans="1:9" ht="15.75" x14ac:dyDescent="0.25">
      <c r="A621" s="79" t="s">
        <v>4355</v>
      </c>
      <c r="B621" s="79" t="s">
        <v>1451</v>
      </c>
      <c r="C621" s="80" t="s">
        <v>4356</v>
      </c>
      <c r="D621" s="80" t="s">
        <v>505</v>
      </c>
      <c r="E621" s="81">
        <v>61934</v>
      </c>
      <c r="F621" s="94"/>
      <c r="G621" s="81"/>
      <c r="H621" s="80" t="s">
        <v>14</v>
      </c>
      <c r="I621" s="80" t="s">
        <v>15</v>
      </c>
    </row>
    <row r="622" spans="1:9" ht="15.75" x14ac:dyDescent="0.25">
      <c r="A622" s="79" t="s">
        <v>1101</v>
      </c>
      <c r="B622" s="79" t="s">
        <v>1102</v>
      </c>
      <c r="C622" s="80" t="s">
        <v>2790</v>
      </c>
      <c r="D622" s="80" t="s">
        <v>1104</v>
      </c>
      <c r="E622" s="81">
        <v>61934</v>
      </c>
      <c r="F622" s="81"/>
      <c r="G622" s="111"/>
      <c r="H622" s="80" t="s">
        <v>14</v>
      </c>
      <c r="I622" s="80" t="s">
        <v>15</v>
      </c>
    </row>
    <row r="623" spans="1:9" ht="15.75" x14ac:dyDescent="0.25">
      <c r="A623" s="79" t="s">
        <v>2744</v>
      </c>
      <c r="B623" s="79" t="s">
        <v>2745</v>
      </c>
      <c r="C623" s="80" t="s">
        <v>195</v>
      </c>
      <c r="D623" s="80" t="s">
        <v>221</v>
      </c>
      <c r="E623" s="81">
        <v>61927</v>
      </c>
      <c r="F623" s="94"/>
      <c r="G623" s="111"/>
      <c r="H623" s="80" t="s">
        <v>59</v>
      </c>
      <c r="I623" s="80" t="s">
        <v>60</v>
      </c>
    </row>
    <row r="624" spans="1:9" ht="15.75" x14ac:dyDescent="0.25">
      <c r="A624" s="79" t="s">
        <v>815</v>
      </c>
      <c r="B624" s="79" t="s">
        <v>816</v>
      </c>
      <c r="C624" s="80" t="s">
        <v>195</v>
      </c>
      <c r="D624" s="80" t="s">
        <v>450</v>
      </c>
      <c r="E624" s="81">
        <v>61921</v>
      </c>
      <c r="F624" s="94"/>
      <c r="G624" s="111"/>
      <c r="H624" s="80" t="s">
        <v>59</v>
      </c>
      <c r="I624" s="80" t="s">
        <v>60</v>
      </c>
    </row>
    <row r="625" spans="1:9" ht="15.75" x14ac:dyDescent="0.25">
      <c r="A625" s="86" t="s">
        <v>2791</v>
      </c>
      <c r="B625" s="86" t="s">
        <v>1540</v>
      </c>
      <c r="C625" s="76" t="s">
        <v>1541</v>
      </c>
      <c r="D625" s="76" t="s">
        <v>493</v>
      </c>
      <c r="E625" s="94">
        <v>61905</v>
      </c>
      <c r="F625" s="94"/>
      <c r="G625" s="111"/>
      <c r="H625" s="76" t="s">
        <v>14</v>
      </c>
      <c r="I625" s="76" t="s">
        <v>15</v>
      </c>
    </row>
    <row r="626" spans="1:9" ht="15.75" x14ac:dyDescent="0.25">
      <c r="A626" s="79" t="s">
        <v>3991</v>
      </c>
      <c r="B626" s="79" t="s">
        <v>1052</v>
      </c>
      <c r="C626" s="80" t="s">
        <v>359</v>
      </c>
      <c r="D626" s="80" t="s">
        <v>4292</v>
      </c>
      <c r="E626" s="81">
        <v>61894</v>
      </c>
      <c r="F626" s="94"/>
      <c r="G626" s="111"/>
      <c r="H626" s="80" t="s">
        <v>14</v>
      </c>
      <c r="I626" s="80" t="s">
        <v>15</v>
      </c>
    </row>
    <row r="627" spans="1:9" ht="15.75" x14ac:dyDescent="0.25">
      <c r="A627" s="86" t="s">
        <v>1173</v>
      </c>
      <c r="B627" s="86" t="s">
        <v>601</v>
      </c>
      <c r="C627" s="76" t="s">
        <v>195</v>
      </c>
      <c r="D627" s="76" t="s">
        <v>2582</v>
      </c>
      <c r="E627" s="94">
        <v>61805</v>
      </c>
      <c r="F627" s="94"/>
      <c r="G627" s="111"/>
      <c r="H627" s="76" t="s">
        <v>59</v>
      </c>
      <c r="I627" s="80" t="s">
        <v>60</v>
      </c>
    </row>
    <row r="628" spans="1:9" ht="15.75" x14ac:dyDescent="0.25">
      <c r="A628" s="79" t="s">
        <v>895</v>
      </c>
      <c r="B628" s="79" t="s">
        <v>896</v>
      </c>
      <c r="C628" s="80" t="s">
        <v>195</v>
      </c>
      <c r="D628" s="80" t="s">
        <v>2582</v>
      </c>
      <c r="E628" s="81">
        <v>61783</v>
      </c>
      <c r="F628" s="94"/>
      <c r="G628" s="111"/>
      <c r="H628" s="80" t="s">
        <v>59</v>
      </c>
      <c r="I628" s="80" t="s">
        <v>60</v>
      </c>
    </row>
    <row r="629" spans="1:9" ht="15.75" x14ac:dyDescent="0.25">
      <c r="A629" s="79" t="s">
        <v>1161</v>
      </c>
      <c r="B629" s="79" t="s">
        <v>315</v>
      </c>
      <c r="C629" s="80" t="s">
        <v>195</v>
      </c>
      <c r="D629" s="80" t="s">
        <v>2582</v>
      </c>
      <c r="E629" s="81">
        <v>61774</v>
      </c>
      <c r="F629" s="94"/>
      <c r="G629" s="111"/>
      <c r="H629" s="80" t="s">
        <v>59</v>
      </c>
      <c r="I629" s="80" t="s">
        <v>60</v>
      </c>
    </row>
    <row r="630" spans="1:9" ht="15.75" x14ac:dyDescent="0.25">
      <c r="A630" s="79" t="s">
        <v>1097</v>
      </c>
      <c r="B630" s="79" t="s">
        <v>203</v>
      </c>
      <c r="C630" s="80" t="s">
        <v>195</v>
      </c>
      <c r="D630" s="80" t="s">
        <v>211</v>
      </c>
      <c r="E630" s="81">
        <v>61704</v>
      </c>
      <c r="F630" s="81">
        <v>4000</v>
      </c>
      <c r="G630" s="111"/>
      <c r="H630" s="80" t="s">
        <v>59</v>
      </c>
      <c r="I630" s="80" t="s">
        <v>60</v>
      </c>
    </row>
    <row r="631" spans="1:9" ht="15.75" x14ac:dyDescent="0.25">
      <c r="A631" s="79" t="s">
        <v>1186</v>
      </c>
      <c r="B631" s="79" t="s">
        <v>1187</v>
      </c>
      <c r="C631" s="80" t="s">
        <v>195</v>
      </c>
      <c r="D631" s="80" t="s">
        <v>459</v>
      </c>
      <c r="E631" s="81">
        <v>61699</v>
      </c>
      <c r="F631" s="94"/>
      <c r="G631" s="111"/>
      <c r="H631" s="80" t="s">
        <v>59</v>
      </c>
      <c r="I631" s="80" t="s">
        <v>60</v>
      </c>
    </row>
    <row r="632" spans="1:9" ht="15.75" x14ac:dyDescent="0.25">
      <c r="A632" s="79" t="s">
        <v>673</v>
      </c>
      <c r="B632" s="79" t="s">
        <v>448</v>
      </c>
      <c r="C632" s="80" t="s">
        <v>195</v>
      </c>
      <c r="D632" s="80" t="s">
        <v>2582</v>
      </c>
      <c r="E632" s="81">
        <v>61652</v>
      </c>
      <c r="F632" s="94"/>
      <c r="G632" s="111"/>
      <c r="H632" s="80" t="s">
        <v>59</v>
      </c>
      <c r="I632" s="80" t="s">
        <v>60</v>
      </c>
    </row>
    <row r="633" spans="1:9" ht="15.75" x14ac:dyDescent="0.25">
      <c r="A633" s="79" t="s">
        <v>1075</v>
      </c>
      <c r="B633" s="79" t="s">
        <v>1076</v>
      </c>
      <c r="C633" s="80" t="s">
        <v>195</v>
      </c>
      <c r="D633" s="80" t="s">
        <v>3880</v>
      </c>
      <c r="E633" s="81">
        <v>61623</v>
      </c>
      <c r="F633" s="94"/>
      <c r="G633" s="111"/>
      <c r="H633" s="80" t="s">
        <v>59</v>
      </c>
      <c r="I633" s="80" t="s">
        <v>60</v>
      </c>
    </row>
    <row r="634" spans="1:9" ht="15.75" x14ac:dyDescent="0.25">
      <c r="A634" s="79" t="s">
        <v>1240</v>
      </c>
      <c r="B634" s="79" t="s">
        <v>1241</v>
      </c>
      <c r="C634" s="80" t="s">
        <v>195</v>
      </c>
      <c r="D634" s="80" t="s">
        <v>508</v>
      </c>
      <c r="E634" s="81">
        <v>61560</v>
      </c>
      <c r="F634" s="94"/>
      <c r="G634" s="111"/>
      <c r="H634" s="80" t="s">
        <v>59</v>
      </c>
      <c r="I634" s="80" t="s">
        <v>60</v>
      </c>
    </row>
    <row r="635" spans="1:9" ht="15.75" x14ac:dyDescent="0.25">
      <c r="A635" s="79" t="s">
        <v>3623</v>
      </c>
      <c r="B635" s="79" t="s">
        <v>1232</v>
      </c>
      <c r="C635" s="80" t="s">
        <v>1551</v>
      </c>
      <c r="D635" s="80" t="s">
        <v>1552</v>
      </c>
      <c r="E635" s="81">
        <v>61518</v>
      </c>
      <c r="F635" s="94"/>
      <c r="G635" s="111"/>
      <c r="H635" s="80" t="s">
        <v>14</v>
      </c>
      <c r="I635" s="80" t="s">
        <v>15</v>
      </c>
    </row>
    <row r="636" spans="1:9" ht="15.75" x14ac:dyDescent="0.25">
      <c r="A636" s="79" t="s">
        <v>1129</v>
      </c>
      <c r="B636" s="79" t="s">
        <v>248</v>
      </c>
      <c r="C636" s="80" t="s">
        <v>4357</v>
      </c>
      <c r="D636" s="80" t="s">
        <v>120</v>
      </c>
      <c r="E636" s="81">
        <v>61488</v>
      </c>
      <c r="F636" s="81">
        <v>6000</v>
      </c>
      <c r="G636" s="111"/>
      <c r="H636" s="80" t="s">
        <v>14</v>
      </c>
      <c r="I636" s="80" t="s">
        <v>121</v>
      </c>
    </row>
    <row r="637" spans="1:9" ht="15.75" x14ac:dyDescent="0.25">
      <c r="A637" s="79" t="s">
        <v>949</v>
      </c>
      <c r="B637" s="79" t="s">
        <v>8</v>
      </c>
      <c r="C637" s="80" t="s">
        <v>195</v>
      </c>
      <c r="D637" s="80" t="s">
        <v>189</v>
      </c>
      <c r="E637" s="81">
        <v>61459</v>
      </c>
      <c r="F637" s="94"/>
      <c r="G637" s="94"/>
      <c r="H637" s="80" t="s">
        <v>59</v>
      </c>
      <c r="I637" s="80" t="s">
        <v>60</v>
      </c>
    </row>
    <row r="638" spans="1:9" ht="15.75" x14ac:dyDescent="0.25">
      <c r="A638" s="86" t="s">
        <v>1435</v>
      </c>
      <c r="B638" s="86" t="s">
        <v>1436</v>
      </c>
      <c r="C638" s="76" t="s">
        <v>3992</v>
      </c>
      <c r="D638" s="76" t="s">
        <v>694</v>
      </c>
      <c r="E638" s="94">
        <v>61421</v>
      </c>
      <c r="F638" s="94"/>
      <c r="G638" s="111"/>
      <c r="H638" s="76" t="s">
        <v>14</v>
      </c>
      <c r="I638" s="76" t="s">
        <v>15</v>
      </c>
    </row>
    <row r="639" spans="1:9" ht="15.75" x14ac:dyDescent="0.25">
      <c r="A639" s="79" t="s">
        <v>1262</v>
      </c>
      <c r="B639" s="79" t="s">
        <v>448</v>
      </c>
      <c r="C639" s="80" t="s">
        <v>195</v>
      </c>
      <c r="D639" s="80" t="s">
        <v>1263</v>
      </c>
      <c r="E639" s="81">
        <v>61397</v>
      </c>
      <c r="F639" s="94"/>
      <c r="G639" s="111"/>
      <c r="H639" s="80" t="s">
        <v>59</v>
      </c>
      <c r="I639" s="80" t="s">
        <v>60</v>
      </c>
    </row>
    <row r="640" spans="1:9" ht="15.75" x14ac:dyDescent="0.25">
      <c r="A640" s="79" t="s">
        <v>917</v>
      </c>
      <c r="B640" s="79" t="s">
        <v>918</v>
      </c>
      <c r="C640" s="80" t="s">
        <v>195</v>
      </c>
      <c r="D640" s="80" t="s">
        <v>535</v>
      </c>
      <c r="E640" s="81">
        <v>61386</v>
      </c>
      <c r="F640" s="94"/>
      <c r="G640" s="111"/>
      <c r="H640" s="80" t="s">
        <v>59</v>
      </c>
      <c r="I640" s="80" t="s">
        <v>60</v>
      </c>
    </row>
    <row r="641" spans="1:9" ht="15.75" x14ac:dyDescent="0.25">
      <c r="A641" s="79" t="s">
        <v>1079</v>
      </c>
      <c r="B641" s="79" t="s">
        <v>1080</v>
      </c>
      <c r="C641" s="80" t="s">
        <v>1081</v>
      </c>
      <c r="D641" s="80" t="s">
        <v>1082</v>
      </c>
      <c r="E641" s="81">
        <v>61235</v>
      </c>
      <c r="F641" s="94"/>
      <c r="G641" s="111"/>
      <c r="H641" s="80" t="s">
        <v>59</v>
      </c>
      <c r="I641" s="80" t="s">
        <v>60</v>
      </c>
    </row>
    <row r="642" spans="1:9" ht="15.75" x14ac:dyDescent="0.25">
      <c r="A642" s="79" t="s">
        <v>1562</v>
      </c>
      <c r="B642" s="79" t="s">
        <v>726</v>
      </c>
      <c r="C642" s="80" t="s">
        <v>1563</v>
      </c>
      <c r="D642" s="80" t="s">
        <v>53</v>
      </c>
      <c r="E642" s="81">
        <v>61200</v>
      </c>
      <c r="F642" s="94"/>
      <c r="G642" s="111"/>
      <c r="H642" s="80" t="s">
        <v>14</v>
      </c>
      <c r="I642" s="80" t="s">
        <v>15</v>
      </c>
    </row>
    <row r="643" spans="1:9" ht="15.75" x14ac:dyDescent="0.25">
      <c r="A643" s="86" t="s">
        <v>1565</v>
      </c>
      <c r="B643" s="86" t="s">
        <v>62</v>
      </c>
      <c r="C643" s="76" t="s">
        <v>1453</v>
      </c>
      <c r="D643" s="76" t="s">
        <v>1454</v>
      </c>
      <c r="E643" s="81">
        <v>61200</v>
      </c>
      <c r="F643" s="94"/>
      <c r="G643" s="111"/>
      <c r="H643" s="76" t="s">
        <v>14</v>
      </c>
      <c r="I643" s="76" t="s">
        <v>15</v>
      </c>
    </row>
    <row r="644" spans="1:9" ht="15.75" x14ac:dyDescent="0.25">
      <c r="A644" s="79" t="s">
        <v>1580</v>
      </c>
      <c r="B644" s="79" t="s">
        <v>1581</v>
      </c>
      <c r="C644" s="80" t="s">
        <v>3994</v>
      </c>
      <c r="D644" s="80" t="s">
        <v>53</v>
      </c>
      <c r="E644" s="81">
        <v>61161</v>
      </c>
      <c r="F644" s="116"/>
      <c r="G644" s="111"/>
      <c r="H644" s="80" t="s">
        <v>14</v>
      </c>
      <c r="I644" s="80" t="s">
        <v>15</v>
      </c>
    </row>
    <row r="645" spans="1:9" ht="15.75" x14ac:dyDescent="0.25">
      <c r="A645" s="86" t="s">
        <v>1176</v>
      </c>
      <c r="B645" s="86" t="s">
        <v>1177</v>
      </c>
      <c r="C645" s="76" t="s">
        <v>195</v>
      </c>
      <c r="D645" s="76" t="s">
        <v>501</v>
      </c>
      <c r="E645" s="94">
        <v>61137</v>
      </c>
      <c r="F645" s="94"/>
      <c r="G645" s="111"/>
      <c r="H645" s="76" t="s">
        <v>59</v>
      </c>
      <c r="I645" s="80" t="s">
        <v>60</v>
      </c>
    </row>
    <row r="646" spans="1:9" ht="15.75" x14ac:dyDescent="0.25">
      <c r="A646" s="79" t="s">
        <v>513</v>
      </c>
      <c r="B646" s="79" t="s">
        <v>1183</v>
      </c>
      <c r="C646" s="80" t="s">
        <v>1184</v>
      </c>
      <c r="D646" s="80" t="s">
        <v>53</v>
      </c>
      <c r="E646" s="81">
        <v>61063</v>
      </c>
      <c r="F646" s="94"/>
      <c r="G646" s="111"/>
      <c r="H646" s="80" t="s">
        <v>14</v>
      </c>
      <c r="I646" s="80" t="s">
        <v>15</v>
      </c>
    </row>
    <row r="647" spans="1:9" ht="15.75" x14ac:dyDescent="0.25">
      <c r="A647" s="79" t="s">
        <v>1891</v>
      </c>
      <c r="B647" s="79" t="s">
        <v>286</v>
      </c>
      <c r="C647" s="80" t="s">
        <v>4358</v>
      </c>
      <c r="D647" s="80" t="s">
        <v>37</v>
      </c>
      <c r="E647" s="81">
        <v>61061</v>
      </c>
      <c r="F647" s="116"/>
      <c r="G647" s="111"/>
      <c r="H647" s="80" t="s">
        <v>14</v>
      </c>
      <c r="I647" s="80" t="s">
        <v>15</v>
      </c>
    </row>
    <row r="648" spans="1:9" ht="15.75" x14ac:dyDescent="0.25">
      <c r="A648" s="79" t="s">
        <v>1257</v>
      </c>
      <c r="B648" s="79" t="s">
        <v>1256</v>
      </c>
      <c r="C648" s="80" t="s">
        <v>195</v>
      </c>
      <c r="D648" s="80" t="s">
        <v>463</v>
      </c>
      <c r="E648" s="81">
        <v>61012</v>
      </c>
      <c r="F648" s="94"/>
      <c r="G648" s="111"/>
      <c r="H648" s="80" t="s">
        <v>59</v>
      </c>
      <c r="I648" s="80" t="s">
        <v>60</v>
      </c>
    </row>
    <row r="649" spans="1:9" ht="15.75" x14ac:dyDescent="0.25">
      <c r="A649" s="79" t="s">
        <v>884</v>
      </c>
      <c r="B649" s="79" t="s">
        <v>147</v>
      </c>
      <c r="C649" s="80" t="s">
        <v>195</v>
      </c>
      <c r="D649" s="80" t="s">
        <v>373</v>
      </c>
      <c r="E649" s="81">
        <v>61000</v>
      </c>
      <c r="F649" s="81">
        <v>3000</v>
      </c>
      <c r="G649" s="111"/>
      <c r="H649" s="80" t="s">
        <v>59</v>
      </c>
      <c r="I649" s="80" t="s">
        <v>60</v>
      </c>
    </row>
    <row r="650" spans="1:9" ht="15.75" x14ac:dyDescent="0.25">
      <c r="A650" s="79" t="s">
        <v>3985</v>
      </c>
      <c r="B650" s="79" t="s">
        <v>3986</v>
      </c>
      <c r="C650" s="80" t="s">
        <v>201</v>
      </c>
      <c r="D650" s="80" t="s">
        <v>297</v>
      </c>
      <c r="E650" s="81">
        <v>61000</v>
      </c>
      <c r="F650" s="94"/>
      <c r="G650" s="111"/>
      <c r="H650" s="80" t="s">
        <v>59</v>
      </c>
      <c r="I650" s="80" t="s">
        <v>60</v>
      </c>
    </row>
    <row r="651" spans="1:9" ht="15.75" x14ac:dyDescent="0.25">
      <c r="A651" s="79" t="s">
        <v>1576</v>
      </c>
      <c r="B651" s="79" t="s">
        <v>332</v>
      </c>
      <c r="C651" s="80" t="s">
        <v>1234</v>
      </c>
      <c r="D651" s="80" t="s">
        <v>141</v>
      </c>
      <c r="E651" s="81">
        <v>60904</v>
      </c>
      <c r="F651" s="94"/>
      <c r="G651" s="111"/>
      <c r="H651" s="80" t="s">
        <v>14</v>
      </c>
      <c r="I651" s="80" t="s">
        <v>15</v>
      </c>
    </row>
    <row r="652" spans="1:9" ht="15.75" x14ac:dyDescent="0.25">
      <c r="A652" s="79" t="s">
        <v>1392</v>
      </c>
      <c r="B652" s="79" t="s">
        <v>361</v>
      </c>
      <c r="C652" s="80" t="s">
        <v>1234</v>
      </c>
      <c r="D652" s="80" t="s">
        <v>141</v>
      </c>
      <c r="E652" s="81">
        <v>60904</v>
      </c>
      <c r="F652" s="94"/>
      <c r="G652" s="111"/>
      <c r="H652" s="80" t="s">
        <v>14</v>
      </c>
      <c r="I652" s="80" t="s">
        <v>15</v>
      </c>
    </row>
    <row r="653" spans="1:9" ht="15.75" x14ac:dyDescent="0.25">
      <c r="A653" s="79" t="s">
        <v>1442</v>
      </c>
      <c r="B653" s="79" t="s">
        <v>465</v>
      </c>
      <c r="C653" s="80" t="s">
        <v>1234</v>
      </c>
      <c r="D653" s="80" t="s">
        <v>141</v>
      </c>
      <c r="E653" s="81">
        <v>60904</v>
      </c>
      <c r="F653" s="94"/>
      <c r="G653" s="111"/>
      <c r="H653" s="80" t="s">
        <v>14</v>
      </c>
      <c r="I653" s="80" t="s">
        <v>15</v>
      </c>
    </row>
    <row r="654" spans="1:9" ht="15.75" x14ac:dyDescent="0.25">
      <c r="A654" s="79" t="s">
        <v>1109</v>
      </c>
      <c r="B654" s="79" t="s">
        <v>42</v>
      </c>
      <c r="C654" s="80" t="s">
        <v>195</v>
      </c>
      <c r="D654" s="80" t="s">
        <v>270</v>
      </c>
      <c r="E654" s="81">
        <v>60782</v>
      </c>
      <c r="F654" s="94"/>
      <c r="G654" s="111"/>
      <c r="H654" s="80" t="s">
        <v>59</v>
      </c>
      <c r="I654" s="80" t="s">
        <v>60</v>
      </c>
    </row>
    <row r="655" spans="1:9" ht="15.75" x14ac:dyDescent="0.25">
      <c r="A655" s="79" t="s">
        <v>929</v>
      </c>
      <c r="B655" s="79" t="s">
        <v>4359</v>
      </c>
      <c r="C655" s="80" t="s">
        <v>931</v>
      </c>
      <c r="D655" s="80" t="s">
        <v>120</v>
      </c>
      <c r="E655" s="81">
        <v>60776</v>
      </c>
      <c r="F655" s="94"/>
      <c r="G655" s="111"/>
      <c r="H655" s="80" t="s">
        <v>14</v>
      </c>
      <c r="I655" s="80" t="s">
        <v>121</v>
      </c>
    </row>
    <row r="656" spans="1:9" ht="15.75" x14ac:dyDescent="0.25">
      <c r="A656" s="79" t="s">
        <v>1138</v>
      </c>
      <c r="B656" s="79" t="s">
        <v>1663</v>
      </c>
      <c r="C656" s="80" t="s">
        <v>195</v>
      </c>
      <c r="D656" s="80" t="s">
        <v>392</v>
      </c>
      <c r="E656" s="81">
        <v>60737</v>
      </c>
      <c r="F656" s="94"/>
      <c r="G656" s="111"/>
      <c r="H656" s="80" t="s">
        <v>59</v>
      </c>
      <c r="I656" s="80" t="s">
        <v>60</v>
      </c>
    </row>
    <row r="657" spans="1:9" ht="15.75" x14ac:dyDescent="0.25">
      <c r="A657" s="79" t="s">
        <v>1248</v>
      </c>
      <c r="B657" s="79" t="s">
        <v>8</v>
      </c>
      <c r="C657" s="80" t="s">
        <v>195</v>
      </c>
      <c r="D657" s="80" t="s">
        <v>535</v>
      </c>
      <c r="E657" s="81">
        <v>60727</v>
      </c>
      <c r="F657" s="94"/>
      <c r="G657" s="111"/>
      <c r="H657" s="80" t="s">
        <v>59</v>
      </c>
      <c r="I657" s="80" t="s">
        <v>60</v>
      </c>
    </row>
    <row r="658" spans="1:9" ht="15.75" x14ac:dyDescent="0.25">
      <c r="A658" s="79" t="s">
        <v>1274</v>
      </c>
      <c r="B658" s="79" t="s">
        <v>559</v>
      </c>
      <c r="C658" s="80" t="s">
        <v>195</v>
      </c>
      <c r="D658" s="80" t="s">
        <v>535</v>
      </c>
      <c r="E658" s="81">
        <v>60704</v>
      </c>
      <c r="F658" s="94"/>
      <c r="G658" s="111"/>
      <c r="H658" s="80" t="s">
        <v>59</v>
      </c>
      <c r="I658" s="80" t="s">
        <v>60</v>
      </c>
    </row>
    <row r="659" spans="1:9" ht="15.75" x14ac:dyDescent="0.25">
      <c r="A659" s="86" t="s">
        <v>533</v>
      </c>
      <c r="B659" s="86" t="s">
        <v>534</v>
      </c>
      <c r="C659" s="76" t="s">
        <v>195</v>
      </c>
      <c r="D659" s="76" t="s">
        <v>535</v>
      </c>
      <c r="E659" s="81">
        <v>60681</v>
      </c>
      <c r="F659" s="94">
        <v>3000</v>
      </c>
      <c r="G659" s="111"/>
      <c r="H659" s="76" t="s">
        <v>59</v>
      </c>
      <c r="I659" s="80" t="s">
        <v>60</v>
      </c>
    </row>
    <row r="660" spans="1:9" ht="15.75" x14ac:dyDescent="0.25">
      <c r="A660" s="79" t="s">
        <v>3996</v>
      </c>
      <c r="B660" s="79" t="s">
        <v>8</v>
      </c>
      <c r="C660" s="80" t="s">
        <v>3997</v>
      </c>
      <c r="D660" s="80" t="s">
        <v>493</v>
      </c>
      <c r="E660" s="81">
        <v>60646</v>
      </c>
      <c r="F660" s="94"/>
      <c r="G660" s="111"/>
      <c r="H660" s="80" t="s">
        <v>14</v>
      </c>
      <c r="I660" s="80" t="s">
        <v>15</v>
      </c>
    </row>
    <row r="661" spans="1:9" ht="15.75" x14ac:dyDescent="0.25">
      <c r="A661" s="79" t="s">
        <v>1164</v>
      </c>
      <c r="B661" s="79" t="s">
        <v>1165</v>
      </c>
      <c r="C661" s="80" t="s">
        <v>195</v>
      </c>
      <c r="D661" s="80" t="s">
        <v>93</v>
      </c>
      <c r="E661" s="81">
        <v>60638</v>
      </c>
      <c r="F661" s="94"/>
      <c r="G661" s="111"/>
      <c r="H661" s="80" t="s">
        <v>59</v>
      </c>
      <c r="I661" s="80" t="s">
        <v>60</v>
      </c>
    </row>
    <row r="662" spans="1:9" ht="15.75" x14ac:dyDescent="0.25">
      <c r="A662" s="86" t="s">
        <v>4360</v>
      </c>
      <c r="B662" s="86" t="s">
        <v>3010</v>
      </c>
      <c r="C662" s="76" t="s">
        <v>791</v>
      </c>
      <c r="D662" s="76" t="s">
        <v>76</v>
      </c>
      <c r="E662" s="81">
        <v>60600</v>
      </c>
      <c r="F662" s="94"/>
      <c r="G662" s="111"/>
      <c r="H662" s="76" t="s">
        <v>14</v>
      </c>
      <c r="I662" s="76" t="s">
        <v>15</v>
      </c>
    </row>
    <row r="663" spans="1:9" ht="15.75" x14ac:dyDescent="0.25">
      <c r="A663" s="86" t="s">
        <v>970</v>
      </c>
      <c r="B663" s="86" t="s">
        <v>147</v>
      </c>
      <c r="C663" s="76" t="s">
        <v>195</v>
      </c>
      <c r="D663" s="76" t="s">
        <v>189</v>
      </c>
      <c r="E663" s="94">
        <v>60551</v>
      </c>
      <c r="F663" s="94"/>
      <c r="G663" s="111"/>
      <c r="H663" s="76" t="s">
        <v>59</v>
      </c>
      <c r="I663" s="80" t="s">
        <v>60</v>
      </c>
    </row>
    <row r="664" spans="1:9" ht="15.75" x14ac:dyDescent="0.25">
      <c r="A664" s="79" t="s">
        <v>1589</v>
      </c>
      <c r="B664" s="79" t="s">
        <v>1285</v>
      </c>
      <c r="C664" s="80" t="s">
        <v>4361</v>
      </c>
      <c r="D664" s="80" t="s">
        <v>666</v>
      </c>
      <c r="E664" s="81">
        <v>60498</v>
      </c>
      <c r="F664" s="94"/>
      <c r="G664" s="111"/>
      <c r="H664" s="80" t="s">
        <v>14</v>
      </c>
      <c r="I664" s="80" t="s">
        <v>15</v>
      </c>
    </row>
    <row r="665" spans="1:9" ht="15.75" x14ac:dyDescent="0.25">
      <c r="A665" s="86" t="s">
        <v>3628</v>
      </c>
      <c r="B665" s="86" t="s">
        <v>1102</v>
      </c>
      <c r="C665" s="76" t="s">
        <v>1427</v>
      </c>
      <c r="D665" s="76" t="s">
        <v>321</v>
      </c>
      <c r="E665" s="94">
        <v>60498</v>
      </c>
      <c r="F665" s="94"/>
      <c r="G665" s="111"/>
      <c r="H665" s="76" t="s">
        <v>14</v>
      </c>
      <c r="I665" s="76" t="s">
        <v>15</v>
      </c>
    </row>
    <row r="666" spans="1:9" ht="15.75" x14ac:dyDescent="0.25">
      <c r="A666" s="79" t="s">
        <v>1287</v>
      </c>
      <c r="B666" s="79" t="s">
        <v>731</v>
      </c>
      <c r="C666" s="80" t="s">
        <v>1288</v>
      </c>
      <c r="D666" s="80" t="s">
        <v>435</v>
      </c>
      <c r="E666" s="81">
        <v>60498</v>
      </c>
      <c r="F666" s="94"/>
      <c r="G666" s="111"/>
      <c r="H666" s="80" t="s">
        <v>14</v>
      </c>
      <c r="I666" s="80" t="s">
        <v>15</v>
      </c>
    </row>
    <row r="667" spans="1:9" ht="15.75" x14ac:dyDescent="0.25">
      <c r="A667" s="86" t="s">
        <v>1591</v>
      </c>
      <c r="B667" s="86" t="s">
        <v>628</v>
      </c>
      <c r="C667" s="76" t="s">
        <v>1592</v>
      </c>
      <c r="D667" s="76" t="s">
        <v>658</v>
      </c>
      <c r="E667" s="94">
        <v>60498</v>
      </c>
      <c r="F667" s="94"/>
      <c r="G667" s="111"/>
      <c r="H667" s="76" t="s">
        <v>14</v>
      </c>
      <c r="I667" s="76" t="s">
        <v>15</v>
      </c>
    </row>
    <row r="668" spans="1:9" ht="15.75" x14ac:dyDescent="0.25">
      <c r="A668" s="79" t="s">
        <v>1353</v>
      </c>
      <c r="B668" s="79" t="s">
        <v>465</v>
      </c>
      <c r="C668" s="80" t="s">
        <v>359</v>
      </c>
      <c r="D668" s="80" t="s">
        <v>1354</v>
      </c>
      <c r="E668" s="81">
        <v>60498</v>
      </c>
      <c r="F668" s="94"/>
      <c r="G668" s="111"/>
      <c r="H668" s="80" t="s">
        <v>14</v>
      </c>
      <c r="I668" s="80" t="s">
        <v>15</v>
      </c>
    </row>
    <row r="669" spans="1:9" ht="15.75" x14ac:dyDescent="0.25">
      <c r="A669" s="79" t="s">
        <v>1078</v>
      </c>
      <c r="B669" s="79" t="s">
        <v>448</v>
      </c>
      <c r="C669" s="80" t="s">
        <v>195</v>
      </c>
      <c r="D669" s="80" t="s">
        <v>392</v>
      </c>
      <c r="E669" s="81">
        <v>60488</v>
      </c>
      <c r="F669" s="94"/>
      <c r="G669" s="111"/>
      <c r="H669" s="80" t="s">
        <v>59</v>
      </c>
      <c r="I669" s="80" t="s">
        <v>60</v>
      </c>
    </row>
    <row r="670" spans="1:9" ht="15.75" x14ac:dyDescent="0.25">
      <c r="A670" s="79" t="s">
        <v>3998</v>
      </c>
      <c r="B670" s="79" t="s">
        <v>872</v>
      </c>
      <c r="C670" s="80" t="s">
        <v>1828</v>
      </c>
      <c r="D670" s="80" t="s">
        <v>309</v>
      </c>
      <c r="E670" s="81">
        <v>60472</v>
      </c>
      <c r="F670" s="94"/>
      <c r="G670" s="111"/>
      <c r="H670" s="80" t="s">
        <v>14</v>
      </c>
      <c r="I670" s="80" t="s">
        <v>15</v>
      </c>
    </row>
    <row r="671" spans="1:9" ht="15.75" x14ac:dyDescent="0.25">
      <c r="A671" s="86" t="s">
        <v>737</v>
      </c>
      <c r="B671" s="86" t="s">
        <v>139</v>
      </c>
      <c r="C671" s="76" t="s">
        <v>195</v>
      </c>
      <c r="D671" s="76" t="s">
        <v>607</v>
      </c>
      <c r="E671" s="94">
        <v>60384</v>
      </c>
      <c r="F671" s="94"/>
      <c r="G671" s="111"/>
      <c r="H671" s="76" t="s">
        <v>59</v>
      </c>
      <c r="I671" s="80" t="s">
        <v>60</v>
      </c>
    </row>
    <row r="672" spans="1:9" ht="15.75" x14ac:dyDescent="0.25">
      <c r="A672" s="86" t="s">
        <v>1637</v>
      </c>
      <c r="B672" s="86" t="s">
        <v>139</v>
      </c>
      <c r="C672" s="76" t="s">
        <v>1638</v>
      </c>
      <c r="D672" s="76" t="s">
        <v>53</v>
      </c>
      <c r="E672" s="94">
        <v>60379</v>
      </c>
      <c r="F672" s="94"/>
      <c r="G672" s="111"/>
      <c r="H672" s="76" t="s">
        <v>14</v>
      </c>
      <c r="I672" s="76" t="s">
        <v>15</v>
      </c>
    </row>
    <row r="673" spans="1:9" ht="15.75" x14ac:dyDescent="0.25">
      <c r="A673" s="79" t="s">
        <v>1605</v>
      </c>
      <c r="B673" s="79" t="s">
        <v>50</v>
      </c>
      <c r="C673" s="80" t="s">
        <v>1606</v>
      </c>
      <c r="D673" s="80" t="s">
        <v>547</v>
      </c>
      <c r="E673" s="81">
        <v>60302</v>
      </c>
      <c r="F673" s="94"/>
      <c r="G673" s="111"/>
      <c r="H673" s="80" t="s">
        <v>14</v>
      </c>
      <c r="I673" s="80" t="s">
        <v>15</v>
      </c>
    </row>
    <row r="674" spans="1:9" ht="15.75" x14ac:dyDescent="0.25">
      <c r="A674" s="79" t="s">
        <v>1067</v>
      </c>
      <c r="B674" s="79" t="s">
        <v>377</v>
      </c>
      <c r="C674" s="80" t="s">
        <v>195</v>
      </c>
      <c r="D674" s="80" t="s">
        <v>163</v>
      </c>
      <c r="E674" s="81">
        <v>60264</v>
      </c>
      <c r="F674" s="94"/>
      <c r="G674" s="111"/>
      <c r="H674" s="80" t="s">
        <v>59</v>
      </c>
      <c r="I674" s="80" t="s">
        <v>60</v>
      </c>
    </row>
    <row r="675" spans="1:9" ht="15.75" x14ac:dyDescent="0.25">
      <c r="A675" s="79" t="s">
        <v>1614</v>
      </c>
      <c r="B675" s="79" t="s">
        <v>1615</v>
      </c>
      <c r="C675" s="80" t="s">
        <v>1606</v>
      </c>
      <c r="D675" s="80" t="s">
        <v>547</v>
      </c>
      <c r="E675" s="81">
        <v>60180</v>
      </c>
      <c r="F675" s="94"/>
      <c r="G675" s="111"/>
      <c r="H675" s="80" t="s">
        <v>14</v>
      </c>
      <c r="I675" s="80" t="s">
        <v>15</v>
      </c>
    </row>
    <row r="676" spans="1:9" ht="15.75" x14ac:dyDescent="0.25">
      <c r="A676" s="79" t="s">
        <v>1377</v>
      </c>
      <c r="B676" s="79" t="s">
        <v>1232</v>
      </c>
      <c r="C676" s="80" t="s">
        <v>201</v>
      </c>
      <c r="D676" s="80" t="s">
        <v>270</v>
      </c>
      <c r="E676" s="81">
        <v>60000</v>
      </c>
      <c r="F676" s="116"/>
      <c r="G676" s="111"/>
      <c r="H676" s="80" t="s">
        <v>59</v>
      </c>
      <c r="I676" s="80" t="s">
        <v>60</v>
      </c>
    </row>
    <row r="677" spans="1:9" ht="15.75" x14ac:dyDescent="0.25">
      <c r="A677" s="79" t="s">
        <v>1423</v>
      </c>
      <c r="B677" s="79" t="s">
        <v>1424</v>
      </c>
      <c r="C677" s="80" t="s">
        <v>201</v>
      </c>
      <c r="D677" s="80" t="s">
        <v>163</v>
      </c>
      <c r="E677" s="81">
        <v>60000</v>
      </c>
      <c r="F677" s="116"/>
      <c r="G677" s="111"/>
      <c r="H677" s="80" t="s">
        <v>59</v>
      </c>
      <c r="I677" s="80" t="s">
        <v>60</v>
      </c>
    </row>
    <row r="678" spans="1:9" ht="15.75" x14ac:dyDescent="0.25">
      <c r="A678" s="79" t="s">
        <v>3988</v>
      </c>
      <c r="B678" s="79" t="s">
        <v>3989</v>
      </c>
      <c r="C678" s="80" t="s">
        <v>201</v>
      </c>
      <c r="D678" s="80" t="s">
        <v>93</v>
      </c>
      <c r="E678" s="81">
        <v>60000</v>
      </c>
      <c r="F678" s="94"/>
      <c r="G678" s="111"/>
      <c r="H678" s="80" t="s">
        <v>59</v>
      </c>
      <c r="I678" s="80" t="s">
        <v>60</v>
      </c>
    </row>
    <row r="679" spans="1:9" ht="15.75" x14ac:dyDescent="0.25">
      <c r="A679" s="86" t="s">
        <v>1160</v>
      </c>
      <c r="B679" s="86" t="s">
        <v>381</v>
      </c>
      <c r="C679" s="76" t="s">
        <v>201</v>
      </c>
      <c r="D679" s="76" t="s">
        <v>385</v>
      </c>
      <c r="E679" s="81">
        <v>60000</v>
      </c>
      <c r="F679" s="94"/>
      <c r="G679" s="111"/>
      <c r="H679" s="76" t="s">
        <v>59</v>
      </c>
      <c r="I679" s="80" t="s">
        <v>60</v>
      </c>
    </row>
    <row r="680" spans="1:9" ht="15.75" x14ac:dyDescent="0.25">
      <c r="A680" s="79" t="s">
        <v>1404</v>
      </c>
      <c r="B680" s="79" t="s">
        <v>1269</v>
      </c>
      <c r="C680" s="80" t="s">
        <v>201</v>
      </c>
      <c r="D680" s="80" t="s">
        <v>258</v>
      </c>
      <c r="E680" s="81">
        <v>60000</v>
      </c>
      <c r="F680" s="94"/>
      <c r="G680" s="111"/>
      <c r="H680" s="80" t="s">
        <v>59</v>
      </c>
      <c r="I680" s="80" t="s">
        <v>60</v>
      </c>
    </row>
    <row r="681" spans="1:9" ht="15.75" x14ac:dyDescent="0.25">
      <c r="A681" s="79" t="s">
        <v>1155</v>
      </c>
      <c r="B681" s="79" t="s">
        <v>587</v>
      </c>
      <c r="C681" s="80" t="s">
        <v>201</v>
      </c>
      <c r="D681" s="80" t="s">
        <v>258</v>
      </c>
      <c r="E681" s="81">
        <v>60000</v>
      </c>
      <c r="F681" s="94"/>
      <c r="G681" s="111"/>
      <c r="H681" s="80" t="s">
        <v>59</v>
      </c>
      <c r="I681" s="80" t="s">
        <v>60</v>
      </c>
    </row>
    <row r="682" spans="1:9" ht="15.75" x14ac:dyDescent="0.25">
      <c r="A682" s="79" t="s">
        <v>1258</v>
      </c>
      <c r="B682" s="79" t="s">
        <v>559</v>
      </c>
      <c r="C682" s="80" t="s">
        <v>2793</v>
      </c>
      <c r="D682" s="80" t="s">
        <v>309</v>
      </c>
      <c r="E682" s="81">
        <v>59973</v>
      </c>
      <c r="F682" s="94"/>
      <c r="G682" s="111"/>
      <c r="H682" s="80" t="s">
        <v>14</v>
      </c>
      <c r="I682" s="80" t="s">
        <v>15</v>
      </c>
    </row>
    <row r="683" spans="1:9" ht="15.75" x14ac:dyDescent="0.25">
      <c r="A683" s="79" t="s">
        <v>1144</v>
      </c>
      <c r="B683" s="79" t="s">
        <v>1145</v>
      </c>
      <c r="C683" s="80" t="s">
        <v>195</v>
      </c>
      <c r="D683" s="80" t="s">
        <v>385</v>
      </c>
      <c r="E683" s="81">
        <v>59911</v>
      </c>
      <c r="F683" s="94"/>
      <c r="G683" s="111"/>
      <c r="H683" s="80" t="s">
        <v>59</v>
      </c>
      <c r="I683" s="80" t="s">
        <v>60</v>
      </c>
    </row>
    <row r="684" spans="1:9" ht="15.75" x14ac:dyDescent="0.25">
      <c r="A684" s="79" t="s">
        <v>1231</v>
      </c>
      <c r="B684" s="79" t="s">
        <v>1232</v>
      </c>
      <c r="C684" s="80" t="s">
        <v>195</v>
      </c>
      <c r="D684" s="80" t="s">
        <v>607</v>
      </c>
      <c r="E684" s="81">
        <v>59895</v>
      </c>
      <c r="F684" s="94"/>
      <c r="G684" s="111"/>
      <c r="H684" s="80" t="s">
        <v>59</v>
      </c>
      <c r="I684" s="80" t="s">
        <v>60</v>
      </c>
    </row>
    <row r="685" spans="1:9" ht="15.75" x14ac:dyDescent="0.25">
      <c r="A685" s="79" t="s">
        <v>2804</v>
      </c>
      <c r="B685" s="79" t="s">
        <v>95</v>
      </c>
      <c r="C685" s="80" t="s">
        <v>1184</v>
      </c>
      <c r="D685" s="80" t="s">
        <v>53</v>
      </c>
      <c r="E685" s="81">
        <v>59874</v>
      </c>
      <c r="F685" s="94"/>
      <c r="G685" s="111"/>
      <c r="H685" s="80" t="s">
        <v>14</v>
      </c>
      <c r="I685" s="80" t="s">
        <v>15</v>
      </c>
    </row>
    <row r="686" spans="1:9" ht="15.75" x14ac:dyDescent="0.25">
      <c r="A686" s="79" t="s">
        <v>2190</v>
      </c>
      <c r="B686" s="79" t="s">
        <v>2545</v>
      </c>
      <c r="C686" s="80" t="s">
        <v>3630</v>
      </c>
      <c r="D686" s="80" t="s">
        <v>48</v>
      </c>
      <c r="E686" s="81">
        <v>59840</v>
      </c>
      <c r="F686" s="94"/>
      <c r="G686" s="81"/>
      <c r="H686" s="80" t="s">
        <v>14</v>
      </c>
      <c r="I686" s="80" t="s">
        <v>15</v>
      </c>
    </row>
    <row r="687" spans="1:9" ht="15.75" x14ac:dyDescent="0.25">
      <c r="A687" s="79" t="s">
        <v>1366</v>
      </c>
      <c r="B687" s="79" t="s">
        <v>238</v>
      </c>
      <c r="C687" s="80" t="s">
        <v>1563</v>
      </c>
      <c r="D687" s="80" t="s">
        <v>53</v>
      </c>
      <c r="E687" s="81">
        <v>59792</v>
      </c>
      <c r="F687" s="94"/>
      <c r="G687" s="111"/>
      <c r="H687" s="80" t="s">
        <v>14</v>
      </c>
      <c r="I687" s="80" t="s">
        <v>15</v>
      </c>
    </row>
    <row r="688" spans="1:9" ht="15.75" x14ac:dyDescent="0.25">
      <c r="A688" s="79" t="s">
        <v>2520</v>
      </c>
      <c r="B688" s="79" t="s">
        <v>1076</v>
      </c>
      <c r="C688" s="80" t="s">
        <v>3632</v>
      </c>
      <c r="D688" s="80" t="s">
        <v>2808</v>
      </c>
      <c r="E688" s="81">
        <v>59774</v>
      </c>
      <c r="F688" s="94"/>
      <c r="G688" s="111"/>
      <c r="H688" s="80" t="s">
        <v>14</v>
      </c>
      <c r="I688" s="80" t="s">
        <v>15</v>
      </c>
    </row>
    <row r="689" spans="1:9" ht="15.75" x14ac:dyDescent="0.25">
      <c r="A689" s="79" t="s">
        <v>4362</v>
      </c>
      <c r="B689" s="79" t="s">
        <v>219</v>
      </c>
      <c r="C689" s="80" t="s">
        <v>195</v>
      </c>
      <c r="D689" s="80" t="s">
        <v>258</v>
      </c>
      <c r="E689" s="81">
        <v>59748</v>
      </c>
      <c r="F689" s="94"/>
      <c r="G689" s="111"/>
      <c r="H689" s="80" t="s">
        <v>59</v>
      </c>
      <c r="I689" s="80" t="s">
        <v>60</v>
      </c>
    </row>
    <row r="690" spans="1:9" ht="15.75" x14ac:dyDescent="0.25">
      <c r="A690" s="79" t="s">
        <v>1629</v>
      </c>
      <c r="B690" s="79" t="s">
        <v>17</v>
      </c>
      <c r="C690" s="80" t="s">
        <v>359</v>
      </c>
      <c r="D690" s="80" t="s">
        <v>1191</v>
      </c>
      <c r="E690" s="81">
        <v>59666</v>
      </c>
      <c r="F690" s="94"/>
      <c r="G690" s="111"/>
      <c r="H690" s="80" t="s">
        <v>14</v>
      </c>
      <c r="I690" s="80" t="s">
        <v>15</v>
      </c>
    </row>
    <row r="691" spans="1:9" ht="15.75" x14ac:dyDescent="0.25">
      <c r="A691" s="86" t="s">
        <v>2806</v>
      </c>
      <c r="B691" s="86" t="s">
        <v>2157</v>
      </c>
      <c r="C691" s="76" t="s">
        <v>2807</v>
      </c>
      <c r="D691" s="76" t="s">
        <v>2808</v>
      </c>
      <c r="E691" s="94">
        <v>59517</v>
      </c>
      <c r="F691" s="94"/>
      <c r="G691" s="111"/>
      <c r="H691" s="76" t="s">
        <v>14</v>
      </c>
      <c r="I691" s="76" t="s">
        <v>15</v>
      </c>
    </row>
    <row r="692" spans="1:9" ht="15.75" x14ac:dyDescent="0.25">
      <c r="A692" s="86" t="s">
        <v>1653</v>
      </c>
      <c r="B692" s="86" t="s">
        <v>394</v>
      </c>
      <c r="C692" s="76" t="s">
        <v>1654</v>
      </c>
      <c r="D692" s="76" t="s">
        <v>53</v>
      </c>
      <c r="E692" s="94">
        <v>59418</v>
      </c>
      <c r="F692" s="94"/>
      <c r="G692" s="111"/>
      <c r="H692" s="76" t="s">
        <v>14</v>
      </c>
      <c r="I692" s="76" t="s">
        <v>15</v>
      </c>
    </row>
    <row r="693" spans="1:9" ht="15.75" x14ac:dyDescent="0.25">
      <c r="A693" s="79" t="s">
        <v>3141</v>
      </c>
      <c r="B693" s="79" t="s">
        <v>1384</v>
      </c>
      <c r="C693" s="80" t="s">
        <v>195</v>
      </c>
      <c r="D693" s="80" t="s">
        <v>497</v>
      </c>
      <c r="E693" s="81">
        <v>59358</v>
      </c>
      <c r="F693" s="94"/>
      <c r="G693" s="111"/>
      <c r="H693" s="80" t="s">
        <v>59</v>
      </c>
      <c r="I693" s="80" t="s">
        <v>60</v>
      </c>
    </row>
    <row r="694" spans="1:9" ht="15.75" x14ac:dyDescent="0.25">
      <c r="A694" s="79" t="s">
        <v>2798</v>
      </c>
      <c r="B694" s="79" t="s">
        <v>282</v>
      </c>
      <c r="C694" s="80" t="s">
        <v>195</v>
      </c>
      <c r="D694" s="80" t="s">
        <v>3880</v>
      </c>
      <c r="E694" s="81">
        <v>59352</v>
      </c>
      <c r="F694" s="94"/>
      <c r="G694" s="111"/>
      <c r="H694" s="80" t="s">
        <v>59</v>
      </c>
      <c r="I694" s="80" t="s">
        <v>60</v>
      </c>
    </row>
    <row r="695" spans="1:9" ht="15.75" x14ac:dyDescent="0.25">
      <c r="A695" s="79" t="s">
        <v>1011</v>
      </c>
      <c r="B695" s="79" t="s">
        <v>1012</v>
      </c>
      <c r="C695" s="80" t="s">
        <v>195</v>
      </c>
      <c r="D695" s="80" t="s">
        <v>490</v>
      </c>
      <c r="E695" s="81">
        <v>59348</v>
      </c>
      <c r="F695" s="94"/>
      <c r="G695" s="111"/>
      <c r="H695" s="80" t="s">
        <v>59</v>
      </c>
      <c r="I695" s="80" t="s">
        <v>60</v>
      </c>
    </row>
    <row r="696" spans="1:9" ht="15.75" x14ac:dyDescent="0.25">
      <c r="A696" s="79" t="s">
        <v>1122</v>
      </c>
      <c r="B696" s="79" t="s">
        <v>1123</v>
      </c>
      <c r="C696" s="80" t="s">
        <v>782</v>
      </c>
      <c r="D696" s="80" t="s">
        <v>234</v>
      </c>
      <c r="E696" s="81">
        <v>59223</v>
      </c>
      <c r="F696" s="94"/>
      <c r="G696" s="111"/>
      <c r="H696" s="80" t="s">
        <v>59</v>
      </c>
      <c r="I696" s="80" t="s">
        <v>60</v>
      </c>
    </row>
    <row r="697" spans="1:9" ht="15.75" x14ac:dyDescent="0.25">
      <c r="A697" s="86" t="s">
        <v>971</v>
      </c>
      <c r="B697" s="86" t="s">
        <v>311</v>
      </c>
      <c r="C697" s="76" t="s">
        <v>195</v>
      </c>
      <c r="D697" s="76" t="s">
        <v>603</v>
      </c>
      <c r="E697" s="94">
        <v>59100</v>
      </c>
      <c r="F697" s="81">
        <v>2000</v>
      </c>
      <c r="G697" s="111"/>
      <c r="H697" s="76" t="s">
        <v>59</v>
      </c>
      <c r="I697" s="80" t="s">
        <v>60</v>
      </c>
    </row>
    <row r="698" spans="1:9" ht="15.75" x14ac:dyDescent="0.25">
      <c r="A698" s="79" t="s">
        <v>1201</v>
      </c>
      <c r="B698" s="79" t="s">
        <v>441</v>
      </c>
      <c r="C698" s="80" t="s">
        <v>3964</v>
      </c>
      <c r="D698" s="80" t="s">
        <v>2661</v>
      </c>
      <c r="E698" s="81">
        <v>59098</v>
      </c>
      <c r="F698" s="94"/>
      <c r="G698" s="111"/>
      <c r="H698" s="80" t="s">
        <v>14</v>
      </c>
      <c r="I698" s="80" t="s">
        <v>15</v>
      </c>
    </row>
    <row r="699" spans="1:9" ht="15.75" x14ac:dyDescent="0.25">
      <c r="A699" s="79" t="s">
        <v>2769</v>
      </c>
      <c r="B699" s="79" t="s">
        <v>1165</v>
      </c>
      <c r="C699" s="80" t="s">
        <v>2770</v>
      </c>
      <c r="D699" s="80" t="s">
        <v>2346</v>
      </c>
      <c r="E699" s="81">
        <v>59055</v>
      </c>
      <c r="F699" s="81">
        <v>2000</v>
      </c>
      <c r="G699" s="111"/>
      <c r="H699" s="80" t="s">
        <v>59</v>
      </c>
      <c r="I699" s="80" t="s">
        <v>60</v>
      </c>
    </row>
    <row r="700" spans="1:9" ht="15.75" x14ac:dyDescent="0.25">
      <c r="A700" s="79" t="s">
        <v>1096</v>
      </c>
      <c r="B700" s="79" t="s">
        <v>390</v>
      </c>
      <c r="C700" s="80" t="s">
        <v>782</v>
      </c>
      <c r="D700" s="80" t="s">
        <v>234</v>
      </c>
      <c r="E700" s="81">
        <v>59039</v>
      </c>
      <c r="F700" s="94"/>
      <c r="G700" s="111"/>
      <c r="H700" s="80" t="s">
        <v>59</v>
      </c>
      <c r="I700" s="80" t="s">
        <v>60</v>
      </c>
    </row>
    <row r="701" spans="1:9" ht="15.75" x14ac:dyDescent="0.25">
      <c r="A701" s="79" t="s">
        <v>1441</v>
      </c>
      <c r="B701" s="79" t="s">
        <v>1089</v>
      </c>
      <c r="C701" s="80" t="s">
        <v>201</v>
      </c>
      <c r="D701" s="80" t="s">
        <v>392</v>
      </c>
      <c r="E701" s="81">
        <v>59000</v>
      </c>
      <c r="F701" s="94"/>
      <c r="G701" s="111"/>
      <c r="H701" s="80" t="s">
        <v>59</v>
      </c>
      <c r="I701" s="80" t="s">
        <v>60</v>
      </c>
    </row>
    <row r="702" spans="1:9" ht="15.75" x14ac:dyDescent="0.25">
      <c r="A702" s="79" t="s">
        <v>4000</v>
      </c>
      <c r="B702" s="79" t="s">
        <v>4001</v>
      </c>
      <c r="C702" s="80" t="s">
        <v>201</v>
      </c>
      <c r="D702" s="80" t="s">
        <v>392</v>
      </c>
      <c r="E702" s="81">
        <v>59000</v>
      </c>
      <c r="F702" s="94"/>
      <c r="G702" s="111"/>
      <c r="H702" s="80" t="s">
        <v>59</v>
      </c>
      <c r="I702" s="80" t="s">
        <v>60</v>
      </c>
    </row>
    <row r="703" spans="1:9" ht="15.75" x14ac:dyDescent="0.25">
      <c r="A703" s="79" t="s">
        <v>1230</v>
      </c>
      <c r="B703" s="79" t="s">
        <v>1226</v>
      </c>
      <c r="C703" s="80" t="s">
        <v>201</v>
      </c>
      <c r="D703" s="80" t="s">
        <v>2582</v>
      </c>
      <c r="E703" s="81">
        <v>59000</v>
      </c>
      <c r="F703" s="94"/>
      <c r="G703" s="111"/>
      <c r="H703" s="80" t="s">
        <v>59</v>
      </c>
      <c r="I703" s="80" t="s">
        <v>60</v>
      </c>
    </row>
    <row r="704" spans="1:9" ht="15.75" x14ac:dyDescent="0.25">
      <c r="A704" s="86" t="s">
        <v>3594</v>
      </c>
      <c r="B704" s="86" t="s">
        <v>778</v>
      </c>
      <c r="C704" s="76" t="s">
        <v>201</v>
      </c>
      <c r="D704" s="76" t="s">
        <v>57</v>
      </c>
      <c r="E704" s="94">
        <v>59000</v>
      </c>
      <c r="F704" s="94">
        <v>6150</v>
      </c>
      <c r="G704" s="111"/>
      <c r="H704" s="76" t="s">
        <v>59</v>
      </c>
      <c r="I704" s="80" t="s">
        <v>60</v>
      </c>
    </row>
    <row r="705" spans="1:9" ht="15.75" x14ac:dyDescent="0.25">
      <c r="A705" s="79" t="s">
        <v>1514</v>
      </c>
      <c r="B705" s="79" t="s">
        <v>1515</v>
      </c>
      <c r="C705" s="80" t="s">
        <v>201</v>
      </c>
      <c r="D705" s="80" t="s">
        <v>385</v>
      </c>
      <c r="E705" s="81">
        <v>59000</v>
      </c>
      <c r="F705" s="94"/>
      <c r="G705" s="111"/>
      <c r="H705" s="80" t="s">
        <v>59</v>
      </c>
      <c r="I705" s="80" t="s">
        <v>60</v>
      </c>
    </row>
    <row r="706" spans="1:9" ht="15.75" x14ac:dyDescent="0.25">
      <c r="A706" s="86" t="s">
        <v>4363</v>
      </c>
      <c r="B706" s="86" t="s">
        <v>2099</v>
      </c>
      <c r="C706" s="76" t="s">
        <v>2292</v>
      </c>
      <c r="D706" s="76" t="s">
        <v>65</v>
      </c>
      <c r="E706" s="94">
        <v>58896</v>
      </c>
      <c r="F706" s="94"/>
      <c r="G706" s="111"/>
      <c r="H706" s="76" t="s">
        <v>14</v>
      </c>
      <c r="I706" s="76" t="s">
        <v>15</v>
      </c>
    </row>
    <row r="707" spans="1:9" ht="15.75" x14ac:dyDescent="0.25">
      <c r="A707" s="79" t="s">
        <v>4016</v>
      </c>
      <c r="B707" s="79" t="s">
        <v>597</v>
      </c>
      <c r="C707" s="80" t="s">
        <v>863</v>
      </c>
      <c r="D707" s="80" t="s">
        <v>28</v>
      </c>
      <c r="E707" s="81">
        <v>58849</v>
      </c>
      <c r="F707" s="94"/>
      <c r="G707" s="111"/>
      <c r="H707" s="80" t="s">
        <v>14</v>
      </c>
      <c r="I707" s="80" t="s">
        <v>15</v>
      </c>
    </row>
    <row r="708" spans="1:9" ht="15.75" x14ac:dyDescent="0.25">
      <c r="A708" s="79" t="s">
        <v>3416</v>
      </c>
      <c r="B708" s="79" t="s">
        <v>210</v>
      </c>
      <c r="C708" s="80" t="s">
        <v>2801</v>
      </c>
      <c r="D708" s="80" t="s">
        <v>547</v>
      </c>
      <c r="E708" s="81">
        <v>58844</v>
      </c>
      <c r="F708" s="94"/>
      <c r="G708" s="111"/>
      <c r="H708" s="80" t="s">
        <v>14</v>
      </c>
      <c r="I708" s="80" t="s">
        <v>15</v>
      </c>
    </row>
    <row r="709" spans="1:9" ht="15.75" x14ac:dyDescent="0.25">
      <c r="A709" s="79" t="s">
        <v>3566</v>
      </c>
      <c r="B709" s="79" t="s">
        <v>2756</v>
      </c>
      <c r="C709" s="80" t="s">
        <v>195</v>
      </c>
      <c r="D709" s="80" t="s">
        <v>258</v>
      </c>
      <c r="E709" s="81">
        <v>58770</v>
      </c>
      <c r="F709" s="94"/>
      <c r="G709" s="111"/>
      <c r="H709" s="80" t="s">
        <v>59</v>
      </c>
      <c r="I709" s="80" t="s">
        <v>60</v>
      </c>
    </row>
    <row r="710" spans="1:9" ht="15.75" x14ac:dyDescent="0.25">
      <c r="A710" s="79" t="s">
        <v>209</v>
      </c>
      <c r="B710" s="79" t="s">
        <v>95</v>
      </c>
      <c r="C710" s="80" t="s">
        <v>195</v>
      </c>
      <c r="D710" s="80" t="s">
        <v>625</v>
      </c>
      <c r="E710" s="81">
        <v>58741</v>
      </c>
      <c r="F710" s="94"/>
      <c r="G710" s="111"/>
      <c r="H710" s="80" t="s">
        <v>59</v>
      </c>
      <c r="I710" s="80" t="s">
        <v>60</v>
      </c>
    </row>
    <row r="711" spans="1:9" ht="15.75" x14ac:dyDescent="0.25">
      <c r="A711" s="79" t="s">
        <v>4005</v>
      </c>
      <c r="B711" s="79" t="s">
        <v>1673</v>
      </c>
      <c r="C711" s="80" t="s">
        <v>359</v>
      </c>
      <c r="D711" s="80" t="s">
        <v>493</v>
      </c>
      <c r="E711" s="81">
        <v>58733</v>
      </c>
      <c r="F711" s="94"/>
      <c r="G711" s="111"/>
      <c r="H711" s="80" t="s">
        <v>14</v>
      </c>
      <c r="I711" s="80" t="s">
        <v>15</v>
      </c>
    </row>
    <row r="712" spans="1:9" ht="15.75" x14ac:dyDescent="0.25">
      <c r="A712" s="79" t="s">
        <v>1680</v>
      </c>
      <c r="B712" s="79" t="s">
        <v>1047</v>
      </c>
      <c r="C712" s="80" t="s">
        <v>1681</v>
      </c>
      <c r="D712" s="80" t="s">
        <v>240</v>
      </c>
      <c r="E712" s="81">
        <v>58541</v>
      </c>
      <c r="F712" s="94"/>
      <c r="G712" s="111"/>
      <c r="H712" s="80" t="s">
        <v>14</v>
      </c>
      <c r="I712" s="80" t="s">
        <v>15</v>
      </c>
    </row>
    <row r="713" spans="1:9" ht="15.75" x14ac:dyDescent="0.25">
      <c r="A713" s="79" t="s">
        <v>1255</v>
      </c>
      <c r="B713" s="79" t="s">
        <v>1256</v>
      </c>
      <c r="C713" s="80" t="s">
        <v>201</v>
      </c>
      <c r="D713" s="80" t="s">
        <v>258</v>
      </c>
      <c r="E713" s="81">
        <v>58500</v>
      </c>
      <c r="F713" s="94"/>
      <c r="G713" s="111"/>
      <c r="H713" s="80" t="s">
        <v>59</v>
      </c>
      <c r="I713" s="80" t="s">
        <v>60</v>
      </c>
    </row>
    <row r="714" spans="1:9" ht="15.75" x14ac:dyDescent="0.25">
      <c r="A714" s="79" t="s">
        <v>907</v>
      </c>
      <c r="B714" s="79" t="s">
        <v>609</v>
      </c>
      <c r="C714" s="80" t="s">
        <v>201</v>
      </c>
      <c r="D714" s="80" t="s">
        <v>603</v>
      </c>
      <c r="E714" s="81">
        <v>58468</v>
      </c>
      <c r="F714" s="81">
        <v>1000</v>
      </c>
      <c r="G714" s="111"/>
      <c r="H714" s="80" t="s">
        <v>59</v>
      </c>
      <c r="I714" s="80" t="s">
        <v>60</v>
      </c>
    </row>
    <row r="715" spans="1:9" ht="15.75" x14ac:dyDescent="0.25">
      <c r="A715" s="79" t="s">
        <v>1320</v>
      </c>
      <c r="B715" s="79" t="s">
        <v>1321</v>
      </c>
      <c r="C715" s="80" t="s">
        <v>195</v>
      </c>
      <c r="D715" s="80" t="s">
        <v>1992</v>
      </c>
      <c r="E715" s="81">
        <v>58464</v>
      </c>
      <c r="F715" s="94"/>
      <c r="G715" s="111"/>
      <c r="H715" s="80" t="s">
        <v>59</v>
      </c>
      <c r="I715" s="80" t="s">
        <v>60</v>
      </c>
    </row>
    <row r="716" spans="1:9" ht="15.75" x14ac:dyDescent="0.25">
      <c r="A716" s="86" t="s">
        <v>1247</v>
      </c>
      <c r="B716" s="86" t="s">
        <v>394</v>
      </c>
      <c r="C716" s="76" t="s">
        <v>195</v>
      </c>
      <c r="D716" s="76" t="s">
        <v>2582</v>
      </c>
      <c r="E716" s="94">
        <v>58400</v>
      </c>
      <c r="F716" s="94"/>
      <c r="G716" s="111"/>
      <c r="H716" s="76" t="s">
        <v>59</v>
      </c>
      <c r="I716" s="80" t="s">
        <v>60</v>
      </c>
    </row>
    <row r="717" spans="1:9" ht="15.75" x14ac:dyDescent="0.25">
      <c r="A717" s="86" t="s">
        <v>767</v>
      </c>
      <c r="B717" s="86" t="s">
        <v>307</v>
      </c>
      <c r="C717" s="76" t="s">
        <v>1961</v>
      </c>
      <c r="D717" s="76" t="s">
        <v>321</v>
      </c>
      <c r="E717" s="94">
        <v>58391</v>
      </c>
      <c r="F717" s="94"/>
      <c r="G717" s="111"/>
      <c r="H717" s="76" t="s">
        <v>14</v>
      </c>
      <c r="I717" s="76" t="s">
        <v>15</v>
      </c>
    </row>
    <row r="718" spans="1:9" ht="15.75" x14ac:dyDescent="0.25">
      <c r="A718" s="79" t="s">
        <v>3651</v>
      </c>
      <c r="B718" s="79" t="s">
        <v>210</v>
      </c>
      <c r="C718" s="80" t="s">
        <v>3652</v>
      </c>
      <c r="D718" s="80" t="s">
        <v>96</v>
      </c>
      <c r="E718" s="81">
        <v>58391</v>
      </c>
      <c r="F718" s="94"/>
      <c r="G718" s="111"/>
      <c r="H718" s="80" t="s">
        <v>14</v>
      </c>
      <c r="I718" s="80" t="s">
        <v>15</v>
      </c>
    </row>
    <row r="719" spans="1:9" ht="15.75" x14ac:dyDescent="0.25">
      <c r="A719" s="79" t="s">
        <v>958</v>
      </c>
      <c r="B719" s="79" t="s">
        <v>959</v>
      </c>
      <c r="C719" s="80" t="s">
        <v>195</v>
      </c>
      <c r="D719" s="80" t="s">
        <v>508</v>
      </c>
      <c r="E719" s="81">
        <v>58378</v>
      </c>
      <c r="F719" s="94"/>
      <c r="G719" s="111"/>
      <c r="H719" s="80" t="s">
        <v>59</v>
      </c>
      <c r="I719" s="80" t="s">
        <v>60</v>
      </c>
    </row>
    <row r="720" spans="1:9" ht="15.75" x14ac:dyDescent="0.25">
      <c r="A720" s="86" t="s">
        <v>1766</v>
      </c>
      <c r="B720" s="86" t="s">
        <v>2143</v>
      </c>
      <c r="C720" s="76" t="s">
        <v>195</v>
      </c>
      <c r="D720" s="76" t="s">
        <v>607</v>
      </c>
      <c r="E720" s="94">
        <v>58371</v>
      </c>
      <c r="F720" s="94"/>
      <c r="G720" s="94"/>
      <c r="H720" s="76" t="s">
        <v>59</v>
      </c>
      <c r="I720" s="80" t="s">
        <v>60</v>
      </c>
    </row>
    <row r="721" spans="1:9" ht="15.75" x14ac:dyDescent="0.25">
      <c r="A721" s="79" t="s">
        <v>725</v>
      </c>
      <c r="B721" s="79" t="s">
        <v>726</v>
      </c>
      <c r="C721" s="80" t="s">
        <v>195</v>
      </c>
      <c r="D721" s="80" t="s">
        <v>450</v>
      </c>
      <c r="E721" s="81">
        <v>58272</v>
      </c>
      <c r="F721" s="94"/>
      <c r="G721" s="111"/>
      <c r="H721" s="80" t="s">
        <v>59</v>
      </c>
      <c r="I721" s="80" t="s">
        <v>60</v>
      </c>
    </row>
    <row r="722" spans="1:9" ht="15.75" x14ac:dyDescent="0.25">
      <c r="A722" s="79" t="s">
        <v>1390</v>
      </c>
      <c r="B722" s="79" t="s">
        <v>1391</v>
      </c>
      <c r="C722" s="80" t="s">
        <v>195</v>
      </c>
      <c r="D722" s="80" t="s">
        <v>221</v>
      </c>
      <c r="E722" s="81">
        <v>58248</v>
      </c>
      <c r="F722" s="94"/>
      <c r="G722" s="111"/>
      <c r="H722" s="80" t="s">
        <v>59</v>
      </c>
      <c r="I722" s="80" t="s">
        <v>60</v>
      </c>
    </row>
    <row r="723" spans="1:9" ht="15.75" x14ac:dyDescent="0.25">
      <c r="A723" s="79" t="s">
        <v>808</v>
      </c>
      <c r="B723" s="79" t="s">
        <v>465</v>
      </c>
      <c r="C723" s="80" t="s">
        <v>359</v>
      </c>
      <c r="D723" s="80" t="s">
        <v>1490</v>
      </c>
      <c r="E723" s="81">
        <v>58237</v>
      </c>
      <c r="F723" s="94"/>
      <c r="G723" s="111"/>
      <c r="H723" s="80" t="s">
        <v>14</v>
      </c>
      <c r="I723" s="80" t="s">
        <v>15</v>
      </c>
    </row>
    <row r="724" spans="1:9" ht="15.75" x14ac:dyDescent="0.25">
      <c r="A724" s="86" t="s">
        <v>2777</v>
      </c>
      <c r="B724" s="86" t="s">
        <v>641</v>
      </c>
      <c r="C724" s="76" t="s">
        <v>195</v>
      </c>
      <c r="D724" s="76" t="s">
        <v>814</v>
      </c>
      <c r="E724" s="94">
        <v>58129</v>
      </c>
      <c r="F724" s="94"/>
      <c r="G724" s="111"/>
      <c r="H724" s="76" t="s">
        <v>59</v>
      </c>
      <c r="I724" s="80" t="s">
        <v>60</v>
      </c>
    </row>
    <row r="725" spans="1:9" ht="15.75" x14ac:dyDescent="0.25">
      <c r="A725" s="79" t="s">
        <v>1410</v>
      </c>
      <c r="B725" s="79" t="s">
        <v>875</v>
      </c>
      <c r="C725" s="80" t="s">
        <v>201</v>
      </c>
      <c r="D725" s="80" t="s">
        <v>163</v>
      </c>
      <c r="E725" s="81">
        <v>58000</v>
      </c>
      <c r="F725" s="94"/>
      <c r="G725" s="111"/>
      <c r="H725" s="80" t="s">
        <v>59</v>
      </c>
      <c r="I725" s="80" t="s">
        <v>60</v>
      </c>
    </row>
    <row r="726" spans="1:9" ht="15.75" x14ac:dyDescent="0.25">
      <c r="A726" s="79" t="s">
        <v>2750</v>
      </c>
      <c r="B726" s="79" t="s">
        <v>2751</v>
      </c>
      <c r="C726" s="80" t="s">
        <v>201</v>
      </c>
      <c r="D726" s="80" t="s">
        <v>3880</v>
      </c>
      <c r="E726" s="81">
        <v>58000</v>
      </c>
      <c r="F726" s="94"/>
      <c r="G726" s="111"/>
      <c r="H726" s="80" t="s">
        <v>59</v>
      </c>
      <c r="I726" s="80" t="s">
        <v>60</v>
      </c>
    </row>
    <row r="727" spans="1:9" ht="15.75" x14ac:dyDescent="0.25">
      <c r="A727" s="79" t="s">
        <v>850</v>
      </c>
      <c r="B727" s="79" t="s">
        <v>1163</v>
      </c>
      <c r="C727" s="80" t="s">
        <v>201</v>
      </c>
      <c r="D727" s="80" t="s">
        <v>297</v>
      </c>
      <c r="E727" s="81">
        <v>58000</v>
      </c>
      <c r="F727" s="94"/>
      <c r="G727" s="111"/>
      <c r="H727" s="80" t="s">
        <v>59</v>
      </c>
      <c r="I727" s="80" t="s">
        <v>60</v>
      </c>
    </row>
    <row r="728" spans="1:9" ht="15.75" x14ac:dyDescent="0.25">
      <c r="A728" s="79" t="s">
        <v>3689</v>
      </c>
      <c r="B728" s="79" t="s">
        <v>4006</v>
      </c>
      <c r="C728" s="80" t="s">
        <v>201</v>
      </c>
      <c r="D728" s="80" t="s">
        <v>189</v>
      </c>
      <c r="E728" s="81">
        <v>58000</v>
      </c>
      <c r="F728" s="94"/>
      <c r="G728" s="111"/>
      <c r="H728" s="80" t="s">
        <v>59</v>
      </c>
      <c r="I728" s="80" t="s">
        <v>60</v>
      </c>
    </row>
    <row r="729" spans="1:9" ht="15.75" x14ac:dyDescent="0.25">
      <c r="A729" s="79" t="s">
        <v>1449</v>
      </c>
      <c r="B729" s="79" t="s">
        <v>1450</v>
      </c>
      <c r="C729" s="80" t="s">
        <v>201</v>
      </c>
      <c r="D729" s="80" t="s">
        <v>258</v>
      </c>
      <c r="E729" s="81">
        <v>58000</v>
      </c>
      <c r="F729" s="94"/>
      <c r="G729" s="111"/>
      <c r="H729" s="80" t="s">
        <v>59</v>
      </c>
      <c r="I729" s="80" t="s">
        <v>60</v>
      </c>
    </row>
    <row r="730" spans="1:9" ht="15.75" x14ac:dyDescent="0.25">
      <c r="A730" s="79" t="s">
        <v>847</v>
      </c>
      <c r="B730" s="79" t="s">
        <v>1194</v>
      </c>
      <c r="C730" s="80" t="s">
        <v>201</v>
      </c>
      <c r="D730" s="80" t="s">
        <v>211</v>
      </c>
      <c r="E730" s="81">
        <v>58000</v>
      </c>
      <c r="F730" s="94"/>
      <c r="G730" s="94"/>
      <c r="H730" s="80" t="s">
        <v>59</v>
      </c>
      <c r="I730" s="80" t="s">
        <v>60</v>
      </c>
    </row>
    <row r="731" spans="1:9" ht="15.75" x14ac:dyDescent="0.25">
      <c r="A731" s="79" t="s">
        <v>1224</v>
      </c>
      <c r="B731" s="79" t="s">
        <v>1052</v>
      </c>
      <c r="C731" s="80" t="s">
        <v>201</v>
      </c>
      <c r="D731" s="80" t="s">
        <v>211</v>
      </c>
      <c r="E731" s="81">
        <v>58000</v>
      </c>
      <c r="F731" s="94"/>
      <c r="G731" s="111"/>
      <c r="H731" s="80" t="s">
        <v>59</v>
      </c>
      <c r="I731" s="80" t="s">
        <v>60</v>
      </c>
    </row>
    <row r="732" spans="1:9" ht="15.75" x14ac:dyDescent="0.25">
      <c r="A732" s="86" t="s">
        <v>2794</v>
      </c>
      <c r="B732" s="86" t="s">
        <v>344</v>
      </c>
      <c r="C732" s="76" t="s">
        <v>201</v>
      </c>
      <c r="D732" s="76" t="s">
        <v>211</v>
      </c>
      <c r="E732" s="94">
        <v>58000</v>
      </c>
      <c r="F732" s="94"/>
      <c r="G732" s="111"/>
      <c r="H732" s="76" t="s">
        <v>59</v>
      </c>
      <c r="I732" s="80" t="s">
        <v>60</v>
      </c>
    </row>
    <row r="733" spans="1:9" ht="15.75" x14ac:dyDescent="0.25">
      <c r="A733" s="86" t="s">
        <v>682</v>
      </c>
      <c r="B733" s="86" t="s">
        <v>55</v>
      </c>
      <c r="C733" s="76" t="s">
        <v>4323</v>
      </c>
      <c r="D733" s="76" t="s">
        <v>814</v>
      </c>
      <c r="E733" s="94">
        <v>57889</v>
      </c>
      <c r="F733" s="94"/>
      <c r="G733" s="111"/>
      <c r="H733" s="76" t="s">
        <v>59</v>
      </c>
      <c r="I733" s="80" t="s">
        <v>60</v>
      </c>
    </row>
    <row r="734" spans="1:9" ht="15.75" x14ac:dyDescent="0.25">
      <c r="A734" s="79" t="s">
        <v>4014</v>
      </c>
      <c r="B734" s="79" t="s">
        <v>4015</v>
      </c>
      <c r="C734" s="80" t="s">
        <v>869</v>
      </c>
      <c r="D734" s="80" t="s">
        <v>120</v>
      </c>
      <c r="E734" s="81">
        <v>57814</v>
      </c>
      <c r="F734" s="94"/>
      <c r="G734" s="111"/>
      <c r="H734" s="80" t="s">
        <v>14</v>
      </c>
      <c r="I734" s="80" t="s">
        <v>15</v>
      </c>
    </row>
    <row r="735" spans="1:9" ht="15.75" x14ac:dyDescent="0.25">
      <c r="A735" s="79" t="s">
        <v>989</v>
      </c>
      <c r="B735" s="79" t="s">
        <v>787</v>
      </c>
      <c r="C735" s="80" t="s">
        <v>195</v>
      </c>
      <c r="D735" s="80" t="s">
        <v>607</v>
      </c>
      <c r="E735" s="81">
        <v>57769</v>
      </c>
      <c r="F735" s="94"/>
      <c r="G735" s="111"/>
      <c r="H735" s="80" t="s">
        <v>59</v>
      </c>
      <c r="I735" s="80" t="s">
        <v>60</v>
      </c>
    </row>
    <row r="736" spans="1:9" ht="15.75" x14ac:dyDescent="0.25">
      <c r="A736" s="79" t="s">
        <v>1710</v>
      </c>
      <c r="B736" s="79" t="s">
        <v>1711</v>
      </c>
      <c r="C736" s="80" t="s">
        <v>1712</v>
      </c>
      <c r="D736" s="80" t="s">
        <v>20</v>
      </c>
      <c r="E736" s="81">
        <v>57653</v>
      </c>
      <c r="F736" s="94"/>
      <c r="G736" s="111"/>
      <c r="H736" s="80" t="s">
        <v>14</v>
      </c>
      <c r="I736" s="80" t="s">
        <v>15</v>
      </c>
    </row>
    <row r="737" spans="1:9" ht="15.75" x14ac:dyDescent="0.25">
      <c r="A737" s="79" t="s">
        <v>4017</v>
      </c>
      <c r="B737" s="79" t="s">
        <v>139</v>
      </c>
      <c r="C737" s="80" t="s">
        <v>1594</v>
      </c>
      <c r="D737" s="80" t="s">
        <v>72</v>
      </c>
      <c r="E737" s="81">
        <v>57652</v>
      </c>
      <c r="F737" s="94"/>
      <c r="G737" s="111"/>
      <c r="H737" s="80" t="s">
        <v>14</v>
      </c>
      <c r="I737" s="80" t="s">
        <v>15</v>
      </c>
    </row>
    <row r="738" spans="1:9" ht="15.75" x14ac:dyDescent="0.25">
      <c r="A738" s="79" t="s">
        <v>4364</v>
      </c>
      <c r="B738" s="79" t="s">
        <v>210</v>
      </c>
      <c r="C738" s="80" t="s">
        <v>1714</v>
      </c>
      <c r="D738" s="80" t="s">
        <v>1490</v>
      </c>
      <c r="E738" s="81">
        <v>57650</v>
      </c>
      <c r="F738" s="94"/>
      <c r="G738" s="111"/>
      <c r="H738" s="80" t="s">
        <v>14</v>
      </c>
      <c r="I738" s="80" t="s">
        <v>15</v>
      </c>
    </row>
    <row r="739" spans="1:9" ht="15.75" x14ac:dyDescent="0.25">
      <c r="A739" s="79" t="s">
        <v>848</v>
      </c>
      <c r="B739" s="79" t="s">
        <v>1715</v>
      </c>
      <c r="C739" s="80" t="s">
        <v>1716</v>
      </c>
      <c r="D739" s="80" t="s">
        <v>1454</v>
      </c>
      <c r="E739" s="81">
        <v>57637</v>
      </c>
      <c r="F739" s="94"/>
      <c r="G739" s="111"/>
      <c r="H739" s="80" t="s">
        <v>14</v>
      </c>
      <c r="I739" s="80" t="s">
        <v>15</v>
      </c>
    </row>
    <row r="740" spans="1:9" ht="15.75" x14ac:dyDescent="0.25">
      <c r="A740" s="86" t="s">
        <v>3185</v>
      </c>
      <c r="B740" s="86" t="s">
        <v>615</v>
      </c>
      <c r="C740" s="76" t="s">
        <v>195</v>
      </c>
      <c r="D740" s="76" t="s">
        <v>510</v>
      </c>
      <c r="E740" s="94">
        <v>57517</v>
      </c>
      <c r="F740" s="94"/>
      <c r="G740" s="111"/>
      <c r="H740" s="76" t="s">
        <v>59</v>
      </c>
      <c r="I740" s="80" t="s">
        <v>60</v>
      </c>
    </row>
    <row r="741" spans="1:9" ht="15.75" x14ac:dyDescent="0.25">
      <c r="A741" s="79" t="s">
        <v>1220</v>
      </c>
      <c r="B741" s="79" t="s">
        <v>50</v>
      </c>
      <c r="C741" s="80" t="s">
        <v>195</v>
      </c>
      <c r="D741" s="80" t="s">
        <v>4365</v>
      </c>
      <c r="E741" s="81">
        <v>57472</v>
      </c>
      <c r="F741" s="94"/>
      <c r="G741" s="111"/>
      <c r="H741" s="80" t="s">
        <v>59</v>
      </c>
      <c r="I741" s="80" t="s">
        <v>60</v>
      </c>
    </row>
    <row r="742" spans="1:9" ht="15.75" x14ac:dyDescent="0.25">
      <c r="A742" s="79" t="s">
        <v>786</v>
      </c>
      <c r="B742" s="79" t="s">
        <v>787</v>
      </c>
      <c r="C742" s="80" t="s">
        <v>195</v>
      </c>
      <c r="D742" s="80" t="s">
        <v>380</v>
      </c>
      <c r="E742" s="81">
        <v>57472</v>
      </c>
      <c r="F742" s="94"/>
      <c r="G742" s="111"/>
      <c r="H742" s="80" t="s">
        <v>59</v>
      </c>
      <c r="I742" s="80" t="s">
        <v>60</v>
      </c>
    </row>
    <row r="743" spans="1:9" ht="15.75" x14ac:dyDescent="0.25">
      <c r="A743" s="79" t="s">
        <v>989</v>
      </c>
      <c r="B743" s="79" t="s">
        <v>548</v>
      </c>
      <c r="C743" s="80" t="s">
        <v>1696</v>
      </c>
      <c r="D743" s="80" t="s">
        <v>72</v>
      </c>
      <c r="E743" s="81">
        <v>57451</v>
      </c>
      <c r="F743" s="94"/>
      <c r="G743" s="111"/>
      <c r="H743" s="80" t="s">
        <v>14</v>
      </c>
      <c r="I743" s="80" t="s">
        <v>15</v>
      </c>
    </row>
    <row r="744" spans="1:9" ht="15.75" x14ac:dyDescent="0.25">
      <c r="A744" s="79" t="s">
        <v>1732</v>
      </c>
      <c r="B744" s="79" t="s">
        <v>351</v>
      </c>
      <c r="C744" s="80" t="s">
        <v>1733</v>
      </c>
      <c r="D744" s="80" t="s">
        <v>234</v>
      </c>
      <c r="E744" s="81">
        <v>57404</v>
      </c>
      <c r="F744" s="94"/>
      <c r="G744" s="111"/>
      <c r="H744" s="80" t="s">
        <v>14</v>
      </c>
      <c r="I744" s="80" t="s">
        <v>15</v>
      </c>
    </row>
    <row r="745" spans="1:9" ht="15.75" x14ac:dyDescent="0.25">
      <c r="A745" s="79" t="s">
        <v>3596</v>
      </c>
      <c r="B745" s="79" t="s">
        <v>35</v>
      </c>
      <c r="C745" s="80" t="s">
        <v>195</v>
      </c>
      <c r="D745" s="80" t="s">
        <v>459</v>
      </c>
      <c r="E745" s="81">
        <v>57387</v>
      </c>
      <c r="F745" s="94"/>
      <c r="G745" s="111"/>
      <c r="H745" s="80" t="s">
        <v>59</v>
      </c>
      <c r="I745" s="80" t="s">
        <v>60</v>
      </c>
    </row>
    <row r="746" spans="1:9" ht="15.75" x14ac:dyDescent="0.25">
      <c r="A746" s="86" t="s">
        <v>3654</v>
      </c>
      <c r="B746" s="86" t="s">
        <v>495</v>
      </c>
      <c r="C746" s="76" t="s">
        <v>3655</v>
      </c>
      <c r="D746" s="76" t="s">
        <v>120</v>
      </c>
      <c r="E746" s="94">
        <v>57348</v>
      </c>
      <c r="F746" s="94"/>
      <c r="G746" s="111"/>
      <c r="H746" s="76" t="s">
        <v>14</v>
      </c>
      <c r="I746" s="76" t="s">
        <v>15</v>
      </c>
    </row>
    <row r="747" spans="1:9" ht="15.75" x14ac:dyDescent="0.25">
      <c r="A747" s="79" t="s">
        <v>1364</v>
      </c>
      <c r="B747" s="79" t="s">
        <v>349</v>
      </c>
      <c r="C747" s="80" t="s">
        <v>1563</v>
      </c>
      <c r="D747" s="80" t="s">
        <v>53</v>
      </c>
      <c r="E747" s="81">
        <v>57310</v>
      </c>
      <c r="F747" s="94"/>
      <c r="G747" s="111"/>
      <c r="H747" s="80" t="s">
        <v>14</v>
      </c>
      <c r="I747" s="80" t="s">
        <v>15</v>
      </c>
    </row>
    <row r="748" spans="1:9" ht="15.75" x14ac:dyDescent="0.25">
      <c r="A748" s="79" t="s">
        <v>1339</v>
      </c>
      <c r="B748" s="79" t="s">
        <v>601</v>
      </c>
      <c r="C748" s="80" t="s">
        <v>195</v>
      </c>
      <c r="D748" s="80" t="s">
        <v>459</v>
      </c>
      <c r="E748" s="81">
        <v>57290</v>
      </c>
      <c r="F748" s="94"/>
      <c r="G748" s="111"/>
      <c r="H748" s="80" t="s">
        <v>59</v>
      </c>
      <c r="I748" s="80" t="s">
        <v>60</v>
      </c>
    </row>
    <row r="749" spans="1:9" ht="15.75" x14ac:dyDescent="0.25">
      <c r="A749" s="79" t="s">
        <v>4018</v>
      </c>
      <c r="B749" s="79" t="s">
        <v>760</v>
      </c>
      <c r="C749" s="80" t="s">
        <v>4019</v>
      </c>
      <c r="D749" s="80" t="s">
        <v>1702</v>
      </c>
      <c r="E749" s="81">
        <v>57228</v>
      </c>
      <c r="F749" s="94"/>
      <c r="G749" s="111"/>
      <c r="H749" s="80" t="s">
        <v>14</v>
      </c>
      <c r="I749" s="80" t="s">
        <v>15</v>
      </c>
    </row>
    <row r="750" spans="1:9" ht="15.75" x14ac:dyDescent="0.25">
      <c r="A750" s="79" t="s">
        <v>1371</v>
      </c>
      <c r="B750" s="79" t="s">
        <v>1372</v>
      </c>
      <c r="C750" s="80" t="s">
        <v>4366</v>
      </c>
      <c r="D750" s="80" t="s">
        <v>541</v>
      </c>
      <c r="E750" s="81">
        <v>57222</v>
      </c>
      <c r="F750" s="81">
        <v>2000</v>
      </c>
      <c r="G750" s="111"/>
      <c r="H750" s="80" t="s">
        <v>59</v>
      </c>
      <c r="I750" s="80" t="s">
        <v>60</v>
      </c>
    </row>
    <row r="751" spans="1:9" ht="15.75" x14ac:dyDescent="0.25">
      <c r="A751" s="86" t="s">
        <v>1564</v>
      </c>
      <c r="B751" s="86" t="s">
        <v>139</v>
      </c>
      <c r="C751" s="76" t="s">
        <v>1184</v>
      </c>
      <c r="D751" s="76" t="s">
        <v>53</v>
      </c>
      <c r="E751" s="94">
        <v>57201</v>
      </c>
      <c r="F751" s="94"/>
      <c r="G751" s="111"/>
      <c r="H751" s="76" t="s">
        <v>14</v>
      </c>
      <c r="I751" s="76" t="s">
        <v>15</v>
      </c>
    </row>
    <row r="752" spans="1:9" ht="15.75" x14ac:dyDescent="0.25">
      <c r="A752" s="79" t="s">
        <v>4367</v>
      </c>
      <c r="B752" s="79" t="s">
        <v>495</v>
      </c>
      <c r="C752" s="80" t="s">
        <v>4368</v>
      </c>
      <c r="D752" s="80" t="s">
        <v>1272</v>
      </c>
      <c r="E752" s="81">
        <v>57173</v>
      </c>
      <c r="F752" s="94"/>
      <c r="G752" s="111"/>
      <c r="H752" s="80" t="s">
        <v>14</v>
      </c>
      <c r="I752" s="80" t="s">
        <v>15</v>
      </c>
    </row>
    <row r="753" spans="1:9" ht="15.75" x14ac:dyDescent="0.25">
      <c r="A753" s="79" t="s">
        <v>378</v>
      </c>
      <c r="B753" s="79" t="s">
        <v>210</v>
      </c>
      <c r="C753" s="80" t="s">
        <v>195</v>
      </c>
      <c r="D753" s="80" t="s">
        <v>189</v>
      </c>
      <c r="E753" s="81">
        <v>57110</v>
      </c>
      <c r="F753" s="94"/>
      <c r="G753" s="111"/>
      <c r="H753" s="80" t="s">
        <v>59</v>
      </c>
      <c r="I753" s="80" t="s">
        <v>60</v>
      </c>
    </row>
    <row r="754" spans="1:9" ht="15.75" x14ac:dyDescent="0.25">
      <c r="A754" s="79" t="s">
        <v>1758</v>
      </c>
      <c r="B754" s="79" t="s">
        <v>210</v>
      </c>
      <c r="C754" s="80" t="s">
        <v>1027</v>
      </c>
      <c r="D754" s="80" t="s">
        <v>53</v>
      </c>
      <c r="E754" s="81">
        <v>57000</v>
      </c>
      <c r="F754" s="94"/>
      <c r="G754" s="111"/>
      <c r="H754" s="80" t="s">
        <v>14</v>
      </c>
      <c r="I754" s="80" t="s">
        <v>15</v>
      </c>
    </row>
    <row r="755" spans="1:9" ht="15.75" x14ac:dyDescent="0.25">
      <c r="A755" s="79" t="s">
        <v>1385</v>
      </c>
      <c r="B755" s="79" t="s">
        <v>1386</v>
      </c>
      <c r="C755" s="80" t="s">
        <v>201</v>
      </c>
      <c r="D755" s="80" t="s">
        <v>270</v>
      </c>
      <c r="E755" s="81">
        <v>57000</v>
      </c>
      <c r="F755" s="94"/>
      <c r="G755" s="111"/>
      <c r="H755" s="80" t="s">
        <v>59</v>
      </c>
      <c r="I755" s="80" t="s">
        <v>60</v>
      </c>
    </row>
    <row r="756" spans="1:9" ht="15.75" x14ac:dyDescent="0.25">
      <c r="A756" s="86" t="s">
        <v>1439</v>
      </c>
      <c r="B756" s="86" t="s">
        <v>147</v>
      </c>
      <c r="C756" s="76" t="s">
        <v>201</v>
      </c>
      <c r="D756" s="76" t="s">
        <v>163</v>
      </c>
      <c r="E756" s="94">
        <v>57000</v>
      </c>
      <c r="F756" s="94"/>
      <c r="G756" s="111"/>
      <c r="H756" s="76" t="s">
        <v>59</v>
      </c>
      <c r="I756" s="80" t="s">
        <v>60</v>
      </c>
    </row>
    <row r="757" spans="1:9" ht="15.75" x14ac:dyDescent="0.25">
      <c r="A757" s="79" t="s">
        <v>1521</v>
      </c>
      <c r="B757" s="79" t="s">
        <v>1100</v>
      </c>
      <c r="C757" s="80" t="s">
        <v>201</v>
      </c>
      <c r="D757" s="80" t="s">
        <v>57</v>
      </c>
      <c r="E757" s="81">
        <v>57000</v>
      </c>
      <c r="F757" s="94"/>
      <c r="G757" s="111"/>
      <c r="H757" s="80" t="s">
        <v>59</v>
      </c>
      <c r="I757" s="80" t="s">
        <v>60</v>
      </c>
    </row>
    <row r="758" spans="1:9" ht="15.75" x14ac:dyDescent="0.25">
      <c r="A758" s="79" t="s">
        <v>4003</v>
      </c>
      <c r="B758" s="79" t="s">
        <v>118</v>
      </c>
      <c r="C758" s="80" t="s">
        <v>201</v>
      </c>
      <c r="D758" s="80" t="s">
        <v>3880</v>
      </c>
      <c r="E758" s="81">
        <v>57000</v>
      </c>
      <c r="F758" s="116"/>
      <c r="G758" s="94"/>
      <c r="H758" s="80" t="s">
        <v>59</v>
      </c>
      <c r="I758" s="80" t="s">
        <v>60</v>
      </c>
    </row>
    <row r="759" spans="1:9" ht="15.75" x14ac:dyDescent="0.25">
      <c r="A759" s="79" t="s">
        <v>21</v>
      </c>
      <c r="B759" s="79" t="s">
        <v>781</v>
      </c>
      <c r="C759" s="80" t="s">
        <v>201</v>
      </c>
      <c r="D759" s="80" t="s">
        <v>297</v>
      </c>
      <c r="E759" s="81">
        <v>57000</v>
      </c>
      <c r="F759" s="94"/>
      <c r="G759" s="111"/>
      <c r="H759" s="80" t="s">
        <v>59</v>
      </c>
      <c r="I759" s="80" t="s">
        <v>60</v>
      </c>
    </row>
    <row r="760" spans="1:9" ht="15.75" x14ac:dyDescent="0.25">
      <c r="A760" s="79" t="s">
        <v>1346</v>
      </c>
      <c r="B760" s="79" t="s">
        <v>1347</v>
      </c>
      <c r="C760" s="80" t="s">
        <v>201</v>
      </c>
      <c r="D760" s="80" t="s">
        <v>297</v>
      </c>
      <c r="E760" s="81">
        <v>57000</v>
      </c>
      <c r="F760" s="94"/>
      <c r="G760" s="111"/>
      <c r="H760" s="80" t="s">
        <v>59</v>
      </c>
      <c r="I760" s="80" t="s">
        <v>60</v>
      </c>
    </row>
    <row r="761" spans="1:9" ht="15.75" x14ac:dyDescent="0.25">
      <c r="A761" s="79" t="s">
        <v>1318</v>
      </c>
      <c r="B761" s="79" t="s">
        <v>344</v>
      </c>
      <c r="C761" s="80" t="s">
        <v>201</v>
      </c>
      <c r="D761" s="80" t="s">
        <v>463</v>
      </c>
      <c r="E761" s="81">
        <v>57000</v>
      </c>
      <c r="F761" s="94"/>
      <c r="G761" s="111"/>
      <c r="H761" s="80" t="s">
        <v>59</v>
      </c>
      <c r="I761" s="80" t="s">
        <v>60</v>
      </c>
    </row>
    <row r="762" spans="1:9" ht="15.75" x14ac:dyDescent="0.25">
      <c r="A762" s="79" t="s">
        <v>3619</v>
      </c>
      <c r="B762" s="79" t="s">
        <v>1194</v>
      </c>
      <c r="C762" s="80" t="s">
        <v>201</v>
      </c>
      <c r="D762" s="80" t="s">
        <v>385</v>
      </c>
      <c r="E762" s="81">
        <v>57000</v>
      </c>
      <c r="F762" s="94"/>
      <c r="G762" s="111"/>
      <c r="H762" s="80" t="s">
        <v>59</v>
      </c>
      <c r="I762" s="80" t="s">
        <v>60</v>
      </c>
    </row>
    <row r="763" spans="1:9" ht="15.75" x14ac:dyDescent="0.25">
      <c r="A763" s="79" t="s">
        <v>2762</v>
      </c>
      <c r="B763" s="79" t="s">
        <v>2763</v>
      </c>
      <c r="C763" s="80" t="s">
        <v>195</v>
      </c>
      <c r="D763" s="80" t="s">
        <v>410</v>
      </c>
      <c r="E763" s="81">
        <v>56946</v>
      </c>
      <c r="F763" s="94"/>
      <c r="G763" s="111"/>
      <c r="H763" s="80" t="s">
        <v>59</v>
      </c>
      <c r="I763" s="80" t="s">
        <v>60</v>
      </c>
    </row>
    <row r="764" spans="1:9" ht="15.75" x14ac:dyDescent="0.25">
      <c r="A764" s="79" t="s">
        <v>313</v>
      </c>
      <c r="B764" s="79" t="s">
        <v>1192</v>
      </c>
      <c r="C764" s="80" t="s">
        <v>195</v>
      </c>
      <c r="D764" s="80" t="s">
        <v>258</v>
      </c>
      <c r="E764" s="81">
        <v>56821</v>
      </c>
      <c r="F764" s="94"/>
      <c r="G764" s="111"/>
      <c r="H764" s="80" t="s">
        <v>59</v>
      </c>
      <c r="I764" s="80" t="s">
        <v>60</v>
      </c>
    </row>
    <row r="765" spans="1:9" ht="15.75" x14ac:dyDescent="0.25">
      <c r="A765" s="79" t="s">
        <v>1398</v>
      </c>
      <c r="B765" s="79" t="s">
        <v>147</v>
      </c>
      <c r="C765" s="80" t="s">
        <v>195</v>
      </c>
      <c r="D765" s="80" t="s">
        <v>463</v>
      </c>
      <c r="E765" s="81">
        <v>56781</v>
      </c>
      <c r="F765" s="94"/>
      <c r="G765" s="111"/>
      <c r="H765" s="80" t="s">
        <v>59</v>
      </c>
      <c r="I765" s="80" t="s">
        <v>60</v>
      </c>
    </row>
    <row r="766" spans="1:9" ht="15.75" x14ac:dyDescent="0.25">
      <c r="A766" s="79" t="s">
        <v>1414</v>
      </c>
      <c r="B766" s="79" t="s">
        <v>254</v>
      </c>
      <c r="C766" s="80" t="s">
        <v>195</v>
      </c>
      <c r="D766" s="80" t="s">
        <v>508</v>
      </c>
      <c r="E766" s="81">
        <v>56758</v>
      </c>
      <c r="F766" s="94"/>
      <c r="G766" s="111"/>
      <c r="H766" s="80" t="s">
        <v>59</v>
      </c>
      <c r="I766" s="80" t="s">
        <v>60</v>
      </c>
    </row>
    <row r="767" spans="1:9" ht="15.75" x14ac:dyDescent="0.25">
      <c r="A767" s="86" t="s">
        <v>2787</v>
      </c>
      <c r="B767" s="86" t="s">
        <v>1111</v>
      </c>
      <c r="C767" s="76" t="s">
        <v>2839</v>
      </c>
      <c r="D767" s="76" t="s">
        <v>1725</v>
      </c>
      <c r="E767" s="94">
        <v>56723</v>
      </c>
      <c r="F767" s="94"/>
      <c r="G767" s="111"/>
      <c r="H767" s="76" t="s">
        <v>14</v>
      </c>
      <c r="I767" s="76" t="s">
        <v>15</v>
      </c>
    </row>
    <row r="768" spans="1:9" ht="15.75" x14ac:dyDescent="0.25">
      <c r="A768" s="79" t="s">
        <v>4008</v>
      </c>
      <c r="B768" s="79" t="s">
        <v>1827</v>
      </c>
      <c r="C768" s="80" t="s">
        <v>588</v>
      </c>
      <c r="D768" s="80" t="s">
        <v>385</v>
      </c>
      <c r="E768" s="81">
        <v>56700</v>
      </c>
      <c r="F768" s="94"/>
      <c r="G768" s="111"/>
      <c r="H768" s="80" t="s">
        <v>59</v>
      </c>
      <c r="I768" s="80" t="s">
        <v>60</v>
      </c>
    </row>
    <row r="769" spans="1:9" ht="15.75" x14ac:dyDescent="0.25">
      <c r="A769" s="79" t="s">
        <v>209</v>
      </c>
      <c r="B769" s="79" t="s">
        <v>772</v>
      </c>
      <c r="C769" s="80" t="s">
        <v>1266</v>
      </c>
      <c r="D769" s="80" t="s">
        <v>1261</v>
      </c>
      <c r="E769" s="81">
        <v>56688</v>
      </c>
      <c r="F769" s="94"/>
      <c r="G769" s="111"/>
      <c r="H769" s="80" t="s">
        <v>14</v>
      </c>
      <c r="I769" s="80" t="s">
        <v>15</v>
      </c>
    </row>
    <row r="770" spans="1:9" ht="15.75" x14ac:dyDescent="0.25">
      <c r="A770" s="79" t="s">
        <v>1636</v>
      </c>
      <c r="B770" s="79" t="s">
        <v>918</v>
      </c>
      <c r="C770" s="80" t="s">
        <v>4023</v>
      </c>
      <c r="D770" s="80" t="s">
        <v>694</v>
      </c>
      <c r="E770" s="81">
        <v>56688</v>
      </c>
      <c r="F770" s="94"/>
      <c r="G770" s="111"/>
      <c r="H770" s="80" t="s">
        <v>14</v>
      </c>
      <c r="I770" s="80" t="s">
        <v>15</v>
      </c>
    </row>
    <row r="771" spans="1:9" ht="15.75" x14ac:dyDescent="0.25">
      <c r="A771" s="79" t="s">
        <v>1446</v>
      </c>
      <c r="B771" s="79" t="s">
        <v>1447</v>
      </c>
      <c r="C771" s="80" t="s">
        <v>195</v>
      </c>
      <c r="D771" s="80" t="s">
        <v>189</v>
      </c>
      <c r="E771" s="81">
        <v>56635</v>
      </c>
      <c r="F771" s="94"/>
      <c r="G771" s="111"/>
      <c r="H771" s="80" t="s">
        <v>59</v>
      </c>
      <c r="I771" s="80" t="s">
        <v>60</v>
      </c>
    </row>
    <row r="772" spans="1:9" ht="15.75" x14ac:dyDescent="0.25">
      <c r="A772" s="86" t="s">
        <v>659</v>
      </c>
      <c r="B772" s="86" t="s">
        <v>8</v>
      </c>
      <c r="C772" s="76" t="s">
        <v>1940</v>
      </c>
      <c r="D772" s="76" t="s">
        <v>570</v>
      </c>
      <c r="E772" s="94">
        <v>56610</v>
      </c>
      <c r="F772" s="81">
        <v>2000</v>
      </c>
      <c r="G772" s="111"/>
      <c r="H772" s="76" t="s">
        <v>14</v>
      </c>
      <c r="I772" s="76" t="s">
        <v>15</v>
      </c>
    </row>
    <row r="773" spans="1:9" ht="15.75" x14ac:dyDescent="0.25">
      <c r="A773" s="86" t="s">
        <v>1745</v>
      </c>
      <c r="B773" s="86" t="s">
        <v>838</v>
      </c>
      <c r="C773" s="76" t="s">
        <v>1746</v>
      </c>
      <c r="D773" s="76" t="s">
        <v>240</v>
      </c>
      <c r="E773" s="94">
        <v>56578</v>
      </c>
      <c r="F773" s="94"/>
      <c r="G773" s="111"/>
      <c r="H773" s="76" t="s">
        <v>14</v>
      </c>
      <c r="I773" s="76" t="s">
        <v>15</v>
      </c>
    </row>
    <row r="774" spans="1:9" ht="15.75" x14ac:dyDescent="0.25">
      <c r="A774" s="79" t="s">
        <v>432</v>
      </c>
      <c r="B774" s="79" t="s">
        <v>184</v>
      </c>
      <c r="C774" s="80" t="s">
        <v>195</v>
      </c>
      <c r="D774" s="80" t="s">
        <v>3880</v>
      </c>
      <c r="E774" s="81">
        <v>56559</v>
      </c>
      <c r="F774" s="94"/>
      <c r="G774" s="111"/>
      <c r="H774" s="80" t="s">
        <v>59</v>
      </c>
      <c r="I774" s="80" t="s">
        <v>60</v>
      </c>
    </row>
    <row r="775" spans="1:9" ht="15.75" x14ac:dyDescent="0.25">
      <c r="A775" s="79" t="s">
        <v>1375</v>
      </c>
      <c r="B775" s="79" t="s">
        <v>50</v>
      </c>
      <c r="C775" s="80" t="s">
        <v>3672</v>
      </c>
      <c r="D775" s="80" t="s">
        <v>435</v>
      </c>
      <c r="E775" s="81">
        <v>56519</v>
      </c>
      <c r="F775" s="94"/>
      <c r="G775" s="111"/>
      <c r="H775" s="80" t="s">
        <v>14</v>
      </c>
      <c r="I775" s="80" t="s">
        <v>15</v>
      </c>
    </row>
    <row r="776" spans="1:9" ht="15.75" x14ac:dyDescent="0.25">
      <c r="A776" s="79" t="s">
        <v>1327</v>
      </c>
      <c r="B776" s="79" t="s">
        <v>918</v>
      </c>
      <c r="C776" s="80" t="s">
        <v>201</v>
      </c>
      <c r="D776" s="80" t="s">
        <v>2582</v>
      </c>
      <c r="E776" s="81">
        <v>56500</v>
      </c>
      <c r="F776" s="94"/>
      <c r="G776" s="111"/>
      <c r="H776" s="80" t="s">
        <v>59</v>
      </c>
      <c r="I776" s="80" t="s">
        <v>60</v>
      </c>
    </row>
    <row r="777" spans="1:9" ht="15.75" x14ac:dyDescent="0.25">
      <c r="A777" s="79" t="s">
        <v>4007</v>
      </c>
      <c r="B777" s="79" t="s">
        <v>760</v>
      </c>
      <c r="C777" s="80" t="s">
        <v>201</v>
      </c>
      <c r="D777" s="80" t="s">
        <v>2582</v>
      </c>
      <c r="E777" s="81">
        <v>56500</v>
      </c>
      <c r="F777" s="94"/>
      <c r="G777" s="111"/>
      <c r="H777" s="80" t="s">
        <v>59</v>
      </c>
      <c r="I777" s="80" t="s">
        <v>60</v>
      </c>
    </row>
    <row r="778" spans="1:9" ht="15.75" x14ac:dyDescent="0.25">
      <c r="A778" s="79" t="s">
        <v>1428</v>
      </c>
      <c r="B778" s="79" t="s">
        <v>17</v>
      </c>
      <c r="C778" s="80" t="s">
        <v>201</v>
      </c>
      <c r="D778" s="80" t="s">
        <v>221</v>
      </c>
      <c r="E778" s="81">
        <v>56500</v>
      </c>
      <c r="F778" s="94"/>
      <c r="G778" s="111"/>
      <c r="H778" s="80" t="s">
        <v>59</v>
      </c>
      <c r="I778" s="80" t="s">
        <v>60</v>
      </c>
    </row>
    <row r="779" spans="1:9" ht="15.75" x14ac:dyDescent="0.25">
      <c r="A779" s="79" t="s">
        <v>454</v>
      </c>
      <c r="B779" s="79" t="s">
        <v>836</v>
      </c>
      <c r="C779" s="80" t="s">
        <v>201</v>
      </c>
      <c r="D779" s="80" t="s">
        <v>221</v>
      </c>
      <c r="E779" s="81">
        <v>56500</v>
      </c>
      <c r="F779" s="94"/>
      <c r="G779" s="111"/>
      <c r="H779" s="80" t="s">
        <v>59</v>
      </c>
      <c r="I779" s="80" t="s">
        <v>60</v>
      </c>
    </row>
    <row r="780" spans="1:9" ht="15.75" x14ac:dyDescent="0.25">
      <c r="A780" s="79" t="s">
        <v>4004</v>
      </c>
      <c r="B780" s="79" t="s">
        <v>358</v>
      </c>
      <c r="C780" s="80" t="s">
        <v>201</v>
      </c>
      <c r="D780" s="80" t="s">
        <v>258</v>
      </c>
      <c r="E780" s="81">
        <v>56500</v>
      </c>
      <c r="F780" s="94"/>
      <c r="G780" s="111"/>
      <c r="H780" s="80" t="s">
        <v>59</v>
      </c>
      <c r="I780" s="80" t="s">
        <v>60</v>
      </c>
    </row>
    <row r="781" spans="1:9" ht="15.75" x14ac:dyDescent="0.25">
      <c r="A781" s="86" t="s">
        <v>2405</v>
      </c>
      <c r="B781" s="86" t="s">
        <v>1499</v>
      </c>
      <c r="C781" s="76" t="s">
        <v>3662</v>
      </c>
      <c r="D781" s="76" t="s">
        <v>270</v>
      </c>
      <c r="E781" s="94">
        <v>56498</v>
      </c>
      <c r="F781" s="94"/>
      <c r="G781" s="111"/>
      <c r="H781" s="76" t="s">
        <v>14</v>
      </c>
      <c r="I781" s="76" t="s">
        <v>15</v>
      </c>
    </row>
    <row r="782" spans="1:9" ht="15.75" x14ac:dyDescent="0.25">
      <c r="A782" s="79" t="s">
        <v>1363</v>
      </c>
      <c r="B782" s="79" t="s">
        <v>520</v>
      </c>
      <c r="C782" s="80" t="s">
        <v>1027</v>
      </c>
      <c r="D782" s="80" t="s">
        <v>53</v>
      </c>
      <c r="E782" s="81">
        <v>56423</v>
      </c>
      <c r="F782" s="94"/>
      <c r="G782" s="111"/>
      <c r="H782" s="80" t="s">
        <v>14</v>
      </c>
      <c r="I782" s="80" t="s">
        <v>15</v>
      </c>
    </row>
    <row r="783" spans="1:9" ht="15.75" x14ac:dyDescent="0.25">
      <c r="A783" s="79" t="s">
        <v>1623</v>
      </c>
      <c r="B783" s="79" t="s">
        <v>774</v>
      </c>
      <c r="C783" s="80" t="s">
        <v>359</v>
      </c>
      <c r="D783" s="80" t="s">
        <v>570</v>
      </c>
      <c r="E783" s="81">
        <v>56413</v>
      </c>
      <c r="F783" s="94"/>
      <c r="G783" s="111"/>
      <c r="H783" s="80" t="s">
        <v>14</v>
      </c>
      <c r="I783" s="80" t="s">
        <v>15</v>
      </c>
    </row>
    <row r="784" spans="1:9" ht="15.75" x14ac:dyDescent="0.25">
      <c r="A784" s="86" t="s">
        <v>3663</v>
      </c>
      <c r="B784" s="86" t="s">
        <v>175</v>
      </c>
      <c r="C784" s="76" t="s">
        <v>3664</v>
      </c>
      <c r="D784" s="76" t="s">
        <v>658</v>
      </c>
      <c r="E784" s="94">
        <v>56397</v>
      </c>
      <c r="F784" s="94"/>
      <c r="G784" s="111"/>
      <c r="H784" s="76" t="s">
        <v>14</v>
      </c>
      <c r="I784" s="76" t="s">
        <v>15</v>
      </c>
    </row>
    <row r="785" spans="1:9" ht="15.75" x14ac:dyDescent="0.25">
      <c r="A785" s="79" t="s">
        <v>1128</v>
      </c>
      <c r="B785" s="79" t="s">
        <v>344</v>
      </c>
      <c r="C785" s="80" t="s">
        <v>201</v>
      </c>
      <c r="D785" s="80" t="s">
        <v>258</v>
      </c>
      <c r="E785" s="81">
        <v>56376</v>
      </c>
      <c r="F785" s="94"/>
      <c r="G785" s="111"/>
      <c r="H785" s="80" t="s">
        <v>59</v>
      </c>
      <c r="I785" s="80" t="s">
        <v>60</v>
      </c>
    </row>
    <row r="786" spans="1:9" ht="15.75" x14ac:dyDescent="0.25">
      <c r="A786" s="79" t="s">
        <v>1105</v>
      </c>
      <c r="B786" s="79" t="s">
        <v>1106</v>
      </c>
      <c r="C786" s="80" t="s">
        <v>201</v>
      </c>
      <c r="D786" s="80" t="s">
        <v>93</v>
      </c>
      <c r="E786" s="81">
        <v>56375</v>
      </c>
      <c r="F786" s="94"/>
      <c r="G786" s="111"/>
      <c r="H786" s="80" t="s">
        <v>59</v>
      </c>
      <c r="I786" s="80" t="s">
        <v>60</v>
      </c>
    </row>
    <row r="787" spans="1:9" ht="15.75" x14ac:dyDescent="0.25">
      <c r="A787" s="86" t="s">
        <v>4369</v>
      </c>
      <c r="B787" s="86" t="s">
        <v>313</v>
      </c>
      <c r="C787" s="76" t="s">
        <v>4370</v>
      </c>
      <c r="D787" s="76" t="s">
        <v>120</v>
      </c>
      <c r="E787" s="94">
        <v>56343</v>
      </c>
      <c r="F787" s="94"/>
      <c r="G787" s="111"/>
      <c r="H787" s="76" t="s">
        <v>14</v>
      </c>
      <c r="I787" s="76" t="s">
        <v>15</v>
      </c>
    </row>
    <row r="788" spans="1:9" ht="15.75" x14ac:dyDescent="0.25">
      <c r="A788" s="86" t="s">
        <v>4371</v>
      </c>
      <c r="B788" s="86" t="s">
        <v>4372</v>
      </c>
      <c r="C788" s="76" t="s">
        <v>201</v>
      </c>
      <c r="D788" s="76" t="s">
        <v>962</v>
      </c>
      <c r="E788" s="94">
        <v>56343</v>
      </c>
      <c r="F788" s="94"/>
      <c r="G788" s="111"/>
      <c r="H788" s="76" t="s">
        <v>59</v>
      </c>
      <c r="I788" s="80" t="s">
        <v>60</v>
      </c>
    </row>
    <row r="789" spans="1:9" ht="15.75" x14ac:dyDescent="0.25">
      <c r="A789" s="79" t="s">
        <v>1783</v>
      </c>
      <c r="B789" s="79" t="s">
        <v>4373</v>
      </c>
      <c r="C789" s="80" t="s">
        <v>1785</v>
      </c>
      <c r="D789" s="80" t="s">
        <v>812</v>
      </c>
      <c r="E789" s="81">
        <v>56334</v>
      </c>
      <c r="F789" s="94"/>
      <c r="G789" s="111"/>
      <c r="H789" s="80" t="s">
        <v>14</v>
      </c>
      <c r="I789" s="80" t="s">
        <v>15</v>
      </c>
    </row>
    <row r="790" spans="1:9" ht="15.75" x14ac:dyDescent="0.25">
      <c r="A790" s="79" t="s">
        <v>1275</v>
      </c>
      <c r="B790" s="79" t="s">
        <v>1265</v>
      </c>
      <c r="C790" s="80" t="s">
        <v>4374</v>
      </c>
      <c r="D790" s="80" t="s">
        <v>321</v>
      </c>
      <c r="E790" s="81">
        <v>56290</v>
      </c>
      <c r="F790" s="94"/>
      <c r="G790" s="111"/>
      <c r="H790" s="80" t="s">
        <v>14</v>
      </c>
      <c r="I790" s="80" t="s">
        <v>15</v>
      </c>
    </row>
    <row r="791" spans="1:9" ht="15.75" x14ac:dyDescent="0.25">
      <c r="A791" s="79" t="s">
        <v>1810</v>
      </c>
      <c r="B791" s="79" t="s">
        <v>282</v>
      </c>
      <c r="C791" s="80" t="s">
        <v>4027</v>
      </c>
      <c r="D791" s="80" t="s">
        <v>96</v>
      </c>
      <c r="E791" s="81">
        <v>56236</v>
      </c>
      <c r="F791" s="94"/>
      <c r="G791" s="111"/>
      <c r="H791" s="80" t="s">
        <v>14</v>
      </c>
      <c r="I791" s="80" t="s">
        <v>15</v>
      </c>
    </row>
    <row r="792" spans="1:9" ht="15.75" x14ac:dyDescent="0.25">
      <c r="A792" s="79" t="s">
        <v>1790</v>
      </c>
      <c r="B792" s="79" t="s">
        <v>495</v>
      </c>
      <c r="C792" s="80" t="s">
        <v>1791</v>
      </c>
      <c r="D792" s="80" t="s">
        <v>270</v>
      </c>
      <c r="E792" s="81">
        <v>56163</v>
      </c>
      <c r="F792" s="94"/>
      <c r="G792" s="111"/>
      <c r="H792" s="80" t="s">
        <v>14</v>
      </c>
      <c r="I792" s="80" t="s">
        <v>15</v>
      </c>
    </row>
    <row r="793" spans="1:9" ht="15.75" x14ac:dyDescent="0.25">
      <c r="A793" s="86" t="s">
        <v>1500</v>
      </c>
      <c r="B793" s="86" t="s">
        <v>127</v>
      </c>
      <c r="C793" s="76" t="s">
        <v>712</v>
      </c>
      <c r="D793" s="76" t="s">
        <v>258</v>
      </c>
      <c r="E793" s="94">
        <v>56142</v>
      </c>
      <c r="F793" s="94"/>
      <c r="G793" s="111"/>
      <c r="H793" s="76" t="s">
        <v>59</v>
      </c>
      <c r="I793" s="80" t="s">
        <v>60</v>
      </c>
    </row>
    <row r="794" spans="1:9" ht="15.75" x14ac:dyDescent="0.25">
      <c r="A794" s="86" t="s">
        <v>1792</v>
      </c>
      <c r="B794" s="86" t="s">
        <v>587</v>
      </c>
      <c r="C794" s="76" t="s">
        <v>1793</v>
      </c>
      <c r="D794" s="76" t="s">
        <v>48</v>
      </c>
      <c r="E794" s="94">
        <v>56100</v>
      </c>
      <c r="F794" s="94"/>
      <c r="G794" s="81"/>
      <c r="H794" s="76" t="s">
        <v>14</v>
      </c>
      <c r="I794" s="76" t="s">
        <v>15</v>
      </c>
    </row>
    <row r="795" spans="1:9" ht="15.75" x14ac:dyDescent="0.25">
      <c r="A795" s="79" t="s">
        <v>3432</v>
      </c>
      <c r="B795" s="79" t="s">
        <v>893</v>
      </c>
      <c r="C795" s="80" t="s">
        <v>4025</v>
      </c>
      <c r="D795" s="80" t="s">
        <v>666</v>
      </c>
      <c r="E795" s="81">
        <v>56100</v>
      </c>
      <c r="F795" s="94"/>
      <c r="G795" s="111"/>
      <c r="H795" s="80" t="s">
        <v>14</v>
      </c>
      <c r="I795" s="80" t="s">
        <v>15</v>
      </c>
    </row>
    <row r="796" spans="1:9" ht="15.75" x14ac:dyDescent="0.25">
      <c r="A796" s="79" t="s">
        <v>1046</v>
      </c>
      <c r="B796" s="79" t="s">
        <v>609</v>
      </c>
      <c r="C796" s="80" t="s">
        <v>1714</v>
      </c>
      <c r="D796" s="80" t="s">
        <v>1490</v>
      </c>
      <c r="E796" s="81">
        <v>56100</v>
      </c>
      <c r="F796" s="94"/>
      <c r="G796" s="111"/>
      <c r="H796" s="80" t="s">
        <v>14</v>
      </c>
      <c r="I796" s="80" t="s">
        <v>15</v>
      </c>
    </row>
    <row r="797" spans="1:9" ht="15.75" x14ac:dyDescent="0.25">
      <c r="A797" s="79" t="s">
        <v>556</v>
      </c>
      <c r="B797" s="79" t="s">
        <v>1663</v>
      </c>
      <c r="C797" s="80" t="s">
        <v>359</v>
      </c>
      <c r="D797" s="80" t="s">
        <v>1665</v>
      </c>
      <c r="E797" s="81">
        <v>56100</v>
      </c>
      <c r="F797" s="94"/>
      <c r="G797" s="111"/>
      <c r="H797" s="80" t="s">
        <v>14</v>
      </c>
      <c r="I797" s="80" t="s">
        <v>15</v>
      </c>
    </row>
    <row r="798" spans="1:9" ht="15.75" x14ac:dyDescent="0.25">
      <c r="A798" s="79" t="s">
        <v>1794</v>
      </c>
      <c r="B798" s="79" t="s">
        <v>86</v>
      </c>
      <c r="C798" s="80" t="s">
        <v>1795</v>
      </c>
      <c r="D798" s="80" t="s">
        <v>706</v>
      </c>
      <c r="E798" s="81">
        <v>56100</v>
      </c>
      <c r="F798" s="94"/>
      <c r="G798" s="111"/>
      <c r="H798" s="80" t="s">
        <v>14</v>
      </c>
      <c r="I798" s="80" t="s">
        <v>15</v>
      </c>
    </row>
    <row r="799" spans="1:9" ht="15.75" x14ac:dyDescent="0.25">
      <c r="A799" s="79" t="s">
        <v>1203</v>
      </c>
      <c r="B799" s="79" t="s">
        <v>1204</v>
      </c>
      <c r="C799" s="80" t="s">
        <v>201</v>
      </c>
      <c r="D799" s="80" t="s">
        <v>211</v>
      </c>
      <c r="E799" s="81">
        <v>56094</v>
      </c>
      <c r="F799" s="94"/>
      <c r="G799" s="111"/>
      <c r="H799" s="80" t="s">
        <v>59</v>
      </c>
      <c r="I799" s="80" t="s">
        <v>60</v>
      </c>
    </row>
    <row r="800" spans="1:9" ht="15.75" x14ac:dyDescent="0.25">
      <c r="A800" s="79" t="s">
        <v>1506</v>
      </c>
      <c r="B800" s="79" t="s">
        <v>1436</v>
      </c>
      <c r="C800" s="80" t="s">
        <v>588</v>
      </c>
      <c r="D800" s="80" t="s">
        <v>603</v>
      </c>
      <c r="E800" s="81">
        <v>56045</v>
      </c>
      <c r="F800" s="81">
        <v>1125</v>
      </c>
      <c r="G800" s="111"/>
      <c r="H800" s="80" t="s">
        <v>59</v>
      </c>
      <c r="I800" s="80" t="s">
        <v>60</v>
      </c>
    </row>
    <row r="801" spans="1:9" ht="15.75" x14ac:dyDescent="0.25">
      <c r="A801" s="112" t="s">
        <v>4375</v>
      </c>
      <c r="B801" s="112" t="s">
        <v>4376</v>
      </c>
      <c r="C801" s="113" t="s">
        <v>588</v>
      </c>
      <c r="D801" s="113" t="s">
        <v>249</v>
      </c>
      <c r="E801" s="114">
        <v>56000</v>
      </c>
      <c r="F801" s="117"/>
      <c r="G801" s="115"/>
      <c r="H801" s="113" t="s">
        <v>59</v>
      </c>
      <c r="I801" s="80" t="s">
        <v>60</v>
      </c>
    </row>
    <row r="802" spans="1:9" ht="15.75" x14ac:dyDescent="0.25">
      <c r="A802" s="79" t="s">
        <v>1519</v>
      </c>
      <c r="B802" s="79" t="s">
        <v>1520</v>
      </c>
      <c r="C802" s="80" t="s">
        <v>201</v>
      </c>
      <c r="D802" s="80" t="s">
        <v>385</v>
      </c>
      <c r="E802" s="81">
        <v>56000</v>
      </c>
      <c r="F802" s="94"/>
      <c r="G802" s="111"/>
      <c r="H802" s="80" t="s">
        <v>59</v>
      </c>
      <c r="I802" s="80" t="s">
        <v>60</v>
      </c>
    </row>
    <row r="803" spans="1:9" ht="15.75" x14ac:dyDescent="0.25">
      <c r="A803" s="79" t="s">
        <v>1432</v>
      </c>
      <c r="B803" s="79" t="s">
        <v>210</v>
      </c>
      <c r="C803" s="80" t="s">
        <v>712</v>
      </c>
      <c r="D803" s="80" t="s">
        <v>221</v>
      </c>
      <c r="E803" s="81">
        <v>55952</v>
      </c>
      <c r="F803" s="94"/>
      <c r="G803" s="111"/>
      <c r="H803" s="80" t="s">
        <v>59</v>
      </c>
      <c r="I803" s="80" t="s">
        <v>60</v>
      </c>
    </row>
    <row r="804" spans="1:9" ht="15.75" x14ac:dyDescent="0.25">
      <c r="A804" s="79" t="s">
        <v>1144</v>
      </c>
      <c r="B804" s="79" t="s">
        <v>219</v>
      </c>
      <c r="C804" s="80" t="s">
        <v>1888</v>
      </c>
      <c r="D804" s="80" t="s">
        <v>1889</v>
      </c>
      <c r="E804" s="81">
        <v>55886</v>
      </c>
      <c r="F804" s="94"/>
      <c r="G804" s="111"/>
      <c r="H804" s="80" t="s">
        <v>14</v>
      </c>
      <c r="I804" s="80" t="s">
        <v>15</v>
      </c>
    </row>
    <row r="805" spans="1:9" ht="15.75" x14ac:dyDescent="0.25">
      <c r="A805" s="86" t="s">
        <v>1167</v>
      </c>
      <c r="B805" s="86" t="s">
        <v>3981</v>
      </c>
      <c r="C805" s="76" t="s">
        <v>201</v>
      </c>
      <c r="D805" s="76" t="s">
        <v>258</v>
      </c>
      <c r="E805" s="94">
        <v>55884</v>
      </c>
      <c r="F805" s="94"/>
      <c r="G805" s="111"/>
      <c r="H805" s="76" t="s">
        <v>59</v>
      </c>
      <c r="I805" s="80" t="s">
        <v>60</v>
      </c>
    </row>
    <row r="806" spans="1:9" ht="15.75" x14ac:dyDescent="0.25">
      <c r="A806" s="79" t="s">
        <v>4377</v>
      </c>
      <c r="B806" s="79" t="s">
        <v>1052</v>
      </c>
      <c r="C806" s="80" t="s">
        <v>195</v>
      </c>
      <c r="D806" s="80" t="s">
        <v>270</v>
      </c>
      <c r="E806" s="81">
        <v>55847</v>
      </c>
      <c r="F806" s="94"/>
      <c r="G806" s="111"/>
      <c r="H806" s="80" t="s">
        <v>59</v>
      </c>
      <c r="I806" s="80" t="s">
        <v>60</v>
      </c>
    </row>
    <row r="807" spans="1:9" ht="15.75" x14ac:dyDescent="0.25">
      <c r="A807" s="79" t="s">
        <v>4378</v>
      </c>
      <c r="B807" s="79" t="s">
        <v>1076</v>
      </c>
      <c r="C807" s="80" t="s">
        <v>195</v>
      </c>
      <c r="D807" s="80" t="s">
        <v>508</v>
      </c>
      <c r="E807" s="81">
        <v>55823</v>
      </c>
      <c r="F807" s="94"/>
      <c r="G807" s="111"/>
      <c r="H807" s="80" t="s">
        <v>59</v>
      </c>
      <c r="I807" s="80" t="s">
        <v>60</v>
      </c>
    </row>
    <row r="808" spans="1:9" ht="15.75" x14ac:dyDescent="0.25">
      <c r="A808" s="86" t="s">
        <v>3673</v>
      </c>
      <c r="B808" s="86" t="s">
        <v>650</v>
      </c>
      <c r="C808" s="76" t="s">
        <v>3674</v>
      </c>
      <c r="D808" s="76" t="s">
        <v>505</v>
      </c>
      <c r="E808" s="94">
        <v>55789</v>
      </c>
      <c r="F808" s="94"/>
      <c r="G808" s="81"/>
      <c r="H808" s="76" t="s">
        <v>14</v>
      </c>
      <c r="I808" s="76" t="s">
        <v>15</v>
      </c>
    </row>
    <row r="809" spans="1:9" ht="15.75" x14ac:dyDescent="0.25">
      <c r="A809" s="79" t="s">
        <v>874</v>
      </c>
      <c r="B809" s="79" t="s">
        <v>875</v>
      </c>
      <c r="C809" s="80" t="s">
        <v>195</v>
      </c>
      <c r="D809" s="80" t="s">
        <v>625</v>
      </c>
      <c r="E809" s="81">
        <v>55753</v>
      </c>
      <c r="F809" s="94"/>
      <c r="G809" s="111"/>
      <c r="H809" s="80" t="s">
        <v>59</v>
      </c>
      <c r="I809" s="80" t="s">
        <v>60</v>
      </c>
    </row>
    <row r="810" spans="1:9" ht="15.75" x14ac:dyDescent="0.25">
      <c r="A810" s="79" t="s">
        <v>1643</v>
      </c>
      <c r="B810" s="79" t="s">
        <v>749</v>
      </c>
      <c r="C810" s="80" t="s">
        <v>195</v>
      </c>
      <c r="D810" s="80" t="s">
        <v>535</v>
      </c>
      <c r="E810" s="81">
        <v>55738</v>
      </c>
      <c r="F810" s="94"/>
      <c r="G810" s="111"/>
      <c r="H810" s="80" t="s">
        <v>59</v>
      </c>
      <c r="I810" s="80" t="s">
        <v>60</v>
      </c>
    </row>
    <row r="811" spans="1:9" ht="15.75" x14ac:dyDescent="0.25">
      <c r="A811" s="86" t="s">
        <v>1562</v>
      </c>
      <c r="B811" s="86" t="s">
        <v>8</v>
      </c>
      <c r="C811" s="76" t="s">
        <v>1839</v>
      </c>
      <c r="D811" s="76" t="s">
        <v>96</v>
      </c>
      <c r="E811" s="94">
        <v>55721</v>
      </c>
      <c r="F811" s="94"/>
      <c r="G811" s="111"/>
      <c r="H811" s="76" t="s">
        <v>14</v>
      </c>
      <c r="I811" s="76" t="s">
        <v>15</v>
      </c>
    </row>
    <row r="812" spans="1:9" ht="15.75" x14ac:dyDescent="0.25">
      <c r="A812" s="79" t="s">
        <v>1487</v>
      </c>
      <c r="B812" s="79" t="s">
        <v>1488</v>
      </c>
      <c r="C812" s="80" t="s">
        <v>1714</v>
      </c>
      <c r="D812" s="80" t="s">
        <v>1490</v>
      </c>
      <c r="E812" s="81">
        <v>55718</v>
      </c>
      <c r="F812" s="94"/>
      <c r="G812" s="94"/>
      <c r="H812" s="80" t="s">
        <v>14</v>
      </c>
      <c r="I812" s="80" t="s">
        <v>15</v>
      </c>
    </row>
    <row r="813" spans="1:9" ht="15.75" x14ac:dyDescent="0.25">
      <c r="A813" s="79" t="s">
        <v>1179</v>
      </c>
      <c r="B813" s="79" t="s">
        <v>1180</v>
      </c>
      <c r="C813" s="80" t="s">
        <v>201</v>
      </c>
      <c r="D813" s="80" t="s">
        <v>258</v>
      </c>
      <c r="E813" s="81">
        <v>55688</v>
      </c>
      <c r="F813" s="94"/>
      <c r="G813" s="111"/>
      <c r="H813" s="80" t="s">
        <v>59</v>
      </c>
      <c r="I813" s="80" t="s">
        <v>60</v>
      </c>
    </row>
    <row r="814" spans="1:9" ht="15.75" x14ac:dyDescent="0.25">
      <c r="A814" s="79" t="s">
        <v>1178</v>
      </c>
      <c r="B814" s="79" t="s">
        <v>836</v>
      </c>
      <c r="C814" s="80" t="s">
        <v>201</v>
      </c>
      <c r="D814" s="80" t="s">
        <v>258</v>
      </c>
      <c r="E814" s="81">
        <v>55688</v>
      </c>
      <c r="F814" s="94"/>
      <c r="G814" s="111"/>
      <c r="H814" s="80" t="s">
        <v>59</v>
      </c>
      <c r="I814" s="80" t="s">
        <v>60</v>
      </c>
    </row>
    <row r="815" spans="1:9" ht="15.75" x14ac:dyDescent="0.25">
      <c r="A815" s="79" t="s">
        <v>1140</v>
      </c>
      <c r="B815" s="79" t="s">
        <v>1141</v>
      </c>
      <c r="C815" s="80" t="s">
        <v>195</v>
      </c>
      <c r="D815" s="80" t="s">
        <v>490</v>
      </c>
      <c r="E815" s="81">
        <v>55604</v>
      </c>
      <c r="F815" s="94"/>
      <c r="G815" s="111"/>
      <c r="H815" s="80" t="s">
        <v>59</v>
      </c>
      <c r="I815" s="80" t="s">
        <v>60</v>
      </c>
    </row>
    <row r="816" spans="1:9" ht="15.75" x14ac:dyDescent="0.25">
      <c r="A816" s="79" t="s">
        <v>1693</v>
      </c>
      <c r="B816" s="79" t="s">
        <v>1694</v>
      </c>
      <c r="C816" s="80" t="s">
        <v>1695</v>
      </c>
      <c r="D816" s="80" t="s">
        <v>120</v>
      </c>
      <c r="E816" s="81">
        <v>55570</v>
      </c>
      <c r="F816" s="94"/>
      <c r="G816" s="111"/>
      <c r="H816" s="80" t="s">
        <v>14</v>
      </c>
      <c r="I816" s="80" t="s">
        <v>15</v>
      </c>
    </row>
    <row r="817" spans="1:9" ht="15.75" x14ac:dyDescent="0.25">
      <c r="A817" s="79" t="s">
        <v>1218</v>
      </c>
      <c r="B817" s="79" t="s">
        <v>1219</v>
      </c>
      <c r="C817" s="80" t="s">
        <v>195</v>
      </c>
      <c r="D817" s="80" t="s">
        <v>270</v>
      </c>
      <c r="E817" s="81">
        <v>55501</v>
      </c>
      <c r="F817" s="94"/>
      <c r="G817" s="111"/>
      <c r="H817" s="80" t="s">
        <v>59</v>
      </c>
      <c r="I817" s="80" t="s">
        <v>60</v>
      </c>
    </row>
    <row r="818" spans="1:9" ht="15.75" x14ac:dyDescent="0.25">
      <c r="A818" s="79" t="s">
        <v>4009</v>
      </c>
      <c r="B818" s="79" t="s">
        <v>2255</v>
      </c>
      <c r="C818" s="80" t="s">
        <v>201</v>
      </c>
      <c r="D818" s="80" t="s">
        <v>385</v>
      </c>
      <c r="E818" s="81">
        <v>55500</v>
      </c>
      <c r="F818" s="94"/>
      <c r="G818" s="111"/>
      <c r="H818" s="80" t="s">
        <v>59</v>
      </c>
      <c r="I818" s="80" t="s">
        <v>60</v>
      </c>
    </row>
    <row r="819" spans="1:9" ht="15.75" x14ac:dyDescent="0.25">
      <c r="A819" s="79" t="s">
        <v>914</v>
      </c>
      <c r="B819" s="79" t="s">
        <v>313</v>
      </c>
      <c r="C819" s="80" t="s">
        <v>195</v>
      </c>
      <c r="D819" s="80" t="s">
        <v>508</v>
      </c>
      <c r="E819" s="81">
        <v>55474</v>
      </c>
      <c r="F819" s="94"/>
      <c r="G819" s="111"/>
      <c r="H819" s="80" t="s">
        <v>59</v>
      </c>
      <c r="I819" s="80" t="s">
        <v>60</v>
      </c>
    </row>
    <row r="820" spans="1:9" ht="15.75" x14ac:dyDescent="0.25">
      <c r="A820" s="86" t="s">
        <v>1007</v>
      </c>
      <c r="B820" s="86" t="s">
        <v>1008</v>
      </c>
      <c r="C820" s="76" t="s">
        <v>201</v>
      </c>
      <c r="D820" s="76" t="s">
        <v>208</v>
      </c>
      <c r="E820" s="94">
        <v>55444</v>
      </c>
      <c r="F820" s="94"/>
      <c r="G820" s="111"/>
      <c r="H820" s="76" t="s">
        <v>59</v>
      </c>
      <c r="I820" s="80" t="s">
        <v>60</v>
      </c>
    </row>
    <row r="821" spans="1:9" ht="15.75" x14ac:dyDescent="0.25">
      <c r="A821" s="86" t="s">
        <v>1199</v>
      </c>
      <c r="B821" s="86" t="s">
        <v>1200</v>
      </c>
      <c r="C821" s="76" t="s">
        <v>195</v>
      </c>
      <c r="D821" s="76" t="s">
        <v>625</v>
      </c>
      <c r="E821" s="94">
        <v>55361</v>
      </c>
      <c r="F821" s="94"/>
      <c r="G821" s="111"/>
      <c r="H821" s="76" t="s">
        <v>59</v>
      </c>
      <c r="I821" s="80" t="s">
        <v>60</v>
      </c>
    </row>
    <row r="822" spans="1:9" ht="15.75" x14ac:dyDescent="0.25">
      <c r="A822" s="79" t="s">
        <v>1831</v>
      </c>
      <c r="B822" s="79" t="s">
        <v>744</v>
      </c>
      <c r="C822" s="80" t="s">
        <v>1832</v>
      </c>
      <c r="D822" s="80" t="s">
        <v>53</v>
      </c>
      <c r="E822" s="81">
        <v>55333</v>
      </c>
      <c r="F822" s="94"/>
      <c r="G822" s="111"/>
      <c r="H822" s="80" t="s">
        <v>14</v>
      </c>
      <c r="I822" s="80" t="s">
        <v>15</v>
      </c>
    </row>
    <row r="823" spans="1:9" ht="15.75" x14ac:dyDescent="0.25">
      <c r="A823" s="79" t="s">
        <v>1833</v>
      </c>
      <c r="B823" s="79" t="s">
        <v>127</v>
      </c>
      <c r="C823" s="80" t="s">
        <v>1832</v>
      </c>
      <c r="D823" s="80" t="s">
        <v>53</v>
      </c>
      <c r="E823" s="81">
        <v>55333</v>
      </c>
      <c r="F823" s="94"/>
      <c r="G823" s="111"/>
      <c r="H823" s="80" t="s">
        <v>14</v>
      </c>
      <c r="I823" s="80" t="s">
        <v>15</v>
      </c>
    </row>
    <row r="824" spans="1:9" ht="15.75" x14ac:dyDescent="0.25">
      <c r="A824" s="79" t="s">
        <v>4112</v>
      </c>
      <c r="B824" s="79" t="s">
        <v>344</v>
      </c>
      <c r="C824" s="80" t="s">
        <v>2090</v>
      </c>
      <c r="D824" s="80" t="s">
        <v>2091</v>
      </c>
      <c r="E824" s="81">
        <v>55270</v>
      </c>
      <c r="F824" s="94"/>
      <c r="G824" s="111"/>
      <c r="H824" s="80" t="s">
        <v>14</v>
      </c>
      <c r="I824" s="80" t="s">
        <v>15</v>
      </c>
    </row>
    <row r="825" spans="1:9" ht="15.75" x14ac:dyDescent="0.25">
      <c r="A825" s="79" t="s">
        <v>1185</v>
      </c>
      <c r="B825" s="79" t="s">
        <v>361</v>
      </c>
      <c r="C825" s="80" t="s">
        <v>201</v>
      </c>
      <c r="D825" s="80" t="s">
        <v>514</v>
      </c>
      <c r="E825" s="81">
        <v>55255</v>
      </c>
      <c r="F825" s="94"/>
      <c r="G825" s="111"/>
      <c r="H825" s="80" t="s">
        <v>59</v>
      </c>
      <c r="I825" s="80" t="s">
        <v>60</v>
      </c>
    </row>
    <row r="826" spans="1:9" ht="15.75" x14ac:dyDescent="0.25">
      <c r="A826" s="86" t="s">
        <v>1841</v>
      </c>
      <c r="B826" s="86" t="s">
        <v>1842</v>
      </c>
      <c r="C826" s="76" t="s">
        <v>1843</v>
      </c>
      <c r="D826" s="76" t="s">
        <v>163</v>
      </c>
      <c r="E826" s="94">
        <v>55130</v>
      </c>
      <c r="F826" s="94"/>
      <c r="G826" s="111"/>
      <c r="H826" s="76" t="s">
        <v>14</v>
      </c>
      <c r="I826" s="76" t="s">
        <v>15</v>
      </c>
    </row>
    <row r="827" spans="1:9" ht="15.75" x14ac:dyDescent="0.25">
      <c r="A827" s="79" t="s">
        <v>1649</v>
      </c>
      <c r="B827" s="79" t="s">
        <v>1650</v>
      </c>
      <c r="C827" s="80" t="s">
        <v>1651</v>
      </c>
      <c r="D827" s="80" t="s">
        <v>33</v>
      </c>
      <c r="E827" s="81">
        <v>55000</v>
      </c>
      <c r="F827" s="94"/>
      <c r="G827" s="111"/>
      <c r="H827" s="80" t="s">
        <v>14</v>
      </c>
      <c r="I827" s="80" t="s">
        <v>15</v>
      </c>
    </row>
    <row r="828" spans="1:9" ht="15.75" x14ac:dyDescent="0.25">
      <c r="A828" s="79" t="s">
        <v>4010</v>
      </c>
      <c r="B828" s="79" t="s">
        <v>4011</v>
      </c>
      <c r="C828" s="80" t="s">
        <v>201</v>
      </c>
      <c r="D828" s="80" t="s">
        <v>392</v>
      </c>
      <c r="E828" s="81">
        <v>55000</v>
      </c>
      <c r="F828" s="94"/>
      <c r="G828" s="111"/>
      <c r="H828" s="80" t="s">
        <v>59</v>
      </c>
      <c r="I828" s="80" t="s">
        <v>60</v>
      </c>
    </row>
    <row r="829" spans="1:9" ht="15.75" x14ac:dyDescent="0.25">
      <c r="A829" s="79" t="s">
        <v>4028</v>
      </c>
      <c r="B829" s="79" t="s">
        <v>8</v>
      </c>
      <c r="C829" s="80" t="s">
        <v>588</v>
      </c>
      <c r="D829" s="80" t="s">
        <v>234</v>
      </c>
      <c r="E829" s="81">
        <v>55000</v>
      </c>
      <c r="F829" s="94"/>
      <c r="G829" s="111"/>
      <c r="H829" s="80" t="s">
        <v>59</v>
      </c>
      <c r="I829" s="80" t="s">
        <v>60</v>
      </c>
    </row>
    <row r="830" spans="1:9" ht="15.75" x14ac:dyDescent="0.25">
      <c r="A830" s="79" t="s">
        <v>1367</v>
      </c>
      <c r="B830" s="79" t="s">
        <v>1368</v>
      </c>
      <c r="C830" s="80" t="s">
        <v>201</v>
      </c>
      <c r="D830" s="80" t="s">
        <v>1082</v>
      </c>
      <c r="E830" s="81">
        <v>55000</v>
      </c>
      <c r="F830" s="94"/>
      <c r="G830" s="111"/>
      <c r="H830" s="80" t="s">
        <v>59</v>
      </c>
      <c r="I830" s="80" t="s">
        <v>60</v>
      </c>
    </row>
    <row r="831" spans="1:9" ht="15.75" x14ac:dyDescent="0.25">
      <c r="A831" s="112" t="s">
        <v>1666</v>
      </c>
      <c r="B831" s="112" t="s">
        <v>51</v>
      </c>
      <c r="C831" s="113" t="s">
        <v>4379</v>
      </c>
      <c r="D831" s="113" t="s">
        <v>249</v>
      </c>
      <c r="E831" s="114">
        <v>55000</v>
      </c>
      <c r="F831" s="117"/>
      <c r="G831" s="115"/>
      <c r="H831" s="113" t="s">
        <v>59</v>
      </c>
      <c r="I831" s="80" t="s">
        <v>60</v>
      </c>
    </row>
    <row r="832" spans="1:9" ht="15.75" x14ac:dyDescent="0.25">
      <c r="A832" s="79" t="s">
        <v>4380</v>
      </c>
      <c r="B832" s="79" t="s">
        <v>50</v>
      </c>
      <c r="C832" s="80" t="s">
        <v>201</v>
      </c>
      <c r="D832" s="80" t="s">
        <v>302</v>
      </c>
      <c r="E832" s="81">
        <v>55000</v>
      </c>
      <c r="F832" s="94"/>
      <c r="G832" s="111"/>
      <c r="H832" s="80" t="s">
        <v>59</v>
      </c>
      <c r="I832" s="80" t="s">
        <v>60</v>
      </c>
    </row>
    <row r="833" spans="1:9" ht="15.75" x14ac:dyDescent="0.25">
      <c r="A833" s="86" t="s">
        <v>1382</v>
      </c>
      <c r="B833" s="86" t="s">
        <v>650</v>
      </c>
      <c r="C833" s="76" t="s">
        <v>201</v>
      </c>
      <c r="D833" s="76" t="s">
        <v>302</v>
      </c>
      <c r="E833" s="94">
        <v>55000</v>
      </c>
      <c r="F833" s="94"/>
      <c r="G833" s="111"/>
      <c r="H833" s="76" t="s">
        <v>59</v>
      </c>
      <c r="I833" s="80" t="s">
        <v>60</v>
      </c>
    </row>
    <row r="834" spans="1:9" ht="15.75" x14ac:dyDescent="0.25">
      <c r="A834" s="79" t="s">
        <v>645</v>
      </c>
      <c r="B834" s="79" t="s">
        <v>1334</v>
      </c>
      <c r="C834" s="80" t="s">
        <v>201</v>
      </c>
      <c r="D834" s="80" t="s">
        <v>208</v>
      </c>
      <c r="E834" s="81">
        <v>55000</v>
      </c>
      <c r="F834" s="94"/>
      <c r="G834" s="111"/>
      <c r="H834" s="80" t="s">
        <v>59</v>
      </c>
      <c r="I834" s="80" t="s">
        <v>60</v>
      </c>
    </row>
    <row r="835" spans="1:9" ht="15.75" x14ac:dyDescent="0.25">
      <c r="A835" s="79" t="s">
        <v>1373</v>
      </c>
      <c r="B835" s="79" t="s">
        <v>1374</v>
      </c>
      <c r="C835" s="80" t="s">
        <v>201</v>
      </c>
      <c r="D835" s="80" t="s">
        <v>208</v>
      </c>
      <c r="E835" s="81">
        <v>55000</v>
      </c>
      <c r="F835" s="94"/>
      <c r="G835" s="111"/>
      <c r="H835" s="80" t="s">
        <v>59</v>
      </c>
      <c r="I835" s="80" t="s">
        <v>60</v>
      </c>
    </row>
    <row r="836" spans="1:9" ht="15.75" x14ac:dyDescent="0.25">
      <c r="A836" s="86" t="s">
        <v>3642</v>
      </c>
      <c r="B836" s="86" t="s">
        <v>3643</v>
      </c>
      <c r="C836" s="76" t="s">
        <v>201</v>
      </c>
      <c r="D836" s="76" t="s">
        <v>607</v>
      </c>
      <c r="E836" s="94">
        <v>55000</v>
      </c>
      <c r="F836" s="94"/>
      <c r="G836" s="111"/>
      <c r="H836" s="76" t="s">
        <v>59</v>
      </c>
      <c r="I836" s="80" t="s">
        <v>60</v>
      </c>
    </row>
    <row r="837" spans="1:9" ht="15.75" x14ac:dyDescent="0.25">
      <c r="A837" s="79" t="s">
        <v>1537</v>
      </c>
      <c r="B837" s="79" t="s">
        <v>74</v>
      </c>
      <c r="C837" s="80" t="s">
        <v>201</v>
      </c>
      <c r="D837" s="80" t="s">
        <v>189</v>
      </c>
      <c r="E837" s="81">
        <v>55000</v>
      </c>
      <c r="F837" s="94"/>
      <c r="G837" s="111"/>
      <c r="H837" s="80" t="s">
        <v>59</v>
      </c>
      <c r="I837" s="80" t="s">
        <v>60</v>
      </c>
    </row>
    <row r="838" spans="1:9" ht="15.75" x14ac:dyDescent="0.25">
      <c r="A838" s="79" t="s">
        <v>1136</v>
      </c>
      <c r="B838" s="79" t="s">
        <v>210</v>
      </c>
      <c r="C838" s="80" t="s">
        <v>359</v>
      </c>
      <c r="D838" s="80" t="s">
        <v>2041</v>
      </c>
      <c r="E838" s="81">
        <v>54971</v>
      </c>
      <c r="F838" s="94"/>
      <c r="G838" s="111"/>
      <c r="H838" s="80" t="s">
        <v>14</v>
      </c>
      <c r="I838" s="80" t="s">
        <v>15</v>
      </c>
    </row>
    <row r="839" spans="1:9" ht="15.75" x14ac:dyDescent="0.25">
      <c r="A839" s="86" t="s">
        <v>1852</v>
      </c>
      <c r="B839" s="86" t="s">
        <v>1853</v>
      </c>
      <c r="C839" s="76" t="s">
        <v>3683</v>
      </c>
      <c r="D839" s="76" t="s">
        <v>3857</v>
      </c>
      <c r="E839" s="94">
        <v>54954</v>
      </c>
      <c r="F839" s="94"/>
      <c r="G839" s="111"/>
      <c r="H839" s="76" t="s">
        <v>14</v>
      </c>
      <c r="I839" s="76" t="s">
        <v>15</v>
      </c>
    </row>
    <row r="840" spans="1:9" ht="15.75" x14ac:dyDescent="0.25">
      <c r="A840" s="79" t="s">
        <v>278</v>
      </c>
      <c r="B840" s="79" t="s">
        <v>1738</v>
      </c>
      <c r="C840" s="80" t="s">
        <v>4381</v>
      </c>
      <c r="D840" s="80" t="s">
        <v>3882</v>
      </c>
      <c r="E840" s="81">
        <v>54931</v>
      </c>
      <c r="F840" s="94"/>
      <c r="G840" s="111"/>
      <c r="H840" s="80" t="s">
        <v>14</v>
      </c>
      <c r="I840" s="80" t="s">
        <v>15</v>
      </c>
    </row>
    <row r="841" spans="1:9" ht="15.75" x14ac:dyDescent="0.25">
      <c r="A841" s="79" t="s">
        <v>1858</v>
      </c>
      <c r="B841" s="79" t="s">
        <v>95</v>
      </c>
      <c r="C841" s="80" t="s">
        <v>1859</v>
      </c>
      <c r="D841" s="80" t="s">
        <v>658</v>
      </c>
      <c r="E841" s="81">
        <v>54840</v>
      </c>
      <c r="F841" s="94"/>
      <c r="G841" s="111"/>
      <c r="H841" s="80" t="s">
        <v>14</v>
      </c>
      <c r="I841" s="80" t="s">
        <v>15</v>
      </c>
    </row>
    <row r="842" spans="1:9" ht="15.75" x14ac:dyDescent="0.25">
      <c r="A842" s="79" t="s">
        <v>3658</v>
      </c>
      <c r="B842" s="79" t="s">
        <v>1815</v>
      </c>
      <c r="C842" s="80" t="s">
        <v>201</v>
      </c>
      <c r="D842" s="80" t="s">
        <v>603</v>
      </c>
      <c r="E842" s="81">
        <v>54836</v>
      </c>
      <c r="F842" s="94"/>
      <c r="G842" s="111"/>
      <c r="H842" s="80" t="s">
        <v>59</v>
      </c>
      <c r="I842" s="80" t="s">
        <v>60</v>
      </c>
    </row>
    <row r="843" spans="1:9" ht="15.75" x14ac:dyDescent="0.25">
      <c r="A843" s="79" t="s">
        <v>1860</v>
      </c>
      <c r="B843" s="79" t="s">
        <v>1861</v>
      </c>
      <c r="C843" s="80" t="s">
        <v>1862</v>
      </c>
      <c r="D843" s="80" t="s">
        <v>1863</v>
      </c>
      <c r="E843" s="81">
        <v>54810</v>
      </c>
      <c r="F843" s="94"/>
      <c r="G843" s="111"/>
      <c r="H843" s="80" t="s">
        <v>14</v>
      </c>
      <c r="I843" s="80" t="s">
        <v>15</v>
      </c>
    </row>
    <row r="844" spans="1:9" ht="15.75" x14ac:dyDescent="0.25">
      <c r="A844" s="79" t="s">
        <v>1612</v>
      </c>
      <c r="B844" s="79" t="s">
        <v>875</v>
      </c>
      <c r="C844" s="80" t="s">
        <v>1563</v>
      </c>
      <c r="D844" s="80" t="s">
        <v>53</v>
      </c>
      <c r="E844" s="81">
        <v>54810</v>
      </c>
      <c r="F844" s="94"/>
      <c r="G844" s="111"/>
      <c r="H844" s="80" t="s">
        <v>14</v>
      </c>
      <c r="I844" s="80" t="s">
        <v>15</v>
      </c>
    </row>
    <row r="845" spans="1:9" ht="15.75" x14ac:dyDescent="0.25">
      <c r="A845" s="79" t="s">
        <v>4032</v>
      </c>
      <c r="B845" s="79" t="s">
        <v>1047</v>
      </c>
      <c r="C845" s="80" t="s">
        <v>2792</v>
      </c>
      <c r="D845" s="80" t="s">
        <v>141</v>
      </c>
      <c r="E845" s="81">
        <v>54810</v>
      </c>
      <c r="F845" s="94"/>
      <c r="G845" s="111"/>
      <c r="H845" s="80" t="s">
        <v>14</v>
      </c>
      <c r="I845" s="80" t="s">
        <v>15</v>
      </c>
    </row>
    <row r="846" spans="1:9" ht="15.75" x14ac:dyDescent="0.25">
      <c r="A846" s="79" t="s">
        <v>4382</v>
      </c>
      <c r="B846" s="79" t="s">
        <v>1864</v>
      </c>
      <c r="C846" s="80" t="s">
        <v>1865</v>
      </c>
      <c r="D846" s="80" t="s">
        <v>1866</v>
      </c>
      <c r="E846" s="81">
        <v>54810</v>
      </c>
      <c r="F846" s="94"/>
      <c r="G846" s="111"/>
      <c r="H846" s="80" t="s">
        <v>14</v>
      </c>
      <c r="I846" s="80" t="s">
        <v>15</v>
      </c>
    </row>
    <row r="847" spans="1:9" ht="15.75" x14ac:dyDescent="0.25">
      <c r="A847" s="79" t="s">
        <v>1870</v>
      </c>
      <c r="B847" s="79" t="s">
        <v>1871</v>
      </c>
      <c r="C847" s="80" t="s">
        <v>1872</v>
      </c>
      <c r="D847" s="80" t="s">
        <v>730</v>
      </c>
      <c r="E847" s="81">
        <v>54749</v>
      </c>
      <c r="F847" s="94"/>
      <c r="G847" s="111"/>
      <c r="H847" s="80" t="s">
        <v>14</v>
      </c>
      <c r="I847" s="80" t="s">
        <v>15</v>
      </c>
    </row>
    <row r="848" spans="1:9" ht="15.75" x14ac:dyDescent="0.25">
      <c r="A848" s="79" t="s">
        <v>1883</v>
      </c>
      <c r="B848" s="79" t="s">
        <v>1265</v>
      </c>
      <c r="C848" s="80" t="s">
        <v>1884</v>
      </c>
      <c r="D848" s="80" t="s">
        <v>37</v>
      </c>
      <c r="E848" s="81">
        <v>54727</v>
      </c>
      <c r="F848" s="94"/>
      <c r="G848" s="111"/>
      <c r="H848" s="80" t="s">
        <v>14</v>
      </c>
      <c r="I848" s="80" t="s">
        <v>15</v>
      </c>
    </row>
    <row r="849" spans="1:9" ht="15.75" x14ac:dyDescent="0.25">
      <c r="A849" s="86" t="s">
        <v>4026</v>
      </c>
      <c r="B849" s="86" t="s">
        <v>151</v>
      </c>
      <c r="C849" s="76" t="s">
        <v>588</v>
      </c>
      <c r="D849" s="76" t="s">
        <v>302</v>
      </c>
      <c r="E849" s="94">
        <v>54700</v>
      </c>
      <c r="F849" s="94"/>
      <c r="G849" s="111"/>
      <c r="H849" s="76" t="s">
        <v>59</v>
      </c>
      <c r="I849" s="80" t="s">
        <v>60</v>
      </c>
    </row>
    <row r="850" spans="1:9" ht="15.75" x14ac:dyDescent="0.25">
      <c r="A850" s="79" t="s">
        <v>193</v>
      </c>
      <c r="B850" s="79" t="s">
        <v>1295</v>
      </c>
      <c r="C850" s="80" t="s">
        <v>201</v>
      </c>
      <c r="D850" s="80" t="s">
        <v>2582</v>
      </c>
      <c r="E850" s="81">
        <v>54600</v>
      </c>
      <c r="F850" s="94"/>
      <c r="G850" s="111"/>
      <c r="H850" s="80" t="s">
        <v>59</v>
      </c>
      <c r="I850" s="80" t="s">
        <v>60</v>
      </c>
    </row>
    <row r="851" spans="1:9" ht="15.75" x14ac:dyDescent="0.25">
      <c r="A851" s="79" t="s">
        <v>1059</v>
      </c>
      <c r="B851" s="79" t="s">
        <v>1060</v>
      </c>
      <c r="C851" s="80" t="s">
        <v>201</v>
      </c>
      <c r="D851" s="80" t="s">
        <v>603</v>
      </c>
      <c r="E851" s="81">
        <v>54547</v>
      </c>
      <c r="F851" s="94"/>
      <c r="G851" s="111"/>
      <c r="H851" s="80" t="s">
        <v>59</v>
      </c>
      <c r="I851" s="80" t="s">
        <v>60</v>
      </c>
    </row>
    <row r="852" spans="1:9" ht="15.75" x14ac:dyDescent="0.25">
      <c r="A852" s="79" t="s">
        <v>3984</v>
      </c>
      <c r="B852" s="79" t="s">
        <v>67</v>
      </c>
      <c r="C852" s="80" t="s">
        <v>201</v>
      </c>
      <c r="D852" s="80" t="s">
        <v>3880</v>
      </c>
      <c r="E852" s="81">
        <v>54492</v>
      </c>
      <c r="F852" s="94"/>
      <c r="G852" s="111"/>
      <c r="H852" s="80" t="s">
        <v>59</v>
      </c>
      <c r="I852" s="80" t="s">
        <v>60</v>
      </c>
    </row>
    <row r="853" spans="1:9" ht="15.75" x14ac:dyDescent="0.25">
      <c r="A853" s="86" t="s">
        <v>1840</v>
      </c>
      <c r="B853" s="86" t="s">
        <v>3686</v>
      </c>
      <c r="C853" s="76" t="s">
        <v>4034</v>
      </c>
      <c r="D853" s="76" t="s">
        <v>975</v>
      </c>
      <c r="E853" s="94">
        <v>54454</v>
      </c>
      <c r="F853" s="94"/>
      <c r="G853" s="111"/>
      <c r="H853" s="76" t="s">
        <v>14</v>
      </c>
      <c r="I853" s="76" t="s">
        <v>15</v>
      </c>
    </row>
    <row r="854" spans="1:9" ht="15.75" x14ac:dyDescent="0.25">
      <c r="A854" s="79" t="s">
        <v>1249</v>
      </c>
      <c r="B854" s="79" t="s">
        <v>1250</v>
      </c>
      <c r="C854" s="80" t="s">
        <v>201</v>
      </c>
      <c r="D854" s="80" t="s">
        <v>211</v>
      </c>
      <c r="E854" s="81">
        <v>54427</v>
      </c>
      <c r="F854" s="94"/>
      <c r="G854" s="111"/>
      <c r="H854" s="80" t="s">
        <v>59</v>
      </c>
      <c r="I854" s="80" t="s">
        <v>60</v>
      </c>
    </row>
    <row r="855" spans="1:9" ht="15.75" x14ac:dyDescent="0.25">
      <c r="A855" s="79" t="s">
        <v>1316</v>
      </c>
      <c r="B855" s="79" t="s">
        <v>1317</v>
      </c>
      <c r="C855" s="80" t="s">
        <v>201</v>
      </c>
      <c r="D855" s="80" t="s">
        <v>2582</v>
      </c>
      <c r="E855" s="81">
        <v>54326</v>
      </c>
      <c r="F855" s="94"/>
      <c r="G855" s="111"/>
      <c r="H855" s="80" t="s">
        <v>59</v>
      </c>
      <c r="I855" s="80" t="s">
        <v>60</v>
      </c>
    </row>
    <row r="856" spans="1:9" ht="15.75" x14ac:dyDescent="0.25">
      <c r="A856" s="86" t="s">
        <v>1333</v>
      </c>
      <c r="B856" s="86" t="s">
        <v>954</v>
      </c>
      <c r="C856" s="76" t="s">
        <v>195</v>
      </c>
      <c r="D856" s="76" t="s">
        <v>270</v>
      </c>
      <c r="E856" s="94">
        <v>54199</v>
      </c>
      <c r="F856" s="94"/>
      <c r="G856" s="111"/>
      <c r="H856" s="76" t="s">
        <v>59</v>
      </c>
      <c r="I856" s="80" t="s">
        <v>60</v>
      </c>
    </row>
    <row r="857" spans="1:9" ht="15.75" x14ac:dyDescent="0.25">
      <c r="A857" s="79" t="s">
        <v>1144</v>
      </c>
      <c r="B857" s="79" t="s">
        <v>4021</v>
      </c>
      <c r="C857" s="80" t="s">
        <v>4383</v>
      </c>
      <c r="D857" s="80" t="s">
        <v>321</v>
      </c>
      <c r="E857" s="81">
        <v>54193</v>
      </c>
      <c r="F857" s="94"/>
      <c r="G857" s="111"/>
      <c r="H857" s="80" t="s">
        <v>14</v>
      </c>
      <c r="I857" s="80" t="s">
        <v>15</v>
      </c>
    </row>
    <row r="858" spans="1:9" ht="15.75" x14ac:dyDescent="0.25">
      <c r="A858" s="79" t="s">
        <v>1498</v>
      </c>
      <c r="B858" s="79" t="s">
        <v>1499</v>
      </c>
      <c r="C858" s="80" t="s">
        <v>712</v>
      </c>
      <c r="D858" s="80" t="s">
        <v>221</v>
      </c>
      <c r="E858" s="81">
        <v>54180</v>
      </c>
      <c r="F858" s="94"/>
      <c r="G858" s="111"/>
      <c r="H858" s="80" t="s">
        <v>59</v>
      </c>
      <c r="I858" s="80" t="s">
        <v>60</v>
      </c>
    </row>
    <row r="859" spans="1:9" ht="15.75" x14ac:dyDescent="0.25">
      <c r="A859" s="79" t="s">
        <v>1282</v>
      </c>
      <c r="B859" s="79" t="s">
        <v>1283</v>
      </c>
      <c r="C859" s="80" t="s">
        <v>201</v>
      </c>
      <c r="D859" s="80" t="s">
        <v>3880</v>
      </c>
      <c r="E859" s="81">
        <v>54169</v>
      </c>
      <c r="F859" s="94"/>
      <c r="G859" s="111"/>
      <c r="H859" s="80" t="s">
        <v>59</v>
      </c>
      <c r="I859" s="80" t="s">
        <v>60</v>
      </c>
    </row>
    <row r="860" spans="1:9" ht="15.75" x14ac:dyDescent="0.25">
      <c r="A860" s="86" t="s">
        <v>835</v>
      </c>
      <c r="B860" s="86" t="s">
        <v>1820</v>
      </c>
      <c r="C860" s="76" t="s">
        <v>1821</v>
      </c>
      <c r="D860" s="76" t="s">
        <v>1665</v>
      </c>
      <c r="E860" s="94">
        <v>54098</v>
      </c>
      <c r="F860" s="94"/>
      <c r="G860" s="111"/>
      <c r="H860" s="76" t="s">
        <v>14</v>
      </c>
      <c r="I860" s="76" t="s">
        <v>15</v>
      </c>
    </row>
    <row r="861" spans="1:9" ht="15.75" x14ac:dyDescent="0.25">
      <c r="A861" s="79" t="s">
        <v>1891</v>
      </c>
      <c r="B861" s="79" t="s">
        <v>8</v>
      </c>
      <c r="C861" s="80" t="s">
        <v>1892</v>
      </c>
      <c r="D861" s="80" t="s">
        <v>1246</v>
      </c>
      <c r="E861" s="81">
        <v>54086</v>
      </c>
      <c r="F861" s="94"/>
      <c r="G861" s="111"/>
      <c r="H861" s="80" t="s">
        <v>14</v>
      </c>
      <c r="I861" s="80" t="s">
        <v>15</v>
      </c>
    </row>
    <row r="862" spans="1:9" ht="15.75" x14ac:dyDescent="0.25">
      <c r="A862" s="79" t="s">
        <v>4033</v>
      </c>
      <c r="B862" s="79" t="s">
        <v>340</v>
      </c>
      <c r="C862" s="80" t="s">
        <v>201</v>
      </c>
      <c r="D862" s="80" t="s">
        <v>1281</v>
      </c>
      <c r="E862" s="81">
        <v>54000</v>
      </c>
      <c r="F862" s="94"/>
      <c r="G862" s="111"/>
      <c r="H862" s="80" t="s">
        <v>59</v>
      </c>
      <c r="I862" s="80" t="s">
        <v>60</v>
      </c>
    </row>
    <row r="863" spans="1:9" ht="15.75" x14ac:dyDescent="0.25">
      <c r="A863" s="79" t="s">
        <v>1268</v>
      </c>
      <c r="B863" s="79" t="s">
        <v>1269</v>
      </c>
      <c r="C863" s="80" t="s">
        <v>201</v>
      </c>
      <c r="D863" s="80" t="s">
        <v>380</v>
      </c>
      <c r="E863" s="81">
        <v>54000</v>
      </c>
      <c r="F863" s="94"/>
      <c r="G863" s="111"/>
      <c r="H863" s="80" t="s">
        <v>59</v>
      </c>
      <c r="I863" s="80" t="s">
        <v>60</v>
      </c>
    </row>
    <row r="864" spans="1:9" ht="15.75" x14ac:dyDescent="0.25">
      <c r="A864" s="86" t="s">
        <v>1574</v>
      </c>
      <c r="B864" s="86" t="s">
        <v>1575</v>
      </c>
      <c r="C864" s="76" t="s">
        <v>201</v>
      </c>
      <c r="D864" s="76" t="s">
        <v>607</v>
      </c>
      <c r="E864" s="94">
        <v>54000</v>
      </c>
      <c r="F864" s="94"/>
      <c r="G864" s="111"/>
      <c r="H864" s="76" t="s">
        <v>59</v>
      </c>
      <c r="I864" s="80" t="s">
        <v>60</v>
      </c>
    </row>
    <row r="865" spans="1:9" ht="15.75" x14ac:dyDescent="0.25">
      <c r="A865" s="79" t="s">
        <v>1319</v>
      </c>
      <c r="B865" s="79" t="s">
        <v>768</v>
      </c>
      <c r="C865" s="80" t="s">
        <v>201</v>
      </c>
      <c r="D865" s="80" t="s">
        <v>607</v>
      </c>
      <c r="E865" s="81">
        <v>54000</v>
      </c>
      <c r="F865" s="94"/>
      <c r="G865" s="111"/>
      <c r="H865" s="80" t="s">
        <v>59</v>
      </c>
      <c r="I865" s="80" t="s">
        <v>60</v>
      </c>
    </row>
    <row r="866" spans="1:9" ht="15.75" x14ac:dyDescent="0.25">
      <c r="A866" s="79" t="s">
        <v>4384</v>
      </c>
      <c r="B866" s="79" t="s">
        <v>91</v>
      </c>
      <c r="C866" s="80" t="s">
        <v>195</v>
      </c>
      <c r="D866" s="80" t="s">
        <v>535</v>
      </c>
      <c r="E866" s="81">
        <v>53897</v>
      </c>
      <c r="F866" s="94"/>
      <c r="G866" s="111"/>
      <c r="H866" s="80" t="s">
        <v>59</v>
      </c>
      <c r="I866" s="80" t="s">
        <v>60</v>
      </c>
    </row>
    <row r="867" spans="1:9" ht="15.75" x14ac:dyDescent="0.25">
      <c r="A867" s="79" t="s">
        <v>1340</v>
      </c>
      <c r="B867" s="79" t="s">
        <v>1341</v>
      </c>
      <c r="C867" s="80" t="s">
        <v>195</v>
      </c>
      <c r="D867" s="80" t="s">
        <v>459</v>
      </c>
      <c r="E867" s="81">
        <v>53815</v>
      </c>
      <c r="F867" s="94"/>
      <c r="G867" s="111"/>
      <c r="H867" s="80" t="s">
        <v>59</v>
      </c>
      <c r="I867" s="80" t="s">
        <v>60</v>
      </c>
    </row>
    <row r="868" spans="1:9" ht="15.75" x14ac:dyDescent="0.25">
      <c r="A868" s="79" t="s">
        <v>989</v>
      </c>
      <c r="B868" s="79" t="s">
        <v>1440</v>
      </c>
      <c r="C868" s="80" t="s">
        <v>195</v>
      </c>
      <c r="D868" s="80" t="s">
        <v>625</v>
      </c>
      <c r="E868" s="81">
        <v>53773</v>
      </c>
      <c r="F868" s="94"/>
      <c r="G868" s="111"/>
      <c r="H868" s="80" t="s">
        <v>59</v>
      </c>
      <c r="I868" s="80" t="s">
        <v>60</v>
      </c>
    </row>
    <row r="869" spans="1:9" ht="15.75" x14ac:dyDescent="0.25">
      <c r="A869" s="79" t="s">
        <v>4385</v>
      </c>
      <c r="B869" s="79" t="s">
        <v>465</v>
      </c>
      <c r="C869" s="80" t="s">
        <v>3607</v>
      </c>
      <c r="D869" s="80" t="s">
        <v>1534</v>
      </c>
      <c r="E869" s="81">
        <v>53735</v>
      </c>
      <c r="F869" s="94"/>
      <c r="G869" s="111"/>
      <c r="H869" s="80" t="s">
        <v>14</v>
      </c>
      <c r="I869" s="80" t="s">
        <v>15</v>
      </c>
    </row>
    <row r="870" spans="1:9" ht="15.75" x14ac:dyDescent="0.25">
      <c r="A870" s="79" t="s">
        <v>837</v>
      </c>
      <c r="B870" s="79" t="s">
        <v>4386</v>
      </c>
      <c r="C870" s="80" t="s">
        <v>1836</v>
      </c>
      <c r="D870" s="80" t="s">
        <v>4079</v>
      </c>
      <c r="E870" s="81">
        <v>53735</v>
      </c>
      <c r="F870" s="94"/>
      <c r="G870" s="111"/>
      <c r="H870" s="80" t="s">
        <v>14</v>
      </c>
      <c r="I870" s="80" t="s">
        <v>15</v>
      </c>
    </row>
    <row r="871" spans="1:9" ht="15.75" x14ac:dyDescent="0.25">
      <c r="A871" s="86" t="s">
        <v>1355</v>
      </c>
      <c r="B871" s="86" t="s">
        <v>351</v>
      </c>
      <c r="C871" s="76" t="s">
        <v>201</v>
      </c>
      <c r="D871" s="76" t="s">
        <v>385</v>
      </c>
      <c r="E871" s="94">
        <v>53719</v>
      </c>
      <c r="F871" s="94"/>
      <c r="G871" s="111"/>
      <c r="H871" s="76" t="s">
        <v>59</v>
      </c>
      <c r="I871" s="80" t="s">
        <v>60</v>
      </c>
    </row>
    <row r="872" spans="1:9" ht="15.75" x14ac:dyDescent="0.25">
      <c r="A872" s="79" t="s">
        <v>4024</v>
      </c>
      <c r="B872" s="79" t="s">
        <v>8</v>
      </c>
      <c r="C872" s="80" t="s">
        <v>1888</v>
      </c>
      <c r="D872" s="80" t="s">
        <v>443</v>
      </c>
      <c r="E872" s="81">
        <v>53693</v>
      </c>
      <c r="F872" s="94"/>
      <c r="G872" s="111"/>
      <c r="H872" s="80" t="s">
        <v>14</v>
      </c>
      <c r="I872" s="80" t="s">
        <v>15</v>
      </c>
    </row>
    <row r="873" spans="1:9" ht="15.75" x14ac:dyDescent="0.25">
      <c r="A873" s="79" t="s">
        <v>1905</v>
      </c>
      <c r="B873" s="79" t="s">
        <v>1906</v>
      </c>
      <c r="C873" s="80" t="s">
        <v>359</v>
      </c>
      <c r="D873" s="80" t="s">
        <v>2786</v>
      </c>
      <c r="E873" s="81">
        <v>53682</v>
      </c>
      <c r="F873" s="94"/>
      <c r="G873" s="94"/>
      <c r="H873" s="80" t="s">
        <v>14</v>
      </c>
      <c r="I873" s="80" t="s">
        <v>15</v>
      </c>
    </row>
    <row r="874" spans="1:9" ht="15.75" x14ac:dyDescent="0.25">
      <c r="A874" s="79" t="s">
        <v>1431</v>
      </c>
      <c r="B874" s="79" t="s">
        <v>465</v>
      </c>
      <c r="C874" s="80" t="s">
        <v>195</v>
      </c>
      <c r="D874" s="80" t="s">
        <v>459</v>
      </c>
      <c r="E874" s="81">
        <v>53667</v>
      </c>
      <c r="F874" s="94"/>
      <c r="G874" s="111"/>
      <c r="H874" s="80" t="s">
        <v>59</v>
      </c>
      <c r="I874" s="80" t="s">
        <v>60</v>
      </c>
    </row>
    <row r="875" spans="1:9" ht="15.75" x14ac:dyDescent="0.25">
      <c r="A875" s="79" t="s">
        <v>3634</v>
      </c>
      <c r="B875" s="79" t="s">
        <v>1321</v>
      </c>
      <c r="C875" s="80" t="s">
        <v>201</v>
      </c>
      <c r="D875" s="80" t="s">
        <v>380</v>
      </c>
      <c r="E875" s="81">
        <v>53663</v>
      </c>
      <c r="F875" s="94"/>
      <c r="G875" s="111"/>
      <c r="H875" s="80" t="s">
        <v>59</v>
      </c>
      <c r="I875" s="80" t="s">
        <v>60</v>
      </c>
    </row>
    <row r="876" spans="1:9" ht="15.75" x14ac:dyDescent="0.25">
      <c r="A876" s="79" t="s">
        <v>1293</v>
      </c>
      <c r="B876" s="79" t="s">
        <v>311</v>
      </c>
      <c r="C876" s="80" t="s">
        <v>201</v>
      </c>
      <c r="D876" s="80" t="s">
        <v>380</v>
      </c>
      <c r="E876" s="81">
        <v>53663</v>
      </c>
      <c r="F876" s="94"/>
      <c r="G876" s="111"/>
      <c r="H876" s="80" t="s">
        <v>59</v>
      </c>
      <c r="I876" s="80" t="s">
        <v>60</v>
      </c>
    </row>
    <row r="877" spans="1:9" ht="15.75" x14ac:dyDescent="0.25">
      <c r="A877" s="79" t="s">
        <v>884</v>
      </c>
      <c r="B877" s="79" t="s">
        <v>219</v>
      </c>
      <c r="C877" s="80" t="s">
        <v>195</v>
      </c>
      <c r="D877" s="80" t="s">
        <v>459</v>
      </c>
      <c r="E877" s="81">
        <v>53663</v>
      </c>
      <c r="F877" s="94"/>
      <c r="G877" s="111"/>
      <c r="H877" s="80" t="s">
        <v>59</v>
      </c>
      <c r="I877" s="80" t="s">
        <v>60</v>
      </c>
    </row>
    <row r="878" spans="1:9" ht="15.75" x14ac:dyDescent="0.25">
      <c r="A878" s="79" t="s">
        <v>1406</v>
      </c>
      <c r="B878" s="79" t="s">
        <v>483</v>
      </c>
      <c r="C878" s="80" t="s">
        <v>195</v>
      </c>
      <c r="D878" s="80" t="s">
        <v>459</v>
      </c>
      <c r="E878" s="81">
        <v>53656</v>
      </c>
      <c r="F878" s="94"/>
      <c r="G878" s="111"/>
      <c r="H878" s="80" t="s">
        <v>59</v>
      </c>
      <c r="I878" s="80" t="s">
        <v>60</v>
      </c>
    </row>
    <row r="879" spans="1:9" ht="15.75" x14ac:dyDescent="0.25">
      <c r="A879" s="79" t="s">
        <v>1312</v>
      </c>
      <c r="B879" s="79" t="s">
        <v>465</v>
      </c>
      <c r="C879" s="80" t="s">
        <v>4038</v>
      </c>
      <c r="D879" s="80" t="s">
        <v>253</v>
      </c>
      <c r="E879" s="81">
        <v>53592</v>
      </c>
      <c r="F879" s="94"/>
      <c r="G879" s="111"/>
      <c r="H879" s="80" t="s">
        <v>14</v>
      </c>
      <c r="I879" s="80" t="s">
        <v>15</v>
      </c>
    </row>
    <row r="880" spans="1:9" ht="15.75" x14ac:dyDescent="0.25">
      <c r="A880" s="79" t="s">
        <v>1158</v>
      </c>
      <c r="B880" s="79" t="s">
        <v>251</v>
      </c>
      <c r="C880" s="80" t="s">
        <v>201</v>
      </c>
      <c r="D880" s="80" t="s">
        <v>3880</v>
      </c>
      <c r="E880" s="81">
        <v>53578</v>
      </c>
      <c r="F880" s="94"/>
      <c r="G880" s="111"/>
      <c r="H880" s="80" t="s">
        <v>59</v>
      </c>
      <c r="I880" s="80" t="s">
        <v>60</v>
      </c>
    </row>
    <row r="881" spans="1:9" ht="15.75" x14ac:dyDescent="0.25">
      <c r="A881" s="79" t="s">
        <v>942</v>
      </c>
      <c r="B881" s="79" t="s">
        <v>127</v>
      </c>
      <c r="C881" s="80" t="s">
        <v>201</v>
      </c>
      <c r="D881" s="80" t="s">
        <v>3880</v>
      </c>
      <c r="E881" s="81">
        <v>53486</v>
      </c>
      <c r="F881" s="94"/>
      <c r="G881" s="111"/>
      <c r="H881" s="80" t="s">
        <v>59</v>
      </c>
      <c r="I881" s="80" t="s">
        <v>60</v>
      </c>
    </row>
    <row r="882" spans="1:9" ht="15.75" x14ac:dyDescent="0.25">
      <c r="A882" s="79" t="s">
        <v>3621</v>
      </c>
      <c r="B882" s="79" t="s">
        <v>944</v>
      </c>
      <c r="C882" s="80" t="s">
        <v>195</v>
      </c>
      <c r="D882" s="80" t="s">
        <v>3622</v>
      </c>
      <c r="E882" s="81">
        <v>53436</v>
      </c>
      <c r="F882" s="94"/>
      <c r="G882" s="111"/>
      <c r="H882" s="80" t="s">
        <v>59</v>
      </c>
      <c r="I882" s="80" t="s">
        <v>60</v>
      </c>
    </row>
    <row r="883" spans="1:9" ht="15.75" x14ac:dyDescent="0.25">
      <c r="A883" s="79" t="s">
        <v>1313</v>
      </c>
      <c r="B883" s="79" t="s">
        <v>1314</v>
      </c>
      <c r="C883" s="80" t="s">
        <v>195</v>
      </c>
      <c r="D883" s="80" t="s">
        <v>189</v>
      </c>
      <c r="E883" s="81">
        <v>53407</v>
      </c>
      <c r="F883" s="94"/>
      <c r="G883" s="111"/>
      <c r="H883" s="80" t="s">
        <v>59</v>
      </c>
      <c r="I883" s="80" t="s">
        <v>60</v>
      </c>
    </row>
    <row r="884" spans="1:9" ht="15.75" x14ac:dyDescent="0.25">
      <c r="A884" s="79" t="s">
        <v>1085</v>
      </c>
      <c r="B884" s="79" t="s">
        <v>1086</v>
      </c>
      <c r="C884" s="80" t="s">
        <v>449</v>
      </c>
      <c r="D884" s="80" t="s">
        <v>1050</v>
      </c>
      <c r="E884" s="81">
        <v>53380</v>
      </c>
      <c r="F884" s="81">
        <v>6000</v>
      </c>
      <c r="G884" s="111"/>
      <c r="H884" s="80" t="s">
        <v>59</v>
      </c>
      <c r="I884" s="80" t="s">
        <v>60</v>
      </c>
    </row>
    <row r="885" spans="1:9" ht="15.75" x14ac:dyDescent="0.25">
      <c r="A885" s="79" t="s">
        <v>4035</v>
      </c>
      <c r="B885" s="79" t="s">
        <v>944</v>
      </c>
      <c r="C885" s="80" t="s">
        <v>2926</v>
      </c>
      <c r="D885" s="80" t="s">
        <v>1490</v>
      </c>
      <c r="E885" s="81">
        <v>53368</v>
      </c>
      <c r="F885" s="94"/>
      <c r="G885" s="111"/>
      <c r="H885" s="80" t="s">
        <v>14</v>
      </c>
      <c r="I885" s="80" t="s">
        <v>15</v>
      </c>
    </row>
    <row r="886" spans="1:9" ht="15.75" x14ac:dyDescent="0.25">
      <c r="A886" s="79" t="s">
        <v>1503</v>
      </c>
      <c r="B886" s="79" t="s">
        <v>67</v>
      </c>
      <c r="C886" s="80" t="s">
        <v>195</v>
      </c>
      <c r="D886" s="80" t="s">
        <v>508</v>
      </c>
      <c r="E886" s="81">
        <v>53248</v>
      </c>
      <c r="F886" s="94"/>
      <c r="G886" s="94"/>
      <c r="H886" s="80" t="s">
        <v>59</v>
      </c>
      <c r="I886" s="80" t="s">
        <v>60</v>
      </c>
    </row>
    <row r="887" spans="1:9" ht="15.75" x14ac:dyDescent="0.25">
      <c r="A887" s="86" t="s">
        <v>3616</v>
      </c>
      <c r="B887" s="86" t="s">
        <v>3617</v>
      </c>
      <c r="C887" s="76" t="s">
        <v>782</v>
      </c>
      <c r="D887" s="76" t="s">
        <v>1550</v>
      </c>
      <c r="E887" s="94">
        <v>53049</v>
      </c>
      <c r="F887" s="94"/>
      <c r="G887" s="94"/>
      <c r="H887" s="76" t="s">
        <v>14</v>
      </c>
      <c r="I887" s="76" t="s">
        <v>121</v>
      </c>
    </row>
    <row r="888" spans="1:9" ht="15.75" x14ac:dyDescent="0.25">
      <c r="A888" s="86" t="s">
        <v>1933</v>
      </c>
      <c r="B888" s="86" t="s">
        <v>1934</v>
      </c>
      <c r="C888" s="76" t="s">
        <v>1935</v>
      </c>
      <c r="D888" s="76" t="s">
        <v>240</v>
      </c>
      <c r="E888" s="94">
        <v>53040</v>
      </c>
      <c r="F888" s="94"/>
      <c r="G888" s="111"/>
      <c r="H888" s="76" t="s">
        <v>14</v>
      </c>
      <c r="I888" s="76" t="s">
        <v>15</v>
      </c>
    </row>
    <row r="889" spans="1:9" ht="15.75" x14ac:dyDescent="0.25">
      <c r="A889" s="79" t="s">
        <v>4387</v>
      </c>
      <c r="B889" s="79" t="s">
        <v>2255</v>
      </c>
      <c r="C889" s="80" t="s">
        <v>1640</v>
      </c>
      <c r="D889" s="80" t="s">
        <v>371</v>
      </c>
      <c r="E889" s="81">
        <v>53040</v>
      </c>
      <c r="F889" s="94"/>
      <c r="G889" s="111"/>
      <c r="H889" s="80" t="s">
        <v>14</v>
      </c>
      <c r="I889" s="80" t="s">
        <v>15</v>
      </c>
    </row>
    <row r="890" spans="1:9" ht="15.75" x14ac:dyDescent="0.25">
      <c r="A890" s="79" t="s">
        <v>1938</v>
      </c>
      <c r="B890" s="79" t="s">
        <v>1939</v>
      </c>
      <c r="C890" s="80" t="s">
        <v>1940</v>
      </c>
      <c r="D890" s="80" t="s">
        <v>570</v>
      </c>
      <c r="E890" s="81">
        <v>53000</v>
      </c>
      <c r="F890" s="94"/>
      <c r="G890" s="111"/>
      <c r="H890" s="80" t="s">
        <v>14</v>
      </c>
      <c r="I890" s="80" t="s">
        <v>15</v>
      </c>
    </row>
    <row r="891" spans="1:9" ht="15.75" x14ac:dyDescent="0.25">
      <c r="A891" s="79" t="s">
        <v>4388</v>
      </c>
      <c r="B891" s="79" t="s">
        <v>431</v>
      </c>
      <c r="C891" s="80" t="s">
        <v>4389</v>
      </c>
      <c r="D891" s="80" t="s">
        <v>120</v>
      </c>
      <c r="E891" s="81">
        <v>53000</v>
      </c>
      <c r="F891" s="81">
        <v>6000</v>
      </c>
      <c r="G891" s="111"/>
      <c r="H891" s="80" t="s">
        <v>14</v>
      </c>
      <c r="I891" s="80" t="s">
        <v>121</v>
      </c>
    </row>
    <row r="892" spans="1:9" ht="15.75" x14ac:dyDescent="0.25">
      <c r="A892" s="86" t="s">
        <v>4390</v>
      </c>
      <c r="B892" s="86" t="s">
        <v>462</v>
      </c>
      <c r="C892" s="76" t="s">
        <v>201</v>
      </c>
      <c r="D892" s="76" t="s">
        <v>392</v>
      </c>
      <c r="E892" s="94">
        <v>53000</v>
      </c>
      <c r="F892" s="94"/>
      <c r="G892" s="111"/>
      <c r="H892" s="76" t="s">
        <v>59</v>
      </c>
      <c r="I892" s="80" t="s">
        <v>60</v>
      </c>
    </row>
    <row r="893" spans="1:9" ht="15.75" x14ac:dyDescent="0.25">
      <c r="A893" s="79" t="s">
        <v>1757</v>
      </c>
      <c r="B893" s="79" t="s">
        <v>823</v>
      </c>
      <c r="C893" s="80" t="s">
        <v>201</v>
      </c>
      <c r="D893" s="80" t="s">
        <v>508</v>
      </c>
      <c r="E893" s="81">
        <v>53000</v>
      </c>
      <c r="F893" s="94"/>
      <c r="G893" s="111"/>
      <c r="H893" s="80" t="s">
        <v>59</v>
      </c>
      <c r="I893" s="80" t="s">
        <v>60</v>
      </c>
    </row>
    <row r="894" spans="1:9" ht="15.75" x14ac:dyDescent="0.25">
      <c r="A894" s="79" t="s">
        <v>425</v>
      </c>
      <c r="B894" s="79" t="s">
        <v>1459</v>
      </c>
      <c r="C894" s="80" t="s">
        <v>201</v>
      </c>
      <c r="D894" s="80" t="s">
        <v>463</v>
      </c>
      <c r="E894" s="81">
        <v>53000</v>
      </c>
      <c r="F894" s="94"/>
      <c r="G894" s="111"/>
      <c r="H894" s="80" t="s">
        <v>59</v>
      </c>
      <c r="I894" s="80" t="s">
        <v>60</v>
      </c>
    </row>
    <row r="895" spans="1:9" ht="15.75" x14ac:dyDescent="0.25">
      <c r="A895" s="79" t="s">
        <v>1516</v>
      </c>
      <c r="B895" s="79" t="s">
        <v>1177</v>
      </c>
      <c r="C895" s="80" t="s">
        <v>201</v>
      </c>
      <c r="D895" s="80" t="s">
        <v>497</v>
      </c>
      <c r="E895" s="81">
        <v>53000</v>
      </c>
      <c r="F895" s="94"/>
      <c r="G895" s="111"/>
      <c r="H895" s="80" t="s">
        <v>59</v>
      </c>
      <c r="I895" s="80" t="s">
        <v>60</v>
      </c>
    </row>
    <row r="896" spans="1:9" ht="15.75" x14ac:dyDescent="0.25">
      <c r="A896" s="79" t="s">
        <v>1557</v>
      </c>
      <c r="B896" s="79" t="s">
        <v>147</v>
      </c>
      <c r="C896" s="80" t="s">
        <v>201</v>
      </c>
      <c r="D896" s="80" t="s">
        <v>607</v>
      </c>
      <c r="E896" s="81">
        <v>53000</v>
      </c>
      <c r="F896" s="94"/>
      <c r="G896" s="111"/>
      <c r="H896" s="80" t="s">
        <v>59</v>
      </c>
      <c r="I896" s="80" t="s">
        <v>60</v>
      </c>
    </row>
    <row r="897" spans="1:9" ht="15.75" x14ac:dyDescent="0.25">
      <c r="A897" s="79" t="s">
        <v>1457</v>
      </c>
      <c r="B897" s="79" t="s">
        <v>175</v>
      </c>
      <c r="C897" s="80" t="s">
        <v>4020</v>
      </c>
      <c r="D897" s="80" t="s">
        <v>530</v>
      </c>
      <c r="E897" s="81">
        <v>53000</v>
      </c>
      <c r="F897" s="94"/>
      <c r="G897" s="94"/>
      <c r="H897" s="80" t="s">
        <v>59</v>
      </c>
      <c r="I897" s="80" t="s">
        <v>60</v>
      </c>
    </row>
    <row r="898" spans="1:9" ht="15.75" x14ac:dyDescent="0.25">
      <c r="A898" s="79" t="s">
        <v>313</v>
      </c>
      <c r="B898" s="79" t="s">
        <v>1460</v>
      </c>
      <c r="C898" s="80" t="s">
        <v>201</v>
      </c>
      <c r="D898" s="80" t="s">
        <v>530</v>
      </c>
      <c r="E898" s="81">
        <v>53000</v>
      </c>
      <c r="F898" s="94"/>
      <c r="G898" s="111"/>
      <c r="H898" s="80" t="s">
        <v>59</v>
      </c>
      <c r="I898" s="80" t="s">
        <v>60</v>
      </c>
    </row>
    <row r="899" spans="1:9" ht="15.75" x14ac:dyDescent="0.25">
      <c r="A899" s="79" t="s">
        <v>1572</v>
      </c>
      <c r="B899" s="79" t="s">
        <v>1573</v>
      </c>
      <c r="C899" s="80" t="s">
        <v>201</v>
      </c>
      <c r="D899" s="80" t="s">
        <v>530</v>
      </c>
      <c r="E899" s="81">
        <v>53000</v>
      </c>
      <c r="F899" s="94"/>
      <c r="G899" s="111"/>
      <c r="H899" s="80" t="s">
        <v>59</v>
      </c>
      <c r="I899" s="80" t="s">
        <v>60</v>
      </c>
    </row>
    <row r="900" spans="1:9" ht="15.75" x14ac:dyDescent="0.25">
      <c r="A900" s="86" t="s">
        <v>256</v>
      </c>
      <c r="B900" s="86" t="s">
        <v>1145</v>
      </c>
      <c r="C900" s="76" t="s">
        <v>3665</v>
      </c>
      <c r="D900" s="76" t="s">
        <v>120</v>
      </c>
      <c r="E900" s="94">
        <v>52881</v>
      </c>
      <c r="F900" s="94"/>
      <c r="G900" s="111"/>
      <c r="H900" s="76" t="s">
        <v>14</v>
      </c>
      <c r="I900" s="76" t="s">
        <v>15</v>
      </c>
    </row>
    <row r="901" spans="1:9" ht="15.75" x14ac:dyDescent="0.25">
      <c r="A901" s="79" t="s">
        <v>1522</v>
      </c>
      <c r="B901" s="79" t="s">
        <v>1523</v>
      </c>
      <c r="C901" s="80" t="s">
        <v>588</v>
      </c>
      <c r="D901" s="80" t="s">
        <v>603</v>
      </c>
      <c r="E901" s="81">
        <v>52818</v>
      </c>
      <c r="F901" s="94"/>
      <c r="G901" s="111"/>
      <c r="H901" s="80" t="s">
        <v>59</v>
      </c>
      <c r="I901" s="80" t="s">
        <v>60</v>
      </c>
    </row>
    <row r="902" spans="1:9" ht="15.75" x14ac:dyDescent="0.25">
      <c r="A902" s="79" t="s">
        <v>1507</v>
      </c>
      <c r="B902" s="79" t="s">
        <v>1508</v>
      </c>
      <c r="C902" s="80" t="s">
        <v>195</v>
      </c>
      <c r="D902" s="80" t="s">
        <v>497</v>
      </c>
      <c r="E902" s="81">
        <v>52794</v>
      </c>
      <c r="F902" s="94"/>
      <c r="G902" s="111"/>
      <c r="H902" s="80" t="s">
        <v>59</v>
      </c>
      <c r="I902" s="80" t="s">
        <v>60</v>
      </c>
    </row>
    <row r="903" spans="1:9" ht="15.75" x14ac:dyDescent="0.25">
      <c r="A903" s="79" t="s">
        <v>3509</v>
      </c>
      <c r="B903" s="79" t="s">
        <v>46</v>
      </c>
      <c r="C903" s="80" t="s">
        <v>201</v>
      </c>
      <c r="D903" s="80" t="s">
        <v>1263</v>
      </c>
      <c r="E903" s="81">
        <v>52788</v>
      </c>
      <c r="F903" s="81">
        <v>1000</v>
      </c>
      <c r="G903" s="111"/>
      <c r="H903" s="80" t="s">
        <v>59</v>
      </c>
      <c r="I903" s="80" t="s">
        <v>60</v>
      </c>
    </row>
    <row r="904" spans="1:9" ht="15.75" x14ac:dyDescent="0.25">
      <c r="A904" s="79" t="s">
        <v>1936</v>
      </c>
      <c r="B904" s="79" t="s">
        <v>266</v>
      </c>
      <c r="C904" s="80" t="s">
        <v>1654</v>
      </c>
      <c r="D904" s="80" t="s">
        <v>53</v>
      </c>
      <c r="E904" s="81">
        <v>52773</v>
      </c>
      <c r="F904" s="94"/>
      <c r="G904" s="111"/>
      <c r="H904" s="80" t="s">
        <v>14</v>
      </c>
      <c r="I904" s="80" t="s">
        <v>15</v>
      </c>
    </row>
    <row r="905" spans="1:9" ht="15.75" x14ac:dyDescent="0.25">
      <c r="A905" s="86" t="s">
        <v>506</v>
      </c>
      <c r="B905" s="86" t="s">
        <v>781</v>
      </c>
      <c r="C905" s="76" t="s">
        <v>195</v>
      </c>
      <c r="D905" s="76" t="s">
        <v>508</v>
      </c>
      <c r="E905" s="94">
        <v>52772</v>
      </c>
      <c r="F905" s="94"/>
      <c r="G905" s="111"/>
      <c r="H905" s="76" t="s">
        <v>59</v>
      </c>
      <c r="I905" s="80" t="s">
        <v>60</v>
      </c>
    </row>
    <row r="906" spans="1:9" ht="15.75" x14ac:dyDescent="0.25">
      <c r="A906" s="79" t="s">
        <v>1509</v>
      </c>
      <c r="B906" s="79" t="s">
        <v>1510</v>
      </c>
      <c r="C906" s="80" t="s">
        <v>195</v>
      </c>
      <c r="D906" s="80" t="s">
        <v>508</v>
      </c>
      <c r="E906" s="81">
        <v>52772</v>
      </c>
      <c r="F906" s="94"/>
      <c r="G906" s="111"/>
      <c r="H906" s="80" t="s">
        <v>59</v>
      </c>
      <c r="I906" s="80" t="s">
        <v>60</v>
      </c>
    </row>
    <row r="907" spans="1:9" ht="15.75" x14ac:dyDescent="0.25">
      <c r="A907" s="79" t="s">
        <v>1462</v>
      </c>
      <c r="B907" s="79" t="s">
        <v>111</v>
      </c>
      <c r="C907" s="80" t="s">
        <v>195</v>
      </c>
      <c r="D907" s="80" t="s">
        <v>373</v>
      </c>
      <c r="E907" s="81">
        <v>52712</v>
      </c>
      <c r="F907" s="94"/>
      <c r="G907" s="111"/>
      <c r="H907" s="80" t="s">
        <v>59</v>
      </c>
      <c r="I907" s="80" t="s">
        <v>60</v>
      </c>
    </row>
    <row r="908" spans="1:9" ht="15.75" x14ac:dyDescent="0.25">
      <c r="A908" s="86" t="s">
        <v>1952</v>
      </c>
      <c r="B908" s="86" t="s">
        <v>51</v>
      </c>
      <c r="C908" s="76" t="s">
        <v>974</v>
      </c>
      <c r="D908" s="76" t="s">
        <v>1953</v>
      </c>
      <c r="E908" s="94">
        <v>52706</v>
      </c>
      <c r="F908" s="94"/>
      <c r="G908" s="111"/>
      <c r="H908" s="76" t="s">
        <v>14</v>
      </c>
      <c r="I908" s="76" t="s">
        <v>15</v>
      </c>
    </row>
    <row r="909" spans="1:9" ht="15.75" x14ac:dyDescent="0.25">
      <c r="A909" s="79" t="s">
        <v>3597</v>
      </c>
      <c r="B909" s="79" t="s">
        <v>95</v>
      </c>
      <c r="C909" s="80" t="s">
        <v>588</v>
      </c>
      <c r="D909" s="80" t="s">
        <v>205</v>
      </c>
      <c r="E909" s="81">
        <v>52694</v>
      </c>
      <c r="F909" s="94"/>
      <c r="G909" s="111"/>
      <c r="H909" s="80" t="s">
        <v>59</v>
      </c>
      <c r="I909" s="80" t="s">
        <v>60</v>
      </c>
    </row>
    <row r="910" spans="1:9" ht="15.75" x14ac:dyDescent="0.25">
      <c r="A910" s="79" t="s">
        <v>3659</v>
      </c>
      <c r="B910" s="79" t="s">
        <v>95</v>
      </c>
      <c r="C910" s="80" t="s">
        <v>1888</v>
      </c>
      <c r="D910" s="80" t="s">
        <v>2740</v>
      </c>
      <c r="E910" s="81">
        <v>52663</v>
      </c>
      <c r="F910" s="94"/>
      <c r="G910" s="111"/>
      <c r="H910" s="80" t="s">
        <v>14</v>
      </c>
      <c r="I910" s="80" t="s">
        <v>15</v>
      </c>
    </row>
    <row r="911" spans="1:9" ht="15.75" x14ac:dyDescent="0.25">
      <c r="A911" s="86" t="s">
        <v>2833</v>
      </c>
      <c r="B911" s="86" t="s">
        <v>86</v>
      </c>
      <c r="C911" s="76" t="s">
        <v>2427</v>
      </c>
      <c r="D911" s="76" t="s">
        <v>706</v>
      </c>
      <c r="E911" s="94">
        <v>52644</v>
      </c>
      <c r="F911" s="94"/>
      <c r="G911" s="111"/>
      <c r="H911" s="76" t="s">
        <v>14</v>
      </c>
      <c r="I911" s="76" t="s">
        <v>15</v>
      </c>
    </row>
    <row r="912" spans="1:9" ht="15.75" x14ac:dyDescent="0.25">
      <c r="A912" s="79" t="s">
        <v>1409</v>
      </c>
      <c r="B912" s="79" t="s">
        <v>139</v>
      </c>
      <c r="C912" s="80" t="s">
        <v>201</v>
      </c>
      <c r="D912" s="80" t="s">
        <v>463</v>
      </c>
      <c r="E912" s="81">
        <v>52526</v>
      </c>
      <c r="F912" s="94"/>
      <c r="G912" s="111"/>
      <c r="H912" s="80" t="s">
        <v>59</v>
      </c>
      <c r="I912" s="80" t="s">
        <v>60</v>
      </c>
    </row>
    <row r="913" spans="1:9" ht="15.75" x14ac:dyDescent="0.25">
      <c r="A913" s="86" t="s">
        <v>1981</v>
      </c>
      <c r="B913" s="86" t="s">
        <v>300</v>
      </c>
      <c r="C913" s="76" t="s">
        <v>1982</v>
      </c>
      <c r="D913" s="76" t="s">
        <v>1983</v>
      </c>
      <c r="E913" s="94">
        <v>52520</v>
      </c>
      <c r="F913" s="94"/>
      <c r="G913" s="111"/>
      <c r="H913" s="76" t="s">
        <v>14</v>
      </c>
      <c r="I913" s="76" t="s">
        <v>15</v>
      </c>
    </row>
    <row r="914" spans="1:9" ht="15.75" x14ac:dyDescent="0.25">
      <c r="A914" s="86" t="s">
        <v>4391</v>
      </c>
      <c r="B914" s="86" t="s">
        <v>8</v>
      </c>
      <c r="C914" s="76" t="s">
        <v>195</v>
      </c>
      <c r="D914" s="76" t="s">
        <v>280</v>
      </c>
      <c r="E914" s="94">
        <v>52500</v>
      </c>
      <c r="F914" s="94"/>
      <c r="G914" s="111"/>
      <c r="H914" s="76" t="s">
        <v>59</v>
      </c>
      <c r="I914" s="80" t="s">
        <v>60</v>
      </c>
    </row>
    <row r="915" spans="1:9" ht="15.75" x14ac:dyDescent="0.25">
      <c r="A915" s="79" t="s">
        <v>1962</v>
      </c>
      <c r="B915" s="79" t="s">
        <v>131</v>
      </c>
      <c r="C915" s="80" t="s">
        <v>1963</v>
      </c>
      <c r="D915" s="80" t="s">
        <v>1001</v>
      </c>
      <c r="E915" s="81">
        <v>52444</v>
      </c>
      <c r="F915" s="94"/>
      <c r="G915" s="94"/>
      <c r="H915" s="80" t="s">
        <v>14</v>
      </c>
      <c r="I915" s="80" t="s">
        <v>15</v>
      </c>
    </row>
    <row r="916" spans="1:9" ht="15.75" x14ac:dyDescent="0.25">
      <c r="A916" s="79" t="s">
        <v>4392</v>
      </c>
      <c r="B916" s="79" t="s">
        <v>1910</v>
      </c>
      <c r="C916" s="80" t="s">
        <v>1911</v>
      </c>
      <c r="D916" s="80" t="s">
        <v>1912</v>
      </c>
      <c r="E916" s="81">
        <v>52410</v>
      </c>
      <c r="F916" s="94"/>
      <c r="G916" s="111"/>
      <c r="H916" s="80" t="s">
        <v>14</v>
      </c>
      <c r="I916" s="80" t="s">
        <v>15</v>
      </c>
    </row>
    <row r="917" spans="1:9" ht="15.75" x14ac:dyDescent="0.25">
      <c r="A917" s="79" t="s">
        <v>1467</v>
      </c>
      <c r="B917" s="79" t="s">
        <v>86</v>
      </c>
      <c r="C917" s="80" t="s">
        <v>201</v>
      </c>
      <c r="D917" s="80" t="s">
        <v>463</v>
      </c>
      <c r="E917" s="81">
        <v>52348</v>
      </c>
      <c r="F917" s="94"/>
      <c r="G917" s="111"/>
      <c r="H917" s="80" t="s">
        <v>59</v>
      </c>
      <c r="I917" s="80" t="s">
        <v>60</v>
      </c>
    </row>
    <row r="918" spans="1:9" ht="15.75" x14ac:dyDescent="0.25">
      <c r="A918" s="79" t="s">
        <v>4393</v>
      </c>
      <c r="B918" s="79" t="s">
        <v>263</v>
      </c>
      <c r="C918" s="80" t="s">
        <v>4394</v>
      </c>
      <c r="D918" s="80" t="s">
        <v>113</v>
      </c>
      <c r="E918" s="81">
        <v>52346</v>
      </c>
      <c r="F918" s="94"/>
      <c r="G918" s="111"/>
      <c r="H918" s="80" t="s">
        <v>14</v>
      </c>
      <c r="I918" s="80" t="s">
        <v>15</v>
      </c>
    </row>
    <row r="919" spans="1:9" ht="15.75" x14ac:dyDescent="0.25">
      <c r="A919" s="79" t="s">
        <v>1966</v>
      </c>
      <c r="B919" s="79" t="s">
        <v>601</v>
      </c>
      <c r="C919" s="80" t="s">
        <v>1714</v>
      </c>
      <c r="D919" s="80" t="s">
        <v>1490</v>
      </c>
      <c r="E919" s="81">
        <v>52344</v>
      </c>
      <c r="F919" s="94"/>
      <c r="G919" s="111"/>
      <c r="H919" s="80" t="s">
        <v>14</v>
      </c>
      <c r="I919" s="80" t="s">
        <v>15</v>
      </c>
    </row>
    <row r="920" spans="1:9" ht="15.75" x14ac:dyDescent="0.25">
      <c r="A920" s="79" t="s">
        <v>1967</v>
      </c>
      <c r="B920" s="79" t="s">
        <v>78</v>
      </c>
      <c r="C920" s="80" t="s">
        <v>1968</v>
      </c>
      <c r="D920" s="80" t="s">
        <v>1354</v>
      </c>
      <c r="E920" s="81">
        <v>52337</v>
      </c>
      <c r="F920" s="94"/>
      <c r="G920" s="111"/>
      <c r="H920" s="80" t="s">
        <v>14</v>
      </c>
      <c r="I920" s="80" t="s">
        <v>15</v>
      </c>
    </row>
    <row r="921" spans="1:9" ht="15.75" x14ac:dyDescent="0.25">
      <c r="A921" s="79" t="s">
        <v>86</v>
      </c>
      <c r="B921" s="79" t="s">
        <v>426</v>
      </c>
      <c r="C921" s="80" t="s">
        <v>201</v>
      </c>
      <c r="D921" s="80" t="s">
        <v>2582</v>
      </c>
      <c r="E921" s="81">
        <v>52276</v>
      </c>
      <c r="F921" s="94"/>
      <c r="G921" s="111"/>
      <c r="H921" s="80" t="s">
        <v>59</v>
      </c>
      <c r="I921" s="80" t="s">
        <v>60</v>
      </c>
    </row>
    <row r="922" spans="1:9" ht="15.75" x14ac:dyDescent="0.25">
      <c r="A922" s="86" t="s">
        <v>980</v>
      </c>
      <c r="B922" s="86" t="s">
        <v>868</v>
      </c>
      <c r="C922" s="76" t="s">
        <v>1632</v>
      </c>
      <c r="D922" s="76" t="s">
        <v>53</v>
      </c>
      <c r="E922" s="94">
        <v>52245</v>
      </c>
      <c r="F922" s="94"/>
      <c r="G922" s="111"/>
      <c r="H922" s="76" t="s">
        <v>14</v>
      </c>
      <c r="I922" s="76" t="s">
        <v>15</v>
      </c>
    </row>
    <row r="923" spans="1:9" ht="15.75" x14ac:dyDescent="0.25">
      <c r="A923" s="79" t="s">
        <v>1448</v>
      </c>
      <c r="B923" s="79" t="s">
        <v>351</v>
      </c>
      <c r="C923" s="80" t="s">
        <v>201</v>
      </c>
      <c r="D923" s="80" t="s">
        <v>814</v>
      </c>
      <c r="E923" s="81">
        <v>52175</v>
      </c>
      <c r="F923" s="94"/>
      <c r="G923" s="111"/>
      <c r="H923" s="80" t="s">
        <v>59</v>
      </c>
      <c r="I923" s="80" t="s">
        <v>60</v>
      </c>
    </row>
    <row r="924" spans="1:9" ht="15.75" x14ac:dyDescent="0.25">
      <c r="A924" s="79" t="s">
        <v>1294</v>
      </c>
      <c r="B924" s="79" t="s">
        <v>1256</v>
      </c>
      <c r="C924" s="80" t="s">
        <v>195</v>
      </c>
      <c r="D924" s="80" t="s">
        <v>1281</v>
      </c>
      <c r="E924" s="81">
        <v>52081</v>
      </c>
      <c r="F924" s="94"/>
      <c r="G924" s="111"/>
      <c r="H924" s="80" t="s">
        <v>59</v>
      </c>
      <c r="I924" s="80" t="s">
        <v>60</v>
      </c>
    </row>
    <row r="925" spans="1:9" ht="15.75" x14ac:dyDescent="0.25">
      <c r="A925" s="79" t="s">
        <v>3409</v>
      </c>
      <c r="B925" s="79" t="s">
        <v>3657</v>
      </c>
      <c r="C925" s="80" t="s">
        <v>712</v>
      </c>
      <c r="D925" s="80" t="s">
        <v>508</v>
      </c>
      <c r="E925" s="81">
        <v>52056</v>
      </c>
      <c r="F925" s="94"/>
      <c r="G925" s="111"/>
      <c r="H925" s="80" t="s">
        <v>59</v>
      </c>
      <c r="I925" s="80" t="s">
        <v>60</v>
      </c>
    </row>
    <row r="926" spans="1:9" ht="15.75" x14ac:dyDescent="0.25">
      <c r="A926" s="86" t="s">
        <v>1553</v>
      </c>
      <c r="B926" s="86" t="s">
        <v>260</v>
      </c>
      <c r="C926" s="76" t="s">
        <v>4036</v>
      </c>
      <c r="D926" s="76" t="s">
        <v>392</v>
      </c>
      <c r="E926" s="94">
        <v>52000</v>
      </c>
      <c r="F926" s="94"/>
      <c r="G926" s="111"/>
      <c r="H926" s="76" t="s">
        <v>59</v>
      </c>
      <c r="I926" s="80" t="s">
        <v>60</v>
      </c>
    </row>
    <row r="927" spans="1:9" ht="15.75" x14ac:dyDescent="0.25">
      <c r="A927" s="79" t="s">
        <v>407</v>
      </c>
      <c r="B927" s="79" t="s">
        <v>74</v>
      </c>
      <c r="C927" s="80" t="s">
        <v>201</v>
      </c>
      <c r="D927" s="80" t="s">
        <v>508</v>
      </c>
      <c r="E927" s="81">
        <v>52000</v>
      </c>
      <c r="F927" s="94"/>
      <c r="G927" s="111"/>
      <c r="H927" s="80" t="s">
        <v>59</v>
      </c>
      <c r="I927" s="80" t="s">
        <v>60</v>
      </c>
    </row>
    <row r="928" spans="1:9" ht="15.75" x14ac:dyDescent="0.25">
      <c r="A928" s="79" t="s">
        <v>1796</v>
      </c>
      <c r="B928" s="79" t="s">
        <v>448</v>
      </c>
      <c r="C928" s="80" t="s">
        <v>201</v>
      </c>
      <c r="D928" s="80" t="s">
        <v>463</v>
      </c>
      <c r="E928" s="81">
        <v>52000</v>
      </c>
      <c r="F928" s="94"/>
      <c r="G928" s="111"/>
      <c r="H928" s="80" t="s">
        <v>59</v>
      </c>
      <c r="I928" s="80" t="s">
        <v>60</v>
      </c>
    </row>
    <row r="929" spans="1:9" ht="15.75" x14ac:dyDescent="0.25">
      <c r="A929" s="86" t="s">
        <v>425</v>
      </c>
      <c r="B929" s="86" t="s">
        <v>210</v>
      </c>
      <c r="C929" s="76" t="s">
        <v>201</v>
      </c>
      <c r="D929" s="76" t="s">
        <v>463</v>
      </c>
      <c r="E929" s="94">
        <v>52000</v>
      </c>
      <c r="F929" s="94"/>
      <c r="G929" s="111"/>
      <c r="H929" s="76" t="s">
        <v>59</v>
      </c>
      <c r="I929" s="80" t="s">
        <v>60</v>
      </c>
    </row>
    <row r="930" spans="1:9" ht="15.75" x14ac:dyDescent="0.25">
      <c r="A930" s="86" t="s">
        <v>1786</v>
      </c>
      <c r="B930" s="86" t="s">
        <v>266</v>
      </c>
      <c r="C930" s="76" t="s">
        <v>201</v>
      </c>
      <c r="D930" s="76" t="s">
        <v>497</v>
      </c>
      <c r="E930" s="94">
        <v>52000</v>
      </c>
      <c r="F930" s="94"/>
      <c r="G930" s="111"/>
      <c r="H930" s="76" t="s">
        <v>59</v>
      </c>
      <c r="I930" s="80" t="s">
        <v>60</v>
      </c>
    </row>
    <row r="931" spans="1:9" ht="15.75" x14ac:dyDescent="0.25">
      <c r="A931" s="79" t="s">
        <v>1683</v>
      </c>
      <c r="B931" s="79" t="s">
        <v>127</v>
      </c>
      <c r="C931" s="80" t="s">
        <v>201</v>
      </c>
      <c r="D931" s="80" t="s">
        <v>497</v>
      </c>
      <c r="E931" s="81">
        <v>52000</v>
      </c>
      <c r="F931" s="94"/>
      <c r="G931" s="111"/>
      <c r="H931" s="80" t="s">
        <v>59</v>
      </c>
      <c r="I931" s="80" t="s">
        <v>60</v>
      </c>
    </row>
    <row r="932" spans="1:9" ht="15.75" x14ac:dyDescent="0.25">
      <c r="A932" s="79" t="s">
        <v>1463</v>
      </c>
      <c r="B932" s="79" t="s">
        <v>1464</v>
      </c>
      <c r="C932" s="80" t="s">
        <v>201</v>
      </c>
      <c r="D932" s="80" t="s">
        <v>497</v>
      </c>
      <c r="E932" s="81">
        <v>52000</v>
      </c>
      <c r="F932" s="94"/>
      <c r="G932" s="111"/>
      <c r="H932" s="80" t="s">
        <v>59</v>
      </c>
      <c r="I932" s="80" t="s">
        <v>60</v>
      </c>
    </row>
    <row r="933" spans="1:9" ht="15.75" x14ac:dyDescent="0.25">
      <c r="A933" s="79" t="s">
        <v>3669</v>
      </c>
      <c r="B933" s="79" t="s">
        <v>717</v>
      </c>
      <c r="C933" s="80" t="s">
        <v>201</v>
      </c>
      <c r="D933" s="80" t="s">
        <v>497</v>
      </c>
      <c r="E933" s="81">
        <v>52000</v>
      </c>
      <c r="F933" s="94"/>
      <c r="G933" s="111"/>
      <c r="H933" s="80" t="s">
        <v>59</v>
      </c>
      <c r="I933" s="80" t="s">
        <v>60</v>
      </c>
    </row>
    <row r="934" spans="1:9" ht="15.75" x14ac:dyDescent="0.25">
      <c r="A934" s="79" t="s">
        <v>1607</v>
      </c>
      <c r="B934" s="79" t="s">
        <v>147</v>
      </c>
      <c r="C934" s="80" t="s">
        <v>1654</v>
      </c>
      <c r="D934" s="80" t="s">
        <v>53</v>
      </c>
      <c r="E934" s="81">
        <v>51980</v>
      </c>
      <c r="F934" s="94"/>
      <c r="G934" s="111"/>
      <c r="H934" s="80" t="s">
        <v>14</v>
      </c>
      <c r="I934" s="80" t="s">
        <v>15</v>
      </c>
    </row>
    <row r="935" spans="1:9" ht="15.75" x14ac:dyDescent="0.25">
      <c r="A935" s="79" t="s">
        <v>952</v>
      </c>
      <c r="B935" s="79" t="s">
        <v>372</v>
      </c>
      <c r="C935" s="80" t="s">
        <v>4395</v>
      </c>
      <c r="D935" s="80" t="s">
        <v>603</v>
      </c>
      <c r="E935" s="81">
        <v>51969</v>
      </c>
      <c r="F935" s="81">
        <v>2000</v>
      </c>
      <c r="G935" s="94"/>
      <c r="H935" s="80" t="s">
        <v>59</v>
      </c>
      <c r="I935" s="80" t="s">
        <v>60</v>
      </c>
    </row>
    <row r="936" spans="1:9" ht="15.75" x14ac:dyDescent="0.25">
      <c r="A936" s="86" t="s">
        <v>1995</v>
      </c>
      <c r="B936" s="86" t="s">
        <v>347</v>
      </c>
      <c r="C936" s="76" t="s">
        <v>1996</v>
      </c>
      <c r="D936" s="76" t="s">
        <v>706</v>
      </c>
      <c r="E936" s="94">
        <v>51882</v>
      </c>
      <c r="F936" s="94"/>
      <c r="G936" s="111"/>
      <c r="H936" s="76" t="s">
        <v>14</v>
      </c>
      <c r="I936" s="76" t="s">
        <v>15</v>
      </c>
    </row>
    <row r="937" spans="1:9" ht="15.75" x14ac:dyDescent="0.25">
      <c r="A937" s="86" t="s">
        <v>4041</v>
      </c>
      <c r="B937" s="86" t="s">
        <v>131</v>
      </c>
      <c r="C937" s="76" t="s">
        <v>4042</v>
      </c>
      <c r="D937" s="76" t="s">
        <v>570</v>
      </c>
      <c r="E937" s="94">
        <v>51875</v>
      </c>
      <c r="F937" s="94"/>
      <c r="G937" s="111"/>
      <c r="H937" s="76" t="s">
        <v>14</v>
      </c>
      <c r="I937" s="76" t="s">
        <v>15</v>
      </c>
    </row>
    <row r="938" spans="1:9" ht="15.75" x14ac:dyDescent="0.25">
      <c r="A938" s="79" t="s">
        <v>1483</v>
      </c>
      <c r="B938" s="79" t="s">
        <v>1484</v>
      </c>
      <c r="C938" s="80" t="s">
        <v>201</v>
      </c>
      <c r="D938" s="80" t="s">
        <v>814</v>
      </c>
      <c r="E938" s="81">
        <v>51865</v>
      </c>
      <c r="F938" s="94"/>
      <c r="G938" s="111"/>
      <c r="H938" s="80" t="s">
        <v>59</v>
      </c>
      <c r="I938" s="80" t="s">
        <v>60</v>
      </c>
    </row>
    <row r="939" spans="1:9" ht="15.75" x14ac:dyDescent="0.25">
      <c r="A939" s="86" t="s">
        <v>4396</v>
      </c>
      <c r="B939" s="86" t="s">
        <v>865</v>
      </c>
      <c r="C939" s="76" t="s">
        <v>2006</v>
      </c>
      <c r="D939" s="76" t="s">
        <v>96</v>
      </c>
      <c r="E939" s="94">
        <v>51845</v>
      </c>
      <c r="F939" s="94"/>
      <c r="G939" s="111"/>
      <c r="H939" s="76" t="s">
        <v>14</v>
      </c>
      <c r="I939" s="76" t="s">
        <v>15</v>
      </c>
    </row>
    <row r="940" spans="1:9" ht="15.75" x14ac:dyDescent="0.25">
      <c r="A940" s="79" t="s">
        <v>2464</v>
      </c>
      <c r="B940" s="79" t="s">
        <v>62</v>
      </c>
      <c r="C940" s="80" t="s">
        <v>201</v>
      </c>
      <c r="D940" s="80" t="s">
        <v>463</v>
      </c>
      <c r="E940" s="81">
        <v>51815</v>
      </c>
      <c r="F940" s="94"/>
      <c r="G940" s="111"/>
      <c r="H940" s="80" t="s">
        <v>59</v>
      </c>
      <c r="I940" s="80" t="s">
        <v>60</v>
      </c>
    </row>
    <row r="941" spans="1:9" ht="15.75" x14ac:dyDescent="0.25">
      <c r="A941" s="79" t="s">
        <v>3609</v>
      </c>
      <c r="B941" s="79" t="s">
        <v>2776</v>
      </c>
      <c r="C941" s="80" t="s">
        <v>195</v>
      </c>
      <c r="D941" s="80" t="s">
        <v>410</v>
      </c>
      <c r="E941" s="81">
        <v>51780</v>
      </c>
      <c r="F941" s="94"/>
      <c r="G941" s="111"/>
      <c r="H941" s="80" t="s">
        <v>59</v>
      </c>
      <c r="I941" s="80" t="s">
        <v>60</v>
      </c>
    </row>
    <row r="942" spans="1:9" ht="15.75" x14ac:dyDescent="0.25">
      <c r="A942" s="79" t="s">
        <v>372</v>
      </c>
      <c r="B942" s="79" t="s">
        <v>347</v>
      </c>
      <c r="C942" s="80" t="s">
        <v>4397</v>
      </c>
      <c r="D942" s="80" t="s">
        <v>163</v>
      </c>
      <c r="E942" s="81">
        <v>51675</v>
      </c>
      <c r="F942" s="94"/>
      <c r="G942" s="111"/>
      <c r="H942" s="80" t="s">
        <v>14</v>
      </c>
      <c r="I942" s="80" t="s">
        <v>15</v>
      </c>
    </row>
    <row r="943" spans="1:9" ht="15.75" x14ac:dyDescent="0.25">
      <c r="A943" s="86" t="s">
        <v>1305</v>
      </c>
      <c r="B943" s="86" t="s">
        <v>394</v>
      </c>
      <c r="C943" s="76" t="s">
        <v>1306</v>
      </c>
      <c r="D943" s="76" t="s">
        <v>1307</v>
      </c>
      <c r="E943" s="94">
        <v>51636</v>
      </c>
      <c r="F943" s="94"/>
      <c r="G943" s="111"/>
      <c r="H943" s="76" t="s">
        <v>14</v>
      </c>
      <c r="I943" s="76" t="s">
        <v>15</v>
      </c>
    </row>
    <row r="944" spans="1:9" ht="15.75" x14ac:dyDescent="0.25">
      <c r="A944" s="79" t="s">
        <v>4398</v>
      </c>
      <c r="B944" s="79" t="s">
        <v>1062</v>
      </c>
      <c r="C944" s="80" t="s">
        <v>660</v>
      </c>
      <c r="D944" s="80" t="s">
        <v>321</v>
      </c>
      <c r="E944" s="81">
        <v>51632</v>
      </c>
      <c r="F944" s="94"/>
      <c r="G944" s="111"/>
      <c r="H944" s="80" t="s">
        <v>14</v>
      </c>
      <c r="I944" s="80" t="s">
        <v>15</v>
      </c>
    </row>
    <row r="945" spans="1:9" ht="15.75" x14ac:dyDescent="0.25">
      <c r="A945" s="79" t="s">
        <v>4399</v>
      </c>
      <c r="B945" s="79" t="s">
        <v>1685</v>
      </c>
      <c r="C945" s="80" t="s">
        <v>4400</v>
      </c>
      <c r="D945" s="80" t="s">
        <v>11</v>
      </c>
      <c r="E945" s="81">
        <v>51631</v>
      </c>
      <c r="F945" s="94"/>
      <c r="G945" s="111"/>
      <c r="H945" s="80" t="s">
        <v>14</v>
      </c>
      <c r="I945" s="80" t="s">
        <v>15</v>
      </c>
    </row>
    <row r="946" spans="1:9" ht="15.75" x14ac:dyDescent="0.25">
      <c r="A946" s="79" t="s">
        <v>1891</v>
      </c>
      <c r="B946" s="79" t="s">
        <v>1482</v>
      </c>
      <c r="C946" s="80" t="s">
        <v>782</v>
      </c>
      <c r="D946" s="80" t="s">
        <v>1082</v>
      </c>
      <c r="E946" s="81">
        <v>51582</v>
      </c>
      <c r="F946" s="94"/>
      <c r="G946" s="111"/>
      <c r="H946" s="80" t="s">
        <v>59</v>
      </c>
      <c r="I946" s="80" t="s">
        <v>60</v>
      </c>
    </row>
    <row r="947" spans="1:9" ht="15.75" x14ac:dyDescent="0.25">
      <c r="A947" s="79" t="s">
        <v>1542</v>
      </c>
      <c r="B947" s="79" t="s">
        <v>1543</v>
      </c>
      <c r="C947" s="80" t="s">
        <v>1544</v>
      </c>
      <c r="D947" s="80" t="s">
        <v>270</v>
      </c>
      <c r="E947" s="81">
        <v>51564</v>
      </c>
      <c r="F947" s="94"/>
      <c r="G947" s="111"/>
      <c r="H947" s="80" t="s">
        <v>59</v>
      </c>
      <c r="I947" s="80" t="s">
        <v>60</v>
      </c>
    </row>
    <row r="948" spans="1:9" ht="15.75" x14ac:dyDescent="0.25">
      <c r="A948" s="86" t="s">
        <v>3585</v>
      </c>
      <c r="B948" s="86" t="s">
        <v>1252</v>
      </c>
      <c r="C948" s="76" t="s">
        <v>588</v>
      </c>
      <c r="D948" s="76" t="s">
        <v>205</v>
      </c>
      <c r="E948" s="94">
        <v>51530</v>
      </c>
      <c r="F948" s="94"/>
      <c r="G948" s="111"/>
      <c r="H948" s="76" t="s">
        <v>59</v>
      </c>
      <c r="I948" s="80" t="s">
        <v>60</v>
      </c>
    </row>
    <row r="949" spans="1:9" ht="15.75" x14ac:dyDescent="0.25">
      <c r="A949" s="79" t="s">
        <v>2011</v>
      </c>
      <c r="B949" s="79" t="s">
        <v>2012</v>
      </c>
      <c r="C949" s="80" t="s">
        <v>2013</v>
      </c>
      <c r="D949" s="80" t="s">
        <v>4317</v>
      </c>
      <c r="E949" s="81">
        <v>51510</v>
      </c>
      <c r="F949" s="94"/>
      <c r="G949" s="111"/>
      <c r="H949" s="80" t="s">
        <v>14</v>
      </c>
      <c r="I949" s="80" t="s">
        <v>15</v>
      </c>
    </row>
    <row r="950" spans="1:9" ht="15.75" x14ac:dyDescent="0.25">
      <c r="A950" s="79" t="s">
        <v>2844</v>
      </c>
      <c r="B950" s="79" t="s">
        <v>1290</v>
      </c>
      <c r="C950" s="80" t="s">
        <v>2845</v>
      </c>
      <c r="D950" s="80" t="s">
        <v>570</v>
      </c>
      <c r="E950" s="81">
        <v>51500</v>
      </c>
      <c r="F950" s="94"/>
      <c r="G950" s="111"/>
      <c r="H950" s="80" t="s">
        <v>14</v>
      </c>
      <c r="I950" s="80" t="s">
        <v>15</v>
      </c>
    </row>
    <row r="951" spans="1:9" ht="15.75" x14ac:dyDescent="0.25">
      <c r="A951" s="86" t="s">
        <v>1273</v>
      </c>
      <c r="B951" s="86" t="s">
        <v>358</v>
      </c>
      <c r="C951" s="76" t="s">
        <v>588</v>
      </c>
      <c r="D951" s="76" t="s">
        <v>169</v>
      </c>
      <c r="E951" s="94">
        <v>51463</v>
      </c>
      <c r="F951" s="94"/>
      <c r="G951" s="81"/>
      <c r="H951" s="76" t="s">
        <v>59</v>
      </c>
      <c r="I951" s="80" t="s">
        <v>60</v>
      </c>
    </row>
    <row r="952" spans="1:9" ht="15.75" x14ac:dyDescent="0.25">
      <c r="A952" s="79" t="s">
        <v>957</v>
      </c>
      <c r="B952" s="79" t="s">
        <v>641</v>
      </c>
      <c r="C952" s="80" t="s">
        <v>195</v>
      </c>
      <c r="D952" s="80" t="s">
        <v>280</v>
      </c>
      <c r="E952" s="81">
        <v>51426</v>
      </c>
      <c r="F952" s="94"/>
      <c r="G952" s="111"/>
      <c r="H952" s="80" t="s">
        <v>59</v>
      </c>
      <c r="I952" s="80" t="s">
        <v>60</v>
      </c>
    </row>
    <row r="953" spans="1:9" ht="15.75" x14ac:dyDescent="0.25">
      <c r="A953" s="86" t="s">
        <v>1706</v>
      </c>
      <c r="B953" s="86" t="s">
        <v>131</v>
      </c>
      <c r="C953" s="76" t="s">
        <v>712</v>
      </c>
      <c r="D953" s="76" t="s">
        <v>508</v>
      </c>
      <c r="E953" s="94">
        <v>51400</v>
      </c>
      <c r="F953" s="94"/>
      <c r="G953" s="111"/>
      <c r="H953" s="76" t="s">
        <v>59</v>
      </c>
      <c r="I953" s="80" t="s">
        <v>60</v>
      </c>
    </row>
    <row r="954" spans="1:9" ht="15.75" x14ac:dyDescent="0.25">
      <c r="A954" s="79" t="s">
        <v>3660</v>
      </c>
      <c r="B954" s="79" t="s">
        <v>944</v>
      </c>
      <c r="C954" s="80" t="s">
        <v>712</v>
      </c>
      <c r="D954" s="80" t="s">
        <v>2346</v>
      </c>
      <c r="E954" s="81">
        <v>51382</v>
      </c>
      <c r="F954" s="81">
        <v>2000</v>
      </c>
      <c r="G954" s="111"/>
      <c r="H954" s="80" t="s">
        <v>59</v>
      </c>
      <c r="I954" s="80" t="s">
        <v>60</v>
      </c>
    </row>
    <row r="955" spans="1:9" ht="15.75" x14ac:dyDescent="0.25">
      <c r="A955" s="79" t="s">
        <v>214</v>
      </c>
      <c r="B955" s="79" t="s">
        <v>1495</v>
      </c>
      <c r="C955" s="80" t="s">
        <v>201</v>
      </c>
      <c r="D955" s="80" t="s">
        <v>463</v>
      </c>
      <c r="E955" s="81">
        <v>51336</v>
      </c>
      <c r="F955" s="94"/>
      <c r="G955" s="111"/>
      <c r="H955" s="80" t="s">
        <v>59</v>
      </c>
      <c r="I955" s="80" t="s">
        <v>60</v>
      </c>
    </row>
    <row r="956" spans="1:9" ht="15.75" x14ac:dyDescent="0.25">
      <c r="A956" s="79" t="s">
        <v>1046</v>
      </c>
      <c r="B956" s="79" t="s">
        <v>1047</v>
      </c>
      <c r="C956" s="80" t="s">
        <v>1752</v>
      </c>
      <c r="D956" s="80" t="s">
        <v>173</v>
      </c>
      <c r="E956" s="81">
        <v>51313</v>
      </c>
      <c r="F956" s="94"/>
      <c r="G956" s="111"/>
      <c r="H956" s="80" t="s">
        <v>14</v>
      </c>
      <c r="I956" s="80" t="s">
        <v>15</v>
      </c>
    </row>
    <row r="957" spans="1:9" ht="15.75" x14ac:dyDescent="0.25">
      <c r="A957" s="79" t="s">
        <v>1465</v>
      </c>
      <c r="B957" s="79" t="s">
        <v>139</v>
      </c>
      <c r="C957" s="80" t="s">
        <v>1752</v>
      </c>
      <c r="D957" s="80" t="s">
        <v>173</v>
      </c>
      <c r="E957" s="81">
        <v>51313</v>
      </c>
      <c r="F957" s="94"/>
      <c r="G957" s="111"/>
      <c r="H957" s="80" t="s">
        <v>14</v>
      </c>
      <c r="I957" s="80" t="s">
        <v>15</v>
      </c>
    </row>
    <row r="958" spans="1:9" ht="15.75" x14ac:dyDescent="0.25">
      <c r="A958" s="86" t="s">
        <v>554</v>
      </c>
      <c r="B958" s="86" t="s">
        <v>483</v>
      </c>
      <c r="C958" s="76" t="s">
        <v>712</v>
      </c>
      <c r="D958" s="76" t="s">
        <v>508</v>
      </c>
      <c r="E958" s="94">
        <v>51234</v>
      </c>
      <c r="F958" s="94"/>
      <c r="G958" s="111"/>
      <c r="H958" s="76" t="s">
        <v>59</v>
      </c>
      <c r="I958" s="80" t="s">
        <v>60</v>
      </c>
    </row>
    <row r="959" spans="1:9" ht="15.75" x14ac:dyDescent="0.25">
      <c r="A959" s="79" t="s">
        <v>1291</v>
      </c>
      <c r="B959" s="79" t="s">
        <v>349</v>
      </c>
      <c r="C959" s="80" t="s">
        <v>588</v>
      </c>
      <c r="D959" s="80" t="s">
        <v>169</v>
      </c>
      <c r="E959" s="81">
        <v>51208</v>
      </c>
      <c r="F959" s="94"/>
      <c r="G959" s="81"/>
      <c r="H959" s="80" t="s">
        <v>59</v>
      </c>
      <c r="I959" s="80" t="s">
        <v>60</v>
      </c>
    </row>
    <row r="960" spans="1:9" ht="15.75" x14ac:dyDescent="0.25">
      <c r="A960" s="86" t="s">
        <v>432</v>
      </c>
      <c r="B960" s="86" t="s">
        <v>1721</v>
      </c>
      <c r="C960" s="76" t="s">
        <v>2828</v>
      </c>
      <c r="D960" s="76" t="s">
        <v>120</v>
      </c>
      <c r="E960" s="94">
        <v>51191</v>
      </c>
      <c r="F960" s="94"/>
      <c r="G960" s="111"/>
      <c r="H960" s="76" t="s">
        <v>14</v>
      </c>
      <c r="I960" s="76" t="s">
        <v>15</v>
      </c>
    </row>
    <row r="961" spans="1:9" ht="15.75" x14ac:dyDescent="0.25">
      <c r="A961" s="79" t="s">
        <v>4029</v>
      </c>
      <c r="B961" s="79" t="s">
        <v>1480</v>
      </c>
      <c r="C961" s="80" t="s">
        <v>782</v>
      </c>
      <c r="D961" s="80" t="s">
        <v>603</v>
      </c>
      <c r="E961" s="81">
        <v>51135</v>
      </c>
      <c r="F961" s="94"/>
      <c r="G961" s="111"/>
      <c r="H961" s="80" t="s">
        <v>59</v>
      </c>
      <c r="I961" s="80" t="s">
        <v>60</v>
      </c>
    </row>
    <row r="962" spans="1:9" ht="15.75" x14ac:dyDescent="0.25">
      <c r="A962" s="79" t="s">
        <v>372</v>
      </c>
      <c r="B962" s="79" t="s">
        <v>3644</v>
      </c>
      <c r="C962" s="80" t="s">
        <v>1754</v>
      </c>
      <c r="D962" s="80" t="s">
        <v>1755</v>
      </c>
      <c r="E962" s="81">
        <v>51126</v>
      </c>
      <c r="F962" s="94"/>
      <c r="G962" s="111"/>
      <c r="H962" s="80" t="s">
        <v>14</v>
      </c>
      <c r="I962" s="80" t="s">
        <v>15</v>
      </c>
    </row>
    <row r="963" spans="1:9" ht="15.75" x14ac:dyDescent="0.25">
      <c r="A963" s="86" t="s">
        <v>4401</v>
      </c>
      <c r="B963" s="86" t="s">
        <v>1494</v>
      </c>
      <c r="C963" s="76" t="s">
        <v>4402</v>
      </c>
      <c r="D963" s="76" t="s">
        <v>1272</v>
      </c>
      <c r="E963" s="94">
        <v>51080</v>
      </c>
      <c r="F963" s="94"/>
      <c r="G963" s="111"/>
      <c r="H963" s="76" t="s">
        <v>14</v>
      </c>
      <c r="I963" s="76" t="s">
        <v>15</v>
      </c>
    </row>
    <row r="964" spans="1:9" ht="15.75" x14ac:dyDescent="0.25">
      <c r="A964" s="79" t="s">
        <v>2039</v>
      </c>
      <c r="B964" s="79" t="s">
        <v>823</v>
      </c>
      <c r="C964" s="80" t="s">
        <v>2040</v>
      </c>
      <c r="D964" s="80" t="s">
        <v>2041</v>
      </c>
      <c r="E964" s="81">
        <v>51031</v>
      </c>
      <c r="F964" s="94"/>
      <c r="G964" s="111"/>
      <c r="H964" s="80" t="s">
        <v>14</v>
      </c>
      <c r="I964" s="80" t="s">
        <v>15</v>
      </c>
    </row>
    <row r="965" spans="1:9" ht="15.75" x14ac:dyDescent="0.25">
      <c r="A965" s="79" t="s">
        <v>4403</v>
      </c>
      <c r="B965" s="79" t="s">
        <v>4404</v>
      </c>
      <c r="C965" s="80" t="s">
        <v>974</v>
      </c>
      <c r="D965" s="80" t="s">
        <v>1665</v>
      </c>
      <c r="E965" s="81">
        <v>51018</v>
      </c>
      <c r="F965" s="94"/>
      <c r="G965" s="111"/>
      <c r="H965" s="80" t="s">
        <v>14</v>
      </c>
      <c r="I965" s="80" t="s">
        <v>15</v>
      </c>
    </row>
    <row r="966" spans="1:9" ht="15.75" x14ac:dyDescent="0.25">
      <c r="A966" s="79" t="s">
        <v>1342</v>
      </c>
      <c r="B966" s="79" t="s">
        <v>1343</v>
      </c>
      <c r="C966" s="80" t="s">
        <v>201</v>
      </c>
      <c r="D966" s="80" t="s">
        <v>302</v>
      </c>
      <c r="E966" s="81">
        <v>51005</v>
      </c>
      <c r="F966" s="94"/>
      <c r="G966" s="111"/>
      <c r="H966" s="80" t="s">
        <v>59</v>
      </c>
      <c r="I966" s="80" t="s">
        <v>60</v>
      </c>
    </row>
    <row r="967" spans="1:9" ht="15.75" x14ac:dyDescent="0.25">
      <c r="A967" s="79" t="s">
        <v>4039</v>
      </c>
      <c r="B967" s="79" t="s">
        <v>8</v>
      </c>
      <c r="C967" s="80" t="s">
        <v>201</v>
      </c>
      <c r="D967" s="80" t="s">
        <v>501</v>
      </c>
      <c r="E967" s="81">
        <v>51000</v>
      </c>
      <c r="F967" s="94"/>
      <c r="G967" s="111"/>
      <c r="H967" s="80" t="s">
        <v>59</v>
      </c>
      <c r="I967" s="80" t="s">
        <v>60</v>
      </c>
    </row>
    <row r="968" spans="1:9" ht="15.75" x14ac:dyDescent="0.25">
      <c r="A968" s="79" t="s">
        <v>1846</v>
      </c>
      <c r="B968" s="79" t="s">
        <v>1847</v>
      </c>
      <c r="C968" s="80" t="s">
        <v>201</v>
      </c>
      <c r="D968" s="80" t="s">
        <v>189</v>
      </c>
      <c r="E968" s="81">
        <v>51000</v>
      </c>
      <c r="F968" s="94"/>
      <c r="G968" s="111"/>
      <c r="H968" s="80" t="s">
        <v>59</v>
      </c>
      <c r="I968" s="80" t="s">
        <v>60</v>
      </c>
    </row>
    <row r="969" spans="1:9" ht="15.75" x14ac:dyDescent="0.25">
      <c r="A969" s="79" t="s">
        <v>1274</v>
      </c>
      <c r="B969" s="79" t="s">
        <v>468</v>
      </c>
      <c r="C969" s="80" t="s">
        <v>712</v>
      </c>
      <c r="D969" s="80" t="s">
        <v>508</v>
      </c>
      <c r="E969" s="81">
        <v>50986</v>
      </c>
      <c r="F969" s="94"/>
      <c r="G969" s="111"/>
      <c r="H969" s="80" t="s">
        <v>59</v>
      </c>
      <c r="I969" s="80" t="s">
        <v>60</v>
      </c>
    </row>
    <row r="970" spans="1:9" ht="15.75" x14ac:dyDescent="0.25">
      <c r="A970" s="79" t="s">
        <v>2846</v>
      </c>
      <c r="B970" s="79" t="s">
        <v>248</v>
      </c>
      <c r="C970" s="80" t="s">
        <v>2847</v>
      </c>
      <c r="D970" s="80" t="s">
        <v>1616</v>
      </c>
      <c r="E970" s="81">
        <v>50922</v>
      </c>
      <c r="F970" s="94"/>
      <c r="G970" s="111"/>
      <c r="H970" s="80" t="s">
        <v>14</v>
      </c>
      <c r="I970" s="80" t="s">
        <v>15</v>
      </c>
    </row>
    <row r="971" spans="1:9" ht="15.75" x14ac:dyDescent="0.25">
      <c r="A971" s="79" t="s">
        <v>4405</v>
      </c>
      <c r="B971" s="79" t="s">
        <v>78</v>
      </c>
      <c r="C971" s="80" t="s">
        <v>4406</v>
      </c>
      <c r="D971" s="80" t="s">
        <v>789</v>
      </c>
      <c r="E971" s="81">
        <v>50887</v>
      </c>
      <c r="F971" s="94"/>
      <c r="G971" s="111"/>
      <c r="H971" s="80" t="s">
        <v>14</v>
      </c>
      <c r="I971" s="80" t="s">
        <v>15</v>
      </c>
    </row>
    <row r="972" spans="1:9" ht="15.75" x14ac:dyDescent="0.25">
      <c r="A972" s="79" t="s">
        <v>1194</v>
      </c>
      <c r="B972" s="79" t="s">
        <v>340</v>
      </c>
      <c r="C972" s="80" t="s">
        <v>1595</v>
      </c>
      <c r="D972" s="80" t="s">
        <v>173</v>
      </c>
      <c r="E972" s="81">
        <v>50815</v>
      </c>
      <c r="F972" s="94"/>
      <c r="G972" s="111"/>
      <c r="H972" s="80" t="s">
        <v>14</v>
      </c>
      <c r="I972" s="80" t="s">
        <v>15</v>
      </c>
    </row>
    <row r="973" spans="1:9" ht="15.75" x14ac:dyDescent="0.25">
      <c r="A973" s="79" t="s">
        <v>1433</v>
      </c>
      <c r="B973" s="79" t="s">
        <v>311</v>
      </c>
      <c r="C973" s="80" t="s">
        <v>195</v>
      </c>
      <c r="D973" s="80" t="s">
        <v>459</v>
      </c>
      <c r="E973" s="81">
        <v>50728</v>
      </c>
      <c r="F973" s="94"/>
      <c r="G973" s="111"/>
      <c r="H973" s="80" t="s">
        <v>59</v>
      </c>
      <c r="I973" s="80" t="s">
        <v>60</v>
      </c>
    </row>
    <row r="974" spans="1:9" ht="15.75" x14ac:dyDescent="0.25">
      <c r="A974" s="86" t="s">
        <v>2052</v>
      </c>
      <c r="B974" s="86" t="s">
        <v>1321</v>
      </c>
      <c r="C974" s="76" t="s">
        <v>4407</v>
      </c>
      <c r="D974" s="76" t="s">
        <v>2704</v>
      </c>
      <c r="E974" s="94">
        <v>50710</v>
      </c>
      <c r="F974" s="94"/>
      <c r="G974" s="111"/>
      <c r="H974" s="76" t="s">
        <v>14</v>
      </c>
      <c r="I974" s="76" t="s">
        <v>15</v>
      </c>
    </row>
    <row r="975" spans="1:9" ht="15.75" x14ac:dyDescent="0.25">
      <c r="A975" s="79" t="s">
        <v>1775</v>
      </c>
      <c r="B975" s="79" t="s">
        <v>311</v>
      </c>
      <c r="C975" s="80" t="s">
        <v>712</v>
      </c>
      <c r="D975" s="80" t="s">
        <v>508</v>
      </c>
      <c r="E975" s="81">
        <v>50579</v>
      </c>
      <c r="F975" s="94"/>
      <c r="G975" s="111"/>
      <c r="H975" s="80" t="s">
        <v>59</v>
      </c>
      <c r="I975" s="80" t="s">
        <v>60</v>
      </c>
    </row>
    <row r="976" spans="1:9" ht="15.75" x14ac:dyDescent="0.25">
      <c r="A976" s="79" t="s">
        <v>2056</v>
      </c>
      <c r="B976" s="79" t="s">
        <v>139</v>
      </c>
      <c r="C976" s="80" t="s">
        <v>359</v>
      </c>
      <c r="D976" s="80" t="s">
        <v>2704</v>
      </c>
      <c r="E976" s="81">
        <v>50521</v>
      </c>
      <c r="F976" s="94"/>
      <c r="G976" s="111"/>
      <c r="H976" s="80" t="s">
        <v>14</v>
      </c>
      <c r="I976" s="80" t="s">
        <v>15</v>
      </c>
    </row>
    <row r="977" spans="1:9" ht="15.75" x14ac:dyDescent="0.25">
      <c r="A977" s="79" t="s">
        <v>1769</v>
      </c>
      <c r="B977" s="79" t="s">
        <v>349</v>
      </c>
      <c r="C977" s="80" t="s">
        <v>782</v>
      </c>
      <c r="D977" s="80" t="s">
        <v>459</v>
      </c>
      <c r="E977" s="81">
        <v>50504</v>
      </c>
      <c r="F977" s="94"/>
      <c r="G977" s="111"/>
      <c r="H977" s="80" t="s">
        <v>59</v>
      </c>
      <c r="I977" s="80" t="s">
        <v>60</v>
      </c>
    </row>
    <row r="978" spans="1:9" ht="15.75" x14ac:dyDescent="0.25">
      <c r="A978" s="79" t="s">
        <v>3689</v>
      </c>
      <c r="B978" s="79" t="s">
        <v>3690</v>
      </c>
      <c r="C978" s="80" t="s">
        <v>201</v>
      </c>
      <c r="D978" s="80" t="s">
        <v>450</v>
      </c>
      <c r="E978" s="81">
        <v>50500</v>
      </c>
      <c r="F978" s="94"/>
      <c r="G978" s="111"/>
      <c r="H978" s="80" t="s">
        <v>59</v>
      </c>
      <c r="I978" s="80" t="s">
        <v>60</v>
      </c>
    </row>
    <row r="979" spans="1:9" ht="15.75" x14ac:dyDescent="0.25">
      <c r="A979" s="86" t="s">
        <v>3710</v>
      </c>
      <c r="B979" s="86" t="s">
        <v>1851</v>
      </c>
      <c r="C979" s="76" t="s">
        <v>3711</v>
      </c>
      <c r="D979" s="76" t="s">
        <v>173</v>
      </c>
      <c r="E979" s="94">
        <v>50446</v>
      </c>
      <c r="F979" s="94"/>
      <c r="G979" s="111"/>
      <c r="H979" s="76" t="s">
        <v>14</v>
      </c>
      <c r="I979" s="76" t="s">
        <v>15</v>
      </c>
    </row>
    <row r="980" spans="1:9" ht="15.75" x14ac:dyDescent="0.25">
      <c r="A980" s="79" t="s">
        <v>1728</v>
      </c>
      <c r="B980" s="79" t="s">
        <v>704</v>
      </c>
      <c r="C980" s="80" t="s">
        <v>1714</v>
      </c>
      <c r="D980" s="80" t="s">
        <v>1490</v>
      </c>
      <c r="E980" s="81">
        <v>50357</v>
      </c>
      <c r="F980" s="94"/>
      <c r="G980" s="111"/>
      <c r="H980" s="80" t="s">
        <v>14</v>
      </c>
      <c r="I980" s="80" t="s">
        <v>15</v>
      </c>
    </row>
    <row r="981" spans="1:9" ht="15.75" x14ac:dyDescent="0.25">
      <c r="A981" s="86" t="s">
        <v>1470</v>
      </c>
      <c r="B981" s="86" t="s">
        <v>3625</v>
      </c>
      <c r="C981" s="76" t="s">
        <v>195</v>
      </c>
      <c r="D981" s="76" t="s">
        <v>459</v>
      </c>
      <c r="E981" s="94">
        <v>50355</v>
      </c>
      <c r="F981" s="94"/>
      <c r="G981" s="111"/>
      <c r="H981" s="76" t="s">
        <v>59</v>
      </c>
      <c r="I981" s="80" t="s">
        <v>60</v>
      </c>
    </row>
    <row r="982" spans="1:9" ht="15.75" x14ac:dyDescent="0.25">
      <c r="A982" s="79" t="s">
        <v>1744</v>
      </c>
      <c r="B982" s="79" t="s">
        <v>50</v>
      </c>
      <c r="C982" s="80" t="s">
        <v>2381</v>
      </c>
      <c r="D982" s="80" t="s">
        <v>505</v>
      </c>
      <c r="E982" s="81">
        <v>50232</v>
      </c>
      <c r="F982" s="81">
        <v>5000</v>
      </c>
      <c r="G982" s="81"/>
      <c r="H982" s="80" t="s">
        <v>14</v>
      </c>
      <c r="I982" s="80" t="s">
        <v>15</v>
      </c>
    </row>
    <row r="983" spans="1:9" ht="15.75" x14ac:dyDescent="0.25">
      <c r="A983" s="86" t="s">
        <v>1697</v>
      </c>
      <c r="B983" s="86" t="s">
        <v>35</v>
      </c>
      <c r="C983" s="76" t="s">
        <v>2246</v>
      </c>
      <c r="D983" s="76" t="s">
        <v>505</v>
      </c>
      <c r="E983" s="94">
        <v>50232</v>
      </c>
      <c r="F983" s="94">
        <v>5000</v>
      </c>
      <c r="G983" s="81"/>
      <c r="H983" s="76" t="s">
        <v>14</v>
      </c>
      <c r="I983" s="76" t="s">
        <v>15</v>
      </c>
    </row>
    <row r="984" spans="1:9" ht="15.75" x14ac:dyDescent="0.25">
      <c r="A984" s="79" t="s">
        <v>1688</v>
      </c>
      <c r="B984" s="79" t="s">
        <v>3526</v>
      </c>
      <c r="C984" s="80" t="s">
        <v>3713</v>
      </c>
      <c r="D984" s="80" t="s">
        <v>120</v>
      </c>
      <c r="E984" s="81">
        <v>50167</v>
      </c>
      <c r="F984" s="94"/>
      <c r="G984" s="111"/>
      <c r="H984" s="80" t="s">
        <v>14</v>
      </c>
      <c r="I984" s="80" t="s">
        <v>15</v>
      </c>
    </row>
    <row r="985" spans="1:9" ht="15.75" x14ac:dyDescent="0.25">
      <c r="A985" s="79" t="s">
        <v>2084</v>
      </c>
      <c r="B985" s="79" t="s">
        <v>35</v>
      </c>
      <c r="C985" s="80" t="s">
        <v>2085</v>
      </c>
      <c r="D985" s="80" t="s">
        <v>48</v>
      </c>
      <c r="E985" s="81">
        <v>50067</v>
      </c>
      <c r="F985" s="94"/>
      <c r="G985" s="81"/>
      <c r="H985" s="80" t="s">
        <v>14</v>
      </c>
      <c r="I985" s="80" t="s">
        <v>15</v>
      </c>
    </row>
    <row r="986" spans="1:9" ht="15.75" x14ac:dyDescent="0.25">
      <c r="A986" s="79" t="s">
        <v>1205</v>
      </c>
      <c r="B986" s="79" t="s">
        <v>1206</v>
      </c>
      <c r="C986" s="80" t="s">
        <v>2085</v>
      </c>
      <c r="D986" s="80" t="s">
        <v>48</v>
      </c>
      <c r="E986" s="81">
        <v>50067</v>
      </c>
      <c r="F986" s="94"/>
      <c r="G986" s="81"/>
      <c r="H986" s="80" t="s">
        <v>14</v>
      </c>
      <c r="I986" s="80" t="s">
        <v>15</v>
      </c>
    </row>
    <row r="987" spans="1:9" ht="15.75" x14ac:dyDescent="0.25">
      <c r="A987" s="79" t="s">
        <v>1780</v>
      </c>
      <c r="B987" s="79" t="s">
        <v>601</v>
      </c>
      <c r="C987" s="80" t="s">
        <v>782</v>
      </c>
      <c r="D987" s="80" t="s">
        <v>459</v>
      </c>
      <c r="E987" s="81">
        <v>50065</v>
      </c>
      <c r="F987" s="94"/>
      <c r="G987" s="111"/>
      <c r="H987" s="80" t="s">
        <v>59</v>
      </c>
      <c r="I987" s="80" t="s">
        <v>60</v>
      </c>
    </row>
    <row r="988" spans="1:9" ht="15.75" x14ac:dyDescent="0.25">
      <c r="A988" s="86" t="s">
        <v>420</v>
      </c>
      <c r="B988" s="86" t="s">
        <v>118</v>
      </c>
      <c r="C988" s="76" t="s">
        <v>4050</v>
      </c>
      <c r="D988" s="76" t="s">
        <v>3882</v>
      </c>
      <c r="E988" s="94">
        <v>50051</v>
      </c>
      <c r="F988" s="94"/>
      <c r="G988" s="111"/>
      <c r="H988" s="76" t="s">
        <v>14</v>
      </c>
      <c r="I988" s="76" t="s">
        <v>15</v>
      </c>
    </row>
    <row r="989" spans="1:9" ht="15.75" x14ac:dyDescent="0.25">
      <c r="A989" s="79" t="s">
        <v>1840</v>
      </c>
      <c r="B989" s="79" t="s">
        <v>752</v>
      </c>
      <c r="C989" s="80" t="s">
        <v>4051</v>
      </c>
      <c r="D989" s="80" t="s">
        <v>163</v>
      </c>
      <c r="E989" s="81">
        <v>50037</v>
      </c>
      <c r="F989" s="94"/>
      <c r="G989" s="111"/>
      <c r="H989" s="80" t="s">
        <v>14</v>
      </c>
      <c r="I989" s="80" t="s">
        <v>15</v>
      </c>
    </row>
    <row r="990" spans="1:9" ht="15.75" x14ac:dyDescent="0.25">
      <c r="A990" s="79" t="s">
        <v>2671</v>
      </c>
      <c r="B990" s="79" t="s">
        <v>358</v>
      </c>
      <c r="C990" s="80" t="s">
        <v>1671</v>
      </c>
      <c r="D990" s="80" t="s">
        <v>1135</v>
      </c>
      <c r="E990" s="81">
        <v>50015</v>
      </c>
      <c r="F990" s="94"/>
      <c r="G990" s="111"/>
      <c r="H990" s="80" t="s">
        <v>14</v>
      </c>
      <c r="I990" s="80" t="s">
        <v>15</v>
      </c>
    </row>
    <row r="991" spans="1:9" ht="15.75" x14ac:dyDescent="0.25">
      <c r="A991" s="79" t="s">
        <v>1570</v>
      </c>
      <c r="B991" s="79" t="s">
        <v>1571</v>
      </c>
      <c r="C991" s="80" t="s">
        <v>782</v>
      </c>
      <c r="D991" s="80" t="s">
        <v>208</v>
      </c>
      <c r="E991" s="81">
        <v>50004</v>
      </c>
      <c r="F991" s="94"/>
      <c r="G991" s="111"/>
      <c r="H991" s="80" t="s">
        <v>59</v>
      </c>
      <c r="I991" s="80" t="s">
        <v>60</v>
      </c>
    </row>
    <row r="992" spans="1:9" ht="15.75" x14ac:dyDescent="0.25">
      <c r="A992" s="79" t="s">
        <v>4049</v>
      </c>
      <c r="B992" s="79" t="s">
        <v>605</v>
      </c>
      <c r="C992" s="80" t="s">
        <v>2083</v>
      </c>
      <c r="D992" s="80" t="s">
        <v>149</v>
      </c>
      <c r="E992" s="81">
        <v>50000</v>
      </c>
      <c r="F992" s="94"/>
      <c r="G992" s="111"/>
      <c r="H992" s="80" t="s">
        <v>14</v>
      </c>
      <c r="I992" s="80" t="s">
        <v>15</v>
      </c>
    </row>
    <row r="993" spans="1:9" ht="15.75" x14ac:dyDescent="0.25">
      <c r="A993" s="79" t="s">
        <v>1662</v>
      </c>
      <c r="B993" s="79" t="s">
        <v>67</v>
      </c>
      <c r="C993" s="80" t="s">
        <v>588</v>
      </c>
      <c r="D993" s="80" t="s">
        <v>2193</v>
      </c>
      <c r="E993" s="81">
        <v>50000</v>
      </c>
      <c r="F993" s="94"/>
      <c r="G993" s="111"/>
      <c r="H993" s="80" t="s">
        <v>59</v>
      </c>
      <c r="I993" s="80" t="s">
        <v>60</v>
      </c>
    </row>
    <row r="994" spans="1:9" ht="15.75" x14ac:dyDescent="0.25">
      <c r="A994" s="79" t="s">
        <v>1635</v>
      </c>
      <c r="B994" s="79" t="s">
        <v>559</v>
      </c>
      <c r="C994" s="80" t="s">
        <v>588</v>
      </c>
      <c r="D994" s="80" t="s">
        <v>270</v>
      </c>
      <c r="E994" s="81">
        <v>50000</v>
      </c>
      <c r="F994" s="94"/>
      <c r="G994" s="111"/>
      <c r="H994" s="80" t="s">
        <v>59</v>
      </c>
      <c r="I994" s="80" t="s">
        <v>60</v>
      </c>
    </row>
    <row r="995" spans="1:9" ht="15.75" x14ac:dyDescent="0.25">
      <c r="A995" s="79" t="s">
        <v>737</v>
      </c>
      <c r="B995" s="79" t="s">
        <v>1575</v>
      </c>
      <c r="C995" s="80" t="s">
        <v>201</v>
      </c>
      <c r="D995" s="80" t="s">
        <v>373</v>
      </c>
      <c r="E995" s="81">
        <v>50000</v>
      </c>
      <c r="F995" s="94"/>
      <c r="G995" s="111"/>
      <c r="H995" s="80" t="s">
        <v>59</v>
      </c>
      <c r="I995" s="80" t="s">
        <v>60</v>
      </c>
    </row>
    <row r="996" spans="1:9" ht="15.75" x14ac:dyDescent="0.25">
      <c r="A996" s="79" t="s">
        <v>1566</v>
      </c>
      <c r="B996" s="79" t="s">
        <v>1567</v>
      </c>
      <c r="C996" s="80" t="s">
        <v>201</v>
      </c>
      <c r="D996" s="80" t="s">
        <v>607</v>
      </c>
      <c r="E996" s="81">
        <v>50000</v>
      </c>
      <c r="F996" s="81">
        <v>3300</v>
      </c>
      <c r="G996" s="111"/>
      <c r="H996" s="80" t="s">
        <v>59</v>
      </c>
      <c r="I996" s="80" t="s">
        <v>60</v>
      </c>
    </row>
    <row r="997" spans="1:9" ht="15.75" x14ac:dyDescent="0.25">
      <c r="A997" s="79" t="s">
        <v>1604</v>
      </c>
      <c r="B997" s="79" t="s">
        <v>311</v>
      </c>
      <c r="C997" s="80" t="s">
        <v>588</v>
      </c>
      <c r="D997" s="80" t="s">
        <v>456</v>
      </c>
      <c r="E997" s="81">
        <v>50000</v>
      </c>
      <c r="F997" s="94"/>
      <c r="G997" s="111"/>
      <c r="H997" s="80" t="s">
        <v>59</v>
      </c>
      <c r="I997" s="80" t="s">
        <v>60</v>
      </c>
    </row>
    <row r="998" spans="1:9" ht="15.75" x14ac:dyDescent="0.25">
      <c r="A998" s="79" t="s">
        <v>4046</v>
      </c>
      <c r="B998" s="79" t="s">
        <v>4047</v>
      </c>
      <c r="C998" s="80" t="s">
        <v>201</v>
      </c>
      <c r="D998" s="80" t="s">
        <v>459</v>
      </c>
      <c r="E998" s="81">
        <v>50000</v>
      </c>
      <c r="F998" s="94"/>
      <c r="G998" s="111"/>
      <c r="H998" s="80" t="s">
        <v>59</v>
      </c>
      <c r="I998" s="80" t="s">
        <v>60</v>
      </c>
    </row>
    <row r="999" spans="1:9" ht="15.75" x14ac:dyDescent="0.25">
      <c r="A999" s="86" t="s">
        <v>3717</v>
      </c>
      <c r="B999" s="86" t="s">
        <v>3718</v>
      </c>
      <c r="C999" s="76" t="s">
        <v>1453</v>
      </c>
      <c r="D999" s="76" t="s">
        <v>1454</v>
      </c>
      <c r="E999" s="94">
        <v>49980</v>
      </c>
      <c r="F999" s="94"/>
      <c r="G999" s="94"/>
      <c r="H999" s="76" t="s">
        <v>14</v>
      </c>
      <c r="I999" s="76" t="s">
        <v>15</v>
      </c>
    </row>
    <row r="1000" spans="1:9" ht="15.75" x14ac:dyDescent="0.25">
      <c r="A1000" s="79" t="s">
        <v>1932</v>
      </c>
      <c r="B1000" s="79" t="s">
        <v>91</v>
      </c>
      <c r="C1000" s="80" t="s">
        <v>359</v>
      </c>
      <c r="D1000" s="80" t="s">
        <v>493</v>
      </c>
      <c r="E1000" s="81">
        <v>49974</v>
      </c>
      <c r="F1000" s="94"/>
      <c r="G1000" s="111"/>
      <c r="H1000" s="80" t="s">
        <v>14</v>
      </c>
      <c r="I1000" s="80" t="s">
        <v>15</v>
      </c>
    </row>
    <row r="1001" spans="1:9" ht="15.75" x14ac:dyDescent="0.25">
      <c r="A1001" s="79" t="s">
        <v>1253</v>
      </c>
      <c r="B1001" s="79" t="s">
        <v>1254</v>
      </c>
      <c r="C1001" s="80" t="s">
        <v>201</v>
      </c>
      <c r="D1001" s="80" t="s">
        <v>270</v>
      </c>
      <c r="E1001" s="81">
        <v>49844</v>
      </c>
      <c r="F1001" s="94"/>
      <c r="G1001" s="111"/>
      <c r="H1001" s="80" t="s">
        <v>59</v>
      </c>
      <c r="I1001" s="80" t="s">
        <v>60</v>
      </c>
    </row>
    <row r="1002" spans="1:9" ht="15.75" x14ac:dyDescent="0.25">
      <c r="A1002" s="79" t="s">
        <v>821</v>
      </c>
      <c r="B1002" s="79" t="s">
        <v>893</v>
      </c>
      <c r="C1002" s="80" t="s">
        <v>782</v>
      </c>
      <c r="D1002" s="80" t="s">
        <v>527</v>
      </c>
      <c r="E1002" s="81">
        <v>49824</v>
      </c>
      <c r="F1002" s="94"/>
      <c r="G1002" s="111"/>
      <c r="H1002" s="80" t="s">
        <v>59</v>
      </c>
      <c r="I1002" s="80" t="s">
        <v>60</v>
      </c>
    </row>
    <row r="1003" spans="1:9" ht="15.75" x14ac:dyDescent="0.25">
      <c r="A1003" s="79" t="s">
        <v>3680</v>
      </c>
      <c r="B1003" s="79" t="s">
        <v>3681</v>
      </c>
      <c r="C1003" s="80" t="s">
        <v>782</v>
      </c>
      <c r="D1003" s="80" t="s">
        <v>527</v>
      </c>
      <c r="E1003" s="81">
        <v>49824</v>
      </c>
      <c r="F1003" s="94"/>
      <c r="G1003" s="111"/>
      <c r="H1003" s="80" t="s">
        <v>59</v>
      </c>
      <c r="I1003" s="80" t="s">
        <v>60</v>
      </c>
    </row>
    <row r="1004" spans="1:9" ht="15.75" x14ac:dyDescent="0.25">
      <c r="A1004" s="79" t="s">
        <v>3722</v>
      </c>
      <c r="B1004" s="79" t="s">
        <v>1194</v>
      </c>
      <c r="C1004" s="80" t="s">
        <v>3723</v>
      </c>
      <c r="D1004" s="80" t="s">
        <v>706</v>
      </c>
      <c r="E1004" s="81">
        <v>49815</v>
      </c>
      <c r="F1004" s="94"/>
      <c r="G1004" s="111"/>
      <c r="H1004" s="80" t="s">
        <v>14</v>
      </c>
      <c r="I1004" s="80" t="s">
        <v>15</v>
      </c>
    </row>
    <row r="1005" spans="1:9" ht="15.75" x14ac:dyDescent="0.25">
      <c r="A1005" s="79" t="s">
        <v>837</v>
      </c>
      <c r="B1005" s="79" t="s">
        <v>187</v>
      </c>
      <c r="C1005" s="80" t="s">
        <v>4408</v>
      </c>
      <c r="D1005" s="80" t="s">
        <v>163</v>
      </c>
      <c r="E1005" s="81">
        <v>49809</v>
      </c>
      <c r="F1005" s="94"/>
      <c r="G1005" s="111"/>
      <c r="H1005" s="80" t="s">
        <v>59</v>
      </c>
      <c r="I1005" s="80" t="s">
        <v>60</v>
      </c>
    </row>
    <row r="1006" spans="1:9" ht="15.75" x14ac:dyDescent="0.25">
      <c r="A1006" s="86" t="s">
        <v>2106</v>
      </c>
      <c r="B1006" s="86" t="s">
        <v>2107</v>
      </c>
      <c r="C1006" s="76" t="s">
        <v>2108</v>
      </c>
      <c r="D1006" s="76" t="s">
        <v>48</v>
      </c>
      <c r="E1006" s="94">
        <v>49807</v>
      </c>
      <c r="F1006" s="94">
        <v>5000</v>
      </c>
      <c r="G1006" s="81"/>
      <c r="H1006" s="76" t="s">
        <v>14</v>
      </c>
      <c r="I1006" s="76" t="s">
        <v>15</v>
      </c>
    </row>
    <row r="1007" spans="1:9" ht="15.75" x14ac:dyDescent="0.25">
      <c r="A1007" s="79" t="s">
        <v>4405</v>
      </c>
      <c r="B1007" s="79" t="s">
        <v>823</v>
      </c>
      <c r="C1007" s="80" t="s">
        <v>359</v>
      </c>
      <c r="D1007" s="80" t="s">
        <v>740</v>
      </c>
      <c r="E1007" s="81">
        <v>49807</v>
      </c>
      <c r="F1007" s="94"/>
      <c r="G1007" s="111"/>
      <c r="H1007" s="80" t="s">
        <v>14</v>
      </c>
      <c r="I1007" s="80" t="s">
        <v>15</v>
      </c>
    </row>
    <row r="1008" spans="1:9" ht="15.75" x14ac:dyDescent="0.25">
      <c r="A1008" s="79" t="s">
        <v>1645</v>
      </c>
      <c r="B1008" s="79" t="s">
        <v>1062</v>
      </c>
      <c r="C1008" s="80" t="s">
        <v>3691</v>
      </c>
      <c r="D1008" s="80" t="s">
        <v>198</v>
      </c>
      <c r="E1008" s="81">
        <v>49807</v>
      </c>
      <c r="F1008" s="94"/>
      <c r="G1008" s="111"/>
      <c r="H1008" s="80" t="s">
        <v>14</v>
      </c>
      <c r="I1008" s="80" t="s">
        <v>15</v>
      </c>
    </row>
    <row r="1009" spans="1:9" ht="15.75" x14ac:dyDescent="0.25">
      <c r="A1009" s="79" t="s">
        <v>2109</v>
      </c>
      <c r="B1009" s="79" t="s">
        <v>448</v>
      </c>
      <c r="C1009" s="80" t="s">
        <v>1714</v>
      </c>
      <c r="D1009" s="80" t="s">
        <v>1490</v>
      </c>
      <c r="E1009" s="81">
        <v>49807</v>
      </c>
      <c r="F1009" s="94"/>
      <c r="G1009" s="111"/>
      <c r="H1009" s="80" t="s">
        <v>14</v>
      </c>
      <c r="I1009" s="80" t="s">
        <v>15</v>
      </c>
    </row>
    <row r="1010" spans="1:9" ht="15.75" x14ac:dyDescent="0.25">
      <c r="A1010" s="79" t="s">
        <v>2532</v>
      </c>
      <c r="B1010" s="79" t="s">
        <v>2533</v>
      </c>
      <c r="C1010" s="80" t="s">
        <v>2534</v>
      </c>
      <c r="D1010" s="80" t="s">
        <v>2535</v>
      </c>
      <c r="E1010" s="81">
        <v>49807</v>
      </c>
      <c r="F1010" s="94"/>
      <c r="G1010" s="111"/>
      <c r="H1010" s="80" t="s">
        <v>14</v>
      </c>
      <c r="I1010" s="80" t="s">
        <v>15</v>
      </c>
    </row>
    <row r="1011" spans="1:9" ht="15.75" x14ac:dyDescent="0.25">
      <c r="A1011" s="79" t="s">
        <v>2098</v>
      </c>
      <c r="B1011" s="79" t="s">
        <v>2099</v>
      </c>
      <c r="C1011" s="80" t="s">
        <v>359</v>
      </c>
      <c r="D1011" s="80" t="s">
        <v>1326</v>
      </c>
      <c r="E1011" s="81">
        <v>49807</v>
      </c>
      <c r="F1011" s="94"/>
      <c r="G1011" s="111"/>
      <c r="H1011" s="80" t="s">
        <v>14</v>
      </c>
      <c r="I1011" s="80" t="s">
        <v>15</v>
      </c>
    </row>
    <row r="1012" spans="1:9" ht="15.75" x14ac:dyDescent="0.25">
      <c r="A1012" s="79" t="s">
        <v>1193</v>
      </c>
      <c r="B1012" s="79" t="s">
        <v>1194</v>
      </c>
      <c r="C1012" s="80" t="s">
        <v>4409</v>
      </c>
      <c r="D1012" s="80" t="s">
        <v>1196</v>
      </c>
      <c r="E1012" s="81">
        <v>49807</v>
      </c>
      <c r="F1012" s="94"/>
      <c r="G1012" s="111"/>
      <c r="H1012" s="80" t="s">
        <v>14</v>
      </c>
      <c r="I1012" s="80" t="s">
        <v>15</v>
      </c>
    </row>
    <row r="1013" spans="1:9" ht="15.75" x14ac:dyDescent="0.25">
      <c r="A1013" s="79" t="s">
        <v>2922</v>
      </c>
      <c r="B1013" s="79" t="s">
        <v>2923</v>
      </c>
      <c r="C1013" s="80" t="s">
        <v>2924</v>
      </c>
      <c r="D1013" s="80" t="s">
        <v>1272</v>
      </c>
      <c r="E1013" s="81">
        <v>49807</v>
      </c>
      <c r="F1013" s="81">
        <v>5000</v>
      </c>
      <c r="G1013" s="111"/>
      <c r="H1013" s="80" t="s">
        <v>14</v>
      </c>
      <c r="I1013" s="80" t="s">
        <v>15</v>
      </c>
    </row>
    <row r="1014" spans="1:9" ht="15.75" x14ac:dyDescent="0.25">
      <c r="A1014" s="79" t="s">
        <v>2772</v>
      </c>
      <c r="B1014" s="79" t="s">
        <v>823</v>
      </c>
      <c r="C1014" s="80" t="s">
        <v>4410</v>
      </c>
      <c r="D1014" s="80" t="s">
        <v>3982</v>
      </c>
      <c r="E1014" s="81">
        <v>49807</v>
      </c>
      <c r="F1014" s="94"/>
      <c r="G1014" s="111"/>
      <c r="H1014" s="80" t="s">
        <v>14</v>
      </c>
      <c r="I1014" s="80" t="s">
        <v>15</v>
      </c>
    </row>
    <row r="1015" spans="1:9" ht="15.75" x14ac:dyDescent="0.25">
      <c r="A1015" s="86" t="s">
        <v>2110</v>
      </c>
      <c r="B1015" s="86" t="s">
        <v>1525</v>
      </c>
      <c r="C1015" s="76" t="s">
        <v>2111</v>
      </c>
      <c r="D1015" s="76" t="s">
        <v>730</v>
      </c>
      <c r="E1015" s="94">
        <v>49807</v>
      </c>
      <c r="F1015" s="94"/>
      <c r="G1015" s="111"/>
      <c r="H1015" s="76" t="s">
        <v>14</v>
      </c>
      <c r="I1015" s="76" t="s">
        <v>15</v>
      </c>
    </row>
    <row r="1016" spans="1:9" ht="15.75" x14ac:dyDescent="0.25">
      <c r="A1016" s="79" t="s">
        <v>2112</v>
      </c>
      <c r="B1016" s="79" t="s">
        <v>2113</v>
      </c>
      <c r="C1016" s="80" t="s">
        <v>2114</v>
      </c>
      <c r="D1016" s="80" t="s">
        <v>1217</v>
      </c>
      <c r="E1016" s="81">
        <v>49788</v>
      </c>
      <c r="F1016" s="94"/>
      <c r="G1016" s="111"/>
      <c r="H1016" s="80" t="s">
        <v>14</v>
      </c>
      <c r="I1016" s="80" t="s">
        <v>15</v>
      </c>
    </row>
    <row r="1017" spans="1:9" ht="15.75" x14ac:dyDescent="0.25">
      <c r="A1017" s="79" t="s">
        <v>4411</v>
      </c>
      <c r="B1017" s="79" t="s">
        <v>2143</v>
      </c>
      <c r="C1017" s="80" t="s">
        <v>2085</v>
      </c>
      <c r="D1017" s="80" t="s">
        <v>1217</v>
      </c>
      <c r="E1017" s="81">
        <v>49788</v>
      </c>
      <c r="F1017" s="94"/>
      <c r="G1017" s="111"/>
      <c r="H1017" s="80" t="s">
        <v>14</v>
      </c>
      <c r="I1017" s="80" t="s">
        <v>15</v>
      </c>
    </row>
    <row r="1018" spans="1:9" ht="15.75" x14ac:dyDescent="0.25">
      <c r="A1018" s="86" t="s">
        <v>2163</v>
      </c>
      <c r="B1018" s="86" t="s">
        <v>2164</v>
      </c>
      <c r="C1018" s="76" t="s">
        <v>1654</v>
      </c>
      <c r="D1018" s="76" t="s">
        <v>53</v>
      </c>
      <c r="E1018" s="94">
        <v>49768</v>
      </c>
      <c r="F1018" s="94"/>
      <c r="G1018" s="111"/>
      <c r="H1018" s="76" t="s">
        <v>14</v>
      </c>
      <c r="I1018" s="76" t="s">
        <v>15</v>
      </c>
    </row>
    <row r="1019" spans="1:9" ht="15.75" x14ac:dyDescent="0.25">
      <c r="A1019" s="79" t="s">
        <v>1670</v>
      </c>
      <c r="B1019" s="79" t="s">
        <v>4412</v>
      </c>
      <c r="C1019" s="80" t="s">
        <v>359</v>
      </c>
      <c r="D1019" s="80" t="s">
        <v>113</v>
      </c>
      <c r="E1019" s="81">
        <v>49760</v>
      </c>
      <c r="F1019" s="94"/>
      <c r="G1019" s="111"/>
      <c r="H1019" s="80" t="s">
        <v>14</v>
      </c>
      <c r="I1019" s="80" t="s">
        <v>15</v>
      </c>
    </row>
    <row r="1020" spans="1:9" ht="15.75" x14ac:dyDescent="0.25">
      <c r="A1020" s="79" t="s">
        <v>2028</v>
      </c>
      <c r="B1020" s="79" t="s">
        <v>781</v>
      </c>
      <c r="C1020" s="80" t="s">
        <v>4413</v>
      </c>
      <c r="D1020" s="80" t="s">
        <v>53</v>
      </c>
      <c r="E1020" s="81">
        <v>49639</v>
      </c>
      <c r="F1020" s="94"/>
      <c r="G1020" s="111"/>
      <c r="H1020" s="80" t="s">
        <v>14</v>
      </c>
      <c r="I1020" s="80" t="s">
        <v>15</v>
      </c>
    </row>
    <row r="1021" spans="1:9" ht="15.75" x14ac:dyDescent="0.25">
      <c r="A1021" s="86" t="s">
        <v>4414</v>
      </c>
      <c r="B1021" s="86" t="s">
        <v>1720</v>
      </c>
      <c r="C1021" s="76" t="s">
        <v>4415</v>
      </c>
      <c r="D1021" s="76" t="s">
        <v>812</v>
      </c>
      <c r="E1021" s="94">
        <v>49613</v>
      </c>
      <c r="F1021" s="94"/>
      <c r="G1021" s="111"/>
      <c r="H1021" s="76" t="s">
        <v>14</v>
      </c>
      <c r="I1021" s="76" t="s">
        <v>15</v>
      </c>
    </row>
    <row r="1022" spans="1:9" ht="15.75" x14ac:dyDescent="0.25">
      <c r="A1022" s="86" t="s">
        <v>2146</v>
      </c>
      <c r="B1022" s="86" t="s">
        <v>2147</v>
      </c>
      <c r="C1022" s="76" t="s">
        <v>1654</v>
      </c>
      <c r="D1022" s="76" t="s">
        <v>53</v>
      </c>
      <c r="E1022" s="94">
        <v>49604</v>
      </c>
      <c r="F1022" s="94"/>
      <c r="G1022" s="111"/>
      <c r="H1022" s="76" t="s">
        <v>14</v>
      </c>
      <c r="I1022" s="76" t="s">
        <v>15</v>
      </c>
    </row>
    <row r="1023" spans="1:9" ht="15.75" x14ac:dyDescent="0.25">
      <c r="A1023" s="79" t="s">
        <v>1655</v>
      </c>
      <c r="B1023" s="79" t="s">
        <v>1656</v>
      </c>
      <c r="C1023" s="80" t="s">
        <v>1657</v>
      </c>
      <c r="D1023" s="80" t="s">
        <v>173</v>
      </c>
      <c r="E1023" s="81">
        <v>49580</v>
      </c>
      <c r="F1023" s="94"/>
      <c r="G1023" s="111"/>
      <c r="H1023" s="80" t="s">
        <v>14</v>
      </c>
      <c r="I1023" s="80" t="s">
        <v>15</v>
      </c>
    </row>
    <row r="1024" spans="1:9" ht="15.75" x14ac:dyDescent="0.25">
      <c r="A1024" s="79" t="s">
        <v>1528</v>
      </c>
      <c r="B1024" s="79" t="s">
        <v>1529</v>
      </c>
      <c r="C1024" s="80" t="s">
        <v>201</v>
      </c>
      <c r="D1024" s="80" t="s">
        <v>459</v>
      </c>
      <c r="E1024" s="81">
        <v>49500</v>
      </c>
      <c r="F1024" s="94"/>
      <c r="G1024" s="111"/>
      <c r="H1024" s="80" t="s">
        <v>59</v>
      </c>
      <c r="I1024" s="80" t="s">
        <v>60</v>
      </c>
    </row>
    <row r="1025" spans="1:9" ht="15.75" x14ac:dyDescent="0.25">
      <c r="A1025" s="86" t="s">
        <v>4416</v>
      </c>
      <c r="B1025" s="86" t="s">
        <v>4417</v>
      </c>
      <c r="C1025" s="76" t="s">
        <v>359</v>
      </c>
      <c r="D1025" s="76" t="s">
        <v>113</v>
      </c>
      <c r="E1025" s="94">
        <v>49470</v>
      </c>
      <c r="F1025" s="94"/>
      <c r="G1025" s="111"/>
      <c r="H1025" s="76" t="s">
        <v>14</v>
      </c>
      <c r="I1025" s="76" t="s">
        <v>15</v>
      </c>
    </row>
    <row r="1026" spans="1:9" ht="15.75" x14ac:dyDescent="0.25">
      <c r="A1026" s="79" t="s">
        <v>4418</v>
      </c>
      <c r="B1026" s="79" t="s">
        <v>4419</v>
      </c>
      <c r="C1026" s="80" t="s">
        <v>201</v>
      </c>
      <c r="D1026" s="80" t="s">
        <v>508</v>
      </c>
      <c r="E1026" s="81">
        <v>49429</v>
      </c>
      <c r="F1026" s="94"/>
      <c r="G1026" s="111"/>
      <c r="H1026" s="80" t="s">
        <v>59</v>
      </c>
      <c r="I1026" s="80" t="s">
        <v>60</v>
      </c>
    </row>
    <row r="1027" spans="1:9" ht="15.75" x14ac:dyDescent="0.25">
      <c r="A1027" s="79" t="s">
        <v>1517</v>
      </c>
      <c r="B1027" s="79" t="s">
        <v>1518</v>
      </c>
      <c r="C1027" s="80" t="s">
        <v>588</v>
      </c>
      <c r="D1027" s="80" t="s">
        <v>234</v>
      </c>
      <c r="E1027" s="81">
        <v>49385</v>
      </c>
      <c r="F1027" s="94"/>
      <c r="G1027" s="111"/>
      <c r="H1027" s="80" t="s">
        <v>59</v>
      </c>
      <c r="I1027" s="80" t="s">
        <v>60</v>
      </c>
    </row>
    <row r="1028" spans="1:9" ht="15.75" x14ac:dyDescent="0.25">
      <c r="A1028" s="79" t="s">
        <v>2855</v>
      </c>
      <c r="B1028" s="79" t="s">
        <v>2841</v>
      </c>
      <c r="C1028" s="80" t="s">
        <v>2856</v>
      </c>
      <c r="D1028" s="80" t="s">
        <v>911</v>
      </c>
      <c r="E1028" s="81">
        <v>49336</v>
      </c>
      <c r="F1028" s="94"/>
      <c r="G1028" s="111"/>
      <c r="H1028" s="80" t="s">
        <v>14</v>
      </c>
      <c r="I1028" s="80" t="s">
        <v>15</v>
      </c>
    </row>
    <row r="1029" spans="1:9" ht="15.75" x14ac:dyDescent="0.25">
      <c r="A1029" s="79" t="s">
        <v>2857</v>
      </c>
      <c r="B1029" s="79" t="s">
        <v>2841</v>
      </c>
      <c r="C1029" s="80" t="s">
        <v>2858</v>
      </c>
      <c r="D1029" s="80" t="s">
        <v>2126</v>
      </c>
      <c r="E1029" s="81">
        <v>49307</v>
      </c>
      <c r="F1029" s="94"/>
      <c r="G1029" s="111"/>
      <c r="H1029" s="80" t="s">
        <v>14</v>
      </c>
      <c r="I1029" s="80" t="s">
        <v>15</v>
      </c>
    </row>
    <row r="1030" spans="1:9" ht="15.75" x14ac:dyDescent="0.25">
      <c r="A1030" s="86" t="s">
        <v>1466</v>
      </c>
      <c r="B1030" s="86" t="s">
        <v>605</v>
      </c>
      <c r="C1030" s="76" t="s">
        <v>782</v>
      </c>
      <c r="D1030" s="76" t="s">
        <v>205</v>
      </c>
      <c r="E1030" s="94">
        <v>49300</v>
      </c>
      <c r="F1030" s="94"/>
      <c r="G1030" s="111"/>
      <c r="H1030" s="76" t="s">
        <v>59</v>
      </c>
      <c r="I1030" s="80" t="s">
        <v>60</v>
      </c>
    </row>
    <row r="1031" spans="1:9" ht="15.75" x14ac:dyDescent="0.25">
      <c r="A1031" s="79" t="s">
        <v>1504</v>
      </c>
      <c r="B1031" s="79" t="s">
        <v>1505</v>
      </c>
      <c r="C1031" s="80" t="s">
        <v>201</v>
      </c>
      <c r="D1031" s="80" t="s">
        <v>508</v>
      </c>
      <c r="E1031" s="81">
        <v>49272</v>
      </c>
      <c r="F1031" s="94"/>
      <c r="G1031" s="111"/>
      <c r="H1031" s="80" t="s">
        <v>59</v>
      </c>
      <c r="I1031" s="80" t="s">
        <v>60</v>
      </c>
    </row>
    <row r="1032" spans="1:9" ht="15.75" x14ac:dyDescent="0.25">
      <c r="A1032" s="86" t="s">
        <v>1978</v>
      </c>
      <c r="B1032" s="86" t="s">
        <v>1979</v>
      </c>
      <c r="C1032" s="76" t="s">
        <v>1980</v>
      </c>
      <c r="D1032" s="76" t="s">
        <v>53</v>
      </c>
      <c r="E1032" s="94">
        <v>49205</v>
      </c>
      <c r="F1032" s="94"/>
      <c r="G1032" s="111"/>
      <c r="H1032" s="76" t="s">
        <v>14</v>
      </c>
      <c r="I1032" s="76" t="s">
        <v>15</v>
      </c>
    </row>
    <row r="1033" spans="1:9" ht="15.75" x14ac:dyDescent="0.25">
      <c r="A1033" s="79" t="s">
        <v>2150</v>
      </c>
      <c r="B1033" s="79" t="s">
        <v>615</v>
      </c>
      <c r="C1033" s="80" t="s">
        <v>2151</v>
      </c>
      <c r="D1033" s="80" t="s">
        <v>603</v>
      </c>
      <c r="E1033" s="81">
        <v>49147</v>
      </c>
      <c r="F1033" s="94"/>
      <c r="G1033" s="111"/>
      <c r="H1033" s="80" t="s">
        <v>59</v>
      </c>
      <c r="I1033" s="80" t="s">
        <v>15</v>
      </c>
    </row>
    <row r="1034" spans="1:9" ht="15.75" x14ac:dyDescent="0.25">
      <c r="A1034" s="79" t="s">
        <v>1297</v>
      </c>
      <c r="B1034" s="79" t="s">
        <v>8</v>
      </c>
      <c r="C1034" s="80" t="s">
        <v>195</v>
      </c>
      <c r="D1034" s="80" t="s">
        <v>1298</v>
      </c>
      <c r="E1034" s="81">
        <v>49137</v>
      </c>
      <c r="F1034" s="94"/>
      <c r="G1034" s="111"/>
      <c r="H1034" s="80" t="s">
        <v>59</v>
      </c>
      <c r="I1034" s="80" t="s">
        <v>60</v>
      </c>
    </row>
    <row r="1035" spans="1:9" ht="15.75" x14ac:dyDescent="0.25">
      <c r="A1035" s="79" t="s">
        <v>315</v>
      </c>
      <c r="B1035" s="79" t="s">
        <v>2406</v>
      </c>
      <c r="C1035" s="80" t="s">
        <v>359</v>
      </c>
      <c r="D1035" s="80" t="s">
        <v>435</v>
      </c>
      <c r="E1035" s="81">
        <v>49072</v>
      </c>
      <c r="F1035" s="94"/>
      <c r="G1035" s="111"/>
      <c r="H1035" s="80" t="s">
        <v>14</v>
      </c>
      <c r="I1035" s="80" t="s">
        <v>15</v>
      </c>
    </row>
    <row r="1036" spans="1:9" ht="15.75" x14ac:dyDescent="0.25">
      <c r="A1036" s="86" t="s">
        <v>885</v>
      </c>
      <c r="B1036" s="86" t="s">
        <v>50</v>
      </c>
      <c r="C1036" s="76" t="s">
        <v>4420</v>
      </c>
      <c r="D1036" s="76" t="s">
        <v>1326</v>
      </c>
      <c r="E1036" s="94">
        <v>49066</v>
      </c>
      <c r="F1036" s="94"/>
      <c r="G1036" s="111"/>
      <c r="H1036" s="76" t="s">
        <v>14</v>
      </c>
      <c r="I1036" s="76" t="s">
        <v>15</v>
      </c>
    </row>
    <row r="1037" spans="1:9" ht="15.75" x14ac:dyDescent="0.25">
      <c r="A1037" s="79" t="s">
        <v>4421</v>
      </c>
      <c r="B1037" s="79" t="s">
        <v>4422</v>
      </c>
      <c r="C1037" s="80" t="s">
        <v>359</v>
      </c>
      <c r="D1037" s="80" t="s">
        <v>2661</v>
      </c>
      <c r="E1037" s="81">
        <v>49057</v>
      </c>
      <c r="F1037" s="94"/>
      <c r="G1037" s="111"/>
      <c r="H1037" s="80" t="s">
        <v>14</v>
      </c>
      <c r="I1037" s="80" t="s">
        <v>15</v>
      </c>
    </row>
    <row r="1038" spans="1:9" ht="15.75" x14ac:dyDescent="0.25">
      <c r="A1038" s="79" t="s">
        <v>2133</v>
      </c>
      <c r="B1038" s="79" t="s">
        <v>364</v>
      </c>
      <c r="C1038" s="80" t="s">
        <v>2134</v>
      </c>
      <c r="D1038" s="80" t="s">
        <v>72</v>
      </c>
      <c r="E1038" s="81">
        <v>49009</v>
      </c>
      <c r="F1038" s="94"/>
      <c r="G1038" s="111"/>
      <c r="H1038" s="80" t="s">
        <v>14</v>
      </c>
      <c r="I1038" s="80" t="s">
        <v>15</v>
      </c>
    </row>
    <row r="1039" spans="1:9" ht="15.75" x14ac:dyDescent="0.25">
      <c r="A1039" s="79" t="s">
        <v>2666</v>
      </c>
      <c r="B1039" s="79" t="s">
        <v>2810</v>
      </c>
      <c r="C1039" s="80" t="s">
        <v>588</v>
      </c>
      <c r="D1039" s="80" t="s">
        <v>169</v>
      </c>
      <c r="E1039" s="81">
        <v>49000</v>
      </c>
      <c r="F1039" s="94"/>
      <c r="G1039" s="81"/>
      <c r="H1039" s="80" t="s">
        <v>59</v>
      </c>
      <c r="I1039" s="80" t="s">
        <v>60</v>
      </c>
    </row>
    <row r="1040" spans="1:9" ht="15.75" x14ac:dyDescent="0.25">
      <c r="A1040" s="79" t="s">
        <v>1420</v>
      </c>
      <c r="B1040" s="79" t="s">
        <v>1309</v>
      </c>
      <c r="C1040" s="80" t="s">
        <v>201</v>
      </c>
      <c r="D1040" s="80" t="s">
        <v>280</v>
      </c>
      <c r="E1040" s="81">
        <v>49000</v>
      </c>
      <c r="F1040" s="94"/>
      <c r="G1040" s="94"/>
      <c r="H1040" s="80" t="s">
        <v>59</v>
      </c>
      <c r="I1040" s="80" t="s">
        <v>60</v>
      </c>
    </row>
    <row r="1041" spans="1:9" ht="15.75" x14ac:dyDescent="0.25">
      <c r="A1041" s="79" t="s">
        <v>1185</v>
      </c>
      <c r="B1041" s="79" t="s">
        <v>1074</v>
      </c>
      <c r="C1041" s="80" t="s">
        <v>201</v>
      </c>
      <c r="D1041" s="80" t="s">
        <v>280</v>
      </c>
      <c r="E1041" s="81">
        <v>49000</v>
      </c>
      <c r="F1041" s="94"/>
      <c r="G1041" s="111"/>
      <c r="H1041" s="80" t="s">
        <v>59</v>
      </c>
      <c r="I1041" s="80" t="s">
        <v>60</v>
      </c>
    </row>
    <row r="1042" spans="1:9" ht="15.75" x14ac:dyDescent="0.25">
      <c r="A1042" s="79" t="s">
        <v>3160</v>
      </c>
      <c r="B1042" s="79" t="s">
        <v>1763</v>
      </c>
      <c r="C1042" s="80" t="s">
        <v>201</v>
      </c>
      <c r="D1042" s="80" t="s">
        <v>280</v>
      </c>
      <c r="E1042" s="81">
        <v>49000</v>
      </c>
      <c r="F1042" s="94"/>
      <c r="G1042" s="111"/>
      <c r="H1042" s="80" t="s">
        <v>59</v>
      </c>
      <c r="I1042" s="80" t="s">
        <v>60</v>
      </c>
    </row>
    <row r="1043" spans="1:9" ht="15.75" x14ac:dyDescent="0.25">
      <c r="A1043" s="79" t="s">
        <v>1674</v>
      </c>
      <c r="B1043" s="79" t="s">
        <v>184</v>
      </c>
      <c r="C1043" s="80" t="s">
        <v>1675</v>
      </c>
      <c r="D1043" s="80" t="s">
        <v>3928</v>
      </c>
      <c r="E1043" s="81">
        <v>48958</v>
      </c>
      <c r="F1043" s="94"/>
      <c r="G1043" s="111"/>
      <c r="H1043" s="80" t="s">
        <v>14</v>
      </c>
      <c r="I1043" s="80" t="s">
        <v>15</v>
      </c>
    </row>
    <row r="1044" spans="1:9" ht="15.75" x14ac:dyDescent="0.25">
      <c r="A1044" s="86" t="s">
        <v>4040</v>
      </c>
      <c r="B1044" s="86" t="s">
        <v>3395</v>
      </c>
      <c r="C1044" s="76" t="s">
        <v>2010</v>
      </c>
      <c r="D1044" s="76" t="s">
        <v>120</v>
      </c>
      <c r="E1044" s="94">
        <v>48896</v>
      </c>
      <c r="F1044" s="94"/>
      <c r="G1044" s="111"/>
      <c r="H1044" s="76" t="s">
        <v>14</v>
      </c>
      <c r="I1044" s="76" t="s">
        <v>121</v>
      </c>
    </row>
    <row r="1045" spans="1:9" ht="15.75" x14ac:dyDescent="0.25">
      <c r="A1045" s="79" t="s">
        <v>209</v>
      </c>
      <c r="B1045" s="79" t="s">
        <v>2178</v>
      </c>
      <c r="C1045" s="80" t="s">
        <v>2179</v>
      </c>
      <c r="D1045" s="80" t="s">
        <v>570</v>
      </c>
      <c r="E1045" s="81">
        <v>48834</v>
      </c>
      <c r="F1045" s="94"/>
      <c r="G1045" s="111"/>
      <c r="H1045" s="80" t="s">
        <v>14</v>
      </c>
      <c r="I1045" s="80" t="s">
        <v>15</v>
      </c>
    </row>
    <row r="1046" spans="1:9" ht="15.75" x14ac:dyDescent="0.25">
      <c r="A1046" s="79" t="s">
        <v>1737</v>
      </c>
      <c r="B1046" s="79" t="s">
        <v>928</v>
      </c>
      <c r="C1046" s="80" t="s">
        <v>712</v>
      </c>
      <c r="D1046" s="80" t="s">
        <v>576</v>
      </c>
      <c r="E1046" s="81">
        <v>48817</v>
      </c>
      <c r="F1046" s="94"/>
      <c r="G1046" s="111"/>
      <c r="H1046" s="80" t="s">
        <v>59</v>
      </c>
      <c r="I1046" s="80" t="s">
        <v>60</v>
      </c>
    </row>
    <row r="1047" spans="1:9" ht="15.75" x14ac:dyDescent="0.25">
      <c r="A1047" s="79" t="s">
        <v>1705</v>
      </c>
      <c r="B1047" s="79" t="s">
        <v>1164</v>
      </c>
      <c r="C1047" s="80" t="s">
        <v>2815</v>
      </c>
      <c r="D1047" s="80" t="s">
        <v>3699</v>
      </c>
      <c r="E1047" s="81">
        <v>48784</v>
      </c>
      <c r="F1047" s="81">
        <v>2500</v>
      </c>
      <c r="G1047" s="111"/>
      <c r="H1047" s="80" t="s">
        <v>59</v>
      </c>
      <c r="I1047" s="80" t="s">
        <v>60</v>
      </c>
    </row>
    <row r="1048" spans="1:9" ht="15.75" x14ac:dyDescent="0.25">
      <c r="A1048" s="79" t="s">
        <v>2182</v>
      </c>
      <c r="B1048" s="79" t="s">
        <v>70</v>
      </c>
      <c r="C1048" s="80" t="s">
        <v>2183</v>
      </c>
      <c r="D1048" s="80" t="s">
        <v>435</v>
      </c>
      <c r="E1048" s="81">
        <v>48755</v>
      </c>
      <c r="F1048" s="94"/>
      <c r="G1048" s="111"/>
      <c r="H1048" s="80" t="s">
        <v>14</v>
      </c>
      <c r="I1048" s="80" t="s">
        <v>15</v>
      </c>
    </row>
    <row r="1049" spans="1:9" ht="15.75" x14ac:dyDescent="0.25">
      <c r="A1049" s="79" t="s">
        <v>544</v>
      </c>
      <c r="B1049" s="79" t="s">
        <v>601</v>
      </c>
      <c r="C1049" s="80" t="s">
        <v>712</v>
      </c>
      <c r="D1049" s="80" t="s">
        <v>2582</v>
      </c>
      <c r="E1049" s="81">
        <v>48737</v>
      </c>
      <c r="F1049" s="94"/>
      <c r="G1049" s="111"/>
      <c r="H1049" s="80" t="s">
        <v>59</v>
      </c>
      <c r="I1049" s="80" t="s">
        <v>60</v>
      </c>
    </row>
    <row r="1050" spans="1:9" ht="15.75" x14ac:dyDescent="0.25">
      <c r="A1050" s="79" t="s">
        <v>1778</v>
      </c>
      <c r="B1050" s="79" t="s">
        <v>340</v>
      </c>
      <c r="C1050" s="80" t="s">
        <v>1654</v>
      </c>
      <c r="D1050" s="80" t="s">
        <v>53</v>
      </c>
      <c r="E1050" s="81">
        <v>48720</v>
      </c>
      <c r="F1050" s="94"/>
      <c r="G1050" s="111"/>
      <c r="H1050" s="80" t="s">
        <v>14</v>
      </c>
      <c r="I1050" s="80" t="s">
        <v>15</v>
      </c>
    </row>
    <row r="1051" spans="1:9" ht="15.75" x14ac:dyDescent="0.25">
      <c r="A1051" s="79" t="s">
        <v>1356</v>
      </c>
      <c r="B1051" s="79" t="s">
        <v>465</v>
      </c>
      <c r="C1051" s="80" t="s">
        <v>1357</v>
      </c>
      <c r="D1051" s="80" t="s">
        <v>120</v>
      </c>
      <c r="E1051" s="81">
        <v>48709</v>
      </c>
      <c r="F1051" s="94"/>
      <c r="G1051" s="111"/>
      <c r="H1051" s="80" t="s">
        <v>14</v>
      </c>
      <c r="I1051" s="80" t="s">
        <v>121</v>
      </c>
    </row>
    <row r="1052" spans="1:9" ht="15.75" x14ac:dyDescent="0.25">
      <c r="A1052" s="79" t="s">
        <v>2184</v>
      </c>
      <c r="B1052" s="79" t="s">
        <v>441</v>
      </c>
      <c r="C1052" s="80" t="s">
        <v>1654</v>
      </c>
      <c r="D1052" s="80" t="s">
        <v>53</v>
      </c>
      <c r="E1052" s="81">
        <v>48609</v>
      </c>
      <c r="F1052" s="94"/>
      <c r="G1052" s="111"/>
      <c r="H1052" s="80" t="s">
        <v>14</v>
      </c>
      <c r="I1052" s="80" t="s">
        <v>15</v>
      </c>
    </row>
    <row r="1053" spans="1:9" ht="15.75" x14ac:dyDescent="0.25">
      <c r="A1053" s="79" t="s">
        <v>1779</v>
      </c>
      <c r="B1053" s="79" t="s">
        <v>752</v>
      </c>
      <c r="C1053" s="80" t="s">
        <v>712</v>
      </c>
      <c r="D1053" s="80" t="s">
        <v>2582</v>
      </c>
      <c r="E1053" s="81">
        <v>48605</v>
      </c>
      <c r="F1053" s="94"/>
      <c r="G1053" s="111"/>
      <c r="H1053" s="80" t="s">
        <v>59</v>
      </c>
      <c r="I1053" s="80" t="s">
        <v>60</v>
      </c>
    </row>
    <row r="1054" spans="1:9" ht="15.75" x14ac:dyDescent="0.25">
      <c r="A1054" s="79" t="s">
        <v>2821</v>
      </c>
      <c r="B1054" s="79" t="s">
        <v>2822</v>
      </c>
      <c r="C1054" s="80" t="s">
        <v>201</v>
      </c>
      <c r="D1054" s="80" t="s">
        <v>450</v>
      </c>
      <c r="E1054" s="81">
        <v>48600</v>
      </c>
      <c r="F1054" s="94"/>
      <c r="G1054" s="111"/>
      <c r="H1054" s="80" t="s">
        <v>59</v>
      </c>
      <c r="I1054" s="80" t="s">
        <v>60</v>
      </c>
    </row>
    <row r="1055" spans="1:9" ht="15.75" x14ac:dyDescent="0.25">
      <c r="A1055" s="79" t="s">
        <v>4423</v>
      </c>
      <c r="B1055" s="79" t="s">
        <v>4424</v>
      </c>
      <c r="C1055" s="80" t="s">
        <v>1654</v>
      </c>
      <c r="D1055" s="80" t="s">
        <v>53</v>
      </c>
      <c r="E1055" s="81">
        <v>48572</v>
      </c>
      <c r="F1055" s="94"/>
      <c r="G1055" s="111"/>
      <c r="H1055" s="80" t="s">
        <v>14</v>
      </c>
      <c r="I1055" s="80" t="s">
        <v>15</v>
      </c>
    </row>
    <row r="1056" spans="1:9" ht="15.75" x14ac:dyDescent="0.25">
      <c r="A1056" s="79" t="s">
        <v>4077</v>
      </c>
      <c r="B1056" s="79" t="s">
        <v>300</v>
      </c>
      <c r="C1056" s="80" t="s">
        <v>753</v>
      </c>
      <c r="D1056" s="80" t="s">
        <v>28</v>
      </c>
      <c r="E1056" s="81">
        <v>48546</v>
      </c>
      <c r="F1056" s="94"/>
      <c r="G1056" s="111"/>
      <c r="H1056" s="80" t="s">
        <v>14</v>
      </c>
      <c r="I1056" s="80" t="s">
        <v>15</v>
      </c>
    </row>
    <row r="1057" spans="1:9" ht="15.75" x14ac:dyDescent="0.25">
      <c r="A1057" s="79" t="s">
        <v>502</v>
      </c>
      <c r="B1057" s="79" t="s">
        <v>503</v>
      </c>
      <c r="C1057" s="80" t="s">
        <v>359</v>
      </c>
      <c r="D1057" s="80" t="s">
        <v>505</v>
      </c>
      <c r="E1057" s="81">
        <v>48542</v>
      </c>
      <c r="F1057" s="94"/>
      <c r="G1057" s="81"/>
      <c r="H1057" s="80" t="s">
        <v>14</v>
      </c>
      <c r="I1057" s="80" t="s">
        <v>15</v>
      </c>
    </row>
    <row r="1058" spans="1:9" ht="15.75" x14ac:dyDescent="0.25">
      <c r="A1058" s="79" t="s">
        <v>1388</v>
      </c>
      <c r="B1058" s="79" t="s">
        <v>340</v>
      </c>
      <c r="C1058" s="80" t="s">
        <v>1654</v>
      </c>
      <c r="D1058" s="80" t="s">
        <v>53</v>
      </c>
      <c r="E1058" s="81">
        <v>48512</v>
      </c>
      <c r="F1058" s="94"/>
      <c r="G1058" s="111"/>
      <c r="H1058" s="80" t="s">
        <v>14</v>
      </c>
      <c r="I1058" s="80" t="s">
        <v>15</v>
      </c>
    </row>
    <row r="1059" spans="1:9" ht="15.75" x14ac:dyDescent="0.25">
      <c r="A1059" s="79" t="s">
        <v>401</v>
      </c>
      <c r="B1059" s="79" t="s">
        <v>1265</v>
      </c>
      <c r="C1059" s="80" t="s">
        <v>4066</v>
      </c>
      <c r="D1059" s="80" t="s">
        <v>570</v>
      </c>
      <c r="E1059" s="81">
        <v>48504</v>
      </c>
      <c r="F1059" s="94"/>
      <c r="G1059" s="111"/>
      <c r="H1059" s="80" t="s">
        <v>14</v>
      </c>
      <c r="I1059" s="80" t="s">
        <v>15</v>
      </c>
    </row>
    <row r="1060" spans="1:9" ht="15.75" x14ac:dyDescent="0.25">
      <c r="A1060" s="79" t="s">
        <v>4057</v>
      </c>
      <c r="B1060" s="79" t="s">
        <v>1656</v>
      </c>
      <c r="C1060" s="80" t="s">
        <v>2197</v>
      </c>
      <c r="D1060" s="80" t="s">
        <v>72</v>
      </c>
      <c r="E1060" s="81">
        <v>48500</v>
      </c>
      <c r="F1060" s="94"/>
      <c r="G1060" s="111"/>
      <c r="H1060" s="80" t="s">
        <v>14</v>
      </c>
      <c r="I1060" s="80" t="s">
        <v>15</v>
      </c>
    </row>
    <row r="1061" spans="1:9" ht="15.75" x14ac:dyDescent="0.25">
      <c r="A1061" s="79" t="s">
        <v>1501</v>
      </c>
      <c r="B1061" s="79" t="s">
        <v>1502</v>
      </c>
      <c r="C1061" s="80" t="s">
        <v>201</v>
      </c>
      <c r="D1061" s="80" t="s">
        <v>373</v>
      </c>
      <c r="E1061" s="81">
        <v>48500</v>
      </c>
      <c r="F1061" s="94"/>
      <c r="G1061" s="111"/>
      <c r="H1061" s="80" t="s">
        <v>59</v>
      </c>
      <c r="I1061" s="80" t="s">
        <v>60</v>
      </c>
    </row>
    <row r="1062" spans="1:9" ht="15.75" x14ac:dyDescent="0.25">
      <c r="A1062" s="79" t="s">
        <v>130</v>
      </c>
      <c r="B1062" s="79" t="s">
        <v>349</v>
      </c>
      <c r="C1062" s="80" t="s">
        <v>2868</v>
      </c>
      <c r="D1062" s="80" t="s">
        <v>261</v>
      </c>
      <c r="E1062" s="81">
        <v>48481</v>
      </c>
      <c r="F1062" s="81"/>
      <c r="G1062" s="111"/>
      <c r="H1062" s="80" t="s">
        <v>14</v>
      </c>
      <c r="I1062" s="80" t="s">
        <v>15</v>
      </c>
    </row>
    <row r="1063" spans="1:9" ht="15.75" x14ac:dyDescent="0.25">
      <c r="A1063" s="86" t="s">
        <v>2213</v>
      </c>
      <c r="B1063" s="86" t="s">
        <v>2214</v>
      </c>
      <c r="C1063" s="76" t="s">
        <v>1654</v>
      </c>
      <c r="D1063" s="76" t="s">
        <v>53</v>
      </c>
      <c r="E1063" s="94">
        <v>48465</v>
      </c>
      <c r="F1063" s="94"/>
      <c r="G1063" s="111"/>
      <c r="H1063" s="76" t="s">
        <v>14</v>
      </c>
      <c r="I1063" s="76" t="s">
        <v>15</v>
      </c>
    </row>
    <row r="1064" spans="1:9" ht="15.75" x14ac:dyDescent="0.25">
      <c r="A1064" s="86" t="s">
        <v>4425</v>
      </c>
      <c r="B1064" s="86" t="s">
        <v>4068</v>
      </c>
      <c r="C1064" s="76" t="s">
        <v>1654</v>
      </c>
      <c r="D1064" s="76" t="s">
        <v>53</v>
      </c>
      <c r="E1064" s="94">
        <v>48450</v>
      </c>
      <c r="F1064" s="94"/>
      <c r="G1064" s="111"/>
      <c r="H1064" s="76" t="s">
        <v>14</v>
      </c>
      <c r="I1064" s="76" t="s">
        <v>15</v>
      </c>
    </row>
    <row r="1065" spans="1:9" ht="15.75" x14ac:dyDescent="0.25">
      <c r="A1065" s="79" t="s">
        <v>771</v>
      </c>
      <c r="B1065" s="79" t="s">
        <v>601</v>
      </c>
      <c r="C1065" s="80" t="s">
        <v>1970</v>
      </c>
      <c r="D1065" s="80" t="s">
        <v>1971</v>
      </c>
      <c r="E1065" s="81">
        <v>48450</v>
      </c>
      <c r="F1065" s="94"/>
      <c r="G1065" s="111"/>
      <c r="H1065" s="80" t="s">
        <v>14</v>
      </c>
      <c r="I1065" s="80" t="s">
        <v>15</v>
      </c>
    </row>
    <row r="1066" spans="1:9" ht="15.75" x14ac:dyDescent="0.25">
      <c r="A1066" s="79" t="s">
        <v>4069</v>
      </c>
      <c r="B1066" s="79" t="s">
        <v>1384</v>
      </c>
      <c r="C1066" s="80" t="s">
        <v>4070</v>
      </c>
      <c r="D1066" s="80" t="s">
        <v>163</v>
      </c>
      <c r="E1066" s="81">
        <v>48405</v>
      </c>
      <c r="F1066" s="94"/>
      <c r="G1066" s="111"/>
      <c r="H1066" s="80" t="s">
        <v>14</v>
      </c>
      <c r="I1066" s="80" t="s">
        <v>15</v>
      </c>
    </row>
    <row r="1067" spans="1:9" ht="15.75" x14ac:dyDescent="0.25">
      <c r="A1067" s="79" t="s">
        <v>3612</v>
      </c>
      <c r="B1067" s="79" t="s">
        <v>2514</v>
      </c>
      <c r="C1067" s="80" t="s">
        <v>588</v>
      </c>
      <c r="D1067" s="80" t="s">
        <v>169</v>
      </c>
      <c r="E1067" s="81">
        <v>48387</v>
      </c>
      <c r="F1067" s="94"/>
      <c r="G1067" s="81"/>
      <c r="H1067" s="80" t="s">
        <v>59</v>
      </c>
      <c r="I1067" s="80" t="s">
        <v>60</v>
      </c>
    </row>
    <row r="1068" spans="1:9" ht="15.75" x14ac:dyDescent="0.25">
      <c r="A1068" s="79" t="s">
        <v>1786</v>
      </c>
      <c r="B1068" s="79" t="s">
        <v>263</v>
      </c>
      <c r="C1068" s="80" t="s">
        <v>1654</v>
      </c>
      <c r="D1068" s="80" t="s">
        <v>53</v>
      </c>
      <c r="E1068" s="81">
        <v>48369</v>
      </c>
      <c r="F1068" s="94"/>
      <c r="G1068" s="111"/>
      <c r="H1068" s="80" t="s">
        <v>14</v>
      </c>
      <c r="I1068" s="80" t="s">
        <v>15</v>
      </c>
    </row>
    <row r="1069" spans="1:9" ht="15.75" x14ac:dyDescent="0.25">
      <c r="A1069" s="79" t="s">
        <v>1855</v>
      </c>
      <c r="B1069" s="79" t="s">
        <v>50</v>
      </c>
      <c r="C1069" s="80" t="s">
        <v>712</v>
      </c>
      <c r="D1069" s="80" t="s">
        <v>1050</v>
      </c>
      <c r="E1069" s="81">
        <v>48327</v>
      </c>
      <c r="F1069" s="94"/>
      <c r="G1069" s="111"/>
      <c r="H1069" s="80" t="s">
        <v>59</v>
      </c>
      <c r="I1069" s="80" t="s">
        <v>60</v>
      </c>
    </row>
    <row r="1070" spans="1:9" ht="15.75" x14ac:dyDescent="0.25">
      <c r="A1070" s="79" t="s">
        <v>1895</v>
      </c>
      <c r="B1070" s="79" t="s">
        <v>1709</v>
      </c>
      <c r="C1070" s="80" t="s">
        <v>588</v>
      </c>
      <c r="D1070" s="80" t="s">
        <v>459</v>
      </c>
      <c r="E1070" s="81">
        <v>48276</v>
      </c>
      <c r="F1070" s="94"/>
      <c r="G1070" s="111"/>
      <c r="H1070" s="80" t="s">
        <v>59</v>
      </c>
      <c r="I1070" s="80" t="s">
        <v>60</v>
      </c>
    </row>
    <row r="1071" spans="1:9" ht="15.75" x14ac:dyDescent="0.25">
      <c r="A1071" s="79" t="s">
        <v>2031</v>
      </c>
      <c r="B1071" s="79" t="s">
        <v>1631</v>
      </c>
      <c r="C1071" s="80" t="s">
        <v>1654</v>
      </c>
      <c r="D1071" s="80" t="s">
        <v>53</v>
      </c>
      <c r="E1071" s="81">
        <v>48257</v>
      </c>
      <c r="F1071" s="94"/>
      <c r="G1071" s="111"/>
      <c r="H1071" s="80" t="s">
        <v>14</v>
      </c>
      <c r="I1071" s="80" t="s">
        <v>15</v>
      </c>
    </row>
    <row r="1072" spans="1:9" ht="15.75" x14ac:dyDescent="0.25">
      <c r="A1072" s="86" t="s">
        <v>2158</v>
      </c>
      <c r="B1072" s="86" t="s">
        <v>86</v>
      </c>
      <c r="C1072" s="76" t="s">
        <v>1654</v>
      </c>
      <c r="D1072" s="76" t="s">
        <v>53</v>
      </c>
      <c r="E1072" s="94">
        <v>48257</v>
      </c>
      <c r="F1072" s="94"/>
      <c r="G1072" s="111"/>
      <c r="H1072" s="76" t="s">
        <v>14</v>
      </c>
      <c r="I1072" s="76" t="s">
        <v>15</v>
      </c>
    </row>
    <row r="1073" spans="1:9" ht="15.75" x14ac:dyDescent="0.25">
      <c r="A1073" s="79" t="s">
        <v>1396</v>
      </c>
      <c r="B1073" s="79" t="s">
        <v>1397</v>
      </c>
      <c r="C1073" s="80" t="s">
        <v>201</v>
      </c>
      <c r="D1073" s="80" t="s">
        <v>410</v>
      </c>
      <c r="E1073" s="81">
        <v>48220</v>
      </c>
      <c r="F1073" s="94"/>
      <c r="G1073" s="111"/>
      <c r="H1073" s="80" t="s">
        <v>59</v>
      </c>
      <c r="I1073" s="80" t="s">
        <v>60</v>
      </c>
    </row>
    <row r="1074" spans="1:9" ht="15.75" x14ac:dyDescent="0.25">
      <c r="A1074" s="79" t="s">
        <v>3739</v>
      </c>
      <c r="B1074" s="79" t="s">
        <v>3740</v>
      </c>
      <c r="C1074" s="80" t="s">
        <v>3742</v>
      </c>
      <c r="D1074" s="80" t="s">
        <v>570</v>
      </c>
      <c r="E1074" s="81">
        <v>48000</v>
      </c>
      <c r="F1074" s="94"/>
      <c r="G1074" s="111"/>
      <c r="H1074" s="80" t="s">
        <v>14</v>
      </c>
      <c r="I1074" s="80" t="s">
        <v>15</v>
      </c>
    </row>
    <row r="1075" spans="1:9" ht="15.75" x14ac:dyDescent="0.25">
      <c r="A1075" s="86" t="s">
        <v>1667</v>
      </c>
      <c r="B1075" s="86" t="s">
        <v>1668</v>
      </c>
      <c r="C1075" s="76" t="s">
        <v>4072</v>
      </c>
      <c r="D1075" s="76" t="s">
        <v>570</v>
      </c>
      <c r="E1075" s="94">
        <v>48000</v>
      </c>
      <c r="F1075" s="94">
        <v>3000</v>
      </c>
      <c r="G1075" s="111"/>
      <c r="H1075" s="76" t="s">
        <v>14</v>
      </c>
      <c r="I1075" s="76" t="s">
        <v>15</v>
      </c>
    </row>
    <row r="1076" spans="1:9" ht="15.75" x14ac:dyDescent="0.25">
      <c r="A1076" s="79" t="s">
        <v>4063</v>
      </c>
      <c r="B1076" s="79" t="s">
        <v>2561</v>
      </c>
      <c r="C1076" s="80" t="s">
        <v>588</v>
      </c>
      <c r="D1076" s="80" t="s">
        <v>576</v>
      </c>
      <c r="E1076" s="81">
        <v>48000</v>
      </c>
      <c r="F1076" s="94"/>
      <c r="G1076" s="111"/>
      <c r="H1076" s="80" t="s">
        <v>59</v>
      </c>
      <c r="I1076" s="80" t="s">
        <v>60</v>
      </c>
    </row>
    <row r="1077" spans="1:9" ht="15.75" x14ac:dyDescent="0.25">
      <c r="A1077" s="79" t="s">
        <v>1867</v>
      </c>
      <c r="B1077" s="79" t="s">
        <v>1868</v>
      </c>
      <c r="C1077" s="80" t="s">
        <v>1869</v>
      </c>
      <c r="D1077" s="80" t="s">
        <v>603</v>
      </c>
      <c r="E1077" s="81">
        <v>48000</v>
      </c>
      <c r="F1077" s="94"/>
      <c r="G1077" s="111"/>
      <c r="H1077" s="80" t="s">
        <v>59</v>
      </c>
      <c r="I1077" s="80" t="s">
        <v>60</v>
      </c>
    </row>
    <row r="1078" spans="1:9" ht="15.75" x14ac:dyDescent="0.25">
      <c r="A1078" s="86" t="s">
        <v>2832</v>
      </c>
      <c r="B1078" s="86" t="s">
        <v>74</v>
      </c>
      <c r="C1078" s="76" t="s">
        <v>2267</v>
      </c>
      <c r="D1078" s="76" t="s">
        <v>141</v>
      </c>
      <c r="E1078" s="94">
        <v>47986</v>
      </c>
      <c r="F1078" s="94"/>
      <c r="G1078" s="111"/>
      <c r="H1078" s="76" t="s">
        <v>14</v>
      </c>
      <c r="I1078" s="76" t="s">
        <v>15</v>
      </c>
    </row>
    <row r="1079" spans="1:9" ht="15.75" x14ac:dyDescent="0.25">
      <c r="A1079" s="79" t="s">
        <v>2233</v>
      </c>
      <c r="B1079" s="79" t="s">
        <v>78</v>
      </c>
      <c r="C1079" s="80" t="s">
        <v>2234</v>
      </c>
      <c r="D1079" s="80" t="s">
        <v>270</v>
      </c>
      <c r="E1079" s="81">
        <v>47982</v>
      </c>
      <c r="F1079" s="94"/>
      <c r="G1079" s="111"/>
      <c r="H1079" s="80" t="s">
        <v>14</v>
      </c>
      <c r="I1079" s="80" t="s">
        <v>15</v>
      </c>
    </row>
    <row r="1080" spans="1:9" ht="15.75" x14ac:dyDescent="0.25">
      <c r="A1080" s="79" t="s">
        <v>1545</v>
      </c>
      <c r="B1080" s="79" t="s">
        <v>465</v>
      </c>
      <c r="C1080" s="80" t="s">
        <v>2785</v>
      </c>
      <c r="D1080" s="80" t="s">
        <v>53</v>
      </c>
      <c r="E1080" s="81">
        <v>47951</v>
      </c>
      <c r="F1080" s="94"/>
      <c r="G1080" s="111"/>
      <c r="H1080" s="80" t="s">
        <v>14</v>
      </c>
      <c r="I1080" s="80" t="s">
        <v>15</v>
      </c>
    </row>
    <row r="1081" spans="1:9" ht="15.75" x14ac:dyDescent="0.25">
      <c r="A1081" s="86" t="s">
        <v>1684</v>
      </c>
      <c r="B1081" s="86" t="s">
        <v>1685</v>
      </c>
      <c r="C1081" s="76" t="s">
        <v>1027</v>
      </c>
      <c r="D1081" s="76" t="s">
        <v>53</v>
      </c>
      <c r="E1081" s="94">
        <v>47940</v>
      </c>
      <c r="F1081" s="94"/>
      <c r="G1081" s="111"/>
      <c r="H1081" s="76" t="s">
        <v>14</v>
      </c>
      <c r="I1081" s="76" t="s">
        <v>15</v>
      </c>
    </row>
    <row r="1082" spans="1:9" ht="15.75" x14ac:dyDescent="0.25">
      <c r="A1082" s="79" t="s">
        <v>2240</v>
      </c>
      <c r="B1082" s="79" t="s">
        <v>139</v>
      </c>
      <c r="C1082" s="80" t="s">
        <v>2241</v>
      </c>
      <c r="D1082" s="80" t="s">
        <v>493</v>
      </c>
      <c r="E1082" s="81">
        <v>47823</v>
      </c>
      <c r="F1082" s="94"/>
      <c r="G1082" s="111"/>
      <c r="H1082" s="80" t="s">
        <v>14</v>
      </c>
      <c r="I1082" s="80" t="s">
        <v>15</v>
      </c>
    </row>
    <row r="1083" spans="1:9" ht="15.75" x14ac:dyDescent="0.25">
      <c r="A1083" s="86" t="s">
        <v>2242</v>
      </c>
      <c r="B1083" s="86" t="s">
        <v>1285</v>
      </c>
      <c r="C1083" s="76" t="s">
        <v>2243</v>
      </c>
      <c r="D1083" s="76" t="s">
        <v>141</v>
      </c>
      <c r="E1083" s="94">
        <v>47813</v>
      </c>
      <c r="F1083" s="94"/>
      <c r="G1083" s="111"/>
      <c r="H1083" s="76" t="s">
        <v>14</v>
      </c>
      <c r="I1083" s="76" t="s">
        <v>15</v>
      </c>
    </row>
    <row r="1084" spans="1:9" ht="15.75" x14ac:dyDescent="0.25">
      <c r="A1084" s="79" t="s">
        <v>1907</v>
      </c>
      <c r="B1084" s="79" t="s">
        <v>1226</v>
      </c>
      <c r="C1084" s="80" t="s">
        <v>1908</v>
      </c>
      <c r="D1084" s="80" t="s">
        <v>120</v>
      </c>
      <c r="E1084" s="81">
        <v>47742</v>
      </c>
      <c r="F1084" s="94"/>
      <c r="G1084" s="111"/>
      <c r="H1084" s="80" t="s">
        <v>14</v>
      </c>
      <c r="I1084" s="80" t="s">
        <v>15</v>
      </c>
    </row>
    <row r="1085" spans="1:9" ht="15.75" x14ac:dyDescent="0.25">
      <c r="A1085" s="79" t="s">
        <v>4075</v>
      </c>
      <c r="B1085" s="79" t="s">
        <v>1106</v>
      </c>
      <c r="C1085" s="80" t="s">
        <v>4076</v>
      </c>
      <c r="D1085" s="80" t="s">
        <v>2786</v>
      </c>
      <c r="E1085" s="81">
        <v>47714</v>
      </c>
      <c r="F1085" s="94"/>
      <c r="G1085" s="111"/>
      <c r="H1085" s="80" t="s">
        <v>14</v>
      </c>
      <c r="I1085" s="80" t="s">
        <v>15</v>
      </c>
    </row>
    <row r="1086" spans="1:9" ht="15.75" x14ac:dyDescent="0.25">
      <c r="A1086" s="79" t="s">
        <v>2227</v>
      </c>
      <c r="B1086" s="79" t="s">
        <v>1321</v>
      </c>
      <c r="C1086" s="80" t="s">
        <v>2228</v>
      </c>
      <c r="D1086" s="80" t="s">
        <v>221</v>
      </c>
      <c r="E1086" s="81">
        <v>47692</v>
      </c>
      <c r="F1086" s="94"/>
      <c r="G1086" s="111"/>
      <c r="H1086" s="80" t="s">
        <v>14</v>
      </c>
      <c r="I1086" s="80" t="s">
        <v>15</v>
      </c>
    </row>
    <row r="1087" spans="1:9" ht="15.75" x14ac:dyDescent="0.25">
      <c r="A1087" s="79" t="s">
        <v>2176</v>
      </c>
      <c r="B1087" s="79" t="s">
        <v>2177</v>
      </c>
      <c r="C1087" s="80" t="s">
        <v>1654</v>
      </c>
      <c r="D1087" s="80" t="s">
        <v>53</v>
      </c>
      <c r="E1087" s="81">
        <v>47685</v>
      </c>
      <c r="F1087" s="94"/>
      <c r="G1087" s="111"/>
      <c r="H1087" s="80" t="s">
        <v>14</v>
      </c>
      <c r="I1087" s="80" t="s">
        <v>15</v>
      </c>
    </row>
    <row r="1088" spans="1:9" ht="15.75" x14ac:dyDescent="0.25">
      <c r="A1088" s="86" t="s">
        <v>2247</v>
      </c>
      <c r="B1088" s="86" t="s">
        <v>752</v>
      </c>
      <c r="C1088" s="76" t="s">
        <v>2248</v>
      </c>
      <c r="D1088" s="76" t="s">
        <v>385</v>
      </c>
      <c r="E1088" s="94">
        <v>47674</v>
      </c>
      <c r="F1088" s="94"/>
      <c r="G1088" s="111"/>
      <c r="H1088" s="76" t="s">
        <v>14</v>
      </c>
      <c r="I1088" s="76" t="s">
        <v>15</v>
      </c>
    </row>
    <row r="1089" spans="1:9" ht="15.75" x14ac:dyDescent="0.25">
      <c r="A1089" s="79" t="s">
        <v>2249</v>
      </c>
      <c r="B1089" s="79" t="s">
        <v>351</v>
      </c>
      <c r="C1089" s="80" t="s">
        <v>2250</v>
      </c>
      <c r="D1089" s="80" t="s">
        <v>198</v>
      </c>
      <c r="E1089" s="81">
        <v>47647</v>
      </c>
      <c r="F1089" s="94"/>
      <c r="G1089" s="94"/>
      <c r="H1089" s="80" t="s">
        <v>14</v>
      </c>
      <c r="I1089" s="80" t="s">
        <v>15</v>
      </c>
    </row>
    <row r="1090" spans="1:9" ht="15.75" x14ac:dyDescent="0.25">
      <c r="A1090" s="79" t="s">
        <v>4044</v>
      </c>
      <c r="B1090" s="79" t="s">
        <v>3271</v>
      </c>
      <c r="C1090" s="80" t="s">
        <v>588</v>
      </c>
      <c r="D1090" s="80" t="s">
        <v>297</v>
      </c>
      <c r="E1090" s="81">
        <v>47588</v>
      </c>
      <c r="F1090" s="94"/>
      <c r="G1090" s="111"/>
      <c r="H1090" s="80" t="s">
        <v>59</v>
      </c>
      <c r="I1090" s="80" t="s">
        <v>60</v>
      </c>
    </row>
    <row r="1091" spans="1:9" ht="15.75" x14ac:dyDescent="0.25">
      <c r="A1091" s="79" t="s">
        <v>4071</v>
      </c>
      <c r="B1091" s="79" t="s">
        <v>300</v>
      </c>
      <c r="C1091" s="80" t="s">
        <v>588</v>
      </c>
      <c r="D1091" s="80" t="s">
        <v>541</v>
      </c>
      <c r="E1091" s="81">
        <v>47500</v>
      </c>
      <c r="F1091" s="94"/>
      <c r="G1091" s="111"/>
      <c r="H1091" s="80" t="s">
        <v>59</v>
      </c>
      <c r="I1091" s="80" t="s">
        <v>60</v>
      </c>
    </row>
    <row r="1092" spans="1:9" ht="15.75" x14ac:dyDescent="0.25">
      <c r="A1092" s="79" t="s">
        <v>4062</v>
      </c>
      <c r="B1092" s="79" t="s">
        <v>2372</v>
      </c>
      <c r="C1092" s="80" t="s">
        <v>588</v>
      </c>
      <c r="D1092" s="80" t="s">
        <v>109</v>
      </c>
      <c r="E1092" s="81">
        <v>47500</v>
      </c>
      <c r="F1092" s="94"/>
      <c r="G1092" s="111"/>
      <c r="H1092" s="80" t="s">
        <v>59</v>
      </c>
      <c r="I1092" s="80" t="s">
        <v>60</v>
      </c>
    </row>
    <row r="1093" spans="1:9" ht="15.75" x14ac:dyDescent="0.25">
      <c r="A1093" s="79" t="s">
        <v>1658</v>
      </c>
      <c r="B1093" s="79" t="s">
        <v>1331</v>
      </c>
      <c r="C1093" s="80" t="s">
        <v>195</v>
      </c>
      <c r="D1093" s="80" t="s">
        <v>1050</v>
      </c>
      <c r="E1093" s="81">
        <v>47470</v>
      </c>
      <c r="F1093" s="94"/>
      <c r="G1093" s="111"/>
      <c r="H1093" s="80" t="s">
        <v>59</v>
      </c>
      <c r="I1093" s="80" t="s">
        <v>60</v>
      </c>
    </row>
    <row r="1094" spans="1:9" ht="15.75" x14ac:dyDescent="0.25">
      <c r="A1094" s="79" t="s">
        <v>2127</v>
      </c>
      <c r="B1094" s="79" t="s">
        <v>315</v>
      </c>
      <c r="C1094" s="80" t="s">
        <v>359</v>
      </c>
      <c r="D1094" s="80" t="s">
        <v>1665</v>
      </c>
      <c r="E1094" s="81">
        <v>47390</v>
      </c>
      <c r="F1094" s="94"/>
      <c r="G1094" s="111"/>
      <c r="H1094" s="80" t="s">
        <v>14</v>
      </c>
      <c r="I1094" s="80" t="s">
        <v>15</v>
      </c>
    </row>
    <row r="1095" spans="1:9" ht="15.75" x14ac:dyDescent="0.25">
      <c r="A1095" s="79" t="s">
        <v>2301</v>
      </c>
      <c r="B1095" s="79" t="s">
        <v>2099</v>
      </c>
      <c r="C1095" s="80" t="s">
        <v>4053</v>
      </c>
      <c r="D1095" s="80" t="s">
        <v>916</v>
      </c>
      <c r="E1095" s="81">
        <v>47377</v>
      </c>
      <c r="F1095" s="81">
        <v>8000</v>
      </c>
      <c r="G1095" s="111"/>
      <c r="H1095" s="80" t="s">
        <v>14</v>
      </c>
      <c r="I1095" s="80" t="s">
        <v>7373</v>
      </c>
    </row>
    <row r="1096" spans="1:9" ht="15.75" x14ac:dyDescent="0.25">
      <c r="A1096" s="79" t="s">
        <v>1809</v>
      </c>
      <c r="B1096" s="79" t="s">
        <v>263</v>
      </c>
      <c r="C1096" s="80" t="s">
        <v>782</v>
      </c>
      <c r="D1096" s="80" t="s">
        <v>690</v>
      </c>
      <c r="E1096" s="81">
        <v>47236</v>
      </c>
      <c r="F1096" s="81">
        <v>10000</v>
      </c>
      <c r="G1096" s="111"/>
      <c r="H1096" s="80" t="s">
        <v>59</v>
      </c>
      <c r="I1096" s="80" t="s">
        <v>60</v>
      </c>
    </row>
    <row r="1097" spans="1:9" ht="15.75" x14ac:dyDescent="0.25">
      <c r="A1097" s="86" t="s">
        <v>1344</v>
      </c>
      <c r="B1097" s="86" t="s">
        <v>86</v>
      </c>
      <c r="C1097" s="76" t="s">
        <v>1266</v>
      </c>
      <c r="D1097" s="76" t="s">
        <v>2126</v>
      </c>
      <c r="E1097" s="94">
        <v>47231</v>
      </c>
      <c r="F1097" s="94"/>
      <c r="G1097" s="111"/>
      <c r="H1097" s="76" t="s">
        <v>14</v>
      </c>
      <c r="I1097" s="76" t="s">
        <v>15</v>
      </c>
    </row>
    <row r="1098" spans="1:9" ht="15.75" x14ac:dyDescent="0.25">
      <c r="A1098" s="79" t="s">
        <v>1634</v>
      </c>
      <c r="B1098" s="79" t="s">
        <v>3446</v>
      </c>
      <c r="C1098" s="80" t="s">
        <v>588</v>
      </c>
      <c r="D1098" s="80" t="s">
        <v>2582</v>
      </c>
      <c r="E1098" s="81">
        <v>47198</v>
      </c>
      <c r="F1098" s="94"/>
      <c r="G1098" s="111"/>
      <c r="H1098" s="80" t="s">
        <v>59</v>
      </c>
      <c r="I1098" s="80" t="s">
        <v>60</v>
      </c>
    </row>
    <row r="1099" spans="1:9" ht="15.75" x14ac:dyDescent="0.25">
      <c r="A1099" s="79" t="s">
        <v>1201</v>
      </c>
      <c r="B1099" s="79" t="s">
        <v>237</v>
      </c>
      <c r="C1099" s="80" t="s">
        <v>588</v>
      </c>
      <c r="D1099" s="80" t="s">
        <v>277</v>
      </c>
      <c r="E1099" s="81">
        <v>47142</v>
      </c>
      <c r="F1099" s="94"/>
      <c r="G1099" s="111"/>
      <c r="H1099" s="80" t="s">
        <v>59</v>
      </c>
      <c r="I1099" s="80" t="s">
        <v>60</v>
      </c>
    </row>
    <row r="1100" spans="1:9" ht="15.75" x14ac:dyDescent="0.25">
      <c r="A1100" s="79" t="s">
        <v>1771</v>
      </c>
      <c r="B1100" s="79" t="s">
        <v>1194</v>
      </c>
      <c r="C1100" s="80" t="s">
        <v>782</v>
      </c>
      <c r="D1100" s="80" t="s">
        <v>501</v>
      </c>
      <c r="E1100" s="81">
        <v>47126</v>
      </c>
      <c r="F1100" s="94"/>
      <c r="G1100" s="111"/>
      <c r="H1100" s="80" t="s">
        <v>59</v>
      </c>
      <c r="I1100" s="80" t="s">
        <v>60</v>
      </c>
    </row>
    <row r="1101" spans="1:9" ht="15.75" x14ac:dyDescent="0.25">
      <c r="A1101" s="79" t="s">
        <v>2140</v>
      </c>
      <c r="B1101" s="79" t="s">
        <v>2141</v>
      </c>
      <c r="C1101" s="80" t="s">
        <v>4426</v>
      </c>
      <c r="D1101" s="80" t="s">
        <v>1490</v>
      </c>
      <c r="E1101" s="81">
        <v>47119</v>
      </c>
      <c r="F1101" s="94"/>
      <c r="G1101" s="111"/>
      <c r="H1101" s="80" t="s">
        <v>14</v>
      </c>
      <c r="I1101" s="80" t="s">
        <v>15</v>
      </c>
    </row>
    <row r="1102" spans="1:9" ht="15.75" x14ac:dyDescent="0.25">
      <c r="A1102" s="79" t="s">
        <v>4086</v>
      </c>
      <c r="B1102" s="79" t="s">
        <v>1494</v>
      </c>
      <c r="C1102" s="80" t="s">
        <v>4087</v>
      </c>
      <c r="D1102" s="80" t="s">
        <v>639</v>
      </c>
      <c r="E1102" s="81">
        <v>47059</v>
      </c>
      <c r="F1102" s="94"/>
      <c r="G1102" s="111"/>
      <c r="H1102" s="80" t="s">
        <v>14</v>
      </c>
      <c r="I1102" s="80" t="s">
        <v>15</v>
      </c>
    </row>
    <row r="1103" spans="1:9" ht="15.75" x14ac:dyDescent="0.25">
      <c r="A1103" s="79" t="s">
        <v>2198</v>
      </c>
      <c r="B1103" s="79" t="s">
        <v>559</v>
      </c>
      <c r="C1103" s="80" t="s">
        <v>2199</v>
      </c>
      <c r="D1103" s="80" t="s">
        <v>4079</v>
      </c>
      <c r="E1103" s="81">
        <v>47046</v>
      </c>
      <c r="F1103" s="94"/>
      <c r="G1103" s="111"/>
      <c r="H1103" s="80" t="s">
        <v>14</v>
      </c>
      <c r="I1103" s="80" t="s">
        <v>15</v>
      </c>
    </row>
    <row r="1104" spans="1:9" ht="15.75" x14ac:dyDescent="0.25">
      <c r="A1104" s="86" t="s">
        <v>2057</v>
      </c>
      <c r="B1104" s="86" t="s">
        <v>1525</v>
      </c>
      <c r="C1104" s="76" t="s">
        <v>1654</v>
      </c>
      <c r="D1104" s="76" t="s">
        <v>53</v>
      </c>
      <c r="E1104" s="94">
        <v>47042</v>
      </c>
      <c r="F1104" s="94"/>
      <c r="G1104" s="111"/>
      <c r="H1104" s="76" t="s">
        <v>14</v>
      </c>
      <c r="I1104" s="76" t="s">
        <v>15</v>
      </c>
    </row>
    <row r="1105" spans="1:9" ht="15.75" x14ac:dyDescent="0.25">
      <c r="A1105" s="79" t="s">
        <v>2321</v>
      </c>
      <c r="B1105" s="79" t="s">
        <v>127</v>
      </c>
      <c r="C1105" s="80" t="s">
        <v>1654</v>
      </c>
      <c r="D1105" s="80" t="s">
        <v>53</v>
      </c>
      <c r="E1105" s="81">
        <v>47042</v>
      </c>
      <c r="F1105" s="94"/>
      <c r="G1105" s="111"/>
      <c r="H1105" s="80" t="s">
        <v>14</v>
      </c>
      <c r="I1105" s="80" t="s">
        <v>15</v>
      </c>
    </row>
    <row r="1106" spans="1:9" ht="15.75" x14ac:dyDescent="0.25">
      <c r="A1106" s="79" t="s">
        <v>2286</v>
      </c>
      <c r="B1106" s="79" t="s">
        <v>1265</v>
      </c>
      <c r="C1106" s="80" t="s">
        <v>2287</v>
      </c>
      <c r="D1106" s="80" t="s">
        <v>911</v>
      </c>
      <c r="E1106" s="81">
        <v>47042</v>
      </c>
      <c r="F1106" s="94"/>
      <c r="G1106" s="111"/>
      <c r="H1106" s="80" t="s">
        <v>14</v>
      </c>
      <c r="I1106" s="80" t="s">
        <v>15</v>
      </c>
    </row>
    <row r="1107" spans="1:9" ht="15.75" x14ac:dyDescent="0.25">
      <c r="A1107" s="79" t="s">
        <v>2288</v>
      </c>
      <c r="B1107" s="79" t="s">
        <v>486</v>
      </c>
      <c r="C1107" s="80" t="s">
        <v>2289</v>
      </c>
      <c r="D1107" s="80" t="s">
        <v>911</v>
      </c>
      <c r="E1107" s="81">
        <v>47042</v>
      </c>
      <c r="F1107" s="94"/>
      <c r="G1107" s="111"/>
      <c r="H1107" s="80" t="s">
        <v>14</v>
      </c>
      <c r="I1107" s="80" t="s">
        <v>15</v>
      </c>
    </row>
    <row r="1108" spans="1:9" ht="15.75" x14ac:dyDescent="0.25">
      <c r="A1108" s="79" t="s">
        <v>263</v>
      </c>
      <c r="B1108" s="79" t="s">
        <v>875</v>
      </c>
      <c r="C1108" s="80" t="s">
        <v>2290</v>
      </c>
      <c r="D1108" s="80" t="s">
        <v>911</v>
      </c>
      <c r="E1108" s="81">
        <v>47042</v>
      </c>
      <c r="F1108" s="94"/>
      <c r="G1108" s="111"/>
      <c r="H1108" s="80" t="s">
        <v>14</v>
      </c>
      <c r="I1108" s="80" t="s">
        <v>15</v>
      </c>
    </row>
    <row r="1109" spans="1:9" ht="15.75" x14ac:dyDescent="0.25">
      <c r="A1109" s="79" t="s">
        <v>1770</v>
      </c>
      <c r="B1109" s="79" t="s">
        <v>351</v>
      </c>
      <c r="C1109" s="80" t="s">
        <v>201</v>
      </c>
      <c r="D1109" s="80" t="s">
        <v>280</v>
      </c>
      <c r="E1109" s="81">
        <v>47000</v>
      </c>
      <c r="F1109" s="94"/>
      <c r="G1109" s="111"/>
      <c r="H1109" s="80" t="s">
        <v>59</v>
      </c>
      <c r="I1109" s="80" t="s">
        <v>60</v>
      </c>
    </row>
    <row r="1110" spans="1:9" ht="15.75" x14ac:dyDescent="0.25">
      <c r="A1110" s="79" t="s">
        <v>4083</v>
      </c>
      <c r="B1110" s="79" t="s">
        <v>1052</v>
      </c>
      <c r="C1110" s="80" t="s">
        <v>588</v>
      </c>
      <c r="D1110" s="80" t="s">
        <v>603</v>
      </c>
      <c r="E1110" s="81">
        <v>47000</v>
      </c>
      <c r="F1110" s="94"/>
      <c r="G1110" s="111"/>
      <c r="H1110" s="80" t="s">
        <v>59</v>
      </c>
      <c r="I1110" s="80" t="s">
        <v>60</v>
      </c>
    </row>
    <row r="1111" spans="1:9" ht="15.75" x14ac:dyDescent="0.25">
      <c r="A1111" s="79" t="s">
        <v>4056</v>
      </c>
      <c r="B1111" s="79" t="s">
        <v>35</v>
      </c>
      <c r="C1111" s="80" t="s">
        <v>201</v>
      </c>
      <c r="D1111" s="80" t="s">
        <v>189</v>
      </c>
      <c r="E1111" s="81">
        <v>47000</v>
      </c>
      <c r="F1111" s="94"/>
      <c r="G1111" s="111"/>
      <c r="H1111" s="80" t="s">
        <v>59</v>
      </c>
      <c r="I1111" s="80" t="s">
        <v>60</v>
      </c>
    </row>
    <row r="1112" spans="1:9" ht="15.75" x14ac:dyDescent="0.25">
      <c r="A1112" s="86" t="s">
        <v>4055</v>
      </c>
      <c r="B1112" s="86" t="s">
        <v>728</v>
      </c>
      <c r="C1112" s="76" t="s">
        <v>201</v>
      </c>
      <c r="D1112" s="76" t="s">
        <v>189</v>
      </c>
      <c r="E1112" s="94">
        <v>47000</v>
      </c>
      <c r="F1112" s="94"/>
      <c r="G1112" s="111"/>
      <c r="H1112" s="76" t="s">
        <v>59</v>
      </c>
      <c r="I1112" s="80" t="s">
        <v>60</v>
      </c>
    </row>
    <row r="1113" spans="1:9" ht="15.75" x14ac:dyDescent="0.25">
      <c r="A1113" s="79" t="s">
        <v>3730</v>
      </c>
      <c r="B1113" s="79" t="s">
        <v>2428</v>
      </c>
      <c r="C1113" s="80" t="s">
        <v>588</v>
      </c>
      <c r="D1113" s="80" t="s">
        <v>530</v>
      </c>
      <c r="E1113" s="81">
        <v>47000</v>
      </c>
      <c r="F1113" s="94"/>
      <c r="G1113" s="111"/>
      <c r="H1113" s="80" t="s">
        <v>59</v>
      </c>
      <c r="I1113" s="80" t="s">
        <v>60</v>
      </c>
    </row>
    <row r="1114" spans="1:9" ht="15.75" x14ac:dyDescent="0.25">
      <c r="A1114" s="79" t="s">
        <v>2293</v>
      </c>
      <c r="B1114" s="79" t="s">
        <v>349</v>
      </c>
      <c r="C1114" s="80" t="s">
        <v>2294</v>
      </c>
      <c r="D1114" s="80" t="s">
        <v>535</v>
      </c>
      <c r="E1114" s="81">
        <v>46997</v>
      </c>
      <c r="F1114" s="94"/>
      <c r="G1114" s="111"/>
      <c r="H1114" s="80" t="s">
        <v>14</v>
      </c>
      <c r="I1114" s="80" t="s">
        <v>15</v>
      </c>
    </row>
    <row r="1115" spans="1:9" ht="15.75" x14ac:dyDescent="0.25">
      <c r="A1115" s="79" t="s">
        <v>2295</v>
      </c>
      <c r="B1115" s="79" t="s">
        <v>227</v>
      </c>
      <c r="C1115" s="80" t="s">
        <v>2296</v>
      </c>
      <c r="D1115" s="80" t="s">
        <v>84</v>
      </c>
      <c r="E1115" s="81">
        <v>46946</v>
      </c>
      <c r="F1115" s="94"/>
      <c r="G1115" s="111"/>
      <c r="H1115" s="80" t="s">
        <v>14</v>
      </c>
      <c r="I1115" s="80" t="s">
        <v>15</v>
      </c>
    </row>
    <row r="1116" spans="1:9" ht="15.75" x14ac:dyDescent="0.25">
      <c r="A1116" s="79" t="s">
        <v>1280</v>
      </c>
      <c r="B1116" s="79" t="s">
        <v>227</v>
      </c>
      <c r="C1116" s="80" t="s">
        <v>201</v>
      </c>
      <c r="D1116" s="80" t="s">
        <v>1281</v>
      </c>
      <c r="E1116" s="81">
        <v>46924</v>
      </c>
      <c r="F1116" s="94"/>
      <c r="G1116" s="111"/>
      <c r="H1116" s="80" t="s">
        <v>59</v>
      </c>
      <c r="I1116" s="80" t="s">
        <v>60</v>
      </c>
    </row>
    <row r="1117" spans="1:9" ht="15.75" x14ac:dyDescent="0.25">
      <c r="A1117" s="79" t="s">
        <v>2298</v>
      </c>
      <c r="B1117" s="79" t="s">
        <v>2299</v>
      </c>
      <c r="C1117" s="80" t="s">
        <v>2085</v>
      </c>
      <c r="D1117" s="80" t="s">
        <v>48</v>
      </c>
      <c r="E1117" s="81">
        <v>46920</v>
      </c>
      <c r="F1117" s="94"/>
      <c r="G1117" s="81"/>
      <c r="H1117" s="80" t="s">
        <v>14</v>
      </c>
      <c r="I1117" s="80" t="s">
        <v>15</v>
      </c>
    </row>
    <row r="1118" spans="1:9" ht="15.75" x14ac:dyDescent="0.25">
      <c r="A1118" s="86" t="s">
        <v>580</v>
      </c>
      <c r="B1118" s="86" t="s">
        <v>2204</v>
      </c>
      <c r="C1118" s="76" t="s">
        <v>359</v>
      </c>
      <c r="D1118" s="76" t="s">
        <v>113</v>
      </c>
      <c r="E1118" s="94">
        <v>46920</v>
      </c>
      <c r="F1118" s="94"/>
      <c r="G1118" s="111"/>
      <c r="H1118" s="76" t="s">
        <v>14</v>
      </c>
      <c r="I1118" s="76" t="s">
        <v>15</v>
      </c>
    </row>
    <row r="1119" spans="1:9" ht="15.75" x14ac:dyDescent="0.25">
      <c r="A1119" s="79" t="s">
        <v>1493</v>
      </c>
      <c r="B1119" s="79" t="s">
        <v>1494</v>
      </c>
      <c r="C1119" s="80" t="s">
        <v>1654</v>
      </c>
      <c r="D1119" s="80" t="s">
        <v>53</v>
      </c>
      <c r="E1119" s="81">
        <v>46920</v>
      </c>
      <c r="F1119" s="94"/>
      <c r="G1119" s="111"/>
      <c r="H1119" s="80" t="s">
        <v>14</v>
      </c>
      <c r="I1119" s="80" t="s">
        <v>15</v>
      </c>
    </row>
    <row r="1120" spans="1:9" ht="15.75" x14ac:dyDescent="0.25">
      <c r="A1120" s="79" t="s">
        <v>4427</v>
      </c>
      <c r="B1120" s="79" t="s">
        <v>641</v>
      </c>
      <c r="C1120" s="80" t="s">
        <v>4428</v>
      </c>
      <c r="D1120" s="80" t="s">
        <v>2389</v>
      </c>
      <c r="E1120" s="81">
        <v>46918</v>
      </c>
      <c r="F1120" s="94"/>
      <c r="G1120" s="111"/>
      <c r="H1120" s="80" t="s">
        <v>14</v>
      </c>
      <c r="I1120" s="80" t="s">
        <v>15</v>
      </c>
    </row>
    <row r="1121" spans="1:9" ht="15.75" x14ac:dyDescent="0.25">
      <c r="A1121" s="79" t="s">
        <v>4429</v>
      </c>
      <c r="B1121" s="79" t="s">
        <v>336</v>
      </c>
      <c r="C1121" s="80" t="s">
        <v>3993</v>
      </c>
      <c r="D1121" s="80" t="s">
        <v>53</v>
      </c>
      <c r="E1121" s="81">
        <v>46904</v>
      </c>
      <c r="F1121" s="94"/>
      <c r="G1121" s="111"/>
      <c r="H1121" s="80" t="s">
        <v>14</v>
      </c>
      <c r="I1121" s="80" t="s">
        <v>15</v>
      </c>
    </row>
    <row r="1122" spans="1:9" ht="15.75" x14ac:dyDescent="0.25">
      <c r="A1122" s="112" t="s">
        <v>904</v>
      </c>
      <c r="B1122" s="112" t="s">
        <v>823</v>
      </c>
      <c r="C1122" s="113" t="s">
        <v>588</v>
      </c>
      <c r="D1122" s="113" t="s">
        <v>249</v>
      </c>
      <c r="E1122" s="114">
        <v>46782</v>
      </c>
      <c r="F1122" s="117"/>
      <c r="G1122" s="115"/>
      <c r="H1122" s="113" t="s">
        <v>59</v>
      </c>
      <c r="I1122" s="80" t="s">
        <v>60</v>
      </c>
    </row>
    <row r="1123" spans="1:9" ht="15.75" x14ac:dyDescent="0.25">
      <c r="A1123" s="86" t="s">
        <v>2834</v>
      </c>
      <c r="B1123" s="86" t="s">
        <v>8</v>
      </c>
      <c r="C1123" s="76" t="s">
        <v>2835</v>
      </c>
      <c r="D1123" s="76" t="s">
        <v>2786</v>
      </c>
      <c r="E1123" s="94">
        <v>46778</v>
      </c>
      <c r="F1123" s="94"/>
      <c r="G1123" s="111"/>
      <c r="H1123" s="76" t="s">
        <v>14</v>
      </c>
      <c r="I1123" s="76" t="s">
        <v>15</v>
      </c>
    </row>
    <row r="1124" spans="1:9" ht="15.75" x14ac:dyDescent="0.25">
      <c r="A1124" s="86" t="s">
        <v>1989</v>
      </c>
      <c r="B1124" s="86" t="s">
        <v>486</v>
      </c>
      <c r="C1124" s="76" t="s">
        <v>782</v>
      </c>
      <c r="D1124" s="76" t="s">
        <v>211</v>
      </c>
      <c r="E1124" s="94">
        <v>46731</v>
      </c>
      <c r="F1124" s="94"/>
      <c r="G1124" s="111"/>
      <c r="H1124" s="76" t="s">
        <v>59</v>
      </c>
      <c r="I1124" s="80" t="s">
        <v>60</v>
      </c>
    </row>
    <row r="1125" spans="1:9" ht="15.75" x14ac:dyDescent="0.25">
      <c r="A1125" s="79" t="s">
        <v>1468</v>
      </c>
      <c r="B1125" s="79" t="s">
        <v>1469</v>
      </c>
      <c r="C1125" s="80" t="s">
        <v>588</v>
      </c>
      <c r="D1125" s="80" t="s">
        <v>205</v>
      </c>
      <c r="E1125" s="81">
        <v>46685</v>
      </c>
      <c r="F1125" s="94"/>
      <c r="G1125" s="111"/>
      <c r="H1125" s="80" t="s">
        <v>59</v>
      </c>
      <c r="I1125" s="80" t="s">
        <v>60</v>
      </c>
    </row>
    <row r="1126" spans="1:9" ht="15.75" x14ac:dyDescent="0.25">
      <c r="A1126" s="86" t="s">
        <v>1829</v>
      </c>
      <c r="B1126" s="86" t="s">
        <v>1830</v>
      </c>
      <c r="C1126" s="76" t="s">
        <v>588</v>
      </c>
      <c r="D1126" s="76" t="s">
        <v>208</v>
      </c>
      <c r="E1126" s="94">
        <v>46675</v>
      </c>
      <c r="F1126" s="94"/>
      <c r="G1126" s="111"/>
      <c r="H1126" s="76" t="s">
        <v>59</v>
      </c>
      <c r="I1126" s="80" t="s">
        <v>60</v>
      </c>
    </row>
    <row r="1127" spans="1:9" ht="15.75" x14ac:dyDescent="0.25">
      <c r="A1127" s="86" t="s">
        <v>1461</v>
      </c>
      <c r="B1127" s="86" t="s">
        <v>1108</v>
      </c>
      <c r="C1127" s="76" t="s">
        <v>588</v>
      </c>
      <c r="D1127" s="76" t="s">
        <v>205</v>
      </c>
      <c r="E1127" s="94">
        <v>46638</v>
      </c>
      <c r="F1127" s="94"/>
      <c r="G1127" s="111"/>
      <c r="H1127" s="76" t="s">
        <v>59</v>
      </c>
      <c r="I1127" s="80" t="s">
        <v>60</v>
      </c>
    </row>
    <row r="1128" spans="1:9" ht="15.75" x14ac:dyDescent="0.25">
      <c r="A1128" s="79" t="s">
        <v>668</v>
      </c>
      <c r="B1128" s="79" t="s">
        <v>612</v>
      </c>
      <c r="C1128" s="80" t="s">
        <v>782</v>
      </c>
      <c r="D1128" s="80" t="s">
        <v>221</v>
      </c>
      <c r="E1128" s="81">
        <v>46500</v>
      </c>
      <c r="F1128" s="94"/>
      <c r="G1128" s="111"/>
      <c r="H1128" s="80" t="s">
        <v>59</v>
      </c>
      <c r="I1128" s="80" t="s">
        <v>60</v>
      </c>
    </row>
    <row r="1129" spans="1:9" ht="15.75" x14ac:dyDescent="0.25">
      <c r="A1129" s="79" t="s">
        <v>2280</v>
      </c>
      <c r="B1129" s="79" t="s">
        <v>2281</v>
      </c>
      <c r="C1129" s="80" t="s">
        <v>2282</v>
      </c>
      <c r="D1129" s="80" t="s">
        <v>639</v>
      </c>
      <c r="E1129" s="81">
        <v>46481</v>
      </c>
      <c r="F1129" s="94"/>
      <c r="G1129" s="111"/>
      <c r="H1129" s="80" t="s">
        <v>14</v>
      </c>
      <c r="I1129" s="80" t="s">
        <v>15</v>
      </c>
    </row>
    <row r="1130" spans="1:9" ht="15.75" x14ac:dyDescent="0.25">
      <c r="A1130" s="86" t="s">
        <v>1670</v>
      </c>
      <c r="B1130" s="86" t="s">
        <v>358</v>
      </c>
      <c r="C1130" s="76" t="s">
        <v>3752</v>
      </c>
      <c r="D1130" s="76" t="s">
        <v>37</v>
      </c>
      <c r="E1130" s="94">
        <v>46474</v>
      </c>
      <c r="F1130" s="94"/>
      <c r="G1130" s="111"/>
      <c r="H1130" s="76" t="s">
        <v>14</v>
      </c>
      <c r="I1130" s="76" t="s">
        <v>15</v>
      </c>
    </row>
    <row r="1131" spans="1:9" ht="15.75" x14ac:dyDescent="0.25">
      <c r="A1131" s="86" t="s">
        <v>2031</v>
      </c>
      <c r="B1131" s="86" t="s">
        <v>467</v>
      </c>
      <c r="C1131" s="76" t="s">
        <v>3756</v>
      </c>
      <c r="D1131" s="76" t="s">
        <v>116</v>
      </c>
      <c r="E1131" s="94">
        <v>46424</v>
      </c>
      <c r="F1131" s="94"/>
      <c r="G1131" s="111"/>
      <c r="H1131" s="76" t="s">
        <v>14</v>
      </c>
      <c r="I1131" s="76" t="s">
        <v>15</v>
      </c>
    </row>
    <row r="1132" spans="1:9" ht="15.75" x14ac:dyDescent="0.25">
      <c r="A1132" s="86" t="s">
        <v>3047</v>
      </c>
      <c r="B1132" s="86" t="s">
        <v>2467</v>
      </c>
      <c r="C1132" s="76" t="s">
        <v>2886</v>
      </c>
      <c r="D1132" s="76" t="s">
        <v>211</v>
      </c>
      <c r="E1132" s="94">
        <v>46418</v>
      </c>
      <c r="F1132" s="94"/>
      <c r="G1132" s="111"/>
      <c r="H1132" s="76" t="s">
        <v>14</v>
      </c>
      <c r="I1132" s="76" t="s">
        <v>15</v>
      </c>
    </row>
    <row r="1133" spans="1:9" ht="15.75" x14ac:dyDescent="0.25">
      <c r="A1133" s="86" t="s">
        <v>1227</v>
      </c>
      <c r="B1133" s="86" t="s">
        <v>139</v>
      </c>
      <c r="C1133" s="76" t="s">
        <v>3732</v>
      </c>
      <c r="D1133" s="76" t="s">
        <v>1534</v>
      </c>
      <c r="E1133" s="94">
        <v>46320</v>
      </c>
      <c r="F1133" s="94"/>
      <c r="G1133" s="111"/>
      <c r="H1133" s="76" t="s">
        <v>14</v>
      </c>
      <c r="I1133" s="76" t="s">
        <v>15</v>
      </c>
    </row>
    <row r="1134" spans="1:9" ht="15.75" x14ac:dyDescent="0.25">
      <c r="A1134" s="79" t="s">
        <v>1686</v>
      </c>
      <c r="B1134" s="79" t="s">
        <v>781</v>
      </c>
      <c r="C1134" s="80" t="s">
        <v>782</v>
      </c>
      <c r="D1134" s="80" t="s">
        <v>385</v>
      </c>
      <c r="E1134" s="81">
        <v>46284</v>
      </c>
      <c r="F1134" s="94"/>
      <c r="G1134" s="111"/>
      <c r="H1134" s="80" t="s">
        <v>59</v>
      </c>
      <c r="I1134" s="80" t="s">
        <v>60</v>
      </c>
    </row>
    <row r="1135" spans="1:9" ht="15.75" x14ac:dyDescent="0.25">
      <c r="A1135" s="79" t="s">
        <v>1819</v>
      </c>
      <c r="B1135" s="79" t="s">
        <v>70</v>
      </c>
      <c r="C1135" s="80" t="s">
        <v>782</v>
      </c>
      <c r="D1135" s="80" t="s">
        <v>916</v>
      </c>
      <c r="E1135" s="81">
        <v>46265</v>
      </c>
      <c r="F1135" s="94"/>
      <c r="G1135" s="111"/>
      <c r="H1135" s="80" t="s">
        <v>59</v>
      </c>
      <c r="I1135" s="80" t="s">
        <v>60</v>
      </c>
    </row>
    <row r="1136" spans="1:9" ht="15.75" x14ac:dyDescent="0.25">
      <c r="A1136" s="79" t="s">
        <v>1807</v>
      </c>
      <c r="B1136" s="79" t="s">
        <v>1738</v>
      </c>
      <c r="C1136" s="80" t="s">
        <v>712</v>
      </c>
      <c r="D1136" s="80" t="s">
        <v>576</v>
      </c>
      <c r="E1136" s="81">
        <v>46261</v>
      </c>
      <c r="F1136" s="94"/>
      <c r="G1136" s="111"/>
      <c r="H1136" s="80" t="s">
        <v>59</v>
      </c>
      <c r="I1136" s="80" t="s">
        <v>60</v>
      </c>
    </row>
    <row r="1137" spans="1:9" ht="15.75" x14ac:dyDescent="0.25">
      <c r="A1137" s="86" t="s">
        <v>4430</v>
      </c>
      <c r="B1137" s="86" t="s">
        <v>4431</v>
      </c>
      <c r="C1137" s="76" t="s">
        <v>588</v>
      </c>
      <c r="D1137" s="76" t="s">
        <v>766</v>
      </c>
      <c r="E1137" s="94">
        <v>46125</v>
      </c>
      <c r="F1137" s="94"/>
      <c r="G1137" s="111"/>
      <c r="H1137" s="76" t="s">
        <v>59</v>
      </c>
      <c r="I1137" s="80" t="s">
        <v>60</v>
      </c>
    </row>
    <row r="1138" spans="1:9" ht="15.75" x14ac:dyDescent="0.25">
      <c r="A1138" s="79" t="s">
        <v>1800</v>
      </c>
      <c r="B1138" s="79" t="s">
        <v>50</v>
      </c>
      <c r="C1138" s="80" t="s">
        <v>588</v>
      </c>
      <c r="D1138" s="80" t="s">
        <v>2582</v>
      </c>
      <c r="E1138" s="81">
        <v>46118</v>
      </c>
      <c r="F1138" s="94"/>
      <c r="G1138" s="111"/>
      <c r="H1138" s="80" t="s">
        <v>59</v>
      </c>
      <c r="I1138" s="80" t="s">
        <v>60</v>
      </c>
    </row>
    <row r="1139" spans="1:9" ht="15.75" x14ac:dyDescent="0.25">
      <c r="A1139" s="79" t="s">
        <v>420</v>
      </c>
      <c r="B1139" s="79" t="s">
        <v>452</v>
      </c>
      <c r="C1139" s="80" t="s">
        <v>4432</v>
      </c>
      <c r="D1139" s="80" t="s">
        <v>1616</v>
      </c>
      <c r="E1139" s="81">
        <v>46100</v>
      </c>
      <c r="F1139" s="94"/>
      <c r="G1139" s="111"/>
      <c r="H1139" s="80" t="s">
        <v>59</v>
      </c>
      <c r="I1139" s="80" t="s">
        <v>60</v>
      </c>
    </row>
    <row r="1140" spans="1:9" ht="15.75" x14ac:dyDescent="0.25">
      <c r="A1140" s="79" t="s">
        <v>1875</v>
      </c>
      <c r="B1140" s="79" t="s">
        <v>1773</v>
      </c>
      <c r="C1140" s="80" t="s">
        <v>782</v>
      </c>
      <c r="D1140" s="80" t="s">
        <v>211</v>
      </c>
      <c r="E1140" s="81">
        <v>46100</v>
      </c>
      <c r="F1140" s="94"/>
      <c r="G1140" s="111"/>
      <c r="H1140" s="80" t="s">
        <v>59</v>
      </c>
      <c r="I1140" s="80" t="s">
        <v>60</v>
      </c>
    </row>
    <row r="1141" spans="1:9" ht="15.75" x14ac:dyDescent="0.25">
      <c r="A1141" s="79" t="s">
        <v>1976</v>
      </c>
      <c r="B1141" s="79" t="s">
        <v>175</v>
      </c>
      <c r="C1141" s="80" t="s">
        <v>782</v>
      </c>
      <c r="D1141" s="80" t="s">
        <v>211</v>
      </c>
      <c r="E1141" s="81">
        <v>46100</v>
      </c>
      <c r="F1141" s="94"/>
      <c r="G1141" s="111"/>
      <c r="H1141" s="80" t="s">
        <v>59</v>
      </c>
      <c r="I1141" s="80" t="s">
        <v>60</v>
      </c>
    </row>
    <row r="1142" spans="1:9" ht="15.75" x14ac:dyDescent="0.25">
      <c r="A1142" s="79" t="s">
        <v>1609</v>
      </c>
      <c r="B1142" s="79" t="s">
        <v>50</v>
      </c>
      <c r="C1142" s="80" t="s">
        <v>588</v>
      </c>
      <c r="D1142" s="80" t="s">
        <v>125</v>
      </c>
      <c r="E1142" s="81">
        <v>46083</v>
      </c>
      <c r="F1142" s="94"/>
      <c r="G1142" s="111"/>
      <c r="H1142" s="80" t="s">
        <v>59</v>
      </c>
      <c r="I1142" s="80" t="s">
        <v>60</v>
      </c>
    </row>
    <row r="1143" spans="1:9" ht="15.75" x14ac:dyDescent="0.25">
      <c r="A1143" s="79" t="s">
        <v>420</v>
      </c>
      <c r="B1143" s="79" t="s">
        <v>86</v>
      </c>
      <c r="C1143" s="80" t="s">
        <v>588</v>
      </c>
      <c r="D1143" s="80" t="s">
        <v>277</v>
      </c>
      <c r="E1143" s="81">
        <v>46014</v>
      </c>
      <c r="F1143" s="94"/>
      <c r="G1143" s="111"/>
      <c r="H1143" s="80" t="s">
        <v>59</v>
      </c>
      <c r="I1143" s="80" t="s">
        <v>60</v>
      </c>
    </row>
    <row r="1144" spans="1:9" ht="15.75" x14ac:dyDescent="0.25">
      <c r="A1144" s="79" t="s">
        <v>1634</v>
      </c>
      <c r="B1144" s="79" t="s">
        <v>559</v>
      </c>
      <c r="C1144" s="80" t="s">
        <v>201</v>
      </c>
      <c r="D1144" s="80" t="s">
        <v>1927</v>
      </c>
      <c r="E1144" s="81">
        <v>46000</v>
      </c>
      <c r="F1144" s="94"/>
      <c r="G1144" s="111"/>
      <c r="H1144" s="80" t="s">
        <v>59</v>
      </c>
      <c r="I1144" s="80" t="s">
        <v>60</v>
      </c>
    </row>
    <row r="1145" spans="1:9" ht="15.75" x14ac:dyDescent="0.25">
      <c r="A1145" s="79" t="s">
        <v>1704</v>
      </c>
      <c r="B1145" s="79" t="s">
        <v>111</v>
      </c>
      <c r="C1145" s="80" t="s">
        <v>201</v>
      </c>
      <c r="D1145" s="80" t="s">
        <v>428</v>
      </c>
      <c r="E1145" s="81">
        <v>46000</v>
      </c>
      <c r="F1145" s="94"/>
      <c r="G1145" s="111"/>
      <c r="H1145" s="80" t="s">
        <v>59</v>
      </c>
      <c r="I1145" s="80" t="s">
        <v>60</v>
      </c>
    </row>
    <row r="1146" spans="1:9" ht="15.75" x14ac:dyDescent="0.25">
      <c r="A1146" s="79" t="s">
        <v>1585</v>
      </c>
      <c r="B1146" s="79" t="s">
        <v>568</v>
      </c>
      <c r="C1146" s="80" t="s">
        <v>201</v>
      </c>
      <c r="D1146" s="80" t="s">
        <v>428</v>
      </c>
      <c r="E1146" s="81">
        <v>46000</v>
      </c>
      <c r="F1146" s="94"/>
      <c r="G1146" s="111"/>
      <c r="H1146" s="80" t="s">
        <v>59</v>
      </c>
      <c r="I1146" s="80" t="s">
        <v>60</v>
      </c>
    </row>
    <row r="1147" spans="1:9" ht="15.75" x14ac:dyDescent="0.25">
      <c r="A1147" s="86" t="s">
        <v>1856</v>
      </c>
      <c r="B1147" s="86" t="s">
        <v>1857</v>
      </c>
      <c r="C1147" s="76" t="s">
        <v>588</v>
      </c>
      <c r="D1147" s="76" t="s">
        <v>3131</v>
      </c>
      <c r="E1147" s="94">
        <v>45916</v>
      </c>
      <c r="F1147" s="94"/>
      <c r="G1147" s="111"/>
      <c r="H1147" s="76" t="s">
        <v>59</v>
      </c>
      <c r="I1147" s="80" t="s">
        <v>60</v>
      </c>
    </row>
    <row r="1148" spans="1:9" ht="15.75" x14ac:dyDescent="0.25">
      <c r="A1148" s="86" t="s">
        <v>793</v>
      </c>
      <c r="B1148" s="86" t="s">
        <v>74</v>
      </c>
      <c r="C1148" s="76" t="s">
        <v>359</v>
      </c>
      <c r="D1148" s="76" t="s">
        <v>639</v>
      </c>
      <c r="E1148" s="94">
        <v>45900</v>
      </c>
      <c r="F1148" s="94"/>
      <c r="G1148" s="111"/>
      <c r="H1148" s="76" t="s">
        <v>14</v>
      </c>
      <c r="I1148" s="76" t="s">
        <v>15</v>
      </c>
    </row>
    <row r="1149" spans="1:9" ht="15.75" x14ac:dyDescent="0.25">
      <c r="A1149" s="79" t="s">
        <v>1897</v>
      </c>
      <c r="B1149" s="79" t="s">
        <v>609</v>
      </c>
      <c r="C1149" s="80" t="s">
        <v>4433</v>
      </c>
      <c r="D1149" s="80" t="s">
        <v>321</v>
      </c>
      <c r="E1149" s="81">
        <v>45900</v>
      </c>
      <c r="F1149" s="94"/>
      <c r="G1149" s="111"/>
      <c r="H1149" s="80" t="s">
        <v>14</v>
      </c>
      <c r="I1149" s="80" t="s">
        <v>15</v>
      </c>
    </row>
    <row r="1150" spans="1:9" ht="15.75" x14ac:dyDescent="0.25">
      <c r="A1150" s="79" t="s">
        <v>4434</v>
      </c>
      <c r="B1150" s="79" t="s">
        <v>394</v>
      </c>
      <c r="C1150" s="80" t="s">
        <v>2374</v>
      </c>
      <c r="D1150" s="80" t="s">
        <v>189</v>
      </c>
      <c r="E1150" s="81">
        <v>45709</v>
      </c>
      <c r="F1150" s="94"/>
      <c r="G1150" s="111"/>
      <c r="H1150" s="80" t="s">
        <v>14</v>
      </c>
      <c r="I1150" s="80" t="s">
        <v>15</v>
      </c>
    </row>
    <row r="1151" spans="1:9" ht="15.75" x14ac:dyDescent="0.25">
      <c r="A1151" s="79" t="s">
        <v>86</v>
      </c>
      <c r="B1151" s="79" t="s">
        <v>988</v>
      </c>
      <c r="C1151" s="80" t="s">
        <v>2343</v>
      </c>
      <c r="D1151" s="80" t="s">
        <v>2344</v>
      </c>
      <c r="E1151" s="81">
        <v>45693</v>
      </c>
      <c r="F1151" s="94"/>
      <c r="G1151" s="111"/>
      <c r="H1151" s="80" t="s">
        <v>14</v>
      </c>
      <c r="I1151" s="80" t="s">
        <v>15</v>
      </c>
    </row>
    <row r="1152" spans="1:9" ht="15.75" x14ac:dyDescent="0.25">
      <c r="A1152" s="79" t="s">
        <v>1873</v>
      </c>
      <c r="B1152" s="79" t="s">
        <v>1874</v>
      </c>
      <c r="C1152" s="80" t="s">
        <v>782</v>
      </c>
      <c r="D1152" s="80" t="s">
        <v>270</v>
      </c>
      <c r="E1152" s="81">
        <v>45650</v>
      </c>
      <c r="F1152" s="94"/>
      <c r="G1152" s="111"/>
      <c r="H1152" s="80" t="s">
        <v>59</v>
      </c>
      <c r="I1152" s="80" t="s">
        <v>60</v>
      </c>
    </row>
    <row r="1153" spans="1:9" ht="15.75" x14ac:dyDescent="0.25">
      <c r="A1153" s="79" t="s">
        <v>1593</v>
      </c>
      <c r="B1153" s="79" t="s">
        <v>1652</v>
      </c>
      <c r="C1153" s="80" t="s">
        <v>782</v>
      </c>
      <c r="D1153" s="80" t="s">
        <v>410</v>
      </c>
      <c r="E1153" s="81">
        <v>45596</v>
      </c>
      <c r="F1153" s="94"/>
      <c r="G1153" s="111"/>
      <c r="H1153" s="80" t="s">
        <v>59</v>
      </c>
      <c r="I1153" s="80" t="s">
        <v>60</v>
      </c>
    </row>
    <row r="1154" spans="1:9" ht="15.75" x14ac:dyDescent="0.25">
      <c r="A1154" s="86" t="s">
        <v>4435</v>
      </c>
      <c r="B1154" s="86" t="s">
        <v>781</v>
      </c>
      <c r="C1154" s="76" t="s">
        <v>588</v>
      </c>
      <c r="D1154" s="76" t="s">
        <v>277</v>
      </c>
      <c r="E1154" s="94">
        <v>45500</v>
      </c>
      <c r="F1154" s="94"/>
      <c r="G1154" s="111"/>
      <c r="H1154" s="76" t="s">
        <v>59</v>
      </c>
      <c r="I1154" s="80" t="s">
        <v>60</v>
      </c>
    </row>
    <row r="1155" spans="1:9" ht="15.75" x14ac:dyDescent="0.25">
      <c r="A1155" s="86" t="s">
        <v>4105</v>
      </c>
      <c r="B1155" s="86" t="s">
        <v>4106</v>
      </c>
      <c r="C1155" s="76" t="s">
        <v>4023</v>
      </c>
      <c r="D1155" s="76" t="s">
        <v>694</v>
      </c>
      <c r="E1155" s="94">
        <v>45483</v>
      </c>
      <c r="F1155" s="94"/>
      <c r="G1155" s="111"/>
      <c r="H1155" s="76" t="s">
        <v>14</v>
      </c>
      <c r="I1155" s="76" t="s">
        <v>15</v>
      </c>
    </row>
    <row r="1156" spans="1:9" ht="15.75" x14ac:dyDescent="0.25">
      <c r="A1156" s="79" t="s">
        <v>1899</v>
      </c>
      <c r="B1156" s="79" t="s">
        <v>465</v>
      </c>
      <c r="C1156" s="80" t="s">
        <v>782</v>
      </c>
      <c r="D1156" s="80" t="s">
        <v>189</v>
      </c>
      <c r="E1156" s="81">
        <v>45453</v>
      </c>
      <c r="F1156" s="94"/>
      <c r="G1156" s="111"/>
      <c r="H1156" s="80" t="s">
        <v>59</v>
      </c>
      <c r="I1156" s="80" t="s">
        <v>60</v>
      </c>
    </row>
    <row r="1157" spans="1:9" ht="15.75" x14ac:dyDescent="0.25">
      <c r="A1157" s="79" t="s">
        <v>223</v>
      </c>
      <c r="B1157" s="79" t="s">
        <v>1815</v>
      </c>
      <c r="C1157" s="80" t="s">
        <v>2201</v>
      </c>
      <c r="D1157" s="80" t="s">
        <v>321</v>
      </c>
      <c r="E1157" s="81">
        <v>45451</v>
      </c>
      <c r="F1157" s="94"/>
      <c r="G1157" s="111"/>
      <c r="H1157" s="80" t="s">
        <v>14</v>
      </c>
      <c r="I1157" s="80" t="s">
        <v>15</v>
      </c>
    </row>
    <row r="1158" spans="1:9" ht="15.75" x14ac:dyDescent="0.25">
      <c r="A1158" s="79" t="s">
        <v>2043</v>
      </c>
      <c r="B1158" s="79" t="s">
        <v>1656</v>
      </c>
      <c r="C1158" s="80" t="s">
        <v>4091</v>
      </c>
      <c r="D1158" s="80" t="s">
        <v>96</v>
      </c>
      <c r="E1158" s="81">
        <v>45451</v>
      </c>
      <c r="F1158" s="94"/>
      <c r="G1158" s="111"/>
      <c r="H1158" s="80" t="s">
        <v>14</v>
      </c>
      <c r="I1158" s="80" t="s">
        <v>15</v>
      </c>
    </row>
    <row r="1159" spans="1:9" ht="15.75" x14ac:dyDescent="0.25">
      <c r="A1159" s="86" t="s">
        <v>513</v>
      </c>
      <c r="B1159" s="86" t="s">
        <v>4436</v>
      </c>
      <c r="C1159" s="76" t="s">
        <v>4437</v>
      </c>
      <c r="D1159" s="76" t="s">
        <v>2580</v>
      </c>
      <c r="E1159" s="94">
        <v>45450</v>
      </c>
      <c r="F1159" s="94"/>
      <c r="G1159" s="111"/>
      <c r="H1159" s="76" t="s">
        <v>14</v>
      </c>
      <c r="I1159" s="76" t="s">
        <v>15</v>
      </c>
    </row>
    <row r="1160" spans="1:9" ht="15.75" x14ac:dyDescent="0.25">
      <c r="A1160" s="86" t="s">
        <v>4438</v>
      </c>
      <c r="B1160" s="86" t="s">
        <v>4294</v>
      </c>
      <c r="C1160" s="76" t="s">
        <v>4439</v>
      </c>
      <c r="D1160" s="76" t="s">
        <v>740</v>
      </c>
      <c r="E1160" s="94">
        <v>45410</v>
      </c>
      <c r="F1160" s="94"/>
      <c r="G1160" s="111"/>
      <c r="H1160" s="76" t="s">
        <v>14</v>
      </c>
      <c r="I1160" s="76" t="s">
        <v>15</v>
      </c>
    </row>
    <row r="1161" spans="1:9" ht="15.75" x14ac:dyDescent="0.25">
      <c r="A1161" s="79" t="s">
        <v>2373</v>
      </c>
      <c r="B1161" s="79" t="s">
        <v>1397</v>
      </c>
      <c r="C1161" s="80" t="s">
        <v>2374</v>
      </c>
      <c r="D1161" s="80" t="s">
        <v>189</v>
      </c>
      <c r="E1161" s="81">
        <v>45401</v>
      </c>
      <c r="F1161" s="94"/>
      <c r="G1161" s="111"/>
      <c r="H1161" s="80" t="s">
        <v>14</v>
      </c>
      <c r="I1161" s="80" t="s">
        <v>15</v>
      </c>
    </row>
    <row r="1162" spans="1:9" ht="15.75" x14ac:dyDescent="0.25">
      <c r="A1162" s="79" t="s">
        <v>4440</v>
      </c>
      <c r="B1162" s="79" t="s">
        <v>534</v>
      </c>
      <c r="C1162" s="80" t="s">
        <v>359</v>
      </c>
      <c r="D1162" s="80" t="s">
        <v>740</v>
      </c>
      <c r="E1162" s="81">
        <v>45398</v>
      </c>
      <c r="F1162" s="94"/>
      <c r="G1162" s="111"/>
      <c r="H1162" s="80" t="s">
        <v>14</v>
      </c>
      <c r="I1162" s="80" t="s">
        <v>15</v>
      </c>
    </row>
    <row r="1163" spans="1:9" ht="15.75" x14ac:dyDescent="0.25">
      <c r="A1163" s="79" t="s">
        <v>3769</v>
      </c>
      <c r="B1163" s="79" t="s">
        <v>1384</v>
      </c>
      <c r="C1163" s="80" t="s">
        <v>2308</v>
      </c>
      <c r="D1163" s="80" t="s">
        <v>4441</v>
      </c>
      <c r="E1163" s="81">
        <v>45398</v>
      </c>
      <c r="F1163" s="94"/>
      <c r="G1163" s="111"/>
      <c r="H1163" s="80" t="s">
        <v>14</v>
      </c>
      <c r="I1163" s="80" t="s">
        <v>15</v>
      </c>
    </row>
    <row r="1164" spans="1:9" ht="15.75" x14ac:dyDescent="0.25">
      <c r="A1164" s="79" t="s">
        <v>548</v>
      </c>
      <c r="B1164" s="79" t="s">
        <v>3766</v>
      </c>
      <c r="C1164" s="80" t="s">
        <v>3768</v>
      </c>
      <c r="D1164" s="80" t="s">
        <v>812</v>
      </c>
      <c r="E1164" s="81">
        <v>45398</v>
      </c>
      <c r="F1164" s="94"/>
      <c r="G1164" s="111"/>
      <c r="H1164" s="80" t="s">
        <v>14</v>
      </c>
      <c r="I1164" s="80" t="s">
        <v>15</v>
      </c>
    </row>
    <row r="1165" spans="1:9" ht="15.75" x14ac:dyDescent="0.25">
      <c r="A1165" s="86" t="s">
        <v>2364</v>
      </c>
      <c r="B1165" s="86" t="s">
        <v>2365</v>
      </c>
      <c r="C1165" s="76" t="s">
        <v>2366</v>
      </c>
      <c r="D1165" s="76" t="s">
        <v>603</v>
      </c>
      <c r="E1165" s="94">
        <v>45398</v>
      </c>
      <c r="F1165" s="94"/>
      <c r="G1165" s="111"/>
      <c r="H1165" s="76" t="s">
        <v>14</v>
      </c>
      <c r="I1165" s="76" t="s">
        <v>15</v>
      </c>
    </row>
    <row r="1166" spans="1:9" ht="15.75" x14ac:dyDescent="0.25">
      <c r="A1166" s="79" t="s">
        <v>2103</v>
      </c>
      <c r="B1166" s="79" t="s">
        <v>2104</v>
      </c>
      <c r="C1166" s="80" t="s">
        <v>2105</v>
      </c>
      <c r="D1166" s="80" t="s">
        <v>53</v>
      </c>
      <c r="E1166" s="81">
        <v>45398</v>
      </c>
      <c r="F1166" s="94"/>
      <c r="G1166" s="111"/>
      <c r="H1166" s="80" t="s">
        <v>14</v>
      </c>
      <c r="I1166" s="80" t="s">
        <v>15</v>
      </c>
    </row>
    <row r="1167" spans="1:9" ht="15.75" x14ac:dyDescent="0.25">
      <c r="A1167" s="79" t="s">
        <v>1151</v>
      </c>
      <c r="B1167" s="79" t="s">
        <v>823</v>
      </c>
      <c r="C1167" s="80" t="s">
        <v>1921</v>
      </c>
      <c r="D1167" s="80" t="s">
        <v>141</v>
      </c>
      <c r="E1167" s="81">
        <v>45398</v>
      </c>
      <c r="F1167" s="94"/>
      <c r="G1167" s="111"/>
      <c r="H1167" s="80" t="s">
        <v>14</v>
      </c>
      <c r="I1167" s="80" t="s">
        <v>15</v>
      </c>
    </row>
    <row r="1168" spans="1:9" ht="15.75" x14ac:dyDescent="0.25">
      <c r="A1168" s="79" t="s">
        <v>2829</v>
      </c>
      <c r="B1168" s="79" t="s">
        <v>2830</v>
      </c>
      <c r="C1168" s="80" t="s">
        <v>3758</v>
      </c>
      <c r="D1168" s="80" t="s">
        <v>1261</v>
      </c>
      <c r="E1168" s="81">
        <v>45398</v>
      </c>
      <c r="F1168" s="94"/>
      <c r="G1168" s="111"/>
      <c r="H1168" s="80" t="s">
        <v>14</v>
      </c>
      <c r="I1168" s="80" t="s">
        <v>15</v>
      </c>
    </row>
    <row r="1169" spans="1:9" ht="15.75" x14ac:dyDescent="0.25">
      <c r="A1169" s="79" t="s">
        <v>4442</v>
      </c>
      <c r="B1169" s="79" t="s">
        <v>351</v>
      </c>
      <c r="C1169" s="80" t="s">
        <v>2859</v>
      </c>
      <c r="D1169" s="80" t="s">
        <v>570</v>
      </c>
      <c r="E1169" s="81">
        <v>45398</v>
      </c>
      <c r="F1169" s="94"/>
      <c r="G1169" s="111"/>
      <c r="H1169" s="80" t="s">
        <v>14</v>
      </c>
      <c r="I1169" s="80" t="s">
        <v>15</v>
      </c>
    </row>
    <row r="1170" spans="1:9" ht="15.75" x14ac:dyDescent="0.25">
      <c r="A1170" s="79" t="s">
        <v>4443</v>
      </c>
      <c r="B1170" s="79" t="s">
        <v>111</v>
      </c>
      <c r="C1170" s="80" t="s">
        <v>1752</v>
      </c>
      <c r="D1170" s="80" t="s">
        <v>658</v>
      </c>
      <c r="E1170" s="81">
        <v>45398</v>
      </c>
      <c r="F1170" s="94"/>
      <c r="G1170" s="111"/>
      <c r="H1170" s="80" t="s">
        <v>14</v>
      </c>
      <c r="I1170" s="80" t="s">
        <v>15</v>
      </c>
    </row>
    <row r="1171" spans="1:9" ht="15.75" x14ac:dyDescent="0.25">
      <c r="A1171" s="79" t="s">
        <v>848</v>
      </c>
      <c r="B1171" s="79" t="s">
        <v>2885</v>
      </c>
      <c r="C1171" s="80" t="s">
        <v>2886</v>
      </c>
      <c r="D1171" s="80" t="s">
        <v>211</v>
      </c>
      <c r="E1171" s="81">
        <v>45398</v>
      </c>
      <c r="F1171" s="94"/>
      <c r="G1171" s="111"/>
      <c r="H1171" s="80" t="s">
        <v>14</v>
      </c>
      <c r="I1171" s="80" t="s">
        <v>15</v>
      </c>
    </row>
    <row r="1172" spans="1:9" ht="15.75" x14ac:dyDescent="0.25">
      <c r="A1172" s="86" t="s">
        <v>2642</v>
      </c>
      <c r="B1172" s="86" t="s">
        <v>605</v>
      </c>
      <c r="C1172" s="76" t="s">
        <v>3771</v>
      </c>
      <c r="D1172" s="76" t="s">
        <v>3772</v>
      </c>
      <c r="E1172" s="94">
        <v>45398</v>
      </c>
      <c r="F1172" s="94"/>
      <c r="G1172" s="111"/>
      <c r="H1172" s="76" t="s">
        <v>14</v>
      </c>
      <c r="I1172" s="76" t="s">
        <v>15</v>
      </c>
    </row>
    <row r="1173" spans="1:9" ht="15.75" x14ac:dyDescent="0.25">
      <c r="A1173" s="79" t="s">
        <v>2883</v>
      </c>
      <c r="B1173" s="79" t="s">
        <v>717</v>
      </c>
      <c r="C1173" s="80" t="s">
        <v>2887</v>
      </c>
      <c r="D1173" s="80" t="s">
        <v>706</v>
      </c>
      <c r="E1173" s="81">
        <v>45398</v>
      </c>
      <c r="F1173" s="94"/>
      <c r="G1173" s="111"/>
      <c r="H1173" s="80" t="s">
        <v>14</v>
      </c>
      <c r="I1173" s="80" t="s">
        <v>15</v>
      </c>
    </row>
    <row r="1174" spans="1:9" ht="15.75" x14ac:dyDescent="0.25">
      <c r="A1174" s="79" t="s">
        <v>2483</v>
      </c>
      <c r="B1174" s="79" t="s">
        <v>2012</v>
      </c>
      <c r="C1174" s="80" t="s">
        <v>3734</v>
      </c>
      <c r="D1174" s="80" t="s">
        <v>198</v>
      </c>
      <c r="E1174" s="81">
        <v>45397</v>
      </c>
      <c r="F1174" s="94"/>
      <c r="G1174" s="111"/>
      <c r="H1174" s="80" t="s">
        <v>14</v>
      </c>
      <c r="I1174" s="80" t="s">
        <v>15</v>
      </c>
    </row>
    <row r="1175" spans="1:9" ht="15.75" x14ac:dyDescent="0.25">
      <c r="A1175" s="86" t="s">
        <v>2862</v>
      </c>
      <c r="B1175" s="86" t="s">
        <v>609</v>
      </c>
      <c r="C1175" s="76" t="s">
        <v>2201</v>
      </c>
      <c r="D1175" s="76" t="s">
        <v>321</v>
      </c>
      <c r="E1175" s="94">
        <v>45390</v>
      </c>
      <c r="F1175" s="94"/>
      <c r="G1175" s="111"/>
      <c r="H1175" s="76" t="s">
        <v>14</v>
      </c>
      <c r="I1175" s="76" t="s">
        <v>15</v>
      </c>
    </row>
    <row r="1176" spans="1:9" ht="15.75" x14ac:dyDescent="0.25">
      <c r="A1176" s="86" t="s">
        <v>460</v>
      </c>
      <c r="B1176" s="86" t="s">
        <v>3773</v>
      </c>
      <c r="C1176" s="76" t="s">
        <v>359</v>
      </c>
      <c r="D1176" s="76" t="s">
        <v>493</v>
      </c>
      <c r="E1176" s="94">
        <v>45339</v>
      </c>
      <c r="F1176" s="94"/>
      <c r="G1176" s="94"/>
      <c r="H1176" s="76" t="s">
        <v>14</v>
      </c>
      <c r="I1176" s="76" t="s">
        <v>15</v>
      </c>
    </row>
    <row r="1177" spans="1:9" ht="15.75" x14ac:dyDescent="0.25">
      <c r="A1177" s="86" t="s">
        <v>3569</v>
      </c>
      <c r="B1177" s="86" t="s">
        <v>3570</v>
      </c>
      <c r="C1177" s="76" t="s">
        <v>4048</v>
      </c>
      <c r="D1177" s="76" t="s">
        <v>37</v>
      </c>
      <c r="E1177" s="94">
        <v>45320</v>
      </c>
      <c r="F1177" s="94"/>
      <c r="G1177" s="111"/>
      <c r="H1177" s="76" t="s">
        <v>14</v>
      </c>
      <c r="I1177" s="76" t="s">
        <v>15</v>
      </c>
    </row>
    <row r="1178" spans="1:9" ht="15.75" x14ac:dyDescent="0.25">
      <c r="A1178" s="79" t="s">
        <v>1893</v>
      </c>
      <c r="B1178" s="79" t="s">
        <v>1894</v>
      </c>
      <c r="C1178" s="80" t="s">
        <v>588</v>
      </c>
      <c r="D1178" s="80" t="s">
        <v>297</v>
      </c>
      <c r="E1178" s="81">
        <v>45305</v>
      </c>
      <c r="F1178" s="94"/>
      <c r="G1178" s="111"/>
      <c r="H1178" s="80" t="s">
        <v>59</v>
      </c>
      <c r="I1178" s="80" t="s">
        <v>60</v>
      </c>
    </row>
    <row r="1179" spans="1:9" ht="15.75" x14ac:dyDescent="0.25">
      <c r="A1179" s="79" t="s">
        <v>2068</v>
      </c>
      <c r="B1179" s="79" t="s">
        <v>2069</v>
      </c>
      <c r="C1179" s="80" t="s">
        <v>712</v>
      </c>
      <c r="D1179" s="80" t="s">
        <v>1050</v>
      </c>
      <c r="E1179" s="81">
        <v>45282</v>
      </c>
      <c r="F1179" s="94"/>
      <c r="G1179" s="111"/>
      <c r="H1179" s="80" t="s">
        <v>59</v>
      </c>
      <c r="I1179" s="80" t="s">
        <v>60</v>
      </c>
    </row>
    <row r="1180" spans="1:9" ht="15.75" x14ac:dyDescent="0.25">
      <c r="A1180" s="79" t="s">
        <v>1075</v>
      </c>
      <c r="B1180" s="79" t="s">
        <v>2042</v>
      </c>
      <c r="C1180" s="80" t="s">
        <v>782</v>
      </c>
      <c r="D1180" s="80" t="s">
        <v>1992</v>
      </c>
      <c r="E1180" s="81">
        <v>45257</v>
      </c>
      <c r="F1180" s="94"/>
      <c r="G1180" s="111"/>
      <c r="H1180" s="80" t="s">
        <v>59</v>
      </c>
      <c r="I1180" s="80" t="s">
        <v>60</v>
      </c>
    </row>
    <row r="1181" spans="1:9" ht="15.75" x14ac:dyDescent="0.25">
      <c r="A1181" s="79" t="s">
        <v>1974</v>
      </c>
      <c r="B1181" s="79" t="s">
        <v>1379</v>
      </c>
      <c r="C1181" s="80" t="s">
        <v>588</v>
      </c>
      <c r="D1181" s="80" t="s">
        <v>2582</v>
      </c>
      <c r="E1181" s="81">
        <v>45161</v>
      </c>
      <c r="F1181" s="94"/>
      <c r="G1181" s="111"/>
      <c r="H1181" s="80" t="s">
        <v>59</v>
      </c>
      <c r="I1181" s="80" t="s">
        <v>60</v>
      </c>
    </row>
    <row r="1182" spans="1:9" ht="15.75" x14ac:dyDescent="0.25">
      <c r="A1182" s="79" t="s">
        <v>1879</v>
      </c>
      <c r="B1182" s="79" t="s">
        <v>1880</v>
      </c>
      <c r="C1182" s="80" t="s">
        <v>782</v>
      </c>
      <c r="D1182" s="80" t="s">
        <v>916</v>
      </c>
      <c r="E1182" s="81">
        <v>45150</v>
      </c>
      <c r="F1182" s="94"/>
      <c r="G1182" s="111"/>
      <c r="H1182" s="80" t="s">
        <v>59</v>
      </c>
      <c r="I1182" s="80" t="s">
        <v>60</v>
      </c>
    </row>
    <row r="1183" spans="1:9" ht="15.75" x14ac:dyDescent="0.25">
      <c r="A1183" s="79" t="s">
        <v>2022</v>
      </c>
      <c r="B1183" s="79" t="s">
        <v>2023</v>
      </c>
      <c r="C1183" s="80" t="s">
        <v>588</v>
      </c>
      <c r="D1183" s="80" t="s">
        <v>189</v>
      </c>
      <c r="E1183" s="81">
        <v>45120</v>
      </c>
      <c r="F1183" s="94"/>
      <c r="G1183" s="111"/>
      <c r="H1183" s="80" t="s">
        <v>59</v>
      </c>
      <c r="I1183" s="80" t="s">
        <v>60</v>
      </c>
    </row>
    <row r="1184" spans="1:9" ht="15.75" x14ac:dyDescent="0.25">
      <c r="A1184" s="79" t="s">
        <v>1814</v>
      </c>
      <c r="B1184" s="79" t="s">
        <v>1815</v>
      </c>
      <c r="C1184" s="80" t="s">
        <v>1816</v>
      </c>
      <c r="D1184" s="80" t="s">
        <v>240</v>
      </c>
      <c r="E1184" s="81">
        <v>45016</v>
      </c>
      <c r="F1184" s="94"/>
      <c r="G1184" s="111"/>
      <c r="H1184" s="80" t="s">
        <v>14</v>
      </c>
      <c r="I1184" s="80" t="s">
        <v>15</v>
      </c>
    </row>
    <row r="1185" spans="1:9" ht="15.75" x14ac:dyDescent="0.25">
      <c r="A1185" s="86" t="s">
        <v>2399</v>
      </c>
      <c r="B1185" s="86" t="s">
        <v>628</v>
      </c>
      <c r="C1185" s="76" t="s">
        <v>2085</v>
      </c>
      <c r="D1185" s="76" t="s">
        <v>48</v>
      </c>
      <c r="E1185" s="94">
        <v>45002</v>
      </c>
      <c r="F1185" s="94"/>
      <c r="G1185" s="81"/>
      <c r="H1185" s="76" t="s">
        <v>14</v>
      </c>
      <c r="I1185" s="76" t="s">
        <v>15</v>
      </c>
    </row>
    <row r="1186" spans="1:9" ht="15.75" x14ac:dyDescent="0.25">
      <c r="A1186" s="79" t="s">
        <v>548</v>
      </c>
      <c r="B1186" s="79" t="s">
        <v>127</v>
      </c>
      <c r="C1186" s="80" t="s">
        <v>3776</v>
      </c>
      <c r="D1186" s="80" t="s">
        <v>2193</v>
      </c>
      <c r="E1186" s="81">
        <v>45002</v>
      </c>
      <c r="F1186" s="94"/>
      <c r="G1186" s="111"/>
      <c r="H1186" s="80" t="s">
        <v>14</v>
      </c>
      <c r="I1186" s="80" t="s">
        <v>15</v>
      </c>
    </row>
    <row r="1187" spans="1:9" ht="15.75" x14ac:dyDescent="0.25">
      <c r="A1187" s="86" t="s">
        <v>4096</v>
      </c>
      <c r="B1187" s="86" t="s">
        <v>836</v>
      </c>
      <c r="C1187" s="76" t="s">
        <v>2316</v>
      </c>
      <c r="D1187" s="76" t="s">
        <v>96</v>
      </c>
      <c r="E1187" s="94">
        <v>45000</v>
      </c>
      <c r="F1187" s="94"/>
      <c r="G1187" s="111"/>
      <c r="H1187" s="76" t="s">
        <v>14</v>
      </c>
      <c r="I1187" s="76" t="s">
        <v>15</v>
      </c>
    </row>
    <row r="1188" spans="1:9" ht="15.75" x14ac:dyDescent="0.25">
      <c r="A1188" s="79" t="s">
        <v>1737</v>
      </c>
      <c r="B1188" s="79" t="s">
        <v>1177</v>
      </c>
      <c r="C1188" s="80" t="s">
        <v>3727</v>
      </c>
      <c r="D1188" s="80" t="s">
        <v>576</v>
      </c>
      <c r="E1188" s="81">
        <v>45000</v>
      </c>
      <c r="F1188" s="94"/>
      <c r="G1188" s="111"/>
      <c r="H1188" s="80" t="s">
        <v>59</v>
      </c>
      <c r="I1188" s="80" t="s">
        <v>60</v>
      </c>
    </row>
    <row r="1189" spans="1:9" ht="15.75" x14ac:dyDescent="0.25">
      <c r="A1189" s="79" t="s">
        <v>4444</v>
      </c>
      <c r="B1189" s="79" t="s">
        <v>1232</v>
      </c>
      <c r="C1189" s="80" t="s">
        <v>588</v>
      </c>
      <c r="D1189" s="80" t="s">
        <v>270</v>
      </c>
      <c r="E1189" s="81">
        <v>45000</v>
      </c>
      <c r="F1189" s="94"/>
      <c r="G1189" s="111"/>
      <c r="H1189" s="80" t="s">
        <v>59</v>
      </c>
      <c r="I1189" s="80" t="s">
        <v>60</v>
      </c>
    </row>
    <row r="1190" spans="1:9" ht="15.75" x14ac:dyDescent="0.25">
      <c r="A1190" s="86" t="s">
        <v>4092</v>
      </c>
      <c r="B1190" s="86" t="s">
        <v>4093</v>
      </c>
      <c r="C1190" s="76" t="s">
        <v>588</v>
      </c>
      <c r="D1190" s="76" t="s">
        <v>270</v>
      </c>
      <c r="E1190" s="94">
        <v>45000</v>
      </c>
      <c r="F1190" s="94"/>
      <c r="G1190" s="111"/>
      <c r="H1190" s="76" t="s">
        <v>59</v>
      </c>
      <c r="I1190" s="80" t="s">
        <v>60</v>
      </c>
    </row>
    <row r="1191" spans="1:9" ht="15.75" x14ac:dyDescent="0.25">
      <c r="A1191" s="79" t="s">
        <v>1990</v>
      </c>
      <c r="B1191" s="79" t="s">
        <v>1991</v>
      </c>
      <c r="C1191" s="80" t="s">
        <v>201</v>
      </c>
      <c r="D1191" s="80" t="s">
        <v>1992</v>
      </c>
      <c r="E1191" s="81">
        <v>45000</v>
      </c>
      <c r="F1191" s="94"/>
      <c r="G1191" s="111"/>
      <c r="H1191" s="80" t="s">
        <v>59</v>
      </c>
      <c r="I1191" s="80" t="s">
        <v>60</v>
      </c>
    </row>
    <row r="1192" spans="1:9" ht="15.75" x14ac:dyDescent="0.25">
      <c r="A1192" s="79" t="s">
        <v>1799</v>
      </c>
      <c r="B1192" s="79" t="s">
        <v>726</v>
      </c>
      <c r="C1192" s="80" t="s">
        <v>201</v>
      </c>
      <c r="D1192" s="80" t="s">
        <v>1050</v>
      </c>
      <c r="E1192" s="81">
        <v>45000</v>
      </c>
      <c r="F1192" s="94"/>
      <c r="G1192" s="94"/>
      <c r="H1192" s="80" t="s">
        <v>59</v>
      </c>
      <c r="I1192" s="80" t="s">
        <v>60</v>
      </c>
    </row>
    <row r="1193" spans="1:9" ht="15.75" x14ac:dyDescent="0.25">
      <c r="A1193" s="79" t="s">
        <v>4445</v>
      </c>
      <c r="B1193" s="79" t="s">
        <v>559</v>
      </c>
      <c r="C1193" s="80" t="s">
        <v>588</v>
      </c>
      <c r="D1193" s="80" t="s">
        <v>623</v>
      </c>
      <c r="E1193" s="81">
        <v>45000</v>
      </c>
      <c r="F1193" s="94"/>
      <c r="G1193" s="111"/>
      <c r="H1193" s="80" t="s">
        <v>59</v>
      </c>
      <c r="I1193" s="80" t="s">
        <v>60</v>
      </c>
    </row>
    <row r="1194" spans="1:9" ht="15.75" x14ac:dyDescent="0.25">
      <c r="A1194" s="79" t="s">
        <v>2051</v>
      </c>
      <c r="B1194" s="79" t="s">
        <v>127</v>
      </c>
      <c r="C1194" s="80" t="s">
        <v>588</v>
      </c>
      <c r="D1194" s="80" t="s">
        <v>541</v>
      </c>
      <c r="E1194" s="81">
        <v>45000</v>
      </c>
      <c r="F1194" s="81">
        <v>2000</v>
      </c>
      <c r="G1194" s="111"/>
      <c r="H1194" s="80" t="s">
        <v>59</v>
      </c>
      <c r="I1194" s="80" t="s">
        <v>60</v>
      </c>
    </row>
    <row r="1195" spans="1:9" ht="15.75" x14ac:dyDescent="0.25">
      <c r="A1195" s="79" t="s">
        <v>748</v>
      </c>
      <c r="B1195" s="79" t="s">
        <v>4180</v>
      </c>
      <c r="C1195" s="80" t="s">
        <v>588</v>
      </c>
      <c r="D1195" s="80" t="s">
        <v>205</v>
      </c>
      <c r="E1195" s="81">
        <v>45000</v>
      </c>
      <c r="F1195" s="94"/>
      <c r="G1195" s="111"/>
      <c r="H1195" s="80" t="s">
        <v>59</v>
      </c>
      <c r="I1195" s="80" t="s">
        <v>60</v>
      </c>
    </row>
    <row r="1196" spans="1:9" ht="15.75" x14ac:dyDescent="0.25">
      <c r="A1196" s="79" t="s">
        <v>193</v>
      </c>
      <c r="B1196" s="79" t="s">
        <v>4065</v>
      </c>
      <c r="C1196" s="80" t="s">
        <v>588</v>
      </c>
      <c r="D1196" s="80" t="s">
        <v>297</v>
      </c>
      <c r="E1196" s="81">
        <v>45000</v>
      </c>
      <c r="F1196" s="94"/>
      <c r="G1196" s="111"/>
      <c r="H1196" s="80" t="s">
        <v>59</v>
      </c>
      <c r="I1196" s="80" t="s">
        <v>60</v>
      </c>
    </row>
    <row r="1197" spans="1:9" ht="15.75" x14ac:dyDescent="0.25">
      <c r="A1197" s="79" t="s">
        <v>1924</v>
      </c>
      <c r="B1197" s="79" t="s">
        <v>1925</v>
      </c>
      <c r="C1197" s="80" t="s">
        <v>588</v>
      </c>
      <c r="D1197" s="80" t="s">
        <v>814</v>
      </c>
      <c r="E1197" s="81">
        <v>45000</v>
      </c>
      <c r="F1197" s="94"/>
      <c r="G1197" s="111"/>
      <c r="H1197" s="80" t="s">
        <v>59</v>
      </c>
      <c r="I1197" s="80" t="s">
        <v>60</v>
      </c>
    </row>
    <row r="1198" spans="1:9" ht="15.75" x14ac:dyDescent="0.25">
      <c r="A1198" s="79" t="s">
        <v>288</v>
      </c>
      <c r="B1198" s="79" t="s">
        <v>696</v>
      </c>
      <c r="C1198" s="80" t="s">
        <v>782</v>
      </c>
      <c r="D1198" s="80" t="s">
        <v>258</v>
      </c>
      <c r="E1198" s="81">
        <v>45000</v>
      </c>
      <c r="F1198" s="94"/>
      <c r="G1198" s="111"/>
      <c r="H1198" s="80" t="s">
        <v>59</v>
      </c>
      <c r="I1198" s="80" t="s">
        <v>60</v>
      </c>
    </row>
    <row r="1199" spans="1:9" ht="15.75" x14ac:dyDescent="0.25">
      <c r="A1199" s="79" t="s">
        <v>1094</v>
      </c>
      <c r="B1199" s="79" t="s">
        <v>86</v>
      </c>
      <c r="C1199" s="80" t="s">
        <v>201</v>
      </c>
      <c r="D1199" s="80" t="s">
        <v>535</v>
      </c>
      <c r="E1199" s="81">
        <v>45000</v>
      </c>
      <c r="F1199" s="94"/>
      <c r="G1199" s="111"/>
      <c r="H1199" s="80" t="s">
        <v>59</v>
      </c>
      <c r="I1199" s="80" t="s">
        <v>60</v>
      </c>
    </row>
    <row r="1200" spans="1:9" ht="15.75" x14ac:dyDescent="0.25">
      <c r="A1200" s="79" t="s">
        <v>2400</v>
      </c>
      <c r="B1200" s="79" t="s">
        <v>2401</v>
      </c>
      <c r="C1200" s="80" t="s">
        <v>2402</v>
      </c>
      <c r="D1200" s="80" t="s">
        <v>163</v>
      </c>
      <c r="E1200" s="81">
        <v>44997</v>
      </c>
      <c r="F1200" s="94"/>
      <c r="G1200" s="111"/>
      <c r="H1200" s="80" t="s">
        <v>14</v>
      </c>
      <c r="I1200" s="80" t="s">
        <v>15</v>
      </c>
    </row>
    <row r="1201" spans="1:9" ht="15.75" x14ac:dyDescent="0.25">
      <c r="A1201" s="79" t="s">
        <v>1413</v>
      </c>
      <c r="B1201" s="79" t="s">
        <v>1252</v>
      </c>
      <c r="C1201" s="80" t="s">
        <v>201</v>
      </c>
      <c r="D1201" s="80" t="s">
        <v>625</v>
      </c>
      <c r="E1201" s="81">
        <v>44923</v>
      </c>
      <c r="F1201" s="94"/>
      <c r="G1201" s="111"/>
      <c r="H1201" s="80" t="s">
        <v>59</v>
      </c>
      <c r="I1201" s="80" t="s">
        <v>60</v>
      </c>
    </row>
    <row r="1202" spans="1:9" ht="15.75" x14ac:dyDescent="0.25">
      <c r="A1202" s="79" t="s">
        <v>4061</v>
      </c>
      <c r="B1202" s="79" t="s">
        <v>8</v>
      </c>
      <c r="C1202" s="80" t="s">
        <v>588</v>
      </c>
      <c r="D1202" s="80" t="s">
        <v>125</v>
      </c>
      <c r="E1202" s="81">
        <v>44920</v>
      </c>
      <c r="F1202" s="94"/>
      <c r="G1202" s="111"/>
      <c r="H1202" s="80" t="s">
        <v>59</v>
      </c>
      <c r="I1202" s="80" t="s">
        <v>60</v>
      </c>
    </row>
    <row r="1203" spans="1:9" ht="15.75" x14ac:dyDescent="0.25">
      <c r="A1203" s="79" t="s">
        <v>1878</v>
      </c>
      <c r="B1203" s="79" t="s">
        <v>1447</v>
      </c>
      <c r="C1203" s="80" t="s">
        <v>588</v>
      </c>
      <c r="D1203" s="80" t="s">
        <v>2582</v>
      </c>
      <c r="E1203" s="81">
        <v>44843</v>
      </c>
      <c r="F1203" s="94"/>
      <c r="G1203" s="111"/>
      <c r="H1203" s="80" t="s">
        <v>59</v>
      </c>
      <c r="I1203" s="80" t="s">
        <v>60</v>
      </c>
    </row>
    <row r="1204" spans="1:9" ht="15.75" x14ac:dyDescent="0.25">
      <c r="A1204" s="79" t="s">
        <v>2413</v>
      </c>
      <c r="B1204" s="79" t="s">
        <v>772</v>
      </c>
      <c r="C1204" s="80" t="s">
        <v>2414</v>
      </c>
      <c r="D1204" s="80" t="s">
        <v>270</v>
      </c>
      <c r="E1204" s="81">
        <v>44690</v>
      </c>
      <c r="F1204" s="94"/>
      <c r="G1204" s="111"/>
      <c r="H1204" s="80" t="s">
        <v>14</v>
      </c>
      <c r="I1204" s="80" t="s">
        <v>15</v>
      </c>
    </row>
    <row r="1205" spans="1:9" ht="15.75" x14ac:dyDescent="0.25">
      <c r="A1205" s="79" t="s">
        <v>1561</v>
      </c>
      <c r="B1205" s="79" t="s">
        <v>486</v>
      </c>
      <c r="C1205" s="80" t="s">
        <v>588</v>
      </c>
      <c r="D1205" s="80" t="s">
        <v>205</v>
      </c>
      <c r="E1205" s="81">
        <v>44656</v>
      </c>
      <c r="F1205" s="94"/>
      <c r="G1205" s="111"/>
      <c r="H1205" s="80" t="s">
        <v>59</v>
      </c>
      <c r="I1205" s="80" t="s">
        <v>60</v>
      </c>
    </row>
    <row r="1206" spans="1:9" ht="15.75" x14ac:dyDescent="0.25">
      <c r="A1206" s="79" t="s">
        <v>2891</v>
      </c>
      <c r="B1206" s="79" t="s">
        <v>2892</v>
      </c>
      <c r="C1206" s="80" t="s">
        <v>2893</v>
      </c>
      <c r="D1206" s="80" t="s">
        <v>1665</v>
      </c>
      <c r="E1206" s="81">
        <v>44630</v>
      </c>
      <c r="F1206" s="94"/>
      <c r="G1206" s="111"/>
      <c r="H1206" s="80" t="s">
        <v>14</v>
      </c>
      <c r="I1206" s="80" t="s">
        <v>15</v>
      </c>
    </row>
    <row r="1207" spans="1:9" ht="15.75" x14ac:dyDescent="0.25">
      <c r="A1207" s="79" t="s">
        <v>1301</v>
      </c>
      <c r="B1207" s="79" t="s">
        <v>650</v>
      </c>
      <c r="C1207" s="80" t="s">
        <v>588</v>
      </c>
      <c r="D1207" s="80" t="s">
        <v>459</v>
      </c>
      <c r="E1207" s="81">
        <v>44605</v>
      </c>
      <c r="F1207" s="94"/>
      <c r="G1207" s="111"/>
      <c r="H1207" s="80" t="s">
        <v>59</v>
      </c>
      <c r="I1207" s="80" t="s">
        <v>60</v>
      </c>
    </row>
    <row r="1208" spans="1:9" ht="15.75" x14ac:dyDescent="0.25">
      <c r="A1208" s="79" t="s">
        <v>1237</v>
      </c>
      <c r="B1208" s="79" t="s">
        <v>1603</v>
      </c>
      <c r="C1208" s="80" t="s">
        <v>201</v>
      </c>
      <c r="D1208" s="80" t="s">
        <v>490</v>
      </c>
      <c r="E1208" s="81">
        <v>44550</v>
      </c>
      <c r="F1208" s="94"/>
      <c r="G1208" s="111"/>
      <c r="H1208" s="80" t="s">
        <v>59</v>
      </c>
      <c r="I1208" s="80" t="s">
        <v>60</v>
      </c>
    </row>
    <row r="1209" spans="1:9" ht="15.75" x14ac:dyDescent="0.25">
      <c r="A1209" s="79" t="s">
        <v>1937</v>
      </c>
      <c r="B1209" s="79" t="s">
        <v>344</v>
      </c>
      <c r="C1209" s="80" t="s">
        <v>782</v>
      </c>
      <c r="D1209" s="80" t="s">
        <v>270</v>
      </c>
      <c r="E1209" s="81">
        <v>44539</v>
      </c>
      <c r="F1209" s="94"/>
      <c r="G1209" s="111"/>
      <c r="H1209" s="80" t="s">
        <v>59</v>
      </c>
      <c r="I1209" s="80" t="s">
        <v>60</v>
      </c>
    </row>
    <row r="1210" spans="1:9" ht="15.75" x14ac:dyDescent="0.25">
      <c r="A1210" s="86" t="s">
        <v>1941</v>
      </c>
      <c r="B1210" s="86" t="s">
        <v>1942</v>
      </c>
      <c r="C1210" s="76" t="s">
        <v>2894</v>
      </c>
      <c r="D1210" s="76" t="s">
        <v>1261</v>
      </c>
      <c r="E1210" s="94">
        <v>44508</v>
      </c>
      <c r="F1210" s="94"/>
      <c r="G1210" s="111"/>
      <c r="H1210" s="76" t="s">
        <v>14</v>
      </c>
      <c r="I1210" s="76" t="s">
        <v>15</v>
      </c>
    </row>
    <row r="1211" spans="1:9" ht="15.75" x14ac:dyDescent="0.25">
      <c r="A1211" s="79" t="s">
        <v>372</v>
      </c>
      <c r="B1211" s="79" t="s">
        <v>821</v>
      </c>
      <c r="C1211" s="80" t="s">
        <v>4109</v>
      </c>
      <c r="D1211" s="80" t="s">
        <v>1217</v>
      </c>
      <c r="E1211" s="81">
        <v>44443</v>
      </c>
      <c r="F1211" s="94"/>
      <c r="G1211" s="111"/>
      <c r="H1211" s="80" t="s">
        <v>14</v>
      </c>
      <c r="I1211" s="80" t="s">
        <v>15</v>
      </c>
    </row>
    <row r="1212" spans="1:9" ht="15.75" x14ac:dyDescent="0.25">
      <c r="A1212" s="79" t="s">
        <v>1237</v>
      </c>
      <c r="B1212" s="79" t="s">
        <v>1738</v>
      </c>
      <c r="C1212" s="80" t="s">
        <v>3764</v>
      </c>
      <c r="D1212" s="80" t="s">
        <v>37</v>
      </c>
      <c r="E1212" s="81">
        <v>44440</v>
      </c>
      <c r="F1212" s="94"/>
      <c r="G1212" s="111"/>
      <c r="H1212" s="80" t="s">
        <v>14</v>
      </c>
      <c r="I1212" s="80" t="s">
        <v>15</v>
      </c>
    </row>
    <row r="1213" spans="1:9" ht="15.75" x14ac:dyDescent="0.25">
      <c r="A1213" s="79" t="s">
        <v>2060</v>
      </c>
      <c r="B1213" s="79" t="s">
        <v>1062</v>
      </c>
      <c r="C1213" s="80" t="s">
        <v>359</v>
      </c>
      <c r="D1213" s="80" t="s">
        <v>1971</v>
      </c>
      <c r="E1213" s="81">
        <v>44370</v>
      </c>
      <c r="F1213" s="94"/>
      <c r="G1213" s="111"/>
      <c r="H1213" s="80" t="s">
        <v>14</v>
      </c>
      <c r="I1213" s="80" t="s">
        <v>15</v>
      </c>
    </row>
    <row r="1214" spans="1:9" ht="15.75" x14ac:dyDescent="0.25">
      <c r="A1214" s="79" t="s">
        <v>4074</v>
      </c>
      <c r="B1214" s="79" t="s">
        <v>184</v>
      </c>
      <c r="C1214" s="80" t="s">
        <v>588</v>
      </c>
      <c r="D1214" s="80" t="s">
        <v>270</v>
      </c>
      <c r="E1214" s="81">
        <v>44236</v>
      </c>
      <c r="F1214" s="94"/>
      <c r="G1214" s="111"/>
      <c r="H1214" s="80" t="s">
        <v>59</v>
      </c>
      <c r="I1214" s="80" t="s">
        <v>60</v>
      </c>
    </row>
    <row r="1215" spans="1:9" ht="15.75" x14ac:dyDescent="0.25">
      <c r="A1215" s="79" t="s">
        <v>2358</v>
      </c>
      <c r="B1215" s="79" t="s">
        <v>8</v>
      </c>
      <c r="C1215" s="80" t="s">
        <v>1654</v>
      </c>
      <c r="D1215" s="80" t="s">
        <v>53</v>
      </c>
      <c r="E1215" s="81">
        <v>44193</v>
      </c>
      <c r="F1215" s="94"/>
      <c r="G1215" s="111"/>
      <c r="H1215" s="80" t="s">
        <v>14</v>
      </c>
      <c r="I1215" s="80" t="s">
        <v>15</v>
      </c>
    </row>
    <row r="1216" spans="1:9" ht="15.75" x14ac:dyDescent="0.25">
      <c r="A1216" s="79" t="s">
        <v>698</v>
      </c>
      <c r="B1216" s="79" t="s">
        <v>1484</v>
      </c>
      <c r="C1216" s="80" t="s">
        <v>3735</v>
      </c>
      <c r="D1216" s="80" t="s">
        <v>297</v>
      </c>
      <c r="E1216" s="81">
        <v>44172</v>
      </c>
      <c r="F1216" s="81">
        <v>500</v>
      </c>
      <c r="G1216" s="111"/>
      <c r="H1216" s="80" t="s">
        <v>59</v>
      </c>
      <c r="I1216" s="80" t="s">
        <v>60</v>
      </c>
    </row>
    <row r="1217" spans="1:9" ht="15.75" x14ac:dyDescent="0.25">
      <c r="A1217" s="79" t="s">
        <v>4446</v>
      </c>
      <c r="B1217" s="79" t="s">
        <v>4447</v>
      </c>
      <c r="C1217" s="80" t="s">
        <v>2313</v>
      </c>
      <c r="D1217" s="80" t="s">
        <v>221</v>
      </c>
      <c r="E1217" s="81">
        <v>44009</v>
      </c>
      <c r="F1217" s="94"/>
      <c r="G1217" s="111"/>
      <c r="H1217" s="80" t="s">
        <v>59</v>
      </c>
      <c r="I1217" s="80" t="s">
        <v>15</v>
      </c>
    </row>
    <row r="1218" spans="1:9" ht="15.75" x14ac:dyDescent="0.25">
      <c r="A1218" s="79" t="s">
        <v>3787</v>
      </c>
      <c r="B1218" s="79" t="s">
        <v>74</v>
      </c>
      <c r="C1218" s="80" t="s">
        <v>4448</v>
      </c>
      <c r="D1218" s="80" t="s">
        <v>570</v>
      </c>
      <c r="E1218" s="81">
        <v>44000</v>
      </c>
      <c r="F1218" s="94"/>
      <c r="G1218" s="111"/>
      <c r="H1218" s="80" t="s">
        <v>14</v>
      </c>
      <c r="I1218" s="80" t="s">
        <v>15</v>
      </c>
    </row>
    <row r="1219" spans="1:9" ht="15.75" x14ac:dyDescent="0.25">
      <c r="A1219" s="79" t="s">
        <v>1731</v>
      </c>
      <c r="B1219" s="79" t="s">
        <v>42</v>
      </c>
      <c r="C1219" s="80" t="s">
        <v>201</v>
      </c>
      <c r="D1219" s="80" t="s">
        <v>1050</v>
      </c>
      <c r="E1219" s="81">
        <v>44000</v>
      </c>
      <c r="F1219" s="94"/>
      <c r="G1219" s="111"/>
      <c r="H1219" s="80" t="s">
        <v>59</v>
      </c>
      <c r="I1219" s="80" t="s">
        <v>60</v>
      </c>
    </row>
    <row r="1220" spans="1:9" ht="15.75" x14ac:dyDescent="0.25">
      <c r="A1220" s="79" t="s">
        <v>2854</v>
      </c>
      <c r="B1220" s="79" t="s">
        <v>414</v>
      </c>
      <c r="C1220" s="80" t="s">
        <v>588</v>
      </c>
      <c r="D1220" s="80" t="s">
        <v>497</v>
      </c>
      <c r="E1220" s="81">
        <v>44000</v>
      </c>
      <c r="F1220" s="94"/>
      <c r="G1220" s="94"/>
      <c r="H1220" s="80" t="s">
        <v>59</v>
      </c>
      <c r="I1220" s="80" t="s">
        <v>60</v>
      </c>
    </row>
    <row r="1221" spans="1:9" ht="15.75" x14ac:dyDescent="0.25">
      <c r="A1221" s="79" t="s">
        <v>4449</v>
      </c>
      <c r="B1221" s="79" t="s">
        <v>74</v>
      </c>
      <c r="C1221" s="80" t="s">
        <v>588</v>
      </c>
      <c r="D1221" s="80" t="s">
        <v>459</v>
      </c>
      <c r="E1221" s="81">
        <v>44000</v>
      </c>
      <c r="F1221" s="94"/>
      <c r="G1221" s="111"/>
      <c r="H1221" s="80" t="s">
        <v>59</v>
      </c>
      <c r="I1221" s="80" t="s">
        <v>60</v>
      </c>
    </row>
    <row r="1222" spans="1:9" ht="15.75" x14ac:dyDescent="0.25">
      <c r="A1222" s="86" t="s">
        <v>2897</v>
      </c>
      <c r="B1222" s="86" t="s">
        <v>1204</v>
      </c>
      <c r="C1222" s="76" t="s">
        <v>2898</v>
      </c>
      <c r="D1222" s="76" t="s">
        <v>141</v>
      </c>
      <c r="E1222" s="94">
        <v>43888</v>
      </c>
      <c r="F1222" s="94"/>
      <c r="G1222" s="94"/>
      <c r="H1222" s="76" t="s">
        <v>14</v>
      </c>
      <c r="I1222" s="76" t="s">
        <v>15</v>
      </c>
    </row>
    <row r="1223" spans="1:9" ht="15.75" x14ac:dyDescent="0.25">
      <c r="A1223" s="86" t="s">
        <v>2245</v>
      </c>
      <c r="B1223" s="86" t="s">
        <v>2147</v>
      </c>
      <c r="C1223" s="76" t="s">
        <v>2246</v>
      </c>
      <c r="D1223" s="76" t="s">
        <v>505</v>
      </c>
      <c r="E1223" s="94">
        <v>43860</v>
      </c>
      <c r="F1223" s="94"/>
      <c r="G1223" s="81"/>
      <c r="H1223" s="76" t="s">
        <v>14</v>
      </c>
      <c r="I1223" s="76" t="s">
        <v>15</v>
      </c>
    </row>
    <row r="1224" spans="1:9" ht="15.75" x14ac:dyDescent="0.25">
      <c r="A1224" s="79" t="s">
        <v>2899</v>
      </c>
      <c r="B1224" s="79" t="s">
        <v>2900</v>
      </c>
      <c r="C1224" s="80" t="s">
        <v>2901</v>
      </c>
      <c r="D1224" s="80" t="s">
        <v>120</v>
      </c>
      <c r="E1224" s="81">
        <v>43823</v>
      </c>
      <c r="F1224" s="94"/>
      <c r="G1224" s="111"/>
      <c r="H1224" s="80" t="s">
        <v>14</v>
      </c>
      <c r="I1224" s="80" t="s">
        <v>15</v>
      </c>
    </row>
    <row r="1225" spans="1:9" ht="15.75" x14ac:dyDescent="0.25">
      <c r="A1225" s="79" t="s">
        <v>4450</v>
      </c>
      <c r="B1225" s="79" t="s">
        <v>943</v>
      </c>
      <c r="C1225" s="80" t="s">
        <v>2503</v>
      </c>
      <c r="D1225" s="80" t="s">
        <v>297</v>
      </c>
      <c r="E1225" s="81">
        <v>43776</v>
      </c>
      <c r="F1225" s="81">
        <v>1000</v>
      </c>
      <c r="G1225" s="111"/>
      <c r="H1225" s="80" t="s">
        <v>59</v>
      </c>
      <c r="I1225" s="80" t="s">
        <v>60</v>
      </c>
    </row>
    <row r="1226" spans="1:9" ht="15.75" x14ac:dyDescent="0.25">
      <c r="A1226" s="79" t="s">
        <v>2444</v>
      </c>
      <c r="B1226" s="79" t="s">
        <v>2157</v>
      </c>
      <c r="C1226" s="80" t="s">
        <v>359</v>
      </c>
      <c r="D1226" s="80" t="s">
        <v>3928</v>
      </c>
      <c r="E1226" s="81">
        <v>43662</v>
      </c>
      <c r="F1226" s="94"/>
      <c r="G1226" s="111"/>
      <c r="H1226" s="80" t="s">
        <v>14</v>
      </c>
      <c r="I1226" s="80" t="s">
        <v>15</v>
      </c>
    </row>
    <row r="1227" spans="1:9" ht="15.75" x14ac:dyDescent="0.25">
      <c r="A1227" s="79" t="s">
        <v>2055</v>
      </c>
      <c r="B1227" s="79" t="s">
        <v>78</v>
      </c>
      <c r="C1227" s="80" t="s">
        <v>782</v>
      </c>
      <c r="D1227" s="80" t="s">
        <v>163</v>
      </c>
      <c r="E1227" s="81">
        <v>43656</v>
      </c>
      <c r="F1227" s="94"/>
      <c r="G1227" s="111"/>
      <c r="H1227" s="80" t="s">
        <v>59</v>
      </c>
      <c r="I1227" s="80" t="s">
        <v>60</v>
      </c>
    </row>
    <row r="1228" spans="1:9" ht="15.75" x14ac:dyDescent="0.25">
      <c r="A1228" s="79" t="s">
        <v>313</v>
      </c>
      <c r="B1228" s="79" t="s">
        <v>872</v>
      </c>
      <c r="C1228" s="80" t="s">
        <v>588</v>
      </c>
      <c r="D1228" s="80" t="s">
        <v>603</v>
      </c>
      <c r="E1228" s="81">
        <v>43591</v>
      </c>
      <c r="F1228" s="81">
        <v>2000</v>
      </c>
      <c r="G1228" s="111"/>
      <c r="H1228" s="80" t="s">
        <v>59</v>
      </c>
      <c r="I1228" s="80" t="s">
        <v>60</v>
      </c>
    </row>
    <row r="1229" spans="1:9" ht="15.75" x14ac:dyDescent="0.25">
      <c r="A1229" s="79" t="s">
        <v>2003</v>
      </c>
      <c r="B1229" s="79" t="s">
        <v>465</v>
      </c>
      <c r="C1229" s="80" t="s">
        <v>588</v>
      </c>
      <c r="D1229" s="80" t="s">
        <v>916</v>
      </c>
      <c r="E1229" s="81">
        <v>43563</v>
      </c>
      <c r="F1229" s="94"/>
      <c r="G1229" s="111"/>
      <c r="H1229" s="80" t="s">
        <v>59</v>
      </c>
      <c r="I1229" s="80" t="s">
        <v>60</v>
      </c>
    </row>
    <row r="1230" spans="1:9" ht="15.75" x14ac:dyDescent="0.25">
      <c r="A1230" s="79" t="s">
        <v>2004</v>
      </c>
      <c r="B1230" s="79" t="s">
        <v>774</v>
      </c>
      <c r="C1230" s="80" t="s">
        <v>588</v>
      </c>
      <c r="D1230" s="80" t="s">
        <v>916</v>
      </c>
      <c r="E1230" s="81">
        <v>43563</v>
      </c>
      <c r="F1230" s="94"/>
      <c r="G1230" s="111"/>
      <c r="H1230" s="80" t="s">
        <v>59</v>
      </c>
      <c r="I1230" s="80" t="s">
        <v>60</v>
      </c>
    </row>
    <row r="1231" spans="1:9" ht="15.75" x14ac:dyDescent="0.25">
      <c r="A1231" s="112" t="s">
        <v>1642</v>
      </c>
      <c r="B1231" s="112" t="s">
        <v>1086</v>
      </c>
      <c r="C1231" s="113" t="s">
        <v>588</v>
      </c>
      <c r="D1231" s="113" t="s">
        <v>249</v>
      </c>
      <c r="E1231" s="114">
        <v>43559</v>
      </c>
      <c r="F1231" s="117"/>
      <c r="G1231" s="115"/>
      <c r="H1231" s="113" t="s">
        <v>59</v>
      </c>
      <c r="I1231" s="80" t="s">
        <v>60</v>
      </c>
    </row>
    <row r="1232" spans="1:9" ht="15.75" x14ac:dyDescent="0.25">
      <c r="A1232" s="79" t="s">
        <v>1972</v>
      </c>
      <c r="B1232" s="79" t="s">
        <v>857</v>
      </c>
      <c r="C1232" s="80" t="s">
        <v>1973</v>
      </c>
      <c r="D1232" s="80" t="s">
        <v>535</v>
      </c>
      <c r="E1232" s="81">
        <v>43538</v>
      </c>
      <c r="F1232" s="81">
        <v>6000</v>
      </c>
      <c r="G1232" s="111"/>
      <c r="H1232" s="80" t="s">
        <v>59</v>
      </c>
      <c r="I1232" s="80" t="s">
        <v>60</v>
      </c>
    </row>
    <row r="1233" spans="1:9" ht="15.75" x14ac:dyDescent="0.25">
      <c r="A1233" s="79" t="s">
        <v>580</v>
      </c>
      <c r="B1233" s="79" t="s">
        <v>35</v>
      </c>
      <c r="C1233" s="80" t="s">
        <v>4451</v>
      </c>
      <c r="D1233" s="80" t="s">
        <v>120</v>
      </c>
      <c r="E1233" s="81">
        <v>43500</v>
      </c>
      <c r="F1233" s="81">
        <v>2000</v>
      </c>
      <c r="G1233" s="111"/>
      <c r="H1233" s="80" t="s">
        <v>14</v>
      </c>
      <c r="I1233" s="80" t="s">
        <v>121</v>
      </c>
    </row>
    <row r="1234" spans="1:9" ht="15.75" x14ac:dyDescent="0.25">
      <c r="A1234" s="79" t="s">
        <v>1850</v>
      </c>
      <c r="B1234" s="79" t="s">
        <v>1851</v>
      </c>
      <c r="C1234" s="80" t="s">
        <v>782</v>
      </c>
      <c r="D1234" s="80" t="s">
        <v>410</v>
      </c>
      <c r="E1234" s="81">
        <v>43410</v>
      </c>
      <c r="F1234" s="94"/>
      <c r="G1234" s="111"/>
      <c r="H1234" s="80" t="s">
        <v>59</v>
      </c>
      <c r="I1234" s="80" t="s">
        <v>60</v>
      </c>
    </row>
    <row r="1235" spans="1:9" ht="15.75" x14ac:dyDescent="0.25">
      <c r="A1235" s="79" t="s">
        <v>2054</v>
      </c>
      <c r="B1235" s="79" t="s">
        <v>650</v>
      </c>
      <c r="C1235" s="80" t="s">
        <v>588</v>
      </c>
      <c r="D1235" s="80" t="s">
        <v>463</v>
      </c>
      <c r="E1235" s="81">
        <v>43373</v>
      </c>
      <c r="F1235" s="94"/>
      <c r="G1235" s="111"/>
      <c r="H1235" s="80" t="s">
        <v>59</v>
      </c>
      <c r="I1235" s="80" t="s">
        <v>60</v>
      </c>
    </row>
    <row r="1236" spans="1:9" ht="15.75" x14ac:dyDescent="0.25">
      <c r="A1236" s="112" t="s">
        <v>1678</v>
      </c>
      <c r="B1236" s="112" t="s">
        <v>1679</v>
      </c>
      <c r="C1236" s="113" t="s">
        <v>588</v>
      </c>
      <c r="D1236" s="113" t="s">
        <v>249</v>
      </c>
      <c r="E1236" s="114">
        <v>43214</v>
      </c>
      <c r="F1236" s="117"/>
      <c r="G1236" s="117"/>
      <c r="H1236" s="113" t="s">
        <v>59</v>
      </c>
      <c r="I1236" s="80" t="s">
        <v>60</v>
      </c>
    </row>
    <row r="1237" spans="1:9" ht="15.75" x14ac:dyDescent="0.25">
      <c r="A1237" s="79" t="s">
        <v>2015</v>
      </c>
      <c r="B1237" s="79" t="s">
        <v>1194</v>
      </c>
      <c r="C1237" s="80" t="s">
        <v>588</v>
      </c>
      <c r="D1237" s="80" t="s">
        <v>535</v>
      </c>
      <c r="E1237" s="81">
        <v>43191</v>
      </c>
      <c r="F1237" s="94"/>
      <c r="G1237" s="111"/>
      <c r="H1237" s="80" t="s">
        <v>59</v>
      </c>
      <c r="I1237" s="80" t="s">
        <v>60</v>
      </c>
    </row>
    <row r="1238" spans="1:9" ht="15.75" x14ac:dyDescent="0.25">
      <c r="A1238" s="86" t="s">
        <v>2357</v>
      </c>
      <c r="B1238" s="86" t="s">
        <v>559</v>
      </c>
      <c r="C1238" s="76" t="s">
        <v>1654</v>
      </c>
      <c r="D1238" s="76" t="s">
        <v>53</v>
      </c>
      <c r="E1238" s="94">
        <v>43076</v>
      </c>
      <c r="F1238" s="94"/>
      <c r="G1238" s="111"/>
      <c r="H1238" s="76" t="s">
        <v>14</v>
      </c>
      <c r="I1238" s="76" t="s">
        <v>15</v>
      </c>
    </row>
    <row r="1239" spans="1:9" ht="15.75" x14ac:dyDescent="0.25">
      <c r="A1239" s="79" t="s">
        <v>4452</v>
      </c>
      <c r="B1239" s="79" t="s">
        <v>462</v>
      </c>
      <c r="C1239" s="80" t="s">
        <v>1813</v>
      </c>
      <c r="D1239" s="80" t="s">
        <v>76</v>
      </c>
      <c r="E1239" s="81">
        <v>43000</v>
      </c>
      <c r="F1239" s="94"/>
      <c r="G1239" s="111"/>
      <c r="H1239" s="80" t="s">
        <v>14</v>
      </c>
      <c r="I1239" s="80" t="s">
        <v>15</v>
      </c>
    </row>
    <row r="1240" spans="1:9" ht="15.75" x14ac:dyDescent="0.25">
      <c r="A1240" s="79" t="s">
        <v>4453</v>
      </c>
      <c r="B1240" s="79" t="s">
        <v>1965</v>
      </c>
      <c r="C1240" s="80" t="s">
        <v>588</v>
      </c>
      <c r="D1240" s="80" t="s">
        <v>234</v>
      </c>
      <c r="E1240" s="81">
        <v>43000</v>
      </c>
      <c r="F1240" s="94"/>
      <c r="G1240" s="111"/>
      <c r="H1240" s="80" t="s">
        <v>59</v>
      </c>
      <c r="I1240" s="80" t="s">
        <v>60</v>
      </c>
    </row>
    <row r="1241" spans="1:9" ht="15.75" x14ac:dyDescent="0.25">
      <c r="A1241" s="79" t="s">
        <v>1688</v>
      </c>
      <c r="B1241" s="79" t="s">
        <v>1336</v>
      </c>
      <c r="C1241" s="80" t="s">
        <v>201</v>
      </c>
      <c r="D1241" s="80" t="s">
        <v>1992</v>
      </c>
      <c r="E1241" s="81">
        <v>43000</v>
      </c>
      <c r="F1241" s="94"/>
      <c r="G1241" s="111"/>
      <c r="H1241" s="80" t="s">
        <v>59</v>
      </c>
      <c r="I1241" s="80" t="s">
        <v>60</v>
      </c>
    </row>
    <row r="1242" spans="1:9" ht="15.75" x14ac:dyDescent="0.25">
      <c r="A1242" s="79" t="s">
        <v>2115</v>
      </c>
      <c r="B1242" s="79" t="s">
        <v>990</v>
      </c>
      <c r="C1242" s="80" t="s">
        <v>201</v>
      </c>
      <c r="D1242" s="80" t="s">
        <v>1050</v>
      </c>
      <c r="E1242" s="81">
        <v>43000</v>
      </c>
      <c r="F1242" s="94"/>
      <c r="G1242" s="111"/>
      <c r="H1242" s="80" t="s">
        <v>59</v>
      </c>
      <c r="I1242" s="80" t="s">
        <v>60</v>
      </c>
    </row>
    <row r="1243" spans="1:9" ht="15.75" x14ac:dyDescent="0.25">
      <c r="A1243" s="79" t="s">
        <v>2598</v>
      </c>
      <c r="B1243" s="79" t="s">
        <v>468</v>
      </c>
      <c r="C1243" s="80" t="s">
        <v>2599</v>
      </c>
      <c r="D1243" s="80" t="s">
        <v>96</v>
      </c>
      <c r="E1243" s="81">
        <v>42976</v>
      </c>
      <c r="F1243" s="94"/>
      <c r="G1243" s="111"/>
      <c r="H1243" s="80" t="s">
        <v>14</v>
      </c>
      <c r="I1243" s="80" t="s">
        <v>15</v>
      </c>
    </row>
    <row r="1244" spans="1:9" ht="15.75" x14ac:dyDescent="0.25">
      <c r="A1244" s="86" t="s">
        <v>4084</v>
      </c>
      <c r="B1244" s="76" t="s">
        <v>4454</v>
      </c>
      <c r="C1244" s="76"/>
      <c r="D1244" s="76" t="s">
        <v>208</v>
      </c>
      <c r="E1244" s="94">
        <v>42950</v>
      </c>
      <c r="F1244" s="94"/>
      <c r="G1244" s="94"/>
      <c r="H1244" s="76" t="s">
        <v>59</v>
      </c>
      <c r="I1244" s="80" t="s">
        <v>60</v>
      </c>
    </row>
    <row r="1245" spans="1:9" ht="15.75" x14ac:dyDescent="0.25">
      <c r="A1245" s="79" t="s">
        <v>3702</v>
      </c>
      <c r="B1245" s="79" t="s">
        <v>70</v>
      </c>
      <c r="C1245" s="80" t="s">
        <v>782</v>
      </c>
      <c r="D1245" s="80" t="s">
        <v>221</v>
      </c>
      <c r="E1245" s="81">
        <v>42868</v>
      </c>
      <c r="F1245" s="94"/>
      <c r="G1245" s="111"/>
      <c r="H1245" s="80" t="s">
        <v>59</v>
      </c>
      <c r="I1245" s="80" t="s">
        <v>60</v>
      </c>
    </row>
    <row r="1246" spans="1:9" ht="15.75" x14ac:dyDescent="0.25">
      <c r="A1246" s="79" t="s">
        <v>837</v>
      </c>
      <c r="B1246" s="79" t="s">
        <v>1975</v>
      </c>
      <c r="C1246" s="80" t="s">
        <v>782</v>
      </c>
      <c r="D1246" s="80" t="s">
        <v>623</v>
      </c>
      <c r="E1246" s="81">
        <v>42794</v>
      </c>
      <c r="F1246" s="94"/>
      <c r="G1246" s="111"/>
      <c r="H1246" s="80" t="s">
        <v>59</v>
      </c>
      <c r="I1246" s="80" t="s">
        <v>60</v>
      </c>
    </row>
    <row r="1247" spans="1:9" ht="15.75" x14ac:dyDescent="0.25">
      <c r="A1247" s="79" t="s">
        <v>2081</v>
      </c>
      <c r="B1247" s="79" t="s">
        <v>951</v>
      </c>
      <c r="C1247" s="80" t="s">
        <v>782</v>
      </c>
      <c r="D1247" s="80" t="s">
        <v>535</v>
      </c>
      <c r="E1247" s="81">
        <v>42756</v>
      </c>
      <c r="F1247" s="94"/>
      <c r="G1247" s="111"/>
      <c r="H1247" s="80" t="s">
        <v>59</v>
      </c>
      <c r="I1247" s="80" t="s">
        <v>60</v>
      </c>
    </row>
    <row r="1248" spans="1:9" ht="15.75" x14ac:dyDescent="0.25">
      <c r="A1248" s="79" t="s">
        <v>2027</v>
      </c>
      <c r="B1248" s="79" t="s">
        <v>361</v>
      </c>
      <c r="C1248" s="80" t="s">
        <v>588</v>
      </c>
      <c r="D1248" s="80" t="s">
        <v>163</v>
      </c>
      <c r="E1248" s="81">
        <v>42656</v>
      </c>
      <c r="F1248" s="94"/>
      <c r="G1248" s="111"/>
      <c r="H1248" s="80" t="s">
        <v>59</v>
      </c>
      <c r="I1248" s="80" t="s">
        <v>60</v>
      </c>
    </row>
    <row r="1249" spans="1:9" ht="15.75" x14ac:dyDescent="0.25">
      <c r="A1249" s="79" t="s">
        <v>2852</v>
      </c>
      <c r="B1249" s="79" t="s">
        <v>1226</v>
      </c>
      <c r="C1249" s="80" t="s">
        <v>588</v>
      </c>
      <c r="D1249" s="80" t="s">
        <v>508</v>
      </c>
      <c r="E1249" s="81">
        <v>42656</v>
      </c>
      <c r="F1249" s="94"/>
      <c r="G1249" s="111"/>
      <c r="H1249" s="80" t="s">
        <v>59</v>
      </c>
      <c r="I1249" s="80" t="s">
        <v>60</v>
      </c>
    </row>
    <row r="1250" spans="1:9" ht="15.75" x14ac:dyDescent="0.25">
      <c r="A1250" s="79" t="s">
        <v>4088</v>
      </c>
      <c r="B1250" s="79" t="s">
        <v>893</v>
      </c>
      <c r="C1250" s="80" t="s">
        <v>588</v>
      </c>
      <c r="D1250" s="80" t="s">
        <v>814</v>
      </c>
      <c r="E1250" s="81">
        <v>42645</v>
      </c>
      <c r="F1250" s="94"/>
      <c r="G1250" s="111"/>
      <c r="H1250" s="80" t="s">
        <v>59</v>
      </c>
      <c r="I1250" s="80" t="s">
        <v>60</v>
      </c>
    </row>
    <row r="1251" spans="1:9" ht="15.75" x14ac:dyDescent="0.25">
      <c r="A1251" s="79" t="s">
        <v>1838</v>
      </c>
      <c r="B1251" s="79" t="s">
        <v>210</v>
      </c>
      <c r="C1251" s="80" t="s">
        <v>588</v>
      </c>
      <c r="D1251" s="80" t="s">
        <v>916</v>
      </c>
      <c r="E1251" s="81">
        <v>42627</v>
      </c>
      <c r="F1251" s="94"/>
      <c r="G1251" s="111"/>
      <c r="H1251" s="80" t="s">
        <v>59</v>
      </c>
      <c r="I1251" s="80" t="s">
        <v>60</v>
      </c>
    </row>
    <row r="1252" spans="1:9" ht="15.75" x14ac:dyDescent="0.25">
      <c r="A1252" s="79" t="s">
        <v>2824</v>
      </c>
      <c r="B1252" s="79" t="s">
        <v>2825</v>
      </c>
      <c r="C1252" s="80" t="s">
        <v>782</v>
      </c>
      <c r="D1252" s="80" t="s">
        <v>385</v>
      </c>
      <c r="E1252" s="81">
        <v>42622</v>
      </c>
      <c r="F1252" s="94"/>
      <c r="G1252" s="111"/>
      <c r="H1252" s="80" t="s">
        <v>59</v>
      </c>
      <c r="I1252" s="80" t="s">
        <v>60</v>
      </c>
    </row>
    <row r="1253" spans="1:9" ht="15.75" x14ac:dyDescent="0.25">
      <c r="A1253" s="86" t="s">
        <v>1157</v>
      </c>
      <c r="B1253" s="86" t="s">
        <v>1036</v>
      </c>
      <c r="C1253" s="76" t="s">
        <v>4127</v>
      </c>
      <c r="D1253" s="76" t="s">
        <v>493</v>
      </c>
      <c r="E1253" s="94">
        <v>42578</v>
      </c>
      <c r="F1253" s="94"/>
      <c r="G1253" s="111"/>
      <c r="H1253" s="76" t="s">
        <v>14</v>
      </c>
      <c r="I1253" s="76" t="s">
        <v>15</v>
      </c>
    </row>
    <row r="1254" spans="1:9" ht="15.75" x14ac:dyDescent="0.25">
      <c r="A1254" s="86" t="s">
        <v>1136</v>
      </c>
      <c r="B1254" s="86" t="s">
        <v>2024</v>
      </c>
      <c r="C1254" s="76" t="s">
        <v>712</v>
      </c>
      <c r="D1254" s="76" t="s">
        <v>302</v>
      </c>
      <c r="E1254" s="94">
        <v>42560</v>
      </c>
      <c r="F1254" s="94"/>
      <c r="G1254" s="111"/>
      <c r="H1254" s="76" t="s">
        <v>59</v>
      </c>
      <c r="I1254" s="80" t="s">
        <v>60</v>
      </c>
    </row>
    <row r="1255" spans="1:9" ht="15.75" x14ac:dyDescent="0.25">
      <c r="A1255" s="86" t="s">
        <v>1688</v>
      </c>
      <c r="B1255" s="86" t="s">
        <v>2486</v>
      </c>
      <c r="C1255" s="76" t="s">
        <v>2487</v>
      </c>
      <c r="D1255" s="76" t="s">
        <v>2014</v>
      </c>
      <c r="E1255" s="94">
        <v>42540</v>
      </c>
      <c r="F1255" s="94"/>
      <c r="G1255" s="111"/>
      <c r="H1255" s="76" t="s">
        <v>14</v>
      </c>
      <c r="I1255" s="76" t="s">
        <v>15</v>
      </c>
    </row>
    <row r="1256" spans="1:9" ht="15.75" x14ac:dyDescent="0.25">
      <c r="A1256" s="79" t="s">
        <v>1734</v>
      </c>
      <c r="B1256" s="79" t="s">
        <v>1735</v>
      </c>
      <c r="C1256" s="80" t="s">
        <v>2817</v>
      </c>
      <c r="D1256" s="80" t="s">
        <v>120</v>
      </c>
      <c r="E1256" s="81">
        <v>42500</v>
      </c>
      <c r="F1256" s="94"/>
      <c r="G1256" s="111"/>
      <c r="H1256" s="80" t="s">
        <v>14</v>
      </c>
      <c r="I1256" s="80" t="s">
        <v>121</v>
      </c>
    </row>
    <row r="1257" spans="1:9" ht="15.75" x14ac:dyDescent="0.25">
      <c r="A1257" s="79" t="s">
        <v>2002</v>
      </c>
      <c r="B1257" s="79" t="s">
        <v>67</v>
      </c>
      <c r="C1257" s="80" t="s">
        <v>782</v>
      </c>
      <c r="D1257" s="80" t="s">
        <v>623</v>
      </c>
      <c r="E1257" s="81">
        <v>42481</v>
      </c>
      <c r="F1257" s="94"/>
      <c r="G1257" s="111"/>
      <c r="H1257" s="80" t="s">
        <v>59</v>
      </c>
      <c r="I1257" s="80" t="s">
        <v>60</v>
      </c>
    </row>
    <row r="1258" spans="1:9" ht="15.75" x14ac:dyDescent="0.25">
      <c r="A1258" s="79" t="s">
        <v>1909</v>
      </c>
      <c r="B1258" s="79" t="s">
        <v>91</v>
      </c>
      <c r="C1258" s="80" t="s">
        <v>782</v>
      </c>
      <c r="D1258" s="80" t="s">
        <v>607</v>
      </c>
      <c r="E1258" s="81">
        <v>42410</v>
      </c>
      <c r="F1258" s="94"/>
      <c r="G1258" s="111"/>
      <c r="H1258" s="80" t="s">
        <v>59</v>
      </c>
      <c r="I1258" s="80" t="s">
        <v>60</v>
      </c>
    </row>
    <row r="1259" spans="1:9" ht="15.75" x14ac:dyDescent="0.25">
      <c r="A1259" s="79" t="s">
        <v>1946</v>
      </c>
      <c r="B1259" s="79" t="s">
        <v>210</v>
      </c>
      <c r="C1259" s="80" t="s">
        <v>2085</v>
      </c>
      <c r="D1259" s="80" t="s">
        <v>1001</v>
      </c>
      <c r="E1259" s="81">
        <v>42367</v>
      </c>
      <c r="F1259" s="94"/>
      <c r="G1259" s="111"/>
      <c r="H1259" s="80" t="s">
        <v>14</v>
      </c>
      <c r="I1259" s="80" t="s">
        <v>15</v>
      </c>
    </row>
    <row r="1260" spans="1:9" ht="15.75" x14ac:dyDescent="0.25">
      <c r="A1260" s="79" t="s">
        <v>2161</v>
      </c>
      <c r="B1260" s="79" t="s">
        <v>227</v>
      </c>
      <c r="C1260" s="80" t="s">
        <v>4455</v>
      </c>
      <c r="D1260" s="80" t="s">
        <v>1354</v>
      </c>
      <c r="E1260" s="81">
        <v>42367</v>
      </c>
      <c r="F1260" s="94"/>
      <c r="G1260" s="111"/>
      <c r="H1260" s="80" t="s">
        <v>14</v>
      </c>
      <c r="I1260" s="80" t="s">
        <v>15</v>
      </c>
    </row>
    <row r="1261" spans="1:9" ht="15.75" x14ac:dyDescent="0.25">
      <c r="A1261" s="79" t="s">
        <v>174</v>
      </c>
      <c r="B1261" s="79" t="s">
        <v>2372</v>
      </c>
      <c r="C1261" s="80" t="s">
        <v>2911</v>
      </c>
      <c r="D1261" s="80" t="s">
        <v>141</v>
      </c>
      <c r="E1261" s="81">
        <v>42330</v>
      </c>
      <c r="F1261" s="94"/>
      <c r="G1261" s="111"/>
      <c r="H1261" s="80" t="s">
        <v>14</v>
      </c>
      <c r="I1261" s="80" t="s">
        <v>15</v>
      </c>
    </row>
    <row r="1262" spans="1:9" ht="15.75" x14ac:dyDescent="0.25">
      <c r="A1262" s="79" t="s">
        <v>3199</v>
      </c>
      <c r="B1262" s="79" t="s">
        <v>601</v>
      </c>
      <c r="C1262" s="80" t="s">
        <v>588</v>
      </c>
      <c r="D1262" s="80" t="s">
        <v>916</v>
      </c>
      <c r="E1262" s="81">
        <v>42281</v>
      </c>
      <c r="F1262" s="94"/>
      <c r="G1262" s="111"/>
      <c r="H1262" s="80" t="s">
        <v>59</v>
      </c>
      <c r="I1262" s="80" t="s">
        <v>60</v>
      </c>
    </row>
    <row r="1263" spans="1:9" ht="15.75" x14ac:dyDescent="0.25">
      <c r="A1263" s="79" t="s">
        <v>4094</v>
      </c>
      <c r="B1263" s="79" t="s">
        <v>548</v>
      </c>
      <c r="C1263" s="80" t="s">
        <v>588</v>
      </c>
      <c r="D1263" s="80" t="s">
        <v>916</v>
      </c>
      <c r="E1263" s="81">
        <v>42281</v>
      </c>
      <c r="F1263" s="94"/>
      <c r="G1263" s="111"/>
      <c r="H1263" s="80" t="s">
        <v>59</v>
      </c>
      <c r="I1263" s="80" t="s">
        <v>60</v>
      </c>
    </row>
    <row r="1264" spans="1:9" ht="15.75" x14ac:dyDescent="0.25">
      <c r="A1264" s="79" t="s">
        <v>4456</v>
      </c>
      <c r="B1264" s="79" t="s">
        <v>349</v>
      </c>
      <c r="C1264" s="80" t="s">
        <v>4457</v>
      </c>
      <c r="D1264" s="80" t="s">
        <v>1246</v>
      </c>
      <c r="E1264" s="81">
        <v>42264</v>
      </c>
      <c r="F1264" s="94"/>
      <c r="G1264" s="111"/>
      <c r="H1264" s="80" t="s">
        <v>14</v>
      </c>
      <c r="I1264" s="80" t="s">
        <v>15</v>
      </c>
    </row>
    <row r="1265" spans="1:9" ht="15.75" x14ac:dyDescent="0.25">
      <c r="A1265" s="79" t="s">
        <v>2478</v>
      </c>
      <c r="B1265" s="79" t="s">
        <v>394</v>
      </c>
      <c r="C1265" s="80" t="s">
        <v>2085</v>
      </c>
      <c r="D1265" s="80" t="s">
        <v>2704</v>
      </c>
      <c r="E1265" s="81">
        <v>42149</v>
      </c>
      <c r="F1265" s="94"/>
      <c r="G1265" s="111"/>
      <c r="H1265" s="80" t="s">
        <v>14</v>
      </c>
      <c r="I1265" s="80" t="s">
        <v>15</v>
      </c>
    </row>
    <row r="1266" spans="1:9" ht="15.75" x14ac:dyDescent="0.25">
      <c r="A1266" s="79" t="s">
        <v>917</v>
      </c>
      <c r="B1266" s="79" t="s">
        <v>118</v>
      </c>
      <c r="C1266" s="80" t="s">
        <v>782</v>
      </c>
      <c r="D1266" s="80" t="s">
        <v>535</v>
      </c>
      <c r="E1266" s="81">
        <v>42141</v>
      </c>
      <c r="F1266" s="94"/>
      <c r="G1266" s="111"/>
      <c r="H1266" s="80" t="s">
        <v>59</v>
      </c>
      <c r="I1266" s="80" t="s">
        <v>60</v>
      </c>
    </row>
    <row r="1267" spans="1:9" ht="15.75" x14ac:dyDescent="0.25">
      <c r="A1267" s="79" t="s">
        <v>2337</v>
      </c>
      <c r="B1267" s="79" t="s">
        <v>988</v>
      </c>
      <c r="C1267" s="80" t="s">
        <v>2338</v>
      </c>
      <c r="D1267" s="80" t="s">
        <v>96</v>
      </c>
      <c r="E1267" s="81">
        <v>42076</v>
      </c>
      <c r="F1267" s="94"/>
      <c r="G1267" s="111"/>
      <c r="H1267" s="80" t="s">
        <v>14</v>
      </c>
      <c r="I1267" s="80" t="s">
        <v>15</v>
      </c>
    </row>
    <row r="1268" spans="1:9" ht="15.75" x14ac:dyDescent="0.25">
      <c r="A1268" s="79" t="s">
        <v>2612</v>
      </c>
      <c r="B1268" s="79" t="s">
        <v>2613</v>
      </c>
      <c r="C1268" s="80" t="s">
        <v>2614</v>
      </c>
      <c r="D1268" s="80" t="s">
        <v>211</v>
      </c>
      <c r="E1268" s="81">
        <v>42076</v>
      </c>
      <c r="F1268" s="94"/>
      <c r="G1268" s="111"/>
      <c r="H1268" s="80" t="s">
        <v>14</v>
      </c>
      <c r="I1268" s="80" t="s">
        <v>15</v>
      </c>
    </row>
    <row r="1269" spans="1:9" ht="15.75" x14ac:dyDescent="0.25">
      <c r="A1269" s="86" t="s">
        <v>3801</v>
      </c>
      <c r="B1269" s="86" t="s">
        <v>315</v>
      </c>
      <c r="C1269" s="76" t="s">
        <v>3802</v>
      </c>
      <c r="D1269" s="76" t="s">
        <v>639</v>
      </c>
      <c r="E1269" s="94">
        <v>42075</v>
      </c>
      <c r="F1269" s="94"/>
      <c r="G1269" s="94"/>
      <c r="H1269" s="76" t="s">
        <v>14</v>
      </c>
      <c r="I1269" s="76" t="s">
        <v>15</v>
      </c>
    </row>
    <row r="1270" spans="1:9" ht="15.75" x14ac:dyDescent="0.25">
      <c r="A1270" s="79" t="s">
        <v>2913</v>
      </c>
      <c r="B1270" s="79" t="s">
        <v>351</v>
      </c>
      <c r="C1270" s="80" t="s">
        <v>1752</v>
      </c>
      <c r="D1270" s="80" t="s">
        <v>666</v>
      </c>
      <c r="E1270" s="81">
        <v>42006</v>
      </c>
      <c r="F1270" s="94"/>
      <c r="G1270" s="111"/>
      <c r="H1270" s="80" t="s">
        <v>14</v>
      </c>
      <c r="I1270" s="80" t="s">
        <v>15</v>
      </c>
    </row>
    <row r="1271" spans="1:9" ht="15.75" x14ac:dyDescent="0.25">
      <c r="A1271" s="79" t="s">
        <v>4458</v>
      </c>
      <c r="B1271" s="79" t="s">
        <v>4459</v>
      </c>
      <c r="C1271" s="80" t="s">
        <v>3308</v>
      </c>
      <c r="D1271" s="80" t="s">
        <v>812</v>
      </c>
      <c r="E1271" s="81">
        <v>42000</v>
      </c>
      <c r="F1271" s="94"/>
      <c r="G1271" s="111"/>
      <c r="H1271" s="80" t="s">
        <v>14</v>
      </c>
      <c r="I1271" s="80" t="s">
        <v>15</v>
      </c>
    </row>
    <row r="1272" spans="1:9" ht="15.75" x14ac:dyDescent="0.25">
      <c r="A1272" s="79" t="s">
        <v>2455</v>
      </c>
      <c r="B1272" s="79" t="s">
        <v>219</v>
      </c>
      <c r="C1272" s="80" t="s">
        <v>2085</v>
      </c>
      <c r="D1272" s="80" t="s">
        <v>2454</v>
      </c>
      <c r="E1272" s="81">
        <v>42000</v>
      </c>
      <c r="F1272" s="94"/>
      <c r="G1272" s="111"/>
      <c r="H1272" s="80" t="s">
        <v>14</v>
      </c>
      <c r="I1272" s="80" t="s">
        <v>15</v>
      </c>
    </row>
    <row r="1273" spans="1:9" ht="15.75" x14ac:dyDescent="0.25">
      <c r="A1273" s="112" t="s">
        <v>4115</v>
      </c>
      <c r="B1273" s="112" t="s">
        <v>67</v>
      </c>
      <c r="C1273" s="113" t="s">
        <v>588</v>
      </c>
      <c r="D1273" s="113" t="s">
        <v>249</v>
      </c>
      <c r="E1273" s="114">
        <v>42000</v>
      </c>
      <c r="F1273" s="117"/>
      <c r="G1273" s="115"/>
      <c r="H1273" s="113" t="s">
        <v>59</v>
      </c>
      <c r="I1273" s="80" t="s">
        <v>60</v>
      </c>
    </row>
    <row r="1274" spans="1:9" ht="15.75" x14ac:dyDescent="0.25">
      <c r="A1274" s="79" t="s">
        <v>2405</v>
      </c>
      <c r="B1274" s="79" t="s">
        <v>2406</v>
      </c>
      <c r="C1274" s="80" t="s">
        <v>588</v>
      </c>
      <c r="D1274" s="80" t="s">
        <v>1992</v>
      </c>
      <c r="E1274" s="81">
        <v>42000</v>
      </c>
      <c r="F1274" s="94"/>
      <c r="G1274" s="111"/>
      <c r="H1274" s="80" t="s">
        <v>59</v>
      </c>
      <c r="I1274" s="80" t="s">
        <v>60</v>
      </c>
    </row>
    <row r="1275" spans="1:9" ht="15.75" x14ac:dyDescent="0.25">
      <c r="A1275" s="79" t="s">
        <v>2117</v>
      </c>
      <c r="B1275" s="79" t="s">
        <v>2118</v>
      </c>
      <c r="C1275" s="80" t="s">
        <v>201</v>
      </c>
      <c r="D1275" s="80" t="s">
        <v>1050</v>
      </c>
      <c r="E1275" s="81">
        <v>42000</v>
      </c>
      <c r="F1275" s="94"/>
      <c r="G1275" s="111"/>
      <c r="H1275" s="80" t="s">
        <v>59</v>
      </c>
      <c r="I1275" s="80" t="s">
        <v>60</v>
      </c>
    </row>
    <row r="1276" spans="1:9" ht="15.75" x14ac:dyDescent="0.25">
      <c r="A1276" s="79" t="s">
        <v>2086</v>
      </c>
      <c r="B1276" s="79" t="s">
        <v>263</v>
      </c>
      <c r="C1276" s="80" t="s">
        <v>201</v>
      </c>
      <c r="D1276" s="80" t="s">
        <v>1050</v>
      </c>
      <c r="E1276" s="81">
        <v>42000</v>
      </c>
      <c r="F1276" s="94"/>
      <c r="G1276" s="111"/>
      <c r="H1276" s="80" t="s">
        <v>59</v>
      </c>
      <c r="I1276" s="80" t="s">
        <v>60</v>
      </c>
    </row>
    <row r="1277" spans="1:9" ht="15.75" x14ac:dyDescent="0.25">
      <c r="A1277" s="79" t="s">
        <v>1789</v>
      </c>
      <c r="B1277" s="79" t="s">
        <v>728</v>
      </c>
      <c r="C1277" s="80" t="s">
        <v>201</v>
      </c>
      <c r="D1277" s="80" t="s">
        <v>1322</v>
      </c>
      <c r="E1277" s="81">
        <v>42000</v>
      </c>
      <c r="F1277" s="94"/>
      <c r="G1277" s="111"/>
      <c r="H1277" s="80" t="s">
        <v>59</v>
      </c>
      <c r="I1277" s="80" t="s">
        <v>60</v>
      </c>
    </row>
    <row r="1278" spans="1:9" ht="15.75" x14ac:dyDescent="0.25">
      <c r="A1278" s="86" t="s">
        <v>2230</v>
      </c>
      <c r="B1278" s="86" t="s">
        <v>1782</v>
      </c>
      <c r="C1278" s="76" t="s">
        <v>588</v>
      </c>
      <c r="D1278" s="76" t="s">
        <v>497</v>
      </c>
      <c r="E1278" s="94">
        <v>42000</v>
      </c>
      <c r="F1278" s="94"/>
      <c r="G1278" s="111"/>
      <c r="H1278" s="76" t="s">
        <v>59</v>
      </c>
      <c r="I1278" s="80" t="s">
        <v>60</v>
      </c>
    </row>
    <row r="1279" spans="1:9" ht="15.75" x14ac:dyDescent="0.25">
      <c r="A1279" s="79" t="s">
        <v>1808</v>
      </c>
      <c r="B1279" s="79" t="s">
        <v>992</v>
      </c>
      <c r="C1279" s="80" t="s">
        <v>2910</v>
      </c>
      <c r="D1279" s="80" t="s">
        <v>1261</v>
      </c>
      <c r="E1279" s="81">
        <v>41949</v>
      </c>
      <c r="F1279" s="94"/>
      <c r="G1279" s="111"/>
      <c r="H1279" s="80" t="s">
        <v>14</v>
      </c>
      <c r="I1279" s="80" t="s">
        <v>15</v>
      </c>
    </row>
    <row r="1280" spans="1:9" ht="15.75" x14ac:dyDescent="0.25">
      <c r="A1280" s="79" t="s">
        <v>2225</v>
      </c>
      <c r="B1280" s="79" t="s">
        <v>595</v>
      </c>
      <c r="C1280" s="80" t="s">
        <v>782</v>
      </c>
      <c r="D1280" s="80" t="s">
        <v>258</v>
      </c>
      <c r="E1280" s="81">
        <v>41949</v>
      </c>
      <c r="F1280" s="94"/>
      <c r="G1280" s="111"/>
      <c r="H1280" s="80" t="s">
        <v>59</v>
      </c>
      <c r="I1280" s="80" t="s">
        <v>60</v>
      </c>
    </row>
    <row r="1281" spans="1:9" ht="15.75" x14ac:dyDescent="0.25">
      <c r="A1281" s="79" t="s">
        <v>1891</v>
      </c>
      <c r="B1281" s="79" t="s">
        <v>394</v>
      </c>
      <c r="C1281" s="80" t="s">
        <v>588</v>
      </c>
      <c r="D1281" s="80" t="s">
        <v>3880</v>
      </c>
      <c r="E1281" s="81">
        <v>41859</v>
      </c>
      <c r="F1281" s="94"/>
      <c r="G1281" s="111"/>
      <c r="H1281" s="80" t="s">
        <v>59</v>
      </c>
      <c r="I1281" s="80" t="s">
        <v>60</v>
      </c>
    </row>
    <row r="1282" spans="1:9" ht="15.75" x14ac:dyDescent="0.25">
      <c r="A1282" s="79" t="s">
        <v>2142</v>
      </c>
      <c r="B1282" s="79" t="s">
        <v>2143</v>
      </c>
      <c r="C1282" s="80" t="s">
        <v>588</v>
      </c>
      <c r="D1282" s="80" t="s">
        <v>603</v>
      </c>
      <c r="E1282" s="81">
        <v>41848</v>
      </c>
      <c r="F1282" s="94"/>
      <c r="G1282" s="111"/>
      <c r="H1282" s="80" t="s">
        <v>59</v>
      </c>
      <c r="I1282" s="80" t="s">
        <v>60</v>
      </c>
    </row>
    <row r="1283" spans="1:9" ht="15.75" x14ac:dyDescent="0.25">
      <c r="A1283" s="79" t="s">
        <v>2916</v>
      </c>
      <c r="B1283" s="79" t="s">
        <v>203</v>
      </c>
      <c r="C1283" s="80" t="s">
        <v>2917</v>
      </c>
      <c r="D1283" s="80" t="s">
        <v>789</v>
      </c>
      <c r="E1283" s="81">
        <v>41846</v>
      </c>
      <c r="F1283" s="94"/>
      <c r="G1283" s="111"/>
      <c r="H1283" s="80" t="s">
        <v>14</v>
      </c>
      <c r="I1283" s="80" t="s">
        <v>15</v>
      </c>
    </row>
    <row r="1284" spans="1:9" ht="15.75" x14ac:dyDescent="0.25">
      <c r="A1284" s="86" t="s">
        <v>1431</v>
      </c>
      <c r="B1284" s="86" t="s">
        <v>2266</v>
      </c>
      <c r="C1284" s="76" t="s">
        <v>2085</v>
      </c>
      <c r="D1284" s="76" t="s">
        <v>45</v>
      </c>
      <c r="E1284" s="94">
        <v>41820</v>
      </c>
      <c r="F1284" s="94"/>
      <c r="G1284" s="111"/>
      <c r="H1284" s="76" t="s">
        <v>14</v>
      </c>
      <c r="I1284" s="76" t="s">
        <v>15</v>
      </c>
    </row>
    <row r="1285" spans="1:9" ht="15.75" x14ac:dyDescent="0.25">
      <c r="A1285" s="79" t="s">
        <v>904</v>
      </c>
      <c r="B1285" s="79" t="s">
        <v>74</v>
      </c>
      <c r="C1285" s="80" t="s">
        <v>2491</v>
      </c>
      <c r="D1285" s="80" t="s">
        <v>1665</v>
      </c>
      <c r="E1285" s="81">
        <v>41820</v>
      </c>
      <c r="F1285" s="94"/>
      <c r="G1285" s="111"/>
      <c r="H1285" s="80" t="s">
        <v>14</v>
      </c>
      <c r="I1285" s="80" t="s">
        <v>15</v>
      </c>
    </row>
    <row r="1286" spans="1:9" ht="15.75" x14ac:dyDescent="0.25">
      <c r="A1286" s="86" t="s">
        <v>3801</v>
      </c>
      <c r="B1286" s="86" t="s">
        <v>778</v>
      </c>
      <c r="C1286" s="76" t="s">
        <v>3803</v>
      </c>
      <c r="D1286" s="76" t="s">
        <v>706</v>
      </c>
      <c r="E1286" s="94">
        <v>41820</v>
      </c>
      <c r="F1286" s="94"/>
      <c r="G1286" s="94"/>
      <c r="H1286" s="76" t="s">
        <v>14</v>
      </c>
      <c r="I1286" s="76" t="s">
        <v>15</v>
      </c>
    </row>
    <row r="1287" spans="1:9" ht="15.75" x14ac:dyDescent="0.25">
      <c r="A1287" s="79" t="s">
        <v>989</v>
      </c>
      <c r="B1287" s="79" t="s">
        <v>42</v>
      </c>
      <c r="C1287" s="80" t="s">
        <v>3803</v>
      </c>
      <c r="D1287" s="80" t="s">
        <v>706</v>
      </c>
      <c r="E1287" s="81">
        <v>41820</v>
      </c>
      <c r="F1287" s="94"/>
      <c r="G1287" s="111"/>
      <c r="H1287" s="80" t="s">
        <v>14</v>
      </c>
      <c r="I1287" s="80" t="s">
        <v>15</v>
      </c>
    </row>
    <row r="1288" spans="1:9" ht="15.75" x14ac:dyDescent="0.25">
      <c r="A1288" s="79" t="s">
        <v>4460</v>
      </c>
      <c r="B1288" s="79" t="s">
        <v>1177</v>
      </c>
      <c r="C1288" s="80" t="s">
        <v>4461</v>
      </c>
      <c r="D1288" s="80" t="s">
        <v>120</v>
      </c>
      <c r="E1288" s="81">
        <v>41753</v>
      </c>
      <c r="F1288" s="94"/>
      <c r="G1288" s="111"/>
      <c r="H1288" s="80" t="s">
        <v>14</v>
      </c>
      <c r="I1288" s="80" t="s">
        <v>121</v>
      </c>
    </row>
    <row r="1289" spans="1:9" ht="15.75" x14ac:dyDescent="0.25">
      <c r="A1289" s="79" t="s">
        <v>4462</v>
      </c>
      <c r="B1289" s="79" t="s">
        <v>184</v>
      </c>
      <c r="C1289" s="80" t="s">
        <v>588</v>
      </c>
      <c r="D1289" s="80" t="s">
        <v>280</v>
      </c>
      <c r="E1289" s="81">
        <v>41729</v>
      </c>
      <c r="F1289" s="94"/>
      <c r="G1289" s="94"/>
      <c r="H1289" s="80" t="s">
        <v>59</v>
      </c>
      <c r="I1289" s="80" t="s">
        <v>60</v>
      </c>
    </row>
    <row r="1290" spans="1:9" ht="15.75" x14ac:dyDescent="0.25">
      <c r="A1290" s="79" t="s">
        <v>2000</v>
      </c>
      <c r="B1290" s="79" t="s">
        <v>394</v>
      </c>
      <c r="C1290" s="80" t="s">
        <v>588</v>
      </c>
      <c r="D1290" s="80" t="s">
        <v>208</v>
      </c>
      <c r="E1290" s="81">
        <v>41683</v>
      </c>
      <c r="F1290" s="94"/>
      <c r="G1290" s="111"/>
      <c r="H1290" s="80" t="s">
        <v>59</v>
      </c>
      <c r="I1290" s="80" t="s">
        <v>60</v>
      </c>
    </row>
    <row r="1291" spans="1:9" ht="15.75" x14ac:dyDescent="0.25">
      <c r="A1291" s="79" t="s">
        <v>1825</v>
      </c>
      <c r="B1291" s="79" t="s">
        <v>956</v>
      </c>
      <c r="C1291" s="80" t="s">
        <v>201</v>
      </c>
      <c r="D1291" s="80" t="s">
        <v>1050</v>
      </c>
      <c r="E1291" s="81">
        <v>41586</v>
      </c>
      <c r="F1291" s="94"/>
      <c r="G1291" s="111"/>
      <c r="H1291" s="80" t="s">
        <v>59</v>
      </c>
      <c r="I1291" s="80" t="s">
        <v>60</v>
      </c>
    </row>
    <row r="1292" spans="1:9" ht="15.75" x14ac:dyDescent="0.25">
      <c r="A1292" s="86" t="s">
        <v>2277</v>
      </c>
      <c r="B1292" s="86" t="s">
        <v>2278</v>
      </c>
      <c r="C1292" s="76" t="s">
        <v>2534</v>
      </c>
      <c r="D1292" s="76" t="s">
        <v>2535</v>
      </c>
      <c r="E1292" s="94">
        <v>41569</v>
      </c>
      <c r="F1292" s="94"/>
      <c r="G1292" s="111"/>
      <c r="H1292" s="76" t="s">
        <v>14</v>
      </c>
      <c r="I1292" s="76" t="s">
        <v>15</v>
      </c>
    </row>
    <row r="1293" spans="1:9" ht="15.75" x14ac:dyDescent="0.25">
      <c r="A1293" s="79" t="s">
        <v>3806</v>
      </c>
      <c r="B1293" s="79" t="s">
        <v>2147</v>
      </c>
      <c r="C1293" s="80" t="s">
        <v>2926</v>
      </c>
      <c r="D1293" s="80" t="s">
        <v>1490</v>
      </c>
      <c r="E1293" s="81">
        <v>41538</v>
      </c>
      <c r="F1293" s="94"/>
      <c r="G1293" s="111"/>
      <c r="H1293" s="80" t="s">
        <v>14</v>
      </c>
      <c r="I1293" s="80" t="s">
        <v>15</v>
      </c>
    </row>
    <row r="1294" spans="1:9" ht="15.75" x14ac:dyDescent="0.25">
      <c r="A1294" s="79" t="s">
        <v>2925</v>
      </c>
      <c r="B1294" s="79" t="s">
        <v>1309</v>
      </c>
      <c r="C1294" s="80" t="s">
        <v>2926</v>
      </c>
      <c r="D1294" s="80" t="s">
        <v>1490</v>
      </c>
      <c r="E1294" s="81">
        <v>41538</v>
      </c>
      <c r="F1294" s="94"/>
      <c r="G1294" s="111"/>
      <c r="H1294" s="80" t="s">
        <v>14</v>
      </c>
      <c r="I1294" s="80" t="s">
        <v>15</v>
      </c>
    </row>
    <row r="1295" spans="1:9" ht="15.75" x14ac:dyDescent="0.25">
      <c r="A1295" s="79" t="s">
        <v>2939</v>
      </c>
      <c r="B1295" s="79" t="s">
        <v>1436</v>
      </c>
      <c r="C1295" s="80" t="s">
        <v>2940</v>
      </c>
      <c r="D1295" s="80" t="s">
        <v>37</v>
      </c>
      <c r="E1295" s="81">
        <v>41513</v>
      </c>
      <c r="F1295" s="94"/>
      <c r="G1295" s="111"/>
      <c r="H1295" s="80" t="s">
        <v>14</v>
      </c>
      <c r="I1295" s="80" t="s">
        <v>15</v>
      </c>
    </row>
    <row r="1296" spans="1:9" ht="15.75" x14ac:dyDescent="0.25">
      <c r="A1296" s="79" t="s">
        <v>2895</v>
      </c>
      <c r="B1296" s="79" t="s">
        <v>2896</v>
      </c>
      <c r="C1296" s="80" t="s">
        <v>2085</v>
      </c>
      <c r="D1296" s="80" t="s">
        <v>48</v>
      </c>
      <c r="E1296" s="81">
        <v>41506</v>
      </c>
      <c r="F1296" s="94"/>
      <c r="G1296" s="81"/>
      <c r="H1296" s="80" t="s">
        <v>14</v>
      </c>
      <c r="I1296" s="80" t="s">
        <v>15</v>
      </c>
    </row>
    <row r="1297" spans="1:9" ht="15.75" x14ac:dyDescent="0.25">
      <c r="A1297" s="79" t="s">
        <v>643</v>
      </c>
      <c r="B1297" s="79" t="s">
        <v>465</v>
      </c>
      <c r="C1297" s="80" t="s">
        <v>2085</v>
      </c>
      <c r="D1297" s="80" t="s">
        <v>1191</v>
      </c>
      <c r="E1297" s="81">
        <v>41506</v>
      </c>
      <c r="F1297" s="94"/>
      <c r="G1297" s="111"/>
      <c r="H1297" s="80" t="s">
        <v>14</v>
      </c>
      <c r="I1297" s="80" t="s">
        <v>15</v>
      </c>
    </row>
    <row r="1298" spans="1:9" ht="15.75" x14ac:dyDescent="0.25">
      <c r="A1298" s="86" t="s">
        <v>2382</v>
      </c>
      <c r="B1298" s="86" t="s">
        <v>2383</v>
      </c>
      <c r="C1298" s="76" t="s">
        <v>2085</v>
      </c>
      <c r="D1298" s="76" t="s">
        <v>1191</v>
      </c>
      <c r="E1298" s="94">
        <v>41506</v>
      </c>
      <c r="F1298" s="94"/>
      <c r="G1298" s="111"/>
      <c r="H1298" s="76" t="s">
        <v>14</v>
      </c>
      <c r="I1298" s="76" t="s">
        <v>15</v>
      </c>
    </row>
    <row r="1299" spans="1:9" ht="15.75" x14ac:dyDescent="0.25">
      <c r="A1299" s="79" t="s">
        <v>398</v>
      </c>
      <c r="B1299" s="79" t="s">
        <v>4125</v>
      </c>
      <c r="C1299" s="80" t="s">
        <v>2085</v>
      </c>
      <c r="D1299" s="80" t="s">
        <v>1191</v>
      </c>
      <c r="E1299" s="81">
        <v>41506</v>
      </c>
      <c r="F1299" s="94"/>
      <c r="G1299" s="111"/>
      <c r="H1299" s="80" t="s">
        <v>14</v>
      </c>
      <c r="I1299" s="80" t="s">
        <v>15</v>
      </c>
    </row>
    <row r="1300" spans="1:9" ht="15.75" x14ac:dyDescent="0.25">
      <c r="A1300" s="86" t="s">
        <v>2144</v>
      </c>
      <c r="B1300" s="86" t="s">
        <v>1243</v>
      </c>
      <c r="C1300" s="76" t="s">
        <v>2085</v>
      </c>
      <c r="D1300" s="76" t="s">
        <v>1191</v>
      </c>
      <c r="E1300" s="94">
        <v>41506</v>
      </c>
      <c r="F1300" s="94"/>
      <c r="G1300" s="111"/>
      <c r="H1300" s="76" t="s">
        <v>14</v>
      </c>
      <c r="I1300" s="76" t="s">
        <v>15</v>
      </c>
    </row>
    <row r="1301" spans="1:9" ht="15.75" x14ac:dyDescent="0.25">
      <c r="A1301" s="79" t="s">
        <v>420</v>
      </c>
      <c r="B1301" s="79" t="s">
        <v>95</v>
      </c>
      <c r="C1301" s="80" t="s">
        <v>4463</v>
      </c>
      <c r="D1301" s="80" t="s">
        <v>789</v>
      </c>
      <c r="E1301" s="81">
        <v>41506</v>
      </c>
      <c r="F1301" s="94"/>
      <c r="G1301" s="111"/>
      <c r="H1301" s="80" t="s">
        <v>14</v>
      </c>
      <c r="I1301" s="80" t="s">
        <v>15</v>
      </c>
    </row>
    <row r="1302" spans="1:9" ht="15.75" x14ac:dyDescent="0.25">
      <c r="A1302" s="79" t="s">
        <v>2194</v>
      </c>
      <c r="B1302" s="79" t="s">
        <v>17</v>
      </c>
      <c r="C1302" s="80" t="s">
        <v>2861</v>
      </c>
      <c r="D1302" s="80" t="s">
        <v>639</v>
      </c>
      <c r="E1302" s="81">
        <v>41506</v>
      </c>
      <c r="F1302" s="94"/>
      <c r="G1302" s="111"/>
      <c r="H1302" s="80" t="s">
        <v>14</v>
      </c>
      <c r="I1302" s="80" t="s">
        <v>15</v>
      </c>
    </row>
    <row r="1303" spans="1:9" ht="15.75" x14ac:dyDescent="0.25">
      <c r="A1303" s="79" t="s">
        <v>1530</v>
      </c>
      <c r="B1303" s="79" t="s">
        <v>969</v>
      </c>
      <c r="C1303" s="80" t="s">
        <v>4137</v>
      </c>
      <c r="D1303" s="80" t="s">
        <v>2126</v>
      </c>
      <c r="E1303" s="81">
        <v>41506</v>
      </c>
      <c r="F1303" s="94"/>
      <c r="G1303" s="111"/>
      <c r="H1303" s="80" t="s">
        <v>14</v>
      </c>
      <c r="I1303" s="80" t="s">
        <v>15</v>
      </c>
    </row>
    <row r="1304" spans="1:9" ht="15.75" x14ac:dyDescent="0.25">
      <c r="A1304" s="79" t="s">
        <v>4464</v>
      </c>
      <c r="B1304" s="79" t="s">
        <v>8</v>
      </c>
      <c r="C1304" s="80" t="s">
        <v>2926</v>
      </c>
      <c r="D1304" s="80" t="s">
        <v>1490</v>
      </c>
      <c r="E1304" s="81">
        <v>41506</v>
      </c>
      <c r="F1304" s="94"/>
      <c r="G1304" s="111"/>
      <c r="H1304" s="80" t="s">
        <v>14</v>
      </c>
      <c r="I1304" s="80" t="s">
        <v>15</v>
      </c>
    </row>
    <row r="1305" spans="1:9" ht="15.75" x14ac:dyDescent="0.25">
      <c r="A1305" s="86" t="s">
        <v>2930</v>
      </c>
      <c r="B1305" s="86" t="s">
        <v>746</v>
      </c>
      <c r="C1305" s="76" t="s">
        <v>2931</v>
      </c>
      <c r="D1305" s="76" t="s">
        <v>435</v>
      </c>
      <c r="E1305" s="94">
        <v>41506</v>
      </c>
      <c r="F1305" s="94"/>
      <c r="G1305" s="111"/>
      <c r="H1305" s="76" t="s">
        <v>14</v>
      </c>
      <c r="I1305" s="76" t="s">
        <v>15</v>
      </c>
    </row>
    <row r="1306" spans="1:9" ht="15.75" x14ac:dyDescent="0.25">
      <c r="A1306" s="79" t="s">
        <v>1532</v>
      </c>
      <c r="B1306" s="79" t="s">
        <v>465</v>
      </c>
      <c r="C1306" s="80" t="s">
        <v>2085</v>
      </c>
      <c r="D1306" s="80" t="s">
        <v>1534</v>
      </c>
      <c r="E1306" s="81">
        <v>41506</v>
      </c>
      <c r="F1306" s="94"/>
      <c r="G1306" s="111"/>
      <c r="H1306" s="80" t="s">
        <v>14</v>
      </c>
      <c r="I1306" s="80" t="s">
        <v>15</v>
      </c>
    </row>
    <row r="1307" spans="1:9" ht="15.75" x14ac:dyDescent="0.25">
      <c r="A1307" s="79" t="s">
        <v>4138</v>
      </c>
      <c r="B1307" s="79" t="s">
        <v>394</v>
      </c>
      <c r="C1307" s="80" t="s">
        <v>2085</v>
      </c>
      <c r="D1307" s="80" t="s">
        <v>2454</v>
      </c>
      <c r="E1307" s="81">
        <v>41506</v>
      </c>
      <c r="F1307" s="94"/>
      <c r="G1307" s="111"/>
      <c r="H1307" s="80" t="s">
        <v>14</v>
      </c>
      <c r="I1307" s="80" t="s">
        <v>15</v>
      </c>
    </row>
    <row r="1308" spans="1:9" ht="15.75" x14ac:dyDescent="0.25">
      <c r="A1308" s="86" t="s">
        <v>1969</v>
      </c>
      <c r="B1308" s="86" t="s">
        <v>2488</v>
      </c>
      <c r="C1308" s="76" t="s">
        <v>2489</v>
      </c>
      <c r="D1308" s="76" t="s">
        <v>2490</v>
      </c>
      <c r="E1308" s="94">
        <v>41506</v>
      </c>
      <c r="F1308" s="94"/>
      <c r="G1308" s="111"/>
      <c r="H1308" s="76" t="s">
        <v>14</v>
      </c>
      <c r="I1308" s="76" t="s">
        <v>15</v>
      </c>
    </row>
    <row r="1309" spans="1:9" ht="15.75" x14ac:dyDescent="0.25">
      <c r="A1309" s="79" t="s">
        <v>2180</v>
      </c>
      <c r="B1309" s="79" t="s">
        <v>556</v>
      </c>
      <c r="C1309" s="80" t="s">
        <v>4465</v>
      </c>
      <c r="D1309" s="80" t="s">
        <v>2786</v>
      </c>
      <c r="E1309" s="81">
        <v>41506</v>
      </c>
      <c r="F1309" s="94"/>
      <c r="G1309" s="111"/>
      <c r="H1309" s="80" t="s">
        <v>14</v>
      </c>
      <c r="I1309" s="80" t="s">
        <v>15</v>
      </c>
    </row>
    <row r="1310" spans="1:9" ht="15.75" x14ac:dyDescent="0.25">
      <c r="A1310" s="79" t="s">
        <v>2190</v>
      </c>
      <c r="B1310" s="79" t="s">
        <v>147</v>
      </c>
      <c r="C1310" s="80" t="s">
        <v>2932</v>
      </c>
      <c r="D1310" s="80" t="s">
        <v>706</v>
      </c>
      <c r="E1310" s="81">
        <v>41506</v>
      </c>
      <c r="F1310" s="94"/>
      <c r="G1310" s="111"/>
      <c r="H1310" s="80" t="s">
        <v>14</v>
      </c>
      <c r="I1310" s="80" t="s">
        <v>15</v>
      </c>
    </row>
    <row r="1311" spans="1:9" ht="15.75" x14ac:dyDescent="0.25">
      <c r="A1311" s="79" t="s">
        <v>1582</v>
      </c>
      <c r="B1311" s="79" t="s">
        <v>1484</v>
      </c>
      <c r="C1311" s="80" t="s">
        <v>2823</v>
      </c>
      <c r="D1311" s="80" t="s">
        <v>120</v>
      </c>
      <c r="E1311" s="81">
        <v>41500</v>
      </c>
      <c r="F1311" s="94"/>
      <c r="G1311" s="111"/>
      <c r="H1311" s="80" t="s">
        <v>14</v>
      </c>
      <c r="I1311" s="80" t="s">
        <v>121</v>
      </c>
    </row>
    <row r="1312" spans="1:9" ht="15.75" x14ac:dyDescent="0.25">
      <c r="A1312" s="79" t="s">
        <v>4100</v>
      </c>
      <c r="B1312" s="79" t="s">
        <v>609</v>
      </c>
      <c r="C1312" s="80" t="s">
        <v>588</v>
      </c>
      <c r="D1312" s="80" t="s">
        <v>211</v>
      </c>
      <c r="E1312" s="81">
        <v>41499</v>
      </c>
      <c r="F1312" s="94"/>
      <c r="G1312" s="111"/>
      <c r="H1312" s="80" t="s">
        <v>59</v>
      </c>
      <c r="I1312" s="80" t="s">
        <v>60</v>
      </c>
    </row>
    <row r="1313" spans="1:9" ht="15.75" x14ac:dyDescent="0.25">
      <c r="A1313" s="79" t="s">
        <v>4466</v>
      </c>
      <c r="B1313" s="79" t="s">
        <v>4103</v>
      </c>
      <c r="C1313" s="80" t="s">
        <v>588</v>
      </c>
      <c r="D1313" s="80" t="s">
        <v>2582</v>
      </c>
      <c r="E1313" s="81">
        <v>41462</v>
      </c>
      <c r="F1313" s="94"/>
      <c r="G1313" s="111"/>
      <c r="H1313" s="80" t="s">
        <v>59</v>
      </c>
      <c r="I1313" s="80" t="s">
        <v>60</v>
      </c>
    </row>
    <row r="1314" spans="1:9" ht="15.75" x14ac:dyDescent="0.25">
      <c r="A1314" s="79" t="s">
        <v>2046</v>
      </c>
      <c r="B1314" s="79" t="s">
        <v>344</v>
      </c>
      <c r="C1314" s="80" t="s">
        <v>588</v>
      </c>
      <c r="D1314" s="80" t="s">
        <v>625</v>
      </c>
      <c r="E1314" s="81">
        <v>41453</v>
      </c>
      <c r="F1314" s="94"/>
      <c r="G1314" s="111"/>
      <c r="H1314" s="80" t="s">
        <v>59</v>
      </c>
      <c r="I1314" s="80" t="s">
        <v>60</v>
      </c>
    </row>
    <row r="1315" spans="1:9" ht="15.75" x14ac:dyDescent="0.25">
      <c r="A1315" s="79" t="s">
        <v>1361</v>
      </c>
      <c r="B1315" s="79" t="s">
        <v>959</v>
      </c>
      <c r="C1315" s="80" t="s">
        <v>3808</v>
      </c>
      <c r="D1315" s="80" t="s">
        <v>505</v>
      </c>
      <c r="E1315" s="81">
        <v>41330</v>
      </c>
      <c r="F1315" s="94"/>
      <c r="G1315" s="81"/>
      <c r="H1315" s="80" t="s">
        <v>14</v>
      </c>
      <c r="I1315" s="80" t="s">
        <v>15</v>
      </c>
    </row>
    <row r="1316" spans="1:9" ht="15.75" x14ac:dyDescent="0.25">
      <c r="A1316" s="79" t="s">
        <v>3553</v>
      </c>
      <c r="B1316" s="79" t="s">
        <v>1782</v>
      </c>
      <c r="C1316" s="80" t="s">
        <v>4140</v>
      </c>
      <c r="D1316" s="80" t="s">
        <v>37</v>
      </c>
      <c r="E1316" s="81">
        <v>41330</v>
      </c>
      <c r="F1316" s="94"/>
      <c r="G1316" s="111"/>
      <c r="H1316" s="80" t="s">
        <v>14</v>
      </c>
      <c r="I1316" s="80" t="s">
        <v>15</v>
      </c>
    </row>
    <row r="1317" spans="1:9" ht="15.75" x14ac:dyDescent="0.25">
      <c r="A1317" s="79" t="s">
        <v>420</v>
      </c>
      <c r="B1317" s="79" t="s">
        <v>2933</v>
      </c>
      <c r="C1317" s="80" t="s">
        <v>2934</v>
      </c>
      <c r="D1317" s="80" t="s">
        <v>493</v>
      </c>
      <c r="E1317" s="81">
        <v>41330</v>
      </c>
      <c r="F1317" s="94"/>
      <c r="G1317" s="111"/>
      <c r="H1317" s="80" t="s">
        <v>14</v>
      </c>
      <c r="I1317" s="80" t="s">
        <v>15</v>
      </c>
    </row>
    <row r="1318" spans="1:9" ht="15.75" x14ac:dyDescent="0.25">
      <c r="A1318" s="86" t="s">
        <v>682</v>
      </c>
      <c r="B1318" s="86" t="s">
        <v>4467</v>
      </c>
      <c r="C1318" s="76" t="s">
        <v>588</v>
      </c>
      <c r="D1318" s="76" t="s">
        <v>2582</v>
      </c>
      <c r="E1318" s="94">
        <v>41327</v>
      </c>
      <c r="F1318" s="94"/>
      <c r="G1318" s="111"/>
      <c r="H1318" s="76" t="s">
        <v>59</v>
      </c>
      <c r="I1318" s="80" t="s">
        <v>60</v>
      </c>
    </row>
    <row r="1319" spans="1:9" ht="15.75" x14ac:dyDescent="0.25">
      <c r="A1319" s="79" t="s">
        <v>2935</v>
      </c>
      <c r="B1319" s="79" t="s">
        <v>111</v>
      </c>
      <c r="C1319" s="80" t="s">
        <v>2936</v>
      </c>
      <c r="D1319" s="80" t="s">
        <v>570</v>
      </c>
      <c r="E1319" s="81">
        <v>41310</v>
      </c>
      <c r="F1319" s="94"/>
      <c r="G1319" s="111"/>
      <c r="H1319" s="80" t="s">
        <v>14</v>
      </c>
      <c r="I1319" s="80" t="s">
        <v>15</v>
      </c>
    </row>
    <row r="1320" spans="1:9" ht="15.75" x14ac:dyDescent="0.25">
      <c r="A1320" s="79" t="s">
        <v>2237</v>
      </c>
      <c r="B1320" s="79" t="s">
        <v>1089</v>
      </c>
      <c r="C1320" s="80" t="s">
        <v>2937</v>
      </c>
      <c r="D1320" s="80" t="s">
        <v>2786</v>
      </c>
      <c r="E1320" s="81">
        <v>41310</v>
      </c>
      <c r="F1320" s="94"/>
      <c r="G1320" s="111"/>
      <c r="H1320" s="80" t="s">
        <v>14</v>
      </c>
      <c r="I1320" s="80" t="s">
        <v>15</v>
      </c>
    </row>
    <row r="1321" spans="1:9" ht="15.75" x14ac:dyDescent="0.25">
      <c r="A1321" s="79" t="s">
        <v>1363</v>
      </c>
      <c r="B1321" s="79" t="s">
        <v>95</v>
      </c>
      <c r="C1321" s="80" t="s">
        <v>782</v>
      </c>
      <c r="D1321" s="80" t="s">
        <v>527</v>
      </c>
      <c r="E1321" s="81">
        <v>41270</v>
      </c>
      <c r="F1321" s="94"/>
      <c r="G1321" s="111"/>
      <c r="H1321" s="80" t="s">
        <v>59</v>
      </c>
      <c r="I1321" s="80" t="s">
        <v>60</v>
      </c>
    </row>
    <row r="1322" spans="1:9" ht="15.75" x14ac:dyDescent="0.25">
      <c r="A1322" s="79" t="s">
        <v>4108</v>
      </c>
      <c r="B1322" s="79" t="s">
        <v>969</v>
      </c>
      <c r="C1322" s="80" t="s">
        <v>588</v>
      </c>
      <c r="D1322" s="80" t="s">
        <v>916</v>
      </c>
      <c r="E1322" s="81">
        <v>41249</v>
      </c>
      <c r="F1322" s="94"/>
      <c r="G1322" s="111"/>
      <c r="H1322" s="80" t="s">
        <v>59</v>
      </c>
      <c r="I1322" s="80" t="s">
        <v>60</v>
      </c>
    </row>
    <row r="1323" spans="1:9" ht="15.75" x14ac:dyDescent="0.25">
      <c r="A1323" s="79" t="s">
        <v>4468</v>
      </c>
      <c r="B1323" s="79" t="s">
        <v>91</v>
      </c>
      <c r="C1323" s="80" t="s">
        <v>588</v>
      </c>
      <c r="D1323" s="80" t="s">
        <v>916</v>
      </c>
      <c r="E1323" s="81">
        <v>41249</v>
      </c>
      <c r="F1323" s="94"/>
      <c r="G1323" s="111"/>
      <c r="H1323" s="80" t="s">
        <v>59</v>
      </c>
      <c r="I1323" s="80" t="s">
        <v>60</v>
      </c>
    </row>
    <row r="1324" spans="1:9" ht="15.75" x14ac:dyDescent="0.25">
      <c r="A1324" s="79" t="s">
        <v>2160</v>
      </c>
      <c r="B1324" s="79" t="s">
        <v>210</v>
      </c>
      <c r="C1324" s="80" t="s">
        <v>588</v>
      </c>
      <c r="D1324" s="80" t="s">
        <v>916</v>
      </c>
      <c r="E1324" s="81">
        <v>41210</v>
      </c>
      <c r="F1324" s="94"/>
      <c r="G1324" s="111"/>
      <c r="H1324" s="80" t="s">
        <v>59</v>
      </c>
      <c r="I1324" s="80" t="s">
        <v>60</v>
      </c>
    </row>
    <row r="1325" spans="1:9" ht="15.75" x14ac:dyDescent="0.25">
      <c r="A1325" s="86" t="s">
        <v>2169</v>
      </c>
      <c r="B1325" s="86" t="s">
        <v>131</v>
      </c>
      <c r="C1325" s="76" t="s">
        <v>782</v>
      </c>
      <c r="D1325" s="76" t="s">
        <v>1263</v>
      </c>
      <c r="E1325" s="94">
        <v>41173</v>
      </c>
      <c r="F1325" s="94"/>
      <c r="G1325" s="111"/>
      <c r="H1325" s="76" t="s">
        <v>59</v>
      </c>
      <c r="I1325" s="80" t="s">
        <v>60</v>
      </c>
    </row>
    <row r="1326" spans="1:9" ht="15.75" x14ac:dyDescent="0.25">
      <c r="A1326" s="79" t="s">
        <v>2556</v>
      </c>
      <c r="B1326" s="79" t="s">
        <v>2557</v>
      </c>
      <c r="C1326" s="80" t="s">
        <v>2558</v>
      </c>
      <c r="D1326" s="80" t="s">
        <v>1665</v>
      </c>
      <c r="E1326" s="81">
        <v>41120</v>
      </c>
      <c r="F1326" s="94"/>
      <c r="G1326" s="111"/>
      <c r="H1326" s="80" t="s">
        <v>14</v>
      </c>
      <c r="I1326" s="80" t="s">
        <v>15</v>
      </c>
    </row>
    <row r="1327" spans="1:9" ht="15.75" x14ac:dyDescent="0.25">
      <c r="A1327" s="79" t="s">
        <v>2312</v>
      </c>
      <c r="B1327" s="79" t="s">
        <v>601</v>
      </c>
      <c r="C1327" s="80" t="s">
        <v>2313</v>
      </c>
      <c r="D1327" s="80" t="s">
        <v>221</v>
      </c>
      <c r="E1327" s="81">
        <v>41105</v>
      </c>
      <c r="F1327" s="94"/>
      <c r="G1327" s="111"/>
      <c r="H1327" s="80" t="s">
        <v>59</v>
      </c>
      <c r="I1327" s="80" t="s">
        <v>15</v>
      </c>
    </row>
    <row r="1328" spans="1:9" ht="15.75" x14ac:dyDescent="0.25">
      <c r="A1328" s="79" t="s">
        <v>4110</v>
      </c>
      <c r="B1328" s="79" t="s">
        <v>4111</v>
      </c>
      <c r="C1328" s="80" t="s">
        <v>588</v>
      </c>
      <c r="D1328" s="80" t="s">
        <v>208</v>
      </c>
      <c r="E1328" s="81">
        <v>41040</v>
      </c>
      <c r="F1328" s="94"/>
      <c r="G1328" s="111"/>
      <c r="H1328" s="80" t="s">
        <v>59</v>
      </c>
      <c r="I1328" s="80" t="s">
        <v>60</v>
      </c>
    </row>
    <row r="1329" spans="1:9" ht="15.75" x14ac:dyDescent="0.25">
      <c r="A1329" s="79" t="s">
        <v>2049</v>
      </c>
      <c r="B1329" s="79" t="s">
        <v>2050</v>
      </c>
      <c r="C1329" s="80" t="s">
        <v>588</v>
      </c>
      <c r="D1329" s="80" t="s">
        <v>208</v>
      </c>
      <c r="E1329" s="81">
        <v>41033</v>
      </c>
      <c r="F1329" s="94"/>
      <c r="G1329" s="111"/>
      <c r="H1329" s="80" t="s">
        <v>59</v>
      </c>
      <c r="I1329" s="80" t="s">
        <v>60</v>
      </c>
    </row>
    <row r="1330" spans="1:9" ht="15.75" x14ac:dyDescent="0.25">
      <c r="A1330" s="86" t="s">
        <v>885</v>
      </c>
      <c r="B1330" s="86" t="s">
        <v>35</v>
      </c>
      <c r="C1330" s="76" t="s">
        <v>2381</v>
      </c>
      <c r="D1330" s="76" t="s">
        <v>505</v>
      </c>
      <c r="E1330" s="94">
        <v>41000</v>
      </c>
      <c r="F1330" s="94"/>
      <c r="G1330" s="81"/>
      <c r="H1330" s="76" t="s">
        <v>14</v>
      </c>
      <c r="I1330" s="76" t="s">
        <v>15</v>
      </c>
    </row>
    <row r="1331" spans="1:9" ht="15.75" x14ac:dyDescent="0.25">
      <c r="A1331" s="79" t="s">
        <v>1993</v>
      </c>
      <c r="B1331" s="79" t="s">
        <v>1994</v>
      </c>
      <c r="C1331" s="80" t="s">
        <v>588</v>
      </c>
      <c r="D1331" s="80" t="s">
        <v>3131</v>
      </c>
      <c r="E1331" s="81">
        <v>41000</v>
      </c>
      <c r="F1331" s="94"/>
      <c r="G1331" s="111"/>
      <c r="H1331" s="80" t="s">
        <v>59</v>
      </c>
      <c r="I1331" s="80" t="s">
        <v>60</v>
      </c>
    </row>
    <row r="1332" spans="1:9" ht="15.75" x14ac:dyDescent="0.25">
      <c r="A1332" s="79" t="s">
        <v>4113</v>
      </c>
      <c r="B1332" s="79" t="s">
        <v>139</v>
      </c>
      <c r="C1332" s="80" t="s">
        <v>588</v>
      </c>
      <c r="D1332" s="80" t="s">
        <v>501</v>
      </c>
      <c r="E1332" s="81">
        <v>41000</v>
      </c>
      <c r="F1332" s="94"/>
      <c r="G1332" s="111"/>
      <c r="H1332" s="80" t="s">
        <v>59</v>
      </c>
      <c r="I1332" s="80" t="s">
        <v>60</v>
      </c>
    </row>
    <row r="1333" spans="1:9" ht="15.75" x14ac:dyDescent="0.25">
      <c r="A1333" s="79" t="s">
        <v>2172</v>
      </c>
      <c r="B1333" s="79" t="s">
        <v>2173</v>
      </c>
      <c r="C1333" s="80" t="s">
        <v>4114</v>
      </c>
      <c r="D1333" s="80" t="s">
        <v>508</v>
      </c>
      <c r="E1333" s="81">
        <v>41000</v>
      </c>
      <c r="F1333" s="94"/>
      <c r="G1333" s="111"/>
      <c r="H1333" s="80" t="s">
        <v>59</v>
      </c>
      <c r="I1333" s="80" t="s">
        <v>60</v>
      </c>
    </row>
    <row r="1334" spans="1:9" ht="15.75" x14ac:dyDescent="0.25">
      <c r="A1334" s="79" t="s">
        <v>3794</v>
      </c>
      <c r="B1334" s="79" t="s">
        <v>3795</v>
      </c>
      <c r="C1334" s="80" t="s">
        <v>588</v>
      </c>
      <c r="D1334" s="80" t="s">
        <v>1050</v>
      </c>
      <c r="E1334" s="81">
        <v>41000</v>
      </c>
      <c r="F1334" s="94"/>
      <c r="G1334" s="111"/>
      <c r="H1334" s="80" t="s">
        <v>59</v>
      </c>
      <c r="I1334" s="80" t="s">
        <v>60</v>
      </c>
    </row>
    <row r="1335" spans="1:9" ht="15.75" x14ac:dyDescent="0.25">
      <c r="A1335" s="79" t="s">
        <v>4469</v>
      </c>
      <c r="B1335" s="79" t="s">
        <v>4470</v>
      </c>
      <c r="C1335" s="80" t="s">
        <v>588</v>
      </c>
      <c r="D1335" s="80" t="s">
        <v>459</v>
      </c>
      <c r="E1335" s="81">
        <v>41000</v>
      </c>
      <c r="F1335" s="94"/>
      <c r="G1335" s="111"/>
      <c r="H1335" s="80" t="s">
        <v>59</v>
      </c>
      <c r="I1335" s="80" t="s">
        <v>60</v>
      </c>
    </row>
    <row r="1336" spans="1:9" ht="15.75" x14ac:dyDescent="0.25">
      <c r="A1336" s="79" t="s">
        <v>4471</v>
      </c>
      <c r="B1336" s="79" t="s">
        <v>4472</v>
      </c>
      <c r="C1336" s="80" t="s">
        <v>588</v>
      </c>
      <c r="D1336" s="80" t="s">
        <v>459</v>
      </c>
      <c r="E1336" s="81">
        <v>41000</v>
      </c>
      <c r="F1336" s="94"/>
      <c r="G1336" s="111"/>
      <c r="H1336" s="80" t="s">
        <v>59</v>
      </c>
      <c r="I1336" s="80" t="s">
        <v>60</v>
      </c>
    </row>
    <row r="1337" spans="1:9" ht="15.75" x14ac:dyDescent="0.25">
      <c r="A1337" s="79" t="s">
        <v>2927</v>
      </c>
      <c r="B1337" s="79" t="s">
        <v>821</v>
      </c>
      <c r="C1337" s="80" t="s">
        <v>2928</v>
      </c>
      <c r="D1337" s="80" t="s">
        <v>2929</v>
      </c>
      <c r="E1337" s="81">
        <v>40922</v>
      </c>
      <c r="F1337" s="94"/>
      <c r="G1337" s="111"/>
      <c r="H1337" s="80" t="s">
        <v>14</v>
      </c>
      <c r="I1337" s="80" t="s">
        <v>15</v>
      </c>
    </row>
    <row r="1338" spans="1:9" ht="15.75" x14ac:dyDescent="0.25">
      <c r="A1338" s="79" t="s">
        <v>2167</v>
      </c>
      <c r="B1338" s="79" t="s">
        <v>601</v>
      </c>
      <c r="C1338" s="80" t="s">
        <v>782</v>
      </c>
      <c r="D1338" s="80" t="s">
        <v>603</v>
      </c>
      <c r="E1338" s="81">
        <v>40847</v>
      </c>
      <c r="F1338" s="94"/>
      <c r="G1338" s="94"/>
      <c r="H1338" s="80" t="s">
        <v>59</v>
      </c>
      <c r="I1338" s="80" t="s">
        <v>60</v>
      </c>
    </row>
    <row r="1339" spans="1:9" ht="15.75" x14ac:dyDescent="0.25">
      <c r="A1339" s="79" t="s">
        <v>401</v>
      </c>
      <c r="B1339" s="79" t="s">
        <v>260</v>
      </c>
      <c r="C1339" s="80" t="s">
        <v>2946</v>
      </c>
      <c r="D1339" s="80" t="s">
        <v>1104</v>
      </c>
      <c r="E1339" s="81">
        <v>40800</v>
      </c>
      <c r="F1339" s="94"/>
      <c r="G1339" s="111"/>
      <c r="H1339" s="80" t="s">
        <v>14</v>
      </c>
      <c r="I1339" s="80" t="s">
        <v>15</v>
      </c>
    </row>
    <row r="1340" spans="1:9" ht="15.75" x14ac:dyDescent="0.25">
      <c r="A1340" s="79" t="s">
        <v>2215</v>
      </c>
      <c r="B1340" s="79" t="s">
        <v>2216</v>
      </c>
      <c r="C1340" s="80" t="s">
        <v>2973</v>
      </c>
      <c r="D1340" s="80" t="s">
        <v>658</v>
      </c>
      <c r="E1340" s="81">
        <v>40800</v>
      </c>
      <c r="F1340" s="94"/>
      <c r="G1340" s="94"/>
      <c r="H1340" s="80" t="s">
        <v>14</v>
      </c>
      <c r="I1340" s="80" t="s">
        <v>15</v>
      </c>
    </row>
    <row r="1341" spans="1:9" ht="15.75" x14ac:dyDescent="0.25">
      <c r="A1341" s="86" t="s">
        <v>2163</v>
      </c>
      <c r="B1341" s="86" t="s">
        <v>35</v>
      </c>
      <c r="C1341" s="76" t="s">
        <v>588</v>
      </c>
      <c r="D1341" s="76" t="s">
        <v>916</v>
      </c>
      <c r="E1341" s="94">
        <v>40746</v>
      </c>
      <c r="F1341" s="94"/>
      <c r="G1341" s="111"/>
      <c r="H1341" s="76" t="s">
        <v>59</v>
      </c>
      <c r="I1341" s="80" t="s">
        <v>60</v>
      </c>
    </row>
    <row r="1342" spans="1:9" ht="15.75" x14ac:dyDescent="0.25">
      <c r="A1342" s="86" t="s">
        <v>2332</v>
      </c>
      <c r="B1342" s="86" t="s">
        <v>3471</v>
      </c>
      <c r="C1342" s="76" t="s">
        <v>4148</v>
      </c>
      <c r="D1342" s="76" t="s">
        <v>2059</v>
      </c>
      <c r="E1342" s="94">
        <v>40702</v>
      </c>
      <c r="F1342" s="94"/>
      <c r="G1342" s="111"/>
      <c r="H1342" s="76" t="s">
        <v>14</v>
      </c>
      <c r="I1342" s="76" t="s">
        <v>15</v>
      </c>
    </row>
    <row r="1343" spans="1:9" ht="15.75" x14ac:dyDescent="0.25">
      <c r="A1343" s="79" t="s">
        <v>1728</v>
      </c>
      <c r="B1343" s="79" t="s">
        <v>349</v>
      </c>
      <c r="C1343" s="80" t="s">
        <v>4144</v>
      </c>
      <c r="D1343" s="80" t="s">
        <v>1490</v>
      </c>
      <c r="E1343" s="81">
        <v>40692</v>
      </c>
      <c r="F1343" s="94"/>
      <c r="G1343" s="111"/>
      <c r="H1343" s="80" t="s">
        <v>14</v>
      </c>
      <c r="I1343" s="80" t="s">
        <v>15</v>
      </c>
    </row>
    <row r="1344" spans="1:9" ht="15.75" x14ac:dyDescent="0.25">
      <c r="A1344" s="79" t="s">
        <v>1930</v>
      </c>
      <c r="B1344" s="79" t="s">
        <v>1931</v>
      </c>
      <c r="C1344" s="80" t="s">
        <v>782</v>
      </c>
      <c r="D1344" s="80" t="s">
        <v>2582</v>
      </c>
      <c r="E1344" s="81">
        <v>40640</v>
      </c>
      <c r="F1344" s="94"/>
      <c r="G1344" s="111"/>
      <c r="H1344" s="80" t="s">
        <v>59</v>
      </c>
      <c r="I1344" s="80" t="s">
        <v>60</v>
      </c>
    </row>
    <row r="1345" spans="1:9" ht="15.75" x14ac:dyDescent="0.25">
      <c r="A1345" s="79" t="s">
        <v>4473</v>
      </c>
      <c r="B1345" s="79" t="s">
        <v>465</v>
      </c>
      <c r="C1345" s="80" t="s">
        <v>4474</v>
      </c>
      <c r="D1345" s="80" t="s">
        <v>120</v>
      </c>
      <c r="E1345" s="81">
        <v>40609</v>
      </c>
      <c r="F1345" s="94"/>
      <c r="G1345" s="111"/>
      <c r="H1345" s="80" t="s">
        <v>14</v>
      </c>
      <c r="I1345" s="80" t="s">
        <v>121</v>
      </c>
    </row>
    <row r="1346" spans="1:9" ht="15.75" x14ac:dyDescent="0.25">
      <c r="A1346" s="79" t="s">
        <v>1756</v>
      </c>
      <c r="B1346" s="79" t="s">
        <v>1183</v>
      </c>
      <c r="C1346" s="80" t="s">
        <v>588</v>
      </c>
      <c r="D1346" s="80" t="s">
        <v>205</v>
      </c>
      <c r="E1346" s="81">
        <v>40590</v>
      </c>
      <c r="F1346" s="94"/>
      <c r="G1346" s="111"/>
      <c r="H1346" s="80" t="s">
        <v>59</v>
      </c>
      <c r="I1346" s="80" t="s">
        <v>60</v>
      </c>
    </row>
    <row r="1347" spans="1:9" ht="15.75" x14ac:dyDescent="0.25">
      <c r="A1347" s="79" t="s">
        <v>2087</v>
      </c>
      <c r="B1347" s="79" t="s">
        <v>774</v>
      </c>
      <c r="C1347" s="80" t="s">
        <v>588</v>
      </c>
      <c r="D1347" s="80" t="s">
        <v>297</v>
      </c>
      <c r="E1347" s="81">
        <v>40526</v>
      </c>
      <c r="F1347" s="94"/>
      <c r="G1347" s="111"/>
      <c r="H1347" s="80" t="s">
        <v>59</v>
      </c>
      <c r="I1347" s="80" t="s">
        <v>60</v>
      </c>
    </row>
    <row r="1348" spans="1:9" ht="15.75" x14ac:dyDescent="0.25">
      <c r="A1348" s="79" t="s">
        <v>4130</v>
      </c>
      <c r="B1348" s="79" t="s">
        <v>8</v>
      </c>
      <c r="C1348" s="80" t="s">
        <v>588</v>
      </c>
      <c r="D1348" s="80" t="s">
        <v>221</v>
      </c>
      <c r="E1348" s="81">
        <v>40500</v>
      </c>
      <c r="F1348" s="94"/>
      <c r="G1348" s="111"/>
      <c r="H1348" s="80" t="s">
        <v>59</v>
      </c>
      <c r="I1348" s="80" t="s">
        <v>60</v>
      </c>
    </row>
    <row r="1349" spans="1:9" ht="15.75" x14ac:dyDescent="0.25">
      <c r="A1349" s="79" t="s">
        <v>1554</v>
      </c>
      <c r="B1349" s="79" t="s">
        <v>1555</v>
      </c>
      <c r="C1349" s="80" t="s">
        <v>588</v>
      </c>
      <c r="D1349" s="80" t="s">
        <v>205</v>
      </c>
      <c r="E1349" s="81">
        <v>40500</v>
      </c>
      <c r="F1349" s="94"/>
      <c r="G1349" s="111"/>
      <c r="H1349" s="80" t="s">
        <v>59</v>
      </c>
      <c r="I1349" s="80" t="s">
        <v>60</v>
      </c>
    </row>
    <row r="1350" spans="1:9" ht="15.75" x14ac:dyDescent="0.25">
      <c r="A1350" s="79" t="s">
        <v>795</v>
      </c>
      <c r="B1350" s="79" t="s">
        <v>1959</v>
      </c>
      <c r="C1350" s="80" t="s">
        <v>588</v>
      </c>
      <c r="D1350" s="80" t="s">
        <v>205</v>
      </c>
      <c r="E1350" s="81">
        <v>40500</v>
      </c>
      <c r="F1350" s="94"/>
      <c r="G1350" s="111"/>
      <c r="H1350" s="80" t="s">
        <v>59</v>
      </c>
      <c r="I1350" s="80" t="s">
        <v>60</v>
      </c>
    </row>
    <row r="1351" spans="1:9" ht="15.75" x14ac:dyDescent="0.25">
      <c r="A1351" s="79" t="s">
        <v>4475</v>
      </c>
      <c r="B1351" s="79" t="s">
        <v>433</v>
      </c>
      <c r="C1351" s="80" t="s">
        <v>588</v>
      </c>
      <c r="D1351" s="80" t="s">
        <v>535</v>
      </c>
      <c r="E1351" s="81">
        <v>40500</v>
      </c>
      <c r="F1351" s="94"/>
      <c r="G1351" s="111"/>
      <c r="H1351" s="80" t="s">
        <v>59</v>
      </c>
      <c r="I1351" s="80" t="s">
        <v>60</v>
      </c>
    </row>
    <row r="1352" spans="1:9" ht="15.75" x14ac:dyDescent="0.25">
      <c r="A1352" s="79" t="s">
        <v>4118</v>
      </c>
      <c r="B1352" s="79" t="s">
        <v>2336</v>
      </c>
      <c r="C1352" s="80" t="s">
        <v>588</v>
      </c>
      <c r="D1352" s="80" t="s">
        <v>297</v>
      </c>
      <c r="E1352" s="81">
        <v>40475</v>
      </c>
      <c r="F1352" s="94"/>
      <c r="G1352" s="111"/>
      <c r="H1352" s="80" t="s">
        <v>59</v>
      </c>
      <c r="I1352" s="80" t="s">
        <v>60</v>
      </c>
    </row>
    <row r="1353" spans="1:9" ht="15.75" x14ac:dyDescent="0.25">
      <c r="A1353" s="79" t="s">
        <v>2226</v>
      </c>
      <c r="B1353" s="79" t="s">
        <v>8</v>
      </c>
      <c r="C1353" s="80" t="s">
        <v>588</v>
      </c>
      <c r="D1353" s="80" t="s">
        <v>916</v>
      </c>
      <c r="E1353" s="81">
        <v>40415</v>
      </c>
      <c r="F1353" s="94"/>
      <c r="G1353" s="111"/>
      <c r="H1353" s="80" t="s">
        <v>59</v>
      </c>
      <c r="I1353" s="80" t="s">
        <v>60</v>
      </c>
    </row>
    <row r="1354" spans="1:9" ht="15.75" x14ac:dyDescent="0.25">
      <c r="A1354" s="79" t="s">
        <v>1237</v>
      </c>
      <c r="B1354" s="79" t="s">
        <v>2136</v>
      </c>
      <c r="C1354" s="80" t="s">
        <v>588</v>
      </c>
      <c r="D1354" s="80" t="s">
        <v>535</v>
      </c>
      <c r="E1354" s="81">
        <v>40392</v>
      </c>
      <c r="F1354" s="94"/>
      <c r="G1354" s="111"/>
      <c r="H1354" s="80" t="s">
        <v>59</v>
      </c>
      <c r="I1354" s="80" t="s">
        <v>60</v>
      </c>
    </row>
    <row r="1355" spans="1:9" ht="15.75" x14ac:dyDescent="0.25">
      <c r="A1355" s="86" t="s">
        <v>2949</v>
      </c>
      <c r="B1355" s="86" t="s">
        <v>8</v>
      </c>
      <c r="C1355" s="76" t="s">
        <v>2950</v>
      </c>
      <c r="D1355" s="76" t="s">
        <v>37</v>
      </c>
      <c r="E1355" s="94">
        <v>40303</v>
      </c>
      <c r="F1355" s="94"/>
      <c r="G1355" s="111"/>
      <c r="H1355" s="76" t="s">
        <v>14</v>
      </c>
      <c r="I1355" s="76" t="s">
        <v>15</v>
      </c>
    </row>
    <row r="1356" spans="1:9" ht="15.75" x14ac:dyDescent="0.25">
      <c r="A1356" s="79" t="s">
        <v>1958</v>
      </c>
      <c r="B1356" s="79" t="s">
        <v>131</v>
      </c>
      <c r="C1356" s="80" t="s">
        <v>588</v>
      </c>
      <c r="D1356" s="80" t="s">
        <v>501</v>
      </c>
      <c r="E1356" s="81">
        <v>40268</v>
      </c>
      <c r="F1356" s="94"/>
      <c r="G1356" s="111"/>
      <c r="H1356" s="80" t="s">
        <v>59</v>
      </c>
      <c r="I1356" s="80" t="s">
        <v>60</v>
      </c>
    </row>
    <row r="1357" spans="1:9" ht="15.75" x14ac:dyDescent="0.25">
      <c r="A1357" s="79" t="s">
        <v>1125</v>
      </c>
      <c r="B1357" s="79" t="s">
        <v>4145</v>
      </c>
      <c r="C1357" s="80" t="s">
        <v>2272</v>
      </c>
      <c r="D1357" s="80" t="s">
        <v>2273</v>
      </c>
      <c r="E1357" s="81">
        <v>40229</v>
      </c>
      <c r="F1357" s="94"/>
      <c r="G1357" s="111"/>
      <c r="H1357" s="80" t="s">
        <v>14</v>
      </c>
      <c r="I1357" s="80" t="s">
        <v>15</v>
      </c>
    </row>
    <row r="1358" spans="1:9" ht="15.75" x14ac:dyDescent="0.25">
      <c r="A1358" s="86" t="s">
        <v>2951</v>
      </c>
      <c r="B1358" s="86" t="s">
        <v>111</v>
      </c>
      <c r="C1358" s="76" t="s">
        <v>2952</v>
      </c>
      <c r="D1358" s="76" t="s">
        <v>137</v>
      </c>
      <c r="E1358" s="94">
        <v>40222</v>
      </c>
      <c r="F1358" s="94"/>
      <c r="G1358" s="111"/>
      <c r="H1358" s="76" t="s">
        <v>14</v>
      </c>
      <c r="I1358" s="76" t="s">
        <v>15</v>
      </c>
    </row>
    <row r="1359" spans="1:9" ht="15.75" x14ac:dyDescent="0.25">
      <c r="A1359" s="79" t="s">
        <v>2876</v>
      </c>
      <c r="B1359" s="79" t="s">
        <v>2877</v>
      </c>
      <c r="C1359" s="80" t="s">
        <v>588</v>
      </c>
      <c r="D1359" s="80" t="s">
        <v>625</v>
      </c>
      <c r="E1359" s="81">
        <v>40211</v>
      </c>
      <c r="F1359" s="94"/>
      <c r="G1359" s="111"/>
      <c r="H1359" s="80" t="s">
        <v>59</v>
      </c>
      <c r="I1359" s="80" t="s">
        <v>60</v>
      </c>
    </row>
    <row r="1360" spans="1:9" ht="15.75" x14ac:dyDescent="0.25">
      <c r="A1360" s="79" t="s">
        <v>209</v>
      </c>
      <c r="B1360" s="79" t="s">
        <v>4117</v>
      </c>
      <c r="C1360" s="80" t="s">
        <v>588</v>
      </c>
      <c r="D1360" s="80" t="s">
        <v>2582</v>
      </c>
      <c r="E1360" s="81">
        <v>40154</v>
      </c>
      <c r="F1360" s="94"/>
      <c r="G1360" s="111"/>
      <c r="H1360" s="80" t="s">
        <v>59</v>
      </c>
      <c r="I1360" s="80" t="s">
        <v>60</v>
      </c>
    </row>
    <row r="1361" spans="1:9" ht="15.75" x14ac:dyDescent="0.25">
      <c r="A1361" s="79" t="s">
        <v>2239</v>
      </c>
      <c r="B1361" s="79" t="s">
        <v>2099</v>
      </c>
      <c r="C1361" s="80" t="s">
        <v>588</v>
      </c>
      <c r="D1361" s="80" t="s">
        <v>916</v>
      </c>
      <c r="E1361" s="81">
        <v>40136</v>
      </c>
      <c r="F1361" s="94"/>
      <c r="G1361" s="111"/>
      <c r="H1361" s="80" t="s">
        <v>59</v>
      </c>
      <c r="I1361" s="80" t="s">
        <v>60</v>
      </c>
    </row>
    <row r="1362" spans="1:9" ht="15.75" x14ac:dyDescent="0.25">
      <c r="A1362" s="79" t="s">
        <v>4120</v>
      </c>
      <c r="B1362" s="79" t="s">
        <v>944</v>
      </c>
      <c r="C1362" s="80" t="s">
        <v>588</v>
      </c>
      <c r="D1362" s="80" t="s">
        <v>211</v>
      </c>
      <c r="E1362" s="81">
        <v>40093</v>
      </c>
      <c r="F1362" s="94"/>
      <c r="G1362" s="111"/>
      <c r="H1362" s="80" t="s">
        <v>59</v>
      </c>
      <c r="I1362" s="80" t="s">
        <v>60</v>
      </c>
    </row>
    <row r="1363" spans="1:9" ht="15.75" x14ac:dyDescent="0.25">
      <c r="A1363" s="79" t="s">
        <v>4119</v>
      </c>
      <c r="B1363" s="79" t="s">
        <v>17</v>
      </c>
      <c r="C1363" s="80" t="s">
        <v>2503</v>
      </c>
      <c r="D1363" s="80" t="s">
        <v>297</v>
      </c>
      <c r="E1363" s="81">
        <v>40080</v>
      </c>
      <c r="F1363" s="81">
        <v>900</v>
      </c>
      <c r="G1363" s="111"/>
      <c r="H1363" s="80" t="s">
        <v>59</v>
      </c>
      <c r="I1363" s="80" t="s">
        <v>60</v>
      </c>
    </row>
    <row r="1364" spans="1:9" ht="15.75" x14ac:dyDescent="0.25">
      <c r="A1364" s="79" t="s">
        <v>2170</v>
      </c>
      <c r="B1364" s="79" t="s">
        <v>641</v>
      </c>
      <c r="C1364" s="80" t="s">
        <v>588</v>
      </c>
      <c r="D1364" s="80" t="s">
        <v>297</v>
      </c>
      <c r="E1364" s="81">
        <v>40070</v>
      </c>
      <c r="F1364" s="94"/>
      <c r="G1364" s="111"/>
      <c r="H1364" s="80" t="s">
        <v>59</v>
      </c>
      <c r="I1364" s="80" t="s">
        <v>60</v>
      </c>
    </row>
    <row r="1365" spans="1:9" ht="15.75" x14ac:dyDescent="0.25">
      <c r="A1365" s="79" t="s">
        <v>2086</v>
      </c>
      <c r="B1365" s="79" t="s">
        <v>465</v>
      </c>
      <c r="C1365" s="80" t="s">
        <v>588</v>
      </c>
      <c r="D1365" s="80" t="s">
        <v>270</v>
      </c>
      <c r="E1365" s="81">
        <v>40000</v>
      </c>
      <c r="F1365" s="94"/>
      <c r="G1365" s="111"/>
      <c r="H1365" s="80" t="s">
        <v>59</v>
      </c>
      <c r="I1365" s="80" t="s">
        <v>60</v>
      </c>
    </row>
    <row r="1366" spans="1:9" ht="15.75" x14ac:dyDescent="0.25">
      <c r="A1366" s="79" t="s">
        <v>2363</v>
      </c>
      <c r="B1366" s="79" t="s">
        <v>139</v>
      </c>
      <c r="C1366" s="80" t="s">
        <v>588</v>
      </c>
      <c r="D1366" s="80" t="s">
        <v>163</v>
      </c>
      <c r="E1366" s="81">
        <v>40000</v>
      </c>
      <c r="F1366" s="94"/>
      <c r="G1366" s="111"/>
      <c r="H1366" s="80" t="s">
        <v>59</v>
      </c>
      <c r="I1366" s="80" t="s">
        <v>60</v>
      </c>
    </row>
    <row r="1367" spans="1:9" ht="15.75" x14ac:dyDescent="0.25">
      <c r="A1367" s="79" t="s">
        <v>4124</v>
      </c>
      <c r="B1367" s="79" t="s">
        <v>3751</v>
      </c>
      <c r="C1367" s="80" t="s">
        <v>588</v>
      </c>
      <c r="D1367" s="80" t="s">
        <v>163</v>
      </c>
      <c r="E1367" s="81">
        <v>40000</v>
      </c>
      <c r="F1367" s="94"/>
      <c r="G1367" s="111"/>
      <c r="H1367" s="80" t="s">
        <v>59</v>
      </c>
      <c r="I1367" s="80" t="s">
        <v>60</v>
      </c>
    </row>
    <row r="1368" spans="1:9" ht="15.75" x14ac:dyDescent="0.25">
      <c r="A1368" s="79" t="s">
        <v>2403</v>
      </c>
      <c r="B1368" s="79" t="s">
        <v>86</v>
      </c>
      <c r="C1368" s="80" t="s">
        <v>2404</v>
      </c>
      <c r="D1368" s="80" t="s">
        <v>490</v>
      </c>
      <c r="E1368" s="81">
        <v>40000</v>
      </c>
      <c r="F1368" s="94"/>
      <c r="G1368" s="111"/>
      <c r="H1368" s="80" t="s">
        <v>59</v>
      </c>
      <c r="I1368" s="80" t="s">
        <v>60</v>
      </c>
    </row>
    <row r="1369" spans="1:9" ht="15.75" x14ac:dyDescent="0.25">
      <c r="A1369" s="86" t="s">
        <v>2883</v>
      </c>
      <c r="B1369" s="86" t="s">
        <v>2884</v>
      </c>
      <c r="C1369" s="76" t="s">
        <v>588</v>
      </c>
      <c r="D1369" s="76" t="s">
        <v>490</v>
      </c>
      <c r="E1369" s="94">
        <v>40000</v>
      </c>
      <c r="F1369" s="94"/>
      <c r="G1369" s="111"/>
      <c r="H1369" s="76" t="s">
        <v>59</v>
      </c>
      <c r="I1369" s="80" t="s">
        <v>60</v>
      </c>
    </row>
    <row r="1370" spans="1:9" ht="15.75" x14ac:dyDescent="0.25">
      <c r="A1370" s="79" t="s">
        <v>4133</v>
      </c>
      <c r="B1370" s="79" t="s">
        <v>1782</v>
      </c>
      <c r="C1370" s="80" t="s">
        <v>588</v>
      </c>
      <c r="D1370" s="80" t="s">
        <v>490</v>
      </c>
      <c r="E1370" s="81">
        <v>40000</v>
      </c>
      <c r="F1370" s="94"/>
      <c r="G1370" s="111"/>
      <c r="H1370" s="80" t="s">
        <v>59</v>
      </c>
      <c r="I1370" s="80" t="s">
        <v>60</v>
      </c>
    </row>
    <row r="1371" spans="1:9" ht="15.75" x14ac:dyDescent="0.25">
      <c r="A1371" s="79" t="s">
        <v>548</v>
      </c>
      <c r="B1371" s="79" t="s">
        <v>1165</v>
      </c>
      <c r="C1371" s="80" t="s">
        <v>588</v>
      </c>
      <c r="D1371" s="80" t="s">
        <v>490</v>
      </c>
      <c r="E1371" s="81">
        <v>40000</v>
      </c>
      <c r="F1371" s="94"/>
      <c r="G1371" s="111"/>
      <c r="H1371" s="80" t="s">
        <v>59</v>
      </c>
      <c r="I1371" s="80" t="s">
        <v>60</v>
      </c>
    </row>
    <row r="1372" spans="1:9" ht="15.75" x14ac:dyDescent="0.25">
      <c r="A1372" s="79" t="s">
        <v>2447</v>
      </c>
      <c r="B1372" s="79" t="s">
        <v>2448</v>
      </c>
      <c r="C1372" s="80" t="s">
        <v>588</v>
      </c>
      <c r="D1372" s="80" t="s">
        <v>490</v>
      </c>
      <c r="E1372" s="81">
        <v>40000</v>
      </c>
      <c r="F1372" s="94"/>
      <c r="G1372" s="111"/>
      <c r="H1372" s="80" t="s">
        <v>59</v>
      </c>
      <c r="I1372" s="80" t="s">
        <v>60</v>
      </c>
    </row>
    <row r="1373" spans="1:9" ht="15.75" x14ac:dyDescent="0.25">
      <c r="A1373" s="79" t="s">
        <v>2889</v>
      </c>
      <c r="B1373" s="79" t="s">
        <v>1102</v>
      </c>
      <c r="C1373" s="80" t="s">
        <v>588</v>
      </c>
      <c r="D1373" s="80" t="s">
        <v>490</v>
      </c>
      <c r="E1373" s="81">
        <v>40000</v>
      </c>
      <c r="F1373" s="94"/>
      <c r="G1373" s="111"/>
      <c r="H1373" s="80" t="s">
        <v>59</v>
      </c>
      <c r="I1373" s="80" t="s">
        <v>60</v>
      </c>
    </row>
    <row r="1374" spans="1:9" ht="15.75" x14ac:dyDescent="0.25">
      <c r="A1374" s="79" t="s">
        <v>1136</v>
      </c>
      <c r="B1374" s="79" t="s">
        <v>42</v>
      </c>
      <c r="C1374" s="80" t="s">
        <v>588</v>
      </c>
      <c r="D1374" s="80" t="s">
        <v>2346</v>
      </c>
      <c r="E1374" s="81">
        <v>40000</v>
      </c>
      <c r="F1374" s="94"/>
      <c r="G1374" s="111"/>
      <c r="H1374" s="80" t="s">
        <v>59</v>
      </c>
      <c r="I1374" s="80" t="s">
        <v>60</v>
      </c>
    </row>
    <row r="1375" spans="1:9" ht="15.75" x14ac:dyDescent="0.25">
      <c r="A1375" s="79" t="s">
        <v>1274</v>
      </c>
      <c r="B1375" s="79" t="s">
        <v>918</v>
      </c>
      <c r="C1375" s="80" t="s">
        <v>588</v>
      </c>
      <c r="D1375" s="80" t="s">
        <v>1322</v>
      </c>
      <c r="E1375" s="81">
        <v>40000</v>
      </c>
      <c r="F1375" s="94"/>
      <c r="G1375" s="111"/>
      <c r="H1375" s="80" t="s">
        <v>59</v>
      </c>
      <c r="I1375" s="80" t="s">
        <v>60</v>
      </c>
    </row>
    <row r="1376" spans="1:9" ht="15.75" x14ac:dyDescent="0.25">
      <c r="A1376" s="79" t="s">
        <v>2270</v>
      </c>
      <c r="B1376" s="79" t="s">
        <v>315</v>
      </c>
      <c r="C1376" s="80" t="s">
        <v>782</v>
      </c>
      <c r="D1376" s="80" t="s">
        <v>1263</v>
      </c>
      <c r="E1376" s="81">
        <v>40000</v>
      </c>
      <c r="F1376" s="81">
        <v>1000</v>
      </c>
      <c r="G1376" s="111"/>
      <c r="H1376" s="80" t="s">
        <v>59</v>
      </c>
      <c r="I1376" s="80" t="s">
        <v>60</v>
      </c>
    </row>
    <row r="1377" spans="1:9" ht="15.75" x14ac:dyDescent="0.25">
      <c r="A1377" s="79" t="s">
        <v>4134</v>
      </c>
      <c r="B1377" s="79" t="s">
        <v>361</v>
      </c>
      <c r="C1377" s="80" t="s">
        <v>588</v>
      </c>
      <c r="D1377" s="80" t="s">
        <v>766</v>
      </c>
      <c r="E1377" s="81">
        <v>40000</v>
      </c>
      <c r="F1377" s="94"/>
      <c r="G1377" s="111"/>
      <c r="H1377" s="80" t="s">
        <v>59</v>
      </c>
      <c r="I1377" s="80" t="s">
        <v>60</v>
      </c>
    </row>
    <row r="1378" spans="1:9" ht="15.75" x14ac:dyDescent="0.25">
      <c r="A1378" s="79" t="s">
        <v>4476</v>
      </c>
      <c r="B1378" s="79" t="s">
        <v>4477</v>
      </c>
      <c r="C1378" s="80" t="s">
        <v>588</v>
      </c>
      <c r="D1378" s="80" t="s">
        <v>607</v>
      </c>
      <c r="E1378" s="81">
        <v>40000</v>
      </c>
      <c r="F1378" s="94"/>
      <c r="G1378" s="111"/>
      <c r="H1378" s="80" t="s">
        <v>59</v>
      </c>
      <c r="I1378" s="80" t="s">
        <v>60</v>
      </c>
    </row>
    <row r="1379" spans="1:9" ht="15.75" x14ac:dyDescent="0.25">
      <c r="A1379" s="79" t="s">
        <v>2331</v>
      </c>
      <c r="B1379" s="79" t="s">
        <v>448</v>
      </c>
      <c r="C1379" s="80" t="s">
        <v>588</v>
      </c>
      <c r="D1379" s="80" t="s">
        <v>607</v>
      </c>
      <c r="E1379" s="81">
        <v>40000</v>
      </c>
      <c r="F1379" s="94"/>
      <c r="G1379" s="111"/>
      <c r="H1379" s="80" t="s">
        <v>59</v>
      </c>
      <c r="I1379" s="80" t="s">
        <v>60</v>
      </c>
    </row>
    <row r="1380" spans="1:9" ht="15.75" x14ac:dyDescent="0.25">
      <c r="A1380" s="79" t="s">
        <v>4478</v>
      </c>
      <c r="B1380" s="79" t="s">
        <v>372</v>
      </c>
      <c r="C1380" s="80" t="s">
        <v>588</v>
      </c>
      <c r="D1380" s="80" t="s">
        <v>607</v>
      </c>
      <c r="E1380" s="81">
        <v>40000</v>
      </c>
      <c r="F1380" s="94"/>
      <c r="G1380" s="111"/>
      <c r="H1380" s="80" t="s">
        <v>59</v>
      </c>
      <c r="I1380" s="80" t="s">
        <v>60</v>
      </c>
    </row>
    <row r="1381" spans="1:9" ht="15.75" x14ac:dyDescent="0.25">
      <c r="A1381" s="79" t="s">
        <v>2072</v>
      </c>
      <c r="B1381" s="79" t="s">
        <v>1256</v>
      </c>
      <c r="C1381" s="80" t="s">
        <v>588</v>
      </c>
      <c r="D1381" s="80" t="s">
        <v>625</v>
      </c>
      <c r="E1381" s="81">
        <v>40000</v>
      </c>
      <c r="F1381" s="94"/>
      <c r="G1381" s="111"/>
      <c r="H1381" s="80" t="s">
        <v>59</v>
      </c>
      <c r="I1381" s="80" t="s">
        <v>60</v>
      </c>
    </row>
    <row r="1382" spans="1:9" ht="15.75" x14ac:dyDescent="0.25">
      <c r="A1382" s="79" t="s">
        <v>2217</v>
      </c>
      <c r="B1382" s="79" t="s">
        <v>2218</v>
      </c>
      <c r="C1382" s="80" t="s">
        <v>588</v>
      </c>
      <c r="D1382" s="80" t="s">
        <v>459</v>
      </c>
      <c r="E1382" s="81">
        <v>40000</v>
      </c>
      <c r="F1382" s="94"/>
      <c r="G1382" s="94"/>
      <c r="H1382" s="80" t="s">
        <v>59</v>
      </c>
      <c r="I1382" s="80" t="s">
        <v>60</v>
      </c>
    </row>
    <row r="1383" spans="1:9" ht="15.75" x14ac:dyDescent="0.25">
      <c r="A1383" s="79" t="s">
        <v>3269</v>
      </c>
      <c r="B1383" s="79" t="s">
        <v>2457</v>
      </c>
      <c r="C1383" s="80" t="s">
        <v>588</v>
      </c>
      <c r="D1383" s="80" t="s">
        <v>459</v>
      </c>
      <c r="E1383" s="81">
        <v>40000</v>
      </c>
      <c r="F1383" s="94"/>
      <c r="G1383" s="111"/>
      <c r="H1383" s="80" t="s">
        <v>59</v>
      </c>
      <c r="I1383" s="80" t="s">
        <v>60</v>
      </c>
    </row>
    <row r="1384" spans="1:9" ht="15.75" x14ac:dyDescent="0.25">
      <c r="A1384" s="79" t="s">
        <v>4132</v>
      </c>
      <c r="B1384" s="79" t="s">
        <v>175</v>
      </c>
      <c r="C1384" s="80" t="s">
        <v>588</v>
      </c>
      <c r="D1384" s="80" t="s">
        <v>459</v>
      </c>
      <c r="E1384" s="81">
        <v>40000</v>
      </c>
      <c r="F1384" s="94"/>
      <c r="G1384" s="111"/>
      <c r="H1384" s="80" t="s">
        <v>59</v>
      </c>
      <c r="I1384" s="80" t="s">
        <v>60</v>
      </c>
    </row>
    <row r="1385" spans="1:9" ht="15.75" x14ac:dyDescent="0.25">
      <c r="A1385" s="79" t="s">
        <v>1423</v>
      </c>
      <c r="B1385" s="79" t="s">
        <v>2030</v>
      </c>
      <c r="C1385" s="80" t="s">
        <v>588</v>
      </c>
      <c r="D1385" s="80" t="s">
        <v>535</v>
      </c>
      <c r="E1385" s="81">
        <v>40000</v>
      </c>
      <c r="F1385" s="94"/>
      <c r="G1385" s="111"/>
      <c r="H1385" s="80" t="s">
        <v>59</v>
      </c>
      <c r="I1385" s="80" t="s">
        <v>60</v>
      </c>
    </row>
    <row r="1386" spans="1:9" ht="15.75" x14ac:dyDescent="0.25">
      <c r="A1386" s="79" t="s">
        <v>4121</v>
      </c>
      <c r="B1386" s="79" t="s">
        <v>4122</v>
      </c>
      <c r="C1386" s="80" t="s">
        <v>588</v>
      </c>
      <c r="D1386" s="80" t="s">
        <v>535</v>
      </c>
      <c r="E1386" s="81">
        <v>40000</v>
      </c>
      <c r="F1386" s="94"/>
      <c r="G1386" s="111"/>
      <c r="H1386" s="80" t="s">
        <v>59</v>
      </c>
      <c r="I1386" s="80" t="s">
        <v>60</v>
      </c>
    </row>
    <row r="1387" spans="1:9" ht="15.75" x14ac:dyDescent="0.25">
      <c r="A1387" s="79" t="s">
        <v>4479</v>
      </c>
      <c r="B1387" s="79" t="s">
        <v>4480</v>
      </c>
      <c r="C1387" s="80" t="s">
        <v>588</v>
      </c>
      <c r="D1387" s="80" t="s">
        <v>4481</v>
      </c>
      <c r="E1387" s="81">
        <v>40000</v>
      </c>
      <c r="F1387" s="94"/>
      <c r="G1387" s="111"/>
      <c r="H1387" s="80" t="s">
        <v>59</v>
      </c>
      <c r="I1387" s="80" t="s">
        <v>60</v>
      </c>
    </row>
    <row r="1388" spans="1:9" ht="15.75" x14ac:dyDescent="0.25">
      <c r="A1388" s="79" t="s">
        <v>4482</v>
      </c>
      <c r="B1388" s="79" t="s">
        <v>704</v>
      </c>
      <c r="C1388" s="80" t="s">
        <v>1654</v>
      </c>
      <c r="D1388" s="80" t="s">
        <v>1246</v>
      </c>
      <c r="E1388" s="81">
        <v>39780</v>
      </c>
      <c r="F1388" s="94"/>
      <c r="G1388" s="111"/>
      <c r="H1388" s="80" t="s">
        <v>14</v>
      </c>
      <c r="I1388" s="80" t="s">
        <v>15</v>
      </c>
    </row>
    <row r="1389" spans="1:9" ht="15.75" x14ac:dyDescent="0.25">
      <c r="A1389" s="86" t="s">
        <v>2057</v>
      </c>
      <c r="B1389" s="86" t="s">
        <v>821</v>
      </c>
      <c r="C1389" s="76" t="s">
        <v>1654</v>
      </c>
      <c r="D1389" s="76" t="s">
        <v>1246</v>
      </c>
      <c r="E1389" s="94">
        <v>39780</v>
      </c>
      <c r="F1389" s="94"/>
      <c r="G1389" s="111"/>
      <c r="H1389" s="76" t="s">
        <v>14</v>
      </c>
      <c r="I1389" s="76" t="s">
        <v>15</v>
      </c>
    </row>
    <row r="1390" spans="1:9" ht="15.75" x14ac:dyDescent="0.25">
      <c r="A1390" s="79" t="s">
        <v>3812</v>
      </c>
      <c r="B1390" s="79" t="s">
        <v>1482</v>
      </c>
      <c r="C1390" s="80" t="s">
        <v>2534</v>
      </c>
      <c r="D1390" s="80" t="s">
        <v>2740</v>
      </c>
      <c r="E1390" s="81">
        <v>39780</v>
      </c>
      <c r="F1390" s="94"/>
      <c r="G1390" s="111"/>
      <c r="H1390" s="80" t="s">
        <v>14</v>
      </c>
      <c r="I1390" s="80" t="s">
        <v>15</v>
      </c>
    </row>
    <row r="1391" spans="1:9" ht="15.75" x14ac:dyDescent="0.25">
      <c r="A1391" s="86" t="s">
        <v>4483</v>
      </c>
      <c r="B1391" s="86" t="s">
        <v>118</v>
      </c>
      <c r="C1391" s="76" t="s">
        <v>4484</v>
      </c>
      <c r="D1391" s="76" t="s">
        <v>189</v>
      </c>
      <c r="E1391" s="94">
        <v>39662</v>
      </c>
      <c r="F1391" s="94"/>
      <c r="G1391" s="111"/>
      <c r="H1391" s="76" t="s">
        <v>14</v>
      </c>
      <c r="I1391" s="76" t="s">
        <v>15</v>
      </c>
    </row>
    <row r="1392" spans="1:9" ht="15.75" x14ac:dyDescent="0.25">
      <c r="A1392" s="79" t="s">
        <v>2502</v>
      </c>
      <c r="B1392" s="79" t="s">
        <v>628</v>
      </c>
      <c r="C1392" s="80" t="s">
        <v>2503</v>
      </c>
      <c r="D1392" s="80" t="s">
        <v>297</v>
      </c>
      <c r="E1392" s="81">
        <v>39635</v>
      </c>
      <c r="F1392" s="81">
        <v>900</v>
      </c>
      <c r="G1392" s="111"/>
      <c r="H1392" s="80" t="s">
        <v>59</v>
      </c>
      <c r="I1392" s="80" t="s">
        <v>60</v>
      </c>
    </row>
    <row r="1393" spans="1:9" ht="15.75" x14ac:dyDescent="0.25">
      <c r="A1393" s="79" t="s">
        <v>3790</v>
      </c>
      <c r="B1393" s="79" t="s">
        <v>3791</v>
      </c>
      <c r="C1393" s="80" t="s">
        <v>588</v>
      </c>
      <c r="D1393" s="80" t="s">
        <v>916</v>
      </c>
      <c r="E1393" s="81">
        <v>39578</v>
      </c>
      <c r="F1393" s="94"/>
      <c r="G1393" s="111"/>
      <c r="H1393" s="80" t="s">
        <v>59</v>
      </c>
      <c r="I1393" s="80" t="s">
        <v>60</v>
      </c>
    </row>
    <row r="1394" spans="1:9" ht="15.75" x14ac:dyDescent="0.25">
      <c r="A1394" s="79" t="s">
        <v>989</v>
      </c>
      <c r="B1394" s="79" t="s">
        <v>1100</v>
      </c>
      <c r="C1394" s="80" t="s">
        <v>588</v>
      </c>
      <c r="D1394" s="80" t="s">
        <v>297</v>
      </c>
      <c r="E1394" s="81">
        <v>39554</v>
      </c>
      <c r="F1394" s="94"/>
      <c r="G1394" s="111"/>
      <c r="H1394" s="80" t="s">
        <v>59</v>
      </c>
      <c r="I1394" s="80" t="s">
        <v>60</v>
      </c>
    </row>
    <row r="1395" spans="1:9" ht="15.75" x14ac:dyDescent="0.25">
      <c r="A1395" s="79" t="s">
        <v>313</v>
      </c>
      <c r="B1395" s="79" t="s">
        <v>2024</v>
      </c>
      <c r="C1395" s="80" t="s">
        <v>2491</v>
      </c>
      <c r="D1395" s="80" t="s">
        <v>1665</v>
      </c>
      <c r="E1395" s="81">
        <v>39544</v>
      </c>
      <c r="F1395" s="94"/>
      <c r="G1395" s="111"/>
      <c r="H1395" s="80" t="s">
        <v>14</v>
      </c>
      <c r="I1395" s="80" t="s">
        <v>15</v>
      </c>
    </row>
    <row r="1396" spans="1:9" ht="15.75" x14ac:dyDescent="0.25">
      <c r="A1396" s="79" t="s">
        <v>2458</v>
      </c>
      <c r="B1396" s="79" t="s">
        <v>307</v>
      </c>
      <c r="C1396" s="80" t="s">
        <v>588</v>
      </c>
      <c r="D1396" s="80" t="s">
        <v>297</v>
      </c>
      <c r="E1396" s="81">
        <v>39488</v>
      </c>
      <c r="F1396" s="94"/>
      <c r="G1396" s="111"/>
      <c r="H1396" s="80" t="s">
        <v>59</v>
      </c>
      <c r="I1396" s="80" t="s">
        <v>60</v>
      </c>
    </row>
    <row r="1397" spans="1:9" ht="15.75" x14ac:dyDescent="0.25">
      <c r="A1397" s="79" t="s">
        <v>4485</v>
      </c>
      <c r="B1397" s="79" t="s">
        <v>184</v>
      </c>
      <c r="C1397" s="80" t="s">
        <v>588</v>
      </c>
      <c r="D1397" s="80" t="s">
        <v>916</v>
      </c>
      <c r="E1397" s="81">
        <v>39468</v>
      </c>
      <c r="F1397" s="94"/>
      <c r="G1397" s="111"/>
      <c r="H1397" s="80" t="s">
        <v>59</v>
      </c>
      <c r="I1397" s="80" t="s">
        <v>60</v>
      </c>
    </row>
    <row r="1398" spans="1:9" ht="15.75" x14ac:dyDescent="0.25">
      <c r="A1398" s="79" t="s">
        <v>2339</v>
      </c>
      <c r="B1398" s="79" t="s">
        <v>35</v>
      </c>
      <c r="C1398" s="80" t="s">
        <v>588</v>
      </c>
      <c r="D1398" s="80" t="s">
        <v>2340</v>
      </c>
      <c r="E1398" s="81">
        <v>39393</v>
      </c>
      <c r="F1398" s="94"/>
      <c r="G1398" s="111"/>
      <c r="H1398" s="80" t="s">
        <v>59</v>
      </c>
      <c r="I1398" s="80" t="s">
        <v>60</v>
      </c>
    </row>
    <row r="1399" spans="1:9" ht="15.75" x14ac:dyDescent="0.25">
      <c r="A1399" s="79" t="s">
        <v>611</v>
      </c>
      <c r="B1399" s="79" t="s">
        <v>2520</v>
      </c>
      <c r="C1399" s="80" t="s">
        <v>2594</v>
      </c>
      <c r="D1399" s="80" t="s">
        <v>1045</v>
      </c>
      <c r="E1399" s="81">
        <v>39390</v>
      </c>
      <c r="F1399" s="94"/>
      <c r="G1399" s="111"/>
      <c r="H1399" s="80" t="s">
        <v>14</v>
      </c>
      <c r="I1399" s="80" t="s">
        <v>15</v>
      </c>
    </row>
    <row r="1400" spans="1:9" ht="15.75" x14ac:dyDescent="0.25">
      <c r="A1400" s="79" t="s">
        <v>2618</v>
      </c>
      <c r="B1400" s="79" t="s">
        <v>1328</v>
      </c>
      <c r="C1400" s="80" t="s">
        <v>3056</v>
      </c>
      <c r="D1400" s="80" t="s">
        <v>211</v>
      </c>
      <c r="E1400" s="81">
        <v>39385</v>
      </c>
      <c r="F1400" s="94"/>
      <c r="G1400" s="111"/>
      <c r="H1400" s="80" t="s">
        <v>59</v>
      </c>
      <c r="I1400" s="80" t="s">
        <v>60</v>
      </c>
    </row>
    <row r="1401" spans="1:9" ht="15.75" x14ac:dyDescent="0.25">
      <c r="A1401" s="86" t="s">
        <v>4128</v>
      </c>
      <c r="B1401" s="86" t="s">
        <v>4129</v>
      </c>
      <c r="C1401" s="76" t="s">
        <v>782</v>
      </c>
      <c r="D1401" s="76" t="s">
        <v>508</v>
      </c>
      <c r="E1401" s="94">
        <v>39228</v>
      </c>
      <c r="F1401" s="94"/>
      <c r="G1401" s="111"/>
      <c r="H1401" s="76" t="s">
        <v>59</v>
      </c>
      <c r="I1401" s="80" t="s">
        <v>60</v>
      </c>
    </row>
    <row r="1402" spans="1:9" ht="15.75" x14ac:dyDescent="0.25">
      <c r="A1402" s="86" t="s">
        <v>2092</v>
      </c>
      <c r="B1402" s="86" t="s">
        <v>1256</v>
      </c>
      <c r="C1402" s="76" t="s">
        <v>2093</v>
      </c>
      <c r="D1402" s="76" t="s">
        <v>163</v>
      </c>
      <c r="E1402" s="94">
        <v>39171</v>
      </c>
      <c r="F1402" s="94"/>
      <c r="G1402" s="111"/>
      <c r="H1402" s="76" t="s">
        <v>14</v>
      </c>
      <c r="I1402" s="76" t="s">
        <v>15</v>
      </c>
    </row>
    <row r="1403" spans="1:9" ht="15.75" x14ac:dyDescent="0.25">
      <c r="A1403" s="79" t="s">
        <v>1944</v>
      </c>
      <c r="B1403" s="79" t="s">
        <v>1945</v>
      </c>
      <c r="C1403" s="80" t="s">
        <v>782</v>
      </c>
      <c r="D1403" s="80" t="s">
        <v>527</v>
      </c>
      <c r="E1403" s="81">
        <v>39155</v>
      </c>
      <c r="F1403" s="94"/>
      <c r="G1403" s="111"/>
      <c r="H1403" s="80" t="s">
        <v>59</v>
      </c>
      <c r="I1403" s="80" t="s">
        <v>60</v>
      </c>
    </row>
    <row r="1404" spans="1:9" ht="15.75" x14ac:dyDescent="0.25">
      <c r="A1404" s="86" t="s">
        <v>2848</v>
      </c>
      <c r="B1404" s="86" t="s">
        <v>2849</v>
      </c>
      <c r="C1404" s="76" t="s">
        <v>3814</v>
      </c>
      <c r="D1404" s="76" t="s">
        <v>1702</v>
      </c>
      <c r="E1404" s="94">
        <v>39148</v>
      </c>
      <c r="F1404" s="94"/>
      <c r="G1404" s="111"/>
      <c r="H1404" s="76" t="s">
        <v>14</v>
      </c>
      <c r="I1404" s="76" t="s">
        <v>15</v>
      </c>
    </row>
    <row r="1405" spans="1:9" ht="15.75" x14ac:dyDescent="0.25">
      <c r="A1405" s="79" t="s">
        <v>2963</v>
      </c>
      <c r="B1405" s="79" t="s">
        <v>893</v>
      </c>
      <c r="C1405" s="80" t="s">
        <v>2964</v>
      </c>
      <c r="D1405" s="80" t="s">
        <v>493</v>
      </c>
      <c r="E1405" s="81">
        <v>39135</v>
      </c>
      <c r="F1405" s="94"/>
      <c r="G1405" s="111"/>
      <c r="H1405" s="80" t="s">
        <v>14</v>
      </c>
      <c r="I1405" s="80" t="s">
        <v>15</v>
      </c>
    </row>
    <row r="1406" spans="1:9" ht="15.75" x14ac:dyDescent="0.25">
      <c r="A1406" s="79" t="s">
        <v>2953</v>
      </c>
      <c r="B1406" s="79" t="s">
        <v>127</v>
      </c>
      <c r="C1406" s="80" t="s">
        <v>2954</v>
      </c>
      <c r="D1406" s="80" t="s">
        <v>37</v>
      </c>
      <c r="E1406" s="81">
        <v>39000</v>
      </c>
      <c r="F1406" s="94"/>
      <c r="G1406" s="111"/>
      <c r="H1406" s="80" t="s">
        <v>14</v>
      </c>
      <c r="I1406" s="80" t="s">
        <v>15</v>
      </c>
    </row>
    <row r="1407" spans="1:9" ht="15.75" x14ac:dyDescent="0.25">
      <c r="A1407" s="79" t="s">
        <v>4486</v>
      </c>
      <c r="B1407" s="79" t="s">
        <v>2453</v>
      </c>
      <c r="C1407" s="80" t="s">
        <v>588</v>
      </c>
      <c r="D1407" s="80" t="s">
        <v>297</v>
      </c>
      <c r="E1407" s="81">
        <v>39000</v>
      </c>
      <c r="F1407" s="94"/>
      <c r="G1407" s="111"/>
      <c r="H1407" s="80" t="s">
        <v>59</v>
      </c>
      <c r="I1407" s="80" t="s">
        <v>60</v>
      </c>
    </row>
    <row r="1408" spans="1:9" ht="15.75" x14ac:dyDescent="0.25">
      <c r="A1408" s="86" t="s">
        <v>614</v>
      </c>
      <c r="B1408" s="86" t="s">
        <v>609</v>
      </c>
      <c r="C1408" s="76" t="s">
        <v>2503</v>
      </c>
      <c r="D1408" s="76" t="s">
        <v>297</v>
      </c>
      <c r="E1408" s="94">
        <v>39000</v>
      </c>
      <c r="F1408" s="81">
        <v>1200</v>
      </c>
      <c r="G1408" s="111"/>
      <c r="H1408" s="76" t="s">
        <v>59</v>
      </c>
      <c r="I1408" s="80" t="s">
        <v>60</v>
      </c>
    </row>
    <row r="1409" spans="1:9" ht="15.75" x14ac:dyDescent="0.25">
      <c r="A1409" s="79" t="s">
        <v>4487</v>
      </c>
      <c r="B1409" s="79" t="s">
        <v>4488</v>
      </c>
      <c r="C1409" s="80" t="s">
        <v>588</v>
      </c>
      <c r="D1409" s="80" t="s">
        <v>297</v>
      </c>
      <c r="E1409" s="81">
        <v>39000</v>
      </c>
      <c r="F1409" s="94"/>
      <c r="G1409" s="111"/>
      <c r="H1409" s="80" t="s">
        <v>59</v>
      </c>
      <c r="I1409" s="80" t="s">
        <v>60</v>
      </c>
    </row>
    <row r="1410" spans="1:9" ht="15.75" x14ac:dyDescent="0.25">
      <c r="A1410" s="79" t="s">
        <v>4489</v>
      </c>
      <c r="B1410" s="79" t="s">
        <v>1959</v>
      </c>
      <c r="C1410" s="80" t="s">
        <v>588</v>
      </c>
      <c r="D1410" s="80" t="s">
        <v>302</v>
      </c>
      <c r="E1410" s="81">
        <v>39000</v>
      </c>
      <c r="F1410" s="94"/>
      <c r="G1410" s="111"/>
      <c r="H1410" s="80" t="s">
        <v>59</v>
      </c>
      <c r="I1410" s="80" t="s">
        <v>60</v>
      </c>
    </row>
    <row r="1411" spans="1:9" ht="15.75" x14ac:dyDescent="0.25">
      <c r="A1411" s="79" t="s">
        <v>4490</v>
      </c>
      <c r="B1411" s="79" t="s">
        <v>836</v>
      </c>
      <c r="C1411" s="80" t="s">
        <v>588</v>
      </c>
      <c r="D1411" s="80" t="s">
        <v>302</v>
      </c>
      <c r="E1411" s="81">
        <v>39000</v>
      </c>
      <c r="F1411" s="94"/>
      <c r="G1411" s="111"/>
      <c r="H1411" s="80" t="s">
        <v>59</v>
      </c>
      <c r="I1411" s="80" t="s">
        <v>60</v>
      </c>
    </row>
    <row r="1412" spans="1:9" ht="15.75" x14ac:dyDescent="0.25">
      <c r="A1412" s="79" t="s">
        <v>204</v>
      </c>
      <c r="B1412" s="79" t="s">
        <v>2908</v>
      </c>
      <c r="C1412" s="80" t="s">
        <v>588</v>
      </c>
      <c r="D1412" s="80" t="s">
        <v>535</v>
      </c>
      <c r="E1412" s="81">
        <v>39000</v>
      </c>
      <c r="F1412" s="94"/>
      <c r="G1412" s="111"/>
      <c r="H1412" s="80" t="s">
        <v>59</v>
      </c>
      <c r="I1412" s="80" t="s">
        <v>60</v>
      </c>
    </row>
    <row r="1413" spans="1:9" ht="15.75" x14ac:dyDescent="0.25">
      <c r="A1413" s="79" t="s">
        <v>4491</v>
      </c>
      <c r="B1413" s="79" t="s">
        <v>319</v>
      </c>
      <c r="C1413" s="80" t="s">
        <v>588</v>
      </c>
      <c r="D1413" s="80" t="s">
        <v>2582</v>
      </c>
      <c r="E1413" s="81">
        <v>38950</v>
      </c>
      <c r="F1413" s="94"/>
      <c r="G1413" s="111"/>
      <c r="H1413" s="80" t="s">
        <v>59</v>
      </c>
      <c r="I1413" s="80" t="s">
        <v>60</v>
      </c>
    </row>
    <row r="1414" spans="1:9" ht="15.75" x14ac:dyDescent="0.25">
      <c r="A1414" s="79" t="s">
        <v>2025</v>
      </c>
      <c r="B1414" s="79" t="s">
        <v>2026</v>
      </c>
      <c r="C1414" s="80" t="s">
        <v>588</v>
      </c>
      <c r="D1414" s="80" t="s">
        <v>221</v>
      </c>
      <c r="E1414" s="81">
        <v>38950</v>
      </c>
      <c r="F1414" s="94"/>
      <c r="G1414" s="111"/>
      <c r="H1414" s="80" t="s">
        <v>59</v>
      </c>
      <c r="I1414" s="80" t="s">
        <v>60</v>
      </c>
    </row>
    <row r="1415" spans="1:9" ht="15.75" x14ac:dyDescent="0.25">
      <c r="A1415" s="86" t="s">
        <v>2395</v>
      </c>
      <c r="B1415" s="86" t="s">
        <v>91</v>
      </c>
      <c r="C1415" s="76" t="s">
        <v>2396</v>
      </c>
      <c r="D1415" s="76" t="s">
        <v>37</v>
      </c>
      <c r="E1415" s="94">
        <v>38945</v>
      </c>
      <c r="F1415" s="94"/>
      <c r="G1415" s="111"/>
      <c r="H1415" s="76" t="s">
        <v>14</v>
      </c>
      <c r="I1415" s="76" t="s">
        <v>15</v>
      </c>
    </row>
    <row r="1416" spans="1:9" ht="15.75" x14ac:dyDescent="0.25">
      <c r="A1416" s="79" t="s">
        <v>1237</v>
      </c>
      <c r="B1416" s="79" t="s">
        <v>2320</v>
      </c>
      <c r="C1416" s="80" t="s">
        <v>588</v>
      </c>
      <c r="D1416" s="80" t="s">
        <v>916</v>
      </c>
      <c r="E1416" s="81">
        <v>38799</v>
      </c>
      <c r="F1416" s="94"/>
      <c r="G1416" s="111"/>
      <c r="H1416" s="80" t="s">
        <v>59</v>
      </c>
      <c r="I1416" s="80" t="s">
        <v>60</v>
      </c>
    </row>
    <row r="1417" spans="1:9" ht="15.75" x14ac:dyDescent="0.25">
      <c r="A1417" s="79" t="s">
        <v>2474</v>
      </c>
      <c r="B1417" s="79" t="s">
        <v>1482</v>
      </c>
      <c r="C1417" s="80" t="s">
        <v>3816</v>
      </c>
      <c r="D1417" s="80" t="s">
        <v>435</v>
      </c>
      <c r="E1417" s="81">
        <v>38760</v>
      </c>
      <c r="F1417" s="94"/>
      <c r="G1417" s="111"/>
      <c r="H1417" s="80" t="s">
        <v>14</v>
      </c>
      <c r="I1417" s="80" t="s">
        <v>15</v>
      </c>
    </row>
    <row r="1418" spans="1:9" ht="15.75" x14ac:dyDescent="0.25">
      <c r="A1418" s="79" t="s">
        <v>2880</v>
      </c>
      <c r="B1418" s="79" t="s">
        <v>2881</v>
      </c>
      <c r="C1418" s="80" t="s">
        <v>782</v>
      </c>
      <c r="D1418" s="80" t="s">
        <v>280</v>
      </c>
      <c r="E1418" s="81">
        <v>38698</v>
      </c>
      <c r="F1418" s="94"/>
      <c r="G1418" s="111"/>
      <c r="H1418" s="80" t="s">
        <v>59</v>
      </c>
      <c r="I1418" s="80" t="s">
        <v>60</v>
      </c>
    </row>
    <row r="1419" spans="1:9" ht="15.75" x14ac:dyDescent="0.25">
      <c r="A1419" s="79" t="s">
        <v>2222</v>
      </c>
      <c r="B1419" s="79" t="s">
        <v>4492</v>
      </c>
      <c r="C1419" s="80" t="s">
        <v>4493</v>
      </c>
      <c r="D1419" s="80" t="s">
        <v>1665</v>
      </c>
      <c r="E1419" s="81">
        <v>38556</v>
      </c>
      <c r="F1419" s="94"/>
      <c r="G1419" s="111"/>
      <c r="H1419" s="80" t="s">
        <v>14</v>
      </c>
      <c r="I1419" s="80" t="s">
        <v>15</v>
      </c>
    </row>
    <row r="1420" spans="1:9" ht="15.75" x14ac:dyDescent="0.25">
      <c r="A1420" s="79" t="s">
        <v>4494</v>
      </c>
      <c r="B1420" s="79" t="s">
        <v>50</v>
      </c>
      <c r="C1420" s="80" t="s">
        <v>588</v>
      </c>
      <c r="D1420" s="80" t="s">
        <v>3880</v>
      </c>
      <c r="E1420" s="81">
        <v>38500</v>
      </c>
      <c r="F1420" s="94"/>
      <c r="G1420" s="111"/>
      <c r="H1420" s="80" t="s">
        <v>59</v>
      </c>
      <c r="I1420" s="80" t="s">
        <v>60</v>
      </c>
    </row>
    <row r="1421" spans="1:9" ht="15.75" x14ac:dyDescent="0.25">
      <c r="A1421" s="79" t="s">
        <v>2335</v>
      </c>
      <c r="B1421" s="79" t="s">
        <v>836</v>
      </c>
      <c r="C1421" s="80" t="s">
        <v>588</v>
      </c>
      <c r="D1421" s="80" t="s">
        <v>916</v>
      </c>
      <c r="E1421" s="81">
        <v>38438</v>
      </c>
      <c r="F1421" s="94"/>
      <c r="G1421" s="111"/>
      <c r="H1421" s="80" t="s">
        <v>59</v>
      </c>
      <c r="I1421" s="80" t="s">
        <v>60</v>
      </c>
    </row>
    <row r="1422" spans="1:9" ht="15.75" x14ac:dyDescent="0.25">
      <c r="A1422" s="79" t="s">
        <v>2130</v>
      </c>
      <c r="B1422" s="79" t="s">
        <v>1157</v>
      </c>
      <c r="C1422" s="80" t="s">
        <v>2948</v>
      </c>
      <c r="D1422" s="80" t="s">
        <v>505</v>
      </c>
      <c r="E1422" s="81">
        <v>38211</v>
      </c>
      <c r="F1422" s="94"/>
      <c r="G1422" s="81"/>
      <c r="H1422" s="80" t="s">
        <v>14</v>
      </c>
      <c r="I1422" s="80" t="s">
        <v>15</v>
      </c>
    </row>
    <row r="1423" spans="1:9" ht="15.75" x14ac:dyDescent="0.25">
      <c r="A1423" s="79" t="s">
        <v>2341</v>
      </c>
      <c r="B1423" s="79" t="s">
        <v>781</v>
      </c>
      <c r="C1423" s="80" t="s">
        <v>588</v>
      </c>
      <c r="D1423" s="80" t="s">
        <v>508</v>
      </c>
      <c r="E1423" s="81">
        <v>38198</v>
      </c>
      <c r="F1423" s="94"/>
      <c r="G1423" s="111"/>
      <c r="H1423" s="80" t="s">
        <v>59</v>
      </c>
      <c r="I1423" s="80" t="s">
        <v>60</v>
      </c>
    </row>
    <row r="1424" spans="1:9" ht="15.75" x14ac:dyDescent="0.25">
      <c r="A1424" s="79" t="s">
        <v>2342</v>
      </c>
      <c r="B1424" s="79" t="s">
        <v>74</v>
      </c>
      <c r="C1424" s="80" t="s">
        <v>588</v>
      </c>
      <c r="D1424" s="80" t="s">
        <v>508</v>
      </c>
      <c r="E1424" s="81">
        <v>38198</v>
      </c>
      <c r="F1424" s="94"/>
      <c r="G1424" s="111"/>
      <c r="H1424" s="80" t="s">
        <v>59</v>
      </c>
      <c r="I1424" s="80" t="s">
        <v>60</v>
      </c>
    </row>
    <row r="1425" spans="1:9" ht="15.75" x14ac:dyDescent="0.25">
      <c r="A1425" s="86" t="s">
        <v>4128</v>
      </c>
      <c r="B1425" s="86" t="s">
        <v>1761</v>
      </c>
      <c r="C1425" s="76" t="s">
        <v>588</v>
      </c>
      <c r="D1425" s="76" t="s">
        <v>508</v>
      </c>
      <c r="E1425" s="94">
        <v>38197</v>
      </c>
      <c r="F1425" s="94"/>
      <c r="G1425" s="111"/>
      <c r="H1425" s="76" t="s">
        <v>59</v>
      </c>
      <c r="I1425" s="80" t="s">
        <v>60</v>
      </c>
    </row>
    <row r="1426" spans="1:9" ht="15.75" x14ac:dyDescent="0.25">
      <c r="A1426" s="86" t="s">
        <v>2030</v>
      </c>
      <c r="B1426" s="86" t="s">
        <v>1484</v>
      </c>
      <c r="C1426" s="76" t="s">
        <v>4162</v>
      </c>
      <c r="D1426" s="76" t="s">
        <v>1272</v>
      </c>
      <c r="E1426" s="94">
        <v>38156</v>
      </c>
      <c r="F1426" s="94"/>
      <c r="G1426" s="111"/>
      <c r="H1426" s="76" t="s">
        <v>14</v>
      </c>
      <c r="I1426" s="76" t="s">
        <v>15</v>
      </c>
    </row>
    <row r="1427" spans="1:9" ht="15.75" x14ac:dyDescent="0.25">
      <c r="A1427" s="79" t="s">
        <v>2979</v>
      </c>
      <c r="B1427" s="79" t="s">
        <v>553</v>
      </c>
      <c r="C1427" s="80" t="s">
        <v>2980</v>
      </c>
      <c r="D1427" s="80" t="s">
        <v>1326</v>
      </c>
      <c r="E1427" s="81">
        <v>38117</v>
      </c>
      <c r="F1427" s="94"/>
      <c r="G1427" s="111"/>
      <c r="H1427" s="80" t="s">
        <v>14</v>
      </c>
      <c r="I1427" s="80" t="s">
        <v>15</v>
      </c>
    </row>
    <row r="1428" spans="1:9" ht="15.75" x14ac:dyDescent="0.25">
      <c r="A1428" s="79" t="s">
        <v>2123</v>
      </c>
      <c r="B1428" s="79" t="s">
        <v>2124</v>
      </c>
      <c r="C1428" s="80" t="s">
        <v>359</v>
      </c>
      <c r="D1428" s="80" t="s">
        <v>1476</v>
      </c>
      <c r="E1428" s="81">
        <v>38099</v>
      </c>
      <c r="F1428" s="94"/>
      <c r="G1428" s="111"/>
      <c r="H1428" s="80" t="s">
        <v>14</v>
      </c>
      <c r="I1428" s="80" t="s">
        <v>15</v>
      </c>
    </row>
    <row r="1429" spans="1:9" ht="15.75" x14ac:dyDescent="0.25">
      <c r="A1429" s="79" t="s">
        <v>250</v>
      </c>
      <c r="B1429" s="79" t="s">
        <v>139</v>
      </c>
      <c r="C1429" s="80" t="s">
        <v>2989</v>
      </c>
      <c r="D1429" s="80" t="s">
        <v>37</v>
      </c>
      <c r="E1429" s="81">
        <v>38063</v>
      </c>
      <c r="F1429" s="94"/>
      <c r="G1429" s="111"/>
      <c r="H1429" s="80" t="s">
        <v>14</v>
      </c>
      <c r="I1429" s="80" t="s">
        <v>15</v>
      </c>
    </row>
    <row r="1430" spans="1:9" ht="15.75" x14ac:dyDescent="0.25">
      <c r="A1430" s="86" t="s">
        <v>2274</v>
      </c>
      <c r="B1430" s="86" t="s">
        <v>4495</v>
      </c>
      <c r="C1430" s="76" t="s">
        <v>588</v>
      </c>
      <c r="D1430" s="76" t="s">
        <v>373</v>
      </c>
      <c r="E1430" s="94">
        <v>38047</v>
      </c>
      <c r="F1430" s="94"/>
      <c r="G1430" s="111"/>
      <c r="H1430" s="76" t="s">
        <v>59</v>
      </c>
      <c r="I1430" s="80" t="s">
        <v>60</v>
      </c>
    </row>
    <row r="1431" spans="1:9" ht="15.75" x14ac:dyDescent="0.25">
      <c r="A1431" s="86" t="s">
        <v>2020</v>
      </c>
      <c r="B1431" s="86" t="s">
        <v>4477</v>
      </c>
      <c r="C1431" s="76" t="s">
        <v>782</v>
      </c>
      <c r="D1431" s="76" t="s">
        <v>514</v>
      </c>
      <c r="E1431" s="94">
        <v>38013</v>
      </c>
      <c r="F1431" s="94"/>
      <c r="G1431" s="111"/>
      <c r="H1431" s="76" t="s">
        <v>59</v>
      </c>
      <c r="I1431" s="80" t="s">
        <v>60</v>
      </c>
    </row>
    <row r="1432" spans="1:9" ht="15.75" x14ac:dyDescent="0.25">
      <c r="A1432" s="79" t="s">
        <v>2719</v>
      </c>
      <c r="B1432" s="79" t="s">
        <v>4496</v>
      </c>
      <c r="C1432" s="80" t="s">
        <v>588</v>
      </c>
      <c r="D1432" s="80" t="s">
        <v>1082</v>
      </c>
      <c r="E1432" s="81">
        <v>38000</v>
      </c>
      <c r="F1432" s="94"/>
      <c r="G1432" s="111"/>
      <c r="H1432" s="80" t="s">
        <v>59</v>
      </c>
      <c r="I1432" s="80" t="s">
        <v>60</v>
      </c>
    </row>
    <row r="1433" spans="1:9" ht="15.75" x14ac:dyDescent="0.25">
      <c r="A1433" s="79" t="s">
        <v>4497</v>
      </c>
      <c r="B1433" s="79" t="s">
        <v>361</v>
      </c>
      <c r="C1433" s="80" t="s">
        <v>588</v>
      </c>
      <c r="D1433" s="80" t="s">
        <v>1082</v>
      </c>
      <c r="E1433" s="81">
        <v>38000</v>
      </c>
      <c r="F1433" s="94"/>
      <c r="G1433" s="111"/>
      <c r="H1433" s="80" t="s">
        <v>59</v>
      </c>
      <c r="I1433" s="80" t="s">
        <v>60</v>
      </c>
    </row>
    <row r="1434" spans="1:9" ht="15.75" x14ac:dyDescent="0.25">
      <c r="A1434" s="79" t="s">
        <v>1148</v>
      </c>
      <c r="B1434" s="79" t="s">
        <v>4498</v>
      </c>
      <c r="C1434" s="80" t="s">
        <v>588</v>
      </c>
      <c r="D1434" s="80" t="s">
        <v>2582</v>
      </c>
      <c r="E1434" s="81">
        <v>38000</v>
      </c>
      <c r="F1434" s="94"/>
      <c r="G1434" s="111"/>
      <c r="H1434" s="80" t="s">
        <v>59</v>
      </c>
      <c r="I1434" s="80" t="s">
        <v>60</v>
      </c>
    </row>
    <row r="1435" spans="1:9" ht="15.75" x14ac:dyDescent="0.25">
      <c r="A1435" s="79" t="s">
        <v>2148</v>
      </c>
      <c r="B1435" s="79" t="s">
        <v>2149</v>
      </c>
      <c r="C1435" s="80" t="s">
        <v>588</v>
      </c>
      <c r="D1435" s="80" t="s">
        <v>221</v>
      </c>
      <c r="E1435" s="81">
        <v>38000</v>
      </c>
      <c r="F1435" s="94"/>
      <c r="G1435" s="111"/>
      <c r="H1435" s="80" t="s">
        <v>59</v>
      </c>
      <c r="I1435" s="80" t="s">
        <v>60</v>
      </c>
    </row>
    <row r="1436" spans="1:9" ht="15.75" x14ac:dyDescent="0.25">
      <c r="A1436" s="79" t="s">
        <v>4151</v>
      </c>
      <c r="B1436" s="79" t="s">
        <v>918</v>
      </c>
      <c r="C1436" s="80" t="s">
        <v>588</v>
      </c>
      <c r="D1436" s="80" t="s">
        <v>297</v>
      </c>
      <c r="E1436" s="81">
        <v>38000</v>
      </c>
      <c r="F1436" s="94"/>
      <c r="G1436" s="111"/>
      <c r="H1436" s="80" t="s">
        <v>59</v>
      </c>
      <c r="I1436" s="80" t="s">
        <v>60</v>
      </c>
    </row>
    <row r="1437" spans="1:9" ht="15.75" x14ac:dyDescent="0.25">
      <c r="A1437" s="79" t="s">
        <v>848</v>
      </c>
      <c r="B1437" s="79" t="s">
        <v>4499</v>
      </c>
      <c r="C1437" s="80" t="s">
        <v>588</v>
      </c>
      <c r="D1437" s="80" t="s">
        <v>297</v>
      </c>
      <c r="E1437" s="81">
        <v>38000</v>
      </c>
      <c r="F1437" s="94"/>
      <c r="G1437" s="111"/>
      <c r="H1437" s="80" t="s">
        <v>59</v>
      </c>
      <c r="I1437" s="80" t="s">
        <v>60</v>
      </c>
    </row>
    <row r="1438" spans="1:9" ht="15.75" x14ac:dyDescent="0.25">
      <c r="A1438" s="79" t="s">
        <v>1877</v>
      </c>
      <c r="B1438" s="79" t="s">
        <v>990</v>
      </c>
      <c r="C1438" s="80" t="s">
        <v>588</v>
      </c>
      <c r="D1438" s="80" t="s">
        <v>189</v>
      </c>
      <c r="E1438" s="81">
        <v>38000</v>
      </c>
      <c r="F1438" s="94"/>
      <c r="G1438" s="111"/>
      <c r="H1438" s="80" t="s">
        <v>59</v>
      </c>
      <c r="I1438" s="80" t="s">
        <v>60</v>
      </c>
    </row>
    <row r="1439" spans="1:9" ht="15.75" x14ac:dyDescent="0.25">
      <c r="A1439" s="79" t="s">
        <v>1506</v>
      </c>
      <c r="B1439" s="79" t="s">
        <v>55</v>
      </c>
      <c r="C1439" s="80" t="s">
        <v>588</v>
      </c>
      <c r="D1439" s="80" t="s">
        <v>261</v>
      </c>
      <c r="E1439" s="81">
        <v>38000</v>
      </c>
      <c r="F1439" s="94"/>
      <c r="G1439" s="111"/>
      <c r="H1439" s="80" t="s">
        <v>59</v>
      </c>
      <c r="I1439" s="80" t="s">
        <v>60</v>
      </c>
    </row>
    <row r="1440" spans="1:9" ht="15.75" x14ac:dyDescent="0.25">
      <c r="A1440" s="79" t="s">
        <v>4500</v>
      </c>
      <c r="B1440" s="79" t="s">
        <v>62</v>
      </c>
      <c r="C1440" s="80" t="s">
        <v>4501</v>
      </c>
      <c r="D1440" s="80" t="s">
        <v>1322</v>
      </c>
      <c r="E1440" s="81">
        <v>37995</v>
      </c>
      <c r="F1440" s="94"/>
      <c r="G1440" s="111"/>
      <c r="H1440" s="80" t="s">
        <v>59</v>
      </c>
      <c r="I1440" s="80" t="s">
        <v>15</v>
      </c>
    </row>
    <row r="1441" spans="1:9" ht="15.75" x14ac:dyDescent="0.25">
      <c r="A1441" s="79" t="s">
        <v>4502</v>
      </c>
      <c r="B1441" s="79" t="s">
        <v>609</v>
      </c>
      <c r="C1441" s="80" t="s">
        <v>4503</v>
      </c>
      <c r="D1441" s="80" t="s">
        <v>1272</v>
      </c>
      <c r="E1441" s="81">
        <v>37984</v>
      </c>
      <c r="F1441" s="94"/>
      <c r="G1441" s="111"/>
      <c r="H1441" s="80" t="s">
        <v>14</v>
      </c>
      <c r="I1441" s="80" t="s">
        <v>15</v>
      </c>
    </row>
    <row r="1442" spans="1:9" ht="15.75" x14ac:dyDescent="0.25">
      <c r="A1442" s="79" t="s">
        <v>2074</v>
      </c>
      <c r="B1442" s="79" t="s">
        <v>340</v>
      </c>
      <c r="C1442" s="80" t="s">
        <v>2581</v>
      </c>
      <c r="D1442" s="80" t="s">
        <v>2582</v>
      </c>
      <c r="E1442" s="81">
        <v>37926</v>
      </c>
      <c r="F1442" s="94"/>
      <c r="G1442" s="111"/>
      <c r="H1442" s="80" t="s">
        <v>59</v>
      </c>
      <c r="I1442" s="80" t="s">
        <v>60</v>
      </c>
    </row>
    <row r="1443" spans="1:9" ht="15.75" x14ac:dyDescent="0.25">
      <c r="A1443" s="79" t="s">
        <v>4504</v>
      </c>
      <c r="B1443" s="79" t="s">
        <v>1379</v>
      </c>
      <c r="C1443" s="80" t="s">
        <v>588</v>
      </c>
      <c r="D1443" s="80" t="s">
        <v>385</v>
      </c>
      <c r="E1443" s="81">
        <v>37926</v>
      </c>
      <c r="F1443" s="94"/>
      <c r="G1443" s="111"/>
      <c r="H1443" s="80" t="s">
        <v>59</v>
      </c>
      <c r="I1443" s="80" t="s">
        <v>60</v>
      </c>
    </row>
    <row r="1444" spans="1:9" ht="15.75" x14ac:dyDescent="0.25">
      <c r="A1444" s="79" t="s">
        <v>3855</v>
      </c>
      <c r="B1444" s="79" t="s">
        <v>605</v>
      </c>
      <c r="C1444" s="80" t="s">
        <v>588</v>
      </c>
      <c r="D1444" s="80" t="s">
        <v>385</v>
      </c>
      <c r="E1444" s="81">
        <v>37926</v>
      </c>
      <c r="F1444" s="94"/>
      <c r="G1444" s="111"/>
      <c r="H1444" s="80" t="s">
        <v>59</v>
      </c>
      <c r="I1444" s="80" t="s">
        <v>60</v>
      </c>
    </row>
    <row r="1445" spans="1:9" ht="15.75" x14ac:dyDescent="0.25">
      <c r="A1445" s="86" t="s">
        <v>2335</v>
      </c>
      <c r="B1445" s="86" t="s">
        <v>2372</v>
      </c>
      <c r="C1445" s="76" t="s">
        <v>588</v>
      </c>
      <c r="D1445" s="76" t="s">
        <v>916</v>
      </c>
      <c r="E1445" s="94">
        <v>37906</v>
      </c>
      <c r="F1445" s="94"/>
      <c r="G1445" s="111"/>
      <c r="H1445" s="76" t="s">
        <v>59</v>
      </c>
      <c r="I1445" s="80" t="s">
        <v>60</v>
      </c>
    </row>
    <row r="1446" spans="1:9" ht="15.75" x14ac:dyDescent="0.25">
      <c r="A1446" s="79" t="s">
        <v>3179</v>
      </c>
      <c r="B1446" s="79" t="s">
        <v>1700</v>
      </c>
      <c r="C1446" s="80" t="s">
        <v>4166</v>
      </c>
      <c r="D1446" s="80" t="s">
        <v>1702</v>
      </c>
      <c r="E1446" s="81">
        <v>37882</v>
      </c>
      <c r="F1446" s="94"/>
      <c r="G1446" s="111"/>
      <c r="H1446" s="80" t="s">
        <v>14</v>
      </c>
      <c r="I1446" s="80" t="s">
        <v>15</v>
      </c>
    </row>
    <row r="1447" spans="1:9" ht="15.75" x14ac:dyDescent="0.25">
      <c r="A1447" s="79" t="s">
        <v>1728</v>
      </c>
      <c r="B1447" s="79" t="s">
        <v>1767</v>
      </c>
      <c r="C1447" s="80" t="s">
        <v>2529</v>
      </c>
      <c r="D1447" s="80" t="s">
        <v>1702</v>
      </c>
      <c r="E1447" s="81">
        <v>37826</v>
      </c>
      <c r="F1447" s="94"/>
      <c r="G1447" s="111"/>
      <c r="H1447" s="80" t="s">
        <v>14</v>
      </c>
      <c r="I1447" s="80" t="s">
        <v>15</v>
      </c>
    </row>
    <row r="1448" spans="1:9" ht="15.75" x14ac:dyDescent="0.25">
      <c r="A1448" s="79" t="s">
        <v>2229</v>
      </c>
      <c r="B1448" s="79" t="s">
        <v>462</v>
      </c>
      <c r="C1448" s="80" t="s">
        <v>588</v>
      </c>
      <c r="D1448" s="80" t="s">
        <v>280</v>
      </c>
      <c r="E1448" s="81">
        <v>37823</v>
      </c>
      <c r="F1448" s="94"/>
      <c r="G1448" s="94"/>
      <c r="H1448" s="80" t="s">
        <v>59</v>
      </c>
      <c r="I1448" s="80" t="s">
        <v>60</v>
      </c>
    </row>
    <row r="1449" spans="1:9" ht="15.75" x14ac:dyDescent="0.25">
      <c r="A1449" s="86" t="s">
        <v>1844</v>
      </c>
      <c r="B1449" s="86" t="s">
        <v>151</v>
      </c>
      <c r="C1449" s="76" t="s">
        <v>4163</v>
      </c>
      <c r="D1449" s="76" t="s">
        <v>1072</v>
      </c>
      <c r="E1449" s="94">
        <v>37768</v>
      </c>
      <c r="F1449" s="94"/>
      <c r="G1449" s="111"/>
      <c r="H1449" s="76" t="s">
        <v>14</v>
      </c>
      <c r="I1449" s="76" t="s">
        <v>15</v>
      </c>
    </row>
    <row r="1450" spans="1:9" ht="15.75" x14ac:dyDescent="0.25">
      <c r="A1450" s="79" t="s">
        <v>1747</v>
      </c>
      <c r="B1450" s="79" t="s">
        <v>55</v>
      </c>
      <c r="C1450" s="80" t="s">
        <v>2978</v>
      </c>
      <c r="D1450" s="80" t="s">
        <v>37</v>
      </c>
      <c r="E1450" s="81">
        <v>37740</v>
      </c>
      <c r="F1450" s="94"/>
      <c r="G1450" s="111"/>
      <c r="H1450" s="80" t="s">
        <v>14</v>
      </c>
      <c r="I1450" s="80" t="s">
        <v>15</v>
      </c>
    </row>
    <row r="1451" spans="1:9" ht="15.75" x14ac:dyDescent="0.25">
      <c r="A1451" s="86" t="s">
        <v>2385</v>
      </c>
      <c r="B1451" s="86" t="s">
        <v>1484</v>
      </c>
      <c r="C1451" s="76" t="s">
        <v>588</v>
      </c>
      <c r="D1451" s="76" t="s">
        <v>916</v>
      </c>
      <c r="E1451" s="94">
        <v>37720</v>
      </c>
      <c r="F1451" s="94"/>
      <c r="G1451" s="111"/>
      <c r="H1451" s="76" t="s">
        <v>59</v>
      </c>
      <c r="I1451" s="80" t="s">
        <v>60</v>
      </c>
    </row>
    <row r="1452" spans="1:9" ht="15.75" x14ac:dyDescent="0.25">
      <c r="A1452" s="79" t="s">
        <v>3754</v>
      </c>
      <c r="B1452" s="79" t="s">
        <v>86</v>
      </c>
      <c r="C1452" s="80" t="s">
        <v>588</v>
      </c>
      <c r="D1452" s="80" t="s">
        <v>385</v>
      </c>
      <c r="E1452" s="81">
        <v>37694</v>
      </c>
      <c r="F1452" s="94"/>
      <c r="G1452" s="111"/>
      <c r="H1452" s="80" t="s">
        <v>59</v>
      </c>
      <c r="I1452" s="80" t="s">
        <v>60</v>
      </c>
    </row>
    <row r="1453" spans="1:9" ht="15.75" x14ac:dyDescent="0.25">
      <c r="A1453" s="79" t="s">
        <v>2376</v>
      </c>
      <c r="B1453" s="79" t="s">
        <v>282</v>
      </c>
      <c r="C1453" s="80" t="s">
        <v>588</v>
      </c>
      <c r="D1453" s="80" t="s">
        <v>2582</v>
      </c>
      <c r="E1453" s="81">
        <v>37500</v>
      </c>
      <c r="F1453" s="94"/>
      <c r="G1453" s="111"/>
      <c r="H1453" s="80" t="s">
        <v>59</v>
      </c>
      <c r="I1453" s="80" t="s">
        <v>60</v>
      </c>
    </row>
    <row r="1454" spans="1:9" ht="15.75" x14ac:dyDescent="0.25">
      <c r="A1454" s="86" t="s">
        <v>4505</v>
      </c>
      <c r="B1454" s="86" t="s">
        <v>426</v>
      </c>
      <c r="C1454" s="76" t="s">
        <v>588</v>
      </c>
      <c r="D1454" s="76" t="s">
        <v>916</v>
      </c>
      <c r="E1454" s="94">
        <v>37403</v>
      </c>
      <c r="F1454" s="94"/>
      <c r="G1454" s="111"/>
      <c r="H1454" s="76" t="s">
        <v>59</v>
      </c>
      <c r="I1454" s="80" t="s">
        <v>60</v>
      </c>
    </row>
    <row r="1455" spans="1:9" ht="15.75" x14ac:dyDescent="0.25">
      <c r="A1455" s="79" t="s">
        <v>773</v>
      </c>
      <c r="B1455" s="79" t="s">
        <v>2185</v>
      </c>
      <c r="C1455" s="80" t="s">
        <v>782</v>
      </c>
      <c r="D1455" s="80" t="s">
        <v>189</v>
      </c>
      <c r="E1455" s="81">
        <v>37260</v>
      </c>
      <c r="F1455" s="94"/>
      <c r="G1455" s="111"/>
      <c r="H1455" s="80" t="s">
        <v>59</v>
      </c>
      <c r="I1455" s="80" t="s">
        <v>60</v>
      </c>
    </row>
    <row r="1456" spans="1:9" ht="15.75" x14ac:dyDescent="0.25">
      <c r="A1456" s="79" t="s">
        <v>2300</v>
      </c>
      <c r="B1456" s="79" t="s">
        <v>1182</v>
      </c>
      <c r="C1456" s="80" t="s">
        <v>2503</v>
      </c>
      <c r="D1456" s="80" t="s">
        <v>297</v>
      </c>
      <c r="E1456" s="81">
        <v>37103</v>
      </c>
      <c r="F1456" s="81">
        <v>1200</v>
      </c>
      <c r="G1456" s="111"/>
      <c r="H1456" s="80" t="s">
        <v>59</v>
      </c>
      <c r="I1456" s="80" t="s">
        <v>60</v>
      </c>
    </row>
    <row r="1457" spans="1:9" ht="15.75" x14ac:dyDescent="0.25">
      <c r="A1457" s="79" t="s">
        <v>1136</v>
      </c>
      <c r="B1457" s="79" t="s">
        <v>728</v>
      </c>
      <c r="C1457" s="80" t="s">
        <v>2530</v>
      </c>
      <c r="D1457" s="80" t="s">
        <v>2531</v>
      </c>
      <c r="E1457" s="81">
        <v>37032</v>
      </c>
      <c r="F1457" s="94"/>
      <c r="G1457" s="111"/>
      <c r="H1457" s="80" t="s">
        <v>14</v>
      </c>
      <c r="I1457" s="80" t="s">
        <v>15</v>
      </c>
    </row>
    <row r="1458" spans="1:9" ht="15.75" x14ac:dyDescent="0.25">
      <c r="A1458" s="86" t="s">
        <v>2536</v>
      </c>
      <c r="B1458" s="86" t="s">
        <v>650</v>
      </c>
      <c r="C1458" s="76" t="s">
        <v>2537</v>
      </c>
      <c r="D1458" s="76" t="s">
        <v>2538</v>
      </c>
      <c r="E1458" s="94">
        <v>37000</v>
      </c>
      <c r="F1458" s="94"/>
      <c r="G1458" s="111"/>
      <c r="H1458" s="76" t="s">
        <v>14</v>
      </c>
      <c r="I1458" s="76" t="s">
        <v>15</v>
      </c>
    </row>
    <row r="1459" spans="1:9" ht="15.75" x14ac:dyDescent="0.25">
      <c r="A1459" s="79" t="s">
        <v>4506</v>
      </c>
      <c r="B1459" s="79" t="s">
        <v>1100</v>
      </c>
      <c r="C1459" s="80" t="s">
        <v>588</v>
      </c>
      <c r="D1459" s="80" t="s">
        <v>2582</v>
      </c>
      <c r="E1459" s="81">
        <v>37000</v>
      </c>
      <c r="F1459" s="94"/>
      <c r="G1459" s="111"/>
      <c r="H1459" s="80" t="s">
        <v>59</v>
      </c>
      <c r="I1459" s="80" t="s">
        <v>60</v>
      </c>
    </row>
    <row r="1460" spans="1:9" ht="15.75" x14ac:dyDescent="0.25">
      <c r="A1460" s="79" t="s">
        <v>3792</v>
      </c>
      <c r="B1460" s="79" t="s">
        <v>1047</v>
      </c>
      <c r="C1460" s="80" t="s">
        <v>588</v>
      </c>
      <c r="D1460" s="80" t="s">
        <v>221</v>
      </c>
      <c r="E1460" s="81">
        <v>37000</v>
      </c>
      <c r="F1460" s="94"/>
      <c r="G1460" s="111"/>
      <c r="H1460" s="80" t="s">
        <v>59</v>
      </c>
      <c r="I1460" s="80" t="s">
        <v>60</v>
      </c>
    </row>
    <row r="1461" spans="1:9" ht="15.75" x14ac:dyDescent="0.25">
      <c r="A1461" s="86" t="s">
        <v>2492</v>
      </c>
      <c r="B1461" s="86" t="s">
        <v>1482</v>
      </c>
      <c r="C1461" s="76" t="s">
        <v>588</v>
      </c>
      <c r="D1461" s="76" t="s">
        <v>916</v>
      </c>
      <c r="E1461" s="94">
        <v>37000</v>
      </c>
      <c r="F1461" s="94"/>
      <c r="G1461" s="111"/>
      <c r="H1461" s="76" t="s">
        <v>59</v>
      </c>
      <c r="I1461" s="80" t="s">
        <v>60</v>
      </c>
    </row>
    <row r="1462" spans="1:9" ht="15.75" x14ac:dyDescent="0.25">
      <c r="A1462" s="79" t="s">
        <v>2507</v>
      </c>
      <c r="B1462" s="79" t="s">
        <v>263</v>
      </c>
      <c r="C1462" s="80" t="s">
        <v>588</v>
      </c>
      <c r="D1462" s="80" t="s">
        <v>916</v>
      </c>
      <c r="E1462" s="81">
        <v>37000</v>
      </c>
      <c r="F1462" s="94"/>
      <c r="G1462" s="111"/>
      <c r="H1462" s="80" t="s">
        <v>59</v>
      </c>
      <c r="I1462" s="80" t="s">
        <v>60</v>
      </c>
    </row>
    <row r="1463" spans="1:9" ht="15.75" x14ac:dyDescent="0.25">
      <c r="A1463" s="79" t="s">
        <v>2508</v>
      </c>
      <c r="B1463" s="79" t="s">
        <v>238</v>
      </c>
      <c r="C1463" s="80" t="s">
        <v>588</v>
      </c>
      <c r="D1463" s="80" t="s">
        <v>916</v>
      </c>
      <c r="E1463" s="81">
        <v>37000</v>
      </c>
      <c r="F1463" s="94"/>
      <c r="G1463" s="111"/>
      <c r="H1463" s="80" t="s">
        <v>59</v>
      </c>
      <c r="I1463" s="80" t="s">
        <v>60</v>
      </c>
    </row>
    <row r="1464" spans="1:9" ht="15.75" x14ac:dyDescent="0.25">
      <c r="A1464" s="79" t="s">
        <v>4507</v>
      </c>
      <c r="B1464" s="79" t="s">
        <v>1321</v>
      </c>
      <c r="C1464" s="80" t="s">
        <v>588</v>
      </c>
      <c r="D1464" s="80" t="s">
        <v>916</v>
      </c>
      <c r="E1464" s="81">
        <v>37000</v>
      </c>
      <c r="F1464" s="94"/>
      <c r="G1464" s="111"/>
      <c r="H1464" s="80" t="s">
        <v>59</v>
      </c>
      <c r="I1464" s="80" t="s">
        <v>60</v>
      </c>
    </row>
    <row r="1465" spans="1:9" ht="15.75" x14ac:dyDescent="0.25">
      <c r="A1465" s="79" t="s">
        <v>1922</v>
      </c>
      <c r="B1465" s="79" t="s">
        <v>2493</v>
      </c>
      <c r="C1465" s="80" t="s">
        <v>588</v>
      </c>
      <c r="D1465" s="80" t="s">
        <v>916</v>
      </c>
      <c r="E1465" s="81">
        <v>37000</v>
      </c>
      <c r="F1465" s="94"/>
      <c r="G1465" s="111"/>
      <c r="H1465" s="80" t="s">
        <v>59</v>
      </c>
      <c r="I1465" s="80" t="s">
        <v>60</v>
      </c>
    </row>
    <row r="1466" spans="1:9" ht="15.75" x14ac:dyDescent="0.25">
      <c r="A1466" s="79" t="s">
        <v>2222</v>
      </c>
      <c r="B1466" s="79" t="s">
        <v>545</v>
      </c>
      <c r="C1466" s="80" t="s">
        <v>588</v>
      </c>
      <c r="D1466" s="80" t="s">
        <v>916</v>
      </c>
      <c r="E1466" s="81">
        <v>37000</v>
      </c>
      <c r="F1466" s="94"/>
      <c r="G1466" s="111"/>
      <c r="H1466" s="80" t="s">
        <v>59</v>
      </c>
      <c r="I1466" s="80" t="s">
        <v>60</v>
      </c>
    </row>
    <row r="1467" spans="1:9" ht="15.75" x14ac:dyDescent="0.25">
      <c r="A1467" s="79" t="s">
        <v>2222</v>
      </c>
      <c r="B1467" s="79" t="s">
        <v>696</v>
      </c>
      <c r="C1467" s="80" t="s">
        <v>588</v>
      </c>
      <c r="D1467" s="80" t="s">
        <v>916</v>
      </c>
      <c r="E1467" s="81">
        <v>37000</v>
      </c>
      <c r="F1467" s="94"/>
      <c r="G1467" s="111"/>
      <c r="H1467" s="80" t="s">
        <v>59</v>
      </c>
      <c r="I1467" s="80" t="s">
        <v>60</v>
      </c>
    </row>
    <row r="1468" spans="1:9" ht="15.75" x14ac:dyDescent="0.25">
      <c r="A1468" s="79" t="s">
        <v>2521</v>
      </c>
      <c r="B1468" s="79" t="s">
        <v>344</v>
      </c>
      <c r="C1468" s="80" t="s">
        <v>588</v>
      </c>
      <c r="D1468" s="80" t="s">
        <v>916</v>
      </c>
      <c r="E1468" s="81">
        <v>37000</v>
      </c>
      <c r="F1468" s="94"/>
      <c r="G1468" s="111"/>
      <c r="H1468" s="80" t="s">
        <v>59</v>
      </c>
      <c r="I1468" s="80" t="s">
        <v>60</v>
      </c>
    </row>
    <row r="1469" spans="1:9" ht="15.75" x14ac:dyDescent="0.25">
      <c r="A1469" s="79" t="s">
        <v>4508</v>
      </c>
      <c r="B1469" s="79" t="s">
        <v>1484</v>
      </c>
      <c r="C1469" s="80" t="s">
        <v>588</v>
      </c>
      <c r="D1469" s="80" t="s">
        <v>916</v>
      </c>
      <c r="E1469" s="81">
        <v>37000</v>
      </c>
      <c r="F1469" s="94"/>
      <c r="G1469" s="111"/>
      <c r="H1469" s="80" t="s">
        <v>59</v>
      </c>
      <c r="I1469" s="80" t="s">
        <v>60</v>
      </c>
    </row>
    <row r="1470" spans="1:9" ht="15.75" x14ac:dyDescent="0.25">
      <c r="A1470" s="79" t="s">
        <v>4168</v>
      </c>
      <c r="B1470" s="79" t="s">
        <v>8</v>
      </c>
      <c r="C1470" s="80" t="s">
        <v>588</v>
      </c>
      <c r="D1470" s="80" t="s">
        <v>916</v>
      </c>
      <c r="E1470" s="81">
        <v>37000</v>
      </c>
      <c r="F1470" s="94"/>
      <c r="G1470" s="111"/>
      <c r="H1470" s="80" t="s">
        <v>59</v>
      </c>
      <c r="I1470" s="80" t="s">
        <v>60</v>
      </c>
    </row>
    <row r="1471" spans="1:9" ht="15.75" x14ac:dyDescent="0.25">
      <c r="A1471" s="79" t="s">
        <v>4169</v>
      </c>
      <c r="B1471" s="79" t="s">
        <v>219</v>
      </c>
      <c r="C1471" s="80" t="s">
        <v>588</v>
      </c>
      <c r="D1471" s="80" t="s">
        <v>916</v>
      </c>
      <c r="E1471" s="81">
        <v>37000</v>
      </c>
      <c r="F1471" s="94"/>
      <c r="G1471" s="111"/>
      <c r="H1471" s="80" t="s">
        <v>59</v>
      </c>
      <c r="I1471" s="80" t="s">
        <v>60</v>
      </c>
    </row>
    <row r="1472" spans="1:9" ht="15.75" x14ac:dyDescent="0.25">
      <c r="A1472" s="79" t="s">
        <v>4157</v>
      </c>
      <c r="B1472" s="79" t="s">
        <v>344</v>
      </c>
      <c r="C1472" s="80" t="s">
        <v>588</v>
      </c>
      <c r="D1472" s="80" t="s">
        <v>916</v>
      </c>
      <c r="E1472" s="81">
        <v>37000</v>
      </c>
      <c r="F1472" s="94"/>
      <c r="G1472" s="111"/>
      <c r="H1472" s="80" t="s">
        <v>59</v>
      </c>
      <c r="I1472" s="80" t="s">
        <v>60</v>
      </c>
    </row>
    <row r="1473" spans="1:9" ht="15.75" x14ac:dyDescent="0.25">
      <c r="A1473" s="79" t="s">
        <v>4170</v>
      </c>
      <c r="B1473" s="79" t="s">
        <v>752</v>
      </c>
      <c r="C1473" s="80" t="s">
        <v>588</v>
      </c>
      <c r="D1473" s="80" t="s">
        <v>916</v>
      </c>
      <c r="E1473" s="81">
        <v>37000</v>
      </c>
      <c r="F1473" s="94"/>
      <c r="G1473" s="111"/>
      <c r="H1473" s="80" t="s">
        <v>59</v>
      </c>
      <c r="I1473" s="80" t="s">
        <v>60</v>
      </c>
    </row>
    <row r="1474" spans="1:9" ht="15.75" x14ac:dyDescent="0.25">
      <c r="A1474" s="79" t="s">
        <v>2522</v>
      </c>
      <c r="B1474" s="79" t="s">
        <v>2147</v>
      </c>
      <c r="C1474" s="80" t="s">
        <v>588</v>
      </c>
      <c r="D1474" s="80" t="s">
        <v>916</v>
      </c>
      <c r="E1474" s="81">
        <v>37000</v>
      </c>
      <c r="F1474" s="94"/>
      <c r="G1474" s="111"/>
      <c r="H1474" s="80" t="s">
        <v>59</v>
      </c>
      <c r="I1474" s="80" t="s">
        <v>60</v>
      </c>
    </row>
    <row r="1475" spans="1:9" ht="15.75" x14ac:dyDescent="0.25">
      <c r="A1475" s="79" t="s">
        <v>4158</v>
      </c>
      <c r="B1475" s="79" t="s">
        <v>1062</v>
      </c>
      <c r="C1475" s="80" t="s">
        <v>588</v>
      </c>
      <c r="D1475" s="80" t="s">
        <v>916</v>
      </c>
      <c r="E1475" s="81">
        <v>37000</v>
      </c>
      <c r="F1475" s="94"/>
      <c r="G1475" s="111"/>
      <c r="H1475" s="80" t="s">
        <v>59</v>
      </c>
      <c r="I1475" s="80" t="s">
        <v>60</v>
      </c>
    </row>
    <row r="1476" spans="1:9" ht="15.75" x14ac:dyDescent="0.25">
      <c r="A1476" s="79" t="s">
        <v>4509</v>
      </c>
      <c r="B1476" s="79" t="s">
        <v>844</v>
      </c>
      <c r="C1476" s="80" t="s">
        <v>588</v>
      </c>
      <c r="D1476" s="80" t="s">
        <v>189</v>
      </c>
      <c r="E1476" s="81">
        <v>37000</v>
      </c>
      <c r="F1476" s="94"/>
      <c r="G1476" s="111"/>
      <c r="H1476" s="80" t="s">
        <v>59</v>
      </c>
      <c r="I1476" s="80" t="s">
        <v>60</v>
      </c>
    </row>
    <row r="1477" spans="1:9" ht="15.75" x14ac:dyDescent="0.25">
      <c r="A1477" s="79" t="s">
        <v>3821</v>
      </c>
      <c r="B1477" s="79" t="s">
        <v>1074</v>
      </c>
      <c r="C1477" s="80" t="s">
        <v>588</v>
      </c>
      <c r="D1477" s="80" t="s">
        <v>189</v>
      </c>
      <c r="E1477" s="81">
        <v>37000</v>
      </c>
      <c r="F1477" s="94"/>
      <c r="G1477" s="111"/>
      <c r="H1477" s="80" t="s">
        <v>59</v>
      </c>
      <c r="I1477" s="80" t="s">
        <v>60</v>
      </c>
    </row>
    <row r="1478" spans="1:9" ht="15.75" x14ac:dyDescent="0.25">
      <c r="A1478" s="79" t="s">
        <v>1838</v>
      </c>
      <c r="B1478" s="79" t="s">
        <v>2995</v>
      </c>
      <c r="C1478" s="80" t="s">
        <v>2996</v>
      </c>
      <c r="D1478" s="80" t="s">
        <v>505</v>
      </c>
      <c r="E1478" s="81">
        <v>36998</v>
      </c>
      <c r="F1478" s="81"/>
      <c r="G1478" s="81"/>
      <c r="H1478" s="80" t="s">
        <v>14</v>
      </c>
      <c r="I1478" s="80" t="s">
        <v>15</v>
      </c>
    </row>
    <row r="1479" spans="1:9" ht="15.75" x14ac:dyDescent="0.25">
      <c r="A1479" s="79" t="s">
        <v>4149</v>
      </c>
      <c r="B1479" s="79" t="s">
        <v>426</v>
      </c>
      <c r="C1479" s="80" t="s">
        <v>588</v>
      </c>
      <c r="D1479" s="80" t="s">
        <v>508</v>
      </c>
      <c r="E1479" s="81">
        <v>36933</v>
      </c>
      <c r="F1479" s="94"/>
      <c r="G1479" s="111"/>
      <c r="H1479" s="80" t="s">
        <v>59</v>
      </c>
      <c r="I1479" s="80" t="s">
        <v>60</v>
      </c>
    </row>
    <row r="1480" spans="1:9" ht="15.75" x14ac:dyDescent="0.25">
      <c r="A1480" s="79" t="s">
        <v>2244</v>
      </c>
      <c r="B1480" s="79" t="s">
        <v>203</v>
      </c>
      <c r="C1480" s="80" t="s">
        <v>588</v>
      </c>
      <c r="D1480" s="80" t="s">
        <v>410</v>
      </c>
      <c r="E1480" s="81">
        <v>36900</v>
      </c>
      <c r="F1480" s="94"/>
      <c r="G1480" s="111"/>
      <c r="H1480" s="80" t="s">
        <v>59</v>
      </c>
      <c r="I1480" s="80" t="s">
        <v>60</v>
      </c>
    </row>
    <row r="1481" spans="1:9" ht="15.75" x14ac:dyDescent="0.25">
      <c r="A1481" s="86" t="s">
        <v>2175</v>
      </c>
      <c r="B1481" s="86" t="s">
        <v>1520</v>
      </c>
      <c r="C1481" s="76" t="s">
        <v>588</v>
      </c>
      <c r="D1481" s="76" t="s">
        <v>221</v>
      </c>
      <c r="E1481" s="94">
        <v>36900</v>
      </c>
      <c r="F1481" s="94"/>
      <c r="G1481" s="111"/>
      <c r="H1481" s="76" t="s">
        <v>59</v>
      </c>
      <c r="I1481" s="80" t="s">
        <v>60</v>
      </c>
    </row>
    <row r="1482" spans="1:9" ht="15.75" x14ac:dyDescent="0.25">
      <c r="A1482" s="79" t="s">
        <v>2997</v>
      </c>
      <c r="B1482" s="79" t="s">
        <v>2998</v>
      </c>
      <c r="C1482" s="80" t="s">
        <v>2999</v>
      </c>
      <c r="D1482" s="80" t="s">
        <v>1272</v>
      </c>
      <c r="E1482" s="81">
        <v>36789</v>
      </c>
      <c r="F1482" s="94"/>
      <c r="G1482" s="111"/>
      <c r="H1482" s="80" t="s">
        <v>14</v>
      </c>
      <c r="I1482" s="80" t="s">
        <v>15</v>
      </c>
    </row>
    <row r="1483" spans="1:9" ht="15.75" x14ac:dyDescent="0.25">
      <c r="A1483" s="86" t="s">
        <v>2420</v>
      </c>
      <c r="B1483" s="86" t="s">
        <v>2421</v>
      </c>
      <c r="C1483" s="76" t="s">
        <v>588</v>
      </c>
      <c r="D1483" s="76" t="s">
        <v>189</v>
      </c>
      <c r="E1483" s="94">
        <v>36258</v>
      </c>
      <c r="F1483" s="94"/>
      <c r="G1483" s="111"/>
      <c r="H1483" s="76" t="s">
        <v>59</v>
      </c>
      <c r="I1483" s="80" t="s">
        <v>60</v>
      </c>
    </row>
    <row r="1484" spans="1:9" ht="15.75" x14ac:dyDescent="0.25">
      <c r="A1484" s="79" t="s">
        <v>4033</v>
      </c>
      <c r="B1484" s="79" t="s">
        <v>609</v>
      </c>
      <c r="C1484" s="80" t="s">
        <v>2948</v>
      </c>
      <c r="D1484" s="80" t="s">
        <v>505</v>
      </c>
      <c r="E1484" s="81">
        <v>36204</v>
      </c>
      <c r="F1484" s="94"/>
      <c r="G1484" s="81"/>
      <c r="H1484" s="80" t="s">
        <v>14</v>
      </c>
      <c r="I1484" s="80" t="s">
        <v>15</v>
      </c>
    </row>
    <row r="1485" spans="1:9" ht="15.75" x14ac:dyDescent="0.25">
      <c r="A1485" s="79" t="s">
        <v>4510</v>
      </c>
      <c r="B1485" s="79" t="s">
        <v>704</v>
      </c>
      <c r="C1485" s="80" t="s">
        <v>588</v>
      </c>
      <c r="D1485" s="80" t="s">
        <v>189</v>
      </c>
      <c r="E1485" s="81">
        <v>36194</v>
      </c>
      <c r="F1485" s="81">
        <v>38000</v>
      </c>
      <c r="G1485" s="111"/>
      <c r="H1485" s="80" t="s">
        <v>59</v>
      </c>
      <c r="I1485" s="80" t="s">
        <v>60</v>
      </c>
    </row>
    <row r="1486" spans="1:9" ht="15.75" x14ac:dyDescent="0.25">
      <c r="A1486" s="79" t="s">
        <v>104</v>
      </c>
      <c r="B1486" s="79" t="s">
        <v>559</v>
      </c>
      <c r="C1486" s="80" t="s">
        <v>2394</v>
      </c>
      <c r="D1486" s="80" t="s">
        <v>37</v>
      </c>
      <c r="E1486" s="81">
        <v>36182</v>
      </c>
      <c r="F1486" s="94"/>
      <c r="G1486" s="111"/>
      <c r="H1486" s="80" t="s">
        <v>14</v>
      </c>
      <c r="I1486" s="80" t="s">
        <v>15</v>
      </c>
    </row>
    <row r="1487" spans="1:9" ht="15.75" x14ac:dyDescent="0.25">
      <c r="A1487" s="86" t="s">
        <v>381</v>
      </c>
      <c r="B1487" s="86" t="s">
        <v>8</v>
      </c>
      <c r="C1487" s="76" t="s">
        <v>588</v>
      </c>
      <c r="D1487" s="76" t="s">
        <v>373</v>
      </c>
      <c r="E1487" s="94">
        <v>36112</v>
      </c>
      <c r="F1487" s="94"/>
      <c r="G1487" s="111"/>
      <c r="H1487" s="76" t="s">
        <v>59</v>
      </c>
      <c r="I1487" s="80" t="s">
        <v>60</v>
      </c>
    </row>
    <row r="1488" spans="1:9" ht="15.75" x14ac:dyDescent="0.25">
      <c r="A1488" s="86" t="s">
        <v>2560</v>
      </c>
      <c r="B1488" s="86" t="s">
        <v>2561</v>
      </c>
      <c r="C1488" s="76" t="s">
        <v>2562</v>
      </c>
      <c r="D1488" s="76" t="s">
        <v>1665</v>
      </c>
      <c r="E1488" s="94">
        <v>36089</v>
      </c>
      <c r="F1488" s="94"/>
      <c r="G1488" s="111"/>
      <c r="H1488" s="76" t="s">
        <v>59</v>
      </c>
      <c r="I1488" s="76" t="s">
        <v>15</v>
      </c>
    </row>
    <row r="1489" spans="1:9" ht="15.75" x14ac:dyDescent="0.25">
      <c r="A1489" s="79" t="s">
        <v>3532</v>
      </c>
      <c r="B1489" s="79" t="s">
        <v>1302</v>
      </c>
      <c r="C1489" s="80" t="s">
        <v>588</v>
      </c>
      <c r="D1489" s="80" t="s">
        <v>280</v>
      </c>
      <c r="E1489" s="81">
        <v>36050</v>
      </c>
      <c r="F1489" s="94"/>
      <c r="G1489" s="111"/>
      <c r="H1489" s="80" t="s">
        <v>59</v>
      </c>
      <c r="I1489" s="80" t="s">
        <v>60</v>
      </c>
    </row>
    <row r="1490" spans="1:9" ht="15.75" x14ac:dyDescent="0.25">
      <c r="A1490" s="79" t="s">
        <v>835</v>
      </c>
      <c r="B1490" s="79" t="s">
        <v>465</v>
      </c>
      <c r="C1490" s="80" t="s">
        <v>588</v>
      </c>
      <c r="D1490" s="80" t="s">
        <v>508</v>
      </c>
      <c r="E1490" s="81">
        <v>36000</v>
      </c>
      <c r="F1490" s="94"/>
      <c r="G1490" s="111"/>
      <c r="H1490" s="80" t="s">
        <v>59</v>
      </c>
      <c r="I1490" s="80" t="s">
        <v>60</v>
      </c>
    </row>
    <row r="1491" spans="1:9" ht="15.75" x14ac:dyDescent="0.25">
      <c r="A1491" s="79" t="s">
        <v>507</v>
      </c>
      <c r="B1491" s="79" t="s">
        <v>1062</v>
      </c>
      <c r="C1491" s="80" t="s">
        <v>588</v>
      </c>
      <c r="D1491" s="80" t="s">
        <v>514</v>
      </c>
      <c r="E1491" s="81">
        <v>36000</v>
      </c>
      <c r="F1491" s="94"/>
      <c r="G1491" s="111"/>
      <c r="H1491" s="80" t="s">
        <v>59</v>
      </c>
      <c r="I1491" s="80" t="s">
        <v>60</v>
      </c>
    </row>
    <row r="1492" spans="1:9" ht="15.75" x14ac:dyDescent="0.25">
      <c r="A1492" s="79" t="s">
        <v>2498</v>
      </c>
      <c r="B1492" s="79" t="s">
        <v>1499</v>
      </c>
      <c r="C1492" s="80" t="s">
        <v>588</v>
      </c>
      <c r="D1492" s="80" t="s">
        <v>297</v>
      </c>
      <c r="E1492" s="81">
        <v>36000</v>
      </c>
      <c r="F1492" s="94"/>
      <c r="G1492" s="111"/>
      <c r="H1492" s="80" t="s">
        <v>59</v>
      </c>
      <c r="I1492" s="80" t="s">
        <v>60</v>
      </c>
    </row>
    <row r="1493" spans="1:9" ht="15.75" x14ac:dyDescent="0.25">
      <c r="A1493" s="79" t="s">
        <v>4511</v>
      </c>
      <c r="B1493" s="79" t="s">
        <v>147</v>
      </c>
      <c r="C1493" s="80" t="s">
        <v>588</v>
      </c>
      <c r="D1493" s="80" t="s">
        <v>297</v>
      </c>
      <c r="E1493" s="81">
        <v>36000</v>
      </c>
      <c r="F1493" s="94"/>
      <c r="G1493" s="111"/>
      <c r="H1493" s="80" t="s">
        <v>59</v>
      </c>
      <c r="I1493" s="80" t="s">
        <v>60</v>
      </c>
    </row>
    <row r="1494" spans="1:9" ht="15.75" x14ac:dyDescent="0.25">
      <c r="A1494" s="79" t="s">
        <v>4512</v>
      </c>
      <c r="B1494" s="79" t="s">
        <v>238</v>
      </c>
      <c r="C1494" s="80" t="s">
        <v>588</v>
      </c>
      <c r="D1494" s="80" t="s">
        <v>302</v>
      </c>
      <c r="E1494" s="81">
        <v>36000</v>
      </c>
      <c r="F1494" s="94"/>
      <c r="G1494" s="111"/>
      <c r="H1494" s="80" t="s">
        <v>59</v>
      </c>
      <c r="I1494" s="80" t="s">
        <v>60</v>
      </c>
    </row>
    <row r="1495" spans="1:9" ht="15.75" x14ac:dyDescent="0.25">
      <c r="A1495" s="79" t="s">
        <v>4177</v>
      </c>
      <c r="B1495" s="79" t="s">
        <v>4178</v>
      </c>
      <c r="C1495" s="80" t="s">
        <v>588</v>
      </c>
      <c r="D1495" s="80" t="s">
        <v>189</v>
      </c>
      <c r="E1495" s="81">
        <v>36000</v>
      </c>
      <c r="F1495" s="94"/>
      <c r="G1495" s="111"/>
      <c r="H1495" s="80" t="s">
        <v>59</v>
      </c>
      <c r="I1495" s="80" t="s">
        <v>60</v>
      </c>
    </row>
    <row r="1496" spans="1:9" ht="15.75" x14ac:dyDescent="0.25">
      <c r="A1496" s="79" t="s">
        <v>2977</v>
      </c>
      <c r="B1496" s="79" t="s">
        <v>147</v>
      </c>
      <c r="C1496" s="80" t="s">
        <v>588</v>
      </c>
      <c r="D1496" s="80" t="s">
        <v>189</v>
      </c>
      <c r="E1496" s="81">
        <v>36000</v>
      </c>
      <c r="F1496" s="94"/>
      <c r="G1496" s="111"/>
      <c r="H1496" s="80" t="s">
        <v>59</v>
      </c>
      <c r="I1496" s="80" t="s">
        <v>60</v>
      </c>
    </row>
    <row r="1497" spans="1:9" ht="15.75" x14ac:dyDescent="0.25">
      <c r="A1497" s="86" t="s">
        <v>2322</v>
      </c>
      <c r="B1497" s="86" t="s">
        <v>3494</v>
      </c>
      <c r="C1497" s="76" t="s">
        <v>588</v>
      </c>
      <c r="D1497" s="76" t="s">
        <v>189</v>
      </c>
      <c r="E1497" s="94">
        <v>36000</v>
      </c>
      <c r="F1497" s="94"/>
      <c r="G1497" s="111"/>
      <c r="H1497" s="76" t="s">
        <v>59</v>
      </c>
      <c r="I1497" s="80" t="s">
        <v>60</v>
      </c>
    </row>
    <row r="1498" spans="1:9" ht="15.75" x14ac:dyDescent="0.25">
      <c r="A1498" s="79" t="s">
        <v>2322</v>
      </c>
      <c r="B1498" s="79" t="s">
        <v>1965</v>
      </c>
      <c r="C1498" s="80" t="s">
        <v>588</v>
      </c>
      <c r="D1498" s="80" t="s">
        <v>189</v>
      </c>
      <c r="E1498" s="81">
        <v>36000</v>
      </c>
      <c r="F1498" s="94"/>
      <c r="G1498" s="111"/>
      <c r="H1498" s="80" t="s">
        <v>59</v>
      </c>
      <c r="I1498" s="80" t="s">
        <v>60</v>
      </c>
    </row>
    <row r="1499" spans="1:9" ht="15.75" x14ac:dyDescent="0.25">
      <c r="A1499" s="79" t="s">
        <v>3824</v>
      </c>
      <c r="B1499" s="79" t="s">
        <v>821</v>
      </c>
      <c r="C1499" s="80" t="s">
        <v>588</v>
      </c>
      <c r="D1499" s="80" t="s">
        <v>189</v>
      </c>
      <c r="E1499" s="81">
        <v>36000</v>
      </c>
      <c r="F1499" s="94"/>
      <c r="G1499" s="111"/>
      <c r="H1499" s="80" t="s">
        <v>59</v>
      </c>
      <c r="I1499" s="80" t="s">
        <v>60</v>
      </c>
    </row>
    <row r="1500" spans="1:9" ht="15.75" x14ac:dyDescent="0.25">
      <c r="A1500" s="79" t="s">
        <v>4513</v>
      </c>
      <c r="B1500" s="79" t="s">
        <v>147</v>
      </c>
      <c r="C1500" s="80" t="s">
        <v>588</v>
      </c>
      <c r="D1500" s="80" t="s">
        <v>189</v>
      </c>
      <c r="E1500" s="81">
        <v>36000</v>
      </c>
      <c r="F1500" s="94"/>
      <c r="G1500" s="111"/>
      <c r="H1500" s="80" t="s">
        <v>59</v>
      </c>
      <c r="I1500" s="80" t="s">
        <v>60</v>
      </c>
    </row>
    <row r="1501" spans="1:9" ht="15.75" x14ac:dyDescent="0.25">
      <c r="A1501" s="86" t="s">
        <v>989</v>
      </c>
      <c r="B1501" s="86" t="s">
        <v>2461</v>
      </c>
      <c r="C1501" s="76" t="s">
        <v>588</v>
      </c>
      <c r="D1501" s="76" t="s">
        <v>258</v>
      </c>
      <c r="E1501" s="94">
        <v>36000</v>
      </c>
      <c r="F1501" s="94"/>
      <c r="G1501" s="111"/>
      <c r="H1501" s="76" t="s">
        <v>59</v>
      </c>
      <c r="I1501" s="80" t="s">
        <v>60</v>
      </c>
    </row>
    <row r="1502" spans="1:9" ht="15.75" x14ac:dyDescent="0.25">
      <c r="A1502" s="79" t="s">
        <v>2121</v>
      </c>
      <c r="B1502" s="79" t="s">
        <v>2122</v>
      </c>
      <c r="C1502" s="80" t="s">
        <v>588</v>
      </c>
      <c r="D1502" s="80" t="s">
        <v>385</v>
      </c>
      <c r="E1502" s="81">
        <v>35876</v>
      </c>
      <c r="F1502" s="94"/>
      <c r="G1502" s="111"/>
      <c r="H1502" s="80" t="s">
        <v>59</v>
      </c>
      <c r="I1502" s="80" t="s">
        <v>60</v>
      </c>
    </row>
    <row r="1503" spans="1:9" ht="15.75" x14ac:dyDescent="0.25">
      <c r="A1503" s="79" t="s">
        <v>2182</v>
      </c>
      <c r="B1503" s="79" t="s">
        <v>1047</v>
      </c>
      <c r="C1503" s="80" t="s">
        <v>588</v>
      </c>
      <c r="D1503" s="80" t="s">
        <v>527</v>
      </c>
      <c r="E1503" s="81">
        <v>35875</v>
      </c>
      <c r="F1503" s="94"/>
      <c r="G1503" s="111"/>
      <c r="H1503" s="80" t="s">
        <v>59</v>
      </c>
      <c r="I1503" s="80" t="s">
        <v>60</v>
      </c>
    </row>
    <row r="1504" spans="1:9" ht="15.75" x14ac:dyDescent="0.25">
      <c r="A1504" s="79" t="s">
        <v>2551</v>
      </c>
      <c r="B1504" s="79" t="s">
        <v>668</v>
      </c>
      <c r="C1504" s="80" t="s">
        <v>2511</v>
      </c>
      <c r="D1504" s="80" t="s">
        <v>1665</v>
      </c>
      <c r="E1504" s="81">
        <v>35831</v>
      </c>
      <c r="F1504" s="94"/>
      <c r="G1504" s="111"/>
      <c r="H1504" s="80" t="s">
        <v>14</v>
      </c>
      <c r="I1504" s="80" t="s">
        <v>15</v>
      </c>
    </row>
    <row r="1505" spans="1:9" ht="15.75" x14ac:dyDescent="0.25">
      <c r="A1505" s="79" t="s">
        <v>3820</v>
      </c>
      <c r="B1505" s="79" t="s">
        <v>628</v>
      </c>
      <c r="C1505" s="80" t="s">
        <v>588</v>
      </c>
      <c r="D1505" s="80" t="s">
        <v>189</v>
      </c>
      <c r="E1505" s="81">
        <v>35704</v>
      </c>
      <c r="F1505" s="94"/>
      <c r="G1505" s="111"/>
      <c r="H1505" s="80" t="s">
        <v>59</v>
      </c>
      <c r="I1505" s="80" t="s">
        <v>60</v>
      </c>
    </row>
    <row r="1506" spans="1:9" ht="15.75" x14ac:dyDescent="0.25">
      <c r="A1506" s="79" t="s">
        <v>4514</v>
      </c>
      <c r="B1506" s="79" t="s">
        <v>1694</v>
      </c>
      <c r="C1506" s="80" t="s">
        <v>4515</v>
      </c>
      <c r="D1506" s="80" t="s">
        <v>4516</v>
      </c>
      <c r="E1506" s="81">
        <v>35700</v>
      </c>
      <c r="F1506" s="94"/>
      <c r="G1506" s="111"/>
      <c r="H1506" s="80" t="s">
        <v>14</v>
      </c>
      <c r="I1506" s="80" t="s">
        <v>15</v>
      </c>
    </row>
    <row r="1507" spans="1:9" ht="15.75" x14ac:dyDescent="0.25">
      <c r="A1507" s="79" t="s">
        <v>2451</v>
      </c>
      <c r="B1507" s="79" t="s">
        <v>1484</v>
      </c>
      <c r="C1507" s="80" t="s">
        <v>588</v>
      </c>
      <c r="D1507" s="80" t="s">
        <v>189</v>
      </c>
      <c r="E1507" s="81">
        <v>35579</v>
      </c>
      <c r="F1507" s="94"/>
      <c r="G1507" s="111"/>
      <c r="H1507" s="80" t="s">
        <v>59</v>
      </c>
      <c r="I1507" s="80" t="s">
        <v>60</v>
      </c>
    </row>
    <row r="1508" spans="1:9" ht="15.75" x14ac:dyDescent="0.25">
      <c r="A1508" s="79" t="s">
        <v>2065</v>
      </c>
      <c r="B1508" s="79" t="s">
        <v>441</v>
      </c>
      <c r="C1508" s="80" t="s">
        <v>782</v>
      </c>
      <c r="D1508" s="80" t="s">
        <v>527</v>
      </c>
      <c r="E1508" s="81">
        <v>35546</v>
      </c>
      <c r="F1508" s="94"/>
      <c r="G1508" s="111"/>
      <c r="H1508" s="80" t="s">
        <v>59</v>
      </c>
      <c r="I1508" s="80" t="s">
        <v>60</v>
      </c>
    </row>
    <row r="1509" spans="1:9" ht="15.75" x14ac:dyDescent="0.25">
      <c r="A1509" s="79" t="s">
        <v>2819</v>
      </c>
      <c r="B1509" s="79" t="s">
        <v>774</v>
      </c>
      <c r="C1509" s="80" t="s">
        <v>4517</v>
      </c>
      <c r="D1509" s="80" t="s">
        <v>666</v>
      </c>
      <c r="E1509" s="81">
        <v>35514</v>
      </c>
      <c r="F1509" s="94"/>
      <c r="G1509" s="111"/>
      <c r="H1509" s="80" t="s">
        <v>14</v>
      </c>
      <c r="I1509" s="80" t="s">
        <v>15</v>
      </c>
    </row>
    <row r="1510" spans="1:9" ht="15.75" x14ac:dyDescent="0.25">
      <c r="A1510" s="79" t="s">
        <v>4159</v>
      </c>
      <c r="B1510" s="79" t="s">
        <v>4160</v>
      </c>
      <c r="C1510" s="80" t="s">
        <v>588</v>
      </c>
      <c r="D1510" s="80" t="s">
        <v>280</v>
      </c>
      <c r="E1510" s="81">
        <v>35500</v>
      </c>
      <c r="F1510" s="94"/>
      <c r="G1510" s="111"/>
      <c r="H1510" s="80" t="s">
        <v>59</v>
      </c>
      <c r="I1510" s="80" t="s">
        <v>60</v>
      </c>
    </row>
    <row r="1511" spans="1:9" ht="15.75" x14ac:dyDescent="0.25">
      <c r="A1511" s="79" t="s">
        <v>1524</v>
      </c>
      <c r="B1511" s="79" t="s">
        <v>1525</v>
      </c>
      <c r="C1511" s="80" t="s">
        <v>4518</v>
      </c>
      <c r="D1511" s="80" t="s">
        <v>547</v>
      </c>
      <c r="E1511" s="81">
        <v>35499</v>
      </c>
      <c r="F1511" s="94"/>
      <c r="G1511" s="111"/>
      <c r="H1511" s="80" t="s">
        <v>14</v>
      </c>
      <c r="I1511" s="80" t="s">
        <v>15</v>
      </c>
    </row>
    <row r="1512" spans="1:9" ht="15.75" x14ac:dyDescent="0.25">
      <c r="A1512" s="79" t="s">
        <v>2468</v>
      </c>
      <c r="B1512" s="79" t="s">
        <v>2469</v>
      </c>
      <c r="C1512" s="80" t="s">
        <v>588</v>
      </c>
      <c r="D1512" s="80" t="s">
        <v>508</v>
      </c>
      <c r="E1512" s="81">
        <v>35373</v>
      </c>
      <c r="F1512" s="94"/>
      <c r="G1512" s="111"/>
      <c r="H1512" s="80" t="s">
        <v>59</v>
      </c>
      <c r="I1512" s="80" t="s">
        <v>60</v>
      </c>
    </row>
    <row r="1513" spans="1:9" ht="15.75" x14ac:dyDescent="0.25">
      <c r="A1513" s="79" t="s">
        <v>2063</v>
      </c>
      <c r="B1513" s="79" t="s">
        <v>2064</v>
      </c>
      <c r="C1513" s="80" t="s">
        <v>2948</v>
      </c>
      <c r="D1513" s="80" t="s">
        <v>505</v>
      </c>
      <c r="E1513" s="81">
        <v>35322</v>
      </c>
      <c r="F1513" s="94"/>
      <c r="G1513" s="81"/>
      <c r="H1513" s="80" t="s">
        <v>14</v>
      </c>
      <c r="I1513" s="80" t="s">
        <v>15</v>
      </c>
    </row>
    <row r="1514" spans="1:9" ht="15.75" x14ac:dyDescent="0.25">
      <c r="A1514" s="79" t="s">
        <v>644</v>
      </c>
      <c r="B1514" s="79" t="s">
        <v>4181</v>
      </c>
      <c r="C1514" s="80" t="s">
        <v>2948</v>
      </c>
      <c r="D1514" s="80" t="s">
        <v>505</v>
      </c>
      <c r="E1514" s="81">
        <v>35322</v>
      </c>
      <c r="F1514" s="94"/>
      <c r="G1514" s="81"/>
      <c r="H1514" s="80" t="s">
        <v>14</v>
      </c>
      <c r="I1514" s="80" t="s">
        <v>15</v>
      </c>
    </row>
    <row r="1515" spans="1:9" ht="15.75" x14ac:dyDescent="0.25">
      <c r="A1515" s="79" t="s">
        <v>556</v>
      </c>
      <c r="B1515" s="79" t="s">
        <v>2099</v>
      </c>
      <c r="C1515" s="80" t="s">
        <v>2503</v>
      </c>
      <c r="D1515" s="80" t="s">
        <v>297</v>
      </c>
      <c r="E1515" s="81">
        <v>35230</v>
      </c>
      <c r="F1515" s="81">
        <v>1200</v>
      </c>
      <c r="G1515" s="111"/>
      <c r="H1515" s="80" t="s">
        <v>59</v>
      </c>
      <c r="I1515" s="80" t="s">
        <v>60</v>
      </c>
    </row>
    <row r="1516" spans="1:9" ht="15.75" x14ac:dyDescent="0.25">
      <c r="A1516" s="79" t="s">
        <v>4519</v>
      </c>
      <c r="B1516" s="79" t="s">
        <v>4520</v>
      </c>
      <c r="C1516" s="80" t="s">
        <v>588</v>
      </c>
      <c r="D1516" s="80" t="s">
        <v>297</v>
      </c>
      <c r="E1516" s="81">
        <v>35078</v>
      </c>
      <c r="F1516" s="81">
        <v>1200</v>
      </c>
      <c r="G1516" s="111"/>
      <c r="H1516" s="80" t="s">
        <v>59</v>
      </c>
      <c r="I1516" s="80" t="s">
        <v>60</v>
      </c>
    </row>
    <row r="1517" spans="1:9" ht="15.75" x14ac:dyDescent="0.25">
      <c r="A1517" s="79" t="s">
        <v>4192</v>
      </c>
      <c r="B1517" s="79" t="s">
        <v>704</v>
      </c>
      <c r="C1517" s="80" t="s">
        <v>2948</v>
      </c>
      <c r="D1517" s="80" t="s">
        <v>505</v>
      </c>
      <c r="E1517" s="81">
        <v>35014</v>
      </c>
      <c r="F1517" s="94"/>
      <c r="G1517" s="111"/>
      <c r="H1517" s="80" t="s">
        <v>14</v>
      </c>
      <c r="I1517" s="80" t="s">
        <v>15</v>
      </c>
    </row>
    <row r="1518" spans="1:9" ht="15.75" x14ac:dyDescent="0.25">
      <c r="A1518" s="86" t="s">
        <v>432</v>
      </c>
      <c r="B1518" s="86" t="s">
        <v>4521</v>
      </c>
      <c r="C1518" s="76" t="s">
        <v>2996</v>
      </c>
      <c r="D1518" s="76" t="s">
        <v>505</v>
      </c>
      <c r="E1518" s="94">
        <v>35014</v>
      </c>
      <c r="F1518" s="94"/>
      <c r="G1518" s="111"/>
      <c r="H1518" s="76" t="s">
        <v>14</v>
      </c>
      <c r="I1518" s="76" t="s">
        <v>15</v>
      </c>
    </row>
    <row r="1519" spans="1:9" ht="15.75" x14ac:dyDescent="0.25">
      <c r="A1519" s="79" t="s">
        <v>1237</v>
      </c>
      <c r="B1519" s="79" t="s">
        <v>1618</v>
      </c>
      <c r="C1519" s="80" t="s">
        <v>2948</v>
      </c>
      <c r="D1519" s="80" t="s">
        <v>505</v>
      </c>
      <c r="E1519" s="81">
        <v>35014</v>
      </c>
      <c r="F1519" s="94"/>
      <c r="G1519" s="111"/>
      <c r="H1519" s="80" t="s">
        <v>14</v>
      </c>
      <c r="I1519" s="80" t="s">
        <v>15</v>
      </c>
    </row>
    <row r="1520" spans="1:9" ht="15.75" x14ac:dyDescent="0.25">
      <c r="A1520" s="79" t="s">
        <v>544</v>
      </c>
      <c r="B1520" s="79" t="s">
        <v>1484</v>
      </c>
      <c r="C1520" s="80" t="s">
        <v>4522</v>
      </c>
      <c r="D1520" s="80" t="s">
        <v>270</v>
      </c>
      <c r="E1520" s="81">
        <v>35014</v>
      </c>
      <c r="F1520" s="94"/>
      <c r="G1520" s="111"/>
      <c r="H1520" s="80" t="s">
        <v>14</v>
      </c>
      <c r="I1520" s="80" t="s">
        <v>15</v>
      </c>
    </row>
    <row r="1521" spans="1:9" ht="15.75" x14ac:dyDescent="0.25">
      <c r="A1521" s="79" t="s">
        <v>2569</v>
      </c>
      <c r="B1521" s="79" t="s">
        <v>139</v>
      </c>
      <c r="C1521" s="80" t="s">
        <v>2570</v>
      </c>
      <c r="D1521" s="80" t="s">
        <v>1246</v>
      </c>
      <c r="E1521" s="81">
        <v>35013</v>
      </c>
      <c r="F1521" s="94"/>
      <c r="G1521" s="111"/>
      <c r="H1521" s="80" t="s">
        <v>4334</v>
      </c>
      <c r="I1521" s="80" t="s">
        <v>15</v>
      </c>
    </row>
    <row r="1522" spans="1:9" ht="15.75" x14ac:dyDescent="0.25">
      <c r="A1522" s="79" t="s">
        <v>2541</v>
      </c>
      <c r="B1522" s="79" t="s">
        <v>127</v>
      </c>
      <c r="C1522" s="80" t="s">
        <v>2394</v>
      </c>
      <c r="D1522" s="80" t="s">
        <v>37</v>
      </c>
      <c r="E1522" s="81">
        <v>35000</v>
      </c>
      <c r="F1522" s="94"/>
      <c r="G1522" s="111"/>
      <c r="H1522" s="80" t="s">
        <v>14</v>
      </c>
      <c r="I1522" s="80" t="s">
        <v>15</v>
      </c>
    </row>
    <row r="1523" spans="1:9" ht="15.75" x14ac:dyDescent="0.25">
      <c r="A1523" s="86" t="s">
        <v>3001</v>
      </c>
      <c r="B1523" s="86" t="s">
        <v>3002</v>
      </c>
      <c r="C1523" s="76" t="s">
        <v>2394</v>
      </c>
      <c r="D1523" s="76" t="s">
        <v>37</v>
      </c>
      <c r="E1523" s="94">
        <v>35000</v>
      </c>
      <c r="F1523" s="94"/>
      <c r="G1523" s="111"/>
      <c r="H1523" s="76" t="s">
        <v>14</v>
      </c>
      <c r="I1523" s="76" t="s">
        <v>15</v>
      </c>
    </row>
    <row r="1524" spans="1:9" ht="15.75" x14ac:dyDescent="0.25">
      <c r="A1524" s="79" t="s">
        <v>4185</v>
      </c>
      <c r="B1524" s="79" t="s">
        <v>8</v>
      </c>
      <c r="C1524" s="80" t="s">
        <v>3017</v>
      </c>
      <c r="D1524" s="80" t="s">
        <v>37</v>
      </c>
      <c r="E1524" s="81">
        <v>35000</v>
      </c>
      <c r="F1524" s="94"/>
      <c r="G1524" s="111"/>
      <c r="H1524" s="80" t="s">
        <v>14</v>
      </c>
      <c r="I1524" s="80" t="s">
        <v>15</v>
      </c>
    </row>
    <row r="1525" spans="1:9" ht="15.75" x14ac:dyDescent="0.25">
      <c r="A1525" s="86" t="s">
        <v>4186</v>
      </c>
      <c r="B1525" s="86" t="s">
        <v>46</v>
      </c>
      <c r="C1525" s="76" t="s">
        <v>4187</v>
      </c>
      <c r="D1525" s="76" t="s">
        <v>37</v>
      </c>
      <c r="E1525" s="94">
        <v>35000</v>
      </c>
      <c r="F1525" s="94"/>
      <c r="G1525" s="111"/>
      <c r="H1525" s="76" t="s">
        <v>14</v>
      </c>
      <c r="I1525" s="76" t="s">
        <v>15</v>
      </c>
    </row>
    <row r="1526" spans="1:9" ht="15.75" x14ac:dyDescent="0.25">
      <c r="A1526" s="79" t="s">
        <v>4523</v>
      </c>
      <c r="B1526" s="79" t="s">
        <v>4524</v>
      </c>
      <c r="C1526" s="80" t="s">
        <v>588</v>
      </c>
      <c r="D1526" s="80" t="s">
        <v>450</v>
      </c>
      <c r="E1526" s="81">
        <v>35000</v>
      </c>
      <c r="F1526" s="94"/>
      <c r="G1526" s="94"/>
      <c r="H1526" s="80" t="s">
        <v>59</v>
      </c>
      <c r="I1526" s="80" t="s">
        <v>60</v>
      </c>
    </row>
    <row r="1527" spans="1:9" ht="15.75" x14ac:dyDescent="0.25">
      <c r="A1527" s="79" t="s">
        <v>4176</v>
      </c>
      <c r="B1527" s="79" t="s">
        <v>8</v>
      </c>
      <c r="C1527" s="80" t="s">
        <v>588</v>
      </c>
      <c r="D1527" s="80" t="s">
        <v>373</v>
      </c>
      <c r="E1527" s="81">
        <v>35000</v>
      </c>
      <c r="F1527" s="94"/>
      <c r="G1527" s="111"/>
      <c r="H1527" s="80" t="s">
        <v>59</v>
      </c>
      <c r="I1527" s="80" t="s">
        <v>60</v>
      </c>
    </row>
    <row r="1528" spans="1:9" ht="15.75" x14ac:dyDescent="0.25">
      <c r="A1528" s="79" t="s">
        <v>4525</v>
      </c>
      <c r="B1528" s="79" t="s">
        <v>127</v>
      </c>
      <c r="C1528" s="80" t="s">
        <v>588</v>
      </c>
      <c r="D1528" s="80" t="s">
        <v>93</v>
      </c>
      <c r="E1528" s="81">
        <v>35000</v>
      </c>
      <c r="F1528" s="94"/>
      <c r="G1528" s="111"/>
      <c r="H1528" s="80" t="s">
        <v>59</v>
      </c>
      <c r="I1528" s="80" t="s">
        <v>60</v>
      </c>
    </row>
    <row r="1529" spans="1:9" ht="15.75" x14ac:dyDescent="0.25">
      <c r="A1529" s="79" t="s">
        <v>4173</v>
      </c>
      <c r="B1529" s="79" t="s">
        <v>4174</v>
      </c>
      <c r="C1529" s="80" t="s">
        <v>588</v>
      </c>
      <c r="D1529" s="80" t="s">
        <v>93</v>
      </c>
      <c r="E1529" s="81">
        <v>35000</v>
      </c>
      <c r="F1529" s="94"/>
      <c r="G1529" s="111"/>
      <c r="H1529" s="80" t="s">
        <v>59</v>
      </c>
      <c r="I1529" s="80" t="s">
        <v>60</v>
      </c>
    </row>
    <row r="1530" spans="1:9" ht="15.75" x14ac:dyDescent="0.25">
      <c r="A1530" s="79" t="s">
        <v>2504</v>
      </c>
      <c r="B1530" s="79" t="s">
        <v>1803</v>
      </c>
      <c r="C1530" s="80" t="s">
        <v>588</v>
      </c>
      <c r="D1530" s="80" t="s">
        <v>189</v>
      </c>
      <c r="E1530" s="81">
        <v>35000</v>
      </c>
      <c r="F1530" s="94"/>
      <c r="G1530" s="111"/>
      <c r="H1530" s="80" t="s">
        <v>59</v>
      </c>
      <c r="I1530" s="80" t="s">
        <v>60</v>
      </c>
    </row>
    <row r="1531" spans="1:9" ht="15.75" x14ac:dyDescent="0.25">
      <c r="A1531" s="79" t="s">
        <v>4526</v>
      </c>
      <c r="B1531" s="79" t="s">
        <v>959</v>
      </c>
      <c r="C1531" s="80" t="s">
        <v>588</v>
      </c>
      <c r="D1531" s="80" t="s">
        <v>189</v>
      </c>
      <c r="E1531" s="81">
        <v>35000</v>
      </c>
      <c r="F1531" s="94"/>
      <c r="G1531" s="111"/>
      <c r="H1531" s="80" t="s">
        <v>59</v>
      </c>
      <c r="I1531" s="80" t="s">
        <v>60</v>
      </c>
    </row>
    <row r="1532" spans="1:9" ht="15.75" x14ac:dyDescent="0.25">
      <c r="A1532" s="79" t="s">
        <v>420</v>
      </c>
      <c r="B1532" s="79" t="s">
        <v>797</v>
      </c>
      <c r="C1532" s="80" t="s">
        <v>588</v>
      </c>
      <c r="D1532" s="80" t="s">
        <v>189</v>
      </c>
      <c r="E1532" s="81">
        <v>35000</v>
      </c>
      <c r="F1532" s="94"/>
      <c r="G1532" s="111"/>
      <c r="H1532" s="80" t="s">
        <v>59</v>
      </c>
      <c r="I1532" s="80" t="s">
        <v>60</v>
      </c>
    </row>
    <row r="1533" spans="1:9" ht="15.75" x14ac:dyDescent="0.25">
      <c r="A1533" s="79" t="s">
        <v>3294</v>
      </c>
      <c r="B1533" s="79" t="s">
        <v>464</v>
      </c>
      <c r="C1533" s="80" t="s">
        <v>2948</v>
      </c>
      <c r="D1533" s="80" t="s">
        <v>505</v>
      </c>
      <c r="E1533" s="81">
        <v>34600</v>
      </c>
      <c r="F1533" s="94"/>
      <c r="G1533" s="111"/>
      <c r="H1533" s="80" t="s">
        <v>14</v>
      </c>
      <c r="I1533" s="80" t="s">
        <v>15</v>
      </c>
    </row>
    <row r="1534" spans="1:9" ht="15.75" x14ac:dyDescent="0.25">
      <c r="A1534" s="79" t="s">
        <v>3831</v>
      </c>
      <c r="B1534" s="79" t="s">
        <v>3832</v>
      </c>
      <c r="C1534" s="80" t="s">
        <v>2948</v>
      </c>
      <c r="D1534" s="80" t="s">
        <v>505</v>
      </c>
      <c r="E1534" s="81">
        <v>34400</v>
      </c>
      <c r="F1534" s="94"/>
      <c r="G1534" s="111"/>
      <c r="H1534" s="80" t="s">
        <v>14</v>
      </c>
      <c r="I1534" s="80" t="s">
        <v>15</v>
      </c>
    </row>
    <row r="1535" spans="1:9" ht="15.75" x14ac:dyDescent="0.25">
      <c r="A1535" s="79" t="s">
        <v>21</v>
      </c>
      <c r="B1535" s="79" t="s">
        <v>1343</v>
      </c>
      <c r="C1535" s="80" t="s">
        <v>782</v>
      </c>
      <c r="D1535" s="80" t="s">
        <v>527</v>
      </c>
      <c r="E1535" s="81">
        <v>34292</v>
      </c>
      <c r="F1535" s="94"/>
      <c r="G1535" s="111"/>
      <c r="H1535" s="80" t="s">
        <v>59</v>
      </c>
      <c r="I1535" s="80" t="s">
        <v>60</v>
      </c>
    </row>
    <row r="1536" spans="1:9" ht="15.75" x14ac:dyDescent="0.25">
      <c r="A1536" s="79" t="s">
        <v>723</v>
      </c>
      <c r="B1536" s="79" t="s">
        <v>960</v>
      </c>
      <c r="C1536" s="80" t="s">
        <v>195</v>
      </c>
      <c r="D1536" s="80" t="s">
        <v>508</v>
      </c>
      <c r="E1536" s="81">
        <v>34271</v>
      </c>
      <c r="F1536" s="94"/>
      <c r="G1536" s="111"/>
      <c r="H1536" s="80" t="s">
        <v>59</v>
      </c>
      <c r="I1536" s="80" t="s">
        <v>60</v>
      </c>
    </row>
    <row r="1537" spans="1:9" ht="15.75" x14ac:dyDescent="0.25">
      <c r="A1537" s="79" t="s">
        <v>420</v>
      </c>
      <c r="B1537" s="79" t="s">
        <v>4194</v>
      </c>
      <c r="C1537" s="80" t="s">
        <v>4195</v>
      </c>
      <c r="D1537" s="80" t="s">
        <v>37</v>
      </c>
      <c r="E1537" s="81">
        <v>34000</v>
      </c>
      <c r="F1537" s="94"/>
      <c r="G1537" s="111"/>
      <c r="H1537" s="80" t="s">
        <v>14</v>
      </c>
      <c r="I1537" s="80" t="s">
        <v>15</v>
      </c>
    </row>
    <row r="1538" spans="1:9" ht="15.75" x14ac:dyDescent="0.25">
      <c r="A1538" s="79" t="s">
        <v>2938</v>
      </c>
      <c r="B1538" s="79" t="s">
        <v>358</v>
      </c>
      <c r="C1538" s="80" t="s">
        <v>4527</v>
      </c>
      <c r="D1538" s="80" t="s">
        <v>2496</v>
      </c>
      <c r="E1538" s="81">
        <v>33997</v>
      </c>
      <c r="F1538" s="94"/>
      <c r="G1538" s="111"/>
      <c r="H1538" s="80" t="s">
        <v>14</v>
      </c>
      <c r="I1538" s="80" t="s">
        <v>15</v>
      </c>
    </row>
    <row r="1539" spans="1:9" ht="15.75" x14ac:dyDescent="0.25">
      <c r="A1539" s="86" t="s">
        <v>2322</v>
      </c>
      <c r="B1539" s="86" t="s">
        <v>2323</v>
      </c>
      <c r="C1539" s="76" t="s">
        <v>588</v>
      </c>
      <c r="D1539" s="76" t="s">
        <v>527</v>
      </c>
      <c r="E1539" s="94">
        <v>33825</v>
      </c>
      <c r="F1539" s="94"/>
      <c r="G1539" s="111"/>
      <c r="H1539" s="76" t="s">
        <v>59</v>
      </c>
      <c r="I1539" s="80" t="s">
        <v>60</v>
      </c>
    </row>
    <row r="1540" spans="1:9" ht="15.75" x14ac:dyDescent="0.25">
      <c r="A1540" s="79" t="s">
        <v>4528</v>
      </c>
      <c r="B1540" s="79" t="s">
        <v>1331</v>
      </c>
      <c r="C1540" s="80" t="s">
        <v>588</v>
      </c>
      <c r="D1540" s="80" t="s">
        <v>527</v>
      </c>
      <c r="E1540" s="81">
        <v>33825</v>
      </c>
      <c r="F1540" s="94"/>
      <c r="G1540" s="111"/>
      <c r="H1540" s="80" t="s">
        <v>59</v>
      </c>
      <c r="I1540" s="80" t="s">
        <v>60</v>
      </c>
    </row>
    <row r="1541" spans="1:9" ht="15.75" x14ac:dyDescent="0.25">
      <c r="A1541" s="79" t="s">
        <v>729</v>
      </c>
      <c r="B1541" s="79" t="s">
        <v>4529</v>
      </c>
      <c r="C1541" s="80" t="s">
        <v>588</v>
      </c>
      <c r="D1541" s="80" t="s">
        <v>428</v>
      </c>
      <c r="E1541" s="81">
        <v>33000</v>
      </c>
      <c r="F1541" s="94"/>
      <c r="G1541" s="111"/>
      <c r="H1541" s="80" t="s">
        <v>59</v>
      </c>
      <c r="I1541" s="80" t="s">
        <v>60</v>
      </c>
    </row>
    <row r="1542" spans="1:9" ht="15.75" x14ac:dyDescent="0.25">
      <c r="A1542" s="79" t="s">
        <v>4530</v>
      </c>
      <c r="B1542" s="79" t="s">
        <v>1803</v>
      </c>
      <c r="C1542" s="80" t="s">
        <v>588</v>
      </c>
      <c r="D1542" s="80" t="s">
        <v>527</v>
      </c>
      <c r="E1542" s="81">
        <v>32800</v>
      </c>
      <c r="F1542" s="94"/>
      <c r="G1542" s="111"/>
      <c r="H1542" s="80" t="s">
        <v>59</v>
      </c>
      <c r="I1542" s="80" t="s">
        <v>60</v>
      </c>
    </row>
    <row r="1543" spans="1:9" ht="15.75" x14ac:dyDescent="0.25">
      <c r="A1543" s="79" t="s">
        <v>1361</v>
      </c>
      <c r="B1543" s="79" t="s">
        <v>4068</v>
      </c>
      <c r="C1543" s="80" t="s">
        <v>2948</v>
      </c>
      <c r="D1543" s="80" t="s">
        <v>505</v>
      </c>
      <c r="E1543" s="81">
        <v>32451</v>
      </c>
      <c r="F1543" s="94"/>
      <c r="G1543" s="111"/>
      <c r="H1543" s="80" t="s">
        <v>14</v>
      </c>
      <c r="I1543" s="80" t="s">
        <v>15</v>
      </c>
    </row>
    <row r="1544" spans="1:9" ht="15.75" x14ac:dyDescent="0.25">
      <c r="A1544" s="86" t="s">
        <v>1526</v>
      </c>
      <c r="B1544" s="86" t="s">
        <v>4197</v>
      </c>
      <c r="C1544" s="76" t="s">
        <v>3024</v>
      </c>
      <c r="D1544" s="76" t="s">
        <v>1889</v>
      </c>
      <c r="E1544" s="94">
        <v>32378</v>
      </c>
      <c r="F1544" s="94"/>
      <c r="G1544" s="111"/>
      <c r="H1544" s="76" t="s">
        <v>14</v>
      </c>
      <c r="I1544" s="76" t="s">
        <v>15</v>
      </c>
    </row>
    <row r="1545" spans="1:9" ht="15.75" x14ac:dyDescent="0.25">
      <c r="A1545" s="79" t="s">
        <v>1349</v>
      </c>
      <c r="B1545" s="79" t="s">
        <v>601</v>
      </c>
      <c r="C1545" s="80" t="s">
        <v>4209</v>
      </c>
      <c r="D1545" s="80" t="s">
        <v>53</v>
      </c>
      <c r="E1545" s="81">
        <v>32269</v>
      </c>
      <c r="F1545" s="94"/>
      <c r="G1545" s="111"/>
      <c r="H1545" s="80" t="s">
        <v>14</v>
      </c>
      <c r="I1545" s="80" t="s">
        <v>15</v>
      </c>
    </row>
    <row r="1546" spans="1:9" ht="15.75" x14ac:dyDescent="0.25">
      <c r="A1546" s="79" t="s">
        <v>209</v>
      </c>
      <c r="B1546" s="79" t="s">
        <v>1763</v>
      </c>
      <c r="C1546" s="80" t="s">
        <v>588</v>
      </c>
      <c r="D1546" s="80" t="s">
        <v>373</v>
      </c>
      <c r="E1546" s="81">
        <v>32000</v>
      </c>
      <c r="F1546" s="94"/>
      <c r="G1546" s="111"/>
      <c r="H1546" s="80" t="s">
        <v>59</v>
      </c>
      <c r="I1546" s="80" t="s">
        <v>60</v>
      </c>
    </row>
    <row r="1547" spans="1:9" ht="15.75" x14ac:dyDescent="0.25">
      <c r="A1547" s="79" t="s">
        <v>4531</v>
      </c>
      <c r="B1547" s="79" t="s">
        <v>2064</v>
      </c>
      <c r="C1547" s="80" t="s">
        <v>588</v>
      </c>
      <c r="D1547" s="80" t="s">
        <v>373</v>
      </c>
      <c r="E1547" s="81">
        <v>32000</v>
      </c>
      <c r="F1547" s="94"/>
      <c r="G1547" s="111"/>
      <c r="H1547" s="80" t="s">
        <v>59</v>
      </c>
      <c r="I1547" s="80" t="s">
        <v>60</v>
      </c>
    </row>
    <row r="1548" spans="1:9" ht="15.75" x14ac:dyDescent="0.25">
      <c r="A1548" s="79" t="s">
        <v>2450</v>
      </c>
      <c r="B1548" s="79" t="s">
        <v>151</v>
      </c>
      <c r="C1548" s="80" t="s">
        <v>3025</v>
      </c>
      <c r="D1548" s="80" t="s">
        <v>570</v>
      </c>
      <c r="E1548" s="81">
        <v>31337</v>
      </c>
      <c r="F1548" s="81">
        <v>3600</v>
      </c>
      <c r="G1548" s="111">
        <v>9854</v>
      </c>
      <c r="H1548" s="80" t="s">
        <v>14</v>
      </c>
      <c r="I1548" s="80" t="s">
        <v>15</v>
      </c>
    </row>
    <row r="1549" spans="1:9" ht="15.75" x14ac:dyDescent="0.25">
      <c r="A1549" s="79" t="s">
        <v>4532</v>
      </c>
      <c r="B1549" s="79" t="s">
        <v>74</v>
      </c>
      <c r="C1549" s="80" t="s">
        <v>3025</v>
      </c>
      <c r="D1549" s="80" t="s">
        <v>570</v>
      </c>
      <c r="E1549" s="81">
        <v>31337</v>
      </c>
      <c r="F1549" s="94"/>
      <c r="G1549" s="111">
        <v>9854</v>
      </c>
      <c r="H1549" s="80" t="s">
        <v>14</v>
      </c>
      <c r="I1549" s="80" t="s">
        <v>15</v>
      </c>
    </row>
    <row r="1550" spans="1:9" ht="15.75" x14ac:dyDescent="0.25">
      <c r="A1550" s="79" t="s">
        <v>4533</v>
      </c>
      <c r="B1550" s="79" t="s">
        <v>78</v>
      </c>
      <c r="C1550" s="80" t="s">
        <v>3025</v>
      </c>
      <c r="D1550" s="80" t="s">
        <v>570</v>
      </c>
      <c r="E1550" s="81">
        <v>31337</v>
      </c>
      <c r="F1550" s="94"/>
      <c r="G1550" s="111">
        <v>9854</v>
      </c>
      <c r="H1550" s="80" t="s">
        <v>14</v>
      </c>
      <c r="I1550" s="80" t="s">
        <v>15</v>
      </c>
    </row>
    <row r="1551" spans="1:9" ht="15.75" x14ac:dyDescent="0.25">
      <c r="A1551" s="79" t="s">
        <v>142</v>
      </c>
      <c r="B1551" s="79" t="s">
        <v>752</v>
      </c>
      <c r="C1551" s="80" t="s">
        <v>3555</v>
      </c>
      <c r="D1551" s="80" t="s">
        <v>149</v>
      </c>
      <c r="E1551" s="81">
        <v>31215</v>
      </c>
      <c r="F1551" s="81">
        <v>7779</v>
      </c>
      <c r="G1551" s="111"/>
      <c r="H1551" s="80" t="s">
        <v>14</v>
      </c>
      <c r="I1551" s="80" t="s">
        <v>15</v>
      </c>
    </row>
    <row r="1552" spans="1:9" ht="15.75" x14ac:dyDescent="0.25">
      <c r="A1552" s="86" t="s">
        <v>898</v>
      </c>
      <c r="B1552" s="86" t="s">
        <v>1269</v>
      </c>
      <c r="C1552" s="76" t="s">
        <v>2898</v>
      </c>
      <c r="D1552" s="76" t="s">
        <v>53</v>
      </c>
      <c r="E1552" s="94">
        <v>31130</v>
      </c>
      <c r="F1552" s="94"/>
      <c r="G1552" s="94"/>
      <c r="H1552" s="76" t="s">
        <v>14</v>
      </c>
      <c r="I1552" s="76" t="s">
        <v>15</v>
      </c>
    </row>
    <row r="1553" spans="1:9" ht="15.75" x14ac:dyDescent="0.25">
      <c r="A1553" s="79" t="s">
        <v>843</v>
      </c>
      <c r="B1553" s="79" t="s">
        <v>601</v>
      </c>
      <c r="C1553" s="80" t="s">
        <v>2085</v>
      </c>
      <c r="D1553" s="80" t="s">
        <v>48</v>
      </c>
      <c r="E1553" s="81">
        <v>31129</v>
      </c>
      <c r="F1553" s="94"/>
      <c r="G1553" s="81"/>
      <c r="H1553" s="80" t="s">
        <v>14</v>
      </c>
      <c r="I1553" s="80" t="s">
        <v>15</v>
      </c>
    </row>
    <row r="1554" spans="1:9" ht="15.75" x14ac:dyDescent="0.25">
      <c r="A1554" s="79" t="s">
        <v>3835</v>
      </c>
      <c r="B1554" s="79" t="s">
        <v>8</v>
      </c>
      <c r="C1554" s="80" t="s">
        <v>2584</v>
      </c>
      <c r="D1554" s="80" t="s">
        <v>1755</v>
      </c>
      <c r="E1554" s="81">
        <v>30724</v>
      </c>
      <c r="F1554" s="94"/>
      <c r="G1554" s="111"/>
      <c r="H1554" s="80" t="s">
        <v>14</v>
      </c>
      <c r="I1554" s="80" t="s">
        <v>15</v>
      </c>
    </row>
    <row r="1555" spans="1:9" ht="15.75" x14ac:dyDescent="0.25">
      <c r="A1555" s="79" t="s">
        <v>898</v>
      </c>
      <c r="B1555" s="79" t="s">
        <v>4534</v>
      </c>
      <c r="C1555" s="80" t="s">
        <v>3025</v>
      </c>
      <c r="D1555" s="80" t="s">
        <v>570</v>
      </c>
      <c r="E1555" s="81">
        <v>30600</v>
      </c>
      <c r="F1555" s="94"/>
      <c r="G1555" s="81">
        <v>9854</v>
      </c>
      <c r="H1555" s="76" t="s">
        <v>14</v>
      </c>
      <c r="I1555" s="80" t="s">
        <v>15</v>
      </c>
    </row>
    <row r="1556" spans="1:9" ht="15.75" x14ac:dyDescent="0.25">
      <c r="A1556" s="79" t="s">
        <v>4535</v>
      </c>
      <c r="B1556" s="79" t="s">
        <v>3479</v>
      </c>
      <c r="C1556" s="80" t="s">
        <v>3025</v>
      </c>
      <c r="D1556" s="80" t="s">
        <v>570</v>
      </c>
      <c r="E1556" s="81">
        <v>30600</v>
      </c>
      <c r="F1556" s="94"/>
      <c r="G1556" s="111">
        <v>9854</v>
      </c>
      <c r="H1556" s="80" t="s">
        <v>14</v>
      </c>
      <c r="I1556" s="80" t="s">
        <v>15</v>
      </c>
    </row>
    <row r="1557" spans="1:9" ht="15.75" x14ac:dyDescent="0.25">
      <c r="A1557" s="79" t="s">
        <v>4536</v>
      </c>
      <c r="B1557" s="79" t="s">
        <v>2147</v>
      </c>
      <c r="C1557" s="80" t="s">
        <v>3020</v>
      </c>
      <c r="D1557" s="80" t="s">
        <v>1912</v>
      </c>
      <c r="E1557" s="81">
        <v>30300</v>
      </c>
      <c r="F1557" s="94"/>
      <c r="G1557" s="111"/>
      <c r="H1557" s="80" t="s">
        <v>14</v>
      </c>
      <c r="I1557" s="80" t="s">
        <v>15</v>
      </c>
    </row>
    <row r="1558" spans="1:9" ht="15.75" x14ac:dyDescent="0.25">
      <c r="A1558" s="79" t="s">
        <v>4201</v>
      </c>
      <c r="B1558" s="79" t="s">
        <v>2147</v>
      </c>
      <c r="C1558" s="80" t="s">
        <v>2602</v>
      </c>
      <c r="D1558" s="80" t="s">
        <v>37</v>
      </c>
      <c r="E1558" s="81">
        <v>30300</v>
      </c>
      <c r="F1558" s="94"/>
      <c r="G1558" s="111"/>
      <c r="H1558" s="80" t="s">
        <v>14</v>
      </c>
      <c r="I1558" s="80" t="s">
        <v>15</v>
      </c>
    </row>
    <row r="1559" spans="1:9" ht="15.75" x14ac:dyDescent="0.25">
      <c r="A1559" s="79" t="s">
        <v>3003</v>
      </c>
      <c r="B1559" s="79" t="s">
        <v>344</v>
      </c>
      <c r="C1559" s="80" t="s">
        <v>2588</v>
      </c>
      <c r="D1559" s="80" t="s">
        <v>1983</v>
      </c>
      <c r="E1559" s="81">
        <v>30300</v>
      </c>
      <c r="F1559" s="94"/>
      <c r="G1559" s="111"/>
      <c r="H1559" s="80" t="s">
        <v>14</v>
      </c>
      <c r="I1559" s="80" t="s">
        <v>15</v>
      </c>
    </row>
    <row r="1560" spans="1:9" ht="15.75" x14ac:dyDescent="0.25">
      <c r="A1560" s="86" t="s">
        <v>1031</v>
      </c>
      <c r="B1560" s="86" t="s">
        <v>2493</v>
      </c>
      <c r="C1560" s="76" t="s">
        <v>3025</v>
      </c>
      <c r="D1560" s="76" t="s">
        <v>570</v>
      </c>
      <c r="E1560" s="94">
        <v>30000</v>
      </c>
      <c r="F1560" s="94"/>
      <c r="G1560" s="94">
        <v>9854</v>
      </c>
      <c r="H1560" s="104" t="s">
        <v>14</v>
      </c>
      <c r="I1560" s="76" t="s">
        <v>15</v>
      </c>
    </row>
    <row r="1561" spans="1:9" ht="15.75" x14ac:dyDescent="0.25">
      <c r="A1561" s="79" t="s">
        <v>3027</v>
      </c>
      <c r="B1561" s="79" t="s">
        <v>559</v>
      </c>
      <c r="C1561" s="80" t="s">
        <v>3025</v>
      </c>
      <c r="D1561" s="80" t="s">
        <v>570</v>
      </c>
      <c r="E1561" s="81">
        <v>30000</v>
      </c>
      <c r="F1561" s="94"/>
      <c r="G1561" s="111">
        <v>9854</v>
      </c>
      <c r="H1561" s="80" t="s">
        <v>14</v>
      </c>
      <c r="I1561" s="80" t="s">
        <v>15</v>
      </c>
    </row>
    <row r="1562" spans="1:9" ht="15.75" x14ac:dyDescent="0.25">
      <c r="A1562" s="79" t="s">
        <v>2464</v>
      </c>
      <c r="B1562" s="79" t="s">
        <v>628</v>
      </c>
      <c r="C1562" s="80" t="s">
        <v>3025</v>
      </c>
      <c r="D1562" s="80" t="s">
        <v>570</v>
      </c>
      <c r="E1562" s="81">
        <v>30000</v>
      </c>
      <c r="F1562" s="94"/>
      <c r="G1562" s="111">
        <v>9854</v>
      </c>
      <c r="H1562" s="80" t="s">
        <v>14</v>
      </c>
      <c r="I1562" s="80" t="s">
        <v>15</v>
      </c>
    </row>
    <row r="1563" spans="1:9" ht="15.75" x14ac:dyDescent="0.25">
      <c r="A1563" s="79" t="s">
        <v>4537</v>
      </c>
      <c r="B1563" s="79" t="s">
        <v>86</v>
      </c>
      <c r="C1563" s="80" t="s">
        <v>3785</v>
      </c>
      <c r="D1563" s="80" t="s">
        <v>11</v>
      </c>
      <c r="E1563" s="81">
        <v>29609</v>
      </c>
      <c r="F1563" s="94"/>
      <c r="G1563" s="111"/>
      <c r="H1563" s="80" t="s">
        <v>14</v>
      </c>
      <c r="I1563" s="80" t="s">
        <v>15</v>
      </c>
    </row>
    <row r="1564" spans="1:9" ht="15.75" x14ac:dyDescent="0.25">
      <c r="A1564" s="79" t="s">
        <v>2607</v>
      </c>
      <c r="B1564" s="79" t="s">
        <v>210</v>
      </c>
      <c r="C1564" s="80" t="s">
        <v>2608</v>
      </c>
      <c r="D1564" s="80" t="s">
        <v>392</v>
      </c>
      <c r="E1564" s="81">
        <v>28847</v>
      </c>
      <c r="F1564" s="94"/>
      <c r="G1564" s="111"/>
      <c r="H1564" s="80" t="s">
        <v>14</v>
      </c>
      <c r="I1564" s="80" t="s">
        <v>15</v>
      </c>
    </row>
    <row r="1565" spans="1:9" ht="15.75" x14ac:dyDescent="0.25">
      <c r="A1565" s="86" t="s">
        <v>2639</v>
      </c>
      <c r="B1565" s="86" t="s">
        <v>1256</v>
      </c>
      <c r="C1565" s="76" t="s">
        <v>4538</v>
      </c>
      <c r="D1565" s="76" t="s">
        <v>1307</v>
      </c>
      <c r="E1565" s="94">
        <v>27664</v>
      </c>
      <c r="F1565" s="94"/>
      <c r="G1565" s="111"/>
      <c r="H1565" s="76" t="s">
        <v>14</v>
      </c>
      <c r="I1565" s="76" t="s">
        <v>15</v>
      </c>
    </row>
    <row r="1566" spans="1:9" ht="15.75" x14ac:dyDescent="0.25">
      <c r="A1566" s="79" t="s">
        <v>1396</v>
      </c>
      <c r="B1566" s="79" t="s">
        <v>2391</v>
      </c>
      <c r="C1566" s="80" t="s">
        <v>2392</v>
      </c>
      <c r="D1566" s="80" t="s">
        <v>76</v>
      </c>
      <c r="E1566" s="81">
        <v>27400</v>
      </c>
      <c r="F1566" s="94"/>
      <c r="G1566" s="111"/>
      <c r="H1566" s="80" t="s">
        <v>14</v>
      </c>
      <c r="I1566" s="80" t="s">
        <v>15</v>
      </c>
    </row>
    <row r="1567" spans="1:9" ht="15.75" x14ac:dyDescent="0.25">
      <c r="A1567" s="79" t="s">
        <v>4206</v>
      </c>
      <c r="B1567" s="79" t="s">
        <v>1782</v>
      </c>
      <c r="C1567" s="80" t="s">
        <v>2392</v>
      </c>
      <c r="D1567" s="80" t="s">
        <v>28</v>
      </c>
      <c r="E1567" s="81">
        <v>27400</v>
      </c>
      <c r="F1567" s="94"/>
      <c r="G1567" s="111"/>
      <c r="H1567" s="80" t="s">
        <v>14</v>
      </c>
      <c r="I1567" s="80" t="s">
        <v>15</v>
      </c>
    </row>
    <row r="1568" spans="1:9" ht="15.75" x14ac:dyDescent="0.25">
      <c r="A1568" s="79" t="s">
        <v>4207</v>
      </c>
      <c r="B1568" s="79" t="s">
        <v>4208</v>
      </c>
      <c r="C1568" s="80" t="s">
        <v>2392</v>
      </c>
      <c r="D1568" s="80" t="s">
        <v>129</v>
      </c>
      <c r="E1568" s="81">
        <v>27400</v>
      </c>
      <c r="F1568" s="94"/>
      <c r="G1568" s="111"/>
      <c r="H1568" s="80" t="s">
        <v>14</v>
      </c>
      <c r="I1568" s="80" t="s">
        <v>15</v>
      </c>
    </row>
    <row r="1569" spans="1:9" ht="15.75" x14ac:dyDescent="0.25">
      <c r="A1569" s="79" t="s">
        <v>2985</v>
      </c>
      <c r="B1569" s="79" t="s">
        <v>605</v>
      </c>
      <c r="C1569" s="80" t="s">
        <v>2986</v>
      </c>
      <c r="D1569" s="80" t="s">
        <v>812</v>
      </c>
      <c r="E1569" s="81">
        <v>27240</v>
      </c>
      <c r="F1569" s="81">
        <v>8020</v>
      </c>
      <c r="G1569" s="111"/>
      <c r="H1569" s="80" t="s">
        <v>14</v>
      </c>
      <c r="I1569" s="80" t="s">
        <v>15</v>
      </c>
    </row>
    <row r="1570" spans="1:9" ht="15.75" x14ac:dyDescent="0.25">
      <c r="A1570" s="79" t="s">
        <v>3836</v>
      </c>
      <c r="B1570" s="79" t="s">
        <v>1062</v>
      </c>
      <c r="C1570" s="80" t="s">
        <v>4198</v>
      </c>
      <c r="D1570" s="80" t="s">
        <v>37</v>
      </c>
      <c r="E1570" s="81">
        <v>25250</v>
      </c>
      <c r="F1570" s="94"/>
      <c r="G1570" s="111"/>
      <c r="H1570" s="80" t="s">
        <v>14</v>
      </c>
      <c r="I1570" s="80" t="s">
        <v>15</v>
      </c>
    </row>
    <row r="1571" spans="1:9" ht="15.75" x14ac:dyDescent="0.25">
      <c r="A1571" s="86" t="s">
        <v>4539</v>
      </c>
      <c r="B1571" s="86" t="s">
        <v>486</v>
      </c>
      <c r="C1571" s="76" t="s">
        <v>4540</v>
      </c>
      <c r="D1571" s="76" t="s">
        <v>1272</v>
      </c>
      <c r="E1571" s="94">
        <v>23451</v>
      </c>
      <c r="F1571" s="94"/>
      <c r="G1571" s="111"/>
      <c r="H1571" s="76" t="s">
        <v>14</v>
      </c>
      <c r="I1571" s="76" t="s">
        <v>15</v>
      </c>
    </row>
    <row r="1572" spans="1:9" ht="15.75" x14ac:dyDescent="0.25">
      <c r="A1572" s="79" t="s">
        <v>1078</v>
      </c>
      <c r="B1572" s="79" t="s">
        <v>1052</v>
      </c>
      <c r="C1572" s="80" t="s">
        <v>4036</v>
      </c>
      <c r="D1572" s="80" t="s">
        <v>392</v>
      </c>
      <c r="E1572" s="81">
        <v>23338</v>
      </c>
      <c r="F1572" s="94"/>
      <c r="G1572" s="111"/>
      <c r="H1572" s="80" t="s">
        <v>59</v>
      </c>
      <c r="I1572" s="80" t="s">
        <v>15</v>
      </c>
    </row>
    <row r="1573" spans="1:9" ht="15.75" x14ac:dyDescent="0.25">
      <c r="A1573" s="79" t="s">
        <v>2984</v>
      </c>
      <c r="B1573" s="79" t="s">
        <v>609</v>
      </c>
      <c r="C1573" s="80" t="s">
        <v>2085</v>
      </c>
      <c r="D1573" s="80" t="s">
        <v>1534</v>
      </c>
      <c r="E1573" s="81">
        <v>22695</v>
      </c>
      <c r="F1573" s="94"/>
      <c r="G1573" s="111"/>
      <c r="H1573" s="80" t="s">
        <v>14</v>
      </c>
      <c r="I1573" s="80" t="s">
        <v>15</v>
      </c>
    </row>
    <row r="1574" spans="1:9" ht="15.75" x14ac:dyDescent="0.25">
      <c r="A1574" s="79" t="s">
        <v>2225</v>
      </c>
      <c r="B1574" s="79" t="s">
        <v>3292</v>
      </c>
      <c r="C1574" s="80" t="s">
        <v>2085</v>
      </c>
      <c r="D1574" s="80" t="s">
        <v>1534</v>
      </c>
      <c r="E1574" s="81">
        <v>22695</v>
      </c>
      <c r="F1574" s="94"/>
      <c r="G1574" s="111"/>
      <c r="H1574" s="80" t="s">
        <v>14</v>
      </c>
      <c r="I1574" s="80" t="s">
        <v>15</v>
      </c>
    </row>
    <row r="1575" spans="1:9" ht="15.75" x14ac:dyDescent="0.25">
      <c r="A1575" s="79" t="s">
        <v>4213</v>
      </c>
      <c r="B1575" s="79" t="s">
        <v>3512</v>
      </c>
      <c r="C1575" s="80" t="s">
        <v>2085</v>
      </c>
      <c r="D1575" s="80" t="s">
        <v>1534</v>
      </c>
      <c r="E1575" s="81">
        <v>22695</v>
      </c>
      <c r="F1575" s="94"/>
      <c r="G1575" s="111"/>
      <c r="H1575" s="80" t="s">
        <v>14</v>
      </c>
      <c r="I1575" s="80" t="s">
        <v>15</v>
      </c>
    </row>
    <row r="1576" spans="1:9" ht="15.75" x14ac:dyDescent="0.25">
      <c r="A1576" s="86" t="s">
        <v>2086</v>
      </c>
      <c r="B1576" s="86" t="s">
        <v>74</v>
      </c>
      <c r="C1576" s="76" t="s">
        <v>3048</v>
      </c>
      <c r="D1576" s="76" t="s">
        <v>116</v>
      </c>
      <c r="E1576" s="94">
        <v>22473</v>
      </c>
      <c r="F1576" s="94"/>
      <c r="G1576" s="111"/>
      <c r="H1576" s="76" t="s">
        <v>14</v>
      </c>
      <c r="I1576" s="76" t="s">
        <v>15</v>
      </c>
    </row>
    <row r="1577" spans="1:9" ht="15.75" x14ac:dyDescent="0.25">
      <c r="A1577" s="79" t="s">
        <v>4541</v>
      </c>
      <c r="B1577" s="79" t="s">
        <v>91</v>
      </c>
      <c r="C1577" s="80" t="s">
        <v>3062</v>
      </c>
      <c r="D1577" s="80" t="s">
        <v>812</v>
      </c>
      <c r="E1577" s="81">
        <v>20640</v>
      </c>
      <c r="F1577" s="94"/>
      <c r="G1577" s="111"/>
      <c r="H1577" s="80" t="s">
        <v>14</v>
      </c>
      <c r="I1577" s="80" t="s">
        <v>15</v>
      </c>
    </row>
    <row r="1578" spans="1:9" ht="15.75" x14ac:dyDescent="0.25">
      <c r="A1578" s="79" t="s">
        <v>4542</v>
      </c>
      <c r="B1578" s="79" t="s">
        <v>260</v>
      </c>
      <c r="C1578" s="80" t="s">
        <v>3062</v>
      </c>
      <c r="D1578" s="80" t="s">
        <v>812</v>
      </c>
      <c r="E1578" s="81">
        <v>20640</v>
      </c>
      <c r="F1578" s="94"/>
      <c r="G1578" s="111"/>
      <c r="H1578" s="80" t="s">
        <v>14</v>
      </c>
      <c r="I1578" s="80" t="s">
        <v>15</v>
      </c>
    </row>
    <row r="1579" spans="1:9" ht="15.75" x14ac:dyDescent="0.25">
      <c r="A1579" s="79" t="s">
        <v>4543</v>
      </c>
      <c r="B1579" s="79" t="s">
        <v>78</v>
      </c>
      <c r="C1579" s="80" t="s">
        <v>3062</v>
      </c>
      <c r="D1579" s="80" t="s">
        <v>812</v>
      </c>
      <c r="E1579" s="81">
        <v>20640</v>
      </c>
      <c r="F1579" s="94"/>
      <c r="G1579" s="111"/>
      <c r="H1579" s="80" t="s">
        <v>14</v>
      </c>
      <c r="I1579" s="80" t="s">
        <v>15</v>
      </c>
    </row>
    <row r="1580" spans="1:9" ht="15.75" x14ac:dyDescent="0.25">
      <c r="A1580" s="79" t="s">
        <v>837</v>
      </c>
      <c r="B1580" s="79" t="s">
        <v>696</v>
      </c>
      <c r="C1580" s="80" t="s">
        <v>4167</v>
      </c>
      <c r="D1580" s="80" t="s">
        <v>3772</v>
      </c>
      <c r="E1580" s="81">
        <v>19032</v>
      </c>
      <c r="F1580" s="94"/>
      <c r="G1580" s="111"/>
      <c r="H1580" s="80" t="s">
        <v>14</v>
      </c>
      <c r="I1580" s="80" t="s">
        <v>15</v>
      </c>
    </row>
    <row r="1581" spans="1:9" ht="15.75" x14ac:dyDescent="0.25">
      <c r="A1581" s="79" t="s">
        <v>2626</v>
      </c>
      <c r="B1581" s="79" t="s">
        <v>2627</v>
      </c>
      <c r="C1581" s="80" t="s">
        <v>2589</v>
      </c>
      <c r="D1581" s="80" t="s">
        <v>456</v>
      </c>
      <c r="E1581" s="81">
        <v>19008</v>
      </c>
      <c r="F1581" s="81">
        <v>3000</v>
      </c>
      <c r="G1581" s="111"/>
      <c r="H1581" s="80" t="s">
        <v>59</v>
      </c>
      <c r="I1581" s="80" t="s">
        <v>60</v>
      </c>
    </row>
    <row r="1582" spans="1:9" ht="15.75" x14ac:dyDescent="0.25">
      <c r="A1582" s="79" t="s">
        <v>3059</v>
      </c>
      <c r="B1582" s="79" t="s">
        <v>3060</v>
      </c>
      <c r="C1582" s="80" t="s">
        <v>2644</v>
      </c>
      <c r="D1582" s="80" t="s">
        <v>392</v>
      </c>
      <c r="E1582" s="81">
        <v>18540</v>
      </c>
      <c r="F1582" s="94"/>
      <c r="G1582" s="111"/>
      <c r="H1582" s="80" t="s">
        <v>59</v>
      </c>
      <c r="I1582" s="80" t="s">
        <v>60</v>
      </c>
    </row>
    <row r="1583" spans="1:9" ht="15.75" x14ac:dyDescent="0.25">
      <c r="A1583" s="79" t="s">
        <v>4212</v>
      </c>
      <c r="B1583" s="79" t="s">
        <v>452</v>
      </c>
      <c r="C1583" s="80" t="s">
        <v>4544</v>
      </c>
      <c r="D1583" s="80" t="s">
        <v>975</v>
      </c>
      <c r="E1583" s="81">
        <v>16603</v>
      </c>
      <c r="F1583" s="94"/>
      <c r="G1583" s="111"/>
      <c r="H1583" s="80" t="s">
        <v>59</v>
      </c>
      <c r="I1583" s="80" t="s">
        <v>15</v>
      </c>
    </row>
    <row r="1584" spans="1:9" ht="15.75" x14ac:dyDescent="0.25">
      <c r="A1584" s="79" t="s">
        <v>4218</v>
      </c>
      <c r="B1584" s="79" t="s">
        <v>601</v>
      </c>
      <c r="C1584" s="80" t="s">
        <v>2611</v>
      </c>
      <c r="D1584" s="80" t="s">
        <v>4211</v>
      </c>
      <c r="E1584" s="81">
        <v>13980</v>
      </c>
      <c r="F1584" s="94"/>
      <c r="G1584" s="111"/>
      <c r="H1584" s="80" t="s">
        <v>59</v>
      </c>
      <c r="I1584" s="80" t="s">
        <v>60</v>
      </c>
    </row>
    <row r="1585" spans="1:9" ht="15.75" x14ac:dyDescent="0.25">
      <c r="A1585" s="79" t="s">
        <v>4223</v>
      </c>
      <c r="B1585" s="79" t="s">
        <v>465</v>
      </c>
      <c r="C1585" s="80" t="s">
        <v>2644</v>
      </c>
      <c r="D1585" s="80" t="s">
        <v>392</v>
      </c>
      <c r="E1585" s="81">
        <v>10980</v>
      </c>
      <c r="F1585" s="94"/>
      <c r="G1585" s="111"/>
      <c r="H1585" s="80" t="s">
        <v>59</v>
      </c>
      <c r="I1585" s="80" t="s">
        <v>60</v>
      </c>
    </row>
    <row r="1586" spans="1:9" ht="15.75" x14ac:dyDescent="0.25">
      <c r="A1586" s="79" t="s">
        <v>3066</v>
      </c>
      <c r="B1586" s="79" t="s">
        <v>1194</v>
      </c>
      <c r="C1586" s="80" t="s">
        <v>3067</v>
      </c>
      <c r="D1586" s="80" t="s">
        <v>1889</v>
      </c>
      <c r="E1586" s="81">
        <v>10120</v>
      </c>
      <c r="F1586" s="94"/>
      <c r="G1586" s="111"/>
      <c r="H1586" s="80" t="s">
        <v>14</v>
      </c>
      <c r="I1586" s="80" t="s">
        <v>15</v>
      </c>
    </row>
    <row r="1587" spans="1:9" ht="15.75" x14ac:dyDescent="0.25">
      <c r="A1587" s="86" t="s">
        <v>4545</v>
      </c>
      <c r="B1587" s="86" t="s">
        <v>139</v>
      </c>
      <c r="C1587" s="76" t="s">
        <v>3070</v>
      </c>
      <c r="D1587" s="76" t="s">
        <v>1889</v>
      </c>
      <c r="E1587" s="81">
        <v>10120</v>
      </c>
      <c r="F1587" s="94"/>
      <c r="G1587" s="111"/>
      <c r="H1587" s="76" t="s">
        <v>14</v>
      </c>
      <c r="I1587" s="76" t="s">
        <v>15</v>
      </c>
    </row>
    <row r="1588" spans="1:9" ht="15.75" x14ac:dyDescent="0.25">
      <c r="A1588" s="86" t="s">
        <v>4546</v>
      </c>
      <c r="B1588" s="86" t="s">
        <v>4547</v>
      </c>
      <c r="C1588" s="76" t="s">
        <v>2589</v>
      </c>
      <c r="D1588" s="76" t="s">
        <v>450</v>
      </c>
      <c r="E1588" s="81">
        <v>8000</v>
      </c>
      <c r="F1588" s="94"/>
      <c r="G1588" s="111"/>
      <c r="H1588" s="76" t="s">
        <v>59</v>
      </c>
      <c r="I1588" s="80" t="s">
        <v>60</v>
      </c>
    </row>
    <row r="1589" spans="1:9" ht="15.75" x14ac:dyDescent="0.25">
      <c r="A1589" s="79" t="s">
        <v>647</v>
      </c>
      <c r="B1589" s="79" t="s">
        <v>648</v>
      </c>
      <c r="C1589" s="80" t="s">
        <v>195</v>
      </c>
      <c r="D1589" s="80" t="s">
        <v>607</v>
      </c>
      <c r="E1589" s="81">
        <v>7040</v>
      </c>
      <c r="F1589" s="94"/>
      <c r="G1589" s="111"/>
      <c r="H1589" s="80" t="s">
        <v>59</v>
      </c>
      <c r="I1589" s="80" t="s">
        <v>60</v>
      </c>
    </row>
    <row r="1590" spans="1:9" ht="15.75" x14ac:dyDescent="0.25">
      <c r="A1590" s="79" t="s">
        <v>2636</v>
      </c>
      <c r="B1590" s="79" t="s">
        <v>2637</v>
      </c>
      <c r="C1590" s="80" t="s">
        <v>2638</v>
      </c>
      <c r="D1590" s="80" t="s">
        <v>93</v>
      </c>
      <c r="E1590" s="81">
        <v>3150</v>
      </c>
      <c r="F1590" s="94"/>
      <c r="G1590" s="111"/>
      <c r="H1590" s="80" t="s">
        <v>59</v>
      </c>
      <c r="I1590" s="80" t="s">
        <v>60</v>
      </c>
    </row>
    <row r="1591" spans="1:9" ht="15.75" x14ac:dyDescent="0.25">
      <c r="A1591" s="79" t="s">
        <v>2027</v>
      </c>
      <c r="B1591" s="79" t="s">
        <v>4548</v>
      </c>
      <c r="C1591" s="80" t="s">
        <v>2638</v>
      </c>
      <c r="D1591" s="80" t="s">
        <v>93</v>
      </c>
      <c r="E1591" s="81">
        <v>2100</v>
      </c>
      <c r="F1591" s="94"/>
      <c r="G1591" s="111"/>
      <c r="H1591" s="80" t="s">
        <v>59</v>
      </c>
      <c r="I1591" s="80" t="s">
        <v>60</v>
      </c>
    </row>
    <row r="1592" spans="1:9" ht="15.75" x14ac:dyDescent="0.25">
      <c r="A1592" s="79" t="s">
        <v>2642</v>
      </c>
      <c r="B1592" s="79" t="s">
        <v>67</v>
      </c>
      <c r="C1592" s="80" t="s">
        <v>2638</v>
      </c>
      <c r="D1592" s="80" t="s">
        <v>93</v>
      </c>
      <c r="E1592" s="81">
        <v>2100</v>
      </c>
      <c r="F1592" s="94"/>
      <c r="G1592" s="111"/>
      <c r="H1592" s="80" t="s">
        <v>59</v>
      </c>
      <c r="I1592" s="80" t="s">
        <v>60</v>
      </c>
    </row>
    <row r="1593" spans="1:9" ht="15.75" x14ac:dyDescent="0.25">
      <c r="A1593" s="86" t="s">
        <v>4549</v>
      </c>
      <c r="B1593" s="86" t="s">
        <v>282</v>
      </c>
      <c r="C1593" s="76" t="s">
        <v>2638</v>
      </c>
      <c r="D1593" s="76" t="s">
        <v>93</v>
      </c>
      <c r="E1593" s="81">
        <v>2100</v>
      </c>
      <c r="F1593" s="94"/>
      <c r="G1593" s="111"/>
      <c r="H1593" s="76" t="s">
        <v>59</v>
      </c>
      <c r="I1593" s="80" t="s">
        <v>60</v>
      </c>
    </row>
    <row r="1594" spans="1:9" ht="15.75" x14ac:dyDescent="0.25">
      <c r="A1594" s="79" t="s">
        <v>2643</v>
      </c>
      <c r="B1594" s="79" t="s">
        <v>1022</v>
      </c>
      <c r="C1594" s="80" t="s">
        <v>2638</v>
      </c>
      <c r="D1594" s="80" t="s">
        <v>93</v>
      </c>
      <c r="E1594" s="81">
        <v>1440</v>
      </c>
      <c r="F1594" s="94"/>
      <c r="G1594" s="111"/>
      <c r="H1594" s="80" t="s">
        <v>59</v>
      </c>
      <c r="I1594" s="80" t="s">
        <v>60</v>
      </c>
    </row>
    <row r="1595" spans="1:9" ht="15.75" x14ac:dyDescent="0.25">
      <c r="A1595" s="79" t="s">
        <v>2645</v>
      </c>
      <c r="B1595" s="79" t="s">
        <v>1359</v>
      </c>
      <c r="C1595" s="80" t="s">
        <v>2638</v>
      </c>
      <c r="D1595" s="80" t="s">
        <v>93</v>
      </c>
      <c r="E1595" s="81">
        <v>1050</v>
      </c>
      <c r="F1595" s="94"/>
      <c r="G1595" s="111"/>
      <c r="H1595" s="80" t="s">
        <v>59</v>
      </c>
      <c r="I1595" s="80" t="s">
        <v>60</v>
      </c>
    </row>
    <row r="1596" spans="1:9" ht="15.75" x14ac:dyDescent="0.25">
      <c r="A1596" s="79" t="s">
        <v>3071</v>
      </c>
      <c r="B1596" s="79" t="s">
        <v>2164</v>
      </c>
      <c r="C1596" s="80" t="s">
        <v>3072</v>
      </c>
      <c r="D1596" s="80" t="s">
        <v>40</v>
      </c>
      <c r="E1596" s="81">
        <v>900</v>
      </c>
      <c r="F1596" s="94"/>
      <c r="G1596" s="111"/>
      <c r="H1596" s="80" t="s">
        <v>59</v>
      </c>
      <c r="I1596" s="80" t="s">
        <v>60</v>
      </c>
    </row>
  </sheetData>
  <conditionalFormatting sqref="E1:E1596">
    <cfRule type="top10" dxfId="57" priority="1" percent="1" bottom="1" rank="10"/>
    <cfRule type="top10" dxfId="56" priority="2" percent="1" rank="10"/>
  </conditionalFormatting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49"/>
  <sheetViews>
    <sheetView workbookViewId="0"/>
  </sheetViews>
  <sheetFormatPr defaultRowHeight="15" x14ac:dyDescent="0.25"/>
  <cols>
    <col min="1" max="1" width="14.28515625" customWidth="1"/>
    <col min="2" max="2" width="21.140625" bestFit="1" customWidth="1"/>
    <col min="11" max="11" width="23.28515625" bestFit="1" customWidth="1"/>
    <col min="12" max="12" width="15.28515625" bestFit="1" customWidth="1"/>
  </cols>
  <sheetData>
    <row r="3" spans="1:2" x14ac:dyDescent="0.25">
      <c r="A3" s="181" t="s">
        <v>7367</v>
      </c>
      <c r="B3" t="s">
        <v>7430</v>
      </c>
    </row>
    <row r="4" spans="1:2" x14ac:dyDescent="0.25">
      <c r="A4" s="140" t="s">
        <v>15</v>
      </c>
      <c r="B4" s="182">
        <v>601</v>
      </c>
    </row>
    <row r="5" spans="1:2" x14ac:dyDescent="0.25">
      <c r="A5" s="140" t="s">
        <v>60</v>
      </c>
      <c r="B5" s="182">
        <v>861</v>
      </c>
    </row>
    <row r="6" spans="1:2" x14ac:dyDescent="0.25">
      <c r="A6" s="140" t="s">
        <v>7373</v>
      </c>
      <c r="B6" s="182">
        <v>61</v>
      </c>
    </row>
    <row r="7" spans="1:2" x14ac:dyDescent="0.25">
      <c r="A7" s="140" t="s">
        <v>121</v>
      </c>
      <c r="B7" s="182">
        <v>26</v>
      </c>
    </row>
    <row r="8" spans="1:2" x14ac:dyDescent="0.25">
      <c r="A8" s="140" t="s">
        <v>7368</v>
      </c>
      <c r="B8" s="182">
        <v>1549</v>
      </c>
    </row>
    <row r="10" spans="1:2" x14ac:dyDescent="0.25">
      <c r="A10" s="181" t="s">
        <v>7367</v>
      </c>
      <c r="B10" t="s">
        <v>7429</v>
      </c>
    </row>
    <row r="11" spans="1:2" x14ac:dyDescent="0.25">
      <c r="A11" s="140" t="s">
        <v>15</v>
      </c>
      <c r="B11" s="195">
        <v>36426011.379999995</v>
      </c>
    </row>
    <row r="12" spans="1:2" x14ac:dyDescent="0.25">
      <c r="A12" s="140" t="s">
        <v>60</v>
      </c>
      <c r="B12" s="195">
        <v>55037313.93</v>
      </c>
    </row>
    <row r="13" spans="1:2" x14ac:dyDescent="0.25">
      <c r="A13" s="140" t="s">
        <v>7373</v>
      </c>
      <c r="B13" s="195">
        <v>3870760.86</v>
      </c>
    </row>
    <row r="14" spans="1:2" x14ac:dyDescent="0.25">
      <c r="A14" s="140" t="s">
        <v>121</v>
      </c>
      <c r="B14" s="195">
        <v>1714025</v>
      </c>
    </row>
    <row r="15" spans="1:2" x14ac:dyDescent="0.25">
      <c r="A15" s="140" t="s">
        <v>7368</v>
      </c>
      <c r="B15" s="195">
        <v>97048111.170000002</v>
      </c>
    </row>
    <row r="17" spans="1:12" ht="15.75" thickBot="1" x14ac:dyDescent="0.3">
      <c r="A17" s="181" t="s">
        <v>7367</v>
      </c>
      <c r="B17" t="s">
        <v>7431</v>
      </c>
    </row>
    <row r="18" spans="1:12" x14ac:dyDescent="0.25">
      <c r="A18" s="140" t="s">
        <v>15</v>
      </c>
      <c r="B18" s="195">
        <v>60609.003960066548</v>
      </c>
      <c r="K18" s="189" t="s">
        <v>7423</v>
      </c>
      <c r="L18" s="189"/>
    </row>
    <row r="19" spans="1:12" x14ac:dyDescent="0.25">
      <c r="A19" s="140" t="s">
        <v>60</v>
      </c>
      <c r="B19" s="195">
        <v>63922.548118466897</v>
      </c>
      <c r="K19" s="187"/>
      <c r="L19" s="187"/>
    </row>
    <row r="20" spans="1:12" x14ac:dyDescent="0.25">
      <c r="A20" s="140" t="s">
        <v>7373</v>
      </c>
      <c r="B20" s="195">
        <v>63455.096065573765</v>
      </c>
      <c r="K20" s="187" t="s">
        <v>7409</v>
      </c>
      <c r="L20" s="190">
        <v>62652.105338928333</v>
      </c>
    </row>
    <row r="21" spans="1:12" x14ac:dyDescent="0.25">
      <c r="A21" s="140" t="s">
        <v>121</v>
      </c>
      <c r="B21" s="195">
        <v>65924.038461538468</v>
      </c>
      <c r="K21" s="187" t="s">
        <v>7410</v>
      </c>
      <c r="L21" s="190">
        <v>725.78509827059713</v>
      </c>
    </row>
    <row r="22" spans="1:12" x14ac:dyDescent="0.25">
      <c r="A22" s="140" t="s">
        <v>7368</v>
      </c>
      <c r="B22" s="195">
        <v>62652.105338928333</v>
      </c>
      <c r="K22" s="187" t="s">
        <v>7411</v>
      </c>
      <c r="L22" s="192">
        <v>55753</v>
      </c>
    </row>
    <row r="23" spans="1:12" x14ac:dyDescent="0.25">
      <c r="K23" s="187" t="s">
        <v>7412</v>
      </c>
      <c r="L23" s="192">
        <v>40000</v>
      </c>
    </row>
    <row r="24" spans="1:12" x14ac:dyDescent="0.25">
      <c r="A24" s="181" t="s">
        <v>7367</v>
      </c>
      <c r="B24" t="s">
        <v>7430</v>
      </c>
      <c r="K24" s="187" t="s">
        <v>7413</v>
      </c>
      <c r="L24" s="190">
        <v>28564.968925979982</v>
      </c>
    </row>
    <row r="25" spans="1:12" x14ac:dyDescent="0.25">
      <c r="A25" s="196" t="s">
        <v>7375</v>
      </c>
      <c r="B25" s="182">
        <v>7</v>
      </c>
      <c r="K25" s="187" t="s">
        <v>7414</v>
      </c>
      <c r="L25" s="190">
        <v>815957449.74220204</v>
      </c>
    </row>
    <row r="26" spans="1:12" x14ac:dyDescent="0.25">
      <c r="A26" s="196" t="s">
        <v>7376</v>
      </c>
      <c r="B26" s="182">
        <v>197</v>
      </c>
      <c r="K26" s="187" t="s">
        <v>7415</v>
      </c>
      <c r="L26" s="190">
        <v>16.332002002094221</v>
      </c>
    </row>
    <row r="27" spans="1:12" x14ac:dyDescent="0.25">
      <c r="A27" s="196" t="s">
        <v>7377</v>
      </c>
      <c r="B27" s="182">
        <v>388</v>
      </c>
      <c r="K27" s="187" t="s">
        <v>7416</v>
      </c>
      <c r="L27" s="190">
        <v>2.9144486676606576</v>
      </c>
    </row>
    <row r="28" spans="1:12" x14ac:dyDescent="0.25">
      <c r="A28" s="196" t="s">
        <v>7378</v>
      </c>
      <c r="B28" s="182">
        <v>300</v>
      </c>
      <c r="K28" s="187" t="s">
        <v>7417</v>
      </c>
      <c r="L28" s="192">
        <v>355120</v>
      </c>
    </row>
    <row r="29" spans="1:12" x14ac:dyDescent="0.25">
      <c r="A29" s="196" t="s">
        <v>7379</v>
      </c>
      <c r="B29" s="182">
        <v>242</v>
      </c>
      <c r="K29" s="187" t="s">
        <v>7418</v>
      </c>
      <c r="L29" s="192">
        <v>20000</v>
      </c>
    </row>
    <row r="30" spans="1:12" x14ac:dyDescent="0.25">
      <c r="A30" s="196" t="s">
        <v>7380</v>
      </c>
      <c r="B30" s="182">
        <v>153</v>
      </c>
      <c r="K30" s="187" t="s">
        <v>7419</v>
      </c>
      <c r="L30" s="192">
        <v>375120</v>
      </c>
    </row>
    <row r="31" spans="1:12" x14ac:dyDescent="0.25">
      <c r="A31" s="196" t="s">
        <v>7381</v>
      </c>
      <c r="B31" s="182">
        <v>69</v>
      </c>
      <c r="K31" s="187" t="s">
        <v>7420</v>
      </c>
      <c r="L31" s="190">
        <v>97048111.169999987</v>
      </c>
    </row>
    <row r="32" spans="1:12" x14ac:dyDescent="0.25">
      <c r="A32" s="196" t="s">
        <v>7382</v>
      </c>
      <c r="B32" s="182">
        <v>61</v>
      </c>
      <c r="K32" s="187" t="s">
        <v>7421</v>
      </c>
      <c r="L32" s="192">
        <v>1549</v>
      </c>
    </row>
    <row r="33" spans="1:12" ht="15.75" thickBot="1" x14ac:dyDescent="0.3">
      <c r="A33" s="196" t="s">
        <v>7383</v>
      </c>
      <c r="B33" s="182">
        <v>46</v>
      </c>
      <c r="K33" s="188" t="s">
        <v>7422</v>
      </c>
      <c r="L33" s="191">
        <v>1423.6257559819067</v>
      </c>
    </row>
    <row r="34" spans="1:12" x14ac:dyDescent="0.25">
      <c r="A34" s="196" t="s">
        <v>7384</v>
      </c>
      <c r="B34" s="182">
        <v>22</v>
      </c>
    </row>
    <row r="35" spans="1:12" x14ac:dyDescent="0.25">
      <c r="A35" s="196" t="s">
        <v>7385</v>
      </c>
      <c r="B35" s="182">
        <v>20</v>
      </c>
    </row>
    <row r="36" spans="1:12" x14ac:dyDescent="0.25">
      <c r="A36" s="196" t="s">
        <v>7386</v>
      </c>
      <c r="B36" s="182">
        <v>10</v>
      </c>
    </row>
    <row r="37" spans="1:12" x14ac:dyDescent="0.25">
      <c r="A37" s="196" t="s">
        <v>7387</v>
      </c>
      <c r="B37" s="182">
        <v>4</v>
      </c>
    </row>
    <row r="38" spans="1:12" x14ac:dyDescent="0.25">
      <c r="A38" s="196" t="s">
        <v>7388</v>
      </c>
      <c r="B38" s="182">
        <v>5</v>
      </c>
    </row>
    <row r="39" spans="1:12" x14ac:dyDescent="0.25">
      <c r="A39" s="196" t="s">
        <v>7389</v>
      </c>
      <c r="B39" s="182">
        <v>8</v>
      </c>
    </row>
    <row r="40" spans="1:12" x14ac:dyDescent="0.25">
      <c r="A40" s="196" t="s">
        <v>7390</v>
      </c>
      <c r="B40" s="182">
        <v>5</v>
      </c>
    </row>
    <row r="41" spans="1:12" x14ac:dyDescent="0.25">
      <c r="A41" s="196" t="s">
        <v>7391</v>
      </c>
      <c r="B41" s="182">
        <v>4</v>
      </c>
    </row>
    <row r="42" spans="1:12" x14ac:dyDescent="0.25">
      <c r="A42" s="196" t="s">
        <v>7392</v>
      </c>
      <c r="B42" s="182">
        <v>2</v>
      </c>
    </row>
    <row r="43" spans="1:12" x14ac:dyDescent="0.25">
      <c r="A43" s="196" t="s">
        <v>7394</v>
      </c>
      <c r="B43" s="182">
        <v>1</v>
      </c>
    </row>
    <row r="44" spans="1:12" x14ac:dyDescent="0.25">
      <c r="A44" s="196" t="s">
        <v>7396</v>
      </c>
      <c r="B44" s="182">
        <v>1</v>
      </c>
    </row>
    <row r="45" spans="1:12" x14ac:dyDescent="0.25">
      <c r="A45" s="196" t="s">
        <v>7407</v>
      </c>
      <c r="B45" s="182">
        <v>1</v>
      </c>
    </row>
    <row r="46" spans="1:12" x14ac:dyDescent="0.25">
      <c r="A46" s="196" t="s">
        <v>7397</v>
      </c>
      <c r="B46" s="182">
        <v>1</v>
      </c>
    </row>
    <row r="47" spans="1:12" x14ac:dyDescent="0.25">
      <c r="A47" s="196" t="s">
        <v>7398</v>
      </c>
      <c r="B47" s="182">
        <v>1</v>
      </c>
    </row>
    <row r="48" spans="1:12" x14ac:dyDescent="0.25">
      <c r="A48" s="196" t="s">
        <v>7460</v>
      </c>
      <c r="B48" s="182">
        <v>1</v>
      </c>
    </row>
    <row r="49" spans="1:2" x14ac:dyDescent="0.25">
      <c r="A49" s="196" t="s">
        <v>7368</v>
      </c>
      <c r="B49" s="182">
        <v>1549</v>
      </c>
    </row>
  </sheetData>
  <pageMargins left="0.7" right="0.7" top="0.75" bottom="0.75" header="0.3" footer="0.3"/>
  <pageSetup scale="64" orientation="landscape" r:id="rId5"/>
  <drawing r:id="rId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0"/>
  <sheetViews>
    <sheetView workbookViewId="0">
      <selection activeCell="D2" sqref="D2:D1550"/>
    </sheetView>
  </sheetViews>
  <sheetFormatPr defaultRowHeight="15" x14ac:dyDescent="0.25"/>
  <cols>
    <col min="1" max="1" width="19.85546875" bestFit="1" customWidth="1"/>
    <col min="2" max="2" width="16.5703125" bestFit="1" customWidth="1"/>
    <col min="3" max="3" width="31" bestFit="1" customWidth="1"/>
    <col min="4" max="4" width="17.140625" bestFit="1" customWidth="1"/>
    <col min="5" max="5" width="12.7109375" bestFit="1" customWidth="1"/>
    <col min="6" max="6" width="22" bestFit="1" customWidth="1"/>
    <col min="7" max="7" width="14.7109375" bestFit="1" customWidth="1"/>
    <col min="8" max="8" width="20.7109375" bestFit="1" customWidth="1"/>
  </cols>
  <sheetData>
    <row r="1" spans="1:8" s="174" customFormat="1" ht="15.75" x14ac:dyDescent="0.25">
      <c r="A1" s="172" t="s">
        <v>3848</v>
      </c>
      <c r="B1" s="172" t="s">
        <v>2649</v>
      </c>
      <c r="C1" s="173" t="s">
        <v>2651</v>
      </c>
      <c r="D1" s="173" t="s">
        <v>3850</v>
      </c>
      <c r="E1" s="173" t="s">
        <v>2654</v>
      </c>
      <c r="F1" s="173" t="s">
        <v>3851</v>
      </c>
      <c r="G1" s="173" t="s">
        <v>2655</v>
      </c>
      <c r="H1" s="173" t="s">
        <v>2656</v>
      </c>
    </row>
    <row r="2" spans="1:8" ht="15.75" x14ac:dyDescent="0.25">
      <c r="A2" s="86" t="s">
        <v>16</v>
      </c>
      <c r="B2" s="86" t="s">
        <v>4550</v>
      </c>
      <c r="C2" s="76" t="s">
        <v>20</v>
      </c>
      <c r="D2" s="118">
        <v>375120</v>
      </c>
      <c r="E2" s="76"/>
      <c r="F2" s="76"/>
      <c r="G2" s="76" t="s">
        <v>59</v>
      </c>
      <c r="H2" s="80" t="s">
        <v>60</v>
      </c>
    </row>
    <row r="3" spans="1:8" ht="15.75" x14ac:dyDescent="0.25">
      <c r="A3" s="79" t="s">
        <v>3852</v>
      </c>
      <c r="B3" s="79" t="s">
        <v>4551</v>
      </c>
      <c r="C3" s="80" t="s">
        <v>11</v>
      </c>
      <c r="D3" s="119">
        <v>268120</v>
      </c>
      <c r="E3" s="119">
        <v>45000</v>
      </c>
      <c r="F3" s="80"/>
      <c r="G3" s="80" t="s">
        <v>59</v>
      </c>
      <c r="H3" s="80" t="s">
        <v>60</v>
      </c>
    </row>
    <row r="4" spans="1:8" ht="15.75" x14ac:dyDescent="0.25">
      <c r="A4" s="79" t="s">
        <v>4552</v>
      </c>
      <c r="B4" s="79" t="s">
        <v>4553</v>
      </c>
      <c r="C4" s="80" t="s">
        <v>40</v>
      </c>
      <c r="D4" s="119">
        <v>252260</v>
      </c>
      <c r="E4" s="76"/>
      <c r="F4" s="76"/>
      <c r="G4" s="80" t="s">
        <v>59</v>
      </c>
      <c r="H4" s="80" t="s">
        <v>60</v>
      </c>
    </row>
    <row r="5" spans="1:8" ht="15.75" x14ac:dyDescent="0.25">
      <c r="A5" s="79" t="s">
        <v>54</v>
      </c>
      <c r="B5" s="79" t="s">
        <v>4554</v>
      </c>
      <c r="C5" s="80" t="s">
        <v>57</v>
      </c>
      <c r="D5" s="119">
        <v>246000</v>
      </c>
      <c r="E5" s="76"/>
      <c r="F5" s="76"/>
      <c r="G5" s="80" t="s">
        <v>14</v>
      </c>
      <c r="H5" s="80" t="s">
        <v>15</v>
      </c>
    </row>
    <row r="6" spans="1:8" ht="15.75" x14ac:dyDescent="0.25">
      <c r="A6" s="86" t="s">
        <v>21</v>
      </c>
      <c r="B6" s="86" t="s">
        <v>4555</v>
      </c>
      <c r="C6" s="76" t="s">
        <v>25</v>
      </c>
      <c r="D6" s="118">
        <v>230120</v>
      </c>
      <c r="E6" s="76"/>
      <c r="F6" s="76"/>
      <c r="G6" s="76" t="s">
        <v>59</v>
      </c>
      <c r="H6" s="80" t="s">
        <v>60</v>
      </c>
    </row>
    <row r="7" spans="1:8" ht="15.75" x14ac:dyDescent="0.25">
      <c r="A7" s="79" t="s">
        <v>29</v>
      </c>
      <c r="B7" s="79" t="s">
        <v>4556</v>
      </c>
      <c r="C7" s="80" t="s">
        <v>33</v>
      </c>
      <c r="D7" s="119">
        <v>211301</v>
      </c>
      <c r="E7" s="119">
        <v>15000</v>
      </c>
      <c r="F7" s="80"/>
      <c r="G7" s="80" t="s">
        <v>59</v>
      </c>
      <c r="H7" s="80" t="s">
        <v>60</v>
      </c>
    </row>
    <row r="8" spans="1:8" ht="15.75" x14ac:dyDescent="0.25">
      <c r="A8" s="79" t="s">
        <v>61</v>
      </c>
      <c r="B8" s="79" t="s">
        <v>4557</v>
      </c>
      <c r="C8" s="80" t="s">
        <v>65</v>
      </c>
      <c r="D8" s="119">
        <v>195656</v>
      </c>
      <c r="E8" s="76"/>
      <c r="F8" s="76"/>
      <c r="G8" s="80" t="s">
        <v>59</v>
      </c>
      <c r="H8" s="80" t="s">
        <v>60</v>
      </c>
    </row>
    <row r="9" spans="1:8" ht="15.75" x14ac:dyDescent="0.25">
      <c r="A9" s="79" t="s">
        <v>49</v>
      </c>
      <c r="B9" s="79" t="s">
        <v>4558</v>
      </c>
      <c r="C9" s="80" t="s">
        <v>53</v>
      </c>
      <c r="D9" s="119">
        <v>192020</v>
      </c>
      <c r="E9" s="76"/>
      <c r="F9" s="76"/>
      <c r="G9" s="80" t="s">
        <v>59</v>
      </c>
      <c r="H9" s="80" t="s">
        <v>60</v>
      </c>
    </row>
    <row r="10" spans="1:8" ht="15.75" x14ac:dyDescent="0.25">
      <c r="A10" s="79" t="s">
        <v>3855</v>
      </c>
      <c r="B10" s="79" t="s">
        <v>4559</v>
      </c>
      <c r="C10" s="80" t="s">
        <v>3857</v>
      </c>
      <c r="D10" s="119">
        <v>188839</v>
      </c>
      <c r="E10" s="76"/>
      <c r="F10" s="76"/>
      <c r="G10" s="80" t="s">
        <v>14</v>
      </c>
      <c r="H10" s="80" t="s">
        <v>7373</v>
      </c>
    </row>
    <row r="11" spans="1:8" ht="15.75" x14ac:dyDescent="0.25">
      <c r="A11" s="86" t="s">
        <v>127</v>
      </c>
      <c r="B11" s="86" t="s">
        <v>4560</v>
      </c>
      <c r="C11" s="76" t="s">
        <v>37</v>
      </c>
      <c r="D11" s="118">
        <v>185522</v>
      </c>
      <c r="E11" s="76"/>
      <c r="F11" s="76"/>
      <c r="G11" s="76" t="s">
        <v>59</v>
      </c>
      <c r="H11" s="80" t="s">
        <v>60</v>
      </c>
    </row>
    <row r="12" spans="1:8" ht="15.75" x14ac:dyDescent="0.25">
      <c r="A12" s="79" t="s">
        <v>164</v>
      </c>
      <c r="B12" s="79" t="s">
        <v>4561</v>
      </c>
      <c r="C12" s="80" t="s">
        <v>48</v>
      </c>
      <c r="D12" s="119">
        <v>180405</v>
      </c>
      <c r="E12" s="76"/>
      <c r="F12" s="76"/>
      <c r="G12" s="80" t="s">
        <v>59</v>
      </c>
      <c r="H12" s="80" t="s">
        <v>60</v>
      </c>
    </row>
    <row r="13" spans="1:8" ht="15.75" x14ac:dyDescent="0.25">
      <c r="A13" s="79" t="s">
        <v>4562</v>
      </c>
      <c r="B13" s="79" t="s">
        <v>4563</v>
      </c>
      <c r="C13" s="80" t="s">
        <v>45</v>
      </c>
      <c r="D13" s="119">
        <v>180287</v>
      </c>
      <c r="E13" s="76"/>
      <c r="F13" s="76"/>
      <c r="G13" s="80" t="s">
        <v>59</v>
      </c>
      <c r="H13" s="80" t="s">
        <v>60</v>
      </c>
    </row>
    <row r="14" spans="1:8" ht="15.75" x14ac:dyDescent="0.25">
      <c r="A14" s="79" t="s">
        <v>3394</v>
      </c>
      <c r="B14" s="79" t="s">
        <v>4558</v>
      </c>
      <c r="C14" s="80" t="s">
        <v>392</v>
      </c>
      <c r="D14" s="119">
        <v>179925</v>
      </c>
      <c r="E14" s="76"/>
      <c r="F14" s="76"/>
      <c r="G14" s="80" t="s">
        <v>59</v>
      </c>
      <c r="H14" s="80" t="s">
        <v>60</v>
      </c>
    </row>
    <row r="15" spans="1:8" ht="15.75" x14ac:dyDescent="0.25">
      <c r="A15" s="79" t="s">
        <v>4227</v>
      </c>
      <c r="B15" s="79" t="s">
        <v>4564</v>
      </c>
      <c r="C15" s="80" t="s">
        <v>137</v>
      </c>
      <c r="D15" s="119">
        <v>178620</v>
      </c>
      <c r="E15" s="76"/>
      <c r="F15" s="76"/>
      <c r="G15" s="80" t="s">
        <v>14</v>
      </c>
      <c r="H15" s="80" t="s">
        <v>121</v>
      </c>
    </row>
    <row r="16" spans="1:8" ht="15.75" x14ac:dyDescent="0.25">
      <c r="A16" s="86" t="s">
        <v>4565</v>
      </c>
      <c r="B16" s="86" t="s">
        <v>4566</v>
      </c>
      <c r="C16" s="76" t="s">
        <v>96</v>
      </c>
      <c r="D16" s="118">
        <v>178620</v>
      </c>
      <c r="E16" s="76"/>
      <c r="F16" s="76"/>
      <c r="G16" s="76" t="s">
        <v>59</v>
      </c>
      <c r="H16" s="80" t="s">
        <v>60</v>
      </c>
    </row>
    <row r="17" spans="1:8" ht="15.75" x14ac:dyDescent="0.25">
      <c r="A17" s="79" t="s">
        <v>989</v>
      </c>
      <c r="B17" s="79" t="s">
        <v>4567</v>
      </c>
      <c r="C17" s="80" t="s">
        <v>4231</v>
      </c>
      <c r="D17" s="119">
        <v>176644</v>
      </c>
      <c r="E17" s="76"/>
      <c r="F17" s="76"/>
      <c r="G17" s="80" t="s">
        <v>59</v>
      </c>
      <c r="H17" s="80" t="s">
        <v>60</v>
      </c>
    </row>
    <row r="18" spans="1:8" ht="15.75" x14ac:dyDescent="0.25">
      <c r="A18" s="79" t="s">
        <v>77</v>
      </c>
      <c r="B18" s="79" t="s">
        <v>4568</v>
      </c>
      <c r="C18" s="80" t="s">
        <v>80</v>
      </c>
      <c r="D18" s="119">
        <v>170000</v>
      </c>
      <c r="E18" s="80"/>
      <c r="F18" s="80"/>
      <c r="G18" s="80" t="s">
        <v>14</v>
      </c>
      <c r="H18" s="80" t="s">
        <v>15</v>
      </c>
    </row>
    <row r="19" spans="1:8" ht="15.75" x14ac:dyDescent="0.25">
      <c r="A19" s="79" t="s">
        <v>2660</v>
      </c>
      <c r="B19" s="79" t="s">
        <v>4569</v>
      </c>
      <c r="C19" s="80" t="s">
        <v>72</v>
      </c>
      <c r="D19" s="119">
        <v>166770</v>
      </c>
      <c r="E19" s="76"/>
      <c r="F19" s="76"/>
      <c r="G19" s="80" t="s">
        <v>14</v>
      </c>
      <c r="H19" s="80" t="s">
        <v>15</v>
      </c>
    </row>
    <row r="20" spans="1:8" ht="15.75" x14ac:dyDescent="0.25">
      <c r="A20" s="79" t="s">
        <v>4570</v>
      </c>
      <c r="B20" s="79" t="s">
        <v>4571</v>
      </c>
      <c r="C20" s="80" t="s">
        <v>116</v>
      </c>
      <c r="D20" s="119">
        <v>166770</v>
      </c>
      <c r="E20" s="76"/>
      <c r="F20" s="76"/>
      <c r="G20" s="80" t="s">
        <v>59</v>
      </c>
      <c r="H20" s="80" t="s">
        <v>60</v>
      </c>
    </row>
    <row r="21" spans="1:8" ht="15.75" x14ac:dyDescent="0.25">
      <c r="A21" s="79" t="s">
        <v>3396</v>
      </c>
      <c r="B21" s="79" t="s">
        <v>4572</v>
      </c>
      <c r="C21" s="80" t="s">
        <v>25</v>
      </c>
      <c r="D21" s="119">
        <v>166770</v>
      </c>
      <c r="E21" s="76"/>
      <c r="F21" s="76"/>
      <c r="G21" s="80" t="s">
        <v>59</v>
      </c>
      <c r="H21" s="80" t="s">
        <v>60</v>
      </c>
    </row>
    <row r="22" spans="1:8" ht="15.75" x14ac:dyDescent="0.25">
      <c r="A22" s="79" t="s">
        <v>989</v>
      </c>
      <c r="B22" s="79" t="s">
        <v>4573</v>
      </c>
      <c r="C22" s="80" t="s">
        <v>76</v>
      </c>
      <c r="D22" s="119">
        <v>165913</v>
      </c>
      <c r="E22" s="76"/>
      <c r="F22" s="76"/>
      <c r="G22" s="80" t="s">
        <v>59</v>
      </c>
      <c r="H22" s="80" t="s">
        <v>60</v>
      </c>
    </row>
    <row r="23" spans="1:8" ht="15.75" x14ac:dyDescent="0.25">
      <c r="A23" s="79" t="s">
        <v>1231</v>
      </c>
      <c r="B23" s="79" t="s">
        <v>4574</v>
      </c>
      <c r="C23" s="80" t="s">
        <v>28</v>
      </c>
      <c r="D23" s="119">
        <v>165784</v>
      </c>
      <c r="E23" s="76"/>
      <c r="F23" s="76"/>
      <c r="G23" s="80" t="s">
        <v>59</v>
      </c>
      <c r="H23" s="80" t="s">
        <v>60</v>
      </c>
    </row>
    <row r="24" spans="1:8" ht="15.75" x14ac:dyDescent="0.25">
      <c r="A24" s="79" t="s">
        <v>90</v>
      </c>
      <c r="B24" s="79" t="s">
        <v>4575</v>
      </c>
      <c r="C24" s="80" t="s">
        <v>93</v>
      </c>
      <c r="D24" s="119">
        <v>164000</v>
      </c>
      <c r="E24" s="76"/>
      <c r="F24" s="76"/>
      <c r="G24" s="80" t="s">
        <v>59</v>
      </c>
      <c r="H24" s="80" t="s">
        <v>60</v>
      </c>
    </row>
    <row r="25" spans="1:8" ht="15.75" x14ac:dyDescent="0.25">
      <c r="A25" s="79" t="s">
        <v>363</v>
      </c>
      <c r="B25" s="79" t="s">
        <v>4576</v>
      </c>
      <c r="C25" s="80" t="s">
        <v>25</v>
      </c>
      <c r="D25" s="119">
        <v>160120</v>
      </c>
      <c r="E25" s="76"/>
      <c r="F25" s="76"/>
      <c r="G25" s="80" t="s">
        <v>59</v>
      </c>
      <c r="H25" s="80" t="s">
        <v>60</v>
      </c>
    </row>
    <row r="26" spans="1:8" ht="15.75" x14ac:dyDescent="0.25">
      <c r="A26" s="79" t="s">
        <v>81</v>
      </c>
      <c r="B26" s="79" t="s">
        <v>4577</v>
      </c>
      <c r="C26" s="80" t="s">
        <v>84</v>
      </c>
      <c r="D26" s="119">
        <v>160120</v>
      </c>
      <c r="E26" s="76"/>
      <c r="F26" s="76"/>
      <c r="G26" s="80" t="s">
        <v>59</v>
      </c>
      <c r="H26" s="80" t="s">
        <v>60</v>
      </c>
    </row>
    <row r="27" spans="1:8" ht="15.75" x14ac:dyDescent="0.25">
      <c r="A27" s="79" t="s">
        <v>66</v>
      </c>
      <c r="B27" s="79" t="s">
        <v>4569</v>
      </c>
      <c r="C27" s="80" t="s">
        <v>149</v>
      </c>
      <c r="D27" s="119">
        <v>156710.39999999999</v>
      </c>
      <c r="E27" s="76"/>
      <c r="F27" s="76"/>
      <c r="G27" s="80" t="s">
        <v>14</v>
      </c>
      <c r="H27" s="80" t="s">
        <v>15</v>
      </c>
    </row>
    <row r="28" spans="1:8" ht="15.75" x14ac:dyDescent="0.25">
      <c r="A28" s="79" t="s">
        <v>184</v>
      </c>
      <c r="B28" s="79" t="s">
        <v>4566</v>
      </c>
      <c r="C28" s="80" t="s">
        <v>4231</v>
      </c>
      <c r="D28" s="119">
        <v>156577</v>
      </c>
      <c r="E28" s="76"/>
      <c r="F28" s="76"/>
      <c r="G28" s="80" t="s">
        <v>59</v>
      </c>
      <c r="H28" s="80" t="s">
        <v>60</v>
      </c>
    </row>
    <row r="29" spans="1:8" ht="15.75" x14ac:dyDescent="0.25">
      <c r="A29" s="79" t="s">
        <v>117</v>
      </c>
      <c r="B29" s="79" t="s">
        <v>4578</v>
      </c>
      <c r="C29" s="80" t="s">
        <v>120</v>
      </c>
      <c r="D29" s="119">
        <v>153640</v>
      </c>
      <c r="E29" s="76"/>
      <c r="F29" s="76"/>
      <c r="G29" s="80" t="s">
        <v>59</v>
      </c>
      <c r="H29" s="80" t="s">
        <v>60</v>
      </c>
    </row>
    <row r="30" spans="1:8" ht="15.75" x14ac:dyDescent="0.25">
      <c r="A30" s="79" t="s">
        <v>313</v>
      </c>
      <c r="B30" s="79" t="s">
        <v>4579</v>
      </c>
      <c r="C30" s="80" t="s">
        <v>211</v>
      </c>
      <c r="D30" s="119">
        <v>151922</v>
      </c>
      <c r="E30" s="119">
        <v>8000</v>
      </c>
      <c r="F30" s="80"/>
      <c r="G30" s="80" t="s">
        <v>14</v>
      </c>
      <c r="H30" s="80" t="s">
        <v>7373</v>
      </c>
    </row>
    <row r="31" spans="1:8" ht="15.75" x14ac:dyDescent="0.25">
      <c r="A31" s="79" t="s">
        <v>4237</v>
      </c>
      <c r="B31" s="79" t="s">
        <v>4580</v>
      </c>
      <c r="C31" s="80" t="s">
        <v>547</v>
      </c>
      <c r="D31" s="119">
        <v>151620</v>
      </c>
      <c r="E31" s="76"/>
      <c r="F31" s="76"/>
      <c r="G31" s="80" t="s">
        <v>14</v>
      </c>
      <c r="H31" s="80" t="s">
        <v>15</v>
      </c>
    </row>
    <row r="32" spans="1:8" ht="15.75" x14ac:dyDescent="0.25">
      <c r="A32" s="79" t="s">
        <v>3398</v>
      </c>
      <c r="B32" s="79" t="s">
        <v>4581</v>
      </c>
      <c r="C32" s="80" t="s">
        <v>582</v>
      </c>
      <c r="D32" s="119">
        <v>149288</v>
      </c>
      <c r="E32" s="119">
        <v>8000</v>
      </c>
      <c r="F32" s="80"/>
      <c r="G32" s="80" t="s">
        <v>59</v>
      </c>
      <c r="H32" s="80" t="s">
        <v>60</v>
      </c>
    </row>
    <row r="33" spans="1:8" ht="15.75" x14ac:dyDescent="0.25">
      <c r="A33" s="86" t="s">
        <v>107</v>
      </c>
      <c r="B33" s="86" t="s">
        <v>4582</v>
      </c>
      <c r="C33" s="76" t="s">
        <v>109</v>
      </c>
      <c r="D33" s="118">
        <v>148385</v>
      </c>
      <c r="E33" s="118">
        <v>30000</v>
      </c>
      <c r="F33" s="76"/>
      <c r="G33" s="76" t="s">
        <v>59</v>
      </c>
      <c r="H33" s="80" t="s">
        <v>60</v>
      </c>
    </row>
    <row r="34" spans="1:8" ht="15.75" x14ac:dyDescent="0.25">
      <c r="A34" s="79" t="s">
        <v>122</v>
      </c>
      <c r="B34" s="79" t="s">
        <v>4583</v>
      </c>
      <c r="C34" s="80" t="s">
        <v>125</v>
      </c>
      <c r="D34" s="119">
        <v>145308</v>
      </c>
      <c r="E34" s="119">
        <v>4000</v>
      </c>
      <c r="F34" s="80"/>
      <c r="G34" s="80" t="s">
        <v>14</v>
      </c>
      <c r="H34" s="80" t="s">
        <v>15</v>
      </c>
    </row>
    <row r="35" spans="1:8" ht="15.75" x14ac:dyDescent="0.25">
      <c r="A35" s="79" t="s">
        <v>244</v>
      </c>
      <c r="B35" s="79" t="s">
        <v>4584</v>
      </c>
      <c r="C35" s="80" t="s">
        <v>1272</v>
      </c>
      <c r="D35" s="119">
        <v>142934</v>
      </c>
      <c r="E35" s="76"/>
      <c r="F35" s="76"/>
      <c r="G35" s="80" t="s">
        <v>59</v>
      </c>
      <c r="H35" s="80" t="s">
        <v>60</v>
      </c>
    </row>
    <row r="36" spans="1:8" ht="15.75" x14ac:dyDescent="0.25">
      <c r="A36" s="79" t="s">
        <v>157</v>
      </c>
      <c r="B36" s="79" t="s">
        <v>4585</v>
      </c>
      <c r="C36" s="80" t="s">
        <v>109</v>
      </c>
      <c r="D36" s="119">
        <v>136265</v>
      </c>
      <c r="E36" s="119">
        <v>6000</v>
      </c>
      <c r="F36" s="80"/>
      <c r="G36" s="80" t="s">
        <v>59</v>
      </c>
      <c r="H36" s="80" t="s">
        <v>60</v>
      </c>
    </row>
    <row r="37" spans="1:8" ht="15.75" x14ac:dyDescent="0.25">
      <c r="A37" s="79" t="s">
        <v>142</v>
      </c>
      <c r="B37" s="79" t="s">
        <v>4586</v>
      </c>
      <c r="C37" s="80" t="s">
        <v>109</v>
      </c>
      <c r="D37" s="119">
        <v>135696</v>
      </c>
      <c r="E37" s="76"/>
      <c r="F37" s="76"/>
      <c r="G37" s="80" t="s">
        <v>14</v>
      </c>
      <c r="H37" s="80" t="s">
        <v>15</v>
      </c>
    </row>
    <row r="38" spans="1:8" ht="15.75" x14ac:dyDescent="0.25">
      <c r="A38" s="79" t="s">
        <v>1270</v>
      </c>
      <c r="B38" s="79" t="s">
        <v>4566</v>
      </c>
      <c r="C38" s="80" t="s">
        <v>1272</v>
      </c>
      <c r="D38" s="119">
        <v>134723</v>
      </c>
      <c r="E38" s="76"/>
      <c r="F38" s="76"/>
      <c r="G38" s="80" t="s">
        <v>59</v>
      </c>
      <c r="H38" s="80" t="s">
        <v>60</v>
      </c>
    </row>
    <row r="39" spans="1:8" ht="15.75" x14ac:dyDescent="0.25">
      <c r="A39" s="79" t="s">
        <v>160</v>
      </c>
      <c r="B39" s="79" t="s">
        <v>4587</v>
      </c>
      <c r="C39" s="80" t="s">
        <v>163</v>
      </c>
      <c r="D39" s="119">
        <v>134648</v>
      </c>
      <c r="E39" s="119">
        <v>15000</v>
      </c>
      <c r="F39" s="80"/>
      <c r="G39" s="80" t="s">
        <v>14</v>
      </c>
      <c r="H39" s="80" t="s">
        <v>15</v>
      </c>
    </row>
    <row r="40" spans="1:8" ht="15.75" x14ac:dyDescent="0.25">
      <c r="A40" s="86" t="s">
        <v>4588</v>
      </c>
      <c r="B40" s="86" t="s">
        <v>4589</v>
      </c>
      <c r="C40" s="76" t="s">
        <v>169</v>
      </c>
      <c r="D40" s="118">
        <v>133406</v>
      </c>
      <c r="E40" s="118">
        <v>10000</v>
      </c>
      <c r="F40" s="76"/>
      <c r="G40" s="76" t="s">
        <v>14</v>
      </c>
      <c r="H40" s="76" t="s">
        <v>15</v>
      </c>
    </row>
    <row r="41" spans="1:8" ht="15.75" x14ac:dyDescent="0.25">
      <c r="A41" s="86" t="s">
        <v>130</v>
      </c>
      <c r="B41" s="86" t="s">
        <v>4590</v>
      </c>
      <c r="C41" s="76" t="s">
        <v>48</v>
      </c>
      <c r="D41" s="118">
        <v>132965</v>
      </c>
      <c r="E41" s="118">
        <v>8000</v>
      </c>
      <c r="F41" s="76"/>
      <c r="G41" s="76" t="s">
        <v>14</v>
      </c>
      <c r="H41" s="76" t="s">
        <v>15</v>
      </c>
    </row>
    <row r="42" spans="1:8" ht="15.75" x14ac:dyDescent="0.25">
      <c r="A42" s="79" t="s">
        <v>2639</v>
      </c>
      <c r="B42" s="79" t="s">
        <v>4591</v>
      </c>
      <c r="C42" s="80" t="s">
        <v>4592</v>
      </c>
      <c r="D42" s="119">
        <v>132794</v>
      </c>
      <c r="E42" s="119">
        <v>11500</v>
      </c>
      <c r="F42" s="80"/>
      <c r="G42" s="80" t="s">
        <v>59</v>
      </c>
      <c r="H42" s="80" t="s">
        <v>60</v>
      </c>
    </row>
    <row r="43" spans="1:8" ht="15.75" x14ac:dyDescent="0.25">
      <c r="A43" s="79" t="s">
        <v>3405</v>
      </c>
      <c r="B43" s="79" t="s">
        <v>4593</v>
      </c>
      <c r="C43" s="80" t="s">
        <v>297</v>
      </c>
      <c r="D43" s="119">
        <v>131146</v>
      </c>
      <c r="E43" s="76"/>
      <c r="F43" s="76"/>
      <c r="G43" s="80" t="s">
        <v>14</v>
      </c>
      <c r="H43" s="80" t="s">
        <v>15</v>
      </c>
    </row>
    <row r="44" spans="1:8" ht="15.75" x14ac:dyDescent="0.25">
      <c r="A44" s="79" t="s">
        <v>4243</v>
      </c>
      <c r="B44" s="79" t="s">
        <v>4594</v>
      </c>
      <c r="C44" s="80" t="s">
        <v>109</v>
      </c>
      <c r="D44" s="119">
        <v>130158</v>
      </c>
      <c r="E44" s="76"/>
      <c r="F44" s="76"/>
      <c r="G44" s="80" t="s">
        <v>14</v>
      </c>
      <c r="H44" s="80" t="s">
        <v>15</v>
      </c>
    </row>
    <row r="45" spans="1:8" ht="15.75" x14ac:dyDescent="0.25">
      <c r="A45" s="79" t="s">
        <v>126</v>
      </c>
      <c r="B45" s="79" t="s">
        <v>4595</v>
      </c>
      <c r="C45" s="80" t="s">
        <v>129</v>
      </c>
      <c r="D45" s="119">
        <v>130120</v>
      </c>
      <c r="E45" s="76"/>
      <c r="F45" s="76"/>
      <c r="G45" s="80" t="s">
        <v>14</v>
      </c>
      <c r="H45" s="80" t="s">
        <v>15</v>
      </c>
    </row>
    <row r="46" spans="1:8" ht="15.75" x14ac:dyDescent="0.25">
      <c r="A46" s="79" t="s">
        <v>4596</v>
      </c>
      <c r="B46" s="79" t="s">
        <v>4597</v>
      </c>
      <c r="C46" s="80" t="s">
        <v>234</v>
      </c>
      <c r="D46" s="119">
        <v>129882</v>
      </c>
      <c r="E46" s="119">
        <v>8000</v>
      </c>
      <c r="F46" s="80"/>
      <c r="G46" s="80" t="s">
        <v>14</v>
      </c>
      <c r="H46" s="80" t="s">
        <v>15</v>
      </c>
    </row>
    <row r="47" spans="1:8" ht="15.75" x14ac:dyDescent="0.25">
      <c r="A47" s="79" t="s">
        <v>4244</v>
      </c>
      <c r="B47" s="79" t="s">
        <v>4598</v>
      </c>
      <c r="C47" s="80" t="s">
        <v>109</v>
      </c>
      <c r="D47" s="119">
        <v>129353</v>
      </c>
      <c r="E47" s="76"/>
      <c r="F47" s="76"/>
      <c r="G47" s="80" t="s">
        <v>59</v>
      </c>
      <c r="H47" s="80" t="s">
        <v>60</v>
      </c>
    </row>
    <row r="48" spans="1:8" ht="15.75" x14ac:dyDescent="0.25">
      <c r="A48" s="79" t="s">
        <v>185</v>
      </c>
      <c r="B48" s="79" t="s">
        <v>4599</v>
      </c>
      <c r="C48" s="80" t="s">
        <v>189</v>
      </c>
      <c r="D48" s="119">
        <v>128243</v>
      </c>
      <c r="E48" s="119">
        <v>8000</v>
      </c>
      <c r="F48" s="80"/>
      <c r="G48" s="80" t="s">
        <v>59</v>
      </c>
      <c r="H48" s="80" t="s">
        <v>60</v>
      </c>
    </row>
    <row r="49" spans="1:8" ht="15.75" x14ac:dyDescent="0.25">
      <c r="A49" s="79" t="s">
        <v>157</v>
      </c>
      <c r="B49" s="79" t="s">
        <v>4600</v>
      </c>
      <c r="C49" s="80" t="s">
        <v>89</v>
      </c>
      <c r="D49" s="119">
        <v>127000</v>
      </c>
      <c r="E49" s="76"/>
      <c r="F49" s="76"/>
      <c r="G49" s="80" t="s">
        <v>59</v>
      </c>
      <c r="H49" s="80" t="s">
        <v>60</v>
      </c>
    </row>
    <row r="50" spans="1:8" ht="15.75" x14ac:dyDescent="0.25">
      <c r="A50" s="79" t="s">
        <v>2664</v>
      </c>
      <c r="B50" s="79" t="s">
        <v>4601</v>
      </c>
      <c r="C50" s="80" t="s">
        <v>169</v>
      </c>
      <c r="D50" s="119">
        <v>126699</v>
      </c>
      <c r="E50" s="119">
        <v>7000</v>
      </c>
      <c r="F50" s="80"/>
      <c r="G50" s="80" t="s">
        <v>59</v>
      </c>
      <c r="H50" s="80" t="s">
        <v>60</v>
      </c>
    </row>
    <row r="51" spans="1:8" ht="15.75" x14ac:dyDescent="0.25">
      <c r="A51" s="79" t="s">
        <v>2663</v>
      </c>
      <c r="B51" s="79" t="s">
        <v>4581</v>
      </c>
      <c r="C51" s="80" t="s">
        <v>690</v>
      </c>
      <c r="D51" s="119">
        <v>126190</v>
      </c>
      <c r="E51" s="80"/>
      <c r="F51" s="80"/>
      <c r="G51" s="80" t="s">
        <v>14</v>
      </c>
      <c r="H51" s="80" t="s">
        <v>121</v>
      </c>
    </row>
    <row r="52" spans="1:8" ht="15.75" x14ac:dyDescent="0.25">
      <c r="A52" s="86" t="s">
        <v>237</v>
      </c>
      <c r="B52" s="86" t="s">
        <v>4602</v>
      </c>
      <c r="C52" s="76" t="s">
        <v>240</v>
      </c>
      <c r="D52" s="118">
        <v>126000</v>
      </c>
      <c r="E52" s="76"/>
      <c r="F52" s="76"/>
      <c r="G52" s="76" t="s">
        <v>59</v>
      </c>
      <c r="H52" s="80" t="s">
        <v>60</v>
      </c>
    </row>
    <row r="53" spans="1:8" ht="15.75" x14ac:dyDescent="0.25">
      <c r="A53" s="79" t="s">
        <v>193</v>
      </c>
      <c r="B53" s="79" t="s">
        <v>4603</v>
      </c>
      <c r="C53" s="80" t="s">
        <v>125</v>
      </c>
      <c r="D53" s="119">
        <v>125238</v>
      </c>
      <c r="E53" s="76"/>
      <c r="F53" s="76"/>
      <c r="G53" s="80" t="s">
        <v>14</v>
      </c>
      <c r="H53" s="80" t="s">
        <v>15</v>
      </c>
    </row>
    <row r="54" spans="1:8" ht="15.75" x14ac:dyDescent="0.25">
      <c r="A54" s="86" t="s">
        <v>2668</v>
      </c>
      <c r="B54" s="86" t="s">
        <v>4604</v>
      </c>
      <c r="C54" s="76" t="s">
        <v>25</v>
      </c>
      <c r="D54" s="118">
        <v>124368</v>
      </c>
      <c r="E54" s="80"/>
      <c r="F54" s="80"/>
      <c r="G54" s="76" t="s">
        <v>14</v>
      </c>
      <c r="H54" s="76" t="s">
        <v>15</v>
      </c>
    </row>
    <row r="55" spans="1:8" ht="15.75" x14ac:dyDescent="0.25">
      <c r="A55" s="79" t="s">
        <v>3409</v>
      </c>
      <c r="B55" s="79" t="s">
        <v>4605</v>
      </c>
      <c r="C55" s="80" t="s">
        <v>125</v>
      </c>
      <c r="D55" s="119">
        <v>123441</v>
      </c>
      <c r="E55" s="76"/>
      <c r="F55" s="76"/>
      <c r="G55" s="80" t="s">
        <v>14</v>
      </c>
      <c r="H55" s="80" t="s">
        <v>7373</v>
      </c>
    </row>
    <row r="56" spans="1:8" ht="15.75" x14ac:dyDescent="0.25">
      <c r="A56" s="79" t="s">
        <v>4264</v>
      </c>
      <c r="B56" s="79" t="s">
        <v>4606</v>
      </c>
      <c r="C56" s="80" t="s">
        <v>137</v>
      </c>
      <c r="D56" s="119">
        <v>123227</v>
      </c>
      <c r="E56" s="119">
        <v>7000</v>
      </c>
      <c r="F56" s="80"/>
      <c r="G56" s="80" t="s">
        <v>14</v>
      </c>
      <c r="H56" s="80" t="s">
        <v>15</v>
      </c>
    </row>
    <row r="57" spans="1:8" ht="15.75" x14ac:dyDescent="0.25">
      <c r="A57" s="79" t="s">
        <v>3864</v>
      </c>
      <c r="B57" s="79" t="s">
        <v>4607</v>
      </c>
      <c r="C57" s="80" t="s">
        <v>11</v>
      </c>
      <c r="D57" s="119">
        <v>123120</v>
      </c>
      <c r="E57" s="76"/>
      <c r="F57" s="76"/>
      <c r="G57" s="80" t="s">
        <v>59</v>
      </c>
      <c r="H57" s="80" t="s">
        <v>60</v>
      </c>
    </row>
    <row r="58" spans="1:8" ht="15.75" x14ac:dyDescent="0.25">
      <c r="A58" s="86" t="s">
        <v>2315</v>
      </c>
      <c r="B58" s="86" t="s">
        <v>4608</v>
      </c>
      <c r="C58" s="76" t="s">
        <v>1272</v>
      </c>
      <c r="D58" s="118">
        <v>122554</v>
      </c>
      <c r="E58" s="76"/>
      <c r="F58" s="76"/>
      <c r="G58" s="76" t="s">
        <v>59</v>
      </c>
      <c r="H58" s="80" t="s">
        <v>60</v>
      </c>
    </row>
    <row r="59" spans="1:8" ht="15.75" x14ac:dyDescent="0.25">
      <c r="A59" s="79" t="s">
        <v>204</v>
      </c>
      <c r="B59" s="79" t="s">
        <v>4551</v>
      </c>
      <c r="C59" s="80" t="s">
        <v>205</v>
      </c>
      <c r="D59" s="119">
        <v>122347</v>
      </c>
      <c r="E59" s="76"/>
      <c r="F59" s="76"/>
      <c r="G59" s="80" t="s">
        <v>59</v>
      </c>
      <c r="H59" s="80" t="s">
        <v>60</v>
      </c>
    </row>
    <row r="60" spans="1:8" ht="15.75" x14ac:dyDescent="0.25">
      <c r="A60" s="79" t="s">
        <v>218</v>
      </c>
      <c r="B60" s="79" t="s">
        <v>4609</v>
      </c>
      <c r="C60" s="80" t="s">
        <v>221</v>
      </c>
      <c r="D60" s="119">
        <v>122180</v>
      </c>
      <c r="E60" s="119">
        <v>8000</v>
      </c>
      <c r="F60" s="80"/>
      <c r="G60" s="80" t="s">
        <v>14</v>
      </c>
      <c r="H60" s="80" t="s">
        <v>15</v>
      </c>
    </row>
    <row r="61" spans="1:8" ht="15.75" x14ac:dyDescent="0.25">
      <c r="A61" s="79" t="s">
        <v>4610</v>
      </c>
      <c r="B61" s="79" t="s">
        <v>4611</v>
      </c>
      <c r="C61" s="80" t="s">
        <v>89</v>
      </c>
      <c r="D61" s="119">
        <v>121320</v>
      </c>
      <c r="E61" s="76"/>
      <c r="F61" s="76"/>
      <c r="G61" s="80" t="s">
        <v>59</v>
      </c>
      <c r="H61" s="80" t="s">
        <v>15</v>
      </c>
    </row>
    <row r="62" spans="1:8" ht="15.75" x14ac:dyDescent="0.25">
      <c r="A62" s="86" t="s">
        <v>420</v>
      </c>
      <c r="B62" s="86" t="s">
        <v>4580</v>
      </c>
      <c r="C62" s="76" t="s">
        <v>84</v>
      </c>
      <c r="D62" s="118">
        <v>121200</v>
      </c>
      <c r="E62" s="76"/>
      <c r="F62" s="76"/>
      <c r="G62" s="76" t="s">
        <v>59</v>
      </c>
      <c r="H62" s="80" t="s">
        <v>60</v>
      </c>
    </row>
    <row r="63" spans="1:8" ht="15.75" x14ac:dyDescent="0.25">
      <c r="A63" s="79" t="s">
        <v>4268</v>
      </c>
      <c r="B63" s="79" t="s">
        <v>4612</v>
      </c>
      <c r="C63" s="80" t="s">
        <v>535</v>
      </c>
      <c r="D63" s="119">
        <v>120929</v>
      </c>
      <c r="E63" s="119">
        <v>8000</v>
      </c>
      <c r="F63" s="80"/>
      <c r="G63" s="80" t="s">
        <v>14</v>
      </c>
      <c r="H63" s="80" t="s">
        <v>15</v>
      </c>
    </row>
    <row r="64" spans="1:8" ht="15.75" x14ac:dyDescent="0.25">
      <c r="A64" s="79" t="s">
        <v>401</v>
      </c>
      <c r="B64" s="79" t="s">
        <v>4595</v>
      </c>
      <c r="C64" s="80" t="s">
        <v>116</v>
      </c>
      <c r="D64" s="119">
        <v>120874</v>
      </c>
      <c r="E64" s="119">
        <v>9000</v>
      </c>
      <c r="F64" s="80"/>
      <c r="G64" s="80" t="s">
        <v>59</v>
      </c>
      <c r="H64" s="80" t="s">
        <v>60</v>
      </c>
    </row>
    <row r="65" spans="1:8" ht="15.75" x14ac:dyDescent="0.25">
      <c r="A65" s="79" t="s">
        <v>3416</v>
      </c>
      <c r="B65" s="79" t="s">
        <v>4613</v>
      </c>
      <c r="C65" s="80" t="s">
        <v>173</v>
      </c>
      <c r="D65" s="119">
        <v>120028.82</v>
      </c>
      <c r="E65" s="76"/>
      <c r="F65" s="76"/>
      <c r="G65" s="80" t="s">
        <v>59</v>
      </c>
      <c r="H65" s="80" t="s">
        <v>60</v>
      </c>
    </row>
    <row r="66" spans="1:8" ht="15.75" x14ac:dyDescent="0.25">
      <c r="A66" s="79" t="s">
        <v>398</v>
      </c>
      <c r="B66" s="79" t="s">
        <v>4614</v>
      </c>
      <c r="C66" s="80" t="s">
        <v>2661</v>
      </c>
      <c r="D66" s="119">
        <v>119339</v>
      </c>
      <c r="E66" s="119">
        <v>20000</v>
      </c>
      <c r="F66" s="80"/>
      <c r="G66" s="80" t="s">
        <v>59</v>
      </c>
      <c r="H66" s="80" t="s">
        <v>60</v>
      </c>
    </row>
    <row r="67" spans="1:8" ht="15.75" x14ac:dyDescent="0.25">
      <c r="A67" s="79" t="s">
        <v>292</v>
      </c>
      <c r="B67" s="79" t="s">
        <v>4615</v>
      </c>
      <c r="C67" s="80" t="s">
        <v>205</v>
      </c>
      <c r="D67" s="119">
        <v>119049</v>
      </c>
      <c r="E67" s="76"/>
      <c r="F67" s="76"/>
      <c r="G67" s="80" t="s">
        <v>59</v>
      </c>
      <c r="H67" s="80" t="s">
        <v>60</v>
      </c>
    </row>
    <row r="68" spans="1:8" ht="15.75" x14ac:dyDescent="0.25">
      <c r="A68" s="79" t="s">
        <v>250</v>
      </c>
      <c r="B68" s="79" t="s">
        <v>4591</v>
      </c>
      <c r="C68" s="80" t="s">
        <v>253</v>
      </c>
      <c r="D68" s="119">
        <v>118120</v>
      </c>
      <c r="E68" s="76"/>
      <c r="F68" s="76"/>
      <c r="G68" s="80" t="s">
        <v>59</v>
      </c>
      <c r="H68" s="80" t="s">
        <v>60</v>
      </c>
    </row>
    <row r="69" spans="1:8" ht="15.75" x14ac:dyDescent="0.25">
      <c r="A69" s="86" t="s">
        <v>222</v>
      </c>
      <c r="B69" s="86" t="s">
        <v>4616</v>
      </c>
      <c r="C69" s="76" t="s">
        <v>169</v>
      </c>
      <c r="D69" s="118">
        <v>118073</v>
      </c>
      <c r="E69" s="118"/>
      <c r="F69" s="76"/>
      <c r="G69" s="76" t="s">
        <v>59</v>
      </c>
      <c r="H69" s="80" t="s">
        <v>60</v>
      </c>
    </row>
    <row r="70" spans="1:8" ht="15.75" x14ac:dyDescent="0.25">
      <c r="A70" s="79" t="s">
        <v>288</v>
      </c>
      <c r="B70" s="79" t="s">
        <v>4617</v>
      </c>
      <c r="C70" s="80" t="s">
        <v>291</v>
      </c>
      <c r="D70" s="119">
        <v>117432</v>
      </c>
      <c r="E70" s="76"/>
      <c r="F70" s="76"/>
      <c r="G70" s="80" t="s">
        <v>59</v>
      </c>
      <c r="H70" s="80" t="s">
        <v>60</v>
      </c>
    </row>
    <row r="71" spans="1:8" ht="15.75" x14ac:dyDescent="0.25">
      <c r="A71" s="79" t="s">
        <v>2666</v>
      </c>
      <c r="B71" s="79" t="s">
        <v>4551</v>
      </c>
      <c r="C71" s="80" t="s">
        <v>169</v>
      </c>
      <c r="D71" s="119">
        <v>117405</v>
      </c>
      <c r="E71" s="119">
        <v>18000</v>
      </c>
      <c r="F71" s="80"/>
      <c r="G71" s="80" t="s">
        <v>59</v>
      </c>
      <c r="H71" s="80" t="s">
        <v>60</v>
      </c>
    </row>
    <row r="72" spans="1:8" ht="15.75" x14ac:dyDescent="0.25">
      <c r="A72" s="86" t="s">
        <v>4618</v>
      </c>
      <c r="B72" s="86" t="s">
        <v>4619</v>
      </c>
      <c r="C72" s="76" t="s">
        <v>125</v>
      </c>
      <c r="D72" s="118">
        <v>116832</v>
      </c>
      <c r="E72" s="76"/>
      <c r="F72" s="76"/>
      <c r="G72" s="76" t="s">
        <v>59</v>
      </c>
      <c r="H72" s="80" t="s">
        <v>60</v>
      </c>
    </row>
    <row r="73" spans="1:8" ht="15.75" x14ac:dyDescent="0.25">
      <c r="A73" s="79" t="s">
        <v>206</v>
      </c>
      <c r="B73" s="79" t="s">
        <v>4558</v>
      </c>
      <c r="C73" s="80" t="s">
        <v>208</v>
      </c>
      <c r="D73" s="119">
        <v>116763</v>
      </c>
      <c r="E73" s="83">
        <v>6000</v>
      </c>
      <c r="F73" s="80"/>
      <c r="G73" s="80" t="s">
        <v>14</v>
      </c>
      <c r="H73" s="80" t="s">
        <v>15</v>
      </c>
    </row>
    <row r="74" spans="1:8" ht="15.75" x14ac:dyDescent="0.25">
      <c r="A74" s="112" t="s">
        <v>4620</v>
      </c>
      <c r="B74" s="112" t="s">
        <v>4580</v>
      </c>
      <c r="C74" s="113" t="s">
        <v>249</v>
      </c>
      <c r="D74" s="120">
        <v>116546</v>
      </c>
      <c r="E74" s="121"/>
      <c r="F74" s="121"/>
      <c r="G74" s="113" t="s">
        <v>59</v>
      </c>
      <c r="H74" s="80" t="s">
        <v>60</v>
      </c>
    </row>
    <row r="75" spans="1:8" ht="15.75" x14ac:dyDescent="0.25">
      <c r="A75" s="86" t="s">
        <v>226</v>
      </c>
      <c r="B75" s="86" t="s">
        <v>4621</v>
      </c>
      <c r="C75" s="76" t="s">
        <v>211</v>
      </c>
      <c r="D75" s="118">
        <v>116415</v>
      </c>
      <c r="E75" s="118">
        <v>5000</v>
      </c>
      <c r="F75" s="76"/>
      <c r="G75" s="76" t="s">
        <v>14</v>
      </c>
      <c r="H75" s="76" t="s">
        <v>15</v>
      </c>
    </row>
    <row r="76" spans="1:8" ht="15.75" x14ac:dyDescent="0.25">
      <c r="A76" s="79" t="s">
        <v>467</v>
      </c>
      <c r="B76" s="79" t="s">
        <v>4577</v>
      </c>
      <c r="C76" s="80" t="s">
        <v>962</v>
      </c>
      <c r="D76" s="119">
        <v>116371</v>
      </c>
      <c r="E76" s="119">
        <v>5000</v>
      </c>
      <c r="F76" s="80"/>
      <c r="G76" s="80" t="s">
        <v>59</v>
      </c>
      <c r="H76" s="80" t="s">
        <v>60</v>
      </c>
    </row>
    <row r="77" spans="1:8" ht="15.75" x14ac:dyDescent="0.25">
      <c r="A77" s="79" t="s">
        <v>168</v>
      </c>
      <c r="B77" s="79" t="s">
        <v>4554</v>
      </c>
      <c r="C77" s="80" t="s">
        <v>169</v>
      </c>
      <c r="D77" s="119">
        <v>116138</v>
      </c>
      <c r="E77" s="76"/>
      <c r="F77" s="76"/>
      <c r="G77" s="80" t="s">
        <v>59</v>
      </c>
      <c r="H77" s="80" t="s">
        <v>60</v>
      </c>
    </row>
    <row r="78" spans="1:8" ht="15.75" x14ac:dyDescent="0.25">
      <c r="A78" s="86" t="s">
        <v>183</v>
      </c>
      <c r="B78" s="86" t="s">
        <v>4614</v>
      </c>
      <c r="C78" s="76" t="s">
        <v>169</v>
      </c>
      <c r="D78" s="118">
        <v>116134</v>
      </c>
      <c r="E78" s="76"/>
      <c r="F78" s="76"/>
      <c r="G78" s="76" t="s">
        <v>14</v>
      </c>
      <c r="H78" s="76" t="s">
        <v>121</v>
      </c>
    </row>
    <row r="79" spans="1:8" ht="15.75" x14ac:dyDescent="0.25">
      <c r="A79" s="79" t="s">
        <v>339</v>
      </c>
      <c r="B79" s="79" t="s">
        <v>4622</v>
      </c>
      <c r="C79" s="80" t="s">
        <v>25</v>
      </c>
      <c r="D79" s="119">
        <v>115260</v>
      </c>
      <c r="E79" s="76"/>
      <c r="F79" s="76"/>
      <c r="G79" s="80" t="s">
        <v>59</v>
      </c>
      <c r="H79" s="80" t="s">
        <v>60</v>
      </c>
    </row>
    <row r="80" spans="1:8" ht="15.75" x14ac:dyDescent="0.25">
      <c r="A80" s="79" t="s">
        <v>229</v>
      </c>
      <c r="B80" s="79" t="s">
        <v>4623</v>
      </c>
      <c r="C80" s="80" t="s">
        <v>169</v>
      </c>
      <c r="D80" s="119">
        <v>115204</v>
      </c>
      <c r="E80" s="76"/>
      <c r="F80" s="76"/>
      <c r="G80" s="80" t="s">
        <v>59</v>
      </c>
      <c r="H80" s="80" t="s">
        <v>60</v>
      </c>
    </row>
    <row r="81" spans="1:8" ht="15.75" x14ac:dyDescent="0.25">
      <c r="A81" s="79" t="s">
        <v>4251</v>
      </c>
      <c r="B81" s="79" t="s">
        <v>4624</v>
      </c>
      <c r="C81" s="80" t="s">
        <v>373</v>
      </c>
      <c r="D81" s="119">
        <v>114389</v>
      </c>
      <c r="E81" s="76"/>
      <c r="F81" s="76"/>
      <c r="G81" s="80" t="s">
        <v>59</v>
      </c>
      <c r="H81" s="80" t="s">
        <v>60</v>
      </c>
    </row>
    <row r="82" spans="1:8" ht="15.75" x14ac:dyDescent="0.25">
      <c r="A82" s="86" t="s">
        <v>399</v>
      </c>
      <c r="B82" s="86" t="s">
        <v>4594</v>
      </c>
      <c r="C82" s="76" t="s">
        <v>178</v>
      </c>
      <c r="D82" s="118">
        <v>114035</v>
      </c>
      <c r="E82" s="118">
        <v>8000</v>
      </c>
      <c r="F82" s="76"/>
      <c r="G82" s="76" t="s">
        <v>59</v>
      </c>
      <c r="H82" s="80" t="s">
        <v>60</v>
      </c>
    </row>
    <row r="83" spans="1:8" ht="15.75" x14ac:dyDescent="0.25">
      <c r="A83" s="79" t="s">
        <v>235</v>
      </c>
      <c r="B83" s="79" t="s">
        <v>4625</v>
      </c>
      <c r="C83" s="80" t="s">
        <v>169</v>
      </c>
      <c r="D83" s="119">
        <v>113271</v>
      </c>
      <c r="E83" s="76"/>
      <c r="F83" s="76"/>
      <c r="G83" s="80" t="s">
        <v>59</v>
      </c>
      <c r="H83" s="80" t="s">
        <v>60</v>
      </c>
    </row>
    <row r="84" spans="1:8" ht="15.75" x14ac:dyDescent="0.25">
      <c r="A84" s="79" t="s">
        <v>231</v>
      </c>
      <c r="B84" s="79" t="s">
        <v>4626</v>
      </c>
      <c r="C84" s="80" t="s">
        <v>234</v>
      </c>
      <c r="D84" s="119">
        <v>113253</v>
      </c>
      <c r="E84" s="80"/>
      <c r="F84" s="80"/>
      <c r="G84" s="80" t="s">
        <v>14</v>
      </c>
      <c r="H84" s="80" t="s">
        <v>15</v>
      </c>
    </row>
    <row r="85" spans="1:8" ht="15.75" x14ac:dyDescent="0.25">
      <c r="A85" s="79" t="s">
        <v>315</v>
      </c>
      <c r="B85" s="79" t="s">
        <v>4627</v>
      </c>
      <c r="C85" s="80" t="s">
        <v>33</v>
      </c>
      <c r="D85" s="119">
        <v>113122</v>
      </c>
      <c r="E85" s="76"/>
      <c r="F85" s="76"/>
      <c r="G85" s="80" t="s">
        <v>14</v>
      </c>
      <c r="H85" s="80" t="s">
        <v>15</v>
      </c>
    </row>
    <row r="86" spans="1:8" ht="15.75" x14ac:dyDescent="0.25">
      <c r="A86" s="79" t="s">
        <v>216</v>
      </c>
      <c r="B86" s="79" t="s">
        <v>4628</v>
      </c>
      <c r="C86" s="80" t="s">
        <v>169</v>
      </c>
      <c r="D86" s="119">
        <v>112593</v>
      </c>
      <c r="E86" s="76"/>
      <c r="F86" s="76"/>
      <c r="G86" s="80" t="s">
        <v>14</v>
      </c>
      <c r="H86" s="80" t="s">
        <v>15</v>
      </c>
    </row>
    <row r="87" spans="1:8" ht="15.75" x14ac:dyDescent="0.25">
      <c r="A87" s="79" t="s">
        <v>1491</v>
      </c>
      <c r="B87" s="79" t="s">
        <v>4569</v>
      </c>
      <c r="C87" s="80" t="s">
        <v>53</v>
      </c>
      <c r="D87" s="119">
        <v>111817</v>
      </c>
      <c r="E87" s="76"/>
      <c r="F87" s="76"/>
      <c r="G87" s="80" t="s">
        <v>59</v>
      </c>
      <c r="H87" s="80" t="s">
        <v>60</v>
      </c>
    </row>
    <row r="88" spans="1:8" ht="15.75" x14ac:dyDescent="0.25">
      <c r="A88" s="86" t="s">
        <v>2597</v>
      </c>
      <c r="B88" s="86" t="s">
        <v>4554</v>
      </c>
      <c r="C88" s="76" t="s">
        <v>93</v>
      </c>
      <c r="D88" s="118">
        <v>109555</v>
      </c>
      <c r="E88" s="76"/>
      <c r="F88" s="76"/>
      <c r="G88" s="76" t="s">
        <v>59</v>
      </c>
      <c r="H88" s="80" t="s">
        <v>60</v>
      </c>
    </row>
    <row r="89" spans="1:8" ht="15.75" x14ac:dyDescent="0.25">
      <c r="A89" s="86" t="s">
        <v>4253</v>
      </c>
      <c r="B89" s="86" t="s">
        <v>4629</v>
      </c>
      <c r="C89" s="76" t="s">
        <v>169</v>
      </c>
      <c r="D89" s="118">
        <v>108842</v>
      </c>
      <c r="E89" s="80"/>
      <c r="F89" s="80"/>
      <c r="G89" s="76" t="s">
        <v>14</v>
      </c>
      <c r="H89" s="76" t="s">
        <v>15</v>
      </c>
    </row>
    <row r="90" spans="1:8" ht="15.75" x14ac:dyDescent="0.25">
      <c r="A90" s="79" t="s">
        <v>369</v>
      </c>
      <c r="B90" s="79" t="s">
        <v>4598</v>
      </c>
      <c r="C90" s="80" t="s">
        <v>371</v>
      </c>
      <c r="D90" s="119">
        <v>108500</v>
      </c>
      <c r="E90" s="80"/>
      <c r="F90" s="80"/>
      <c r="G90" s="80" t="s">
        <v>59</v>
      </c>
      <c r="H90" s="80" t="s">
        <v>60</v>
      </c>
    </row>
    <row r="91" spans="1:8" ht="15.75" x14ac:dyDescent="0.25">
      <c r="A91" s="79" t="s">
        <v>4630</v>
      </c>
      <c r="B91" s="79" t="s">
        <v>4631</v>
      </c>
      <c r="C91" s="80" t="s">
        <v>234</v>
      </c>
      <c r="D91" s="119">
        <v>108406</v>
      </c>
      <c r="E91" s="76"/>
      <c r="F91" s="76"/>
      <c r="G91" s="80" t="s">
        <v>59</v>
      </c>
      <c r="H91" s="80" t="s">
        <v>60</v>
      </c>
    </row>
    <row r="92" spans="1:8" ht="15.75" x14ac:dyDescent="0.25">
      <c r="A92" s="79" t="s">
        <v>212</v>
      </c>
      <c r="B92" s="79" t="s">
        <v>4632</v>
      </c>
      <c r="C92" s="80" t="s">
        <v>109</v>
      </c>
      <c r="D92" s="119">
        <v>108406</v>
      </c>
      <c r="E92" s="76"/>
      <c r="F92" s="76"/>
      <c r="G92" s="80" t="s">
        <v>59</v>
      </c>
      <c r="H92" s="80" t="s">
        <v>60</v>
      </c>
    </row>
    <row r="93" spans="1:8" ht="15.75" x14ac:dyDescent="0.25">
      <c r="A93" s="79" t="s">
        <v>267</v>
      </c>
      <c r="B93" s="79" t="s">
        <v>4633</v>
      </c>
      <c r="C93" s="80" t="s">
        <v>270</v>
      </c>
      <c r="D93" s="119">
        <v>108225</v>
      </c>
      <c r="E93" s="76"/>
      <c r="F93" s="76"/>
      <c r="G93" s="80" t="s">
        <v>14</v>
      </c>
      <c r="H93" s="80" t="s">
        <v>15</v>
      </c>
    </row>
    <row r="94" spans="1:8" ht="15.75" x14ac:dyDescent="0.25">
      <c r="A94" s="79" t="s">
        <v>247</v>
      </c>
      <c r="B94" s="79" t="s">
        <v>4634</v>
      </c>
      <c r="C94" s="80" t="s">
        <v>3871</v>
      </c>
      <c r="D94" s="119">
        <v>108140</v>
      </c>
      <c r="E94" s="80"/>
      <c r="F94" s="80"/>
      <c r="G94" s="80" t="s">
        <v>14</v>
      </c>
      <c r="H94" s="80" t="s">
        <v>15</v>
      </c>
    </row>
    <row r="95" spans="1:8" ht="15.75" x14ac:dyDescent="0.25">
      <c r="A95" s="79" t="s">
        <v>367</v>
      </c>
      <c r="B95" s="79" t="s">
        <v>4635</v>
      </c>
      <c r="C95" s="80" t="s">
        <v>80</v>
      </c>
      <c r="D95" s="119">
        <v>108120</v>
      </c>
      <c r="E95" s="80"/>
      <c r="F95" s="80"/>
      <c r="G95" s="80" t="s">
        <v>14</v>
      </c>
      <c r="H95" s="80" t="s">
        <v>15</v>
      </c>
    </row>
    <row r="96" spans="1:8" ht="15.75" x14ac:dyDescent="0.25">
      <c r="A96" s="79" t="s">
        <v>265</v>
      </c>
      <c r="B96" s="79" t="s">
        <v>4560</v>
      </c>
      <c r="C96" s="80" t="s">
        <v>205</v>
      </c>
      <c r="D96" s="119">
        <v>107770</v>
      </c>
      <c r="E96" s="76"/>
      <c r="F96" s="76"/>
      <c r="G96" s="80" t="s">
        <v>59</v>
      </c>
      <c r="H96" s="80" t="s">
        <v>60</v>
      </c>
    </row>
    <row r="97" spans="1:8" ht="15.75" x14ac:dyDescent="0.25">
      <c r="A97" s="79" t="s">
        <v>3875</v>
      </c>
      <c r="B97" s="79" t="s">
        <v>4558</v>
      </c>
      <c r="C97" s="80" t="s">
        <v>547</v>
      </c>
      <c r="D97" s="119">
        <v>106990.91</v>
      </c>
      <c r="E97" s="76"/>
      <c r="F97" s="76"/>
      <c r="G97" s="80" t="s">
        <v>59</v>
      </c>
      <c r="H97" s="80" t="s">
        <v>60</v>
      </c>
    </row>
    <row r="98" spans="1:8" ht="15.75" x14ac:dyDescent="0.25">
      <c r="A98" s="86" t="s">
        <v>278</v>
      </c>
      <c r="B98" s="86" t="s">
        <v>4559</v>
      </c>
      <c r="C98" s="76" t="s">
        <v>280</v>
      </c>
      <c r="D98" s="118">
        <v>106928</v>
      </c>
      <c r="E98" s="76"/>
      <c r="F98" s="76"/>
      <c r="G98" s="76" t="s">
        <v>59</v>
      </c>
      <c r="H98" s="80" t="s">
        <v>60</v>
      </c>
    </row>
    <row r="99" spans="1:8" ht="15.75" x14ac:dyDescent="0.25">
      <c r="A99" s="79" t="s">
        <v>489</v>
      </c>
      <c r="B99" s="79" t="s">
        <v>4580</v>
      </c>
      <c r="C99" s="80" t="s">
        <v>490</v>
      </c>
      <c r="D99" s="119">
        <v>106534</v>
      </c>
      <c r="E99" s="119">
        <v>4000</v>
      </c>
      <c r="F99" s="80"/>
      <c r="G99" s="80" t="s">
        <v>59</v>
      </c>
      <c r="H99" s="80" t="s">
        <v>60</v>
      </c>
    </row>
    <row r="100" spans="1:8" ht="15.75" x14ac:dyDescent="0.25">
      <c r="A100" s="79" t="s">
        <v>294</v>
      </c>
      <c r="B100" s="79" t="s">
        <v>4553</v>
      </c>
      <c r="C100" s="80" t="s">
        <v>221</v>
      </c>
      <c r="D100" s="119">
        <v>106262</v>
      </c>
      <c r="E100" s="76"/>
      <c r="F100" s="76"/>
      <c r="G100" s="80" t="s">
        <v>59</v>
      </c>
      <c r="H100" s="80" t="s">
        <v>60</v>
      </c>
    </row>
    <row r="101" spans="1:8" ht="15.75" x14ac:dyDescent="0.25">
      <c r="A101" s="79" t="s">
        <v>2676</v>
      </c>
      <c r="B101" s="79" t="s">
        <v>4636</v>
      </c>
      <c r="C101" s="80" t="s">
        <v>205</v>
      </c>
      <c r="D101" s="119">
        <v>106250</v>
      </c>
      <c r="E101" s="76"/>
      <c r="F101" s="76"/>
      <c r="G101" s="80" t="s">
        <v>14</v>
      </c>
      <c r="H101" s="80" t="s">
        <v>15</v>
      </c>
    </row>
    <row r="102" spans="1:8" ht="15.75" x14ac:dyDescent="0.25">
      <c r="A102" s="79" t="s">
        <v>299</v>
      </c>
      <c r="B102" s="79" t="s">
        <v>4574</v>
      </c>
      <c r="C102" s="80" t="s">
        <v>302</v>
      </c>
      <c r="D102" s="119">
        <v>106218</v>
      </c>
      <c r="E102" s="76"/>
      <c r="F102" s="76"/>
      <c r="G102" s="80" t="s">
        <v>14</v>
      </c>
      <c r="H102" s="80" t="s">
        <v>7373</v>
      </c>
    </row>
    <row r="103" spans="1:8" ht="15.75" x14ac:dyDescent="0.25">
      <c r="A103" s="79" t="s">
        <v>318</v>
      </c>
      <c r="B103" s="79" t="s">
        <v>4637</v>
      </c>
      <c r="C103" s="80" t="s">
        <v>321</v>
      </c>
      <c r="D103" s="119">
        <v>106000</v>
      </c>
      <c r="E103" s="76"/>
      <c r="F103" s="76"/>
      <c r="G103" s="80" t="s">
        <v>59</v>
      </c>
      <c r="H103" s="80" t="s">
        <v>60</v>
      </c>
    </row>
    <row r="104" spans="1:8" ht="15.75" x14ac:dyDescent="0.25">
      <c r="A104" s="79" t="s">
        <v>281</v>
      </c>
      <c r="B104" s="79" t="s">
        <v>4638</v>
      </c>
      <c r="C104" s="80" t="s">
        <v>284</v>
      </c>
      <c r="D104" s="119">
        <v>105529</v>
      </c>
      <c r="E104" s="76"/>
      <c r="F104" s="76"/>
      <c r="G104" s="80" t="s">
        <v>59</v>
      </c>
      <c r="H104" s="80" t="s">
        <v>60</v>
      </c>
    </row>
    <row r="105" spans="1:8" ht="15.75" x14ac:dyDescent="0.25">
      <c r="A105" s="79" t="s">
        <v>3872</v>
      </c>
      <c r="B105" s="79" t="s">
        <v>4639</v>
      </c>
      <c r="C105" s="80" t="s">
        <v>3871</v>
      </c>
      <c r="D105" s="119">
        <v>105238</v>
      </c>
      <c r="E105" s="76"/>
      <c r="F105" s="76"/>
      <c r="G105" s="80" t="s">
        <v>59</v>
      </c>
      <c r="H105" s="80" t="s">
        <v>60</v>
      </c>
    </row>
    <row r="106" spans="1:8" ht="15.75" x14ac:dyDescent="0.25">
      <c r="A106" s="79" t="s">
        <v>331</v>
      </c>
      <c r="B106" s="79" t="s">
        <v>4640</v>
      </c>
      <c r="C106" s="80" t="s">
        <v>258</v>
      </c>
      <c r="D106" s="119">
        <v>104703</v>
      </c>
      <c r="E106" s="76"/>
      <c r="F106" s="76"/>
      <c r="G106" s="80" t="s">
        <v>14</v>
      </c>
      <c r="H106" s="80" t="s">
        <v>15</v>
      </c>
    </row>
    <row r="107" spans="1:8" ht="15.75" x14ac:dyDescent="0.25">
      <c r="A107" s="79" t="s">
        <v>196</v>
      </c>
      <c r="B107" s="79" t="s">
        <v>4641</v>
      </c>
      <c r="C107" s="80" t="s">
        <v>198</v>
      </c>
      <c r="D107" s="119">
        <v>104664</v>
      </c>
      <c r="E107" s="119">
        <v>2500</v>
      </c>
      <c r="F107" s="80"/>
      <c r="G107" s="80" t="s">
        <v>59</v>
      </c>
      <c r="H107" s="80" t="s">
        <v>60</v>
      </c>
    </row>
    <row r="108" spans="1:8" ht="15.75" x14ac:dyDescent="0.25">
      <c r="A108" s="112" t="s">
        <v>1926</v>
      </c>
      <c r="B108" s="112" t="s">
        <v>4550</v>
      </c>
      <c r="C108" s="113" t="s">
        <v>249</v>
      </c>
      <c r="D108" s="120">
        <v>104620</v>
      </c>
      <c r="E108" s="120">
        <v>6000</v>
      </c>
      <c r="F108" s="113"/>
      <c r="G108" s="113" t="s">
        <v>14</v>
      </c>
      <c r="H108" s="113" t="s">
        <v>15</v>
      </c>
    </row>
    <row r="109" spans="1:8" ht="15.75" x14ac:dyDescent="0.25">
      <c r="A109" s="79" t="s">
        <v>343</v>
      </c>
      <c r="B109" s="79" t="s">
        <v>4642</v>
      </c>
      <c r="C109" s="80" t="s">
        <v>53</v>
      </c>
      <c r="D109" s="119">
        <v>104241</v>
      </c>
      <c r="E109" s="76"/>
      <c r="F109" s="76"/>
      <c r="G109" s="80" t="s">
        <v>14</v>
      </c>
      <c r="H109" s="80" t="s">
        <v>15</v>
      </c>
    </row>
    <row r="110" spans="1:8" ht="15.75" x14ac:dyDescent="0.25">
      <c r="A110" s="79" t="s">
        <v>271</v>
      </c>
      <c r="B110" s="79" t="s">
        <v>4568</v>
      </c>
      <c r="C110" s="80" t="s">
        <v>109</v>
      </c>
      <c r="D110" s="119">
        <v>104191</v>
      </c>
      <c r="E110" s="76"/>
      <c r="F110" s="76"/>
      <c r="G110" s="80" t="s">
        <v>59</v>
      </c>
      <c r="H110" s="80" t="s">
        <v>60</v>
      </c>
    </row>
    <row r="111" spans="1:8" ht="15.75" x14ac:dyDescent="0.25">
      <c r="A111" s="79" t="s">
        <v>273</v>
      </c>
      <c r="B111" s="79" t="s">
        <v>4577</v>
      </c>
      <c r="C111" s="80" t="s">
        <v>93</v>
      </c>
      <c r="D111" s="119">
        <v>104069</v>
      </c>
      <c r="E111" s="119">
        <v>8000</v>
      </c>
      <c r="F111" s="80"/>
      <c r="G111" s="80" t="s">
        <v>14</v>
      </c>
      <c r="H111" s="80" t="s">
        <v>7373</v>
      </c>
    </row>
    <row r="112" spans="1:8" ht="15.75" x14ac:dyDescent="0.25">
      <c r="A112" s="86" t="s">
        <v>335</v>
      </c>
      <c r="B112" s="86" t="s">
        <v>4643</v>
      </c>
      <c r="C112" s="76" t="s">
        <v>48</v>
      </c>
      <c r="D112" s="118">
        <v>103814</v>
      </c>
      <c r="E112" s="118">
        <v>8000</v>
      </c>
      <c r="F112" s="76"/>
      <c r="G112" s="76" t="s">
        <v>14</v>
      </c>
      <c r="H112" s="76" t="s">
        <v>15</v>
      </c>
    </row>
    <row r="113" spans="1:8" ht="15.75" x14ac:dyDescent="0.25">
      <c r="A113" s="79" t="s">
        <v>4644</v>
      </c>
      <c r="B113" s="79" t="s">
        <v>4579</v>
      </c>
      <c r="C113" s="80" t="s">
        <v>4645</v>
      </c>
      <c r="D113" s="119">
        <v>103358</v>
      </c>
      <c r="E113" s="76"/>
      <c r="F113" s="76"/>
      <c r="G113" s="80" t="s">
        <v>59</v>
      </c>
      <c r="H113" s="80" t="s">
        <v>60</v>
      </c>
    </row>
    <row r="114" spans="1:8" ht="15.75" x14ac:dyDescent="0.25">
      <c r="A114" s="86" t="s">
        <v>4257</v>
      </c>
      <c r="B114" s="86" t="s">
        <v>4571</v>
      </c>
      <c r="C114" s="76" t="s">
        <v>109</v>
      </c>
      <c r="D114" s="118">
        <v>103269</v>
      </c>
      <c r="E114" s="80"/>
      <c r="F114" s="80"/>
      <c r="G114" s="76" t="s">
        <v>14</v>
      </c>
      <c r="H114" s="76" t="s">
        <v>15</v>
      </c>
    </row>
    <row r="115" spans="1:8" ht="15.75" x14ac:dyDescent="0.25">
      <c r="A115" s="79" t="s">
        <v>3874</v>
      </c>
      <c r="B115" s="79" t="s">
        <v>4572</v>
      </c>
      <c r="C115" s="80" t="s">
        <v>501</v>
      </c>
      <c r="D115" s="119">
        <v>103125</v>
      </c>
      <c r="E115" s="76"/>
      <c r="F115" s="76"/>
      <c r="G115" s="80" t="s">
        <v>59</v>
      </c>
      <c r="H115" s="80" t="s">
        <v>60</v>
      </c>
    </row>
    <row r="116" spans="1:8" ht="15.75" x14ac:dyDescent="0.25">
      <c r="A116" s="86" t="s">
        <v>4255</v>
      </c>
      <c r="B116" s="86" t="s">
        <v>4646</v>
      </c>
      <c r="C116" s="76" t="s">
        <v>48</v>
      </c>
      <c r="D116" s="118">
        <v>103065</v>
      </c>
      <c r="E116" s="118">
        <v>8000</v>
      </c>
      <c r="F116" s="76"/>
      <c r="G116" s="76" t="s">
        <v>59</v>
      </c>
      <c r="H116" s="80" t="s">
        <v>60</v>
      </c>
    </row>
    <row r="117" spans="1:8" ht="15.75" x14ac:dyDescent="0.25">
      <c r="A117" s="79" t="s">
        <v>97</v>
      </c>
      <c r="B117" s="79" t="s">
        <v>4647</v>
      </c>
      <c r="C117" s="80" t="s">
        <v>163</v>
      </c>
      <c r="D117" s="119">
        <v>102892</v>
      </c>
      <c r="E117" s="76"/>
      <c r="F117" s="76"/>
      <c r="G117" s="80" t="s">
        <v>59</v>
      </c>
      <c r="H117" s="80" t="s">
        <v>60</v>
      </c>
    </row>
    <row r="118" spans="1:8" ht="15.75" x14ac:dyDescent="0.25">
      <c r="A118" s="79" t="s">
        <v>275</v>
      </c>
      <c r="B118" s="79" t="s">
        <v>4648</v>
      </c>
      <c r="C118" s="80" t="s">
        <v>277</v>
      </c>
      <c r="D118" s="119">
        <v>102662</v>
      </c>
      <c r="E118" s="119">
        <v>4000</v>
      </c>
      <c r="F118" s="80"/>
      <c r="G118" s="80" t="s">
        <v>14</v>
      </c>
      <c r="H118" s="80" t="s">
        <v>15</v>
      </c>
    </row>
    <row r="119" spans="1:8" ht="15.75" x14ac:dyDescent="0.25">
      <c r="A119" s="79" t="s">
        <v>285</v>
      </c>
      <c r="B119" s="79" t="s">
        <v>4649</v>
      </c>
      <c r="C119" s="80" t="s">
        <v>109</v>
      </c>
      <c r="D119" s="119">
        <v>102630</v>
      </c>
      <c r="E119" s="76"/>
      <c r="F119" s="76"/>
      <c r="G119" s="80" t="s">
        <v>14</v>
      </c>
      <c r="H119" s="80" t="s">
        <v>15</v>
      </c>
    </row>
    <row r="120" spans="1:8" ht="15.75" x14ac:dyDescent="0.25">
      <c r="A120" s="112" t="s">
        <v>1726</v>
      </c>
      <c r="B120" s="112" t="s">
        <v>4650</v>
      </c>
      <c r="C120" s="113" t="s">
        <v>249</v>
      </c>
      <c r="D120" s="120">
        <v>102338</v>
      </c>
      <c r="E120" s="121"/>
      <c r="F120" s="121"/>
      <c r="G120" s="113" t="s">
        <v>14</v>
      </c>
      <c r="H120" s="80" t="s">
        <v>7373</v>
      </c>
    </row>
    <row r="121" spans="1:8" ht="15.75" x14ac:dyDescent="0.25">
      <c r="A121" s="79" t="s">
        <v>3099</v>
      </c>
      <c r="B121" s="79" t="s">
        <v>4651</v>
      </c>
      <c r="C121" s="80" t="s">
        <v>4652</v>
      </c>
      <c r="D121" s="119">
        <v>102130</v>
      </c>
      <c r="E121" s="76"/>
      <c r="F121" s="76"/>
      <c r="G121" s="80" t="s">
        <v>59</v>
      </c>
      <c r="H121" s="80" t="s">
        <v>60</v>
      </c>
    </row>
    <row r="122" spans="1:8" ht="15.75" x14ac:dyDescent="0.25">
      <c r="A122" s="79" t="s">
        <v>3487</v>
      </c>
      <c r="B122" s="79" t="s">
        <v>4635</v>
      </c>
      <c r="C122" s="80" t="s">
        <v>514</v>
      </c>
      <c r="D122" s="119">
        <v>102055</v>
      </c>
      <c r="E122" s="80"/>
      <c r="F122" s="80"/>
      <c r="G122" s="80" t="s">
        <v>14</v>
      </c>
      <c r="H122" s="80" t="s">
        <v>15</v>
      </c>
    </row>
    <row r="123" spans="1:8" ht="15.75" x14ac:dyDescent="0.25">
      <c r="A123" s="79" t="s">
        <v>322</v>
      </c>
      <c r="B123" s="79" t="s">
        <v>4653</v>
      </c>
      <c r="C123" s="80" t="s">
        <v>109</v>
      </c>
      <c r="D123" s="119">
        <v>101833</v>
      </c>
      <c r="E123" s="76"/>
      <c r="F123" s="76"/>
      <c r="G123" s="80" t="s">
        <v>14</v>
      </c>
      <c r="H123" s="80" t="s">
        <v>15</v>
      </c>
    </row>
    <row r="124" spans="1:8" ht="15.75" x14ac:dyDescent="0.25">
      <c r="A124" s="79" t="s">
        <v>550</v>
      </c>
      <c r="B124" s="79" t="s">
        <v>4606</v>
      </c>
      <c r="C124" s="80" t="s">
        <v>65</v>
      </c>
      <c r="D124" s="119">
        <v>101434</v>
      </c>
      <c r="E124" s="76"/>
      <c r="F124" s="76"/>
      <c r="G124" s="80" t="s">
        <v>59</v>
      </c>
      <c r="H124" s="80" t="s">
        <v>60</v>
      </c>
    </row>
    <row r="125" spans="1:8" ht="15.75" x14ac:dyDescent="0.25">
      <c r="A125" s="79" t="s">
        <v>3424</v>
      </c>
      <c r="B125" s="79" t="s">
        <v>4654</v>
      </c>
      <c r="C125" s="80" t="s">
        <v>4263</v>
      </c>
      <c r="D125" s="119">
        <v>101309</v>
      </c>
      <c r="E125" s="76"/>
      <c r="F125" s="76"/>
      <c r="G125" s="80" t="s">
        <v>14</v>
      </c>
      <c r="H125" s="80" t="s">
        <v>15</v>
      </c>
    </row>
    <row r="126" spans="1:8" ht="15.75" x14ac:dyDescent="0.25">
      <c r="A126" s="79" t="s">
        <v>2988</v>
      </c>
      <c r="B126" s="79" t="s">
        <v>4579</v>
      </c>
      <c r="C126" s="80" t="s">
        <v>505</v>
      </c>
      <c r="D126" s="119">
        <v>101251</v>
      </c>
      <c r="E126" s="119">
        <v>10000</v>
      </c>
      <c r="F126" s="80"/>
      <c r="G126" s="80" t="s">
        <v>59</v>
      </c>
      <c r="H126" s="80" t="s">
        <v>60</v>
      </c>
    </row>
    <row r="127" spans="1:8" ht="15.75" x14ac:dyDescent="0.25">
      <c r="A127" s="79" t="s">
        <v>312</v>
      </c>
      <c r="B127" s="79" t="s">
        <v>4655</v>
      </c>
      <c r="C127" s="80" t="s">
        <v>270</v>
      </c>
      <c r="D127" s="119">
        <v>100789</v>
      </c>
      <c r="E127" s="76"/>
      <c r="F127" s="76"/>
      <c r="G127" s="80" t="s">
        <v>59</v>
      </c>
      <c r="H127" s="80" t="s">
        <v>60</v>
      </c>
    </row>
    <row r="128" spans="1:8" ht="15.75" x14ac:dyDescent="0.25">
      <c r="A128" s="79" t="s">
        <v>372</v>
      </c>
      <c r="B128" s="79" t="s">
        <v>4575</v>
      </c>
      <c r="C128" s="80" t="s">
        <v>373</v>
      </c>
      <c r="D128" s="119">
        <v>100650</v>
      </c>
      <c r="E128" s="119">
        <v>8000</v>
      </c>
      <c r="F128" s="80"/>
      <c r="G128" s="80" t="s">
        <v>14</v>
      </c>
      <c r="H128" s="80" t="s">
        <v>15</v>
      </c>
    </row>
    <row r="129" spans="1:8" ht="15.75" x14ac:dyDescent="0.25">
      <c r="A129" s="79" t="s">
        <v>4199</v>
      </c>
      <c r="B129" s="79" t="s">
        <v>4635</v>
      </c>
      <c r="C129" s="80" t="s">
        <v>4263</v>
      </c>
      <c r="D129" s="119">
        <v>100550.36</v>
      </c>
      <c r="E129" s="119">
        <v>9000</v>
      </c>
      <c r="F129" s="80"/>
      <c r="G129" s="80" t="s">
        <v>14</v>
      </c>
      <c r="H129" s="80" t="s">
        <v>15</v>
      </c>
    </row>
    <row r="130" spans="1:8" ht="15.75" x14ac:dyDescent="0.25">
      <c r="A130" s="79" t="s">
        <v>310</v>
      </c>
      <c r="B130" s="79" t="s">
        <v>4656</v>
      </c>
      <c r="C130" s="80" t="s">
        <v>205</v>
      </c>
      <c r="D130" s="119">
        <v>100255</v>
      </c>
      <c r="E130" s="76"/>
      <c r="F130" s="76"/>
      <c r="G130" s="80" t="s">
        <v>59</v>
      </c>
      <c r="H130" s="80" t="s">
        <v>60</v>
      </c>
    </row>
    <row r="131" spans="1:8" ht="15.75" x14ac:dyDescent="0.25">
      <c r="A131" s="79" t="s">
        <v>374</v>
      </c>
      <c r="B131" s="79" t="s">
        <v>4558</v>
      </c>
      <c r="C131" s="80" t="s">
        <v>163</v>
      </c>
      <c r="D131" s="119">
        <v>100127</v>
      </c>
      <c r="E131" s="119">
        <v>6000</v>
      </c>
      <c r="F131" s="80"/>
      <c r="G131" s="80" t="s">
        <v>59</v>
      </c>
      <c r="H131" s="80" t="s">
        <v>60</v>
      </c>
    </row>
    <row r="132" spans="1:8" ht="15.75" x14ac:dyDescent="0.25">
      <c r="A132" s="79" t="s">
        <v>4265</v>
      </c>
      <c r="B132" s="79" t="s">
        <v>4657</v>
      </c>
      <c r="C132" s="80" t="s">
        <v>221</v>
      </c>
      <c r="D132" s="119">
        <v>100119</v>
      </c>
      <c r="E132" s="76"/>
      <c r="F132" s="76"/>
      <c r="G132" s="80" t="s">
        <v>14</v>
      </c>
      <c r="H132" s="80" t="s">
        <v>15</v>
      </c>
    </row>
    <row r="133" spans="1:8" ht="15.75" x14ac:dyDescent="0.25">
      <c r="A133" s="79" t="s">
        <v>250</v>
      </c>
      <c r="B133" s="79" t="s">
        <v>4566</v>
      </c>
      <c r="C133" s="80" t="s">
        <v>205</v>
      </c>
      <c r="D133" s="119">
        <v>100000</v>
      </c>
      <c r="E133" s="76"/>
      <c r="F133" s="76"/>
      <c r="G133" s="80" t="s">
        <v>59</v>
      </c>
      <c r="H133" s="80" t="s">
        <v>60</v>
      </c>
    </row>
    <row r="134" spans="1:8" ht="15.75" x14ac:dyDescent="0.25">
      <c r="A134" s="79" t="s">
        <v>4259</v>
      </c>
      <c r="B134" s="79" t="s">
        <v>4658</v>
      </c>
      <c r="C134" s="80" t="s">
        <v>1454</v>
      </c>
      <c r="D134" s="119">
        <v>99913</v>
      </c>
      <c r="E134" s="76"/>
      <c r="F134" s="76"/>
      <c r="G134" s="80" t="s">
        <v>59</v>
      </c>
      <c r="H134" s="80" t="s">
        <v>60</v>
      </c>
    </row>
    <row r="135" spans="1:8" ht="15.75" x14ac:dyDescent="0.25">
      <c r="A135" s="79" t="s">
        <v>848</v>
      </c>
      <c r="B135" s="79" t="s">
        <v>4659</v>
      </c>
      <c r="C135" s="80" t="s">
        <v>205</v>
      </c>
      <c r="D135" s="119">
        <v>99844</v>
      </c>
      <c r="E135" s="76"/>
      <c r="F135" s="76"/>
      <c r="G135" s="80" t="s">
        <v>14</v>
      </c>
      <c r="H135" s="80" t="s">
        <v>15</v>
      </c>
    </row>
    <row r="136" spans="1:8" ht="15.75" x14ac:dyDescent="0.25">
      <c r="A136" s="79" t="s">
        <v>3888</v>
      </c>
      <c r="B136" s="79" t="s">
        <v>4660</v>
      </c>
      <c r="C136" s="80" t="s">
        <v>113</v>
      </c>
      <c r="D136" s="119">
        <v>99580</v>
      </c>
      <c r="E136" s="76"/>
      <c r="F136" s="76"/>
      <c r="G136" s="80" t="s">
        <v>14</v>
      </c>
      <c r="H136" s="80" t="s">
        <v>15</v>
      </c>
    </row>
    <row r="137" spans="1:8" ht="15.75" x14ac:dyDescent="0.25">
      <c r="A137" s="79" t="s">
        <v>550</v>
      </c>
      <c r="B137" s="79" t="s">
        <v>4661</v>
      </c>
      <c r="C137" s="80" t="s">
        <v>297</v>
      </c>
      <c r="D137" s="119">
        <v>99575</v>
      </c>
      <c r="E137" s="119">
        <v>8000</v>
      </c>
      <c r="F137" s="80"/>
      <c r="G137" s="80" t="s">
        <v>59</v>
      </c>
      <c r="H137" s="80" t="s">
        <v>60</v>
      </c>
    </row>
    <row r="138" spans="1:8" ht="15.75" x14ac:dyDescent="0.25">
      <c r="A138" s="79" t="s">
        <v>298</v>
      </c>
      <c r="B138" s="79" t="s">
        <v>4609</v>
      </c>
      <c r="C138" s="80" t="s">
        <v>109</v>
      </c>
      <c r="D138" s="119">
        <v>99498</v>
      </c>
      <c r="E138" s="76"/>
      <c r="F138" s="76"/>
      <c r="G138" s="80" t="s">
        <v>59</v>
      </c>
      <c r="H138" s="80" t="s">
        <v>60</v>
      </c>
    </row>
    <row r="139" spans="1:8" ht="15.75" x14ac:dyDescent="0.25">
      <c r="A139" s="86" t="s">
        <v>322</v>
      </c>
      <c r="B139" s="86" t="s">
        <v>4662</v>
      </c>
      <c r="C139" s="76" t="s">
        <v>205</v>
      </c>
      <c r="D139" s="118">
        <v>99274</v>
      </c>
      <c r="E139" s="76"/>
      <c r="F139" s="76"/>
      <c r="G139" s="76" t="s">
        <v>14</v>
      </c>
      <c r="H139" s="76" t="s">
        <v>15</v>
      </c>
    </row>
    <row r="140" spans="1:8" ht="15.75" x14ac:dyDescent="0.25">
      <c r="A140" s="79" t="s">
        <v>3431</v>
      </c>
      <c r="B140" s="79" t="s">
        <v>4663</v>
      </c>
      <c r="C140" s="80" t="s">
        <v>234</v>
      </c>
      <c r="D140" s="119">
        <v>99176</v>
      </c>
      <c r="E140" s="76"/>
      <c r="F140" s="76"/>
      <c r="G140" s="80" t="s">
        <v>59</v>
      </c>
      <c r="H140" s="80" t="s">
        <v>60</v>
      </c>
    </row>
    <row r="141" spans="1:8" ht="15.75" x14ac:dyDescent="0.25">
      <c r="A141" s="79" t="s">
        <v>2680</v>
      </c>
      <c r="B141" s="79" t="s">
        <v>4664</v>
      </c>
      <c r="C141" s="80" t="s">
        <v>599</v>
      </c>
      <c r="D141" s="119">
        <v>99100</v>
      </c>
      <c r="E141" s="76"/>
      <c r="F141" s="76"/>
      <c r="G141" s="80" t="s">
        <v>59</v>
      </c>
      <c r="H141" s="80" t="s">
        <v>60</v>
      </c>
    </row>
    <row r="142" spans="1:8" ht="15.75" x14ac:dyDescent="0.25">
      <c r="A142" s="79" t="s">
        <v>491</v>
      </c>
      <c r="B142" s="79" t="s">
        <v>4665</v>
      </c>
      <c r="C142" s="80" t="s">
        <v>493</v>
      </c>
      <c r="D142" s="119">
        <v>98991</v>
      </c>
      <c r="E142" s="76"/>
      <c r="F142" s="76"/>
      <c r="G142" s="80" t="s">
        <v>14</v>
      </c>
      <c r="H142" s="80" t="s">
        <v>15</v>
      </c>
    </row>
    <row r="143" spans="1:8" ht="15.75" x14ac:dyDescent="0.25">
      <c r="A143" s="79" t="s">
        <v>4269</v>
      </c>
      <c r="B143" s="79" t="s">
        <v>4666</v>
      </c>
      <c r="C143" s="80" t="s">
        <v>109</v>
      </c>
      <c r="D143" s="119">
        <v>98626</v>
      </c>
      <c r="E143" s="76"/>
      <c r="F143" s="76"/>
      <c r="G143" s="80" t="s">
        <v>59</v>
      </c>
      <c r="H143" s="80" t="s">
        <v>60</v>
      </c>
    </row>
    <row r="144" spans="1:8" ht="15.75" x14ac:dyDescent="0.25">
      <c r="A144" s="79" t="s">
        <v>3868</v>
      </c>
      <c r="B144" s="79" t="s">
        <v>4577</v>
      </c>
      <c r="C144" s="80" t="s">
        <v>11</v>
      </c>
      <c r="D144" s="119">
        <v>98620</v>
      </c>
      <c r="E144" s="76"/>
      <c r="F144" s="76"/>
      <c r="G144" s="80" t="s">
        <v>59</v>
      </c>
      <c r="H144" s="80" t="s">
        <v>60</v>
      </c>
    </row>
    <row r="145" spans="1:8" ht="15.75" x14ac:dyDescent="0.25">
      <c r="A145" s="79" t="s">
        <v>3667</v>
      </c>
      <c r="B145" s="79" t="s">
        <v>4655</v>
      </c>
      <c r="C145" s="80" t="s">
        <v>477</v>
      </c>
      <c r="D145" s="119">
        <v>98484</v>
      </c>
      <c r="E145" s="76"/>
      <c r="F145" s="76"/>
      <c r="G145" s="80" t="s">
        <v>14</v>
      </c>
      <c r="H145" s="80" t="s">
        <v>121</v>
      </c>
    </row>
    <row r="146" spans="1:8" ht="15.75" x14ac:dyDescent="0.25">
      <c r="A146" s="79" t="s">
        <v>348</v>
      </c>
      <c r="B146" s="79" t="s">
        <v>4598</v>
      </c>
      <c r="C146" s="80" t="s">
        <v>297</v>
      </c>
      <c r="D146" s="119">
        <v>98355</v>
      </c>
      <c r="E146" s="76"/>
      <c r="F146" s="76"/>
      <c r="G146" s="80" t="s">
        <v>14</v>
      </c>
      <c r="H146" s="80" t="s">
        <v>15</v>
      </c>
    </row>
    <row r="147" spans="1:8" ht="15.75" x14ac:dyDescent="0.25">
      <c r="A147" s="86" t="s">
        <v>338</v>
      </c>
      <c r="B147" s="86" t="s">
        <v>4554</v>
      </c>
      <c r="C147" s="76" t="s">
        <v>93</v>
      </c>
      <c r="D147" s="118">
        <v>97809</v>
      </c>
      <c r="E147" s="76"/>
      <c r="F147" s="76"/>
      <c r="G147" s="76" t="s">
        <v>14</v>
      </c>
      <c r="H147" s="76" t="s">
        <v>15</v>
      </c>
    </row>
    <row r="148" spans="1:8" ht="15.75" x14ac:dyDescent="0.25">
      <c r="A148" s="79" t="s">
        <v>2697</v>
      </c>
      <c r="B148" s="79" t="s">
        <v>4667</v>
      </c>
      <c r="C148" s="80" t="s">
        <v>508</v>
      </c>
      <c r="D148" s="119">
        <v>97554</v>
      </c>
      <c r="E148" s="119">
        <v>8000</v>
      </c>
      <c r="F148" s="80"/>
      <c r="G148" s="80" t="s">
        <v>14</v>
      </c>
      <c r="H148" s="80" t="s">
        <v>15</v>
      </c>
    </row>
    <row r="149" spans="1:8" ht="15.75" x14ac:dyDescent="0.25">
      <c r="A149" s="79" t="s">
        <v>2682</v>
      </c>
      <c r="B149" s="79" t="s">
        <v>4569</v>
      </c>
      <c r="C149" s="80" t="s">
        <v>120</v>
      </c>
      <c r="D149" s="119">
        <v>97463</v>
      </c>
      <c r="E149" s="76"/>
      <c r="F149" s="76"/>
      <c r="G149" s="80" t="s">
        <v>14</v>
      </c>
      <c r="H149" s="80" t="s">
        <v>15</v>
      </c>
    </row>
    <row r="150" spans="1:8" ht="15.75" x14ac:dyDescent="0.25">
      <c r="A150" s="79" t="s">
        <v>402</v>
      </c>
      <c r="B150" s="79" t="s">
        <v>4668</v>
      </c>
      <c r="C150" s="80" t="s">
        <v>392</v>
      </c>
      <c r="D150" s="119">
        <v>97434</v>
      </c>
      <c r="E150" s="119">
        <v>6000</v>
      </c>
      <c r="F150" s="80"/>
      <c r="G150" s="80" t="s">
        <v>14</v>
      </c>
      <c r="H150" s="80" t="s">
        <v>7373</v>
      </c>
    </row>
    <row r="151" spans="1:8" ht="15.75" x14ac:dyDescent="0.25">
      <c r="A151" s="79" t="s">
        <v>326</v>
      </c>
      <c r="B151" s="79" t="s">
        <v>4589</v>
      </c>
      <c r="C151" s="80" t="s">
        <v>137</v>
      </c>
      <c r="D151" s="119">
        <v>96588</v>
      </c>
      <c r="E151" s="119">
        <v>2000</v>
      </c>
      <c r="F151" s="80"/>
      <c r="G151" s="80" t="s">
        <v>14</v>
      </c>
      <c r="H151" s="80" t="s">
        <v>15</v>
      </c>
    </row>
    <row r="152" spans="1:8" ht="15.75" x14ac:dyDescent="0.25">
      <c r="A152" s="79" t="s">
        <v>389</v>
      </c>
      <c r="B152" s="79" t="s">
        <v>4612</v>
      </c>
      <c r="C152" s="80" t="s">
        <v>392</v>
      </c>
      <c r="D152" s="119">
        <v>95661</v>
      </c>
      <c r="E152" s="76"/>
      <c r="F152" s="76"/>
      <c r="G152" s="80" t="s">
        <v>14</v>
      </c>
      <c r="H152" s="80" t="s">
        <v>15</v>
      </c>
    </row>
    <row r="153" spans="1:8" ht="15.75" x14ac:dyDescent="0.25">
      <c r="A153" s="79" t="s">
        <v>378</v>
      </c>
      <c r="B153" s="79" t="s">
        <v>4568</v>
      </c>
      <c r="C153" s="80" t="s">
        <v>380</v>
      </c>
      <c r="D153" s="119">
        <v>95585</v>
      </c>
      <c r="E153" s="83">
        <v>6000</v>
      </c>
      <c r="F153" s="80"/>
      <c r="G153" s="80" t="s">
        <v>14</v>
      </c>
      <c r="H153" s="80" t="s">
        <v>15</v>
      </c>
    </row>
    <row r="154" spans="1:8" ht="15.75" x14ac:dyDescent="0.25">
      <c r="A154" s="86" t="s">
        <v>4273</v>
      </c>
      <c r="B154" s="86" t="s">
        <v>4669</v>
      </c>
      <c r="C154" s="76" t="s">
        <v>603</v>
      </c>
      <c r="D154" s="118">
        <v>95467</v>
      </c>
      <c r="E154" s="76"/>
      <c r="F154" s="76"/>
      <c r="G154" s="76" t="s">
        <v>14</v>
      </c>
      <c r="H154" s="76" t="s">
        <v>15</v>
      </c>
    </row>
    <row r="155" spans="1:8" ht="15.75" x14ac:dyDescent="0.25">
      <c r="A155" s="79" t="s">
        <v>4275</v>
      </c>
      <c r="B155" s="79" t="s">
        <v>4577</v>
      </c>
      <c r="C155" s="80" t="s">
        <v>302</v>
      </c>
      <c r="D155" s="119">
        <v>95416</v>
      </c>
      <c r="E155" s="76"/>
      <c r="F155" s="76"/>
      <c r="G155" s="80" t="s">
        <v>59</v>
      </c>
      <c r="H155" s="80" t="s">
        <v>60</v>
      </c>
    </row>
    <row r="156" spans="1:8" ht="15.75" x14ac:dyDescent="0.25">
      <c r="A156" s="79" t="s">
        <v>21</v>
      </c>
      <c r="B156" s="79" t="s">
        <v>4575</v>
      </c>
      <c r="C156" s="80" t="s">
        <v>270</v>
      </c>
      <c r="D156" s="119">
        <v>95185</v>
      </c>
      <c r="E156" s="76"/>
      <c r="F156" s="76"/>
      <c r="G156" s="80" t="s">
        <v>59</v>
      </c>
      <c r="H156" s="80" t="s">
        <v>60</v>
      </c>
    </row>
    <row r="157" spans="1:8" ht="15.75" x14ac:dyDescent="0.25">
      <c r="A157" s="79" t="s">
        <v>4670</v>
      </c>
      <c r="B157" s="79" t="s">
        <v>4671</v>
      </c>
      <c r="C157" s="80" t="s">
        <v>270</v>
      </c>
      <c r="D157" s="119">
        <v>94698</v>
      </c>
      <c r="E157" s="76"/>
      <c r="F157" s="76"/>
      <c r="G157" s="80" t="s">
        <v>59</v>
      </c>
      <c r="H157" s="80" t="s">
        <v>60</v>
      </c>
    </row>
    <row r="158" spans="1:8" ht="15.75" x14ac:dyDescent="0.25">
      <c r="A158" s="79" t="s">
        <v>354</v>
      </c>
      <c r="B158" s="79" t="s">
        <v>4672</v>
      </c>
      <c r="C158" s="80" t="s">
        <v>234</v>
      </c>
      <c r="D158" s="119">
        <v>94693</v>
      </c>
      <c r="E158" s="76"/>
      <c r="F158" s="76"/>
      <c r="G158" s="80" t="s">
        <v>59</v>
      </c>
      <c r="H158" s="80" t="s">
        <v>60</v>
      </c>
    </row>
    <row r="159" spans="1:8" ht="15.75" x14ac:dyDescent="0.25">
      <c r="A159" s="79" t="s">
        <v>3429</v>
      </c>
      <c r="B159" s="79" t="s">
        <v>4634</v>
      </c>
      <c r="C159" s="80" t="s">
        <v>277</v>
      </c>
      <c r="D159" s="119">
        <v>94361</v>
      </c>
      <c r="E159" s="76"/>
      <c r="F159" s="76"/>
      <c r="G159" s="80" t="s">
        <v>14</v>
      </c>
      <c r="H159" s="80" t="s">
        <v>15</v>
      </c>
    </row>
    <row r="160" spans="1:8" ht="15.75" x14ac:dyDescent="0.25">
      <c r="A160" s="79" t="s">
        <v>4276</v>
      </c>
      <c r="B160" s="79" t="s">
        <v>4598</v>
      </c>
      <c r="C160" s="80" t="s">
        <v>309</v>
      </c>
      <c r="D160" s="119">
        <v>94205</v>
      </c>
      <c r="E160" s="76"/>
      <c r="F160" s="76"/>
      <c r="G160" s="80" t="s">
        <v>59</v>
      </c>
      <c r="H160" s="80" t="s">
        <v>60</v>
      </c>
    </row>
    <row r="161" spans="1:8" ht="15.75" x14ac:dyDescent="0.25">
      <c r="A161" s="112" t="s">
        <v>360</v>
      </c>
      <c r="B161" s="112" t="s">
        <v>4673</v>
      </c>
      <c r="C161" s="113" t="s">
        <v>249</v>
      </c>
      <c r="D161" s="120">
        <v>93906</v>
      </c>
      <c r="E161" s="113"/>
      <c r="F161" s="113"/>
      <c r="G161" s="113" t="s">
        <v>14</v>
      </c>
      <c r="H161" s="113" t="s">
        <v>15</v>
      </c>
    </row>
    <row r="162" spans="1:8" ht="15.75" x14ac:dyDescent="0.25">
      <c r="A162" s="79" t="s">
        <v>425</v>
      </c>
      <c r="B162" s="79" t="s">
        <v>4566</v>
      </c>
      <c r="C162" s="80" t="s">
        <v>1354</v>
      </c>
      <c r="D162" s="119">
        <v>93779</v>
      </c>
      <c r="E162" s="76"/>
      <c r="F162" s="76"/>
      <c r="G162" s="80" t="s">
        <v>59</v>
      </c>
      <c r="H162" s="80" t="s">
        <v>60</v>
      </c>
    </row>
    <row r="163" spans="1:8" ht="15.75" x14ac:dyDescent="0.25">
      <c r="A163" s="86" t="s">
        <v>447</v>
      </c>
      <c r="B163" s="86" t="s">
        <v>4580</v>
      </c>
      <c r="C163" s="76" t="s">
        <v>450</v>
      </c>
      <c r="D163" s="118">
        <v>93778</v>
      </c>
      <c r="E163" s="118">
        <v>6000</v>
      </c>
      <c r="F163" s="76"/>
      <c r="G163" s="76" t="s">
        <v>59</v>
      </c>
      <c r="H163" s="80" t="s">
        <v>60</v>
      </c>
    </row>
    <row r="164" spans="1:8" ht="15.75" x14ac:dyDescent="0.25">
      <c r="A164" s="79" t="s">
        <v>3461</v>
      </c>
      <c r="B164" s="79" t="s">
        <v>4674</v>
      </c>
      <c r="C164" s="80" t="s">
        <v>2808</v>
      </c>
      <c r="D164" s="119">
        <v>93642</v>
      </c>
      <c r="E164" s="76"/>
      <c r="F164" s="76"/>
      <c r="G164" s="80" t="s">
        <v>59</v>
      </c>
      <c r="H164" s="80" t="s">
        <v>60</v>
      </c>
    </row>
    <row r="165" spans="1:8" ht="15.75" x14ac:dyDescent="0.25">
      <c r="A165" s="86" t="s">
        <v>3434</v>
      </c>
      <c r="B165" s="86" t="s">
        <v>4558</v>
      </c>
      <c r="C165" s="76" t="s">
        <v>477</v>
      </c>
      <c r="D165" s="118">
        <v>93574</v>
      </c>
      <c r="E165" s="118">
        <v>4000</v>
      </c>
      <c r="F165" s="76"/>
      <c r="G165" s="76" t="s">
        <v>59</v>
      </c>
      <c r="H165" s="80" t="s">
        <v>60</v>
      </c>
    </row>
    <row r="166" spans="1:8" ht="15.75" x14ac:dyDescent="0.25">
      <c r="A166" s="79" t="s">
        <v>3465</v>
      </c>
      <c r="B166" s="79" t="s">
        <v>4675</v>
      </c>
      <c r="C166" s="80" t="s">
        <v>435</v>
      </c>
      <c r="D166" s="119">
        <v>93040</v>
      </c>
      <c r="E166" s="76"/>
      <c r="F166" s="76"/>
      <c r="G166" s="80" t="s">
        <v>59</v>
      </c>
      <c r="H166" s="80" t="s">
        <v>60</v>
      </c>
    </row>
    <row r="167" spans="1:8" ht="15.75" x14ac:dyDescent="0.25">
      <c r="A167" s="79" t="s">
        <v>1948</v>
      </c>
      <c r="B167" s="79" t="s">
        <v>4558</v>
      </c>
      <c r="C167" s="80" t="s">
        <v>463</v>
      </c>
      <c r="D167" s="119">
        <v>92652</v>
      </c>
      <c r="E167" s="76"/>
      <c r="F167" s="76"/>
      <c r="G167" s="80" t="s">
        <v>59</v>
      </c>
      <c r="H167" s="80" t="s">
        <v>60</v>
      </c>
    </row>
    <row r="168" spans="1:8" ht="15.75" x14ac:dyDescent="0.25">
      <c r="A168" s="79" t="s">
        <v>473</v>
      </c>
      <c r="B168" s="79" t="s">
        <v>4676</v>
      </c>
      <c r="C168" s="80" t="s">
        <v>463</v>
      </c>
      <c r="D168" s="119">
        <v>92641</v>
      </c>
      <c r="E168" s="76"/>
      <c r="F168" s="76"/>
      <c r="G168" s="80" t="s">
        <v>59</v>
      </c>
      <c r="H168" s="80" t="s">
        <v>60</v>
      </c>
    </row>
    <row r="169" spans="1:8" ht="15.75" x14ac:dyDescent="0.25">
      <c r="A169" s="79" t="s">
        <v>440</v>
      </c>
      <c r="B169" s="79" t="s">
        <v>4677</v>
      </c>
      <c r="C169" s="80" t="s">
        <v>443</v>
      </c>
      <c r="D169" s="119">
        <v>92622</v>
      </c>
      <c r="E169" s="119">
        <v>2500</v>
      </c>
      <c r="F169" s="80"/>
      <c r="G169" s="80" t="s">
        <v>59</v>
      </c>
      <c r="H169" s="80" t="s">
        <v>60</v>
      </c>
    </row>
    <row r="170" spans="1:8" ht="15.75" x14ac:dyDescent="0.25">
      <c r="A170" s="79" t="s">
        <v>499</v>
      </c>
      <c r="B170" s="79" t="s">
        <v>4678</v>
      </c>
      <c r="C170" s="80" t="s">
        <v>261</v>
      </c>
      <c r="D170" s="119">
        <v>92547</v>
      </c>
      <c r="E170" s="119">
        <v>8000</v>
      </c>
      <c r="F170" s="80"/>
      <c r="G170" s="80" t="s">
        <v>59</v>
      </c>
      <c r="H170" s="80" t="s">
        <v>60</v>
      </c>
    </row>
    <row r="171" spans="1:8" ht="15.75" x14ac:dyDescent="0.25">
      <c r="A171" s="79" t="s">
        <v>150</v>
      </c>
      <c r="B171" s="79" t="s">
        <v>4584</v>
      </c>
      <c r="C171" s="80" t="s">
        <v>277</v>
      </c>
      <c r="D171" s="119">
        <v>92420</v>
      </c>
      <c r="E171" s="76"/>
      <c r="F171" s="76"/>
      <c r="G171" s="80" t="s">
        <v>59</v>
      </c>
      <c r="H171" s="80" t="s">
        <v>60</v>
      </c>
    </row>
    <row r="172" spans="1:8" ht="15.75" x14ac:dyDescent="0.25">
      <c r="A172" s="79" t="s">
        <v>3892</v>
      </c>
      <c r="B172" s="79" t="s">
        <v>4677</v>
      </c>
      <c r="C172" s="80" t="s">
        <v>2582</v>
      </c>
      <c r="D172" s="119">
        <v>91934</v>
      </c>
      <c r="E172" s="76"/>
      <c r="F172" s="76"/>
      <c r="G172" s="80" t="s">
        <v>14</v>
      </c>
      <c r="H172" s="80" t="s">
        <v>15</v>
      </c>
    </row>
    <row r="173" spans="1:8" ht="15.75" x14ac:dyDescent="0.25">
      <c r="A173" s="79" t="s">
        <v>3884</v>
      </c>
      <c r="B173" s="79" t="s">
        <v>4679</v>
      </c>
      <c r="C173" s="80" t="s">
        <v>173</v>
      </c>
      <c r="D173" s="119">
        <v>91930.52</v>
      </c>
      <c r="E173" s="76"/>
      <c r="F173" s="76"/>
      <c r="G173" s="80" t="s">
        <v>14</v>
      </c>
      <c r="H173" s="80" t="s">
        <v>15</v>
      </c>
    </row>
    <row r="174" spans="1:8" ht="15.75" x14ac:dyDescent="0.25">
      <c r="A174" s="79" t="s">
        <v>386</v>
      </c>
      <c r="B174" s="79" t="s">
        <v>4595</v>
      </c>
      <c r="C174" s="80" t="s">
        <v>277</v>
      </c>
      <c r="D174" s="119">
        <v>91889</v>
      </c>
      <c r="E174" s="76"/>
      <c r="F174" s="76"/>
      <c r="G174" s="80" t="s">
        <v>59</v>
      </c>
      <c r="H174" s="80" t="s">
        <v>60</v>
      </c>
    </row>
    <row r="175" spans="1:8" ht="15.75" x14ac:dyDescent="0.25">
      <c r="A175" s="79" t="s">
        <v>4680</v>
      </c>
      <c r="B175" s="79" t="s">
        <v>4558</v>
      </c>
      <c r="C175" s="80" t="s">
        <v>623</v>
      </c>
      <c r="D175" s="119">
        <v>91714</v>
      </c>
      <c r="E175" s="76"/>
      <c r="F175" s="76"/>
      <c r="G175" s="80" t="s">
        <v>59</v>
      </c>
      <c r="H175" s="80" t="s">
        <v>60</v>
      </c>
    </row>
    <row r="176" spans="1:8" ht="15.75" x14ac:dyDescent="0.25">
      <c r="A176" s="86" t="s">
        <v>209</v>
      </c>
      <c r="B176" s="86" t="s">
        <v>4681</v>
      </c>
      <c r="C176" s="76" t="s">
        <v>463</v>
      </c>
      <c r="D176" s="118">
        <v>91616</v>
      </c>
      <c r="E176" s="76"/>
      <c r="F176" s="76"/>
      <c r="G176" s="76" t="s">
        <v>59</v>
      </c>
      <c r="H176" s="80" t="s">
        <v>60</v>
      </c>
    </row>
    <row r="177" spans="1:8" ht="15.75" x14ac:dyDescent="0.25">
      <c r="A177" s="79" t="s">
        <v>485</v>
      </c>
      <c r="B177" s="79" t="s">
        <v>4679</v>
      </c>
      <c r="C177" s="80" t="s">
        <v>916</v>
      </c>
      <c r="D177" s="119">
        <v>91420</v>
      </c>
      <c r="E177" s="119">
        <v>8000</v>
      </c>
      <c r="F177" s="80"/>
      <c r="G177" s="80" t="s">
        <v>59</v>
      </c>
      <c r="H177" s="80" t="s">
        <v>60</v>
      </c>
    </row>
    <row r="178" spans="1:8" ht="15.75" x14ac:dyDescent="0.25">
      <c r="A178" s="86" t="s">
        <v>478</v>
      </c>
      <c r="B178" s="86" t="s">
        <v>4682</v>
      </c>
      <c r="C178" s="76" t="s">
        <v>477</v>
      </c>
      <c r="D178" s="118">
        <v>91268</v>
      </c>
      <c r="E178" s="76"/>
      <c r="F178" s="76"/>
      <c r="G178" s="76" t="s">
        <v>14</v>
      </c>
      <c r="H178" s="76" t="s">
        <v>15</v>
      </c>
    </row>
    <row r="179" spans="1:8" ht="15.75" x14ac:dyDescent="0.25">
      <c r="A179" s="79" t="s">
        <v>3449</v>
      </c>
      <c r="B179" s="79" t="s">
        <v>4683</v>
      </c>
      <c r="C179" s="80" t="s">
        <v>459</v>
      </c>
      <c r="D179" s="119">
        <v>91250</v>
      </c>
      <c r="E179" s="119">
        <v>2500</v>
      </c>
      <c r="F179" s="80"/>
      <c r="G179" s="80" t="s">
        <v>59</v>
      </c>
      <c r="H179" s="80" t="s">
        <v>60</v>
      </c>
    </row>
    <row r="180" spans="1:8" ht="15.75" x14ac:dyDescent="0.25">
      <c r="A180" s="79" t="s">
        <v>405</v>
      </c>
      <c r="B180" s="79" t="s">
        <v>4684</v>
      </c>
      <c r="C180" s="80" t="s">
        <v>208</v>
      </c>
      <c r="D180" s="119">
        <v>91208</v>
      </c>
      <c r="E180" s="76"/>
      <c r="F180" s="76"/>
      <c r="G180" s="80" t="s">
        <v>59</v>
      </c>
      <c r="H180" s="80" t="s">
        <v>60</v>
      </c>
    </row>
    <row r="181" spans="1:8" ht="15.75" x14ac:dyDescent="0.25">
      <c r="A181" s="79" t="s">
        <v>2686</v>
      </c>
      <c r="B181" s="79" t="s">
        <v>4685</v>
      </c>
      <c r="C181" s="80" t="s">
        <v>53</v>
      </c>
      <c r="D181" s="119">
        <v>91168</v>
      </c>
      <c r="E181" s="76"/>
      <c r="F181" s="76"/>
      <c r="G181" s="80" t="s">
        <v>14</v>
      </c>
      <c r="H181" s="80" t="s">
        <v>15</v>
      </c>
    </row>
    <row r="182" spans="1:8" ht="15.75" x14ac:dyDescent="0.25">
      <c r="A182" s="79" t="s">
        <v>423</v>
      </c>
      <c r="B182" s="79" t="s">
        <v>4686</v>
      </c>
      <c r="C182" s="80" t="s">
        <v>163</v>
      </c>
      <c r="D182" s="119">
        <v>91119</v>
      </c>
      <c r="E182" s="76"/>
      <c r="F182" s="76"/>
      <c r="G182" s="80" t="s">
        <v>59</v>
      </c>
      <c r="H182" s="80" t="s">
        <v>60</v>
      </c>
    </row>
    <row r="183" spans="1:8" ht="15.75" x14ac:dyDescent="0.25">
      <c r="A183" s="86" t="s">
        <v>3444</v>
      </c>
      <c r="B183" s="86" t="s">
        <v>4687</v>
      </c>
      <c r="C183" s="76" t="s">
        <v>270</v>
      </c>
      <c r="D183" s="118">
        <v>91064</v>
      </c>
      <c r="E183" s="76"/>
      <c r="F183" s="76"/>
      <c r="G183" s="76" t="s">
        <v>14</v>
      </c>
      <c r="H183" s="76" t="s">
        <v>15</v>
      </c>
    </row>
    <row r="184" spans="1:8" ht="15.75" x14ac:dyDescent="0.25">
      <c r="A184" s="79" t="s">
        <v>418</v>
      </c>
      <c r="B184" s="79" t="s">
        <v>4688</v>
      </c>
      <c r="C184" s="80" t="s">
        <v>211</v>
      </c>
      <c r="D184" s="119">
        <v>90992</v>
      </c>
      <c r="E184" s="76"/>
      <c r="F184" s="76"/>
      <c r="G184" s="80" t="s">
        <v>59</v>
      </c>
      <c r="H184" s="80" t="s">
        <v>60</v>
      </c>
    </row>
    <row r="185" spans="1:8" ht="15.75" x14ac:dyDescent="0.25">
      <c r="A185" s="79" t="s">
        <v>4689</v>
      </c>
      <c r="B185" s="79" t="s">
        <v>4690</v>
      </c>
      <c r="C185" s="80" t="s">
        <v>93</v>
      </c>
      <c r="D185" s="119">
        <v>90759</v>
      </c>
      <c r="E185" s="76"/>
      <c r="F185" s="76"/>
      <c r="G185" s="80" t="s">
        <v>59</v>
      </c>
      <c r="H185" s="80" t="s">
        <v>60</v>
      </c>
    </row>
    <row r="186" spans="1:8" ht="15.75" x14ac:dyDescent="0.25">
      <c r="A186" s="79" t="s">
        <v>420</v>
      </c>
      <c r="B186" s="79" t="s">
        <v>4589</v>
      </c>
      <c r="C186" s="80" t="s">
        <v>463</v>
      </c>
      <c r="D186" s="119">
        <v>90736</v>
      </c>
      <c r="E186" s="76"/>
      <c r="F186" s="76"/>
      <c r="G186" s="80" t="s">
        <v>59</v>
      </c>
      <c r="H186" s="80" t="s">
        <v>60</v>
      </c>
    </row>
    <row r="187" spans="1:8" ht="15.75" x14ac:dyDescent="0.25">
      <c r="A187" s="86" t="s">
        <v>190</v>
      </c>
      <c r="B187" s="86" t="s">
        <v>4691</v>
      </c>
      <c r="C187" s="76" t="s">
        <v>72</v>
      </c>
      <c r="D187" s="118">
        <v>90674</v>
      </c>
      <c r="E187" s="118">
        <v>9000</v>
      </c>
      <c r="F187" s="76"/>
      <c r="G187" s="76" t="s">
        <v>14</v>
      </c>
      <c r="H187" s="76" t="s">
        <v>15</v>
      </c>
    </row>
    <row r="188" spans="1:8" ht="15.75" x14ac:dyDescent="0.25">
      <c r="A188" s="79" t="s">
        <v>288</v>
      </c>
      <c r="B188" s="79" t="s">
        <v>4553</v>
      </c>
      <c r="C188" s="80" t="s">
        <v>189</v>
      </c>
      <c r="D188" s="119">
        <v>90642</v>
      </c>
      <c r="E188" s="76"/>
      <c r="F188" s="76"/>
      <c r="G188" s="80" t="s">
        <v>59</v>
      </c>
      <c r="H188" s="80" t="s">
        <v>60</v>
      </c>
    </row>
    <row r="189" spans="1:8" ht="15.75" x14ac:dyDescent="0.25">
      <c r="A189" s="86" t="s">
        <v>387</v>
      </c>
      <c r="B189" s="86" t="s">
        <v>4692</v>
      </c>
      <c r="C189" s="76" t="s">
        <v>93</v>
      </c>
      <c r="D189" s="118">
        <v>90620</v>
      </c>
      <c r="E189" s="76"/>
      <c r="F189" s="76"/>
      <c r="G189" s="76" t="s">
        <v>59</v>
      </c>
      <c r="H189" s="80" t="s">
        <v>60</v>
      </c>
    </row>
    <row r="190" spans="1:8" ht="15.75" x14ac:dyDescent="0.25">
      <c r="A190" s="86" t="s">
        <v>444</v>
      </c>
      <c r="B190" s="86" t="s">
        <v>4664</v>
      </c>
      <c r="C190" s="76" t="s">
        <v>211</v>
      </c>
      <c r="D190" s="118">
        <v>90425</v>
      </c>
      <c r="E190" s="76"/>
      <c r="F190" s="76"/>
      <c r="G190" s="76" t="s">
        <v>14</v>
      </c>
      <c r="H190" s="76" t="s">
        <v>15</v>
      </c>
    </row>
    <row r="191" spans="1:8" ht="15.75" x14ac:dyDescent="0.25">
      <c r="A191" s="79" t="s">
        <v>420</v>
      </c>
      <c r="B191" s="79" t="s">
        <v>4643</v>
      </c>
      <c r="C191" s="80" t="s">
        <v>208</v>
      </c>
      <c r="D191" s="119">
        <v>90330</v>
      </c>
      <c r="E191" s="76"/>
      <c r="F191" s="76"/>
      <c r="G191" s="80" t="s">
        <v>59</v>
      </c>
      <c r="H191" s="80" t="s">
        <v>60</v>
      </c>
    </row>
    <row r="192" spans="1:8" ht="15.75" x14ac:dyDescent="0.25">
      <c r="A192" s="79" t="s">
        <v>494</v>
      </c>
      <c r="B192" s="79" t="s">
        <v>4693</v>
      </c>
      <c r="C192" s="80" t="s">
        <v>497</v>
      </c>
      <c r="D192" s="119">
        <v>90241</v>
      </c>
      <c r="E192" s="76"/>
      <c r="F192" s="76"/>
      <c r="G192" s="80" t="s">
        <v>59</v>
      </c>
      <c r="H192" s="80" t="s">
        <v>60</v>
      </c>
    </row>
    <row r="193" spans="1:8" ht="15.75" x14ac:dyDescent="0.25">
      <c r="A193" s="79" t="s">
        <v>262</v>
      </c>
      <c r="B193" s="79" t="s">
        <v>263</v>
      </c>
      <c r="C193" s="80" t="s">
        <v>234</v>
      </c>
      <c r="D193" s="119">
        <v>90142</v>
      </c>
      <c r="E193" s="76"/>
      <c r="F193" s="76"/>
      <c r="G193" s="80" t="s">
        <v>59</v>
      </c>
      <c r="H193" s="80" t="s">
        <v>60</v>
      </c>
    </row>
    <row r="194" spans="1:8" ht="15.75" x14ac:dyDescent="0.25">
      <c r="A194" s="86" t="s">
        <v>3441</v>
      </c>
      <c r="B194" s="86" t="s">
        <v>4638</v>
      </c>
      <c r="C194" s="76" t="s">
        <v>205</v>
      </c>
      <c r="D194" s="118">
        <v>90044</v>
      </c>
      <c r="E194" s="76"/>
      <c r="F194" s="76"/>
      <c r="G194" s="76" t="s">
        <v>14</v>
      </c>
      <c r="H194" s="76" t="s">
        <v>15</v>
      </c>
    </row>
    <row r="195" spans="1:8" ht="15.75" x14ac:dyDescent="0.25">
      <c r="A195" s="86" t="s">
        <v>366</v>
      </c>
      <c r="B195" s="86" t="s">
        <v>4566</v>
      </c>
      <c r="C195" s="76" t="s">
        <v>270</v>
      </c>
      <c r="D195" s="118">
        <v>89972</v>
      </c>
      <c r="E195" s="118">
        <v>8000</v>
      </c>
      <c r="F195" s="76"/>
      <c r="G195" s="76" t="s">
        <v>59</v>
      </c>
      <c r="H195" s="80" t="s">
        <v>60</v>
      </c>
    </row>
    <row r="196" spans="1:8" ht="15.75" x14ac:dyDescent="0.25">
      <c r="A196" s="86" t="s">
        <v>1277</v>
      </c>
      <c r="B196" s="86" t="s">
        <v>4574</v>
      </c>
      <c r="C196" s="76" t="s">
        <v>189</v>
      </c>
      <c r="D196" s="118">
        <v>89881</v>
      </c>
      <c r="E196" s="80"/>
      <c r="F196" s="80"/>
      <c r="G196" s="76" t="s">
        <v>14</v>
      </c>
      <c r="H196" s="76" t="s">
        <v>15</v>
      </c>
    </row>
    <row r="197" spans="1:8" ht="15.75" x14ac:dyDescent="0.25">
      <c r="A197" s="79" t="s">
        <v>509</v>
      </c>
      <c r="B197" s="79" t="s">
        <v>4591</v>
      </c>
      <c r="C197" s="80" t="s">
        <v>814</v>
      </c>
      <c r="D197" s="119">
        <v>89645</v>
      </c>
      <c r="E197" s="119">
        <v>9180</v>
      </c>
      <c r="F197" s="80"/>
      <c r="G197" s="80" t="s">
        <v>59</v>
      </c>
      <c r="H197" s="80" t="s">
        <v>60</v>
      </c>
    </row>
    <row r="198" spans="1:8" ht="15.75" x14ac:dyDescent="0.25">
      <c r="A198" s="79" t="s">
        <v>2753</v>
      </c>
      <c r="B198" s="79" t="s">
        <v>4558</v>
      </c>
      <c r="C198" s="80" t="s">
        <v>270</v>
      </c>
      <c r="D198" s="119">
        <v>89504</v>
      </c>
      <c r="E198" s="76"/>
      <c r="F198" s="76"/>
      <c r="G198" s="80" t="s">
        <v>59</v>
      </c>
      <c r="H198" s="80" t="s">
        <v>60</v>
      </c>
    </row>
    <row r="199" spans="1:8" ht="15.75" x14ac:dyDescent="0.25">
      <c r="A199" s="79" t="s">
        <v>522</v>
      </c>
      <c r="B199" s="79" t="s">
        <v>4694</v>
      </c>
      <c r="C199" s="80" t="s">
        <v>120</v>
      </c>
      <c r="D199" s="119">
        <v>88835</v>
      </c>
      <c r="E199" s="76"/>
      <c r="F199" s="76"/>
      <c r="G199" s="80" t="s">
        <v>59</v>
      </c>
      <c r="H199" s="80" t="s">
        <v>60</v>
      </c>
    </row>
    <row r="200" spans="1:8" ht="15.75" x14ac:dyDescent="0.25">
      <c r="A200" s="79" t="s">
        <v>3502</v>
      </c>
      <c r="B200" s="79" t="s">
        <v>4693</v>
      </c>
      <c r="C200" s="80" t="s">
        <v>625</v>
      </c>
      <c r="D200" s="119">
        <v>88670</v>
      </c>
      <c r="E200" s="119">
        <v>4000</v>
      </c>
      <c r="F200" s="80"/>
      <c r="G200" s="80" t="s">
        <v>59</v>
      </c>
      <c r="H200" s="80" t="s">
        <v>60</v>
      </c>
    </row>
    <row r="201" spans="1:8" ht="15.75" x14ac:dyDescent="0.25">
      <c r="A201" s="79" t="s">
        <v>413</v>
      </c>
      <c r="B201" s="79" t="s">
        <v>4695</v>
      </c>
      <c r="C201" s="80" t="s">
        <v>211</v>
      </c>
      <c r="D201" s="119">
        <v>88118</v>
      </c>
      <c r="E201" s="76"/>
      <c r="F201" s="76"/>
      <c r="G201" s="80" t="s">
        <v>14</v>
      </c>
      <c r="H201" s="80" t="s">
        <v>15</v>
      </c>
    </row>
    <row r="202" spans="1:8" ht="15.75" x14ac:dyDescent="0.25">
      <c r="A202" s="79" t="s">
        <v>408</v>
      </c>
      <c r="B202" s="79" t="s">
        <v>4696</v>
      </c>
      <c r="C202" s="80" t="s">
        <v>410</v>
      </c>
      <c r="D202" s="119">
        <v>88096</v>
      </c>
      <c r="E202" s="76"/>
      <c r="F202" s="76"/>
      <c r="G202" s="80" t="s">
        <v>59</v>
      </c>
      <c r="H202" s="80" t="s">
        <v>60</v>
      </c>
    </row>
    <row r="203" spans="1:8" ht="15.75" x14ac:dyDescent="0.25">
      <c r="A203" s="79" t="s">
        <v>528</v>
      </c>
      <c r="B203" s="79" t="s">
        <v>4697</v>
      </c>
      <c r="C203" s="80" t="s">
        <v>530</v>
      </c>
      <c r="D203" s="119">
        <v>88088</v>
      </c>
      <c r="E203" s="76"/>
      <c r="F203" s="76"/>
      <c r="G203" s="80" t="s">
        <v>14</v>
      </c>
      <c r="H203" s="80" t="s">
        <v>15</v>
      </c>
    </row>
    <row r="204" spans="1:8" ht="15.75" x14ac:dyDescent="0.25">
      <c r="A204" s="79" t="s">
        <v>415</v>
      </c>
      <c r="B204" s="79" t="s">
        <v>4698</v>
      </c>
      <c r="C204" s="80" t="s">
        <v>93</v>
      </c>
      <c r="D204" s="119">
        <v>87837</v>
      </c>
      <c r="E204" s="76"/>
      <c r="F204" s="76"/>
      <c r="G204" s="80" t="s">
        <v>14</v>
      </c>
      <c r="H204" s="80" t="s">
        <v>15</v>
      </c>
    </row>
    <row r="205" spans="1:8" ht="15.75" x14ac:dyDescent="0.25">
      <c r="A205" s="79" t="s">
        <v>2689</v>
      </c>
      <c r="B205" s="79" t="s">
        <v>4699</v>
      </c>
      <c r="C205" s="80" t="s">
        <v>456</v>
      </c>
      <c r="D205" s="119">
        <v>87713</v>
      </c>
      <c r="E205" s="76"/>
      <c r="F205" s="76"/>
      <c r="G205" s="80" t="s">
        <v>59</v>
      </c>
      <c r="H205" s="80" t="s">
        <v>60</v>
      </c>
    </row>
    <row r="206" spans="1:8" ht="15.75" x14ac:dyDescent="0.25">
      <c r="A206" s="79" t="s">
        <v>381</v>
      </c>
      <c r="B206" s="79" t="s">
        <v>4700</v>
      </c>
      <c r="C206" s="80" t="s">
        <v>109</v>
      </c>
      <c r="D206" s="119">
        <v>87681</v>
      </c>
      <c r="E206" s="76"/>
      <c r="F206" s="76"/>
      <c r="G206" s="80" t="s">
        <v>59</v>
      </c>
      <c r="H206" s="80" t="s">
        <v>60</v>
      </c>
    </row>
    <row r="207" spans="1:8" ht="15.75" x14ac:dyDescent="0.25">
      <c r="A207" s="79" t="s">
        <v>656</v>
      </c>
      <c r="B207" s="79" t="s">
        <v>4595</v>
      </c>
      <c r="C207" s="80" t="s">
        <v>658</v>
      </c>
      <c r="D207" s="119">
        <v>87278</v>
      </c>
      <c r="E207" s="119">
        <v>10000</v>
      </c>
      <c r="F207" s="80"/>
      <c r="G207" s="80" t="s">
        <v>14</v>
      </c>
      <c r="H207" s="80" t="s">
        <v>15</v>
      </c>
    </row>
    <row r="208" spans="1:8" ht="15.75" x14ac:dyDescent="0.25">
      <c r="A208" s="79" t="s">
        <v>104</v>
      </c>
      <c r="B208" s="79" t="s">
        <v>4558</v>
      </c>
      <c r="C208" s="80" t="s">
        <v>72</v>
      </c>
      <c r="D208" s="119">
        <v>87192</v>
      </c>
      <c r="E208" s="119">
        <v>8000</v>
      </c>
      <c r="F208" s="80"/>
      <c r="G208" s="80" t="s">
        <v>59</v>
      </c>
      <c r="H208" s="80" t="s">
        <v>60</v>
      </c>
    </row>
    <row r="209" spans="1:8" ht="15.75" x14ac:dyDescent="0.25">
      <c r="A209" s="86" t="s">
        <v>3900</v>
      </c>
      <c r="B209" s="86" t="s">
        <v>4605</v>
      </c>
      <c r="C209" s="76" t="s">
        <v>109</v>
      </c>
      <c r="D209" s="118">
        <v>87122</v>
      </c>
      <c r="E209" s="76"/>
      <c r="F209" s="76"/>
      <c r="G209" s="76" t="s">
        <v>59</v>
      </c>
      <c r="H209" s="80" t="s">
        <v>60</v>
      </c>
    </row>
    <row r="210" spans="1:8" ht="15.75" x14ac:dyDescent="0.25">
      <c r="A210" s="79" t="s">
        <v>668</v>
      </c>
      <c r="B210" s="79" t="s">
        <v>4604</v>
      </c>
      <c r="C210" s="80" t="s">
        <v>2704</v>
      </c>
      <c r="D210" s="119">
        <v>86829</v>
      </c>
      <c r="E210" s="76"/>
      <c r="F210" s="76"/>
      <c r="G210" s="80" t="s">
        <v>14</v>
      </c>
      <c r="H210" s="80" t="s">
        <v>15</v>
      </c>
    </row>
    <row r="211" spans="1:8" ht="15.75" x14ac:dyDescent="0.25">
      <c r="A211" s="79" t="s">
        <v>671</v>
      </c>
      <c r="B211" s="79" t="s">
        <v>4605</v>
      </c>
      <c r="C211" s="80" t="s">
        <v>25</v>
      </c>
      <c r="D211" s="119">
        <v>86829</v>
      </c>
      <c r="E211" s="76"/>
      <c r="F211" s="76"/>
      <c r="G211" s="80" t="s">
        <v>59</v>
      </c>
      <c r="H211" s="80" t="s">
        <v>60</v>
      </c>
    </row>
    <row r="212" spans="1:8" ht="15.75" x14ac:dyDescent="0.25">
      <c r="A212" s="79" t="s">
        <v>421</v>
      </c>
      <c r="B212" s="79" t="s">
        <v>4569</v>
      </c>
      <c r="C212" s="80" t="s">
        <v>463</v>
      </c>
      <c r="D212" s="119">
        <v>86728</v>
      </c>
      <c r="E212" s="119">
        <v>8000</v>
      </c>
      <c r="F212" s="80"/>
      <c r="G212" s="80" t="s">
        <v>14</v>
      </c>
      <c r="H212" s="80" t="s">
        <v>15</v>
      </c>
    </row>
    <row r="213" spans="1:8" ht="15.75" x14ac:dyDescent="0.25">
      <c r="A213" s="79" t="s">
        <v>525</v>
      </c>
      <c r="B213" s="79" t="s">
        <v>4679</v>
      </c>
      <c r="C213" s="80" t="s">
        <v>527</v>
      </c>
      <c r="D213" s="119">
        <v>86571</v>
      </c>
      <c r="E213" s="76"/>
      <c r="F213" s="76"/>
      <c r="G213" s="80" t="s">
        <v>14</v>
      </c>
      <c r="H213" s="80" t="s">
        <v>15</v>
      </c>
    </row>
    <row r="214" spans="1:8" ht="15.75" x14ac:dyDescent="0.25">
      <c r="A214" s="79" t="s">
        <v>470</v>
      </c>
      <c r="B214" s="79" t="s">
        <v>4701</v>
      </c>
      <c r="C214" s="80" t="s">
        <v>141</v>
      </c>
      <c r="D214" s="119">
        <v>86387.45</v>
      </c>
      <c r="E214" s="76"/>
      <c r="F214" s="76"/>
      <c r="G214" s="80" t="s">
        <v>14</v>
      </c>
      <c r="H214" s="80" t="s">
        <v>15</v>
      </c>
    </row>
    <row r="215" spans="1:8" ht="15.75" x14ac:dyDescent="0.25">
      <c r="A215" s="79" t="s">
        <v>451</v>
      </c>
      <c r="B215" s="79" t="s">
        <v>4702</v>
      </c>
      <c r="C215" s="80" t="s">
        <v>93</v>
      </c>
      <c r="D215" s="119">
        <v>86130</v>
      </c>
      <c r="E215" s="76"/>
      <c r="F215" s="76"/>
      <c r="G215" s="80" t="s">
        <v>59</v>
      </c>
      <c r="H215" s="80" t="s">
        <v>60</v>
      </c>
    </row>
    <row r="216" spans="1:8" ht="15.75" x14ac:dyDescent="0.25">
      <c r="A216" s="79" t="s">
        <v>537</v>
      </c>
      <c r="B216" s="79" t="s">
        <v>4586</v>
      </c>
      <c r="C216" s="80" t="s">
        <v>189</v>
      </c>
      <c r="D216" s="119">
        <v>86000</v>
      </c>
      <c r="E216" s="76"/>
      <c r="F216" s="76"/>
      <c r="G216" s="80" t="s">
        <v>14</v>
      </c>
      <c r="H216" s="80" t="s">
        <v>15</v>
      </c>
    </row>
    <row r="217" spans="1:8" ht="15.75" x14ac:dyDescent="0.25">
      <c r="A217" s="112" t="s">
        <v>436</v>
      </c>
      <c r="B217" s="112" t="s">
        <v>4703</v>
      </c>
      <c r="C217" s="113" t="s">
        <v>249</v>
      </c>
      <c r="D217" s="120">
        <v>85972</v>
      </c>
      <c r="E217" s="121"/>
      <c r="F217" s="121"/>
      <c r="G217" s="113" t="s">
        <v>14</v>
      </c>
      <c r="H217" s="113" t="s">
        <v>15</v>
      </c>
    </row>
    <row r="218" spans="1:8" ht="15.75" x14ac:dyDescent="0.25">
      <c r="A218" s="79" t="s">
        <v>567</v>
      </c>
      <c r="B218" s="79" t="s">
        <v>4704</v>
      </c>
      <c r="C218" s="80" t="s">
        <v>570</v>
      </c>
      <c r="D218" s="119">
        <v>85970</v>
      </c>
      <c r="E218" s="80"/>
      <c r="F218" s="80"/>
      <c r="G218" s="80" t="s">
        <v>59</v>
      </c>
      <c r="H218" s="80" t="s">
        <v>60</v>
      </c>
    </row>
    <row r="219" spans="1:8" ht="15.75" x14ac:dyDescent="0.25">
      <c r="A219" s="79" t="s">
        <v>350</v>
      </c>
      <c r="B219" s="79" t="s">
        <v>4705</v>
      </c>
      <c r="C219" s="80" t="s">
        <v>547</v>
      </c>
      <c r="D219" s="119">
        <v>85707</v>
      </c>
      <c r="E219" s="76"/>
      <c r="F219" s="76"/>
      <c r="G219" s="80" t="s">
        <v>14</v>
      </c>
      <c r="H219" s="80" t="s">
        <v>15</v>
      </c>
    </row>
    <row r="220" spans="1:8" ht="15.75" x14ac:dyDescent="0.25">
      <c r="A220" s="79" t="s">
        <v>4283</v>
      </c>
      <c r="B220" s="79" t="s">
        <v>4706</v>
      </c>
      <c r="C220" s="80" t="s">
        <v>221</v>
      </c>
      <c r="D220" s="119">
        <v>85493</v>
      </c>
      <c r="E220" s="80"/>
      <c r="F220" s="80"/>
      <c r="G220" s="80" t="s">
        <v>14</v>
      </c>
      <c r="H220" s="80" t="s">
        <v>15</v>
      </c>
    </row>
    <row r="221" spans="1:8" ht="15.75" x14ac:dyDescent="0.25">
      <c r="A221" s="79" t="s">
        <v>549</v>
      </c>
      <c r="B221" s="79" t="s">
        <v>4707</v>
      </c>
      <c r="C221" s="80" t="s">
        <v>258</v>
      </c>
      <c r="D221" s="119">
        <v>85396</v>
      </c>
      <c r="E221" s="76"/>
      <c r="F221" s="76"/>
      <c r="G221" s="80" t="s">
        <v>59</v>
      </c>
      <c r="H221" s="80" t="s">
        <v>60</v>
      </c>
    </row>
    <row r="222" spans="1:8" ht="15.75" x14ac:dyDescent="0.25">
      <c r="A222" s="79" t="s">
        <v>4284</v>
      </c>
      <c r="B222" s="79" t="s">
        <v>4708</v>
      </c>
      <c r="C222" s="80" t="s">
        <v>258</v>
      </c>
      <c r="D222" s="119">
        <v>85328</v>
      </c>
      <c r="E222" s="76"/>
      <c r="F222" s="76"/>
      <c r="G222" s="80" t="s">
        <v>59</v>
      </c>
      <c r="H222" s="80" t="s">
        <v>60</v>
      </c>
    </row>
    <row r="223" spans="1:8" ht="15.75" x14ac:dyDescent="0.25">
      <c r="A223" s="79" t="s">
        <v>721</v>
      </c>
      <c r="B223" s="79" t="s">
        <v>4709</v>
      </c>
      <c r="C223" s="80" t="s">
        <v>2340</v>
      </c>
      <c r="D223" s="119">
        <v>85242</v>
      </c>
      <c r="E223" s="119">
        <v>4000</v>
      </c>
      <c r="F223" s="80"/>
      <c r="G223" s="80" t="s">
        <v>59</v>
      </c>
      <c r="H223" s="80" t="s">
        <v>60</v>
      </c>
    </row>
    <row r="224" spans="1:8" ht="15.75" x14ac:dyDescent="0.25">
      <c r="A224" s="79" t="s">
        <v>481</v>
      </c>
      <c r="B224" s="79" t="s">
        <v>4710</v>
      </c>
      <c r="C224" s="80" t="s">
        <v>297</v>
      </c>
      <c r="D224" s="119">
        <v>85142</v>
      </c>
      <c r="E224" s="76"/>
      <c r="F224" s="76"/>
      <c r="G224" s="80" t="s">
        <v>59</v>
      </c>
      <c r="H224" s="80" t="s">
        <v>60</v>
      </c>
    </row>
    <row r="225" spans="1:8" ht="15.75" x14ac:dyDescent="0.25">
      <c r="A225" s="79" t="s">
        <v>138</v>
      </c>
      <c r="B225" s="79" t="s">
        <v>4551</v>
      </c>
      <c r="C225" s="80" t="s">
        <v>141</v>
      </c>
      <c r="D225" s="119">
        <v>85086</v>
      </c>
      <c r="E225" s="119">
        <v>10000</v>
      </c>
      <c r="F225" s="80"/>
      <c r="G225" s="80" t="s">
        <v>14</v>
      </c>
      <c r="H225" s="80" t="s">
        <v>7373</v>
      </c>
    </row>
    <row r="226" spans="1:8" ht="15.75" x14ac:dyDescent="0.25">
      <c r="A226" s="79" t="s">
        <v>531</v>
      </c>
      <c r="B226" s="79" t="s">
        <v>4675</v>
      </c>
      <c r="C226" s="80" t="s">
        <v>280</v>
      </c>
      <c r="D226" s="119">
        <v>85002</v>
      </c>
      <c r="E226" s="76"/>
      <c r="F226" s="76"/>
      <c r="G226" s="80" t="s">
        <v>14</v>
      </c>
      <c r="H226" s="80" t="s">
        <v>15</v>
      </c>
    </row>
    <row r="227" spans="1:8" ht="15.75" x14ac:dyDescent="0.25">
      <c r="A227" s="79" t="s">
        <v>407</v>
      </c>
      <c r="B227" s="79" t="s">
        <v>4649</v>
      </c>
      <c r="C227" s="80" t="s">
        <v>277</v>
      </c>
      <c r="D227" s="119">
        <v>84972</v>
      </c>
      <c r="E227" s="76"/>
      <c r="F227" s="76"/>
      <c r="G227" s="80" t="s">
        <v>59</v>
      </c>
      <c r="H227" s="80" t="s">
        <v>60</v>
      </c>
    </row>
    <row r="228" spans="1:8" ht="15.75" x14ac:dyDescent="0.25">
      <c r="A228" s="79" t="s">
        <v>3463</v>
      </c>
      <c r="B228" s="79" t="s">
        <v>4711</v>
      </c>
      <c r="C228" s="80" t="s">
        <v>508</v>
      </c>
      <c r="D228" s="119">
        <v>84883</v>
      </c>
      <c r="E228" s="119">
        <v>2500</v>
      </c>
      <c r="F228" s="80"/>
      <c r="G228" s="80" t="s">
        <v>14</v>
      </c>
      <c r="H228" s="80" t="s">
        <v>15</v>
      </c>
    </row>
    <row r="229" spans="1:8" ht="15.75" x14ac:dyDescent="0.25">
      <c r="A229" s="79" t="s">
        <v>446</v>
      </c>
      <c r="B229" s="79" t="s">
        <v>4550</v>
      </c>
      <c r="C229" s="80" t="s">
        <v>72</v>
      </c>
      <c r="D229" s="119">
        <v>84518</v>
      </c>
      <c r="E229" s="119">
        <v>8000</v>
      </c>
      <c r="F229" s="80"/>
      <c r="G229" s="80" t="s">
        <v>59</v>
      </c>
      <c r="H229" s="80" t="s">
        <v>60</v>
      </c>
    </row>
    <row r="230" spans="1:8" ht="15.75" x14ac:dyDescent="0.25">
      <c r="A230" s="86" t="s">
        <v>2455</v>
      </c>
      <c r="B230" s="86" t="s">
        <v>4712</v>
      </c>
      <c r="C230" s="76" t="s">
        <v>2582</v>
      </c>
      <c r="D230" s="118">
        <v>84400</v>
      </c>
      <c r="E230" s="118">
        <v>8000</v>
      </c>
      <c r="F230" s="76"/>
      <c r="G230" s="76" t="s">
        <v>14</v>
      </c>
      <c r="H230" s="76" t="s">
        <v>15</v>
      </c>
    </row>
    <row r="231" spans="1:8" ht="15.75" x14ac:dyDescent="0.25">
      <c r="A231" s="79" t="s">
        <v>411</v>
      </c>
      <c r="B231" s="79" t="s">
        <v>4713</v>
      </c>
      <c r="C231" s="80" t="s">
        <v>93</v>
      </c>
      <c r="D231" s="119">
        <v>84391</v>
      </c>
      <c r="E231" s="76"/>
      <c r="F231" s="76"/>
      <c r="G231" s="80" t="s">
        <v>14</v>
      </c>
      <c r="H231" s="80" t="s">
        <v>15</v>
      </c>
    </row>
    <row r="232" spans="1:8" ht="15.75" x14ac:dyDescent="0.25">
      <c r="A232" s="79" t="s">
        <v>498</v>
      </c>
      <c r="B232" s="79" t="s">
        <v>4568</v>
      </c>
      <c r="C232" s="80" t="s">
        <v>297</v>
      </c>
      <c r="D232" s="119">
        <v>84338</v>
      </c>
      <c r="E232" s="76"/>
      <c r="F232" s="76"/>
      <c r="G232" s="80" t="s">
        <v>14</v>
      </c>
      <c r="H232" s="80" t="s">
        <v>15</v>
      </c>
    </row>
    <row r="233" spans="1:8" ht="15.75" x14ac:dyDescent="0.25">
      <c r="A233" s="86" t="s">
        <v>3904</v>
      </c>
      <c r="B233" s="86" t="s">
        <v>4714</v>
      </c>
      <c r="C233" s="76" t="s">
        <v>258</v>
      </c>
      <c r="D233" s="118">
        <v>84210</v>
      </c>
      <c r="E233" s="76"/>
      <c r="F233" s="76"/>
      <c r="G233" s="76" t="s">
        <v>59</v>
      </c>
      <c r="H233" s="80" t="s">
        <v>60</v>
      </c>
    </row>
    <row r="234" spans="1:8" ht="15.75" x14ac:dyDescent="0.25">
      <c r="A234" s="79" t="s">
        <v>209</v>
      </c>
      <c r="B234" s="79" t="s">
        <v>4636</v>
      </c>
      <c r="C234" s="80" t="s">
        <v>211</v>
      </c>
      <c r="D234" s="119">
        <v>84151</v>
      </c>
      <c r="E234" s="119">
        <v>5000</v>
      </c>
      <c r="F234" s="80"/>
      <c r="G234" s="80" t="s">
        <v>59</v>
      </c>
      <c r="H234" s="80" t="s">
        <v>60</v>
      </c>
    </row>
    <row r="235" spans="1:8" ht="15.75" x14ac:dyDescent="0.25">
      <c r="A235" s="86" t="s">
        <v>1004</v>
      </c>
      <c r="B235" s="86" t="s">
        <v>4715</v>
      </c>
      <c r="C235" s="76" t="s">
        <v>3131</v>
      </c>
      <c r="D235" s="118">
        <v>84127</v>
      </c>
      <c r="E235" s="118">
        <v>4000</v>
      </c>
      <c r="F235" s="76"/>
      <c r="G235" s="76" t="s">
        <v>59</v>
      </c>
      <c r="H235" s="80" t="s">
        <v>60</v>
      </c>
    </row>
    <row r="236" spans="1:8" ht="15.75" x14ac:dyDescent="0.25">
      <c r="A236" s="79" t="s">
        <v>542</v>
      </c>
      <c r="B236" s="79" t="s">
        <v>4716</v>
      </c>
      <c r="C236" s="80" t="s">
        <v>280</v>
      </c>
      <c r="D236" s="119">
        <v>83507</v>
      </c>
      <c r="E236" s="76"/>
      <c r="F236" s="76"/>
      <c r="G236" s="80" t="s">
        <v>59</v>
      </c>
      <c r="H236" s="80" t="s">
        <v>60</v>
      </c>
    </row>
    <row r="237" spans="1:8" ht="15.75" x14ac:dyDescent="0.25">
      <c r="A237" s="86" t="s">
        <v>4289</v>
      </c>
      <c r="B237" s="86" t="s">
        <v>4717</v>
      </c>
      <c r="C237" s="76" t="s">
        <v>57</v>
      </c>
      <c r="D237" s="118">
        <v>83386</v>
      </c>
      <c r="E237" s="76"/>
      <c r="F237" s="76"/>
      <c r="G237" s="76" t="s">
        <v>59</v>
      </c>
      <c r="H237" s="80" t="s">
        <v>60</v>
      </c>
    </row>
    <row r="238" spans="1:8" ht="15.75" x14ac:dyDescent="0.25">
      <c r="A238" s="86" t="s">
        <v>1527</v>
      </c>
      <c r="B238" s="86" t="s">
        <v>4581</v>
      </c>
      <c r="C238" s="76" t="s">
        <v>527</v>
      </c>
      <c r="D238" s="118">
        <v>83351</v>
      </c>
      <c r="E238" s="76"/>
      <c r="F238" s="76"/>
      <c r="G238" s="76" t="s">
        <v>59</v>
      </c>
      <c r="H238" s="80" t="s">
        <v>60</v>
      </c>
    </row>
    <row r="239" spans="1:8" ht="15.75" x14ac:dyDescent="0.25">
      <c r="A239" s="79" t="s">
        <v>773</v>
      </c>
      <c r="B239" s="79" t="s">
        <v>4718</v>
      </c>
      <c r="C239" s="80" t="s">
        <v>4287</v>
      </c>
      <c r="D239" s="119">
        <v>82952</v>
      </c>
      <c r="E239" s="76"/>
      <c r="F239" s="76"/>
      <c r="G239" s="80" t="s">
        <v>14</v>
      </c>
      <c r="H239" s="80" t="s">
        <v>15</v>
      </c>
    </row>
    <row r="240" spans="1:8" ht="15.75" x14ac:dyDescent="0.25">
      <c r="A240" s="79" t="s">
        <v>4719</v>
      </c>
      <c r="B240" s="79" t="s">
        <v>4604</v>
      </c>
      <c r="C240" s="80" t="s">
        <v>1272</v>
      </c>
      <c r="D240" s="119">
        <v>82952</v>
      </c>
      <c r="E240" s="76"/>
      <c r="F240" s="76"/>
      <c r="G240" s="80" t="s">
        <v>14</v>
      </c>
      <c r="H240" s="80" t="s">
        <v>7373</v>
      </c>
    </row>
    <row r="241" spans="1:8" ht="15.75" x14ac:dyDescent="0.25">
      <c r="A241" s="79" t="s">
        <v>512</v>
      </c>
      <c r="B241" s="79" t="s">
        <v>4558</v>
      </c>
      <c r="C241" s="80" t="s">
        <v>93</v>
      </c>
      <c r="D241" s="119">
        <v>82155</v>
      </c>
      <c r="E241" s="76"/>
      <c r="F241" s="76"/>
      <c r="G241" s="80" t="s">
        <v>59</v>
      </c>
      <c r="H241" s="80" t="s">
        <v>60</v>
      </c>
    </row>
    <row r="242" spans="1:8" ht="15.75" x14ac:dyDescent="0.25">
      <c r="A242" s="79" t="s">
        <v>3907</v>
      </c>
      <c r="B242" s="79" t="s">
        <v>4720</v>
      </c>
      <c r="C242" s="80" t="s">
        <v>163</v>
      </c>
      <c r="D242" s="119">
        <v>82075</v>
      </c>
      <c r="E242" s="76"/>
      <c r="F242" s="76"/>
      <c r="G242" s="80" t="s">
        <v>59</v>
      </c>
      <c r="H242" s="80" t="s">
        <v>60</v>
      </c>
    </row>
    <row r="243" spans="1:8" ht="15.75" x14ac:dyDescent="0.25">
      <c r="A243" s="79" t="s">
        <v>313</v>
      </c>
      <c r="B243" s="79" t="s">
        <v>4721</v>
      </c>
      <c r="C243" s="80" t="s">
        <v>234</v>
      </c>
      <c r="D243" s="119">
        <v>82059</v>
      </c>
      <c r="E243" s="76"/>
      <c r="F243" s="76"/>
      <c r="G243" s="80" t="s">
        <v>59</v>
      </c>
      <c r="H243" s="80" t="s">
        <v>60</v>
      </c>
    </row>
    <row r="244" spans="1:8" ht="15.75" x14ac:dyDescent="0.25">
      <c r="A244" s="79" t="s">
        <v>295</v>
      </c>
      <c r="B244" s="79" t="s">
        <v>4722</v>
      </c>
      <c r="C244" s="80" t="s">
        <v>297</v>
      </c>
      <c r="D244" s="119">
        <v>81980</v>
      </c>
      <c r="E244" s="76"/>
      <c r="F244" s="76"/>
      <c r="G244" s="80" t="s">
        <v>59</v>
      </c>
      <c r="H244" s="80" t="s">
        <v>60</v>
      </c>
    </row>
    <row r="245" spans="1:8" ht="15.75" x14ac:dyDescent="0.25">
      <c r="A245" s="79" t="s">
        <v>684</v>
      </c>
      <c r="B245" s="79" t="s">
        <v>4723</v>
      </c>
      <c r="C245" s="80" t="s">
        <v>53</v>
      </c>
      <c r="D245" s="119">
        <v>81978</v>
      </c>
      <c r="E245" s="76"/>
      <c r="F245" s="76"/>
      <c r="G245" s="80" t="s">
        <v>59</v>
      </c>
      <c r="H245" s="80" t="s">
        <v>60</v>
      </c>
    </row>
    <row r="246" spans="1:8" ht="15.75" x14ac:dyDescent="0.25">
      <c r="A246" s="86" t="s">
        <v>475</v>
      </c>
      <c r="B246" s="86" t="s">
        <v>4724</v>
      </c>
      <c r="C246" s="76" t="s">
        <v>477</v>
      </c>
      <c r="D246" s="118">
        <v>81804</v>
      </c>
      <c r="E246" s="76"/>
      <c r="F246" s="76"/>
      <c r="G246" s="76" t="s">
        <v>14</v>
      </c>
      <c r="H246" s="76" t="s">
        <v>15</v>
      </c>
    </row>
    <row r="247" spans="1:8" ht="15.75" x14ac:dyDescent="0.25">
      <c r="A247" s="79" t="s">
        <v>3908</v>
      </c>
      <c r="B247" s="79" t="s">
        <v>4725</v>
      </c>
      <c r="C247" s="80" t="s">
        <v>321</v>
      </c>
      <c r="D247" s="119">
        <v>81736</v>
      </c>
      <c r="E247" s="76"/>
      <c r="F247" s="76"/>
      <c r="G247" s="80" t="s">
        <v>59</v>
      </c>
      <c r="H247" s="80" t="s">
        <v>60</v>
      </c>
    </row>
    <row r="248" spans="1:8" ht="15.75" x14ac:dyDescent="0.25">
      <c r="A248" s="79" t="s">
        <v>808</v>
      </c>
      <c r="B248" s="79" t="s">
        <v>4551</v>
      </c>
      <c r="C248" s="80" t="s">
        <v>53</v>
      </c>
      <c r="D248" s="119">
        <v>81728</v>
      </c>
      <c r="E248" s="76"/>
      <c r="F248" s="76"/>
      <c r="G248" s="80" t="s">
        <v>14</v>
      </c>
      <c r="H248" s="80" t="s">
        <v>7373</v>
      </c>
    </row>
    <row r="249" spans="1:8" ht="15.75" x14ac:dyDescent="0.25">
      <c r="A249" s="79" t="s">
        <v>4290</v>
      </c>
      <c r="B249" s="79" t="s">
        <v>4640</v>
      </c>
      <c r="C249" s="80" t="s">
        <v>4292</v>
      </c>
      <c r="D249" s="119">
        <v>81716</v>
      </c>
      <c r="E249" s="119">
        <v>10000</v>
      </c>
      <c r="F249" s="80"/>
      <c r="G249" s="80" t="s">
        <v>59</v>
      </c>
      <c r="H249" s="80" t="s">
        <v>60</v>
      </c>
    </row>
    <row r="250" spans="1:8" ht="15.75" x14ac:dyDescent="0.25">
      <c r="A250" s="79" t="s">
        <v>165</v>
      </c>
      <c r="B250" s="79" t="s">
        <v>4726</v>
      </c>
      <c r="C250" s="80" t="s">
        <v>607</v>
      </c>
      <c r="D250" s="119">
        <v>81352</v>
      </c>
      <c r="E250" s="76"/>
      <c r="F250" s="76"/>
      <c r="G250" s="80" t="s">
        <v>59</v>
      </c>
      <c r="H250" s="80" t="s">
        <v>60</v>
      </c>
    </row>
    <row r="251" spans="1:8" ht="15.75" x14ac:dyDescent="0.25">
      <c r="A251" s="86" t="s">
        <v>4293</v>
      </c>
      <c r="B251" s="86" t="s">
        <v>4727</v>
      </c>
      <c r="C251" s="76" t="s">
        <v>508</v>
      </c>
      <c r="D251" s="118">
        <v>81109</v>
      </c>
      <c r="E251" s="76"/>
      <c r="F251" s="76"/>
      <c r="G251" s="76" t="s">
        <v>14</v>
      </c>
      <c r="H251" s="76" t="s">
        <v>15</v>
      </c>
    </row>
    <row r="252" spans="1:8" ht="15.75" x14ac:dyDescent="0.25">
      <c r="A252" s="79" t="s">
        <v>512</v>
      </c>
      <c r="B252" s="79" t="s">
        <v>4728</v>
      </c>
      <c r="C252" s="80" t="s">
        <v>93</v>
      </c>
      <c r="D252" s="119">
        <v>81007</v>
      </c>
      <c r="E252" s="76"/>
      <c r="F252" s="76"/>
      <c r="G252" s="80" t="s">
        <v>14</v>
      </c>
      <c r="H252" s="80" t="s">
        <v>7373</v>
      </c>
    </row>
    <row r="253" spans="1:8" ht="15.75" x14ac:dyDescent="0.25">
      <c r="A253" s="79" t="s">
        <v>661</v>
      </c>
      <c r="B253" s="79" t="s">
        <v>4568</v>
      </c>
      <c r="C253" s="80" t="s">
        <v>53</v>
      </c>
      <c r="D253" s="119">
        <v>81000</v>
      </c>
      <c r="E253" s="76"/>
      <c r="F253" s="76"/>
      <c r="G253" s="80" t="s">
        <v>14</v>
      </c>
      <c r="H253" s="80" t="s">
        <v>15</v>
      </c>
    </row>
    <row r="254" spans="1:8" ht="15.75" x14ac:dyDescent="0.25">
      <c r="A254" s="79" t="s">
        <v>574</v>
      </c>
      <c r="B254" s="79" t="s">
        <v>4729</v>
      </c>
      <c r="C254" s="80" t="s">
        <v>576</v>
      </c>
      <c r="D254" s="119">
        <v>80946</v>
      </c>
      <c r="E254" s="76"/>
      <c r="F254" s="76"/>
      <c r="G254" s="80" t="s">
        <v>59</v>
      </c>
      <c r="H254" s="80" t="s">
        <v>60</v>
      </c>
    </row>
    <row r="255" spans="1:8" ht="15.75" x14ac:dyDescent="0.25">
      <c r="A255" s="86" t="s">
        <v>596</v>
      </c>
      <c r="B255" s="86" t="s">
        <v>4730</v>
      </c>
      <c r="C255" s="76" t="s">
        <v>189</v>
      </c>
      <c r="D255" s="118">
        <v>80892</v>
      </c>
      <c r="E255" s="76"/>
      <c r="F255" s="76"/>
      <c r="G255" s="76" t="s">
        <v>14</v>
      </c>
      <c r="H255" s="76" t="s">
        <v>15</v>
      </c>
    </row>
    <row r="256" spans="1:8" ht="15.75" x14ac:dyDescent="0.25">
      <c r="A256" s="79" t="s">
        <v>955</v>
      </c>
      <c r="B256" s="79" t="s">
        <v>4731</v>
      </c>
      <c r="C256" s="80" t="s">
        <v>120</v>
      </c>
      <c r="D256" s="119">
        <v>80854</v>
      </c>
      <c r="E256" s="76"/>
      <c r="F256" s="76"/>
      <c r="G256" s="80" t="s">
        <v>14</v>
      </c>
      <c r="H256" s="80" t="s">
        <v>15</v>
      </c>
    </row>
    <row r="257" spans="1:8" ht="15.75" x14ac:dyDescent="0.25">
      <c r="A257" s="79" t="s">
        <v>644</v>
      </c>
      <c r="B257" s="79" t="s">
        <v>4675</v>
      </c>
      <c r="C257" s="80" t="s">
        <v>211</v>
      </c>
      <c r="D257" s="119">
        <v>80741</v>
      </c>
      <c r="E257" s="76"/>
      <c r="F257" s="76"/>
      <c r="G257" s="80" t="s">
        <v>59</v>
      </c>
      <c r="H257" s="80" t="s">
        <v>60</v>
      </c>
    </row>
    <row r="258" spans="1:8" ht="15.75" x14ac:dyDescent="0.25">
      <c r="A258" s="79" t="s">
        <v>518</v>
      </c>
      <c r="B258" s="79" t="s">
        <v>4577</v>
      </c>
      <c r="C258" s="80" t="s">
        <v>302</v>
      </c>
      <c r="D258" s="119">
        <v>80649</v>
      </c>
      <c r="E258" s="119">
        <v>6000</v>
      </c>
      <c r="F258" s="80"/>
      <c r="G258" s="80" t="s">
        <v>59</v>
      </c>
      <c r="H258" s="80" t="s">
        <v>60</v>
      </c>
    </row>
    <row r="259" spans="1:8" ht="15.75" x14ac:dyDescent="0.25">
      <c r="A259" s="86" t="s">
        <v>303</v>
      </c>
      <c r="B259" s="86" t="s">
        <v>4723</v>
      </c>
      <c r="C259" s="76" t="s">
        <v>477</v>
      </c>
      <c r="D259" s="118">
        <v>80589</v>
      </c>
      <c r="E259" s="80"/>
      <c r="F259" s="80"/>
      <c r="G259" s="76" t="s">
        <v>14</v>
      </c>
      <c r="H259" s="76" t="s">
        <v>15</v>
      </c>
    </row>
    <row r="260" spans="1:8" ht="15.75" x14ac:dyDescent="0.25">
      <c r="A260" s="79" t="s">
        <v>513</v>
      </c>
      <c r="B260" s="79" t="s">
        <v>4598</v>
      </c>
      <c r="C260" s="80" t="s">
        <v>514</v>
      </c>
      <c r="D260" s="119">
        <v>80448</v>
      </c>
      <c r="E260" s="76"/>
      <c r="F260" s="76"/>
      <c r="G260" s="80" t="s">
        <v>59</v>
      </c>
      <c r="H260" s="80" t="s">
        <v>60</v>
      </c>
    </row>
    <row r="261" spans="1:8" ht="15.75" x14ac:dyDescent="0.25">
      <c r="A261" s="79" t="s">
        <v>611</v>
      </c>
      <c r="B261" s="79" t="s">
        <v>4732</v>
      </c>
      <c r="C261" s="80" t="s">
        <v>53</v>
      </c>
      <c r="D261" s="119">
        <v>80227</v>
      </c>
      <c r="E261" s="76"/>
      <c r="F261" s="76"/>
      <c r="G261" s="80" t="s">
        <v>59</v>
      </c>
      <c r="H261" s="80" t="s">
        <v>60</v>
      </c>
    </row>
    <row r="262" spans="1:8" ht="15.75" x14ac:dyDescent="0.25">
      <c r="A262" s="79" t="s">
        <v>2468</v>
      </c>
      <c r="B262" s="79" t="s">
        <v>4558</v>
      </c>
      <c r="C262" s="80" t="s">
        <v>11</v>
      </c>
      <c r="D262" s="119">
        <v>80120</v>
      </c>
      <c r="E262" s="76"/>
      <c r="F262" s="76"/>
      <c r="G262" s="80" t="s">
        <v>14</v>
      </c>
      <c r="H262" s="80" t="s">
        <v>15</v>
      </c>
    </row>
    <row r="263" spans="1:8" ht="15.75" x14ac:dyDescent="0.25">
      <c r="A263" s="86" t="s">
        <v>2709</v>
      </c>
      <c r="B263" s="86" t="s">
        <v>4733</v>
      </c>
      <c r="C263" s="76" t="s">
        <v>11</v>
      </c>
      <c r="D263" s="118">
        <v>80120</v>
      </c>
      <c r="E263" s="76"/>
      <c r="F263" s="76"/>
      <c r="G263" s="76" t="s">
        <v>59</v>
      </c>
      <c r="H263" s="80" t="s">
        <v>60</v>
      </c>
    </row>
    <row r="264" spans="1:8" ht="15.75" x14ac:dyDescent="0.25">
      <c r="A264" s="79" t="s">
        <v>560</v>
      </c>
      <c r="B264" s="79" t="s">
        <v>4635</v>
      </c>
      <c r="C264" s="80" t="s">
        <v>270</v>
      </c>
      <c r="D264" s="119">
        <v>79987</v>
      </c>
      <c r="E264" s="119">
        <v>5000</v>
      </c>
      <c r="F264" s="80"/>
      <c r="G264" s="80" t="s">
        <v>59</v>
      </c>
      <c r="H264" s="80" t="s">
        <v>60</v>
      </c>
    </row>
    <row r="265" spans="1:8" ht="15.75" x14ac:dyDescent="0.25">
      <c r="A265" s="79" t="s">
        <v>552</v>
      </c>
      <c r="B265" s="79" t="s">
        <v>4734</v>
      </c>
      <c r="C265" s="80" t="s">
        <v>258</v>
      </c>
      <c r="D265" s="119">
        <v>79940</v>
      </c>
      <c r="E265" s="80"/>
      <c r="F265" s="80"/>
      <c r="G265" s="80" t="s">
        <v>14</v>
      </c>
      <c r="H265" s="80" t="s">
        <v>15</v>
      </c>
    </row>
    <row r="266" spans="1:8" ht="15.75" x14ac:dyDescent="0.25">
      <c r="A266" s="79" t="s">
        <v>566</v>
      </c>
      <c r="B266" s="79" t="s">
        <v>4735</v>
      </c>
      <c r="C266" s="80" t="s">
        <v>297</v>
      </c>
      <c r="D266" s="119">
        <v>79870</v>
      </c>
      <c r="E266" s="76"/>
      <c r="F266" s="76"/>
      <c r="G266" s="80" t="s">
        <v>14</v>
      </c>
      <c r="H266" s="80" t="s">
        <v>15</v>
      </c>
    </row>
    <row r="267" spans="1:8" ht="15.75" x14ac:dyDescent="0.25">
      <c r="A267" s="79" t="s">
        <v>894</v>
      </c>
      <c r="B267" s="79" t="s">
        <v>4635</v>
      </c>
      <c r="C267" s="80" t="s">
        <v>4736</v>
      </c>
      <c r="D267" s="119">
        <v>79848</v>
      </c>
      <c r="E267" s="76"/>
      <c r="F267" s="76"/>
      <c r="G267" s="80" t="s">
        <v>14</v>
      </c>
      <c r="H267" s="80" t="s">
        <v>15</v>
      </c>
    </row>
    <row r="268" spans="1:8" ht="15.75" x14ac:dyDescent="0.25">
      <c r="A268" s="79" t="s">
        <v>295</v>
      </c>
      <c r="B268" s="79" t="s">
        <v>4558</v>
      </c>
      <c r="C268" s="80" t="s">
        <v>297</v>
      </c>
      <c r="D268" s="119">
        <v>79833</v>
      </c>
      <c r="E268" s="76"/>
      <c r="F268" s="76"/>
      <c r="G268" s="80" t="s">
        <v>59</v>
      </c>
      <c r="H268" s="80" t="s">
        <v>60</v>
      </c>
    </row>
    <row r="269" spans="1:8" ht="15.75" x14ac:dyDescent="0.25">
      <c r="A269" s="79" t="s">
        <v>3916</v>
      </c>
      <c r="B269" s="79" t="s">
        <v>4560</v>
      </c>
      <c r="C269" s="80" t="s">
        <v>385</v>
      </c>
      <c r="D269" s="119">
        <v>79810</v>
      </c>
      <c r="E269" s="76"/>
      <c r="F269" s="76"/>
      <c r="G269" s="80" t="s">
        <v>59</v>
      </c>
      <c r="H269" s="80" t="s">
        <v>60</v>
      </c>
    </row>
    <row r="270" spans="1:8" ht="15.75" x14ac:dyDescent="0.25">
      <c r="A270" s="79" t="s">
        <v>616</v>
      </c>
      <c r="B270" s="79" t="s">
        <v>4737</v>
      </c>
      <c r="C270" s="80" t="s">
        <v>373</v>
      </c>
      <c r="D270" s="119">
        <v>79695</v>
      </c>
      <c r="E270" s="119">
        <v>2500</v>
      </c>
      <c r="F270" s="80"/>
      <c r="G270" s="80" t="s">
        <v>59</v>
      </c>
      <c r="H270" s="80" t="s">
        <v>60</v>
      </c>
    </row>
    <row r="271" spans="1:8" ht="15.75" x14ac:dyDescent="0.25">
      <c r="A271" s="79" t="s">
        <v>3490</v>
      </c>
      <c r="B271" s="79" t="s">
        <v>4699</v>
      </c>
      <c r="C271" s="80" t="s">
        <v>690</v>
      </c>
      <c r="D271" s="119">
        <v>79570</v>
      </c>
      <c r="E271" s="119">
        <v>4000</v>
      </c>
      <c r="F271" s="80"/>
      <c r="G271" s="80" t="s">
        <v>59</v>
      </c>
      <c r="H271" s="80" t="s">
        <v>60</v>
      </c>
    </row>
    <row r="272" spans="1:8" ht="15.75" x14ac:dyDescent="0.25">
      <c r="A272" s="79" t="s">
        <v>4295</v>
      </c>
      <c r="B272" s="79" t="s">
        <v>4738</v>
      </c>
      <c r="C272" s="80" t="s">
        <v>477</v>
      </c>
      <c r="D272" s="119">
        <v>79384</v>
      </c>
      <c r="E272" s="76"/>
      <c r="F272" s="76"/>
      <c r="G272" s="80" t="s">
        <v>59</v>
      </c>
      <c r="H272" s="80" t="s">
        <v>60</v>
      </c>
    </row>
    <row r="273" spans="1:8" ht="15.75" x14ac:dyDescent="0.25">
      <c r="A273" s="86" t="s">
        <v>538</v>
      </c>
      <c r="B273" s="86" t="s">
        <v>4739</v>
      </c>
      <c r="C273" s="76" t="s">
        <v>93</v>
      </c>
      <c r="D273" s="118">
        <v>79353</v>
      </c>
      <c r="E273" s="76"/>
      <c r="F273" s="76"/>
      <c r="G273" s="76" t="s">
        <v>14</v>
      </c>
      <c r="H273" s="76" t="s">
        <v>15</v>
      </c>
    </row>
    <row r="274" spans="1:8" ht="15.75" x14ac:dyDescent="0.25">
      <c r="A274" s="79" t="s">
        <v>614</v>
      </c>
      <c r="B274" s="79" t="s">
        <v>4740</v>
      </c>
      <c r="C274" s="80" t="s">
        <v>270</v>
      </c>
      <c r="D274" s="119">
        <v>79215</v>
      </c>
      <c r="E274" s="76"/>
      <c r="F274" s="76"/>
      <c r="G274" s="80" t="s">
        <v>14</v>
      </c>
      <c r="H274" s="80" t="s">
        <v>121</v>
      </c>
    </row>
    <row r="275" spans="1:8" ht="15.75" x14ac:dyDescent="0.25">
      <c r="A275" s="79" t="s">
        <v>2711</v>
      </c>
      <c r="B275" s="79" t="s">
        <v>4550</v>
      </c>
      <c r="C275" s="80" t="s">
        <v>120</v>
      </c>
      <c r="D275" s="119">
        <v>79211</v>
      </c>
      <c r="E275" s="119">
        <v>4500</v>
      </c>
      <c r="F275" s="80"/>
      <c r="G275" s="80" t="s">
        <v>14</v>
      </c>
      <c r="H275" s="80" t="s">
        <v>15</v>
      </c>
    </row>
    <row r="276" spans="1:8" ht="15.75" x14ac:dyDescent="0.25">
      <c r="A276" s="79" t="s">
        <v>630</v>
      </c>
      <c r="B276" s="79" t="s">
        <v>4741</v>
      </c>
      <c r="C276" s="80" t="s">
        <v>576</v>
      </c>
      <c r="D276" s="119">
        <v>79045</v>
      </c>
      <c r="E276" s="119">
        <v>4000</v>
      </c>
      <c r="F276" s="80"/>
      <c r="G276" s="80" t="s">
        <v>14</v>
      </c>
      <c r="H276" s="80" t="s">
        <v>15</v>
      </c>
    </row>
    <row r="277" spans="1:8" ht="15.75" x14ac:dyDescent="0.25">
      <c r="A277" s="79" t="s">
        <v>146</v>
      </c>
      <c r="B277" s="79" t="s">
        <v>4742</v>
      </c>
      <c r="C277" s="80" t="s">
        <v>149</v>
      </c>
      <c r="D277" s="119">
        <v>79001</v>
      </c>
      <c r="E277" s="83">
        <v>21900</v>
      </c>
      <c r="F277" s="80"/>
      <c r="G277" s="80" t="s">
        <v>14</v>
      </c>
      <c r="H277" s="80" t="s">
        <v>15</v>
      </c>
    </row>
    <row r="278" spans="1:8" ht="15.75" x14ac:dyDescent="0.25">
      <c r="A278" s="86" t="s">
        <v>3492</v>
      </c>
      <c r="B278" s="86" t="s">
        <v>4577</v>
      </c>
      <c r="C278" s="76" t="s">
        <v>57</v>
      </c>
      <c r="D278" s="118">
        <v>78991</v>
      </c>
      <c r="E278" s="76"/>
      <c r="F278" s="76"/>
      <c r="G278" s="76" t="s">
        <v>14</v>
      </c>
      <c r="H278" s="76" t="s">
        <v>15</v>
      </c>
    </row>
    <row r="279" spans="1:8" ht="15.75" x14ac:dyDescent="0.25">
      <c r="A279" s="79" t="s">
        <v>4743</v>
      </c>
      <c r="B279" s="79" t="s">
        <v>4614</v>
      </c>
      <c r="C279" s="80" t="s">
        <v>4441</v>
      </c>
      <c r="D279" s="119">
        <v>78912</v>
      </c>
      <c r="E279" s="76"/>
      <c r="F279" s="76"/>
      <c r="G279" s="80" t="s">
        <v>14</v>
      </c>
      <c r="H279" s="80" t="s">
        <v>7373</v>
      </c>
    </row>
    <row r="280" spans="1:8" ht="15.75" x14ac:dyDescent="0.25">
      <c r="A280" s="79" t="s">
        <v>349</v>
      </c>
      <c r="B280" s="79" t="s">
        <v>4580</v>
      </c>
      <c r="C280" s="80" t="s">
        <v>599</v>
      </c>
      <c r="D280" s="119">
        <v>78900</v>
      </c>
      <c r="E280" s="76"/>
      <c r="F280" s="76"/>
      <c r="G280" s="80" t="s">
        <v>14</v>
      </c>
      <c r="H280" s="80" t="s">
        <v>15</v>
      </c>
    </row>
    <row r="281" spans="1:8" ht="15.75" x14ac:dyDescent="0.25">
      <c r="A281" s="79" t="s">
        <v>571</v>
      </c>
      <c r="B281" s="79" t="s">
        <v>4605</v>
      </c>
      <c r="C281" s="80" t="s">
        <v>2582</v>
      </c>
      <c r="D281" s="119">
        <v>78874</v>
      </c>
      <c r="E281" s="119">
        <v>10000</v>
      </c>
      <c r="F281" s="80"/>
      <c r="G281" s="80" t="s">
        <v>59</v>
      </c>
      <c r="H281" s="80" t="s">
        <v>60</v>
      </c>
    </row>
    <row r="282" spans="1:8" ht="15.75" x14ac:dyDescent="0.25">
      <c r="A282" s="86" t="s">
        <v>256</v>
      </c>
      <c r="B282" s="86" t="s">
        <v>4665</v>
      </c>
      <c r="C282" s="76" t="s">
        <v>258</v>
      </c>
      <c r="D282" s="118">
        <v>78766</v>
      </c>
      <c r="E282" s="80"/>
      <c r="F282" s="80"/>
      <c r="G282" s="76" t="s">
        <v>59</v>
      </c>
      <c r="H282" s="80" t="s">
        <v>60</v>
      </c>
    </row>
    <row r="283" spans="1:8" ht="15.75" x14ac:dyDescent="0.25">
      <c r="A283" s="79" t="s">
        <v>990</v>
      </c>
      <c r="B283" s="79" t="s">
        <v>4554</v>
      </c>
      <c r="C283" s="80" t="s">
        <v>277</v>
      </c>
      <c r="D283" s="119">
        <v>78756</v>
      </c>
      <c r="E283" s="76"/>
      <c r="F283" s="76"/>
      <c r="G283" s="80" t="s">
        <v>59</v>
      </c>
      <c r="H283" s="80" t="s">
        <v>60</v>
      </c>
    </row>
    <row r="284" spans="1:8" ht="15.75" x14ac:dyDescent="0.25">
      <c r="A284" s="79" t="s">
        <v>540</v>
      </c>
      <c r="B284" s="79" t="s">
        <v>4595</v>
      </c>
      <c r="C284" s="80" t="s">
        <v>541</v>
      </c>
      <c r="D284" s="119">
        <v>78620</v>
      </c>
      <c r="E284" s="76"/>
      <c r="F284" s="76"/>
      <c r="G284" s="80" t="s">
        <v>59</v>
      </c>
      <c r="H284" s="80" t="s">
        <v>60</v>
      </c>
    </row>
    <row r="285" spans="1:8" ht="15.75" x14ac:dyDescent="0.25">
      <c r="A285" s="79" t="s">
        <v>688</v>
      </c>
      <c r="B285" s="79" t="s">
        <v>4744</v>
      </c>
      <c r="C285" s="80" t="s">
        <v>690</v>
      </c>
      <c r="D285" s="119">
        <v>78615</v>
      </c>
      <c r="E285" s="76"/>
      <c r="F285" s="76"/>
      <c r="G285" s="80" t="s">
        <v>59</v>
      </c>
      <c r="H285" s="80" t="s">
        <v>60</v>
      </c>
    </row>
    <row r="286" spans="1:8" ht="15.75" x14ac:dyDescent="0.25">
      <c r="A286" s="79" t="s">
        <v>3486</v>
      </c>
      <c r="B286" s="79" t="s">
        <v>4745</v>
      </c>
      <c r="C286" s="80" t="s">
        <v>814</v>
      </c>
      <c r="D286" s="119">
        <v>78447</v>
      </c>
      <c r="E286" s="76"/>
      <c r="F286" s="76"/>
      <c r="G286" s="80" t="s">
        <v>14</v>
      </c>
      <c r="H286" s="80" t="s">
        <v>15</v>
      </c>
    </row>
    <row r="287" spans="1:8" ht="15.75" x14ac:dyDescent="0.25">
      <c r="A287" s="79" t="s">
        <v>710</v>
      </c>
      <c r="B287" s="79" t="s">
        <v>4746</v>
      </c>
      <c r="C287" s="80" t="s">
        <v>603</v>
      </c>
      <c r="D287" s="119">
        <v>78275</v>
      </c>
      <c r="E287" s="119">
        <v>2000</v>
      </c>
      <c r="F287" s="80"/>
      <c r="G287" s="80" t="s">
        <v>14</v>
      </c>
      <c r="H287" s="80" t="s">
        <v>15</v>
      </c>
    </row>
    <row r="288" spans="1:8" ht="15.75" x14ac:dyDescent="0.25">
      <c r="A288" s="79" t="s">
        <v>2723</v>
      </c>
      <c r="B288" s="79" t="s">
        <v>4747</v>
      </c>
      <c r="C288" s="80" t="s">
        <v>812</v>
      </c>
      <c r="D288" s="119">
        <v>78165</v>
      </c>
      <c r="E288" s="80"/>
      <c r="F288" s="80"/>
      <c r="G288" s="80" t="s">
        <v>14</v>
      </c>
      <c r="H288" s="80" t="s">
        <v>15</v>
      </c>
    </row>
    <row r="289" spans="1:8" ht="15.75" x14ac:dyDescent="0.25">
      <c r="A289" s="79" t="s">
        <v>4748</v>
      </c>
      <c r="B289" s="79" t="s">
        <v>4739</v>
      </c>
      <c r="C289" s="80" t="s">
        <v>740</v>
      </c>
      <c r="D289" s="119">
        <v>78150</v>
      </c>
      <c r="E289" s="76"/>
      <c r="F289" s="76"/>
      <c r="G289" s="80" t="s">
        <v>14</v>
      </c>
      <c r="H289" s="80" t="s">
        <v>15</v>
      </c>
    </row>
    <row r="290" spans="1:8" ht="15.75" x14ac:dyDescent="0.25">
      <c r="A290" s="112" t="s">
        <v>429</v>
      </c>
      <c r="B290" s="112" t="s">
        <v>4749</v>
      </c>
      <c r="C290" s="113" t="s">
        <v>249</v>
      </c>
      <c r="D290" s="120">
        <v>78117</v>
      </c>
      <c r="E290" s="121"/>
      <c r="F290" s="121"/>
      <c r="G290" s="113" t="s">
        <v>14</v>
      </c>
      <c r="H290" s="80" t="s">
        <v>60</v>
      </c>
    </row>
    <row r="291" spans="1:8" ht="15.75" x14ac:dyDescent="0.25">
      <c r="A291" s="79" t="s">
        <v>4303</v>
      </c>
      <c r="B291" s="79" t="s">
        <v>4750</v>
      </c>
      <c r="C291" s="80" t="s">
        <v>463</v>
      </c>
      <c r="D291" s="119">
        <v>78076</v>
      </c>
      <c r="E291" s="76"/>
      <c r="F291" s="76"/>
      <c r="G291" s="80" t="s">
        <v>14</v>
      </c>
      <c r="H291" s="80" t="s">
        <v>15</v>
      </c>
    </row>
    <row r="292" spans="1:8" ht="15.75" x14ac:dyDescent="0.25">
      <c r="A292" s="86" t="s">
        <v>3351</v>
      </c>
      <c r="B292" s="86" t="s">
        <v>4594</v>
      </c>
      <c r="C292" s="76" t="s">
        <v>205</v>
      </c>
      <c r="D292" s="118">
        <v>78070</v>
      </c>
      <c r="E292" s="76"/>
      <c r="F292" s="76"/>
      <c r="G292" s="76" t="s">
        <v>14</v>
      </c>
      <c r="H292" s="76" t="s">
        <v>15</v>
      </c>
    </row>
    <row r="293" spans="1:8" ht="15.75" x14ac:dyDescent="0.25">
      <c r="A293" s="86" t="s">
        <v>420</v>
      </c>
      <c r="B293" s="86" t="s">
        <v>4577</v>
      </c>
      <c r="C293" s="76" t="s">
        <v>53</v>
      </c>
      <c r="D293" s="118">
        <v>78053</v>
      </c>
      <c r="E293" s="76"/>
      <c r="F293" s="76"/>
      <c r="G293" s="76" t="s">
        <v>59</v>
      </c>
      <c r="H293" s="80" t="s">
        <v>60</v>
      </c>
    </row>
    <row r="294" spans="1:8" ht="15.75" x14ac:dyDescent="0.25">
      <c r="A294" s="79" t="s">
        <v>578</v>
      </c>
      <c r="B294" s="79" t="s">
        <v>4551</v>
      </c>
      <c r="C294" s="80" t="s">
        <v>297</v>
      </c>
      <c r="D294" s="119">
        <v>78048</v>
      </c>
      <c r="E294" s="76"/>
      <c r="F294" s="76"/>
      <c r="G294" s="80" t="s">
        <v>59</v>
      </c>
      <c r="H294" s="80" t="s">
        <v>60</v>
      </c>
    </row>
    <row r="295" spans="1:8" ht="15.75" x14ac:dyDescent="0.25">
      <c r="A295" s="86" t="s">
        <v>558</v>
      </c>
      <c r="B295" s="86" t="s">
        <v>4605</v>
      </c>
      <c r="C295" s="76" t="s">
        <v>3880</v>
      </c>
      <c r="D295" s="118">
        <v>77989</v>
      </c>
      <c r="E295" s="76"/>
      <c r="F295" s="76"/>
      <c r="G295" s="76" t="s">
        <v>59</v>
      </c>
      <c r="H295" s="80" t="s">
        <v>60</v>
      </c>
    </row>
    <row r="296" spans="1:8" ht="15.75" x14ac:dyDescent="0.25">
      <c r="A296" s="79" t="s">
        <v>843</v>
      </c>
      <c r="B296" s="79" t="s">
        <v>4751</v>
      </c>
      <c r="C296" s="80" t="s">
        <v>53</v>
      </c>
      <c r="D296" s="119">
        <v>77934</v>
      </c>
      <c r="E296" s="76"/>
      <c r="F296" s="76"/>
      <c r="G296" s="80" t="s">
        <v>14</v>
      </c>
      <c r="H296" s="80" t="s">
        <v>7373</v>
      </c>
    </row>
    <row r="297" spans="1:8" ht="15.75" x14ac:dyDescent="0.25">
      <c r="A297" s="79" t="s">
        <v>604</v>
      </c>
      <c r="B297" s="79" t="s">
        <v>4752</v>
      </c>
      <c r="C297" s="80" t="s">
        <v>93</v>
      </c>
      <c r="D297" s="119">
        <v>77767</v>
      </c>
      <c r="E297" s="76"/>
      <c r="F297" s="76"/>
      <c r="G297" s="80" t="s">
        <v>14</v>
      </c>
      <c r="H297" s="80" t="s">
        <v>15</v>
      </c>
    </row>
    <row r="298" spans="1:8" ht="15.75" x14ac:dyDescent="0.25">
      <c r="A298" s="79" t="s">
        <v>1461</v>
      </c>
      <c r="B298" s="79" t="s">
        <v>4753</v>
      </c>
      <c r="C298" s="80" t="s">
        <v>234</v>
      </c>
      <c r="D298" s="119">
        <v>77737</v>
      </c>
      <c r="E298" s="76"/>
      <c r="F298" s="76"/>
      <c r="G298" s="80" t="s">
        <v>59</v>
      </c>
      <c r="H298" s="80" t="s">
        <v>60</v>
      </c>
    </row>
    <row r="299" spans="1:8" ht="15.75" x14ac:dyDescent="0.25">
      <c r="A299" s="79" t="s">
        <v>1164</v>
      </c>
      <c r="B299" s="79" t="s">
        <v>4566</v>
      </c>
      <c r="C299" s="80" t="s">
        <v>766</v>
      </c>
      <c r="D299" s="119">
        <v>77676</v>
      </c>
      <c r="E299" s="76"/>
      <c r="F299" s="76"/>
      <c r="G299" s="80" t="s">
        <v>59</v>
      </c>
      <c r="H299" s="80" t="s">
        <v>60</v>
      </c>
    </row>
    <row r="300" spans="1:8" ht="15.75" x14ac:dyDescent="0.25">
      <c r="A300" s="79" t="s">
        <v>2097</v>
      </c>
      <c r="B300" s="79" t="s">
        <v>4584</v>
      </c>
      <c r="C300" s="80" t="s">
        <v>53</v>
      </c>
      <c r="D300" s="119">
        <v>77608</v>
      </c>
      <c r="E300" s="76"/>
      <c r="F300" s="76"/>
      <c r="G300" s="80" t="s">
        <v>14</v>
      </c>
      <c r="H300" s="80" t="s">
        <v>15</v>
      </c>
    </row>
    <row r="301" spans="1:8" ht="15.75" x14ac:dyDescent="0.25">
      <c r="A301" s="86" t="s">
        <v>735</v>
      </c>
      <c r="B301" s="86" t="s">
        <v>4550</v>
      </c>
      <c r="C301" s="76" t="s">
        <v>497</v>
      </c>
      <c r="D301" s="118">
        <v>77558</v>
      </c>
      <c r="E301" s="76"/>
      <c r="F301" s="76"/>
      <c r="G301" s="76" t="s">
        <v>59</v>
      </c>
      <c r="H301" s="80" t="s">
        <v>60</v>
      </c>
    </row>
    <row r="302" spans="1:8" ht="15.75" x14ac:dyDescent="0.25">
      <c r="A302" s="86" t="s">
        <v>686</v>
      </c>
      <c r="B302" s="86" t="s">
        <v>4754</v>
      </c>
      <c r="C302" s="76" t="s">
        <v>4755</v>
      </c>
      <c r="D302" s="118">
        <v>77552.66</v>
      </c>
      <c r="E302" s="118">
        <v>20000</v>
      </c>
      <c r="F302" s="76"/>
      <c r="G302" s="76" t="s">
        <v>14</v>
      </c>
      <c r="H302" s="76" t="s">
        <v>15</v>
      </c>
    </row>
    <row r="303" spans="1:8" ht="15.75" x14ac:dyDescent="0.25">
      <c r="A303" s="79" t="s">
        <v>561</v>
      </c>
      <c r="B303" s="79" t="s">
        <v>4635</v>
      </c>
      <c r="C303" s="80" t="s">
        <v>321</v>
      </c>
      <c r="D303" s="119">
        <v>77547</v>
      </c>
      <c r="E303" s="76"/>
      <c r="F303" s="76"/>
      <c r="G303" s="80" t="s">
        <v>59</v>
      </c>
      <c r="H303" s="80" t="s">
        <v>60</v>
      </c>
    </row>
    <row r="304" spans="1:8" ht="15.75" x14ac:dyDescent="0.25">
      <c r="A304" s="86" t="s">
        <v>716</v>
      </c>
      <c r="B304" s="86" t="s">
        <v>4756</v>
      </c>
      <c r="C304" s="76" t="s">
        <v>48</v>
      </c>
      <c r="D304" s="118">
        <v>77545</v>
      </c>
      <c r="E304" s="118">
        <v>8000</v>
      </c>
      <c r="F304" s="76"/>
      <c r="G304" s="76" t="s">
        <v>14</v>
      </c>
      <c r="H304" s="76" t="s">
        <v>15</v>
      </c>
    </row>
    <row r="305" spans="1:8" ht="15.75" x14ac:dyDescent="0.25">
      <c r="A305" s="79" t="s">
        <v>1237</v>
      </c>
      <c r="B305" s="79" t="s">
        <v>4757</v>
      </c>
      <c r="C305" s="80" t="s">
        <v>169</v>
      </c>
      <c r="D305" s="119">
        <v>77254</v>
      </c>
      <c r="E305" s="76"/>
      <c r="F305" s="76"/>
      <c r="G305" s="80" t="s">
        <v>14</v>
      </c>
      <c r="H305" s="80" t="s">
        <v>15</v>
      </c>
    </row>
    <row r="306" spans="1:8" ht="15.75" x14ac:dyDescent="0.25">
      <c r="A306" s="79" t="s">
        <v>548</v>
      </c>
      <c r="B306" s="79" t="s">
        <v>4640</v>
      </c>
      <c r="C306" s="80" t="s">
        <v>189</v>
      </c>
      <c r="D306" s="119">
        <v>77196</v>
      </c>
      <c r="E306" s="76"/>
      <c r="F306" s="76"/>
      <c r="G306" s="80" t="s">
        <v>59</v>
      </c>
      <c r="H306" s="80" t="s">
        <v>60</v>
      </c>
    </row>
    <row r="307" spans="1:8" ht="15.75" x14ac:dyDescent="0.25">
      <c r="A307" s="86" t="s">
        <v>678</v>
      </c>
      <c r="B307" s="86" t="s">
        <v>4635</v>
      </c>
      <c r="C307" s="76" t="s">
        <v>309</v>
      </c>
      <c r="D307" s="118">
        <v>77120</v>
      </c>
      <c r="E307" s="76"/>
      <c r="F307" s="76"/>
      <c r="G307" s="76" t="s">
        <v>14</v>
      </c>
      <c r="H307" s="76" t="s">
        <v>15</v>
      </c>
    </row>
    <row r="308" spans="1:8" ht="15.75" x14ac:dyDescent="0.25">
      <c r="A308" s="79" t="s">
        <v>856</v>
      </c>
      <c r="B308" s="79" t="s">
        <v>4758</v>
      </c>
      <c r="C308" s="80" t="s">
        <v>80</v>
      </c>
      <c r="D308" s="119">
        <v>77120</v>
      </c>
      <c r="E308" s="76"/>
      <c r="F308" s="76"/>
      <c r="G308" s="80" t="s">
        <v>59</v>
      </c>
      <c r="H308" s="80" t="s">
        <v>60</v>
      </c>
    </row>
    <row r="309" spans="1:8" ht="15.75" x14ac:dyDescent="0.25">
      <c r="A309" s="79" t="s">
        <v>4759</v>
      </c>
      <c r="B309" s="79" t="s">
        <v>4580</v>
      </c>
      <c r="C309" s="80" t="s">
        <v>309</v>
      </c>
      <c r="D309" s="119">
        <v>77120</v>
      </c>
      <c r="E309" s="76"/>
      <c r="F309" s="76"/>
      <c r="G309" s="80" t="s">
        <v>59</v>
      </c>
      <c r="H309" s="80" t="s">
        <v>60</v>
      </c>
    </row>
    <row r="310" spans="1:8" ht="15.75" x14ac:dyDescent="0.25">
      <c r="A310" s="79" t="s">
        <v>556</v>
      </c>
      <c r="B310" s="79" t="s">
        <v>4742</v>
      </c>
      <c r="C310" s="80" t="s">
        <v>240</v>
      </c>
      <c r="D310" s="119">
        <v>77097</v>
      </c>
      <c r="E310" s="76"/>
      <c r="F310" s="76"/>
      <c r="G310" s="80" t="s">
        <v>14</v>
      </c>
      <c r="H310" s="80" t="s">
        <v>15</v>
      </c>
    </row>
    <row r="311" spans="1:8" ht="15.75" x14ac:dyDescent="0.25">
      <c r="A311" s="86" t="s">
        <v>3913</v>
      </c>
      <c r="B311" s="86" t="s">
        <v>4604</v>
      </c>
      <c r="C311" s="76" t="s">
        <v>53</v>
      </c>
      <c r="D311" s="118">
        <v>76878</v>
      </c>
      <c r="E311" s="76"/>
      <c r="F311" s="76"/>
      <c r="G311" s="76" t="s">
        <v>59</v>
      </c>
      <c r="H311" s="80" t="s">
        <v>60</v>
      </c>
    </row>
    <row r="312" spans="1:8" ht="15.75" x14ac:dyDescent="0.25">
      <c r="A312" s="79" t="s">
        <v>1457</v>
      </c>
      <c r="B312" s="79" t="s">
        <v>4760</v>
      </c>
      <c r="C312" s="80" t="s">
        <v>4263</v>
      </c>
      <c r="D312" s="119">
        <v>76740</v>
      </c>
      <c r="E312" s="76"/>
      <c r="F312" s="76"/>
      <c r="G312" s="80" t="s">
        <v>14</v>
      </c>
      <c r="H312" s="80" t="s">
        <v>15</v>
      </c>
    </row>
    <row r="313" spans="1:8" ht="15.75" x14ac:dyDescent="0.25">
      <c r="A313" s="79" t="s">
        <v>4302</v>
      </c>
      <c r="B313" s="79" t="s">
        <v>4761</v>
      </c>
      <c r="C313" s="80" t="s">
        <v>53</v>
      </c>
      <c r="D313" s="119">
        <v>76577</v>
      </c>
      <c r="E313" s="80"/>
      <c r="F313" s="80"/>
      <c r="G313" s="80" t="s">
        <v>14</v>
      </c>
      <c r="H313" s="80" t="s">
        <v>15</v>
      </c>
    </row>
    <row r="314" spans="1:8" ht="15.75" x14ac:dyDescent="0.25">
      <c r="A314" s="79" t="s">
        <v>745</v>
      </c>
      <c r="B314" s="79" t="s">
        <v>4762</v>
      </c>
      <c r="C314" s="80" t="s">
        <v>508</v>
      </c>
      <c r="D314" s="119">
        <v>76459</v>
      </c>
      <c r="E314" s="76"/>
      <c r="F314" s="76"/>
      <c r="G314" s="80" t="s">
        <v>59</v>
      </c>
      <c r="H314" s="80" t="s">
        <v>60</v>
      </c>
    </row>
    <row r="315" spans="1:8" ht="15.75" x14ac:dyDescent="0.25">
      <c r="A315" s="79" t="s">
        <v>1726</v>
      </c>
      <c r="B315" s="79" t="s">
        <v>4763</v>
      </c>
      <c r="C315" s="80" t="s">
        <v>221</v>
      </c>
      <c r="D315" s="119">
        <v>76407</v>
      </c>
      <c r="E315" s="76"/>
      <c r="F315" s="76"/>
      <c r="G315" s="80" t="s">
        <v>14</v>
      </c>
      <c r="H315" s="80" t="s">
        <v>15</v>
      </c>
    </row>
    <row r="316" spans="1:8" ht="15.75" x14ac:dyDescent="0.25">
      <c r="A316" s="86" t="s">
        <v>4764</v>
      </c>
      <c r="B316" s="86" t="s">
        <v>4678</v>
      </c>
      <c r="C316" s="76" t="s">
        <v>527</v>
      </c>
      <c r="D316" s="118">
        <v>76355</v>
      </c>
      <c r="E316" s="76"/>
      <c r="F316" s="76"/>
      <c r="G316" s="76" t="s">
        <v>14</v>
      </c>
      <c r="H316" s="80" t="s">
        <v>7373</v>
      </c>
    </row>
    <row r="317" spans="1:8" ht="15.75" x14ac:dyDescent="0.25">
      <c r="A317" s="79" t="s">
        <v>563</v>
      </c>
      <c r="B317" s="79" t="s">
        <v>4765</v>
      </c>
      <c r="C317" s="80" t="s">
        <v>189</v>
      </c>
      <c r="D317" s="119">
        <v>76350</v>
      </c>
      <c r="E317" s="76"/>
      <c r="F317" s="76"/>
      <c r="G317" s="80" t="s">
        <v>59</v>
      </c>
      <c r="H317" s="80" t="s">
        <v>60</v>
      </c>
    </row>
    <row r="318" spans="1:8" ht="15.75" x14ac:dyDescent="0.25">
      <c r="A318" s="79" t="s">
        <v>632</v>
      </c>
      <c r="B318" s="79" t="s">
        <v>4766</v>
      </c>
      <c r="C318" s="80" t="s">
        <v>508</v>
      </c>
      <c r="D318" s="119">
        <v>76318</v>
      </c>
      <c r="E318" s="76"/>
      <c r="F318" s="76"/>
      <c r="G318" s="80" t="s">
        <v>59</v>
      </c>
      <c r="H318" s="80" t="s">
        <v>60</v>
      </c>
    </row>
    <row r="319" spans="1:8" ht="15.75" x14ac:dyDescent="0.25">
      <c r="A319" s="79" t="s">
        <v>831</v>
      </c>
      <c r="B319" s="79" t="s">
        <v>4767</v>
      </c>
      <c r="C319" s="80" t="s">
        <v>825</v>
      </c>
      <c r="D319" s="119">
        <v>76143</v>
      </c>
      <c r="E319" s="76"/>
      <c r="F319" s="76"/>
      <c r="G319" s="80" t="s">
        <v>14</v>
      </c>
      <c r="H319" s="80" t="s">
        <v>121</v>
      </c>
    </row>
    <row r="320" spans="1:8" ht="15.75" x14ac:dyDescent="0.25">
      <c r="A320" s="79" t="s">
        <v>4768</v>
      </c>
      <c r="B320" s="79" t="s">
        <v>4702</v>
      </c>
      <c r="C320" s="80" t="s">
        <v>120</v>
      </c>
      <c r="D320" s="119">
        <v>76139</v>
      </c>
      <c r="E320" s="76"/>
      <c r="F320" s="76"/>
      <c r="G320" s="80" t="s">
        <v>59</v>
      </c>
      <c r="H320" s="80" t="s">
        <v>60</v>
      </c>
    </row>
    <row r="321" spans="1:8" ht="15.75" x14ac:dyDescent="0.25">
      <c r="A321" s="79" t="s">
        <v>989</v>
      </c>
      <c r="B321" s="79" t="s">
        <v>4769</v>
      </c>
      <c r="C321" s="80" t="s">
        <v>730</v>
      </c>
      <c r="D321" s="119">
        <v>76117</v>
      </c>
      <c r="E321" s="76"/>
      <c r="F321" s="76"/>
      <c r="G321" s="80" t="s">
        <v>59</v>
      </c>
      <c r="H321" s="80" t="s">
        <v>60</v>
      </c>
    </row>
    <row r="322" spans="1:8" ht="15.75" x14ac:dyDescent="0.25">
      <c r="A322" s="79" t="s">
        <v>2038</v>
      </c>
      <c r="B322" s="79" t="s">
        <v>50</v>
      </c>
      <c r="C322" s="80" t="s">
        <v>45</v>
      </c>
      <c r="D322" s="119">
        <v>76039</v>
      </c>
      <c r="E322" s="119">
        <v>8000</v>
      </c>
      <c r="F322" s="80"/>
      <c r="G322" s="80" t="s">
        <v>59</v>
      </c>
      <c r="H322" s="80" t="s">
        <v>60</v>
      </c>
    </row>
    <row r="323" spans="1:8" ht="15.75" x14ac:dyDescent="0.25">
      <c r="A323" s="79" t="s">
        <v>675</v>
      </c>
      <c r="B323" s="79" t="s">
        <v>4601</v>
      </c>
      <c r="C323" s="80" t="s">
        <v>576</v>
      </c>
      <c r="D323" s="119">
        <v>76018</v>
      </c>
      <c r="E323" s="76"/>
      <c r="F323" s="76"/>
      <c r="G323" s="80" t="s">
        <v>14</v>
      </c>
      <c r="H323" s="80" t="s">
        <v>15</v>
      </c>
    </row>
    <row r="324" spans="1:8" ht="15.75" x14ac:dyDescent="0.25">
      <c r="A324" s="79" t="s">
        <v>4770</v>
      </c>
      <c r="B324" s="79" t="s">
        <v>4771</v>
      </c>
      <c r="C324" s="80" t="s">
        <v>120</v>
      </c>
      <c r="D324" s="119">
        <v>75950</v>
      </c>
      <c r="E324" s="76"/>
      <c r="F324" s="76"/>
      <c r="G324" s="80" t="s">
        <v>59</v>
      </c>
      <c r="H324" s="80" t="s">
        <v>60</v>
      </c>
    </row>
    <row r="325" spans="1:8" ht="15.75" x14ac:dyDescent="0.25">
      <c r="A325" s="79" t="s">
        <v>799</v>
      </c>
      <c r="B325" s="79" t="s">
        <v>4772</v>
      </c>
      <c r="C325" s="80" t="s">
        <v>410</v>
      </c>
      <c r="D325" s="119">
        <v>75905</v>
      </c>
      <c r="E325" s="76"/>
      <c r="F325" s="76"/>
      <c r="G325" s="80" t="s">
        <v>59</v>
      </c>
      <c r="H325" s="80" t="s">
        <v>60</v>
      </c>
    </row>
    <row r="326" spans="1:8" ht="15.75" x14ac:dyDescent="0.25">
      <c r="A326" s="79" t="s">
        <v>3456</v>
      </c>
      <c r="B326" s="79" t="s">
        <v>4773</v>
      </c>
      <c r="C326" s="80" t="s">
        <v>37</v>
      </c>
      <c r="D326" s="119">
        <v>75870</v>
      </c>
      <c r="E326" s="76"/>
      <c r="F326" s="76"/>
      <c r="G326" s="80" t="s">
        <v>14</v>
      </c>
      <c r="H326" s="80" t="s">
        <v>15</v>
      </c>
    </row>
    <row r="327" spans="1:8" ht="15.75" x14ac:dyDescent="0.25">
      <c r="A327" s="79" t="s">
        <v>554</v>
      </c>
      <c r="B327" s="79" t="s">
        <v>4577</v>
      </c>
      <c r="C327" s="80" t="s">
        <v>599</v>
      </c>
      <c r="D327" s="119">
        <v>75870</v>
      </c>
      <c r="E327" s="76"/>
      <c r="F327" s="76"/>
      <c r="G327" s="80" t="s">
        <v>59</v>
      </c>
      <c r="H327" s="80" t="s">
        <v>60</v>
      </c>
    </row>
    <row r="328" spans="1:8" ht="15.75" x14ac:dyDescent="0.25">
      <c r="A328" s="79" t="s">
        <v>748</v>
      </c>
      <c r="B328" s="79" t="s">
        <v>4774</v>
      </c>
      <c r="C328" s="80" t="s">
        <v>270</v>
      </c>
      <c r="D328" s="119">
        <v>75681</v>
      </c>
      <c r="E328" s="80"/>
      <c r="F328" s="80"/>
      <c r="G328" s="80" t="s">
        <v>14</v>
      </c>
      <c r="H328" s="80" t="s">
        <v>15</v>
      </c>
    </row>
    <row r="329" spans="1:8" ht="15.75" x14ac:dyDescent="0.25">
      <c r="A329" s="86" t="s">
        <v>733</v>
      </c>
      <c r="B329" s="86" t="s">
        <v>4775</v>
      </c>
      <c r="C329" s="76" t="s">
        <v>163</v>
      </c>
      <c r="D329" s="118">
        <v>75667</v>
      </c>
      <c r="E329" s="76"/>
      <c r="F329" s="76"/>
      <c r="G329" s="76" t="s">
        <v>14</v>
      </c>
      <c r="H329" s="76" t="s">
        <v>15</v>
      </c>
    </row>
    <row r="330" spans="1:8" ht="15.75" x14ac:dyDescent="0.25">
      <c r="A330" s="79" t="s">
        <v>822</v>
      </c>
      <c r="B330" s="79" t="s">
        <v>4776</v>
      </c>
      <c r="C330" s="80" t="s">
        <v>825</v>
      </c>
      <c r="D330" s="119">
        <v>75629</v>
      </c>
      <c r="E330" s="76"/>
      <c r="F330" s="76"/>
      <c r="G330" s="80" t="s">
        <v>59</v>
      </c>
      <c r="H330" s="80" t="s">
        <v>60</v>
      </c>
    </row>
    <row r="331" spans="1:8" ht="15.75" x14ac:dyDescent="0.25">
      <c r="A331" s="79" t="s">
        <v>457</v>
      </c>
      <c r="B331" s="79" t="s">
        <v>4777</v>
      </c>
      <c r="C331" s="80" t="s">
        <v>459</v>
      </c>
      <c r="D331" s="119">
        <v>75608</v>
      </c>
      <c r="E331" s="119">
        <v>8000</v>
      </c>
      <c r="F331" s="80"/>
      <c r="G331" s="80" t="s">
        <v>14</v>
      </c>
      <c r="H331" s="80" t="s">
        <v>121</v>
      </c>
    </row>
    <row r="332" spans="1:8" ht="15.75" x14ac:dyDescent="0.25">
      <c r="A332" s="86" t="s">
        <v>4778</v>
      </c>
      <c r="B332" s="86" t="s">
        <v>4616</v>
      </c>
      <c r="C332" s="76" t="s">
        <v>205</v>
      </c>
      <c r="D332" s="118">
        <v>75500</v>
      </c>
      <c r="E332" s="118">
        <v>8000</v>
      </c>
      <c r="F332" s="76"/>
      <c r="G332" s="76" t="s">
        <v>14</v>
      </c>
      <c r="H332" s="76" t="s">
        <v>15</v>
      </c>
    </row>
    <row r="333" spans="1:8" ht="15.75" x14ac:dyDescent="0.25">
      <c r="A333" s="79" t="s">
        <v>691</v>
      </c>
      <c r="B333" s="79" t="s">
        <v>4566</v>
      </c>
      <c r="C333" s="80" t="s">
        <v>463</v>
      </c>
      <c r="D333" s="119">
        <v>75382</v>
      </c>
      <c r="E333" s="76"/>
      <c r="F333" s="76"/>
      <c r="G333" s="80" t="s">
        <v>14</v>
      </c>
      <c r="H333" s="80" t="s">
        <v>15</v>
      </c>
    </row>
    <row r="334" spans="1:8" ht="15.75" x14ac:dyDescent="0.25">
      <c r="A334" s="86" t="s">
        <v>592</v>
      </c>
      <c r="B334" s="86" t="s">
        <v>4600</v>
      </c>
      <c r="C334" s="76" t="s">
        <v>270</v>
      </c>
      <c r="D334" s="118">
        <v>75357</v>
      </c>
      <c r="E334" s="76"/>
      <c r="F334" s="76"/>
      <c r="G334" s="76" t="s">
        <v>14</v>
      </c>
      <c r="H334" s="76" t="s">
        <v>15</v>
      </c>
    </row>
    <row r="335" spans="1:8" ht="15.75" x14ac:dyDescent="0.25">
      <c r="A335" s="86" t="s">
        <v>536</v>
      </c>
      <c r="B335" s="86" t="s">
        <v>4742</v>
      </c>
      <c r="C335" s="76" t="s">
        <v>208</v>
      </c>
      <c r="D335" s="118">
        <v>75321</v>
      </c>
      <c r="E335" s="80"/>
      <c r="F335" s="80"/>
      <c r="G335" s="76" t="s">
        <v>14</v>
      </c>
      <c r="H335" s="80" t="s">
        <v>7373</v>
      </c>
    </row>
    <row r="336" spans="1:8" ht="15.75" x14ac:dyDescent="0.25">
      <c r="A336" s="79" t="s">
        <v>532</v>
      </c>
      <c r="B336" s="79" t="s">
        <v>4569</v>
      </c>
      <c r="C336" s="80" t="s">
        <v>93</v>
      </c>
      <c r="D336" s="119">
        <v>75202</v>
      </c>
      <c r="E336" s="76"/>
      <c r="F336" s="76"/>
      <c r="G336" s="80" t="s">
        <v>59</v>
      </c>
      <c r="H336" s="80" t="s">
        <v>60</v>
      </c>
    </row>
    <row r="337" spans="1:8" ht="15.75" x14ac:dyDescent="0.25">
      <c r="A337" s="79" t="s">
        <v>1301</v>
      </c>
      <c r="B337" s="79" t="s">
        <v>50</v>
      </c>
      <c r="C337" s="80" t="s">
        <v>4307</v>
      </c>
      <c r="D337" s="119">
        <v>75188</v>
      </c>
      <c r="E337" s="76"/>
      <c r="F337" s="76"/>
      <c r="G337" s="80" t="s">
        <v>14</v>
      </c>
      <c r="H337" s="80" t="s">
        <v>15</v>
      </c>
    </row>
    <row r="338" spans="1:8" ht="15.75" x14ac:dyDescent="0.25">
      <c r="A338" s="79" t="s">
        <v>741</v>
      </c>
      <c r="B338" s="79" t="s">
        <v>4566</v>
      </c>
      <c r="C338" s="80" t="s">
        <v>141</v>
      </c>
      <c r="D338" s="119">
        <v>75186.5</v>
      </c>
      <c r="E338" s="76"/>
      <c r="F338" s="76"/>
      <c r="G338" s="80" t="s">
        <v>14</v>
      </c>
      <c r="H338" s="80" t="s">
        <v>15</v>
      </c>
    </row>
    <row r="339" spans="1:8" ht="15.75" x14ac:dyDescent="0.25">
      <c r="A339" s="79" t="s">
        <v>3940</v>
      </c>
      <c r="B339" s="79" t="s">
        <v>4726</v>
      </c>
      <c r="C339" s="80" t="s">
        <v>309</v>
      </c>
      <c r="D339" s="119">
        <v>75120</v>
      </c>
      <c r="E339" s="76"/>
      <c r="F339" s="76"/>
      <c r="G339" s="80" t="s">
        <v>59</v>
      </c>
      <c r="H339" s="80" t="s">
        <v>60</v>
      </c>
    </row>
    <row r="340" spans="1:8" ht="15.75" x14ac:dyDescent="0.25">
      <c r="A340" s="79" t="s">
        <v>395</v>
      </c>
      <c r="B340" s="79" t="s">
        <v>4614</v>
      </c>
      <c r="C340" s="80" t="s">
        <v>527</v>
      </c>
      <c r="D340" s="119">
        <v>74851</v>
      </c>
      <c r="E340" s="119">
        <v>6000</v>
      </c>
      <c r="F340" s="80"/>
      <c r="G340" s="80" t="s">
        <v>59</v>
      </c>
      <c r="H340" s="80" t="s">
        <v>60</v>
      </c>
    </row>
    <row r="341" spans="1:8" ht="15.75" x14ac:dyDescent="0.25">
      <c r="A341" s="79" t="s">
        <v>4311</v>
      </c>
      <c r="B341" s="79" t="s">
        <v>4779</v>
      </c>
      <c r="C341" s="80" t="s">
        <v>270</v>
      </c>
      <c r="D341" s="119">
        <v>74751</v>
      </c>
      <c r="E341" s="76"/>
      <c r="F341" s="76"/>
      <c r="G341" s="80" t="s">
        <v>59</v>
      </c>
      <c r="H341" s="80" t="s">
        <v>60</v>
      </c>
    </row>
    <row r="342" spans="1:8" ht="15.75" x14ac:dyDescent="0.25">
      <c r="A342" s="79" t="s">
        <v>627</v>
      </c>
      <c r="B342" s="79" t="s">
        <v>4780</v>
      </c>
      <c r="C342" s="80" t="s">
        <v>3880</v>
      </c>
      <c r="D342" s="119">
        <v>74610</v>
      </c>
      <c r="E342" s="76"/>
      <c r="F342" s="76"/>
      <c r="G342" s="80" t="s">
        <v>59</v>
      </c>
      <c r="H342" s="80" t="s">
        <v>60</v>
      </c>
    </row>
    <row r="343" spans="1:8" ht="15.75" x14ac:dyDescent="0.25">
      <c r="A343" s="79" t="s">
        <v>991</v>
      </c>
      <c r="B343" s="79" t="s">
        <v>4781</v>
      </c>
      <c r="C343" s="80" t="s">
        <v>4782</v>
      </c>
      <c r="D343" s="119">
        <v>74556</v>
      </c>
      <c r="E343" s="76"/>
      <c r="F343" s="76"/>
      <c r="G343" s="80" t="s">
        <v>59</v>
      </c>
      <c r="H343" s="80" t="s">
        <v>60</v>
      </c>
    </row>
    <row r="344" spans="1:8" ht="15.75" x14ac:dyDescent="0.25">
      <c r="A344" s="79" t="s">
        <v>997</v>
      </c>
      <c r="B344" s="79" t="s">
        <v>4733</v>
      </c>
      <c r="C344" s="80" t="s">
        <v>999</v>
      </c>
      <c r="D344" s="119">
        <v>74497</v>
      </c>
      <c r="E344" s="76"/>
      <c r="F344" s="76"/>
      <c r="G344" s="80" t="s">
        <v>14</v>
      </c>
      <c r="H344" s="80" t="s">
        <v>15</v>
      </c>
    </row>
    <row r="345" spans="1:8" ht="15.75" x14ac:dyDescent="0.25">
      <c r="A345" s="79" t="s">
        <v>917</v>
      </c>
      <c r="B345" s="79" t="s">
        <v>4580</v>
      </c>
      <c r="C345" s="80" t="s">
        <v>1001</v>
      </c>
      <c r="D345" s="119">
        <v>74468</v>
      </c>
      <c r="E345" s="76"/>
      <c r="F345" s="76"/>
      <c r="G345" s="80" t="s">
        <v>59</v>
      </c>
      <c r="H345" s="80" t="s">
        <v>60</v>
      </c>
    </row>
    <row r="346" spans="1:8" ht="15.75" x14ac:dyDescent="0.25">
      <c r="A346" s="79" t="s">
        <v>847</v>
      </c>
      <c r="B346" s="79" t="s">
        <v>4558</v>
      </c>
      <c r="C346" s="80" t="s">
        <v>189</v>
      </c>
      <c r="D346" s="119">
        <v>74398</v>
      </c>
      <c r="E346" s="76"/>
      <c r="F346" s="76"/>
      <c r="G346" s="80" t="s">
        <v>14</v>
      </c>
      <c r="H346" s="80" t="s">
        <v>15</v>
      </c>
    </row>
    <row r="347" spans="1:8" ht="15.75" x14ac:dyDescent="0.25">
      <c r="A347" s="79" t="s">
        <v>1316</v>
      </c>
      <c r="B347" s="79" t="s">
        <v>4783</v>
      </c>
      <c r="C347" s="80" t="s">
        <v>603</v>
      </c>
      <c r="D347" s="119">
        <v>74331</v>
      </c>
      <c r="E347" s="119">
        <v>2000</v>
      </c>
      <c r="F347" s="80"/>
      <c r="G347" s="80" t="s">
        <v>59</v>
      </c>
      <c r="H347" s="80" t="s">
        <v>60</v>
      </c>
    </row>
    <row r="348" spans="1:8" ht="15.75" x14ac:dyDescent="0.25">
      <c r="A348" s="79" t="s">
        <v>626</v>
      </c>
      <c r="B348" s="79" t="s">
        <v>4635</v>
      </c>
      <c r="C348" s="80" t="s">
        <v>270</v>
      </c>
      <c r="D348" s="119">
        <v>74238</v>
      </c>
      <c r="E348" s="76"/>
      <c r="F348" s="76"/>
      <c r="G348" s="80" t="s">
        <v>59</v>
      </c>
      <c r="H348" s="80" t="s">
        <v>15</v>
      </c>
    </row>
    <row r="349" spans="1:8" ht="15.75" x14ac:dyDescent="0.25">
      <c r="A349" s="79" t="s">
        <v>3922</v>
      </c>
      <c r="B349" s="79" t="s">
        <v>4784</v>
      </c>
      <c r="C349" s="80" t="s">
        <v>37</v>
      </c>
      <c r="D349" s="119">
        <v>74077</v>
      </c>
      <c r="E349" s="76"/>
      <c r="F349" s="76"/>
      <c r="G349" s="80" t="s">
        <v>59</v>
      </c>
      <c r="H349" s="80" t="s">
        <v>60</v>
      </c>
    </row>
    <row r="350" spans="1:8" ht="15.75" x14ac:dyDescent="0.25">
      <c r="A350" s="79" t="s">
        <v>425</v>
      </c>
      <c r="B350" s="79" t="s">
        <v>4638</v>
      </c>
      <c r="C350" s="80" t="s">
        <v>911</v>
      </c>
      <c r="D350" s="119">
        <v>74052</v>
      </c>
      <c r="E350" s="76"/>
      <c r="F350" s="76"/>
      <c r="G350" s="80" t="s">
        <v>59</v>
      </c>
      <c r="H350" s="80" t="s">
        <v>60</v>
      </c>
    </row>
    <row r="351" spans="1:8" ht="15.75" x14ac:dyDescent="0.25">
      <c r="A351" s="79" t="s">
        <v>2671</v>
      </c>
      <c r="B351" s="79" t="s">
        <v>4785</v>
      </c>
      <c r="C351" s="80" t="s">
        <v>1665</v>
      </c>
      <c r="D351" s="119">
        <v>74049</v>
      </c>
      <c r="E351" s="76"/>
      <c r="F351" s="76"/>
      <c r="G351" s="80" t="s">
        <v>59</v>
      </c>
      <c r="H351" s="80" t="s">
        <v>60</v>
      </c>
    </row>
    <row r="352" spans="1:8" ht="15.75" x14ac:dyDescent="0.25">
      <c r="A352" s="79" t="s">
        <v>4259</v>
      </c>
      <c r="B352" s="79" t="s">
        <v>4786</v>
      </c>
      <c r="C352" s="80" t="s">
        <v>4310</v>
      </c>
      <c r="D352" s="119">
        <v>73967</v>
      </c>
      <c r="E352" s="76"/>
      <c r="F352" s="76"/>
      <c r="G352" s="80" t="s">
        <v>59</v>
      </c>
      <c r="H352" s="80" t="s">
        <v>60</v>
      </c>
    </row>
    <row r="353" spans="1:8" ht="15.75" x14ac:dyDescent="0.25">
      <c r="A353" s="79" t="s">
        <v>1033</v>
      </c>
      <c r="B353" s="79" t="s">
        <v>4594</v>
      </c>
      <c r="C353" s="80" t="s">
        <v>53</v>
      </c>
      <c r="D353" s="119">
        <v>73832</v>
      </c>
      <c r="E353" s="76"/>
      <c r="F353" s="76"/>
      <c r="G353" s="80" t="s">
        <v>14</v>
      </c>
      <c r="H353" s="80" t="s">
        <v>15</v>
      </c>
    </row>
    <row r="354" spans="1:8" ht="15.75" x14ac:dyDescent="0.25">
      <c r="A354" s="79" t="s">
        <v>851</v>
      </c>
      <c r="B354" s="79" t="s">
        <v>4638</v>
      </c>
      <c r="C354" s="80" t="s">
        <v>11</v>
      </c>
      <c r="D354" s="119">
        <v>73830</v>
      </c>
      <c r="E354" s="76"/>
      <c r="F354" s="76"/>
      <c r="G354" s="80" t="s">
        <v>59</v>
      </c>
      <c r="H354" s="80" t="s">
        <v>60</v>
      </c>
    </row>
    <row r="355" spans="1:8" ht="15.75" x14ac:dyDescent="0.25">
      <c r="A355" s="79" t="s">
        <v>3948</v>
      </c>
      <c r="B355" s="79" t="s">
        <v>4569</v>
      </c>
      <c r="C355" s="80" t="s">
        <v>11</v>
      </c>
      <c r="D355" s="119">
        <v>73830</v>
      </c>
      <c r="E355" s="76"/>
      <c r="F355" s="76"/>
      <c r="G355" s="80" t="s">
        <v>59</v>
      </c>
      <c r="H355" s="80" t="s">
        <v>60</v>
      </c>
    </row>
    <row r="356" spans="1:8" ht="15.75" x14ac:dyDescent="0.25">
      <c r="A356" s="79" t="s">
        <v>611</v>
      </c>
      <c r="B356" s="79" t="s">
        <v>4787</v>
      </c>
      <c r="C356" s="80" t="s">
        <v>706</v>
      </c>
      <c r="D356" s="119">
        <v>73780</v>
      </c>
      <c r="E356" s="119">
        <v>8000</v>
      </c>
      <c r="F356" s="80"/>
      <c r="G356" s="80" t="s">
        <v>59</v>
      </c>
      <c r="H356" s="80" t="s">
        <v>60</v>
      </c>
    </row>
    <row r="357" spans="1:8" ht="15.75" x14ac:dyDescent="0.25">
      <c r="A357" s="79" t="s">
        <v>892</v>
      </c>
      <c r="B357" s="79" t="s">
        <v>4579</v>
      </c>
      <c r="C357" s="80" t="s">
        <v>211</v>
      </c>
      <c r="D357" s="119">
        <v>73764</v>
      </c>
      <c r="E357" s="76"/>
      <c r="F357" s="76"/>
      <c r="G357" s="80" t="s">
        <v>59</v>
      </c>
      <c r="H357" s="80" t="s">
        <v>60</v>
      </c>
    </row>
    <row r="358" spans="1:8" ht="15.75" x14ac:dyDescent="0.25">
      <c r="A358" s="79" t="s">
        <v>934</v>
      </c>
      <c r="B358" s="79" t="s">
        <v>4558</v>
      </c>
      <c r="C358" s="80" t="s">
        <v>297</v>
      </c>
      <c r="D358" s="119">
        <v>73732</v>
      </c>
      <c r="E358" s="80"/>
      <c r="F358" s="80"/>
      <c r="G358" s="80" t="s">
        <v>14</v>
      </c>
      <c r="H358" s="80" t="s">
        <v>15</v>
      </c>
    </row>
    <row r="359" spans="1:8" ht="15.75" x14ac:dyDescent="0.25">
      <c r="A359" s="79" t="s">
        <v>634</v>
      </c>
      <c r="B359" s="79" t="s">
        <v>4788</v>
      </c>
      <c r="C359" s="80" t="s">
        <v>410</v>
      </c>
      <c r="D359" s="119">
        <v>73704</v>
      </c>
      <c r="E359" s="76"/>
      <c r="F359" s="76"/>
      <c r="G359" s="80" t="s">
        <v>14</v>
      </c>
      <c r="H359" s="80" t="s">
        <v>15</v>
      </c>
    </row>
    <row r="360" spans="1:8" ht="15.75" x14ac:dyDescent="0.25">
      <c r="A360" s="79" t="s">
        <v>3926</v>
      </c>
      <c r="B360" s="79" t="s">
        <v>4638</v>
      </c>
      <c r="C360" s="80" t="s">
        <v>37</v>
      </c>
      <c r="D360" s="119">
        <v>73567</v>
      </c>
      <c r="E360" s="76"/>
      <c r="F360" s="76"/>
      <c r="G360" s="80" t="s">
        <v>59</v>
      </c>
      <c r="H360" s="80" t="s">
        <v>60</v>
      </c>
    </row>
    <row r="361" spans="1:8" ht="15.75" x14ac:dyDescent="0.25">
      <c r="A361" s="79" t="s">
        <v>647</v>
      </c>
      <c r="B361" s="79" t="s">
        <v>4789</v>
      </c>
      <c r="C361" s="80" t="s">
        <v>607</v>
      </c>
      <c r="D361" s="119">
        <v>73526</v>
      </c>
      <c r="E361" s="119">
        <v>6000</v>
      </c>
      <c r="F361" s="80"/>
      <c r="G361" s="80" t="s">
        <v>59</v>
      </c>
      <c r="H361" s="80" t="s">
        <v>60</v>
      </c>
    </row>
    <row r="362" spans="1:8" ht="15.75" x14ac:dyDescent="0.25">
      <c r="A362" s="79" t="s">
        <v>1662</v>
      </c>
      <c r="B362" s="79" t="s">
        <v>4790</v>
      </c>
      <c r="C362" s="80" t="s">
        <v>505</v>
      </c>
      <c r="D362" s="119">
        <v>73517</v>
      </c>
      <c r="E362" s="119">
        <v>5000</v>
      </c>
      <c r="F362" s="80"/>
      <c r="G362" s="80" t="s">
        <v>59</v>
      </c>
      <c r="H362" s="80" t="s">
        <v>60</v>
      </c>
    </row>
    <row r="363" spans="1:8" ht="15.75" x14ac:dyDescent="0.25">
      <c r="A363" s="79" t="s">
        <v>624</v>
      </c>
      <c r="B363" s="79" t="s">
        <v>4558</v>
      </c>
      <c r="C363" s="80" t="s">
        <v>625</v>
      </c>
      <c r="D363" s="119">
        <v>73489</v>
      </c>
      <c r="E363" s="76"/>
      <c r="F363" s="76"/>
      <c r="G363" s="80" t="s">
        <v>59</v>
      </c>
      <c r="H363" s="80" t="s">
        <v>60</v>
      </c>
    </row>
    <row r="364" spans="1:8" ht="15.75" x14ac:dyDescent="0.25">
      <c r="A364" s="86" t="s">
        <v>809</v>
      </c>
      <c r="B364" s="86" t="s">
        <v>4791</v>
      </c>
      <c r="C364" s="76" t="s">
        <v>812</v>
      </c>
      <c r="D364" s="118">
        <v>73440</v>
      </c>
      <c r="E364" s="76"/>
      <c r="F364" s="76"/>
      <c r="G364" s="76" t="s">
        <v>59</v>
      </c>
      <c r="H364" s="80" t="s">
        <v>60</v>
      </c>
    </row>
    <row r="365" spans="1:8" ht="15.75" x14ac:dyDescent="0.25">
      <c r="A365" s="79" t="s">
        <v>1026</v>
      </c>
      <c r="B365" s="79" t="s">
        <v>4558</v>
      </c>
      <c r="C365" s="80" t="s">
        <v>53</v>
      </c>
      <c r="D365" s="119">
        <v>73275</v>
      </c>
      <c r="E365" s="76"/>
      <c r="F365" s="76"/>
      <c r="G365" s="80" t="s">
        <v>14</v>
      </c>
      <c r="H365" s="80" t="s">
        <v>15</v>
      </c>
    </row>
    <row r="366" spans="1:8" ht="15.75" x14ac:dyDescent="0.25">
      <c r="A366" s="79" t="s">
        <v>589</v>
      </c>
      <c r="B366" s="79" t="s">
        <v>4558</v>
      </c>
      <c r="C366" s="80" t="s">
        <v>514</v>
      </c>
      <c r="D366" s="119">
        <v>73056</v>
      </c>
      <c r="E366" s="76"/>
      <c r="F366" s="76"/>
      <c r="G366" s="80" t="s">
        <v>59</v>
      </c>
      <c r="H366" s="80" t="s">
        <v>60</v>
      </c>
    </row>
    <row r="367" spans="1:8" ht="15.75" x14ac:dyDescent="0.25">
      <c r="A367" s="79" t="s">
        <v>4313</v>
      </c>
      <c r="B367" s="79" t="s">
        <v>4792</v>
      </c>
      <c r="C367" s="80" t="s">
        <v>173</v>
      </c>
      <c r="D367" s="119">
        <v>73043.45</v>
      </c>
      <c r="E367" s="76"/>
      <c r="F367" s="76"/>
      <c r="G367" s="80" t="s">
        <v>14</v>
      </c>
      <c r="H367" s="80" t="s">
        <v>15</v>
      </c>
    </row>
    <row r="368" spans="1:8" ht="15.75" x14ac:dyDescent="0.25">
      <c r="A368" s="79" t="s">
        <v>4315</v>
      </c>
      <c r="B368" s="79" t="s">
        <v>4571</v>
      </c>
      <c r="C368" s="80" t="s">
        <v>120</v>
      </c>
      <c r="D368" s="119">
        <v>73000</v>
      </c>
      <c r="E368" s="80"/>
      <c r="F368" s="80"/>
      <c r="G368" s="80" t="s">
        <v>14</v>
      </c>
      <c r="H368" s="80" t="s">
        <v>15</v>
      </c>
    </row>
    <row r="369" spans="1:8" ht="15.75" x14ac:dyDescent="0.25">
      <c r="A369" s="79" t="s">
        <v>1035</v>
      </c>
      <c r="B369" s="79" t="s">
        <v>4793</v>
      </c>
      <c r="C369" s="80" t="s">
        <v>435</v>
      </c>
      <c r="D369" s="119">
        <v>72840</v>
      </c>
      <c r="E369" s="76"/>
      <c r="F369" s="76"/>
      <c r="G369" s="80" t="s">
        <v>14</v>
      </c>
      <c r="H369" s="80" t="s">
        <v>15</v>
      </c>
    </row>
    <row r="370" spans="1:8" ht="15.75" x14ac:dyDescent="0.25">
      <c r="A370" s="86" t="s">
        <v>600</v>
      </c>
      <c r="B370" s="86" t="s">
        <v>4794</v>
      </c>
      <c r="C370" s="76" t="s">
        <v>603</v>
      </c>
      <c r="D370" s="118">
        <v>72806</v>
      </c>
      <c r="E370" s="118">
        <v>8000</v>
      </c>
      <c r="F370" s="76"/>
      <c r="G370" s="76" t="s">
        <v>59</v>
      </c>
      <c r="H370" s="80" t="s">
        <v>60</v>
      </c>
    </row>
    <row r="371" spans="1:8" ht="15.75" x14ac:dyDescent="0.25">
      <c r="A371" s="79" t="s">
        <v>620</v>
      </c>
      <c r="B371" s="79" t="s">
        <v>4795</v>
      </c>
      <c r="C371" s="80" t="s">
        <v>1322</v>
      </c>
      <c r="D371" s="119">
        <v>72798</v>
      </c>
      <c r="E371" s="119">
        <v>6000</v>
      </c>
      <c r="F371" s="80"/>
      <c r="G371" s="80" t="s">
        <v>59</v>
      </c>
      <c r="H371" s="80" t="s">
        <v>60</v>
      </c>
    </row>
    <row r="372" spans="1:8" ht="15.75" x14ac:dyDescent="0.25">
      <c r="A372" s="79" t="s">
        <v>425</v>
      </c>
      <c r="B372" s="79" t="s">
        <v>4796</v>
      </c>
      <c r="C372" s="80" t="s">
        <v>625</v>
      </c>
      <c r="D372" s="119">
        <v>72780</v>
      </c>
      <c r="E372" s="76"/>
      <c r="F372" s="76"/>
      <c r="G372" s="80" t="s">
        <v>59</v>
      </c>
      <c r="H372" s="80" t="s">
        <v>60</v>
      </c>
    </row>
    <row r="373" spans="1:8" ht="15.75" x14ac:dyDescent="0.25">
      <c r="A373" s="79" t="s">
        <v>813</v>
      </c>
      <c r="B373" s="79" t="s">
        <v>4638</v>
      </c>
      <c r="C373" s="80" t="s">
        <v>814</v>
      </c>
      <c r="D373" s="119">
        <v>72772</v>
      </c>
      <c r="E373" s="76"/>
      <c r="F373" s="76"/>
      <c r="G373" s="80" t="s">
        <v>59</v>
      </c>
      <c r="H373" s="80" t="s">
        <v>60</v>
      </c>
    </row>
    <row r="374" spans="1:8" ht="15.75" x14ac:dyDescent="0.25">
      <c r="A374" s="79" t="s">
        <v>3517</v>
      </c>
      <c r="B374" s="79" t="s">
        <v>4797</v>
      </c>
      <c r="C374" s="80" t="s">
        <v>450</v>
      </c>
      <c r="D374" s="119">
        <v>72765</v>
      </c>
      <c r="E374" s="76"/>
      <c r="F374" s="76"/>
      <c r="G374" s="80" t="s">
        <v>14</v>
      </c>
      <c r="H374" s="80" t="s">
        <v>7373</v>
      </c>
    </row>
    <row r="375" spans="1:8" ht="15.75" x14ac:dyDescent="0.25">
      <c r="A375" s="86" t="s">
        <v>1451</v>
      </c>
      <c r="B375" s="86" t="s">
        <v>4798</v>
      </c>
      <c r="C375" s="76" t="s">
        <v>53</v>
      </c>
      <c r="D375" s="118">
        <v>72756</v>
      </c>
      <c r="E375" s="76"/>
      <c r="F375" s="76"/>
      <c r="G375" s="76" t="s">
        <v>59</v>
      </c>
      <c r="H375" s="80" t="s">
        <v>60</v>
      </c>
    </row>
    <row r="376" spans="1:8" ht="15.75" x14ac:dyDescent="0.25">
      <c r="A376" s="79" t="s">
        <v>73</v>
      </c>
      <c r="B376" s="79" t="s">
        <v>4799</v>
      </c>
      <c r="C376" s="80" t="s">
        <v>76</v>
      </c>
      <c r="D376" s="119">
        <v>72599</v>
      </c>
      <c r="E376" s="76"/>
      <c r="F376" s="76"/>
      <c r="G376" s="80" t="s">
        <v>59</v>
      </c>
      <c r="H376" s="80" t="s">
        <v>60</v>
      </c>
    </row>
    <row r="377" spans="1:8" ht="15.75" x14ac:dyDescent="0.25">
      <c r="A377" s="79" t="s">
        <v>743</v>
      </c>
      <c r="B377" s="79" t="s">
        <v>4800</v>
      </c>
      <c r="C377" s="80" t="s">
        <v>189</v>
      </c>
      <c r="D377" s="119">
        <v>72527</v>
      </c>
      <c r="E377" s="76"/>
      <c r="F377" s="76"/>
      <c r="G377" s="80" t="s">
        <v>59</v>
      </c>
      <c r="H377" s="80" t="s">
        <v>60</v>
      </c>
    </row>
    <row r="378" spans="1:8" ht="15.75" x14ac:dyDescent="0.25">
      <c r="A378" s="79" t="s">
        <v>577</v>
      </c>
      <c r="B378" s="79" t="s">
        <v>4747</v>
      </c>
      <c r="C378" s="80" t="s">
        <v>297</v>
      </c>
      <c r="D378" s="119">
        <v>72477</v>
      </c>
      <c r="E378" s="76"/>
      <c r="F378" s="76"/>
      <c r="G378" s="80" t="s">
        <v>14</v>
      </c>
      <c r="H378" s="80" t="s">
        <v>15</v>
      </c>
    </row>
    <row r="379" spans="1:8" ht="15.75" x14ac:dyDescent="0.25">
      <c r="A379" s="79" t="s">
        <v>4801</v>
      </c>
      <c r="B379" s="79" t="s">
        <v>4802</v>
      </c>
      <c r="C379" s="80" t="s">
        <v>1045</v>
      </c>
      <c r="D379" s="119">
        <v>72357</v>
      </c>
      <c r="E379" s="80"/>
      <c r="F379" s="80"/>
      <c r="G379" s="80" t="s">
        <v>14</v>
      </c>
      <c r="H379" s="80" t="s">
        <v>15</v>
      </c>
    </row>
    <row r="380" spans="1:8" ht="15.75" x14ac:dyDescent="0.25">
      <c r="A380" s="79" t="s">
        <v>851</v>
      </c>
      <c r="B380" s="79" t="s">
        <v>4803</v>
      </c>
      <c r="C380" s="80" t="s">
        <v>53</v>
      </c>
      <c r="D380" s="119">
        <v>72334</v>
      </c>
      <c r="E380" s="76"/>
      <c r="F380" s="76"/>
      <c r="G380" s="80" t="s">
        <v>59</v>
      </c>
      <c r="H380" s="80" t="s">
        <v>60</v>
      </c>
    </row>
    <row r="381" spans="1:8" ht="15.75" x14ac:dyDescent="0.25">
      <c r="A381" s="79" t="s">
        <v>878</v>
      </c>
      <c r="B381" s="79" t="s">
        <v>4804</v>
      </c>
      <c r="C381" s="80" t="s">
        <v>766</v>
      </c>
      <c r="D381" s="119">
        <v>72308</v>
      </c>
      <c r="E381" s="76"/>
      <c r="F381" s="76"/>
      <c r="G381" s="80" t="s">
        <v>14</v>
      </c>
      <c r="H381" s="80" t="s">
        <v>7373</v>
      </c>
    </row>
    <row r="382" spans="1:8" ht="15.75" x14ac:dyDescent="0.25">
      <c r="A382" s="86" t="s">
        <v>4316</v>
      </c>
      <c r="B382" s="86" t="s">
        <v>4752</v>
      </c>
      <c r="C382" s="76" t="s">
        <v>3880</v>
      </c>
      <c r="D382" s="118">
        <v>72111</v>
      </c>
      <c r="E382" s="80"/>
      <c r="F382" s="80"/>
      <c r="G382" s="76" t="s">
        <v>14</v>
      </c>
      <c r="H382" s="76" t="s">
        <v>15</v>
      </c>
    </row>
    <row r="383" spans="1:8" ht="15.75" x14ac:dyDescent="0.25">
      <c r="A383" s="79" t="s">
        <v>3518</v>
      </c>
      <c r="B383" s="79" t="s">
        <v>4805</v>
      </c>
      <c r="C383" s="80" t="s">
        <v>527</v>
      </c>
      <c r="D383" s="119">
        <v>72073</v>
      </c>
      <c r="E383" s="76"/>
      <c r="F383" s="76"/>
      <c r="G383" s="80" t="s">
        <v>14</v>
      </c>
      <c r="H383" s="80" t="s">
        <v>7373</v>
      </c>
    </row>
    <row r="384" spans="1:8" ht="15.75" x14ac:dyDescent="0.25">
      <c r="A384" s="79" t="s">
        <v>870</v>
      </c>
      <c r="B384" s="79" t="s">
        <v>4551</v>
      </c>
      <c r="C384" s="80" t="s">
        <v>477</v>
      </c>
      <c r="D384" s="119">
        <v>72045</v>
      </c>
      <c r="E384" s="76"/>
      <c r="F384" s="76"/>
      <c r="G384" s="80" t="s">
        <v>14</v>
      </c>
      <c r="H384" s="80" t="s">
        <v>15</v>
      </c>
    </row>
    <row r="385" spans="1:8" ht="15.75" x14ac:dyDescent="0.25">
      <c r="A385" s="79" t="s">
        <v>700</v>
      </c>
      <c r="B385" s="79" t="s">
        <v>4806</v>
      </c>
      <c r="C385" s="80" t="s">
        <v>211</v>
      </c>
      <c r="D385" s="119">
        <v>71750</v>
      </c>
      <c r="E385" s="76"/>
      <c r="F385" s="76"/>
      <c r="G385" s="80" t="s">
        <v>59</v>
      </c>
      <c r="H385" s="80" t="s">
        <v>60</v>
      </c>
    </row>
    <row r="386" spans="1:8" ht="15.75" x14ac:dyDescent="0.25">
      <c r="A386" s="86" t="s">
        <v>288</v>
      </c>
      <c r="B386" s="86" t="s">
        <v>4807</v>
      </c>
      <c r="C386" s="76" t="s">
        <v>508</v>
      </c>
      <c r="D386" s="118">
        <v>71721</v>
      </c>
      <c r="E386" s="76"/>
      <c r="F386" s="76"/>
      <c r="G386" s="76" t="s">
        <v>59</v>
      </c>
      <c r="H386" s="80" t="s">
        <v>60</v>
      </c>
    </row>
    <row r="387" spans="1:8" ht="15.75" x14ac:dyDescent="0.25">
      <c r="A387" s="79" t="s">
        <v>250</v>
      </c>
      <c r="B387" s="79" t="s">
        <v>4808</v>
      </c>
      <c r="C387" s="80" t="s">
        <v>53</v>
      </c>
      <c r="D387" s="119">
        <v>71540</v>
      </c>
      <c r="E387" s="76"/>
      <c r="F387" s="76"/>
      <c r="G387" s="80" t="s">
        <v>59</v>
      </c>
      <c r="H387" s="80" t="s">
        <v>60</v>
      </c>
    </row>
    <row r="388" spans="1:8" ht="15.75" x14ac:dyDescent="0.25">
      <c r="A388" s="79" t="s">
        <v>871</v>
      </c>
      <c r="B388" s="79" t="s">
        <v>4809</v>
      </c>
      <c r="C388" s="80" t="s">
        <v>129</v>
      </c>
      <c r="D388" s="119">
        <v>71527</v>
      </c>
      <c r="E388" s="76"/>
      <c r="F388" s="76"/>
      <c r="G388" s="80" t="s">
        <v>14</v>
      </c>
      <c r="H388" s="80" t="s">
        <v>15</v>
      </c>
    </row>
    <row r="389" spans="1:8" ht="15.75" x14ac:dyDescent="0.25">
      <c r="A389" s="79" t="s">
        <v>2747</v>
      </c>
      <c r="B389" s="79" t="s">
        <v>4810</v>
      </c>
      <c r="C389" s="80" t="s">
        <v>666</v>
      </c>
      <c r="D389" s="119">
        <v>71527</v>
      </c>
      <c r="E389" s="76"/>
      <c r="F389" s="76"/>
      <c r="G389" s="80" t="s">
        <v>59</v>
      </c>
      <c r="H389" s="80" t="s">
        <v>60</v>
      </c>
    </row>
    <row r="390" spans="1:8" ht="15.75" x14ac:dyDescent="0.25">
      <c r="A390" s="79" t="s">
        <v>806</v>
      </c>
      <c r="B390" s="79" t="s">
        <v>4598</v>
      </c>
      <c r="C390" s="80" t="s">
        <v>37</v>
      </c>
      <c r="D390" s="119">
        <v>71527</v>
      </c>
      <c r="E390" s="76"/>
      <c r="F390" s="76"/>
      <c r="G390" s="80" t="s">
        <v>59</v>
      </c>
      <c r="H390" s="80" t="s">
        <v>60</v>
      </c>
    </row>
    <row r="391" spans="1:8" ht="15.75" x14ac:dyDescent="0.25">
      <c r="A391" s="79" t="s">
        <v>643</v>
      </c>
      <c r="B391" s="79" t="s">
        <v>4598</v>
      </c>
      <c r="C391" s="80" t="s">
        <v>501</v>
      </c>
      <c r="D391" s="119">
        <v>71415</v>
      </c>
      <c r="E391" s="76"/>
      <c r="F391" s="76"/>
      <c r="G391" s="80" t="s">
        <v>59</v>
      </c>
      <c r="H391" s="80" t="s">
        <v>60</v>
      </c>
    </row>
    <row r="392" spans="1:8" ht="15.75" x14ac:dyDescent="0.25">
      <c r="A392" s="79" t="s">
        <v>174</v>
      </c>
      <c r="B392" s="79" t="s">
        <v>4700</v>
      </c>
      <c r="C392" s="80" t="s">
        <v>3880</v>
      </c>
      <c r="D392" s="119">
        <v>71401</v>
      </c>
      <c r="E392" s="119">
        <v>8000</v>
      </c>
      <c r="F392" s="80"/>
      <c r="G392" s="80" t="s">
        <v>14</v>
      </c>
      <c r="H392" s="80" t="s">
        <v>15</v>
      </c>
    </row>
    <row r="393" spans="1:8" ht="15.75" x14ac:dyDescent="0.25">
      <c r="A393" s="79" t="s">
        <v>1070</v>
      </c>
      <c r="B393" s="79" t="s">
        <v>4605</v>
      </c>
      <c r="C393" s="80" t="s">
        <v>1072</v>
      </c>
      <c r="D393" s="119">
        <v>71400</v>
      </c>
      <c r="E393" s="76"/>
      <c r="F393" s="76"/>
      <c r="G393" s="80" t="s">
        <v>14</v>
      </c>
      <c r="H393" s="80" t="s">
        <v>15</v>
      </c>
    </row>
    <row r="394" spans="1:8" ht="15.75" x14ac:dyDescent="0.25">
      <c r="A394" s="79" t="s">
        <v>897</v>
      </c>
      <c r="B394" s="79" t="s">
        <v>4720</v>
      </c>
      <c r="C394" s="80" t="s">
        <v>766</v>
      </c>
      <c r="D394" s="119">
        <v>71378</v>
      </c>
      <c r="E394" s="76"/>
      <c r="F394" s="76"/>
      <c r="G394" s="80" t="s">
        <v>59</v>
      </c>
      <c r="H394" s="80" t="s">
        <v>60</v>
      </c>
    </row>
    <row r="395" spans="1:8" ht="15.75" x14ac:dyDescent="0.25">
      <c r="A395" s="79" t="s">
        <v>4811</v>
      </c>
      <c r="B395" s="79" t="s">
        <v>4553</v>
      </c>
      <c r="C395" s="80" t="s">
        <v>694</v>
      </c>
      <c r="D395" s="119">
        <v>71335</v>
      </c>
      <c r="E395" s="76"/>
      <c r="F395" s="76"/>
      <c r="G395" s="80" t="s">
        <v>14</v>
      </c>
      <c r="H395" s="80" t="s">
        <v>15</v>
      </c>
    </row>
    <row r="396" spans="1:8" ht="15.75" x14ac:dyDescent="0.25">
      <c r="A396" s="79" t="s">
        <v>3524</v>
      </c>
      <c r="B396" s="79" t="s">
        <v>4779</v>
      </c>
      <c r="C396" s="80" t="s">
        <v>302</v>
      </c>
      <c r="D396" s="119">
        <v>71298</v>
      </c>
      <c r="E396" s="76"/>
      <c r="F396" s="76"/>
      <c r="G396" s="80" t="s">
        <v>59</v>
      </c>
      <c r="H396" s="80" t="s">
        <v>60</v>
      </c>
    </row>
    <row r="397" spans="1:8" ht="15.75" x14ac:dyDescent="0.25">
      <c r="A397" s="86" t="s">
        <v>1535</v>
      </c>
      <c r="B397" s="86" t="s">
        <v>4584</v>
      </c>
      <c r="C397" s="76" t="s">
        <v>53</v>
      </c>
      <c r="D397" s="118">
        <v>71267</v>
      </c>
      <c r="E397" s="76"/>
      <c r="F397" s="76"/>
      <c r="G397" s="76" t="s">
        <v>14</v>
      </c>
      <c r="H397" s="76" t="s">
        <v>15</v>
      </c>
    </row>
    <row r="398" spans="1:8" ht="15.75" x14ac:dyDescent="0.25">
      <c r="A398" s="79" t="s">
        <v>401</v>
      </c>
      <c r="B398" s="79" t="s">
        <v>4636</v>
      </c>
      <c r="C398" s="80" t="s">
        <v>547</v>
      </c>
      <c r="D398" s="119">
        <v>71206.7</v>
      </c>
      <c r="E398" s="76"/>
      <c r="F398" s="76"/>
      <c r="G398" s="80" t="s">
        <v>59</v>
      </c>
      <c r="H398" s="80" t="s">
        <v>60</v>
      </c>
    </row>
    <row r="399" spans="1:8" ht="15.75" x14ac:dyDescent="0.25">
      <c r="A399" s="86" t="s">
        <v>723</v>
      </c>
      <c r="B399" s="86" t="s">
        <v>4812</v>
      </c>
      <c r="C399" s="76" t="s">
        <v>459</v>
      </c>
      <c r="D399" s="118">
        <v>71062</v>
      </c>
      <c r="E399" s="76"/>
      <c r="F399" s="76"/>
      <c r="G399" s="76" t="s">
        <v>59</v>
      </c>
      <c r="H399" s="80" t="s">
        <v>60</v>
      </c>
    </row>
    <row r="400" spans="1:8" ht="15.75" x14ac:dyDescent="0.25">
      <c r="A400" s="86" t="s">
        <v>97</v>
      </c>
      <c r="B400" s="86" t="s">
        <v>4813</v>
      </c>
      <c r="C400" s="76" t="s">
        <v>505</v>
      </c>
      <c r="D400" s="118">
        <v>70820</v>
      </c>
      <c r="E400" s="118">
        <v>5000</v>
      </c>
      <c r="F400" s="76"/>
      <c r="G400" s="76" t="s">
        <v>59</v>
      </c>
      <c r="H400" s="80" t="s">
        <v>60</v>
      </c>
    </row>
    <row r="401" spans="1:8" ht="15.75" x14ac:dyDescent="0.25">
      <c r="A401" s="79" t="s">
        <v>1133</v>
      </c>
      <c r="B401" s="79" t="s">
        <v>4551</v>
      </c>
      <c r="C401" s="80" t="s">
        <v>1135</v>
      </c>
      <c r="D401" s="119">
        <v>70820</v>
      </c>
      <c r="E401" s="76"/>
      <c r="F401" s="76"/>
      <c r="G401" s="80" t="s">
        <v>59</v>
      </c>
      <c r="H401" s="80" t="s">
        <v>60</v>
      </c>
    </row>
    <row r="402" spans="1:8" ht="15.75" x14ac:dyDescent="0.25">
      <c r="A402" s="79" t="s">
        <v>4814</v>
      </c>
      <c r="B402" s="79" t="s">
        <v>4581</v>
      </c>
      <c r="C402" s="80" t="s">
        <v>4645</v>
      </c>
      <c r="D402" s="119">
        <v>70809</v>
      </c>
      <c r="E402" s="76"/>
      <c r="F402" s="76"/>
      <c r="G402" s="80" t="s">
        <v>14</v>
      </c>
      <c r="H402" s="80" t="s">
        <v>7373</v>
      </c>
    </row>
    <row r="403" spans="1:8" ht="15.75" x14ac:dyDescent="0.25">
      <c r="A403" s="79" t="s">
        <v>771</v>
      </c>
      <c r="B403" s="79" t="s">
        <v>4815</v>
      </c>
      <c r="C403" s="80" t="s">
        <v>514</v>
      </c>
      <c r="D403" s="119">
        <v>70809</v>
      </c>
      <c r="E403" s="76"/>
      <c r="F403" s="76"/>
      <c r="G403" s="80" t="s">
        <v>14</v>
      </c>
      <c r="H403" s="80" t="s">
        <v>7373</v>
      </c>
    </row>
    <row r="404" spans="1:8" ht="15.75" x14ac:dyDescent="0.25">
      <c r="A404" s="79" t="s">
        <v>4320</v>
      </c>
      <c r="B404" s="79" t="s">
        <v>4816</v>
      </c>
      <c r="C404" s="80" t="s">
        <v>221</v>
      </c>
      <c r="D404" s="119">
        <v>70665</v>
      </c>
      <c r="E404" s="76"/>
      <c r="F404" s="76"/>
      <c r="G404" s="80" t="s">
        <v>59</v>
      </c>
      <c r="H404" s="80" t="s">
        <v>60</v>
      </c>
    </row>
    <row r="405" spans="1:8" ht="15.75" x14ac:dyDescent="0.25">
      <c r="A405" s="79" t="s">
        <v>1021</v>
      </c>
      <c r="B405" s="79" t="s">
        <v>4817</v>
      </c>
      <c r="C405" s="80" t="s">
        <v>814</v>
      </c>
      <c r="D405" s="119">
        <v>70593.759999999995</v>
      </c>
      <c r="E405" s="119">
        <v>6000</v>
      </c>
      <c r="F405" s="80"/>
      <c r="G405" s="80" t="s">
        <v>14</v>
      </c>
      <c r="H405" s="80" t="s">
        <v>7373</v>
      </c>
    </row>
    <row r="406" spans="1:8" ht="15.75" x14ac:dyDescent="0.25">
      <c r="A406" s="79" t="s">
        <v>4818</v>
      </c>
      <c r="B406" s="79" t="s">
        <v>4819</v>
      </c>
      <c r="C406" s="80" t="s">
        <v>53</v>
      </c>
      <c r="D406" s="119">
        <v>70472</v>
      </c>
      <c r="E406" s="76"/>
      <c r="F406" s="76"/>
      <c r="G406" s="80" t="s">
        <v>14</v>
      </c>
      <c r="H406" s="80" t="s">
        <v>15</v>
      </c>
    </row>
    <row r="407" spans="1:8" ht="15.75" x14ac:dyDescent="0.25">
      <c r="A407" s="86" t="s">
        <v>580</v>
      </c>
      <c r="B407" s="86" t="s">
        <v>4590</v>
      </c>
      <c r="C407" s="76" t="s">
        <v>2014</v>
      </c>
      <c r="D407" s="118">
        <v>70416</v>
      </c>
      <c r="E407" s="76"/>
      <c r="F407" s="76"/>
      <c r="G407" s="76" t="s">
        <v>59</v>
      </c>
      <c r="H407" s="80" t="s">
        <v>60</v>
      </c>
    </row>
    <row r="408" spans="1:8" ht="15.75" x14ac:dyDescent="0.25">
      <c r="A408" s="86" t="s">
        <v>372</v>
      </c>
      <c r="B408" s="86" t="s">
        <v>4820</v>
      </c>
      <c r="C408" s="76" t="s">
        <v>477</v>
      </c>
      <c r="D408" s="118">
        <v>70313</v>
      </c>
      <c r="E408" s="76"/>
      <c r="F408" s="76"/>
      <c r="G408" s="76" t="s">
        <v>14</v>
      </c>
      <c r="H408" s="76" t="s">
        <v>15</v>
      </c>
    </row>
    <row r="409" spans="1:8" ht="15.75" x14ac:dyDescent="0.25">
      <c r="A409" s="79" t="s">
        <v>702</v>
      </c>
      <c r="B409" s="79" t="s">
        <v>4577</v>
      </c>
      <c r="C409" s="80" t="s">
        <v>53</v>
      </c>
      <c r="D409" s="119">
        <v>70261</v>
      </c>
      <c r="E409" s="76"/>
      <c r="F409" s="76"/>
      <c r="G409" s="80" t="s">
        <v>59</v>
      </c>
      <c r="H409" s="80" t="s">
        <v>60</v>
      </c>
    </row>
    <row r="410" spans="1:8" ht="15.75" x14ac:dyDescent="0.25">
      <c r="A410" s="79" t="s">
        <v>780</v>
      </c>
      <c r="B410" s="79" t="s">
        <v>4769</v>
      </c>
      <c r="C410" s="80" t="s">
        <v>392</v>
      </c>
      <c r="D410" s="119">
        <v>70213</v>
      </c>
      <c r="E410" s="76"/>
      <c r="F410" s="76"/>
      <c r="G410" s="80" t="s">
        <v>14</v>
      </c>
      <c r="H410" s="80" t="s">
        <v>15</v>
      </c>
    </row>
    <row r="411" spans="1:8" ht="15.75" x14ac:dyDescent="0.25">
      <c r="A411" s="79" t="s">
        <v>3516</v>
      </c>
      <c r="B411" s="79" t="s">
        <v>4595</v>
      </c>
      <c r="C411" s="80" t="s">
        <v>463</v>
      </c>
      <c r="D411" s="119">
        <v>70201</v>
      </c>
      <c r="E411" s="76"/>
      <c r="F411" s="76"/>
      <c r="G411" s="80" t="s">
        <v>59</v>
      </c>
      <c r="H411" s="80" t="s">
        <v>60</v>
      </c>
    </row>
    <row r="412" spans="1:8" ht="15.75" x14ac:dyDescent="0.25">
      <c r="A412" s="79" t="s">
        <v>3935</v>
      </c>
      <c r="B412" s="79" t="s">
        <v>4821</v>
      </c>
      <c r="C412" s="80" t="s">
        <v>11</v>
      </c>
      <c r="D412" s="119">
        <v>70120</v>
      </c>
      <c r="E412" s="76"/>
      <c r="F412" s="76"/>
      <c r="G412" s="80" t="s">
        <v>14</v>
      </c>
      <c r="H412" s="80" t="s">
        <v>15</v>
      </c>
    </row>
    <row r="413" spans="1:8" ht="15.75" x14ac:dyDescent="0.25">
      <c r="A413" s="79" t="s">
        <v>4822</v>
      </c>
      <c r="B413" s="79" t="s">
        <v>4823</v>
      </c>
      <c r="C413" s="80" t="s">
        <v>37</v>
      </c>
      <c r="D413" s="119">
        <v>70120</v>
      </c>
      <c r="E413" s="76"/>
      <c r="F413" s="76"/>
      <c r="G413" s="80" t="s">
        <v>14</v>
      </c>
      <c r="H413" s="80" t="s">
        <v>15</v>
      </c>
    </row>
    <row r="414" spans="1:8" ht="15.75" x14ac:dyDescent="0.25">
      <c r="A414" s="79" t="s">
        <v>3933</v>
      </c>
      <c r="B414" s="79" t="s">
        <v>4629</v>
      </c>
      <c r="C414" s="80" t="s">
        <v>11</v>
      </c>
      <c r="D414" s="119">
        <v>70120</v>
      </c>
      <c r="E414" s="76"/>
      <c r="F414" s="76"/>
      <c r="G414" s="80" t="s">
        <v>59</v>
      </c>
      <c r="H414" s="80" t="s">
        <v>60</v>
      </c>
    </row>
    <row r="415" spans="1:8" ht="15.75" x14ac:dyDescent="0.25">
      <c r="A415" s="79" t="s">
        <v>904</v>
      </c>
      <c r="B415" s="79" t="s">
        <v>4824</v>
      </c>
      <c r="C415" s="80" t="s">
        <v>258</v>
      </c>
      <c r="D415" s="119">
        <v>70085</v>
      </c>
      <c r="E415" s="76"/>
      <c r="F415" s="76"/>
      <c r="G415" s="80" t="s">
        <v>14</v>
      </c>
      <c r="H415" s="80" t="s">
        <v>15</v>
      </c>
    </row>
    <row r="416" spans="1:8" ht="15.75" x14ac:dyDescent="0.25">
      <c r="A416" s="86" t="s">
        <v>1138</v>
      </c>
      <c r="B416" s="86" t="s">
        <v>4679</v>
      </c>
      <c r="C416" s="76" t="s">
        <v>392</v>
      </c>
      <c r="D416" s="118">
        <v>70051</v>
      </c>
      <c r="E416" s="76"/>
      <c r="F416" s="76"/>
      <c r="G416" s="76" t="s">
        <v>14</v>
      </c>
      <c r="H416" s="76" t="s">
        <v>15</v>
      </c>
    </row>
    <row r="417" spans="1:8" ht="15.75" x14ac:dyDescent="0.25">
      <c r="A417" s="79" t="s">
        <v>932</v>
      </c>
      <c r="B417" s="79" t="s">
        <v>4825</v>
      </c>
      <c r="C417" s="80" t="s">
        <v>508</v>
      </c>
      <c r="D417" s="119">
        <v>69776</v>
      </c>
      <c r="E417" s="76"/>
      <c r="F417" s="76"/>
      <c r="G417" s="80" t="s">
        <v>14</v>
      </c>
      <c r="H417" s="80" t="s">
        <v>15</v>
      </c>
    </row>
    <row r="418" spans="1:8" ht="15.75" x14ac:dyDescent="0.25">
      <c r="A418" s="79" t="s">
        <v>1171</v>
      </c>
      <c r="B418" s="79" t="s">
        <v>4639</v>
      </c>
      <c r="C418" s="80" t="s">
        <v>53</v>
      </c>
      <c r="D418" s="119">
        <v>69659</v>
      </c>
      <c r="E418" s="76"/>
      <c r="F418" s="76"/>
      <c r="G418" s="80" t="s">
        <v>59</v>
      </c>
      <c r="H418" s="80" t="s">
        <v>60</v>
      </c>
    </row>
    <row r="419" spans="1:8" ht="15.75" x14ac:dyDescent="0.25">
      <c r="A419" s="79" t="s">
        <v>876</v>
      </c>
      <c r="B419" s="79" t="s">
        <v>4826</v>
      </c>
      <c r="C419" s="80" t="s">
        <v>270</v>
      </c>
      <c r="D419" s="119">
        <v>69611</v>
      </c>
      <c r="E419" s="76"/>
      <c r="F419" s="76"/>
      <c r="G419" s="80" t="s">
        <v>59</v>
      </c>
      <c r="H419" s="80" t="s">
        <v>60</v>
      </c>
    </row>
    <row r="420" spans="1:8" ht="15.75" x14ac:dyDescent="0.25">
      <c r="A420" s="86" t="s">
        <v>2753</v>
      </c>
      <c r="B420" s="86" t="s">
        <v>4635</v>
      </c>
      <c r="C420" s="76" t="s">
        <v>120</v>
      </c>
      <c r="D420" s="118">
        <v>69567</v>
      </c>
      <c r="E420" s="76"/>
      <c r="F420" s="76"/>
      <c r="G420" s="76" t="s">
        <v>14</v>
      </c>
      <c r="H420" s="76" t="s">
        <v>15</v>
      </c>
    </row>
    <row r="421" spans="1:8" ht="15.75" x14ac:dyDescent="0.25">
      <c r="A421" s="86" t="s">
        <v>295</v>
      </c>
      <c r="B421" s="86" t="s">
        <v>4827</v>
      </c>
      <c r="C421" s="76" t="s">
        <v>53</v>
      </c>
      <c r="D421" s="118">
        <v>69501</v>
      </c>
      <c r="E421" s="76"/>
      <c r="F421" s="76"/>
      <c r="G421" s="76" t="s">
        <v>59</v>
      </c>
      <c r="H421" s="80" t="s">
        <v>60</v>
      </c>
    </row>
    <row r="422" spans="1:8" ht="15.75" x14ac:dyDescent="0.25">
      <c r="A422" s="79" t="s">
        <v>680</v>
      </c>
      <c r="B422" s="79" t="s">
        <v>4828</v>
      </c>
      <c r="C422" s="80" t="s">
        <v>270</v>
      </c>
      <c r="D422" s="119">
        <v>69489</v>
      </c>
      <c r="E422" s="80"/>
      <c r="F422" s="80"/>
      <c r="G422" s="80" t="s">
        <v>14</v>
      </c>
      <c r="H422" s="80" t="s">
        <v>15</v>
      </c>
    </row>
    <row r="423" spans="1:8" ht="15.75" x14ac:dyDescent="0.25">
      <c r="A423" s="79" t="s">
        <v>3971</v>
      </c>
      <c r="B423" s="79" t="s">
        <v>4829</v>
      </c>
      <c r="C423" s="80" t="s">
        <v>28</v>
      </c>
      <c r="D423" s="119">
        <v>69487</v>
      </c>
      <c r="E423" s="76"/>
      <c r="F423" s="76"/>
      <c r="G423" s="80" t="s">
        <v>59</v>
      </c>
      <c r="H423" s="80" t="s">
        <v>60</v>
      </c>
    </row>
    <row r="424" spans="1:8" ht="15.75" x14ac:dyDescent="0.25">
      <c r="A424" s="79" t="s">
        <v>697</v>
      </c>
      <c r="B424" s="79" t="s">
        <v>4700</v>
      </c>
      <c r="C424" s="80" t="s">
        <v>514</v>
      </c>
      <c r="D424" s="119">
        <v>69329</v>
      </c>
      <c r="E424" s="76"/>
      <c r="F424" s="76"/>
      <c r="G424" s="80" t="s">
        <v>14</v>
      </c>
      <c r="H424" s="80" t="s">
        <v>15</v>
      </c>
    </row>
    <row r="425" spans="1:8" ht="15.75" x14ac:dyDescent="0.25">
      <c r="A425" s="79" t="s">
        <v>758</v>
      </c>
      <c r="B425" s="79" t="s">
        <v>4830</v>
      </c>
      <c r="C425" s="80" t="s">
        <v>463</v>
      </c>
      <c r="D425" s="119">
        <v>69323</v>
      </c>
      <c r="E425" s="76"/>
      <c r="F425" s="76"/>
      <c r="G425" s="80" t="s">
        <v>14</v>
      </c>
      <c r="H425" s="80" t="s">
        <v>15</v>
      </c>
    </row>
    <row r="426" spans="1:8" ht="15.75" x14ac:dyDescent="0.25">
      <c r="A426" s="79" t="s">
        <v>376</v>
      </c>
      <c r="B426" s="79" t="s">
        <v>4735</v>
      </c>
      <c r="C426" s="80" t="s">
        <v>392</v>
      </c>
      <c r="D426" s="119">
        <v>69160</v>
      </c>
      <c r="E426" s="76"/>
      <c r="F426" s="76"/>
      <c r="G426" s="80" t="s">
        <v>59</v>
      </c>
      <c r="H426" s="80" t="s">
        <v>60</v>
      </c>
    </row>
    <row r="427" spans="1:8" ht="15.75" x14ac:dyDescent="0.25">
      <c r="A427" s="79" t="s">
        <v>2755</v>
      </c>
      <c r="B427" s="79" t="s">
        <v>4831</v>
      </c>
      <c r="C427" s="80" t="s">
        <v>113</v>
      </c>
      <c r="D427" s="119">
        <v>68977</v>
      </c>
      <c r="E427" s="76"/>
      <c r="F427" s="76"/>
      <c r="G427" s="80" t="s">
        <v>59</v>
      </c>
      <c r="H427" s="80" t="s">
        <v>60</v>
      </c>
    </row>
    <row r="428" spans="1:8" ht="15.75" x14ac:dyDescent="0.25">
      <c r="A428" s="79" t="s">
        <v>966</v>
      </c>
      <c r="B428" s="79" t="s">
        <v>4823</v>
      </c>
      <c r="C428" s="80" t="s">
        <v>373</v>
      </c>
      <c r="D428" s="119">
        <v>68975</v>
      </c>
      <c r="E428" s="76"/>
      <c r="F428" s="76"/>
      <c r="G428" s="80" t="s">
        <v>59</v>
      </c>
      <c r="H428" s="80" t="s">
        <v>60</v>
      </c>
    </row>
    <row r="429" spans="1:8" ht="15.75" x14ac:dyDescent="0.25">
      <c r="A429" s="79" t="s">
        <v>942</v>
      </c>
      <c r="B429" s="79" t="s">
        <v>4832</v>
      </c>
      <c r="C429" s="80" t="s">
        <v>221</v>
      </c>
      <c r="D429" s="119">
        <v>68963</v>
      </c>
      <c r="E429" s="76"/>
      <c r="F429" s="76"/>
      <c r="G429" s="80" t="s">
        <v>59</v>
      </c>
      <c r="H429" s="80" t="s">
        <v>60</v>
      </c>
    </row>
    <row r="430" spans="1:8" ht="15.75" x14ac:dyDescent="0.25">
      <c r="A430" s="79" t="s">
        <v>854</v>
      </c>
      <c r="B430" s="79" t="s">
        <v>4636</v>
      </c>
      <c r="C430" s="80" t="s">
        <v>1889</v>
      </c>
      <c r="D430" s="119">
        <v>68885</v>
      </c>
      <c r="E430" s="76"/>
      <c r="F430" s="76"/>
      <c r="G430" s="80" t="s">
        <v>59</v>
      </c>
      <c r="H430" s="80" t="s">
        <v>60</v>
      </c>
    </row>
    <row r="431" spans="1:8" ht="15.75" x14ac:dyDescent="0.25">
      <c r="A431" s="79" t="s">
        <v>955</v>
      </c>
      <c r="B431" s="79" t="s">
        <v>4639</v>
      </c>
      <c r="C431" s="80" t="s">
        <v>508</v>
      </c>
      <c r="D431" s="119">
        <v>68829</v>
      </c>
      <c r="E431" s="76"/>
      <c r="F431" s="76"/>
      <c r="G431" s="80" t="s">
        <v>14</v>
      </c>
      <c r="H431" s="80" t="s">
        <v>15</v>
      </c>
    </row>
    <row r="432" spans="1:8" ht="15.75" x14ac:dyDescent="0.25">
      <c r="A432" s="79" t="s">
        <v>1188</v>
      </c>
      <c r="B432" s="79" t="s">
        <v>4833</v>
      </c>
      <c r="C432" s="80" t="s">
        <v>1191</v>
      </c>
      <c r="D432" s="119">
        <v>68800</v>
      </c>
      <c r="E432" s="76"/>
      <c r="F432" s="76"/>
      <c r="G432" s="80" t="s">
        <v>59</v>
      </c>
      <c r="H432" s="80" t="s">
        <v>60</v>
      </c>
    </row>
    <row r="433" spans="1:8" ht="15.75" x14ac:dyDescent="0.25">
      <c r="A433" s="79" t="s">
        <v>3967</v>
      </c>
      <c r="B433" s="79" t="s">
        <v>4571</v>
      </c>
      <c r="C433" s="80" t="s">
        <v>53</v>
      </c>
      <c r="D433" s="119">
        <v>68800</v>
      </c>
      <c r="E433" s="80"/>
      <c r="F433" s="80"/>
      <c r="G433" s="80" t="s">
        <v>59</v>
      </c>
      <c r="H433" s="80" t="s">
        <v>60</v>
      </c>
    </row>
    <row r="434" spans="1:8" ht="15.75" x14ac:dyDescent="0.25">
      <c r="A434" s="86" t="s">
        <v>2725</v>
      </c>
      <c r="B434" s="86" t="s">
        <v>4634</v>
      </c>
      <c r="C434" s="76" t="s">
        <v>501</v>
      </c>
      <c r="D434" s="118">
        <v>68790</v>
      </c>
      <c r="E434" s="76"/>
      <c r="F434" s="76"/>
      <c r="G434" s="76" t="s">
        <v>59</v>
      </c>
      <c r="H434" s="80" t="s">
        <v>60</v>
      </c>
    </row>
    <row r="435" spans="1:8" ht="15.75" x14ac:dyDescent="0.25">
      <c r="A435" s="79" t="s">
        <v>2724</v>
      </c>
      <c r="B435" s="79" t="s">
        <v>4674</v>
      </c>
      <c r="C435" s="80" t="s">
        <v>463</v>
      </c>
      <c r="D435" s="119">
        <v>68788</v>
      </c>
      <c r="E435" s="76"/>
      <c r="F435" s="76"/>
      <c r="G435" s="80" t="s">
        <v>14</v>
      </c>
      <c r="H435" s="80" t="s">
        <v>15</v>
      </c>
    </row>
    <row r="436" spans="1:8" ht="15.75" x14ac:dyDescent="0.25">
      <c r="A436" s="79" t="s">
        <v>888</v>
      </c>
      <c r="B436" s="79" t="s">
        <v>4834</v>
      </c>
      <c r="C436" s="80" t="s">
        <v>258</v>
      </c>
      <c r="D436" s="119">
        <v>68738</v>
      </c>
      <c r="E436" s="80"/>
      <c r="F436" s="80"/>
      <c r="G436" s="80" t="s">
        <v>14</v>
      </c>
      <c r="H436" s="80" t="s">
        <v>15</v>
      </c>
    </row>
    <row r="437" spans="1:8" ht="15.75" x14ac:dyDescent="0.25">
      <c r="A437" s="79" t="s">
        <v>3973</v>
      </c>
      <c r="B437" s="79" t="s">
        <v>4678</v>
      </c>
      <c r="C437" s="80" t="s">
        <v>53</v>
      </c>
      <c r="D437" s="119">
        <v>68717</v>
      </c>
      <c r="E437" s="76"/>
      <c r="F437" s="76"/>
      <c r="G437" s="80" t="s">
        <v>59</v>
      </c>
      <c r="H437" s="80" t="s">
        <v>60</v>
      </c>
    </row>
    <row r="438" spans="1:8" ht="15.75" x14ac:dyDescent="0.25">
      <c r="A438" s="79" t="s">
        <v>695</v>
      </c>
      <c r="B438" s="79" t="s">
        <v>4835</v>
      </c>
      <c r="C438" s="80" t="s">
        <v>189</v>
      </c>
      <c r="D438" s="119">
        <v>68693.69</v>
      </c>
      <c r="E438" s="76"/>
      <c r="F438" s="76"/>
      <c r="G438" s="80" t="s">
        <v>59</v>
      </c>
      <c r="H438" s="80" t="s">
        <v>60</v>
      </c>
    </row>
    <row r="439" spans="1:8" ht="15.75" x14ac:dyDescent="0.25">
      <c r="A439" s="79" t="s">
        <v>953</v>
      </c>
      <c r="B439" s="79" t="s">
        <v>4836</v>
      </c>
      <c r="C439" s="80" t="s">
        <v>297</v>
      </c>
      <c r="D439" s="119">
        <v>68568</v>
      </c>
      <c r="E439" s="76"/>
      <c r="F439" s="76"/>
      <c r="G439" s="80" t="s">
        <v>14</v>
      </c>
      <c r="H439" s="80" t="s">
        <v>15</v>
      </c>
    </row>
    <row r="440" spans="1:8" ht="15.75" x14ac:dyDescent="0.25">
      <c r="A440" s="79" t="s">
        <v>723</v>
      </c>
      <c r="B440" s="79" t="s">
        <v>4837</v>
      </c>
      <c r="C440" s="80" t="s">
        <v>508</v>
      </c>
      <c r="D440" s="119">
        <v>68541</v>
      </c>
      <c r="E440" s="76"/>
      <c r="F440" s="76"/>
      <c r="G440" s="80" t="s">
        <v>59</v>
      </c>
      <c r="H440" s="80" t="s">
        <v>60</v>
      </c>
    </row>
    <row r="441" spans="1:8" ht="15.75" x14ac:dyDescent="0.25">
      <c r="A441" s="79" t="s">
        <v>952</v>
      </c>
      <c r="B441" s="79" t="s">
        <v>4838</v>
      </c>
      <c r="C441" s="80" t="s">
        <v>221</v>
      </c>
      <c r="D441" s="119">
        <v>68518</v>
      </c>
      <c r="E441" s="76"/>
      <c r="F441" s="76"/>
      <c r="G441" s="80" t="s">
        <v>14</v>
      </c>
      <c r="H441" s="80" t="s">
        <v>15</v>
      </c>
    </row>
    <row r="442" spans="1:8" ht="15.75" x14ac:dyDescent="0.25">
      <c r="A442" s="79" t="s">
        <v>2731</v>
      </c>
      <c r="B442" s="79" t="s">
        <v>4613</v>
      </c>
      <c r="C442" s="80" t="s">
        <v>221</v>
      </c>
      <c r="D442" s="119">
        <v>68477</v>
      </c>
      <c r="E442" s="76"/>
      <c r="F442" s="76"/>
      <c r="G442" s="80" t="s">
        <v>59</v>
      </c>
      <c r="H442" s="80" t="s">
        <v>60</v>
      </c>
    </row>
    <row r="443" spans="1:8" ht="15.75" x14ac:dyDescent="0.25">
      <c r="A443" s="79" t="s">
        <v>1208</v>
      </c>
      <c r="B443" s="79" t="s">
        <v>4707</v>
      </c>
      <c r="C443" s="80" t="s">
        <v>53</v>
      </c>
      <c r="D443" s="119">
        <v>68467</v>
      </c>
      <c r="E443" s="76"/>
      <c r="F443" s="76"/>
      <c r="G443" s="80" t="s">
        <v>59</v>
      </c>
      <c r="H443" s="80" t="s">
        <v>60</v>
      </c>
    </row>
    <row r="444" spans="1:8" ht="15.75" x14ac:dyDescent="0.25">
      <c r="A444" s="79" t="s">
        <v>983</v>
      </c>
      <c r="B444" s="79" t="s">
        <v>4839</v>
      </c>
      <c r="C444" s="80" t="s">
        <v>603</v>
      </c>
      <c r="D444" s="119">
        <v>68414</v>
      </c>
      <c r="E444" s="119">
        <v>2000</v>
      </c>
      <c r="F444" s="80"/>
      <c r="G444" s="80" t="s">
        <v>59</v>
      </c>
      <c r="H444" s="80" t="s">
        <v>60</v>
      </c>
    </row>
    <row r="445" spans="1:8" ht="15.75" x14ac:dyDescent="0.25">
      <c r="A445" s="79" t="s">
        <v>1148</v>
      </c>
      <c r="B445" s="79" t="s">
        <v>4642</v>
      </c>
      <c r="C445" s="80" t="s">
        <v>189</v>
      </c>
      <c r="D445" s="119">
        <v>68397</v>
      </c>
      <c r="E445" s="76"/>
      <c r="F445" s="76"/>
      <c r="G445" s="80" t="s">
        <v>59</v>
      </c>
      <c r="H445" s="80" t="s">
        <v>60</v>
      </c>
    </row>
    <row r="446" spans="1:8" ht="15.75" x14ac:dyDescent="0.25">
      <c r="A446" s="79" t="s">
        <v>1003</v>
      </c>
      <c r="B446" s="79" t="s">
        <v>4578</v>
      </c>
      <c r="C446" s="80" t="s">
        <v>302</v>
      </c>
      <c r="D446" s="119">
        <v>68368</v>
      </c>
      <c r="E446" s="76"/>
      <c r="F446" s="76"/>
      <c r="G446" s="80" t="s">
        <v>14</v>
      </c>
      <c r="H446" s="80" t="s">
        <v>15</v>
      </c>
    </row>
    <row r="447" spans="1:8" ht="15.75" x14ac:dyDescent="0.25">
      <c r="A447" s="79" t="s">
        <v>1209</v>
      </c>
      <c r="B447" s="79" t="s">
        <v>4840</v>
      </c>
      <c r="C447" s="80" t="s">
        <v>493</v>
      </c>
      <c r="D447" s="119">
        <v>68363</v>
      </c>
      <c r="E447" s="76"/>
      <c r="F447" s="76"/>
      <c r="G447" s="80" t="s">
        <v>14</v>
      </c>
      <c r="H447" s="80" t="s">
        <v>15</v>
      </c>
    </row>
    <row r="448" spans="1:8" ht="15.75" x14ac:dyDescent="0.25">
      <c r="A448" s="79" t="s">
        <v>719</v>
      </c>
      <c r="B448" s="79" t="s">
        <v>4824</v>
      </c>
      <c r="C448" s="80" t="s">
        <v>211</v>
      </c>
      <c r="D448" s="119">
        <v>68330</v>
      </c>
      <c r="E448" s="76"/>
      <c r="F448" s="76"/>
      <c r="G448" s="80" t="s">
        <v>59</v>
      </c>
      <c r="H448" s="80" t="s">
        <v>60</v>
      </c>
    </row>
    <row r="449" spans="1:8" ht="15.75" x14ac:dyDescent="0.25">
      <c r="A449" s="79" t="s">
        <v>583</v>
      </c>
      <c r="B449" s="79" t="s">
        <v>4614</v>
      </c>
      <c r="C449" s="80" t="s">
        <v>270</v>
      </c>
      <c r="D449" s="119">
        <v>68175</v>
      </c>
      <c r="E449" s="76"/>
      <c r="F449" s="76"/>
      <c r="G449" s="80" t="s">
        <v>59</v>
      </c>
      <c r="H449" s="80" t="s">
        <v>60</v>
      </c>
    </row>
    <row r="450" spans="1:8" ht="15.75" x14ac:dyDescent="0.25">
      <c r="A450" s="79" t="s">
        <v>199</v>
      </c>
      <c r="B450" s="79" t="s">
        <v>4841</v>
      </c>
      <c r="C450" s="80" t="s">
        <v>221</v>
      </c>
      <c r="D450" s="119">
        <v>68142</v>
      </c>
      <c r="E450" s="76"/>
      <c r="F450" s="76"/>
      <c r="G450" s="80" t="s">
        <v>14</v>
      </c>
      <c r="H450" s="80" t="s">
        <v>15</v>
      </c>
    </row>
    <row r="451" spans="1:8" ht="15.75" x14ac:dyDescent="0.25">
      <c r="A451" s="79" t="s">
        <v>2371</v>
      </c>
      <c r="B451" s="79" t="s">
        <v>4842</v>
      </c>
      <c r="C451" s="80" t="s">
        <v>547</v>
      </c>
      <c r="D451" s="119">
        <v>68120</v>
      </c>
      <c r="E451" s="76"/>
      <c r="F451" s="76"/>
      <c r="G451" s="80" t="s">
        <v>59</v>
      </c>
      <c r="H451" s="80" t="s">
        <v>60</v>
      </c>
    </row>
    <row r="452" spans="1:8" ht="15.75" x14ac:dyDescent="0.25">
      <c r="A452" s="79" t="s">
        <v>4089</v>
      </c>
      <c r="B452" s="79" t="s">
        <v>4843</v>
      </c>
      <c r="C452" s="80" t="s">
        <v>40</v>
      </c>
      <c r="D452" s="119">
        <v>68120</v>
      </c>
      <c r="E452" s="76"/>
      <c r="F452" s="76"/>
      <c r="G452" s="80" t="s">
        <v>14</v>
      </c>
      <c r="H452" s="80" t="s">
        <v>60</v>
      </c>
    </row>
    <row r="453" spans="1:8" ht="15.75" x14ac:dyDescent="0.25">
      <c r="A453" s="79" t="s">
        <v>1708</v>
      </c>
      <c r="B453" s="79" t="s">
        <v>4844</v>
      </c>
      <c r="C453" s="80" t="s">
        <v>490</v>
      </c>
      <c r="D453" s="119">
        <v>68110</v>
      </c>
      <c r="E453" s="119">
        <v>4000</v>
      </c>
      <c r="F453" s="80"/>
      <c r="G453" s="80" t="s">
        <v>59</v>
      </c>
      <c r="H453" s="80" t="s">
        <v>60</v>
      </c>
    </row>
    <row r="454" spans="1:8" ht="15.75" x14ac:dyDescent="0.25">
      <c r="A454" s="79" t="s">
        <v>1233</v>
      </c>
      <c r="B454" s="79" t="s">
        <v>4691</v>
      </c>
      <c r="C454" s="80" t="s">
        <v>141</v>
      </c>
      <c r="D454" s="119">
        <v>68091.72</v>
      </c>
      <c r="E454" s="76"/>
      <c r="F454" s="76"/>
      <c r="G454" s="80" t="s">
        <v>59</v>
      </c>
      <c r="H454" s="80" t="s">
        <v>60</v>
      </c>
    </row>
    <row r="455" spans="1:8" ht="15.75" x14ac:dyDescent="0.25">
      <c r="A455" s="86" t="s">
        <v>2268</v>
      </c>
      <c r="B455" s="86" t="s">
        <v>4665</v>
      </c>
      <c r="C455" s="76" t="s">
        <v>120</v>
      </c>
      <c r="D455" s="118">
        <v>67893</v>
      </c>
      <c r="E455" s="76"/>
      <c r="F455" s="76"/>
      <c r="G455" s="76" t="s">
        <v>59</v>
      </c>
      <c r="H455" s="80" t="s">
        <v>60</v>
      </c>
    </row>
    <row r="456" spans="1:8" ht="15.75" x14ac:dyDescent="0.25">
      <c r="A456" s="79" t="s">
        <v>827</v>
      </c>
      <c r="B456" s="79" t="s">
        <v>4845</v>
      </c>
      <c r="C456" s="80" t="s">
        <v>120</v>
      </c>
      <c r="D456" s="119">
        <v>67837</v>
      </c>
      <c r="E456" s="76"/>
      <c r="F456" s="76"/>
      <c r="G456" s="80" t="s">
        <v>59</v>
      </c>
      <c r="H456" s="80" t="s">
        <v>60</v>
      </c>
    </row>
    <row r="457" spans="1:8" ht="15.75" x14ac:dyDescent="0.25">
      <c r="A457" s="79" t="s">
        <v>1244</v>
      </c>
      <c r="B457" s="79" t="s">
        <v>4590</v>
      </c>
      <c r="C457" s="80" t="s">
        <v>1246</v>
      </c>
      <c r="D457" s="119">
        <v>67823</v>
      </c>
      <c r="E457" s="76"/>
      <c r="F457" s="76"/>
      <c r="G457" s="80" t="s">
        <v>14</v>
      </c>
      <c r="H457" s="80" t="s">
        <v>121</v>
      </c>
    </row>
    <row r="458" spans="1:8" ht="15.75" x14ac:dyDescent="0.25">
      <c r="A458" s="79" t="s">
        <v>986</v>
      </c>
      <c r="B458" s="79" t="s">
        <v>4846</v>
      </c>
      <c r="C458" s="80" t="s">
        <v>547</v>
      </c>
      <c r="D458" s="119">
        <v>67790</v>
      </c>
      <c r="E458" s="76"/>
      <c r="F458" s="76"/>
      <c r="G458" s="80" t="s">
        <v>59</v>
      </c>
      <c r="H458" s="80" t="s">
        <v>60</v>
      </c>
    </row>
    <row r="459" spans="1:8" ht="15.75" x14ac:dyDescent="0.25">
      <c r="A459" s="86" t="s">
        <v>645</v>
      </c>
      <c r="B459" s="86" t="s">
        <v>4847</v>
      </c>
      <c r="C459" s="76" t="s">
        <v>297</v>
      </c>
      <c r="D459" s="118">
        <v>67762</v>
      </c>
      <c r="E459" s="76"/>
      <c r="F459" s="76"/>
      <c r="G459" s="76" t="s">
        <v>59</v>
      </c>
      <c r="H459" s="80" t="s">
        <v>60</v>
      </c>
    </row>
    <row r="460" spans="1:8" ht="15.75" x14ac:dyDescent="0.25">
      <c r="A460" s="86" t="s">
        <v>759</v>
      </c>
      <c r="B460" s="86" t="s">
        <v>4608</v>
      </c>
      <c r="C460" s="76" t="s">
        <v>463</v>
      </c>
      <c r="D460" s="118">
        <v>67680</v>
      </c>
      <c r="E460" s="80"/>
      <c r="F460" s="80"/>
      <c r="G460" s="76" t="s">
        <v>14</v>
      </c>
      <c r="H460" s="76" t="s">
        <v>15</v>
      </c>
    </row>
    <row r="461" spans="1:8" ht="15.75" x14ac:dyDescent="0.25">
      <c r="A461" s="79" t="s">
        <v>1002</v>
      </c>
      <c r="B461" s="79" t="s">
        <v>4702</v>
      </c>
      <c r="C461" s="80" t="s">
        <v>501</v>
      </c>
      <c r="D461" s="119">
        <v>67631</v>
      </c>
      <c r="E461" s="76"/>
      <c r="F461" s="76"/>
      <c r="G461" s="80" t="s">
        <v>59</v>
      </c>
      <c r="H461" s="80" t="s">
        <v>60</v>
      </c>
    </row>
    <row r="462" spans="1:8" ht="15.75" x14ac:dyDescent="0.25">
      <c r="A462" s="79" t="s">
        <v>1315</v>
      </c>
      <c r="B462" s="79" t="s">
        <v>4580</v>
      </c>
      <c r="C462" s="80" t="s">
        <v>570</v>
      </c>
      <c r="D462" s="119">
        <v>67620</v>
      </c>
      <c r="E462" s="76"/>
      <c r="F462" s="76"/>
      <c r="G462" s="80" t="s">
        <v>14</v>
      </c>
      <c r="H462" s="80" t="s">
        <v>15</v>
      </c>
    </row>
    <row r="463" spans="1:8" ht="15.75" x14ac:dyDescent="0.25">
      <c r="A463" s="79" t="s">
        <v>964</v>
      </c>
      <c r="B463" s="79" t="s">
        <v>4848</v>
      </c>
      <c r="C463" s="80" t="s">
        <v>297</v>
      </c>
      <c r="D463" s="119">
        <v>67619</v>
      </c>
      <c r="E463" s="76"/>
      <c r="F463" s="76"/>
      <c r="G463" s="80" t="s">
        <v>14</v>
      </c>
      <c r="H463" s="80" t="s">
        <v>15</v>
      </c>
    </row>
    <row r="464" spans="1:8" ht="15.75" x14ac:dyDescent="0.25">
      <c r="A464" s="79" t="s">
        <v>209</v>
      </c>
      <c r="B464" s="79" t="s">
        <v>4571</v>
      </c>
      <c r="C464" s="80" t="s">
        <v>120</v>
      </c>
      <c r="D464" s="119">
        <v>67545</v>
      </c>
      <c r="E464" s="119">
        <v>6000</v>
      </c>
      <c r="F464" s="80"/>
      <c r="G464" s="80" t="s">
        <v>59</v>
      </c>
      <c r="H464" s="80" t="s">
        <v>60</v>
      </c>
    </row>
    <row r="465" spans="1:8" ht="15.75" x14ac:dyDescent="0.25">
      <c r="A465" s="86" t="s">
        <v>303</v>
      </c>
      <c r="B465" s="86" t="s">
        <v>4675</v>
      </c>
      <c r="C465" s="76" t="s">
        <v>658</v>
      </c>
      <c r="D465" s="118">
        <v>67443</v>
      </c>
      <c r="E465" s="80"/>
      <c r="F465" s="80"/>
      <c r="G465" s="76" t="s">
        <v>14</v>
      </c>
      <c r="H465" s="76" t="s">
        <v>15</v>
      </c>
    </row>
    <row r="466" spans="1:8" ht="15.75" x14ac:dyDescent="0.25">
      <c r="A466" s="86" t="s">
        <v>924</v>
      </c>
      <c r="B466" s="86" t="s">
        <v>4849</v>
      </c>
      <c r="C466" s="76" t="s">
        <v>163</v>
      </c>
      <c r="D466" s="118">
        <v>67422</v>
      </c>
      <c r="E466" s="76"/>
      <c r="F466" s="76"/>
      <c r="G466" s="76" t="s">
        <v>59</v>
      </c>
      <c r="H466" s="80" t="s">
        <v>60</v>
      </c>
    </row>
    <row r="467" spans="1:8" ht="15.75" x14ac:dyDescent="0.25">
      <c r="A467" s="79" t="s">
        <v>3945</v>
      </c>
      <c r="B467" s="79" t="s">
        <v>4577</v>
      </c>
      <c r="C467" s="80" t="s">
        <v>1889</v>
      </c>
      <c r="D467" s="119">
        <v>67421</v>
      </c>
      <c r="E467" s="119">
        <v>2500</v>
      </c>
      <c r="F467" s="80"/>
      <c r="G467" s="80" t="s">
        <v>59</v>
      </c>
      <c r="H467" s="80" t="s">
        <v>60</v>
      </c>
    </row>
    <row r="468" spans="1:8" ht="15.75" x14ac:dyDescent="0.25">
      <c r="A468" s="79" t="s">
        <v>1277</v>
      </c>
      <c r="B468" s="79" t="s">
        <v>4550</v>
      </c>
      <c r="C468" s="80" t="s">
        <v>1279</v>
      </c>
      <c r="D468" s="119">
        <v>67274</v>
      </c>
      <c r="E468" s="80"/>
      <c r="F468" s="80"/>
      <c r="G468" s="80" t="s">
        <v>59</v>
      </c>
      <c r="H468" s="80" t="s">
        <v>60</v>
      </c>
    </row>
    <row r="469" spans="1:8" ht="15.75" x14ac:dyDescent="0.25">
      <c r="A469" s="79" t="s">
        <v>912</v>
      </c>
      <c r="B469" s="79" t="s">
        <v>4740</v>
      </c>
      <c r="C469" s="80" t="s">
        <v>120</v>
      </c>
      <c r="D469" s="119">
        <v>67253</v>
      </c>
      <c r="E469" s="76"/>
      <c r="F469" s="76"/>
      <c r="G469" s="80" t="s">
        <v>59</v>
      </c>
      <c r="H469" s="80" t="s">
        <v>60</v>
      </c>
    </row>
    <row r="470" spans="1:8" ht="15.75" x14ac:dyDescent="0.25">
      <c r="A470" s="79" t="s">
        <v>859</v>
      </c>
      <c r="B470" s="79" t="s">
        <v>4850</v>
      </c>
      <c r="C470" s="80" t="s">
        <v>189</v>
      </c>
      <c r="D470" s="119">
        <v>67186</v>
      </c>
      <c r="E470" s="119">
        <v>1000</v>
      </c>
      <c r="F470" s="80"/>
      <c r="G470" s="80" t="s">
        <v>14</v>
      </c>
      <c r="H470" s="80" t="s">
        <v>15</v>
      </c>
    </row>
    <row r="471" spans="1:8" ht="15.75" x14ac:dyDescent="0.25">
      <c r="A471" s="79" t="s">
        <v>467</v>
      </c>
      <c r="B471" s="79" t="s">
        <v>4851</v>
      </c>
      <c r="C471" s="80" t="s">
        <v>141</v>
      </c>
      <c r="D471" s="119">
        <v>67120</v>
      </c>
      <c r="E471" s="76"/>
      <c r="F471" s="76"/>
      <c r="G471" s="80" t="s">
        <v>59</v>
      </c>
      <c r="H471" s="80" t="s">
        <v>60</v>
      </c>
    </row>
    <row r="472" spans="1:8" ht="15.75" x14ac:dyDescent="0.25">
      <c r="A472" s="79" t="s">
        <v>1009</v>
      </c>
      <c r="B472" s="79" t="s">
        <v>4852</v>
      </c>
      <c r="C472" s="80" t="s">
        <v>459</v>
      </c>
      <c r="D472" s="119">
        <v>67079</v>
      </c>
      <c r="E472" s="76"/>
      <c r="F472" s="76"/>
      <c r="G472" s="80" t="s">
        <v>14</v>
      </c>
      <c r="H472" s="80" t="s">
        <v>15</v>
      </c>
    </row>
    <row r="473" spans="1:8" ht="15.75" x14ac:dyDescent="0.25">
      <c r="A473" s="86" t="s">
        <v>751</v>
      </c>
      <c r="B473" s="86" t="s">
        <v>4613</v>
      </c>
      <c r="C473" s="76" t="s">
        <v>189</v>
      </c>
      <c r="D473" s="118">
        <v>67020</v>
      </c>
      <c r="E473" s="76"/>
      <c r="F473" s="76"/>
      <c r="G473" s="76" t="s">
        <v>14</v>
      </c>
      <c r="H473" s="76" t="s">
        <v>15</v>
      </c>
    </row>
    <row r="474" spans="1:8" ht="15.75" x14ac:dyDescent="0.25">
      <c r="A474" s="86" t="s">
        <v>4325</v>
      </c>
      <c r="B474" s="86" t="s">
        <v>4595</v>
      </c>
      <c r="C474" s="76" t="s">
        <v>93</v>
      </c>
      <c r="D474" s="118">
        <v>67000</v>
      </c>
      <c r="E474" s="76"/>
      <c r="F474" s="76"/>
      <c r="G474" s="76" t="s">
        <v>59</v>
      </c>
      <c r="H474" s="80" t="s">
        <v>60</v>
      </c>
    </row>
    <row r="475" spans="1:8" ht="15.75" x14ac:dyDescent="0.25">
      <c r="A475" s="79" t="s">
        <v>921</v>
      </c>
      <c r="B475" s="79" t="s">
        <v>4853</v>
      </c>
      <c r="C475" s="80" t="s">
        <v>93</v>
      </c>
      <c r="D475" s="119">
        <v>66981</v>
      </c>
      <c r="E475" s="119">
        <v>2000</v>
      </c>
      <c r="F475" s="80"/>
      <c r="G475" s="80" t="s">
        <v>59</v>
      </c>
      <c r="H475" s="80" t="s">
        <v>60</v>
      </c>
    </row>
    <row r="476" spans="1:8" ht="15.75" x14ac:dyDescent="0.25">
      <c r="A476" s="79" t="s">
        <v>3920</v>
      </c>
      <c r="B476" s="79" t="s">
        <v>4854</v>
      </c>
      <c r="C476" s="80" t="s">
        <v>456</v>
      </c>
      <c r="D476" s="119">
        <v>66867</v>
      </c>
      <c r="E476" s="76"/>
      <c r="F476" s="76"/>
      <c r="G476" s="80" t="s">
        <v>14</v>
      </c>
      <c r="H476" s="80" t="s">
        <v>15</v>
      </c>
    </row>
    <row r="477" spans="1:8" ht="15.75" x14ac:dyDescent="0.25">
      <c r="A477" s="79" t="s">
        <v>1051</v>
      </c>
      <c r="B477" s="79" t="s">
        <v>4819</v>
      </c>
      <c r="C477" s="80" t="s">
        <v>766</v>
      </c>
      <c r="D477" s="119">
        <v>66821</v>
      </c>
      <c r="E477" s="76"/>
      <c r="F477" s="76"/>
      <c r="G477" s="80" t="s">
        <v>14</v>
      </c>
      <c r="H477" s="80" t="s">
        <v>15</v>
      </c>
    </row>
    <row r="478" spans="1:8" ht="15.75" x14ac:dyDescent="0.25">
      <c r="A478" s="79" t="s">
        <v>1023</v>
      </c>
      <c r="B478" s="79" t="s">
        <v>4579</v>
      </c>
      <c r="C478" s="80" t="s">
        <v>508</v>
      </c>
      <c r="D478" s="119">
        <v>66817</v>
      </c>
      <c r="E478" s="76"/>
      <c r="F478" s="76"/>
      <c r="G478" s="80" t="s">
        <v>14</v>
      </c>
      <c r="H478" s="80" t="s">
        <v>15</v>
      </c>
    </row>
    <row r="479" spans="1:8" ht="15.75" x14ac:dyDescent="0.25">
      <c r="A479" s="79" t="s">
        <v>882</v>
      </c>
      <c r="B479" s="79" t="s">
        <v>4635</v>
      </c>
      <c r="C479" s="80" t="s">
        <v>463</v>
      </c>
      <c r="D479" s="119">
        <v>66803</v>
      </c>
      <c r="E479" s="76"/>
      <c r="F479" s="76"/>
      <c r="G479" s="80" t="s">
        <v>59</v>
      </c>
      <c r="H479" s="80" t="s">
        <v>60</v>
      </c>
    </row>
    <row r="480" spans="1:8" ht="15.75" x14ac:dyDescent="0.25">
      <c r="A480" s="79" t="s">
        <v>720</v>
      </c>
      <c r="B480" s="79" t="s">
        <v>4577</v>
      </c>
      <c r="C480" s="80" t="s">
        <v>380</v>
      </c>
      <c r="D480" s="119">
        <v>66786</v>
      </c>
      <c r="E480" s="76"/>
      <c r="F480" s="76"/>
      <c r="G480" s="80" t="s">
        <v>59</v>
      </c>
      <c r="H480" s="80" t="s">
        <v>60</v>
      </c>
    </row>
    <row r="481" spans="1:8" ht="15.75" x14ac:dyDescent="0.25">
      <c r="A481" s="79" t="s">
        <v>2479</v>
      </c>
      <c r="B481" s="79" t="s">
        <v>4855</v>
      </c>
      <c r="C481" s="80" t="s">
        <v>373</v>
      </c>
      <c r="D481" s="119">
        <v>66760</v>
      </c>
      <c r="E481" s="76"/>
      <c r="F481" s="76"/>
      <c r="G481" s="80" t="s">
        <v>14</v>
      </c>
      <c r="H481" s="80" t="s">
        <v>121</v>
      </c>
    </row>
    <row r="482" spans="1:8" ht="15.75" x14ac:dyDescent="0.25">
      <c r="A482" s="79" t="s">
        <v>978</v>
      </c>
      <c r="B482" s="79" t="s">
        <v>4577</v>
      </c>
      <c r="C482" s="80" t="s">
        <v>309</v>
      </c>
      <c r="D482" s="119">
        <v>66620</v>
      </c>
      <c r="E482" s="76"/>
      <c r="F482" s="76"/>
      <c r="G482" s="80" t="s">
        <v>14</v>
      </c>
      <c r="H482" s="80" t="s">
        <v>15</v>
      </c>
    </row>
    <row r="483" spans="1:8" ht="15.75" x14ac:dyDescent="0.25">
      <c r="A483" s="79" t="s">
        <v>989</v>
      </c>
      <c r="B483" s="79" t="s">
        <v>4856</v>
      </c>
      <c r="C483" s="80" t="s">
        <v>309</v>
      </c>
      <c r="D483" s="119">
        <v>66620</v>
      </c>
      <c r="E483" s="76"/>
      <c r="F483" s="76"/>
      <c r="G483" s="80" t="s">
        <v>59</v>
      </c>
      <c r="H483" s="80" t="s">
        <v>60</v>
      </c>
    </row>
    <row r="484" spans="1:8" ht="15.75" x14ac:dyDescent="0.25">
      <c r="A484" s="79" t="s">
        <v>952</v>
      </c>
      <c r="B484" s="79" t="s">
        <v>4638</v>
      </c>
      <c r="C484" s="80" t="s">
        <v>4857</v>
      </c>
      <c r="D484" s="119">
        <v>66577</v>
      </c>
      <c r="E484" s="76"/>
      <c r="F484" s="76"/>
      <c r="G484" s="80" t="s">
        <v>14</v>
      </c>
      <c r="H484" s="80" t="s">
        <v>15</v>
      </c>
    </row>
    <row r="485" spans="1:8" ht="15.75" x14ac:dyDescent="0.25">
      <c r="A485" s="86" t="s">
        <v>1251</v>
      </c>
      <c r="B485" s="86" t="s">
        <v>4718</v>
      </c>
      <c r="C485" s="76" t="s">
        <v>141</v>
      </c>
      <c r="D485" s="118">
        <v>66537</v>
      </c>
      <c r="E485" s="80"/>
      <c r="F485" s="80"/>
      <c r="G485" s="76" t="s">
        <v>14</v>
      </c>
      <c r="H485" s="76" t="s">
        <v>15</v>
      </c>
    </row>
    <row r="486" spans="1:8" ht="15.75" x14ac:dyDescent="0.25">
      <c r="A486" s="79" t="s">
        <v>995</v>
      </c>
      <c r="B486" s="79" t="s">
        <v>4638</v>
      </c>
      <c r="C486" s="80" t="s">
        <v>53</v>
      </c>
      <c r="D486" s="119">
        <v>66427</v>
      </c>
      <c r="E486" s="76"/>
      <c r="F486" s="76"/>
      <c r="G486" s="80" t="s">
        <v>14</v>
      </c>
      <c r="H486" s="80" t="s">
        <v>15</v>
      </c>
    </row>
    <row r="487" spans="1:8" ht="15.75" x14ac:dyDescent="0.25">
      <c r="A487" s="79" t="s">
        <v>1310</v>
      </c>
      <c r="B487" s="79" t="s">
        <v>4665</v>
      </c>
      <c r="C487" s="80" t="s">
        <v>706</v>
      </c>
      <c r="D487" s="119">
        <v>66427</v>
      </c>
      <c r="E487" s="76"/>
      <c r="F487" s="76"/>
      <c r="G487" s="80" t="s">
        <v>14</v>
      </c>
      <c r="H487" s="80" t="s">
        <v>15</v>
      </c>
    </row>
    <row r="488" spans="1:8" ht="15.75" x14ac:dyDescent="0.25">
      <c r="A488" s="86" t="s">
        <v>4759</v>
      </c>
      <c r="B488" s="86" t="s">
        <v>4569</v>
      </c>
      <c r="C488" s="76" t="s">
        <v>962</v>
      </c>
      <c r="D488" s="118">
        <v>66385</v>
      </c>
      <c r="E488" s="76"/>
      <c r="F488" s="76"/>
      <c r="G488" s="76" t="s">
        <v>59</v>
      </c>
      <c r="H488" s="80" t="s">
        <v>60</v>
      </c>
    </row>
    <row r="489" spans="1:8" ht="15.75" x14ac:dyDescent="0.25">
      <c r="A489" s="86" t="s">
        <v>967</v>
      </c>
      <c r="B489" s="86" t="s">
        <v>4605</v>
      </c>
      <c r="C489" s="76" t="s">
        <v>270</v>
      </c>
      <c r="D489" s="118">
        <v>66270</v>
      </c>
      <c r="E489" s="76"/>
      <c r="F489" s="76"/>
      <c r="G489" s="76" t="s">
        <v>14</v>
      </c>
      <c r="H489" s="76" t="s">
        <v>15</v>
      </c>
    </row>
    <row r="490" spans="1:8" ht="15.75" x14ac:dyDescent="0.25">
      <c r="A490" s="79" t="s">
        <v>165</v>
      </c>
      <c r="B490" s="79" t="s">
        <v>4858</v>
      </c>
      <c r="C490" s="80" t="s">
        <v>706</v>
      </c>
      <c r="D490" s="119">
        <v>66160</v>
      </c>
      <c r="E490" s="119">
        <v>8000</v>
      </c>
      <c r="F490" s="80"/>
      <c r="G490" s="80" t="s">
        <v>59</v>
      </c>
      <c r="H490" s="80" t="s">
        <v>60</v>
      </c>
    </row>
    <row r="491" spans="1:8" ht="15.75" x14ac:dyDescent="0.25">
      <c r="A491" s="86" t="s">
        <v>580</v>
      </c>
      <c r="B491" s="86" t="s">
        <v>4566</v>
      </c>
      <c r="C491" s="76" t="s">
        <v>514</v>
      </c>
      <c r="D491" s="118">
        <v>66151</v>
      </c>
      <c r="E491" s="76"/>
      <c r="F491" s="76"/>
      <c r="G491" s="76" t="s">
        <v>59</v>
      </c>
      <c r="H491" s="80" t="s">
        <v>60</v>
      </c>
    </row>
    <row r="492" spans="1:8" ht="15.75" x14ac:dyDescent="0.25">
      <c r="A492" s="86" t="s">
        <v>663</v>
      </c>
      <c r="B492" s="86" t="s">
        <v>4859</v>
      </c>
      <c r="C492" s="76" t="s">
        <v>321</v>
      </c>
      <c r="D492" s="118">
        <v>66120</v>
      </c>
      <c r="E492" s="76"/>
      <c r="F492" s="76"/>
      <c r="G492" s="76" t="s">
        <v>59</v>
      </c>
      <c r="H492" s="80" t="s">
        <v>60</v>
      </c>
    </row>
    <row r="493" spans="1:8" ht="15.75" x14ac:dyDescent="0.25">
      <c r="A493" s="79" t="s">
        <v>1024</v>
      </c>
      <c r="B493" s="79" t="s">
        <v>4860</v>
      </c>
      <c r="C493" s="80" t="s">
        <v>2582</v>
      </c>
      <c r="D493" s="119">
        <v>66087</v>
      </c>
      <c r="E493" s="76"/>
      <c r="F493" s="76"/>
      <c r="G493" s="80" t="s">
        <v>59</v>
      </c>
      <c r="H493" s="80" t="s">
        <v>60</v>
      </c>
    </row>
    <row r="494" spans="1:8" ht="15.75" x14ac:dyDescent="0.25">
      <c r="A494" s="86" t="s">
        <v>952</v>
      </c>
      <c r="B494" s="86" t="s">
        <v>4584</v>
      </c>
      <c r="C494" s="76" t="s">
        <v>93</v>
      </c>
      <c r="D494" s="118">
        <v>66034</v>
      </c>
      <c r="E494" s="76"/>
      <c r="F494" s="76"/>
      <c r="G494" s="76" t="s">
        <v>14</v>
      </c>
      <c r="H494" s="76" t="s">
        <v>15</v>
      </c>
    </row>
    <row r="495" spans="1:8" ht="15.75" x14ac:dyDescent="0.25">
      <c r="A495" s="79" t="s">
        <v>3572</v>
      </c>
      <c r="B495" s="79" t="s">
        <v>4742</v>
      </c>
      <c r="C495" s="80" t="s">
        <v>93</v>
      </c>
      <c r="D495" s="119">
        <v>65982</v>
      </c>
      <c r="E495" s="76"/>
      <c r="F495" s="76"/>
      <c r="G495" s="80" t="s">
        <v>14</v>
      </c>
      <c r="H495" s="80" t="s">
        <v>121</v>
      </c>
    </row>
    <row r="496" spans="1:8" ht="15.75" x14ac:dyDescent="0.25">
      <c r="A496" s="79" t="s">
        <v>1024</v>
      </c>
      <c r="B496" s="79" t="s">
        <v>4861</v>
      </c>
      <c r="C496" s="80" t="s">
        <v>2582</v>
      </c>
      <c r="D496" s="119">
        <v>65922</v>
      </c>
      <c r="E496" s="76"/>
      <c r="F496" s="76"/>
      <c r="G496" s="80" t="s">
        <v>59</v>
      </c>
      <c r="H496" s="80" t="s">
        <v>60</v>
      </c>
    </row>
    <row r="497" spans="1:8" ht="15.75" x14ac:dyDescent="0.25">
      <c r="A497" s="79" t="s">
        <v>763</v>
      </c>
      <c r="B497" s="79" t="s">
        <v>4862</v>
      </c>
      <c r="C497" s="80" t="s">
        <v>766</v>
      </c>
      <c r="D497" s="119">
        <v>65907</v>
      </c>
      <c r="E497" s="119">
        <v>2500</v>
      </c>
      <c r="F497" s="80"/>
      <c r="G497" s="80" t="s">
        <v>59</v>
      </c>
      <c r="H497" s="80" t="s">
        <v>60</v>
      </c>
    </row>
    <row r="498" spans="1:8" ht="15.75" x14ac:dyDescent="0.25">
      <c r="A498" s="86" t="s">
        <v>3557</v>
      </c>
      <c r="B498" s="86" t="s">
        <v>4651</v>
      </c>
      <c r="C498" s="76" t="s">
        <v>2582</v>
      </c>
      <c r="D498" s="118">
        <v>65904</v>
      </c>
      <c r="E498" s="76"/>
      <c r="F498" s="76"/>
      <c r="G498" s="76" t="s">
        <v>59</v>
      </c>
      <c r="H498" s="80" t="s">
        <v>60</v>
      </c>
    </row>
    <row r="499" spans="1:8" ht="15.75" x14ac:dyDescent="0.25">
      <c r="A499" s="86" t="s">
        <v>3544</v>
      </c>
      <c r="B499" s="86" t="s">
        <v>4863</v>
      </c>
      <c r="C499" s="76" t="s">
        <v>385</v>
      </c>
      <c r="D499" s="118">
        <v>65869</v>
      </c>
      <c r="E499" s="76"/>
      <c r="F499" s="76"/>
      <c r="G499" s="76" t="s">
        <v>14</v>
      </c>
      <c r="H499" s="76" t="s">
        <v>15</v>
      </c>
    </row>
    <row r="500" spans="1:8" ht="15.75" x14ac:dyDescent="0.25">
      <c r="A500" s="79" t="s">
        <v>1038</v>
      </c>
      <c r="B500" s="79" t="s">
        <v>4864</v>
      </c>
      <c r="C500" s="80" t="s">
        <v>456</v>
      </c>
      <c r="D500" s="119">
        <v>65864</v>
      </c>
      <c r="E500" s="76"/>
      <c r="F500" s="76"/>
      <c r="G500" s="80" t="s">
        <v>14</v>
      </c>
      <c r="H500" s="80" t="s">
        <v>15</v>
      </c>
    </row>
    <row r="501" spans="1:8" ht="15.75" x14ac:dyDescent="0.25">
      <c r="A501" s="86" t="s">
        <v>4331</v>
      </c>
      <c r="B501" s="86" t="s">
        <v>4635</v>
      </c>
      <c r="C501" s="76" t="s">
        <v>93</v>
      </c>
      <c r="D501" s="118">
        <v>65773</v>
      </c>
      <c r="E501" s="76"/>
      <c r="F501" s="76"/>
      <c r="G501" s="76" t="s">
        <v>59</v>
      </c>
      <c r="H501" s="80" t="s">
        <v>60</v>
      </c>
    </row>
    <row r="502" spans="1:8" ht="15.75" x14ac:dyDescent="0.25">
      <c r="A502" s="79" t="s">
        <v>3574</v>
      </c>
      <c r="B502" s="79" t="s">
        <v>4711</v>
      </c>
      <c r="C502" s="80" t="s">
        <v>321</v>
      </c>
      <c r="D502" s="119">
        <v>65770</v>
      </c>
      <c r="E502" s="80"/>
      <c r="F502" s="80"/>
      <c r="G502" s="80" t="s">
        <v>14</v>
      </c>
      <c r="H502" s="80" t="s">
        <v>7373</v>
      </c>
    </row>
    <row r="503" spans="1:8" ht="15.75" x14ac:dyDescent="0.25">
      <c r="A503" s="79" t="s">
        <v>756</v>
      </c>
      <c r="B503" s="79" t="s">
        <v>4865</v>
      </c>
      <c r="C503" s="80" t="s">
        <v>57</v>
      </c>
      <c r="D503" s="119">
        <v>65725</v>
      </c>
      <c r="E503" s="76"/>
      <c r="F503" s="76"/>
      <c r="G503" s="80" t="s">
        <v>59</v>
      </c>
      <c r="H503" s="80" t="s">
        <v>60</v>
      </c>
    </row>
    <row r="504" spans="1:8" ht="15.75" x14ac:dyDescent="0.25">
      <c r="A504" s="79" t="s">
        <v>987</v>
      </c>
      <c r="B504" s="79" t="s">
        <v>4866</v>
      </c>
      <c r="C504" s="80" t="s">
        <v>514</v>
      </c>
      <c r="D504" s="119">
        <v>65724</v>
      </c>
      <c r="E504" s="76"/>
      <c r="F504" s="76"/>
      <c r="G504" s="80" t="s">
        <v>59</v>
      </c>
      <c r="H504" s="80" t="s">
        <v>60</v>
      </c>
    </row>
    <row r="505" spans="1:8" ht="15.75" x14ac:dyDescent="0.25">
      <c r="A505" s="79" t="s">
        <v>608</v>
      </c>
      <c r="B505" s="79" t="s">
        <v>4867</v>
      </c>
      <c r="C505" s="80" t="s">
        <v>1579</v>
      </c>
      <c r="D505" s="119">
        <v>65699</v>
      </c>
      <c r="E505" s="119">
        <v>12000</v>
      </c>
      <c r="F505" s="80"/>
      <c r="G505" s="80" t="s">
        <v>59</v>
      </c>
      <c r="H505" s="80" t="s">
        <v>60</v>
      </c>
    </row>
    <row r="506" spans="1:8" ht="15.75" x14ac:dyDescent="0.25">
      <c r="A506" s="79" t="s">
        <v>4868</v>
      </c>
      <c r="B506" s="79" t="s">
        <v>4553</v>
      </c>
      <c r="C506" s="80" t="s">
        <v>547</v>
      </c>
      <c r="D506" s="119">
        <v>65650</v>
      </c>
      <c r="E506" s="76"/>
      <c r="F506" s="76"/>
      <c r="G506" s="80" t="s">
        <v>14</v>
      </c>
      <c r="H506" s="80" t="s">
        <v>15</v>
      </c>
    </row>
    <row r="507" spans="1:8" ht="15.75" x14ac:dyDescent="0.25">
      <c r="A507" s="79" t="s">
        <v>458</v>
      </c>
      <c r="B507" s="79" t="s">
        <v>4869</v>
      </c>
      <c r="C507" s="80" t="s">
        <v>189</v>
      </c>
      <c r="D507" s="119">
        <v>65638</v>
      </c>
      <c r="E507" s="76"/>
      <c r="F507" s="76"/>
      <c r="G507" s="80" t="s">
        <v>59</v>
      </c>
      <c r="H507" s="80" t="s">
        <v>60</v>
      </c>
    </row>
    <row r="508" spans="1:8" ht="15.75" x14ac:dyDescent="0.25">
      <c r="A508" s="86" t="s">
        <v>1879</v>
      </c>
      <c r="B508" s="86" t="s">
        <v>4731</v>
      </c>
      <c r="C508" s="76" t="s">
        <v>392</v>
      </c>
      <c r="D508" s="118">
        <v>65615</v>
      </c>
      <c r="E508" s="76"/>
      <c r="F508" s="76"/>
      <c r="G508" s="76" t="s">
        <v>59</v>
      </c>
      <c r="H508" s="80" t="s">
        <v>60</v>
      </c>
    </row>
    <row r="509" spans="1:8" ht="15.75" x14ac:dyDescent="0.25">
      <c r="A509" s="79" t="s">
        <v>594</v>
      </c>
      <c r="B509" s="79" t="s">
        <v>4870</v>
      </c>
      <c r="C509" s="80" t="s">
        <v>120</v>
      </c>
      <c r="D509" s="119">
        <v>65570</v>
      </c>
      <c r="E509" s="119">
        <v>15198</v>
      </c>
      <c r="F509" s="80"/>
      <c r="G509" s="80" t="s">
        <v>14</v>
      </c>
      <c r="H509" s="80" t="s">
        <v>15</v>
      </c>
    </row>
    <row r="510" spans="1:8" ht="15.75" x14ac:dyDescent="0.25">
      <c r="A510" s="79" t="s">
        <v>4329</v>
      </c>
      <c r="B510" s="79" t="s">
        <v>4871</v>
      </c>
      <c r="C510" s="80" t="s">
        <v>789</v>
      </c>
      <c r="D510" s="119">
        <v>65402</v>
      </c>
      <c r="E510" s="76"/>
      <c r="F510" s="76"/>
      <c r="G510" s="80" t="s">
        <v>59</v>
      </c>
      <c r="H510" s="80" t="s">
        <v>60</v>
      </c>
    </row>
    <row r="511" spans="1:8" ht="15.75" x14ac:dyDescent="0.25">
      <c r="A511" s="86" t="s">
        <v>1351</v>
      </c>
      <c r="B511" s="86" t="s">
        <v>4872</v>
      </c>
      <c r="C511" s="76" t="s">
        <v>4873</v>
      </c>
      <c r="D511" s="118">
        <v>65374</v>
      </c>
      <c r="E511" s="76"/>
      <c r="F511" s="76"/>
      <c r="G511" s="76" t="s">
        <v>59</v>
      </c>
      <c r="H511" s="80" t="s">
        <v>60</v>
      </c>
    </row>
    <row r="512" spans="1:8" ht="15.75" x14ac:dyDescent="0.25">
      <c r="A512" s="79" t="s">
        <v>1107</v>
      </c>
      <c r="B512" s="79" t="s">
        <v>4874</v>
      </c>
      <c r="C512" s="80" t="s">
        <v>497</v>
      </c>
      <c r="D512" s="119">
        <v>65246.82</v>
      </c>
      <c r="E512" s="119">
        <v>6000</v>
      </c>
      <c r="F512" s="80"/>
      <c r="G512" s="80" t="s">
        <v>59</v>
      </c>
      <c r="H512" s="80" t="s">
        <v>60</v>
      </c>
    </row>
    <row r="513" spans="1:8" ht="15.75" x14ac:dyDescent="0.25">
      <c r="A513" s="79" t="s">
        <v>1212</v>
      </c>
      <c r="B513" s="79" t="s">
        <v>4634</v>
      </c>
      <c r="C513" s="80" t="s">
        <v>2582</v>
      </c>
      <c r="D513" s="119">
        <v>65245</v>
      </c>
      <c r="E513" s="76"/>
      <c r="F513" s="76"/>
      <c r="G513" s="80" t="s">
        <v>59</v>
      </c>
      <c r="H513" s="80" t="s">
        <v>60</v>
      </c>
    </row>
    <row r="514" spans="1:8" ht="15.75" x14ac:dyDescent="0.25">
      <c r="A514" s="79" t="s">
        <v>488</v>
      </c>
      <c r="B514" s="79" t="s">
        <v>4675</v>
      </c>
      <c r="C514" s="80" t="s">
        <v>463</v>
      </c>
      <c r="D514" s="119">
        <v>65148</v>
      </c>
      <c r="E514" s="76"/>
      <c r="F514" s="76"/>
      <c r="G514" s="80" t="s">
        <v>59</v>
      </c>
      <c r="H514" s="80" t="s">
        <v>60</v>
      </c>
    </row>
    <row r="515" spans="1:8" ht="15.75" x14ac:dyDescent="0.25">
      <c r="A515" s="79" t="s">
        <v>1349</v>
      </c>
      <c r="B515" s="79" t="s">
        <v>4742</v>
      </c>
      <c r="C515" s="80" t="s">
        <v>53</v>
      </c>
      <c r="D515" s="119">
        <v>65146</v>
      </c>
      <c r="E515" s="76"/>
      <c r="F515" s="76"/>
      <c r="G515" s="80" t="s">
        <v>59</v>
      </c>
      <c r="H515" s="80" t="s">
        <v>60</v>
      </c>
    </row>
    <row r="516" spans="1:8" ht="15.75" x14ac:dyDescent="0.25">
      <c r="A516" s="79" t="s">
        <v>837</v>
      </c>
      <c r="B516" s="79" t="s">
        <v>4875</v>
      </c>
      <c r="C516" s="80" t="s">
        <v>57</v>
      </c>
      <c r="D516" s="119">
        <v>65123</v>
      </c>
      <c r="E516" s="119">
        <v>6000</v>
      </c>
      <c r="F516" s="80"/>
      <c r="G516" s="80" t="s">
        <v>14</v>
      </c>
      <c r="H516" s="80" t="s">
        <v>15</v>
      </c>
    </row>
    <row r="517" spans="1:8" ht="15.75" x14ac:dyDescent="0.25">
      <c r="A517" s="86" t="s">
        <v>3103</v>
      </c>
      <c r="B517" s="86" t="s">
        <v>4876</v>
      </c>
      <c r="C517" s="76" t="s">
        <v>93</v>
      </c>
      <c r="D517" s="118">
        <v>65073</v>
      </c>
      <c r="E517" s="76"/>
      <c r="F517" s="76"/>
      <c r="G517" s="76" t="s">
        <v>59</v>
      </c>
      <c r="H517" s="80" t="s">
        <v>60</v>
      </c>
    </row>
    <row r="518" spans="1:8" ht="15.75" x14ac:dyDescent="0.25">
      <c r="A518" s="79" t="s">
        <v>1296</v>
      </c>
      <c r="B518" s="79" t="s">
        <v>4877</v>
      </c>
      <c r="C518" s="80" t="s">
        <v>53</v>
      </c>
      <c r="D518" s="119">
        <v>65056</v>
      </c>
      <c r="E518" s="76"/>
      <c r="F518" s="76"/>
      <c r="G518" s="80" t="s">
        <v>14</v>
      </c>
      <c r="H518" s="80" t="s">
        <v>15</v>
      </c>
    </row>
    <row r="519" spans="1:8" ht="15.75" x14ac:dyDescent="0.25">
      <c r="A519" s="79" t="s">
        <v>935</v>
      </c>
      <c r="B519" s="79" t="s">
        <v>4878</v>
      </c>
      <c r="C519" s="80" t="s">
        <v>297</v>
      </c>
      <c r="D519" s="119">
        <v>65042</v>
      </c>
      <c r="E519" s="76"/>
      <c r="F519" s="76"/>
      <c r="G519" s="80" t="s">
        <v>59</v>
      </c>
      <c r="H519" s="80" t="s">
        <v>60</v>
      </c>
    </row>
    <row r="520" spans="1:8" ht="15.75" x14ac:dyDescent="0.25">
      <c r="A520" s="79" t="s">
        <v>3038</v>
      </c>
      <c r="B520" s="79" t="s">
        <v>4879</v>
      </c>
      <c r="C520" s="80" t="s">
        <v>116</v>
      </c>
      <c r="D520" s="119">
        <v>65038</v>
      </c>
      <c r="E520" s="76"/>
      <c r="F520" s="76"/>
      <c r="G520" s="80" t="s">
        <v>59</v>
      </c>
      <c r="H520" s="80" t="s">
        <v>60</v>
      </c>
    </row>
    <row r="521" spans="1:8" ht="15.75" x14ac:dyDescent="0.25">
      <c r="A521" s="79" t="s">
        <v>1156</v>
      </c>
      <c r="B521" s="79" t="s">
        <v>4880</v>
      </c>
      <c r="C521" s="80" t="s">
        <v>2582</v>
      </c>
      <c r="D521" s="119">
        <v>65000</v>
      </c>
      <c r="E521" s="76"/>
      <c r="F521" s="76"/>
      <c r="G521" s="80" t="s">
        <v>14</v>
      </c>
      <c r="H521" s="80" t="s">
        <v>15</v>
      </c>
    </row>
    <row r="522" spans="1:8" ht="15.75" x14ac:dyDescent="0.25">
      <c r="A522" s="79" t="s">
        <v>2685</v>
      </c>
      <c r="B522" s="79" t="s">
        <v>4634</v>
      </c>
      <c r="C522" s="80" t="s">
        <v>1281</v>
      </c>
      <c r="D522" s="119">
        <v>64974</v>
      </c>
      <c r="E522" s="76"/>
      <c r="F522" s="76"/>
      <c r="G522" s="80" t="s">
        <v>59</v>
      </c>
      <c r="H522" s="80" t="s">
        <v>60</v>
      </c>
    </row>
    <row r="523" spans="1:8" ht="15.75" x14ac:dyDescent="0.25">
      <c r="A523" s="79" t="s">
        <v>982</v>
      </c>
      <c r="B523" s="79" t="s">
        <v>4577</v>
      </c>
      <c r="C523" s="80" t="s">
        <v>270</v>
      </c>
      <c r="D523" s="119">
        <v>64973</v>
      </c>
      <c r="E523" s="76"/>
      <c r="F523" s="76"/>
      <c r="G523" s="80" t="s">
        <v>59</v>
      </c>
      <c r="H523" s="80" t="s">
        <v>60</v>
      </c>
    </row>
    <row r="524" spans="1:8" ht="15.75" x14ac:dyDescent="0.25">
      <c r="A524" s="79" t="s">
        <v>940</v>
      </c>
      <c r="B524" s="79" t="s">
        <v>4881</v>
      </c>
      <c r="C524" s="80" t="s">
        <v>208</v>
      </c>
      <c r="D524" s="119">
        <v>64902</v>
      </c>
      <c r="E524" s="76"/>
      <c r="F524" s="76"/>
      <c r="G524" s="80" t="s">
        <v>14</v>
      </c>
      <c r="H524" s="80" t="s">
        <v>15</v>
      </c>
    </row>
    <row r="525" spans="1:8" ht="15.75" x14ac:dyDescent="0.25">
      <c r="A525" s="86" t="s">
        <v>1584</v>
      </c>
      <c r="B525" s="86" t="s">
        <v>4769</v>
      </c>
      <c r="C525" s="76" t="s">
        <v>789</v>
      </c>
      <c r="D525" s="118">
        <v>64871</v>
      </c>
      <c r="E525" s="76"/>
      <c r="F525" s="76"/>
      <c r="G525" s="76" t="s">
        <v>14</v>
      </c>
      <c r="H525" s="76" t="s">
        <v>15</v>
      </c>
    </row>
    <row r="526" spans="1:8" ht="15.75" x14ac:dyDescent="0.25">
      <c r="A526" s="86" t="s">
        <v>420</v>
      </c>
      <c r="B526" s="86" t="s">
        <v>4606</v>
      </c>
      <c r="C526" s="76" t="s">
        <v>48</v>
      </c>
      <c r="D526" s="118">
        <v>64760</v>
      </c>
      <c r="E526" s="76"/>
      <c r="F526" s="76"/>
      <c r="G526" s="76" t="s">
        <v>59</v>
      </c>
      <c r="H526" s="80" t="s">
        <v>60</v>
      </c>
    </row>
    <row r="527" spans="1:8" ht="15.75" x14ac:dyDescent="0.25">
      <c r="A527" s="79" t="s">
        <v>1009</v>
      </c>
      <c r="B527" s="79" t="s">
        <v>4882</v>
      </c>
      <c r="C527" s="80" t="s">
        <v>450</v>
      </c>
      <c r="D527" s="119">
        <v>64658</v>
      </c>
      <c r="E527" s="76"/>
      <c r="F527" s="76"/>
      <c r="G527" s="80" t="s">
        <v>14</v>
      </c>
      <c r="H527" s="80" t="s">
        <v>15</v>
      </c>
    </row>
    <row r="528" spans="1:8" ht="15.75" x14ac:dyDescent="0.25">
      <c r="A528" s="79" t="s">
        <v>1028</v>
      </c>
      <c r="B528" s="79" t="s">
        <v>4707</v>
      </c>
      <c r="C528" s="80" t="s">
        <v>189</v>
      </c>
      <c r="D528" s="119">
        <v>64608</v>
      </c>
      <c r="E528" s="76"/>
      <c r="F528" s="76"/>
      <c r="G528" s="80" t="s">
        <v>14</v>
      </c>
      <c r="H528" s="80" t="s">
        <v>15</v>
      </c>
    </row>
    <row r="529" spans="1:8" ht="15.75" x14ac:dyDescent="0.25">
      <c r="A529" s="86" t="s">
        <v>885</v>
      </c>
      <c r="B529" s="86" t="s">
        <v>4883</v>
      </c>
      <c r="C529" s="76" t="s">
        <v>535</v>
      </c>
      <c r="D529" s="118">
        <v>64483</v>
      </c>
      <c r="E529" s="76"/>
      <c r="F529" s="76"/>
      <c r="G529" s="76" t="s">
        <v>59</v>
      </c>
      <c r="H529" s="80" t="s">
        <v>60</v>
      </c>
    </row>
    <row r="530" spans="1:8" ht="15.75" x14ac:dyDescent="0.25">
      <c r="A530" s="79" t="s">
        <v>382</v>
      </c>
      <c r="B530" s="79" t="s">
        <v>4884</v>
      </c>
      <c r="C530" s="80" t="s">
        <v>385</v>
      </c>
      <c r="D530" s="119">
        <v>64448</v>
      </c>
      <c r="E530" s="119">
        <v>8000</v>
      </c>
      <c r="F530" s="80"/>
      <c r="G530" s="80" t="s">
        <v>59</v>
      </c>
      <c r="H530" s="80" t="s">
        <v>60</v>
      </c>
    </row>
    <row r="531" spans="1:8" ht="15.75" x14ac:dyDescent="0.25">
      <c r="A531" s="79" t="s">
        <v>830</v>
      </c>
      <c r="B531" s="79" t="s">
        <v>4794</v>
      </c>
      <c r="C531" s="80" t="s">
        <v>535</v>
      </c>
      <c r="D531" s="119">
        <v>64438</v>
      </c>
      <c r="E531" s="76"/>
      <c r="F531" s="76"/>
      <c r="G531" s="80" t="s">
        <v>14</v>
      </c>
      <c r="H531" s="80" t="s">
        <v>7373</v>
      </c>
    </row>
    <row r="532" spans="1:8" ht="15.75" x14ac:dyDescent="0.25">
      <c r="A532" s="79" t="s">
        <v>818</v>
      </c>
      <c r="B532" s="79" t="s">
        <v>4885</v>
      </c>
      <c r="C532" s="80" t="s">
        <v>459</v>
      </c>
      <c r="D532" s="119">
        <v>64401</v>
      </c>
      <c r="E532" s="76"/>
      <c r="F532" s="76"/>
      <c r="G532" s="80" t="s">
        <v>59</v>
      </c>
      <c r="H532" s="80" t="s">
        <v>60</v>
      </c>
    </row>
    <row r="533" spans="1:8" ht="15.75" x14ac:dyDescent="0.25">
      <c r="A533" s="79" t="s">
        <v>1418</v>
      </c>
      <c r="B533" s="79" t="s">
        <v>4886</v>
      </c>
      <c r="C533" s="80" t="s">
        <v>53</v>
      </c>
      <c r="D533" s="119">
        <v>64255</v>
      </c>
      <c r="E533" s="76"/>
      <c r="F533" s="76"/>
      <c r="G533" s="80" t="s">
        <v>14</v>
      </c>
      <c r="H533" s="80" t="s">
        <v>121</v>
      </c>
    </row>
    <row r="534" spans="1:8" ht="15.75" x14ac:dyDescent="0.25">
      <c r="A534" s="79" t="s">
        <v>986</v>
      </c>
      <c r="B534" s="79" t="s">
        <v>4634</v>
      </c>
      <c r="C534" s="80" t="s">
        <v>258</v>
      </c>
      <c r="D534" s="119">
        <v>64253</v>
      </c>
      <c r="E534" s="76"/>
      <c r="F534" s="76"/>
      <c r="G534" s="80" t="s">
        <v>59</v>
      </c>
      <c r="H534" s="80" t="s">
        <v>60</v>
      </c>
    </row>
    <row r="535" spans="1:8" ht="15.75" x14ac:dyDescent="0.25">
      <c r="A535" s="86" t="s">
        <v>1120</v>
      </c>
      <c r="B535" s="86" t="s">
        <v>4597</v>
      </c>
      <c r="C535" s="76" t="s">
        <v>373</v>
      </c>
      <c r="D535" s="118">
        <v>64201</v>
      </c>
      <c r="E535" s="76"/>
      <c r="F535" s="76"/>
      <c r="G535" s="76" t="s">
        <v>14</v>
      </c>
      <c r="H535" s="76" t="s">
        <v>15</v>
      </c>
    </row>
    <row r="536" spans="1:8" ht="15.75" x14ac:dyDescent="0.25">
      <c r="A536" s="79" t="s">
        <v>265</v>
      </c>
      <c r="B536" s="79" t="s">
        <v>4571</v>
      </c>
      <c r="C536" s="80" t="s">
        <v>120</v>
      </c>
      <c r="D536" s="119">
        <v>64196</v>
      </c>
      <c r="E536" s="76"/>
      <c r="F536" s="76"/>
      <c r="G536" s="80" t="s">
        <v>14</v>
      </c>
      <c r="H536" s="80" t="s">
        <v>15</v>
      </c>
    </row>
    <row r="537" spans="1:8" ht="15.75" x14ac:dyDescent="0.25">
      <c r="A537" s="79" t="s">
        <v>464</v>
      </c>
      <c r="B537" s="79" t="s">
        <v>4887</v>
      </c>
      <c r="C537" s="80" t="s">
        <v>258</v>
      </c>
      <c r="D537" s="119">
        <v>64194</v>
      </c>
      <c r="E537" s="119">
        <v>5500</v>
      </c>
      <c r="F537" s="80"/>
      <c r="G537" s="80" t="s">
        <v>59</v>
      </c>
      <c r="H537" s="80" t="s">
        <v>60</v>
      </c>
    </row>
    <row r="538" spans="1:8" ht="15.75" x14ac:dyDescent="0.25">
      <c r="A538" s="79" t="s">
        <v>4888</v>
      </c>
      <c r="B538" s="79" t="s">
        <v>4819</v>
      </c>
      <c r="C538" s="80" t="s">
        <v>189</v>
      </c>
      <c r="D538" s="119">
        <v>64173</v>
      </c>
      <c r="E538" s="76"/>
      <c r="F538" s="76"/>
      <c r="G538" s="80" t="s">
        <v>14</v>
      </c>
      <c r="H538" s="80" t="s">
        <v>15</v>
      </c>
    </row>
    <row r="539" spans="1:8" ht="15.75" x14ac:dyDescent="0.25">
      <c r="A539" s="79" t="s">
        <v>4889</v>
      </c>
      <c r="B539" s="79" t="s">
        <v>4890</v>
      </c>
      <c r="C539" s="80" t="s">
        <v>1261</v>
      </c>
      <c r="D539" s="119">
        <v>64108</v>
      </c>
      <c r="E539" s="76"/>
      <c r="F539" s="76"/>
      <c r="G539" s="80" t="s">
        <v>59</v>
      </c>
      <c r="H539" s="80" t="s">
        <v>60</v>
      </c>
    </row>
    <row r="540" spans="1:8" ht="15.75" x14ac:dyDescent="0.25">
      <c r="A540" s="79" t="s">
        <v>1073</v>
      </c>
      <c r="B540" s="79" t="s">
        <v>4711</v>
      </c>
      <c r="C540" s="80" t="s">
        <v>57</v>
      </c>
      <c r="D540" s="119">
        <v>64097</v>
      </c>
      <c r="E540" s="76"/>
      <c r="F540" s="76"/>
      <c r="G540" s="80" t="s">
        <v>59</v>
      </c>
      <c r="H540" s="80" t="s">
        <v>60</v>
      </c>
    </row>
    <row r="541" spans="1:8" ht="15.75" x14ac:dyDescent="0.25">
      <c r="A541" s="79" t="s">
        <v>850</v>
      </c>
      <c r="B541" s="79" t="s">
        <v>4656</v>
      </c>
      <c r="C541" s="80" t="s">
        <v>258</v>
      </c>
      <c r="D541" s="119">
        <v>64094</v>
      </c>
      <c r="E541" s="119">
        <v>8000</v>
      </c>
      <c r="F541" s="80"/>
      <c r="G541" s="80" t="s">
        <v>14</v>
      </c>
      <c r="H541" s="80" t="s">
        <v>15</v>
      </c>
    </row>
    <row r="542" spans="1:8" ht="15.75" x14ac:dyDescent="0.25">
      <c r="A542" s="79" t="s">
        <v>4891</v>
      </c>
      <c r="B542" s="79" t="s">
        <v>4553</v>
      </c>
      <c r="C542" s="80" t="s">
        <v>410</v>
      </c>
      <c r="D542" s="119">
        <v>64093</v>
      </c>
      <c r="E542" s="76"/>
      <c r="F542" s="76"/>
      <c r="G542" s="80" t="s">
        <v>14</v>
      </c>
      <c r="H542" s="80" t="s">
        <v>15</v>
      </c>
    </row>
    <row r="543" spans="1:8" ht="15.75" x14ac:dyDescent="0.25">
      <c r="A543" s="79" t="s">
        <v>1112</v>
      </c>
      <c r="B543" s="79" t="s">
        <v>4742</v>
      </c>
      <c r="C543" s="80" t="s">
        <v>53</v>
      </c>
      <c r="D543" s="119">
        <v>64044</v>
      </c>
      <c r="E543" s="76"/>
      <c r="F543" s="76"/>
      <c r="G543" s="80" t="s">
        <v>14</v>
      </c>
      <c r="H543" s="80" t="s">
        <v>15</v>
      </c>
    </row>
    <row r="544" spans="1:8" ht="15.75" x14ac:dyDescent="0.25">
      <c r="A544" s="79" t="s">
        <v>515</v>
      </c>
      <c r="B544" s="79" t="s">
        <v>4892</v>
      </c>
      <c r="C544" s="80" t="s">
        <v>497</v>
      </c>
      <c r="D544" s="119">
        <v>64007</v>
      </c>
      <c r="E544" s="76"/>
      <c r="F544" s="76"/>
      <c r="G544" s="80" t="s">
        <v>14</v>
      </c>
      <c r="H544" s="80" t="s">
        <v>15</v>
      </c>
    </row>
    <row r="545" spans="1:8" ht="15.75" x14ac:dyDescent="0.25">
      <c r="A545" s="86" t="s">
        <v>1098</v>
      </c>
      <c r="B545" s="86" t="s">
        <v>4675</v>
      </c>
      <c r="C545" s="76" t="s">
        <v>221</v>
      </c>
      <c r="D545" s="118">
        <v>64004</v>
      </c>
      <c r="E545" s="80"/>
      <c r="F545" s="80"/>
      <c r="G545" s="76" t="s">
        <v>14</v>
      </c>
      <c r="H545" s="76" t="s">
        <v>15</v>
      </c>
    </row>
    <row r="546" spans="1:8" ht="15.75" x14ac:dyDescent="0.25">
      <c r="A546" s="79" t="s">
        <v>804</v>
      </c>
      <c r="B546" s="79" t="s">
        <v>4893</v>
      </c>
      <c r="C546" s="80" t="s">
        <v>211</v>
      </c>
      <c r="D546" s="119">
        <v>63835</v>
      </c>
      <c r="E546" s="76"/>
      <c r="F546" s="76"/>
      <c r="G546" s="80" t="s">
        <v>14</v>
      </c>
      <c r="H546" s="80" t="s">
        <v>15</v>
      </c>
    </row>
    <row r="547" spans="1:8" ht="15.75" x14ac:dyDescent="0.25">
      <c r="A547" s="86" t="s">
        <v>1438</v>
      </c>
      <c r="B547" s="86" t="s">
        <v>4560</v>
      </c>
      <c r="C547" s="76" t="s">
        <v>53</v>
      </c>
      <c r="D547" s="118">
        <v>63808</v>
      </c>
      <c r="E547" s="76"/>
      <c r="F547" s="76"/>
      <c r="G547" s="76" t="s">
        <v>59</v>
      </c>
      <c r="H547" s="80" t="s">
        <v>60</v>
      </c>
    </row>
    <row r="548" spans="1:8" ht="15.75" x14ac:dyDescent="0.25">
      <c r="A548" s="79" t="s">
        <v>950</v>
      </c>
      <c r="B548" s="79" t="s">
        <v>4797</v>
      </c>
      <c r="C548" s="80" t="s">
        <v>258</v>
      </c>
      <c r="D548" s="119">
        <v>63773</v>
      </c>
      <c r="E548" s="76"/>
      <c r="F548" s="76"/>
      <c r="G548" s="80" t="s">
        <v>59</v>
      </c>
      <c r="H548" s="80" t="s">
        <v>60</v>
      </c>
    </row>
    <row r="549" spans="1:8" ht="15.75" x14ac:dyDescent="0.25">
      <c r="A549" s="79" t="s">
        <v>4894</v>
      </c>
      <c r="B549" s="79" t="s">
        <v>4895</v>
      </c>
      <c r="C549" s="80" t="s">
        <v>3880</v>
      </c>
      <c r="D549" s="119">
        <v>63759</v>
      </c>
      <c r="E549" s="76"/>
      <c r="F549" s="76"/>
      <c r="G549" s="80" t="s">
        <v>14</v>
      </c>
      <c r="H549" s="80" t="s">
        <v>7373</v>
      </c>
    </row>
    <row r="550" spans="1:8" ht="15.75" x14ac:dyDescent="0.25">
      <c r="A550" s="79" t="s">
        <v>708</v>
      </c>
      <c r="B550" s="79" t="s">
        <v>4896</v>
      </c>
      <c r="C550" s="80" t="s">
        <v>4897</v>
      </c>
      <c r="D550" s="119">
        <v>63751</v>
      </c>
      <c r="E550" s="76"/>
      <c r="F550" s="76"/>
      <c r="G550" s="80" t="s">
        <v>14</v>
      </c>
      <c r="H550" s="80" t="s">
        <v>15</v>
      </c>
    </row>
    <row r="551" spans="1:8" ht="15.75" x14ac:dyDescent="0.25">
      <c r="A551" s="86" t="s">
        <v>1054</v>
      </c>
      <c r="B551" s="86" t="s">
        <v>4595</v>
      </c>
      <c r="C551" s="76" t="s">
        <v>2740</v>
      </c>
      <c r="D551" s="118">
        <v>63750</v>
      </c>
      <c r="E551" s="76"/>
      <c r="F551" s="76"/>
      <c r="G551" s="76" t="s">
        <v>59</v>
      </c>
      <c r="H551" s="80" t="s">
        <v>60</v>
      </c>
    </row>
    <row r="552" spans="1:8" ht="15.75" x14ac:dyDescent="0.25">
      <c r="A552" s="79" t="s">
        <v>4340</v>
      </c>
      <c r="B552" s="79" t="s">
        <v>4898</v>
      </c>
      <c r="C552" s="80" t="s">
        <v>221</v>
      </c>
      <c r="D552" s="119">
        <v>63703</v>
      </c>
      <c r="E552" s="80"/>
      <c r="F552" s="80"/>
      <c r="G552" s="80" t="s">
        <v>14</v>
      </c>
      <c r="H552" s="80" t="s">
        <v>15</v>
      </c>
    </row>
    <row r="553" spans="1:8" ht="15.75" x14ac:dyDescent="0.25">
      <c r="A553" s="79" t="s">
        <v>1159</v>
      </c>
      <c r="B553" s="79" t="s">
        <v>4636</v>
      </c>
      <c r="C553" s="80" t="s">
        <v>385</v>
      </c>
      <c r="D553" s="119">
        <v>63691</v>
      </c>
      <c r="E553" s="76"/>
      <c r="F553" s="76"/>
      <c r="G553" s="80" t="s">
        <v>59</v>
      </c>
      <c r="H553" s="80" t="s">
        <v>15</v>
      </c>
    </row>
    <row r="554" spans="1:8" ht="15.75" x14ac:dyDescent="0.25">
      <c r="A554" s="79" t="s">
        <v>3592</v>
      </c>
      <c r="B554" s="79" t="s">
        <v>4589</v>
      </c>
      <c r="C554" s="80" t="s">
        <v>53</v>
      </c>
      <c r="D554" s="119">
        <v>63680</v>
      </c>
      <c r="E554" s="76"/>
      <c r="F554" s="76"/>
      <c r="G554" s="80" t="s">
        <v>14</v>
      </c>
      <c r="H554" s="80" t="s">
        <v>15</v>
      </c>
    </row>
    <row r="555" spans="1:8" ht="15.75" x14ac:dyDescent="0.25">
      <c r="A555" s="79" t="s">
        <v>1092</v>
      </c>
      <c r="B555" s="79" t="s">
        <v>4899</v>
      </c>
      <c r="C555" s="80" t="s">
        <v>297</v>
      </c>
      <c r="D555" s="119">
        <v>63510</v>
      </c>
      <c r="E555" s="76"/>
      <c r="F555" s="76"/>
      <c r="G555" s="80" t="s">
        <v>14</v>
      </c>
      <c r="H555" s="80" t="s">
        <v>15</v>
      </c>
    </row>
    <row r="556" spans="1:8" ht="15.75" x14ac:dyDescent="0.25">
      <c r="A556" s="79" t="s">
        <v>1110</v>
      </c>
      <c r="B556" s="79" t="s">
        <v>4816</v>
      </c>
      <c r="C556" s="80" t="s">
        <v>221</v>
      </c>
      <c r="D556" s="119">
        <v>63479</v>
      </c>
      <c r="E556" s="76"/>
      <c r="F556" s="76"/>
      <c r="G556" s="80" t="s">
        <v>59</v>
      </c>
      <c r="H556" s="80" t="s">
        <v>60</v>
      </c>
    </row>
    <row r="557" spans="1:8" ht="15.75" x14ac:dyDescent="0.25">
      <c r="A557" s="79" t="s">
        <v>1170</v>
      </c>
      <c r="B557" s="79" t="s">
        <v>4595</v>
      </c>
      <c r="C557" s="80" t="s">
        <v>463</v>
      </c>
      <c r="D557" s="119">
        <v>63421</v>
      </c>
      <c r="E557" s="76"/>
      <c r="F557" s="76"/>
      <c r="G557" s="80" t="s">
        <v>14</v>
      </c>
      <c r="H557" s="80" t="s">
        <v>15</v>
      </c>
    </row>
    <row r="558" spans="1:8" ht="15.75" x14ac:dyDescent="0.25">
      <c r="A558" s="79" t="s">
        <v>1068</v>
      </c>
      <c r="B558" s="79" t="s">
        <v>4590</v>
      </c>
      <c r="C558" s="80" t="s">
        <v>120</v>
      </c>
      <c r="D558" s="119">
        <v>63420</v>
      </c>
      <c r="E558" s="76"/>
      <c r="F558" s="76"/>
      <c r="G558" s="80" t="s">
        <v>59</v>
      </c>
      <c r="H558" s="80" t="s">
        <v>60</v>
      </c>
    </row>
    <row r="559" spans="1:8" ht="15.75" x14ac:dyDescent="0.25">
      <c r="A559" s="79" t="s">
        <v>1485</v>
      </c>
      <c r="B559" s="79" t="s">
        <v>4566</v>
      </c>
      <c r="C559" s="80" t="s">
        <v>40</v>
      </c>
      <c r="D559" s="119">
        <v>63366</v>
      </c>
      <c r="E559" s="76"/>
      <c r="F559" s="76"/>
      <c r="G559" s="80" t="s">
        <v>59</v>
      </c>
      <c r="H559" s="80" t="s">
        <v>60</v>
      </c>
    </row>
    <row r="560" spans="1:8" ht="15.75" x14ac:dyDescent="0.25">
      <c r="A560" s="86" t="s">
        <v>3550</v>
      </c>
      <c r="B560" s="86" t="s">
        <v>4900</v>
      </c>
      <c r="C560" s="76" t="s">
        <v>373</v>
      </c>
      <c r="D560" s="118">
        <v>63357</v>
      </c>
      <c r="E560" s="76"/>
      <c r="F560" s="76"/>
      <c r="G560" s="76" t="s">
        <v>59</v>
      </c>
      <c r="H560" s="80" t="s">
        <v>60</v>
      </c>
    </row>
    <row r="561" spans="1:8" ht="15.75" x14ac:dyDescent="0.25">
      <c r="A561" s="79" t="s">
        <v>554</v>
      </c>
      <c r="B561" s="79" t="s">
        <v>4725</v>
      </c>
      <c r="C561" s="80" t="s">
        <v>258</v>
      </c>
      <c r="D561" s="119">
        <v>63274</v>
      </c>
      <c r="E561" s="76"/>
      <c r="F561" s="76"/>
      <c r="G561" s="80" t="s">
        <v>59</v>
      </c>
      <c r="H561" s="80" t="s">
        <v>60</v>
      </c>
    </row>
    <row r="562" spans="1:8" ht="15.75" x14ac:dyDescent="0.25">
      <c r="A562" s="79" t="s">
        <v>1053</v>
      </c>
      <c r="B562" s="79" t="s">
        <v>4819</v>
      </c>
      <c r="C562" s="80" t="s">
        <v>270</v>
      </c>
      <c r="D562" s="119">
        <v>63254</v>
      </c>
      <c r="E562" s="76"/>
      <c r="F562" s="76"/>
      <c r="G562" s="80" t="s">
        <v>59</v>
      </c>
      <c r="H562" s="80" t="s">
        <v>60</v>
      </c>
    </row>
    <row r="563" spans="1:8" ht="15.75" x14ac:dyDescent="0.25">
      <c r="A563" s="79" t="s">
        <v>1049</v>
      </c>
      <c r="B563" s="79" t="s">
        <v>4605</v>
      </c>
      <c r="C563" s="80" t="s">
        <v>1050</v>
      </c>
      <c r="D563" s="119">
        <v>63239</v>
      </c>
      <c r="E563" s="76"/>
      <c r="F563" s="76"/>
      <c r="G563" s="80" t="s">
        <v>59</v>
      </c>
      <c r="H563" s="80" t="s">
        <v>60</v>
      </c>
    </row>
    <row r="564" spans="1:8" ht="15.75" x14ac:dyDescent="0.25">
      <c r="A564" s="79" t="s">
        <v>802</v>
      </c>
      <c r="B564" s="79" t="s">
        <v>4901</v>
      </c>
      <c r="C564" s="80" t="s">
        <v>221</v>
      </c>
      <c r="D564" s="119">
        <v>63231</v>
      </c>
      <c r="E564" s="76"/>
      <c r="F564" s="76"/>
      <c r="G564" s="80" t="s">
        <v>59</v>
      </c>
      <c r="H564" s="80" t="s">
        <v>60</v>
      </c>
    </row>
    <row r="565" spans="1:8" ht="15.75" x14ac:dyDescent="0.25">
      <c r="A565" s="79" t="s">
        <v>2714</v>
      </c>
      <c r="B565" s="79" t="s">
        <v>4902</v>
      </c>
      <c r="C565" s="80" t="s">
        <v>547</v>
      </c>
      <c r="D565" s="119">
        <v>63120</v>
      </c>
      <c r="E565" s="76"/>
      <c r="F565" s="76"/>
      <c r="G565" s="80" t="s">
        <v>14</v>
      </c>
      <c r="H565" s="80" t="s">
        <v>15</v>
      </c>
    </row>
    <row r="566" spans="1:8" ht="15.75" x14ac:dyDescent="0.25">
      <c r="A566" s="79" t="s">
        <v>919</v>
      </c>
      <c r="B566" s="79" t="s">
        <v>4649</v>
      </c>
      <c r="C566" s="80" t="s">
        <v>463</v>
      </c>
      <c r="D566" s="119">
        <v>63078</v>
      </c>
      <c r="E566" s="76"/>
      <c r="F566" s="76"/>
      <c r="G566" s="80" t="s">
        <v>14</v>
      </c>
      <c r="H566" s="80" t="s">
        <v>15</v>
      </c>
    </row>
    <row r="567" spans="1:8" ht="15.75" x14ac:dyDescent="0.25">
      <c r="A567" s="79" t="s">
        <v>295</v>
      </c>
      <c r="B567" s="79" t="s">
        <v>4903</v>
      </c>
      <c r="C567" s="80" t="s">
        <v>163</v>
      </c>
      <c r="D567" s="119">
        <v>63055</v>
      </c>
      <c r="E567" s="76"/>
      <c r="F567" s="76"/>
      <c r="G567" s="80" t="s">
        <v>59</v>
      </c>
      <c r="H567" s="80" t="s">
        <v>60</v>
      </c>
    </row>
    <row r="568" spans="1:8" ht="15.75" x14ac:dyDescent="0.25">
      <c r="A568" s="79" t="s">
        <v>3975</v>
      </c>
      <c r="B568" s="79" t="s">
        <v>4869</v>
      </c>
      <c r="C568" s="80" t="s">
        <v>221</v>
      </c>
      <c r="D568" s="119">
        <v>63026</v>
      </c>
      <c r="E568" s="76"/>
      <c r="F568" s="76"/>
      <c r="G568" s="80" t="s">
        <v>59</v>
      </c>
      <c r="H568" s="80" t="s">
        <v>60</v>
      </c>
    </row>
    <row r="569" spans="1:8" ht="15.75" x14ac:dyDescent="0.25">
      <c r="A569" s="79" t="s">
        <v>776</v>
      </c>
      <c r="B569" s="79" t="s">
        <v>4904</v>
      </c>
      <c r="C569" s="80" t="s">
        <v>297</v>
      </c>
      <c r="D569" s="119">
        <v>63020</v>
      </c>
      <c r="E569" s="76"/>
      <c r="F569" s="76"/>
      <c r="G569" s="80" t="s">
        <v>14</v>
      </c>
      <c r="H569" s="80" t="s">
        <v>15</v>
      </c>
    </row>
    <row r="570" spans="1:8" ht="15.75" x14ac:dyDescent="0.25">
      <c r="A570" s="79" t="s">
        <v>1181</v>
      </c>
      <c r="B570" s="79" t="s">
        <v>4905</v>
      </c>
      <c r="C570" s="80" t="s">
        <v>450</v>
      </c>
      <c r="D570" s="119">
        <v>63004</v>
      </c>
      <c r="E570" s="76"/>
      <c r="F570" s="76"/>
      <c r="G570" s="80" t="s">
        <v>59</v>
      </c>
      <c r="H570" s="80" t="s">
        <v>60</v>
      </c>
    </row>
    <row r="571" spans="1:8" ht="15.75" x14ac:dyDescent="0.25">
      <c r="A571" s="86" t="s">
        <v>1136</v>
      </c>
      <c r="B571" s="86" t="s">
        <v>4906</v>
      </c>
      <c r="C571" s="76" t="s">
        <v>189</v>
      </c>
      <c r="D571" s="118">
        <v>62993</v>
      </c>
      <c r="E571" s="76"/>
      <c r="F571" s="76"/>
      <c r="G571" s="76" t="s">
        <v>14</v>
      </c>
      <c r="H571" s="76" t="s">
        <v>15</v>
      </c>
    </row>
    <row r="572" spans="1:8" ht="15.75" x14ac:dyDescent="0.25">
      <c r="A572" s="86" t="s">
        <v>1166</v>
      </c>
      <c r="B572" s="86" t="s">
        <v>4700</v>
      </c>
      <c r="C572" s="76" t="s">
        <v>535</v>
      </c>
      <c r="D572" s="118">
        <v>62918</v>
      </c>
      <c r="E572" s="76"/>
      <c r="F572" s="76"/>
      <c r="G572" s="76" t="s">
        <v>59</v>
      </c>
      <c r="H572" s="80" t="s">
        <v>60</v>
      </c>
    </row>
    <row r="573" spans="1:8" ht="15.75" x14ac:dyDescent="0.25">
      <c r="A573" s="79" t="s">
        <v>761</v>
      </c>
      <c r="B573" s="79" t="s">
        <v>4904</v>
      </c>
      <c r="C573" s="80" t="s">
        <v>270</v>
      </c>
      <c r="D573" s="119">
        <v>62916</v>
      </c>
      <c r="E573" s="76"/>
      <c r="F573" s="76"/>
      <c r="G573" s="80" t="s">
        <v>14</v>
      </c>
      <c r="H573" s="80" t="s">
        <v>15</v>
      </c>
    </row>
    <row r="574" spans="1:8" ht="15.75" x14ac:dyDescent="0.25">
      <c r="A574" s="79" t="s">
        <v>703</v>
      </c>
      <c r="B574" s="79" t="s">
        <v>4907</v>
      </c>
      <c r="C574" s="80" t="s">
        <v>607</v>
      </c>
      <c r="D574" s="119">
        <v>62880</v>
      </c>
      <c r="E574" s="76"/>
      <c r="F574" s="76"/>
      <c r="G574" s="80" t="s">
        <v>59</v>
      </c>
      <c r="H574" s="80" t="s">
        <v>60</v>
      </c>
    </row>
    <row r="575" spans="1:8" ht="15.75" x14ac:dyDescent="0.25">
      <c r="A575" s="79" t="s">
        <v>440</v>
      </c>
      <c r="B575" s="79" t="s">
        <v>4642</v>
      </c>
      <c r="C575" s="80" t="s">
        <v>1217</v>
      </c>
      <c r="D575" s="119">
        <v>62856</v>
      </c>
      <c r="E575" s="76"/>
      <c r="F575" s="76"/>
      <c r="G575" s="80" t="s">
        <v>59</v>
      </c>
      <c r="H575" s="80" t="s">
        <v>60</v>
      </c>
    </row>
    <row r="576" spans="1:8" ht="15.75" x14ac:dyDescent="0.25">
      <c r="A576" s="79" t="s">
        <v>3600</v>
      </c>
      <c r="B576" s="79" t="s">
        <v>4705</v>
      </c>
      <c r="C576" s="80" t="s">
        <v>178</v>
      </c>
      <c r="D576" s="119">
        <v>62799</v>
      </c>
      <c r="E576" s="76"/>
      <c r="F576" s="76"/>
      <c r="G576" s="80" t="s">
        <v>59</v>
      </c>
      <c r="H576" s="80" t="s">
        <v>60</v>
      </c>
    </row>
    <row r="577" spans="1:8" ht="15.75" x14ac:dyDescent="0.25">
      <c r="A577" s="79" t="s">
        <v>1913</v>
      </c>
      <c r="B577" s="79" t="s">
        <v>4802</v>
      </c>
      <c r="C577" s="80" t="s">
        <v>812</v>
      </c>
      <c r="D577" s="119">
        <v>62740</v>
      </c>
      <c r="E577" s="76"/>
      <c r="F577" s="76"/>
      <c r="G577" s="80" t="s">
        <v>14</v>
      </c>
      <c r="H577" s="80" t="s">
        <v>15</v>
      </c>
    </row>
    <row r="578" spans="1:8" ht="15.75" x14ac:dyDescent="0.25">
      <c r="A578" s="79" t="s">
        <v>1099</v>
      </c>
      <c r="B578" s="79" t="s">
        <v>4819</v>
      </c>
      <c r="C578" s="80" t="s">
        <v>109</v>
      </c>
      <c r="D578" s="119">
        <v>62677</v>
      </c>
      <c r="E578" s="76"/>
      <c r="F578" s="76"/>
      <c r="G578" s="80" t="s">
        <v>59</v>
      </c>
      <c r="H578" s="80" t="s">
        <v>60</v>
      </c>
    </row>
    <row r="579" spans="1:8" ht="15.75" x14ac:dyDescent="0.25">
      <c r="A579" s="79" t="s">
        <v>3431</v>
      </c>
      <c r="B579" s="79" t="s">
        <v>4908</v>
      </c>
      <c r="C579" s="80" t="s">
        <v>3880</v>
      </c>
      <c r="D579" s="119">
        <v>62670</v>
      </c>
      <c r="E579" s="76"/>
      <c r="F579" s="76"/>
      <c r="G579" s="80" t="s">
        <v>59</v>
      </c>
      <c r="H579" s="80" t="s">
        <v>60</v>
      </c>
    </row>
    <row r="580" spans="1:8" ht="15.75" x14ac:dyDescent="0.25">
      <c r="A580" s="86" t="s">
        <v>840</v>
      </c>
      <c r="B580" s="86" t="s">
        <v>4634</v>
      </c>
      <c r="C580" s="76" t="s">
        <v>4897</v>
      </c>
      <c r="D580" s="118">
        <v>62568</v>
      </c>
      <c r="E580" s="76"/>
      <c r="F580" s="76"/>
      <c r="G580" s="76" t="s">
        <v>59</v>
      </c>
      <c r="H580" s="80" t="s">
        <v>60</v>
      </c>
    </row>
    <row r="581" spans="1:8" ht="15.75" x14ac:dyDescent="0.25">
      <c r="A581" s="79" t="s">
        <v>820</v>
      </c>
      <c r="B581" s="79" t="s">
        <v>4569</v>
      </c>
      <c r="C581" s="80" t="s">
        <v>385</v>
      </c>
      <c r="D581" s="119">
        <v>62532</v>
      </c>
      <c r="E581" s="76"/>
      <c r="F581" s="76"/>
      <c r="G581" s="80" t="s">
        <v>59</v>
      </c>
      <c r="H581" s="80" t="s">
        <v>60</v>
      </c>
    </row>
    <row r="582" spans="1:8" ht="15.75" x14ac:dyDescent="0.25">
      <c r="A582" s="79" t="s">
        <v>1378</v>
      </c>
      <c r="B582" s="79" t="s">
        <v>4577</v>
      </c>
      <c r="C582" s="80" t="s">
        <v>477</v>
      </c>
      <c r="D582" s="119">
        <v>62500</v>
      </c>
      <c r="E582" s="76"/>
      <c r="F582" s="76"/>
      <c r="G582" s="80" t="s">
        <v>14</v>
      </c>
      <c r="H582" s="80" t="s">
        <v>15</v>
      </c>
    </row>
    <row r="583" spans="1:8" ht="15.75" x14ac:dyDescent="0.25">
      <c r="A583" s="79" t="s">
        <v>1077</v>
      </c>
      <c r="B583" s="79" t="s">
        <v>4909</v>
      </c>
      <c r="C583" s="80" t="s">
        <v>527</v>
      </c>
      <c r="D583" s="119">
        <v>62500</v>
      </c>
      <c r="E583" s="76"/>
      <c r="F583" s="76"/>
      <c r="G583" s="80" t="s">
        <v>59</v>
      </c>
      <c r="H583" s="80" t="s">
        <v>60</v>
      </c>
    </row>
    <row r="584" spans="1:8" ht="15.75" x14ac:dyDescent="0.25">
      <c r="A584" s="79" t="s">
        <v>4910</v>
      </c>
      <c r="B584" s="79" t="s">
        <v>4911</v>
      </c>
      <c r="C584" s="80" t="s">
        <v>189</v>
      </c>
      <c r="D584" s="119">
        <v>62495</v>
      </c>
      <c r="E584" s="76"/>
      <c r="F584" s="76"/>
      <c r="G584" s="80" t="s">
        <v>59</v>
      </c>
      <c r="H584" s="80" t="s">
        <v>60</v>
      </c>
    </row>
    <row r="585" spans="1:8" ht="15.75" x14ac:dyDescent="0.25">
      <c r="A585" s="79" t="s">
        <v>1237</v>
      </c>
      <c r="B585" s="79" t="s">
        <v>4912</v>
      </c>
      <c r="C585" s="80" t="s">
        <v>450</v>
      </c>
      <c r="D585" s="119">
        <v>62468</v>
      </c>
      <c r="E585" s="119">
        <v>3000</v>
      </c>
      <c r="F585" s="80"/>
      <c r="G585" s="80" t="s">
        <v>14</v>
      </c>
      <c r="H585" s="80" t="s">
        <v>15</v>
      </c>
    </row>
    <row r="586" spans="1:8" ht="15.75" x14ac:dyDescent="0.25">
      <c r="A586" s="86" t="s">
        <v>1169</v>
      </c>
      <c r="B586" s="86" t="s">
        <v>4550</v>
      </c>
      <c r="C586" s="76" t="s">
        <v>93</v>
      </c>
      <c r="D586" s="118">
        <v>62460</v>
      </c>
      <c r="E586" s="76"/>
      <c r="F586" s="76"/>
      <c r="G586" s="76" t="s">
        <v>14</v>
      </c>
      <c r="H586" s="76" t="s">
        <v>15</v>
      </c>
    </row>
    <row r="587" spans="1:8" ht="15.75" x14ac:dyDescent="0.25">
      <c r="A587" s="79" t="s">
        <v>4913</v>
      </c>
      <c r="B587" s="79" t="s">
        <v>4914</v>
      </c>
      <c r="C587" s="80" t="s">
        <v>211</v>
      </c>
      <c r="D587" s="119">
        <v>62433</v>
      </c>
      <c r="E587" s="76"/>
      <c r="F587" s="76"/>
      <c r="G587" s="80" t="s">
        <v>59</v>
      </c>
      <c r="H587" s="80" t="s">
        <v>60</v>
      </c>
    </row>
    <row r="588" spans="1:8" ht="15.75" x14ac:dyDescent="0.25">
      <c r="A588" s="79" t="s">
        <v>295</v>
      </c>
      <c r="B588" s="79" t="s">
        <v>4915</v>
      </c>
      <c r="C588" s="80" t="s">
        <v>93</v>
      </c>
      <c r="D588" s="119">
        <v>62398</v>
      </c>
      <c r="E588" s="76"/>
      <c r="F588" s="76"/>
      <c r="G588" s="80" t="s">
        <v>59</v>
      </c>
      <c r="H588" s="80" t="s">
        <v>60</v>
      </c>
    </row>
    <row r="589" spans="1:8" ht="15.75" x14ac:dyDescent="0.25">
      <c r="A589" s="79" t="s">
        <v>1323</v>
      </c>
      <c r="B589" s="79" t="s">
        <v>4916</v>
      </c>
      <c r="C589" s="80" t="s">
        <v>1326</v>
      </c>
      <c r="D589" s="119">
        <v>62356</v>
      </c>
      <c r="E589" s="76"/>
      <c r="F589" s="76"/>
      <c r="G589" s="80" t="s">
        <v>59</v>
      </c>
      <c r="H589" s="80" t="s">
        <v>60</v>
      </c>
    </row>
    <row r="590" spans="1:8" ht="15.75" x14ac:dyDescent="0.25">
      <c r="A590" s="79" t="s">
        <v>1013</v>
      </c>
      <c r="B590" s="79" t="s">
        <v>4554</v>
      </c>
      <c r="C590" s="80" t="s">
        <v>547</v>
      </c>
      <c r="D590" s="119">
        <v>62346</v>
      </c>
      <c r="E590" s="76"/>
      <c r="F590" s="76"/>
      <c r="G590" s="80" t="s">
        <v>59</v>
      </c>
      <c r="H590" s="80" t="s">
        <v>60</v>
      </c>
    </row>
    <row r="591" spans="1:8" ht="15.75" x14ac:dyDescent="0.25">
      <c r="A591" s="79" t="s">
        <v>1928</v>
      </c>
      <c r="B591" s="79" t="s">
        <v>4917</v>
      </c>
      <c r="C591" s="80" t="s">
        <v>497</v>
      </c>
      <c r="D591" s="119">
        <v>62296</v>
      </c>
      <c r="E591" s="119">
        <v>3000</v>
      </c>
      <c r="F591" s="80"/>
      <c r="G591" s="80" t="s">
        <v>59</v>
      </c>
      <c r="H591" s="80" t="s">
        <v>60</v>
      </c>
    </row>
    <row r="592" spans="1:8" ht="15.75" x14ac:dyDescent="0.25">
      <c r="A592" s="79" t="s">
        <v>4342</v>
      </c>
      <c r="B592" s="79" t="s">
        <v>4636</v>
      </c>
      <c r="C592" s="80" t="s">
        <v>40</v>
      </c>
      <c r="D592" s="119">
        <v>62235</v>
      </c>
      <c r="E592" s="76"/>
      <c r="F592" s="76"/>
      <c r="G592" s="80" t="s">
        <v>14</v>
      </c>
      <c r="H592" s="80" t="s">
        <v>15</v>
      </c>
    </row>
    <row r="593" spans="1:8" ht="15.75" x14ac:dyDescent="0.25">
      <c r="A593" s="79" t="s">
        <v>513</v>
      </c>
      <c r="B593" s="79" t="s">
        <v>4918</v>
      </c>
      <c r="C593" s="80" t="s">
        <v>120</v>
      </c>
      <c r="D593" s="119">
        <v>62209</v>
      </c>
      <c r="E593" s="76"/>
      <c r="F593" s="76"/>
      <c r="G593" s="80" t="s">
        <v>59</v>
      </c>
      <c r="H593" s="80" t="s">
        <v>60</v>
      </c>
    </row>
    <row r="594" spans="1:8" ht="15.75" x14ac:dyDescent="0.25">
      <c r="A594" s="79" t="s">
        <v>2778</v>
      </c>
      <c r="B594" s="79" t="s">
        <v>4919</v>
      </c>
      <c r="C594" s="80" t="s">
        <v>1476</v>
      </c>
      <c r="D594" s="119">
        <v>62172</v>
      </c>
      <c r="E594" s="76"/>
      <c r="F594" s="76"/>
      <c r="G594" s="80" t="s">
        <v>59</v>
      </c>
      <c r="H594" s="80" t="s">
        <v>60</v>
      </c>
    </row>
    <row r="595" spans="1:8" ht="15.75" x14ac:dyDescent="0.25">
      <c r="A595" s="86" t="s">
        <v>1064</v>
      </c>
      <c r="B595" s="86" t="s">
        <v>4551</v>
      </c>
      <c r="C595" s="76" t="s">
        <v>258</v>
      </c>
      <c r="D595" s="118">
        <v>62149</v>
      </c>
      <c r="E595" s="118">
        <v>5500</v>
      </c>
      <c r="F595" s="76"/>
      <c r="G595" s="76" t="s">
        <v>14</v>
      </c>
      <c r="H595" s="80" t="s">
        <v>7373</v>
      </c>
    </row>
    <row r="596" spans="1:8" ht="15.75" x14ac:dyDescent="0.25">
      <c r="A596" s="86" t="s">
        <v>1131</v>
      </c>
      <c r="B596" s="86" t="s">
        <v>4920</v>
      </c>
      <c r="C596" s="76" t="s">
        <v>93</v>
      </c>
      <c r="D596" s="118">
        <v>62127</v>
      </c>
      <c r="E596" s="76"/>
      <c r="F596" s="76"/>
      <c r="G596" s="76" t="s">
        <v>14</v>
      </c>
      <c r="H596" s="76" t="s">
        <v>15</v>
      </c>
    </row>
    <row r="597" spans="1:8" ht="15.75" x14ac:dyDescent="0.25">
      <c r="A597" s="79" t="s">
        <v>890</v>
      </c>
      <c r="B597" s="79" t="s">
        <v>4921</v>
      </c>
      <c r="C597" s="80" t="s">
        <v>497</v>
      </c>
      <c r="D597" s="119">
        <v>62008</v>
      </c>
      <c r="E597" s="80"/>
      <c r="F597" s="80"/>
      <c r="G597" s="80" t="s">
        <v>14</v>
      </c>
      <c r="H597" s="80" t="s">
        <v>15</v>
      </c>
    </row>
    <row r="598" spans="1:8" ht="15.75" x14ac:dyDescent="0.25">
      <c r="A598" s="79" t="s">
        <v>1301</v>
      </c>
      <c r="B598" s="79" t="s">
        <v>4922</v>
      </c>
      <c r="C598" s="80" t="s">
        <v>1304</v>
      </c>
      <c r="D598" s="119">
        <v>62000</v>
      </c>
      <c r="E598" s="76"/>
      <c r="F598" s="76"/>
      <c r="G598" s="80" t="s">
        <v>14</v>
      </c>
      <c r="H598" s="80" t="s">
        <v>15</v>
      </c>
    </row>
    <row r="599" spans="1:8" ht="15.75" x14ac:dyDescent="0.25">
      <c r="A599" s="79" t="s">
        <v>976</v>
      </c>
      <c r="B599" s="79" t="s">
        <v>4923</v>
      </c>
      <c r="C599" s="80" t="s">
        <v>297</v>
      </c>
      <c r="D599" s="119">
        <v>61963</v>
      </c>
      <c r="E599" s="76"/>
      <c r="F599" s="76"/>
      <c r="G599" s="80" t="s">
        <v>59</v>
      </c>
      <c r="H599" s="80" t="s">
        <v>60</v>
      </c>
    </row>
    <row r="600" spans="1:8" ht="15.75" x14ac:dyDescent="0.25">
      <c r="A600" s="79" t="s">
        <v>2744</v>
      </c>
      <c r="B600" s="79" t="s">
        <v>4924</v>
      </c>
      <c r="C600" s="80" t="s">
        <v>221</v>
      </c>
      <c r="D600" s="119">
        <v>61927</v>
      </c>
      <c r="E600" s="76"/>
      <c r="F600" s="76"/>
      <c r="G600" s="80" t="s">
        <v>59</v>
      </c>
      <c r="H600" s="80" t="s">
        <v>60</v>
      </c>
    </row>
    <row r="601" spans="1:8" ht="15.75" x14ac:dyDescent="0.25">
      <c r="A601" s="79" t="s">
        <v>815</v>
      </c>
      <c r="B601" s="79" t="s">
        <v>4925</v>
      </c>
      <c r="C601" s="80" t="s">
        <v>450</v>
      </c>
      <c r="D601" s="119">
        <v>61921</v>
      </c>
      <c r="E601" s="80"/>
      <c r="F601" s="80"/>
      <c r="G601" s="80" t="s">
        <v>14</v>
      </c>
      <c r="H601" s="80" t="s">
        <v>15</v>
      </c>
    </row>
    <row r="602" spans="1:8" ht="15.75" x14ac:dyDescent="0.25">
      <c r="A602" s="79" t="s">
        <v>1496</v>
      </c>
      <c r="B602" s="79" t="s">
        <v>4926</v>
      </c>
      <c r="C602" s="80" t="s">
        <v>658</v>
      </c>
      <c r="D602" s="119">
        <v>61814</v>
      </c>
      <c r="E602" s="80"/>
      <c r="F602" s="80"/>
      <c r="G602" s="80" t="s">
        <v>59</v>
      </c>
      <c r="H602" s="80" t="s">
        <v>60</v>
      </c>
    </row>
    <row r="603" spans="1:8" ht="15.75" x14ac:dyDescent="0.25">
      <c r="A603" s="79" t="s">
        <v>1173</v>
      </c>
      <c r="B603" s="79" t="s">
        <v>4794</v>
      </c>
      <c r="C603" s="80" t="s">
        <v>2582</v>
      </c>
      <c r="D603" s="119">
        <v>61805</v>
      </c>
      <c r="E603" s="76"/>
      <c r="F603" s="76"/>
      <c r="G603" s="80" t="s">
        <v>14</v>
      </c>
      <c r="H603" s="80" t="s">
        <v>15</v>
      </c>
    </row>
    <row r="604" spans="1:8" ht="15.75" x14ac:dyDescent="0.25">
      <c r="A604" s="79" t="s">
        <v>895</v>
      </c>
      <c r="B604" s="79" t="s">
        <v>4927</v>
      </c>
      <c r="C604" s="80" t="s">
        <v>2582</v>
      </c>
      <c r="D604" s="119">
        <v>61783</v>
      </c>
      <c r="E604" s="76"/>
      <c r="F604" s="76"/>
      <c r="G604" s="80" t="s">
        <v>59</v>
      </c>
      <c r="H604" s="80" t="s">
        <v>60</v>
      </c>
    </row>
    <row r="605" spans="1:8" ht="15.75" x14ac:dyDescent="0.25">
      <c r="A605" s="86" t="s">
        <v>1161</v>
      </c>
      <c r="B605" s="86" t="s">
        <v>4928</v>
      </c>
      <c r="C605" s="76" t="s">
        <v>4897</v>
      </c>
      <c r="D605" s="118">
        <v>61774</v>
      </c>
      <c r="E605" s="76"/>
      <c r="F605" s="76"/>
      <c r="G605" s="76" t="s">
        <v>14</v>
      </c>
      <c r="H605" s="76" t="s">
        <v>15</v>
      </c>
    </row>
    <row r="606" spans="1:8" ht="15.75" x14ac:dyDescent="0.25">
      <c r="A606" s="86" t="s">
        <v>4929</v>
      </c>
      <c r="B606" s="86" t="s">
        <v>4571</v>
      </c>
      <c r="C606" s="76" t="s">
        <v>385</v>
      </c>
      <c r="D606" s="118">
        <v>61749</v>
      </c>
      <c r="E606" s="76"/>
      <c r="F606" s="76"/>
      <c r="G606" s="76" t="s">
        <v>14</v>
      </c>
      <c r="H606" s="76" t="s">
        <v>15</v>
      </c>
    </row>
    <row r="607" spans="1:8" ht="15.75" x14ac:dyDescent="0.25">
      <c r="A607" s="79" t="s">
        <v>1097</v>
      </c>
      <c r="B607" s="79" t="s">
        <v>4665</v>
      </c>
      <c r="C607" s="80" t="s">
        <v>211</v>
      </c>
      <c r="D607" s="119">
        <v>61704</v>
      </c>
      <c r="E607" s="119">
        <v>4000</v>
      </c>
      <c r="F607" s="80"/>
      <c r="G607" s="80" t="s">
        <v>59</v>
      </c>
      <c r="H607" s="80" t="s">
        <v>60</v>
      </c>
    </row>
    <row r="608" spans="1:8" ht="15.75" x14ac:dyDescent="0.25">
      <c r="A608" s="79" t="s">
        <v>1186</v>
      </c>
      <c r="B608" s="79" t="s">
        <v>4930</v>
      </c>
      <c r="C608" s="80" t="s">
        <v>459</v>
      </c>
      <c r="D608" s="119">
        <v>61699</v>
      </c>
      <c r="E608" s="76"/>
      <c r="F608" s="76"/>
      <c r="G608" s="80" t="s">
        <v>14</v>
      </c>
      <c r="H608" s="80" t="s">
        <v>15</v>
      </c>
    </row>
    <row r="609" spans="1:8" ht="15.75" x14ac:dyDescent="0.25">
      <c r="A609" s="79" t="s">
        <v>4349</v>
      </c>
      <c r="B609" s="79" t="s">
        <v>4637</v>
      </c>
      <c r="C609" s="80" t="s">
        <v>1550</v>
      </c>
      <c r="D609" s="119">
        <v>61694.65</v>
      </c>
      <c r="E609" s="76"/>
      <c r="F609" s="76"/>
      <c r="G609" s="80" t="s">
        <v>59</v>
      </c>
      <c r="H609" s="80" t="s">
        <v>60</v>
      </c>
    </row>
    <row r="610" spans="1:8" ht="15.75" x14ac:dyDescent="0.25">
      <c r="A610" s="79" t="s">
        <v>4931</v>
      </c>
      <c r="B610" s="79" t="s">
        <v>4580</v>
      </c>
      <c r="C610" s="80" t="s">
        <v>2582</v>
      </c>
      <c r="D610" s="119">
        <v>61652</v>
      </c>
      <c r="E610" s="76"/>
      <c r="F610" s="76"/>
      <c r="G610" s="80" t="s">
        <v>59</v>
      </c>
      <c r="H610" s="80" t="s">
        <v>60</v>
      </c>
    </row>
    <row r="611" spans="1:8" ht="15.75" x14ac:dyDescent="0.25">
      <c r="A611" s="79" t="s">
        <v>1075</v>
      </c>
      <c r="B611" s="79" t="s">
        <v>4908</v>
      </c>
      <c r="C611" s="80" t="s">
        <v>3880</v>
      </c>
      <c r="D611" s="119">
        <v>61623</v>
      </c>
      <c r="E611" s="76"/>
      <c r="F611" s="76"/>
      <c r="G611" s="80" t="s">
        <v>59</v>
      </c>
      <c r="H611" s="80" t="s">
        <v>60</v>
      </c>
    </row>
    <row r="612" spans="1:8" ht="15.75" x14ac:dyDescent="0.25">
      <c r="A612" s="79" t="s">
        <v>583</v>
      </c>
      <c r="B612" s="79" t="s">
        <v>4799</v>
      </c>
      <c r="C612" s="80" t="s">
        <v>321</v>
      </c>
      <c r="D612" s="119">
        <v>61620</v>
      </c>
      <c r="E612" s="76"/>
      <c r="F612" s="76"/>
      <c r="G612" s="80" t="s">
        <v>59</v>
      </c>
      <c r="H612" s="80" t="s">
        <v>60</v>
      </c>
    </row>
    <row r="613" spans="1:8" ht="15.75" x14ac:dyDescent="0.25">
      <c r="A613" s="79" t="s">
        <v>1083</v>
      </c>
      <c r="B613" s="79" t="s">
        <v>4851</v>
      </c>
      <c r="C613" s="80" t="s">
        <v>53</v>
      </c>
      <c r="D613" s="119">
        <v>61576</v>
      </c>
      <c r="E613" s="76"/>
      <c r="F613" s="76"/>
      <c r="G613" s="80" t="s">
        <v>14</v>
      </c>
      <c r="H613" s="80" t="s">
        <v>7373</v>
      </c>
    </row>
    <row r="614" spans="1:8" ht="15.75" x14ac:dyDescent="0.25">
      <c r="A614" s="86" t="s">
        <v>1240</v>
      </c>
      <c r="B614" s="86" t="s">
        <v>4932</v>
      </c>
      <c r="C614" s="76" t="s">
        <v>508</v>
      </c>
      <c r="D614" s="118">
        <v>61560</v>
      </c>
      <c r="E614" s="80"/>
      <c r="F614" s="80"/>
      <c r="G614" s="76" t="s">
        <v>59</v>
      </c>
      <c r="H614" s="80" t="s">
        <v>60</v>
      </c>
    </row>
    <row r="615" spans="1:8" ht="15.75" x14ac:dyDescent="0.25">
      <c r="A615" s="79" t="s">
        <v>949</v>
      </c>
      <c r="B615" s="79" t="s">
        <v>4577</v>
      </c>
      <c r="C615" s="80" t="s">
        <v>189</v>
      </c>
      <c r="D615" s="119">
        <v>61459</v>
      </c>
      <c r="E615" s="76"/>
      <c r="F615" s="76"/>
      <c r="G615" s="80" t="s">
        <v>14</v>
      </c>
      <c r="H615" s="80" t="s">
        <v>15</v>
      </c>
    </row>
    <row r="616" spans="1:8" ht="15.75" x14ac:dyDescent="0.25">
      <c r="A616" s="86" t="s">
        <v>1262</v>
      </c>
      <c r="B616" s="86" t="s">
        <v>4580</v>
      </c>
      <c r="C616" s="76" t="s">
        <v>1263</v>
      </c>
      <c r="D616" s="118">
        <v>61397</v>
      </c>
      <c r="E616" s="76"/>
      <c r="F616" s="76"/>
      <c r="G616" s="76" t="s">
        <v>14</v>
      </c>
      <c r="H616" s="76" t="s">
        <v>15</v>
      </c>
    </row>
    <row r="617" spans="1:8" ht="15.75" x14ac:dyDescent="0.25">
      <c r="A617" s="79" t="s">
        <v>917</v>
      </c>
      <c r="B617" s="79" t="s">
        <v>4933</v>
      </c>
      <c r="C617" s="80" t="s">
        <v>535</v>
      </c>
      <c r="D617" s="119">
        <v>61386</v>
      </c>
      <c r="E617" s="76"/>
      <c r="F617" s="76"/>
      <c r="G617" s="80" t="s">
        <v>59</v>
      </c>
      <c r="H617" s="80" t="s">
        <v>60</v>
      </c>
    </row>
    <row r="618" spans="1:8" ht="15.75" x14ac:dyDescent="0.25">
      <c r="A618" s="79" t="s">
        <v>937</v>
      </c>
      <c r="B618" s="79" t="s">
        <v>4934</v>
      </c>
      <c r="C618" s="80" t="s">
        <v>129</v>
      </c>
      <c r="D618" s="119">
        <v>61326</v>
      </c>
      <c r="E618" s="76"/>
      <c r="F618" s="76"/>
      <c r="G618" s="80" t="s">
        <v>59</v>
      </c>
      <c r="H618" s="80" t="s">
        <v>60</v>
      </c>
    </row>
    <row r="619" spans="1:8" ht="15.75" x14ac:dyDescent="0.25">
      <c r="A619" s="79" t="s">
        <v>1260</v>
      </c>
      <c r="B619" s="79" t="s">
        <v>4681</v>
      </c>
      <c r="C619" s="80" t="s">
        <v>1261</v>
      </c>
      <c r="D619" s="119">
        <v>61269</v>
      </c>
      <c r="E619" s="76"/>
      <c r="F619" s="76"/>
      <c r="G619" s="80" t="s">
        <v>59</v>
      </c>
      <c r="H619" s="80" t="s">
        <v>60</v>
      </c>
    </row>
    <row r="620" spans="1:8" ht="15.75" x14ac:dyDescent="0.25">
      <c r="A620" s="79" t="s">
        <v>1079</v>
      </c>
      <c r="B620" s="79" t="s">
        <v>4935</v>
      </c>
      <c r="C620" s="80" t="s">
        <v>1082</v>
      </c>
      <c r="D620" s="119">
        <v>61235</v>
      </c>
      <c r="E620" s="76"/>
      <c r="F620" s="76"/>
      <c r="G620" s="80" t="s">
        <v>59</v>
      </c>
      <c r="H620" s="80" t="s">
        <v>60</v>
      </c>
    </row>
    <row r="621" spans="1:8" ht="15.75" x14ac:dyDescent="0.25">
      <c r="A621" s="79" t="s">
        <v>1176</v>
      </c>
      <c r="B621" s="79" t="s">
        <v>4936</v>
      </c>
      <c r="C621" s="80" t="s">
        <v>501</v>
      </c>
      <c r="D621" s="119">
        <v>61137</v>
      </c>
      <c r="E621" s="76"/>
      <c r="F621" s="76"/>
      <c r="G621" s="80" t="s">
        <v>59</v>
      </c>
      <c r="H621" s="80" t="s">
        <v>60</v>
      </c>
    </row>
    <row r="622" spans="1:8" ht="15.75" x14ac:dyDescent="0.25">
      <c r="A622" s="79" t="s">
        <v>880</v>
      </c>
      <c r="B622" s="79" t="s">
        <v>4937</v>
      </c>
      <c r="C622" s="80" t="s">
        <v>189</v>
      </c>
      <c r="D622" s="119">
        <v>61046</v>
      </c>
      <c r="E622" s="76"/>
      <c r="F622" s="76"/>
      <c r="G622" s="80" t="s">
        <v>14</v>
      </c>
      <c r="H622" s="80" t="s">
        <v>15</v>
      </c>
    </row>
    <row r="623" spans="1:8" ht="15.75" x14ac:dyDescent="0.25">
      <c r="A623" s="79" t="s">
        <v>1411</v>
      </c>
      <c r="B623" s="79" t="s">
        <v>4747</v>
      </c>
      <c r="C623" s="80" t="s">
        <v>141</v>
      </c>
      <c r="D623" s="119">
        <v>61029.41</v>
      </c>
      <c r="E623" s="76"/>
      <c r="F623" s="76"/>
      <c r="G623" s="80" t="s">
        <v>14</v>
      </c>
      <c r="H623" s="80" t="s">
        <v>15</v>
      </c>
    </row>
    <row r="624" spans="1:8" ht="15.75" x14ac:dyDescent="0.25">
      <c r="A624" s="79" t="s">
        <v>1257</v>
      </c>
      <c r="B624" s="79" t="s">
        <v>4581</v>
      </c>
      <c r="C624" s="80" t="s">
        <v>463</v>
      </c>
      <c r="D624" s="119">
        <v>61012</v>
      </c>
      <c r="E624" s="76"/>
      <c r="F624" s="76"/>
      <c r="G624" s="80" t="s">
        <v>59</v>
      </c>
      <c r="H624" s="80" t="s">
        <v>60</v>
      </c>
    </row>
    <row r="625" spans="1:8" ht="15.75" x14ac:dyDescent="0.25">
      <c r="A625" s="79" t="s">
        <v>884</v>
      </c>
      <c r="B625" s="79" t="s">
        <v>4742</v>
      </c>
      <c r="C625" s="80" t="s">
        <v>373</v>
      </c>
      <c r="D625" s="119">
        <v>61000</v>
      </c>
      <c r="E625" s="76"/>
      <c r="F625" s="76"/>
      <c r="G625" s="80" t="s">
        <v>14</v>
      </c>
      <c r="H625" s="80" t="s">
        <v>15</v>
      </c>
    </row>
    <row r="626" spans="1:8" ht="15.75" x14ac:dyDescent="0.25">
      <c r="A626" s="79" t="s">
        <v>3985</v>
      </c>
      <c r="B626" s="79" t="s">
        <v>4938</v>
      </c>
      <c r="C626" s="80" t="s">
        <v>297</v>
      </c>
      <c r="D626" s="119">
        <v>61000</v>
      </c>
      <c r="E626" s="80"/>
      <c r="F626" s="80"/>
      <c r="G626" s="80" t="s">
        <v>59</v>
      </c>
      <c r="H626" s="80" t="s">
        <v>60</v>
      </c>
    </row>
    <row r="627" spans="1:8" ht="15.75" x14ac:dyDescent="0.25">
      <c r="A627" s="79" t="s">
        <v>2784</v>
      </c>
      <c r="B627" s="79" t="s">
        <v>4838</v>
      </c>
      <c r="C627" s="80" t="s">
        <v>53</v>
      </c>
      <c r="D627" s="119">
        <v>60932</v>
      </c>
      <c r="E627" s="76"/>
      <c r="F627" s="76"/>
      <c r="G627" s="80" t="s">
        <v>59</v>
      </c>
      <c r="H627" s="80" t="s">
        <v>60</v>
      </c>
    </row>
    <row r="628" spans="1:8" ht="15.75" x14ac:dyDescent="0.25">
      <c r="A628" s="79" t="s">
        <v>3623</v>
      </c>
      <c r="B628" s="79" t="s">
        <v>4846</v>
      </c>
      <c r="C628" s="80" t="s">
        <v>1552</v>
      </c>
      <c r="D628" s="119">
        <v>60909</v>
      </c>
      <c r="E628" s="76"/>
      <c r="F628" s="76"/>
      <c r="G628" s="80" t="s">
        <v>59</v>
      </c>
      <c r="H628" s="80" t="s">
        <v>60</v>
      </c>
    </row>
    <row r="629" spans="1:8" ht="15.75" x14ac:dyDescent="0.25">
      <c r="A629" s="79" t="s">
        <v>1452</v>
      </c>
      <c r="B629" s="79" t="s">
        <v>4939</v>
      </c>
      <c r="C629" s="80" t="s">
        <v>706</v>
      </c>
      <c r="D629" s="119">
        <v>60861.99</v>
      </c>
      <c r="E629" s="76"/>
      <c r="F629" s="76"/>
      <c r="G629" s="80" t="s">
        <v>14</v>
      </c>
      <c r="H629" s="80" t="s">
        <v>15</v>
      </c>
    </row>
    <row r="630" spans="1:8" ht="15.75" x14ac:dyDescent="0.25">
      <c r="A630" s="79" t="s">
        <v>315</v>
      </c>
      <c r="B630" s="79" t="s">
        <v>4940</v>
      </c>
      <c r="C630" s="80" t="s">
        <v>20</v>
      </c>
      <c r="D630" s="119">
        <v>60787</v>
      </c>
      <c r="E630" s="76"/>
      <c r="F630" s="76"/>
      <c r="G630" s="80" t="s">
        <v>14</v>
      </c>
      <c r="H630" s="80" t="s">
        <v>15</v>
      </c>
    </row>
    <row r="631" spans="1:8" ht="15.75" x14ac:dyDescent="0.25">
      <c r="A631" s="79" t="s">
        <v>1109</v>
      </c>
      <c r="B631" s="79" t="s">
        <v>4824</v>
      </c>
      <c r="C631" s="80" t="s">
        <v>270</v>
      </c>
      <c r="D631" s="119">
        <v>60782</v>
      </c>
      <c r="E631" s="80"/>
      <c r="F631" s="80"/>
      <c r="G631" s="80" t="s">
        <v>14</v>
      </c>
      <c r="H631" s="80" t="s">
        <v>15</v>
      </c>
    </row>
    <row r="632" spans="1:8" ht="15.75" x14ac:dyDescent="0.25">
      <c r="A632" s="79" t="s">
        <v>1568</v>
      </c>
      <c r="B632" s="79" t="s">
        <v>4590</v>
      </c>
      <c r="C632" s="80" t="s">
        <v>53</v>
      </c>
      <c r="D632" s="119">
        <v>60740</v>
      </c>
      <c r="E632" s="76"/>
      <c r="F632" s="76"/>
      <c r="G632" s="80" t="s">
        <v>14</v>
      </c>
      <c r="H632" s="80" t="s">
        <v>15</v>
      </c>
    </row>
    <row r="633" spans="1:8" ht="15.75" x14ac:dyDescent="0.25">
      <c r="A633" s="79" t="s">
        <v>1138</v>
      </c>
      <c r="B633" s="79" t="s">
        <v>4674</v>
      </c>
      <c r="C633" s="80" t="s">
        <v>392</v>
      </c>
      <c r="D633" s="119">
        <v>60737</v>
      </c>
      <c r="E633" s="76"/>
      <c r="F633" s="76"/>
      <c r="G633" s="80" t="s">
        <v>14</v>
      </c>
      <c r="H633" s="80" t="s">
        <v>15</v>
      </c>
    </row>
    <row r="634" spans="1:8" ht="15.75" x14ac:dyDescent="0.25">
      <c r="A634" s="79" t="s">
        <v>1248</v>
      </c>
      <c r="B634" s="79" t="s">
        <v>4577</v>
      </c>
      <c r="C634" s="80" t="s">
        <v>535</v>
      </c>
      <c r="D634" s="119">
        <v>60727</v>
      </c>
      <c r="E634" s="76"/>
      <c r="F634" s="76"/>
      <c r="G634" s="80" t="s">
        <v>59</v>
      </c>
      <c r="H634" s="80" t="s">
        <v>60</v>
      </c>
    </row>
    <row r="635" spans="1:8" ht="15.75" x14ac:dyDescent="0.25">
      <c r="A635" s="86" t="s">
        <v>1101</v>
      </c>
      <c r="B635" s="86" t="s">
        <v>4941</v>
      </c>
      <c r="C635" s="76" t="s">
        <v>1104</v>
      </c>
      <c r="D635" s="118">
        <v>60720</v>
      </c>
      <c r="E635" s="76"/>
      <c r="F635" s="76"/>
      <c r="G635" s="76" t="s">
        <v>14</v>
      </c>
      <c r="H635" s="76" t="s">
        <v>15</v>
      </c>
    </row>
    <row r="636" spans="1:8" ht="15.75" x14ac:dyDescent="0.25">
      <c r="A636" s="79" t="s">
        <v>4355</v>
      </c>
      <c r="B636" s="79" t="s">
        <v>4942</v>
      </c>
      <c r="C636" s="80" t="s">
        <v>505</v>
      </c>
      <c r="D636" s="119">
        <v>60720</v>
      </c>
      <c r="E636" s="76"/>
      <c r="F636" s="76"/>
      <c r="G636" s="80" t="s">
        <v>59</v>
      </c>
      <c r="H636" s="80" t="s">
        <v>60</v>
      </c>
    </row>
    <row r="637" spans="1:8" ht="15.75" x14ac:dyDescent="0.25">
      <c r="A637" s="79" t="s">
        <v>902</v>
      </c>
      <c r="B637" s="79" t="s">
        <v>4553</v>
      </c>
      <c r="C637" s="80" t="s">
        <v>116</v>
      </c>
      <c r="D637" s="119">
        <v>60720</v>
      </c>
      <c r="E637" s="76"/>
      <c r="F637" s="76"/>
      <c r="G637" s="80" t="s">
        <v>59</v>
      </c>
      <c r="H637" s="80" t="s">
        <v>60</v>
      </c>
    </row>
    <row r="638" spans="1:8" ht="15.75" x14ac:dyDescent="0.25">
      <c r="A638" s="79" t="s">
        <v>597</v>
      </c>
      <c r="B638" s="79" t="s">
        <v>4943</v>
      </c>
      <c r="C638" s="80" t="s">
        <v>2535</v>
      </c>
      <c r="D638" s="119">
        <v>60720</v>
      </c>
      <c r="E638" s="76"/>
      <c r="F638" s="76"/>
      <c r="G638" s="80" t="s">
        <v>59</v>
      </c>
      <c r="H638" s="80" t="s">
        <v>60</v>
      </c>
    </row>
    <row r="639" spans="1:8" ht="15.75" x14ac:dyDescent="0.25">
      <c r="A639" s="86" t="s">
        <v>1312</v>
      </c>
      <c r="B639" s="86" t="s">
        <v>4577</v>
      </c>
      <c r="C639" s="76" t="s">
        <v>53</v>
      </c>
      <c r="D639" s="118">
        <v>60720</v>
      </c>
      <c r="E639" s="76"/>
      <c r="F639" s="76"/>
      <c r="G639" s="76" t="s">
        <v>59</v>
      </c>
      <c r="H639" s="80" t="s">
        <v>60</v>
      </c>
    </row>
    <row r="640" spans="1:8" ht="15.75" x14ac:dyDescent="0.25">
      <c r="A640" s="79" t="s">
        <v>1274</v>
      </c>
      <c r="B640" s="79" t="s">
        <v>4605</v>
      </c>
      <c r="C640" s="80" t="s">
        <v>535</v>
      </c>
      <c r="D640" s="119">
        <v>60704</v>
      </c>
      <c r="E640" s="76"/>
      <c r="F640" s="76"/>
      <c r="G640" s="80" t="s">
        <v>14</v>
      </c>
      <c r="H640" s="80" t="s">
        <v>15</v>
      </c>
    </row>
    <row r="641" spans="1:8" ht="15.75" x14ac:dyDescent="0.25">
      <c r="A641" s="79" t="s">
        <v>2791</v>
      </c>
      <c r="B641" s="79" t="s">
        <v>4944</v>
      </c>
      <c r="C641" s="80" t="s">
        <v>493</v>
      </c>
      <c r="D641" s="119">
        <v>60691</v>
      </c>
      <c r="E641" s="76"/>
      <c r="F641" s="76"/>
      <c r="G641" s="80" t="s">
        <v>14</v>
      </c>
      <c r="H641" s="80" t="s">
        <v>15</v>
      </c>
    </row>
    <row r="642" spans="1:8" ht="15.75" x14ac:dyDescent="0.25">
      <c r="A642" s="79" t="s">
        <v>533</v>
      </c>
      <c r="B642" s="79" t="s">
        <v>4945</v>
      </c>
      <c r="C642" s="80" t="s">
        <v>535</v>
      </c>
      <c r="D642" s="119">
        <v>60681</v>
      </c>
      <c r="E642" s="76"/>
      <c r="F642" s="76"/>
      <c r="G642" s="80" t="s">
        <v>14</v>
      </c>
      <c r="H642" s="80" t="s">
        <v>15</v>
      </c>
    </row>
    <row r="643" spans="1:8" ht="15.75" x14ac:dyDescent="0.25">
      <c r="A643" s="86" t="s">
        <v>3991</v>
      </c>
      <c r="B643" s="86" t="s">
        <v>4819</v>
      </c>
      <c r="C643" s="76" t="s">
        <v>4292</v>
      </c>
      <c r="D643" s="118">
        <v>60680</v>
      </c>
      <c r="E643" s="76"/>
      <c r="F643" s="76"/>
      <c r="G643" s="76" t="s">
        <v>59</v>
      </c>
      <c r="H643" s="80" t="s">
        <v>60</v>
      </c>
    </row>
    <row r="644" spans="1:8" ht="15.75" x14ac:dyDescent="0.25">
      <c r="A644" s="79" t="s">
        <v>4946</v>
      </c>
      <c r="B644" s="79" t="s">
        <v>4734</v>
      </c>
      <c r="C644" s="80" t="s">
        <v>501</v>
      </c>
      <c r="D644" s="119">
        <v>60650</v>
      </c>
      <c r="E644" s="76"/>
      <c r="F644" s="76"/>
      <c r="G644" s="80" t="s">
        <v>59</v>
      </c>
      <c r="H644" s="80" t="s">
        <v>60</v>
      </c>
    </row>
    <row r="645" spans="1:8" ht="15.75" x14ac:dyDescent="0.25">
      <c r="A645" s="79" t="s">
        <v>1164</v>
      </c>
      <c r="B645" s="79" t="s">
        <v>4940</v>
      </c>
      <c r="C645" s="80" t="s">
        <v>93</v>
      </c>
      <c r="D645" s="119">
        <v>60638</v>
      </c>
      <c r="E645" s="76"/>
      <c r="F645" s="76"/>
      <c r="G645" s="80" t="s">
        <v>59</v>
      </c>
      <c r="H645" s="80" t="s">
        <v>60</v>
      </c>
    </row>
    <row r="646" spans="1:8" ht="15.75" x14ac:dyDescent="0.25">
      <c r="A646" s="79" t="s">
        <v>1124</v>
      </c>
      <c r="B646" s="79" t="s">
        <v>4947</v>
      </c>
      <c r="C646" s="80" t="s">
        <v>1127</v>
      </c>
      <c r="D646" s="119">
        <v>60600</v>
      </c>
      <c r="E646" s="76"/>
      <c r="F646" s="76"/>
      <c r="G646" s="80" t="s">
        <v>14</v>
      </c>
      <c r="H646" s="80" t="s">
        <v>15</v>
      </c>
    </row>
    <row r="647" spans="1:8" ht="15.75" x14ac:dyDescent="0.25">
      <c r="A647" s="86" t="s">
        <v>970</v>
      </c>
      <c r="B647" s="86" t="s">
        <v>4742</v>
      </c>
      <c r="C647" s="76" t="s">
        <v>189</v>
      </c>
      <c r="D647" s="118">
        <v>60551</v>
      </c>
      <c r="E647" s="76"/>
      <c r="F647" s="76"/>
      <c r="G647" s="76" t="s">
        <v>14</v>
      </c>
      <c r="H647" s="76" t="s">
        <v>121</v>
      </c>
    </row>
    <row r="648" spans="1:8" ht="15.75" x14ac:dyDescent="0.25">
      <c r="A648" s="79" t="s">
        <v>4948</v>
      </c>
      <c r="B648" s="79" t="s">
        <v>4949</v>
      </c>
      <c r="C648" s="80" t="s">
        <v>392</v>
      </c>
      <c r="D648" s="119">
        <v>60535</v>
      </c>
      <c r="E648" s="76"/>
      <c r="F648" s="76"/>
      <c r="G648" s="80" t="s">
        <v>14</v>
      </c>
      <c r="H648" s="80" t="s">
        <v>15</v>
      </c>
    </row>
    <row r="649" spans="1:8" ht="15.75" x14ac:dyDescent="0.25">
      <c r="A649" s="86" t="s">
        <v>1078</v>
      </c>
      <c r="B649" s="86" t="s">
        <v>4580</v>
      </c>
      <c r="C649" s="76" t="s">
        <v>392</v>
      </c>
      <c r="D649" s="118">
        <v>60488</v>
      </c>
      <c r="E649" s="118">
        <v>9200</v>
      </c>
      <c r="F649" s="76"/>
      <c r="G649" s="76" t="s">
        <v>14</v>
      </c>
      <c r="H649" s="76" t="s">
        <v>121</v>
      </c>
    </row>
    <row r="650" spans="1:8" ht="15.75" x14ac:dyDescent="0.25">
      <c r="A650" s="79" t="s">
        <v>1891</v>
      </c>
      <c r="B650" s="79" t="s">
        <v>4649</v>
      </c>
      <c r="C650" s="80" t="s">
        <v>37</v>
      </c>
      <c r="D650" s="119">
        <v>60456</v>
      </c>
      <c r="E650" s="76"/>
      <c r="F650" s="76"/>
      <c r="G650" s="80" t="s">
        <v>59</v>
      </c>
      <c r="H650" s="80" t="s">
        <v>60</v>
      </c>
    </row>
    <row r="651" spans="1:8" ht="15.75" x14ac:dyDescent="0.25">
      <c r="A651" s="79" t="s">
        <v>737</v>
      </c>
      <c r="B651" s="79" t="s">
        <v>4551</v>
      </c>
      <c r="C651" s="80" t="s">
        <v>607</v>
      </c>
      <c r="D651" s="119">
        <v>60384</v>
      </c>
      <c r="E651" s="76"/>
      <c r="F651" s="76"/>
      <c r="G651" s="80" t="s">
        <v>14</v>
      </c>
      <c r="H651" s="80" t="s">
        <v>15</v>
      </c>
    </row>
    <row r="652" spans="1:8" ht="15.75" x14ac:dyDescent="0.25">
      <c r="A652" s="79" t="s">
        <v>1129</v>
      </c>
      <c r="B652" s="79" t="s">
        <v>4634</v>
      </c>
      <c r="C652" s="80" t="s">
        <v>120</v>
      </c>
      <c r="D652" s="119">
        <v>60282</v>
      </c>
      <c r="E652" s="119">
        <v>6000</v>
      </c>
      <c r="F652" s="80"/>
      <c r="G652" s="80" t="s">
        <v>59</v>
      </c>
      <c r="H652" s="80" t="s">
        <v>60</v>
      </c>
    </row>
    <row r="653" spans="1:8" ht="15.75" x14ac:dyDescent="0.25">
      <c r="A653" s="86" t="s">
        <v>4950</v>
      </c>
      <c r="B653" s="86" t="s">
        <v>4735</v>
      </c>
      <c r="C653" s="76" t="s">
        <v>163</v>
      </c>
      <c r="D653" s="118">
        <v>60264</v>
      </c>
      <c r="E653" s="76"/>
      <c r="F653" s="76"/>
      <c r="G653" s="76" t="s">
        <v>59</v>
      </c>
      <c r="H653" s="80" t="s">
        <v>60</v>
      </c>
    </row>
    <row r="654" spans="1:8" ht="15.75" x14ac:dyDescent="0.25">
      <c r="A654" s="79" t="s">
        <v>1435</v>
      </c>
      <c r="B654" s="79" t="s">
        <v>4951</v>
      </c>
      <c r="C654" s="80" t="s">
        <v>694</v>
      </c>
      <c r="D654" s="119">
        <v>60217</v>
      </c>
      <c r="E654" s="76"/>
      <c r="F654" s="76"/>
      <c r="G654" s="80" t="s">
        <v>59</v>
      </c>
      <c r="H654" s="80" t="s">
        <v>60</v>
      </c>
    </row>
    <row r="655" spans="1:8" ht="15.75" x14ac:dyDescent="0.25">
      <c r="A655" s="79" t="s">
        <v>1160</v>
      </c>
      <c r="B655" s="79" t="s">
        <v>4952</v>
      </c>
      <c r="C655" s="80" t="s">
        <v>385</v>
      </c>
      <c r="D655" s="119">
        <v>60000</v>
      </c>
      <c r="E655" s="80"/>
      <c r="F655" s="80"/>
      <c r="G655" s="80" t="s">
        <v>14</v>
      </c>
      <c r="H655" s="80" t="s">
        <v>15</v>
      </c>
    </row>
    <row r="656" spans="1:8" ht="15.75" x14ac:dyDescent="0.25">
      <c r="A656" s="79" t="s">
        <v>1155</v>
      </c>
      <c r="B656" s="79" t="s">
        <v>4953</v>
      </c>
      <c r="C656" s="80" t="s">
        <v>258</v>
      </c>
      <c r="D656" s="119">
        <v>60000</v>
      </c>
      <c r="E656" s="76"/>
      <c r="F656" s="76"/>
      <c r="G656" s="80" t="s">
        <v>59</v>
      </c>
      <c r="H656" s="80" t="s">
        <v>15</v>
      </c>
    </row>
    <row r="657" spans="1:8" ht="15.75" x14ac:dyDescent="0.25">
      <c r="A657" s="86" t="s">
        <v>3988</v>
      </c>
      <c r="B657" s="86" t="s">
        <v>4954</v>
      </c>
      <c r="C657" s="76" t="s">
        <v>93</v>
      </c>
      <c r="D657" s="118">
        <v>60000</v>
      </c>
      <c r="E657" s="76"/>
      <c r="F657" s="76"/>
      <c r="G657" s="76" t="s">
        <v>59</v>
      </c>
      <c r="H657" s="80" t="s">
        <v>60</v>
      </c>
    </row>
    <row r="658" spans="1:8" ht="15.75" x14ac:dyDescent="0.25">
      <c r="A658" s="79" t="s">
        <v>1404</v>
      </c>
      <c r="B658" s="79" t="s">
        <v>4821</v>
      </c>
      <c r="C658" s="80" t="s">
        <v>258</v>
      </c>
      <c r="D658" s="119">
        <v>60000</v>
      </c>
      <c r="E658" s="76"/>
      <c r="F658" s="76"/>
      <c r="G658" s="80" t="s">
        <v>59</v>
      </c>
      <c r="H658" s="80" t="s">
        <v>60</v>
      </c>
    </row>
    <row r="659" spans="1:8" ht="15.75" x14ac:dyDescent="0.25">
      <c r="A659" s="79" t="s">
        <v>1144</v>
      </c>
      <c r="B659" s="79" t="s">
        <v>4955</v>
      </c>
      <c r="C659" s="80" t="s">
        <v>385</v>
      </c>
      <c r="D659" s="119">
        <v>59911</v>
      </c>
      <c r="E659" s="76"/>
      <c r="F659" s="76"/>
      <c r="G659" s="80" t="s">
        <v>59</v>
      </c>
      <c r="H659" s="80" t="s">
        <v>60</v>
      </c>
    </row>
    <row r="660" spans="1:8" ht="15.75" x14ac:dyDescent="0.25">
      <c r="A660" s="79" t="s">
        <v>1231</v>
      </c>
      <c r="B660" s="79" t="s">
        <v>4846</v>
      </c>
      <c r="C660" s="80" t="s">
        <v>607</v>
      </c>
      <c r="D660" s="119">
        <v>59895</v>
      </c>
      <c r="E660" s="76"/>
      <c r="F660" s="76"/>
      <c r="G660" s="80" t="s">
        <v>59</v>
      </c>
      <c r="H660" s="80" t="s">
        <v>60</v>
      </c>
    </row>
    <row r="661" spans="1:8" ht="15.75" x14ac:dyDescent="0.25">
      <c r="A661" s="86" t="s">
        <v>506</v>
      </c>
      <c r="B661" s="86" t="s">
        <v>4629</v>
      </c>
      <c r="C661" s="76" t="s">
        <v>508</v>
      </c>
      <c r="D661" s="118">
        <v>59828</v>
      </c>
      <c r="E661" s="76"/>
      <c r="F661" s="76"/>
      <c r="G661" s="76" t="s">
        <v>14</v>
      </c>
      <c r="H661" s="76" t="s">
        <v>15</v>
      </c>
    </row>
    <row r="662" spans="1:8" ht="15.75" x14ac:dyDescent="0.25">
      <c r="A662" s="79" t="s">
        <v>4362</v>
      </c>
      <c r="B662" s="79" t="s">
        <v>4609</v>
      </c>
      <c r="C662" s="80" t="s">
        <v>258</v>
      </c>
      <c r="D662" s="119">
        <v>59748</v>
      </c>
      <c r="E662" s="76"/>
      <c r="F662" s="76"/>
      <c r="G662" s="80" t="s">
        <v>59</v>
      </c>
      <c r="H662" s="80" t="s">
        <v>60</v>
      </c>
    </row>
    <row r="663" spans="1:8" ht="15.75" x14ac:dyDescent="0.25">
      <c r="A663" s="79" t="s">
        <v>1576</v>
      </c>
      <c r="B663" s="79" t="s">
        <v>4640</v>
      </c>
      <c r="C663" s="80" t="s">
        <v>141</v>
      </c>
      <c r="D663" s="119">
        <v>59710</v>
      </c>
      <c r="E663" s="76"/>
      <c r="F663" s="76"/>
      <c r="G663" s="80" t="s">
        <v>14</v>
      </c>
      <c r="H663" s="80" t="s">
        <v>15</v>
      </c>
    </row>
    <row r="664" spans="1:8" ht="15.75" x14ac:dyDescent="0.25">
      <c r="A664" s="79" t="s">
        <v>1442</v>
      </c>
      <c r="B664" s="79" t="s">
        <v>4887</v>
      </c>
      <c r="C664" s="80" t="s">
        <v>141</v>
      </c>
      <c r="D664" s="119">
        <v>59710</v>
      </c>
      <c r="E664" s="76"/>
      <c r="F664" s="76"/>
      <c r="G664" s="80" t="s">
        <v>14</v>
      </c>
      <c r="H664" s="80" t="s">
        <v>15</v>
      </c>
    </row>
    <row r="665" spans="1:8" ht="15.75" x14ac:dyDescent="0.25">
      <c r="A665" s="79" t="s">
        <v>4956</v>
      </c>
      <c r="B665" s="79" t="s">
        <v>4673</v>
      </c>
      <c r="C665" s="80" t="s">
        <v>141</v>
      </c>
      <c r="D665" s="119">
        <v>59710</v>
      </c>
      <c r="E665" s="76"/>
      <c r="F665" s="76"/>
      <c r="G665" s="80" t="s">
        <v>59</v>
      </c>
      <c r="H665" s="80" t="s">
        <v>60</v>
      </c>
    </row>
    <row r="666" spans="1:8" ht="15.75" x14ac:dyDescent="0.25">
      <c r="A666" s="86" t="s">
        <v>3141</v>
      </c>
      <c r="B666" s="86" t="s">
        <v>4957</v>
      </c>
      <c r="C666" s="76" t="s">
        <v>497</v>
      </c>
      <c r="D666" s="118">
        <v>59358</v>
      </c>
      <c r="E666" s="76"/>
      <c r="F666" s="76"/>
      <c r="G666" s="76" t="s">
        <v>59</v>
      </c>
      <c r="H666" s="80" t="s">
        <v>60</v>
      </c>
    </row>
    <row r="667" spans="1:8" ht="15.75" x14ac:dyDescent="0.25">
      <c r="A667" s="79" t="s">
        <v>2798</v>
      </c>
      <c r="B667" s="79" t="s">
        <v>4638</v>
      </c>
      <c r="C667" s="80" t="s">
        <v>3880</v>
      </c>
      <c r="D667" s="119">
        <v>59352</v>
      </c>
      <c r="E667" s="76"/>
      <c r="F667" s="76"/>
      <c r="G667" s="80" t="s">
        <v>59</v>
      </c>
      <c r="H667" s="80" t="s">
        <v>60</v>
      </c>
    </row>
    <row r="668" spans="1:8" ht="15.75" x14ac:dyDescent="0.25">
      <c r="A668" s="79" t="s">
        <v>1011</v>
      </c>
      <c r="B668" s="79" t="s">
        <v>4958</v>
      </c>
      <c r="C668" s="80" t="s">
        <v>490</v>
      </c>
      <c r="D668" s="119">
        <v>59348</v>
      </c>
      <c r="E668" s="76"/>
      <c r="F668" s="76"/>
      <c r="G668" s="80" t="s">
        <v>59</v>
      </c>
      <c r="H668" s="80" t="s">
        <v>60</v>
      </c>
    </row>
    <row r="669" spans="1:8" ht="15.75" x14ac:dyDescent="0.25">
      <c r="A669" s="79" t="s">
        <v>4959</v>
      </c>
      <c r="B669" s="79" t="s">
        <v>4960</v>
      </c>
      <c r="C669" s="80" t="s">
        <v>2346</v>
      </c>
      <c r="D669" s="119">
        <v>59317</v>
      </c>
      <c r="E669" s="76"/>
      <c r="F669" s="76"/>
      <c r="G669" s="80" t="s">
        <v>59</v>
      </c>
      <c r="H669" s="80" t="s">
        <v>60</v>
      </c>
    </row>
    <row r="670" spans="1:8" ht="15.75" x14ac:dyDescent="0.25">
      <c r="A670" s="79" t="s">
        <v>3998</v>
      </c>
      <c r="B670" s="79" t="s">
        <v>4809</v>
      </c>
      <c r="C670" s="80" t="s">
        <v>309</v>
      </c>
      <c r="D670" s="119">
        <v>59286</v>
      </c>
      <c r="E670" s="76"/>
      <c r="F670" s="76"/>
      <c r="G670" s="80" t="s">
        <v>59</v>
      </c>
      <c r="H670" s="80" t="s">
        <v>60</v>
      </c>
    </row>
    <row r="671" spans="1:8" ht="15.75" x14ac:dyDescent="0.25">
      <c r="A671" s="79" t="s">
        <v>1122</v>
      </c>
      <c r="B671" s="79" t="s">
        <v>4961</v>
      </c>
      <c r="C671" s="80" t="s">
        <v>234</v>
      </c>
      <c r="D671" s="119">
        <v>59223</v>
      </c>
      <c r="E671" s="76"/>
      <c r="F671" s="76"/>
      <c r="G671" s="80" t="s">
        <v>59</v>
      </c>
      <c r="H671" s="80" t="s">
        <v>60</v>
      </c>
    </row>
    <row r="672" spans="1:8" ht="15.75" x14ac:dyDescent="0.25">
      <c r="A672" s="86" t="s">
        <v>1637</v>
      </c>
      <c r="B672" s="86" t="s">
        <v>4551</v>
      </c>
      <c r="C672" s="76" t="s">
        <v>53</v>
      </c>
      <c r="D672" s="118">
        <v>59195</v>
      </c>
      <c r="E672" s="76"/>
      <c r="F672" s="76"/>
      <c r="G672" s="76" t="s">
        <v>59</v>
      </c>
      <c r="H672" s="80" t="s">
        <v>60</v>
      </c>
    </row>
    <row r="673" spans="1:8" ht="15.75" x14ac:dyDescent="0.25">
      <c r="A673" s="86" t="s">
        <v>971</v>
      </c>
      <c r="B673" s="86" t="s">
        <v>4656</v>
      </c>
      <c r="C673" s="76" t="s">
        <v>603</v>
      </c>
      <c r="D673" s="118">
        <v>59100</v>
      </c>
      <c r="E673" s="118">
        <v>2000</v>
      </c>
      <c r="F673" s="76"/>
      <c r="G673" s="76" t="s">
        <v>14</v>
      </c>
      <c r="H673" s="76" t="s">
        <v>15</v>
      </c>
    </row>
    <row r="674" spans="1:8" ht="15.75" x14ac:dyDescent="0.25">
      <c r="A674" s="79" t="s">
        <v>2769</v>
      </c>
      <c r="B674" s="79" t="s">
        <v>4940</v>
      </c>
      <c r="C674" s="80" t="s">
        <v>2346</v>
      </c>
      <c r="D674" s="119">
        <v>59055</v>
      </c>
      <c r="E674" s="119">
        <v>2000</v>
      </c>
      <c r="F674" s="80"/>
      <c r="G674" s="80" t="s">
        <v>14</v>
      </c>
      <c r="H674" s="80" t="s">
        <v>15</v>
      </c>
    </row>
    <row r="675" spans="1:8" ht="15.75" x14ac:dyDescent="0.25">
      <c r="A675" s="86" t="s">
        <v>1096</v>
      </c>
      <c r="B675" s="86" t="s">
        <v>4612</v>
      </c>
      <c r="C675" s="76" t="s">
        <v>234</v>
      </c>
      <c r="D675" s="118">
        <v>59039</v>
      </c>
      <c r="E675" s="76"/>
      <c r="F675" s="76"/>
      <c r="G675" s="76" t="s">
        <v>59</v>
      </c>
      <c r="H675" s="80" t="s">
        <v>60</v>
      </c>
    </row>
    <row r="676" spans="1:8" ht="15.75" x14ac:dyDescent="0.25">
      <c r="A676" s="79" t="s">
        <v>1142</v>
      </c>
      <c r="B676" s="79" t="s">
        <v>4962</v>
      </c>
      <c r="C676" s="80" t="s">
        <v>297</v>
      </c>
      <c r="D676" s="119">
        <v>59030</v>
      </c>
      <c r="E676" s="76"/>
      <c r="F676" s="76"/>
      <c r="G676" s="80" t="s">
        <v>14</v>
      </c>
      <c r="H676" s="80" t="s">
        <v>15</v>
      </c>
    </row>
    <row r="677" spans="1:8" ht="15.75" x14ac:dyDescent="0.25">
      <c r="A677" s="79" t="s">
        <v>1614</v>
      </c>
      <c r="B677" s="79" t="s">
        <v>4963</v>
      </c>
      <c r="C677" s="80" t="s">
        <v>547</v>
      </c>
      <c r="D677" s="119">
        <v>59000</v>
      </c>
      <c r="E677" s="76"/>
      <c r="F677" s="76"/>
      <c r="G677" s="80" t="s">
        <v>14</v>
      </c>
      <c r="H677" s="80" t="s">
        <v>15</v>
      </c>
    </row>
    <row r="678" spans="1:8" ht="15.75" x14ac:dyDescent="0.25">
      <c r="A678" s="79" t="s">
        <v>3594</v>
      </c>
      <c r="B678" s="79" t="s">
        <v>4733</v>
      </c>
      <c r="C678" s="80" t="s">
        <v>57</v>
      </c>
      <c r="D678" s="119">
        <v>59000</v>
      </c>
      <c r="E678" s="76"/>
      <c r="F678" s="76"/>
      <c r="G678" s="80" t="s">
        <v>14</v>
      </c>
      <c r="H678" s="80" t="s">
        <v>15</v>
      </c>
    </row>
    <row r="679" spans="1:8" ht="15.75" x14ac:dyDescent="0.25">
      <c r="A679" s="79" t="s">
        <v>4964</v>
      </c>
      <c r="B679" s="79" t="s">
        <v>4965</v>
      </c>
      <c r="C679" s="80" t="s">
        <v>2582</v>
      </c>
      <c r="D679" s="119">
        <v>59000</v>
      </c>
      <c r="E679" s="76"/>
      <c r="F679" s="76"/>
      <c r="G679" s="80" t="s">
        <v>59</v>
      </c>
      <c r="H679" s="80" t="s">
        <v>60</v>
      </c>
    </row>
    <row r="680" spans="1:8" ht="15.75" x14ac:dyDescent="0.25">
      <c r="A680" s="79" t="s">
        <v>1201</v>
      </c>
      <c r="B680" s="79" t="s">
        <v>4677</v>
      </c>
      <c r="C680" s="80" t="s">
        <v>2661</v>
      </c>
      <c r="D680" s="119">
        <v>58785</v>
      </c>
      <c r="E680" s="76"/>
      <c r="F680" s="76"/>
      <c r="G680" s="80" t="s">
        <v>59</v>
      </c>
      <c r="H680" s="80" t="s">
        <v>60</v>
      </c>
    </row>
    <row r="681" spans="1:8" ht="15.75" x14ac:dyDescent="0.25">
      <c r="A681" s="79" t="s">
        <v>1088</v>
      </c>
      <c r="B681" s="79" t="s">
        <v>4966</v>
      </c>
      <c r="C681" s="80" t="s">
        <v>2741</v>
      </c>
      <c r="D681" s="119">
        <v>58776</v>
      </c>
      <c r="E681" s="76"/>
      <c r="F681" s="76"/>
      <c r="G681" s="80" t="s">
        <v>59</v>
      </c>
      <c r="H681" s="80" t="s">
        <v>60</v>
      </c>
    </row>
    <row r="682" spans="1:8" ht="15.75" x14ac:dyDescent="0.25">
      <c r="A682" s="79" t="s">
        <v>3566</v>
      </c>
      <c r="B682" s="79" t="s">
        <v>4831</v>
      </c>
      <c r="C682" s="80" t="s">
        <v>258</v>
      </c>
      <c r="D682" s="119">
        <v>58770</v>
      </c>
      <c r="E682" s="76"/>
      <c r="F682" s="76"/>
      <c r="G682" s="80" t="s">
        <v>59</v>
      </c>
      <c r="H682" s="80" t="s">
        <v>60</v>
      </c>
    </row>
    <row r="683" spans="1:8" ht="15.75" x14ac:dyDescent="0.25">
      <c r="A683" s="79" t="s">
        <v>209</v>
      </c>
      <c r="B683" s="79" t="s">
        <v>4566</v>
      </c>
      <c r="C683" s="80" t="s">
        <v>625</v>
      </c>
      <c r="D683" s="119">
        <v>58741</v>
      </c>
      <c r="E683" s="76"/>
      <c r="F683" s="76"/>
      <c r="G683" s="80" t="s">
        <v>59</v>
      </c>
      <c r="H683" s="80" t="s">
        <v>60</v>
      </c>
    </row>
    <row r="684" spans="1:8" ht="15.75" x14ac:dyDescent="0.25">
      <c r="A684" s="79" t="s">
        <v>2804</v>
      </c>
      <c r="B684" s="79" t="s">
        <v>4566</v>
      </c>
      <c r="C684" s="80" t="s">
        <v>53</v>
      </c>
      <c r="D684" s="119">
        <v>58700</v>
      </c>
      <c r="E684" s="76"/>
      <c r="F684" s="76"/>
      <c r="G684" s="80" t="s">
        <v>59</v>
      </c>
      <c r="H684" s="80" t="s">
        <v>60</v>
      </c>
    </row>
    <row r="685" spans="1:8" ht="15.75" x14ac:dyDescent="0.25">
      <c r="A685" s="79" t="s">
        <v>727</v>
      </c>
      <c r="B685" s="79" t="s">
        <v>4967</v>
      </c>
      <c r="C685" s="80" t="s">
        <v>2789</v>
      </c>
      <c r="D685" s="119">
        <v>58670</v>
      </c>
      <c r="E685" s="76"/>
      <c r="F685" s="76"/>
      <c r="G685" s="80" t="s">
        <v>59</v>
      </c>
      <c r="H685" s="80" t="s">
        <v>60</v>
      </c>
    </row>
    <row r="686" spans="1:8" ht="15.75" x14ac:dyDescent="0.25">
      <c r="A686" s="79" t="s">
        <v>2190</v>
      </c>
      <c r="B686" s="79" t="s">
        <v>4968</v>
      </c>
      <c r="C686" s="80" t="s">
        <v>48</v>
      </c>
      <c r="D686" s="119">
        <v>58667</v>
      </c>
      <c r="E686" s="76"/>
      <c r="F686" s="76"/>
      <c r="G686" s="80" t="s">
        <v>59</v>
      </c>
      <c r="H686" s="80" t="s">
        <v>60</v>
      </c>
    </row>
    <row r="687" spans="1:8" ht="15.75" x14ac:dyDescent="0.25">
      <c r="A687" s="79" t="s">
        <v>1366</v>
      </c>
      <c r="B687" s="79" t="s">
        <v>4602</v>
      </c>
      <c r="C687" s="80" t="s">
        <v>53</v>
      </c>
      <c r="D687" s="119">
        <v>58620</v>
      </c>
      <c r="E687" s="76"/>
      <c r="F687" s="76"/>
      <c r="G687" s="80" t="s">
        <v>59</v>
      </c>
      <c r="H687" s="80" t="s">
        <v>15</v>
      </c>
    </row>
    <row r="688" spans="1:8" ht="15.75" x14ac:dyDescent="0.25">
      <c r="A688" s="86" t="s">
        <v>2520</v>
      </c>
      <c r="B688" s="86" t="s">
        <v>4908</v>
      </c>
      <c r="C688" s="76" t="s">
        <v>2808</v>
      </c>
      <c r="D688" s="118">
        <v>58602</v>
      </c>
      <c r="E688" s="76"/>
      <c r="F688" s="76"/>
      <c r="G688" s="76" t="s">
        <v>14</v>
      </c>
      <c r="H688" s="76" t="s">
        <v>15</v>
      </c>
    </row>
    <row r="689" spans="1:8" ht="15.75" x14ac:dyDescent="0.25">
      <c r="A689" s="79" t="s">
        <v>1287</v>
      </c>
      <c r="B689" s="79" t="s">
        <v>4858</v>
      </c>
      <c r="C689" s="80" t="s">
        <v>435</v>
      </c>
      <c r="D689" s="119">
        <v>58560</v>
      </c>
      <c r="E689" s="76"/>
      <c r="F689" s="76"/>
      <c r="G689" s="80" t="s">
        <v>14</v>
      </c>
      <c r="H689" s="80" t="s">
        <v>15</v>
      </c>
    </row>
    <row r="690" spans="1:8" ht="15.75" x14ac:dyDescent="0.25">
      <c r="A690" s="86" t="s">
        <v>1659</v>
      </c>
      <c r="B690" s="86" t="s">
        <v>4690</v>
      </c>
      <c r="C690" s="76" t="s">
        <v>435</v>
      </c>
      <c r="D690" s="118">
        <v>58560</v>
      </c>
      <c r="E690" s="76"/>
      <c r="F690" s="76"/>
      <c r="G690" s="76" t="s">
        <v>59</v>
      </c>
      <c r="H690" s="80" t="s">
        <v>60</v>
      </c>
    </row>
    <row r="691" spans="1:8" ht="15.75" x14ac:dyDescent="0.25">
      <c r="A691" s="79" t="s">
        <v>1255</v>
      </c>
      <c r="B691" s="79" t="s">
        <v>4581</v>
      </c>
      <c r="C691" s="80" t="s">
        <v>258</v>
      </c>
      <c r="D691" s="119">
        <v>58500</v>
      </c>
      <c r="E691" s="80"/>
      <c r="F691" s="80"/>
      <c r="G691" s="80" t="s">
        <v>59</v>
      </c>
      <c r="H691" s="80" t="s">
        <v>60</v>
      </c>
    </row>
    <row r="692" spans="1:8" ht="15.75" x14ac:dyDescent="0.25">
      <c r="A692" s="79" t="s">
        <v>1629</v>
      </c>
      <c r="B692" s="79" t="s">
        <v>4550</v>
      </c>
      <c r="C692" s="80" t="s">
        <v>1191</v>
      </c>
      <c r="D692" s="119">
        <v>58496</v>
      </c>
      <c r="E692" s="76"/>
      <c r="F692" s="76"/>
      <c r="G692" s="80" t="s">
        <v>59</v>
      </c>
      <c r="H692" s="80" t="s">
        <v>60</v>
      </c>
    </row>
    <row r="693" spans="1:8" ht="15.75" x14ac:dyDescent="0.25">
      <c r="A693" s="79" t="s">
        <v>907</v>
      </c>
      <c r="B693" s="79" t="s">
        <v>4867</v>
      </c>
      <c r="C693" s="80" t="s">
        <v>603</v>
      </c>
      <c r="D693" s="119">
        <v>58468</v>
      </c>
      <c r="E693" s="76"/>
      <c r="F693" s="76"/>
      <c r="G693" s="80" t="s">
        <v>59</v>
      </c>
      <c r="H693" s="80" t="s">
        <v>60</v>
      </c>
    </row>
    <row r="694" spans="1:8" ht="15.75" x14ac:dyDescent="0.25">
      <c r="A694" s="79" t="s">
        <v>1320</v>
      </c>
      <c r="B694" s="79" t="s">
        <v>4969</v>
      </c>
      <c r="C694" s="80" t="s">
        <v>1992</v>
      </c>
      <c r="D694" s="119">
        <v>58464</v>
      </c>
      <c r="E694" s="76"/>
      <c r="F694" s="76"/>
      <c r="G694" s="80" t="s">
        <v>59</v>
      </c>
      <c r="H694" s="80" t="s">
        <v>60</v>
      </c>
    </row>
    <row r="695" spans="1:8" ht="15.75" x14ac:dyDescent="0.25">
      <c r="A695" s="79" t="s">
        <v>958</v>
      </c>
      <c r="B695" s="79" t="s">
        <v>4970</v>
      </c>
      <c r="C695" s="80" t="s">
        <v>508</v>
      </c>
      <c r="D695" s="119">
        <v>58378</v>
      </c>
      <c r="E695" s="80"/>
      <c r="F695" s="80"/>
      <c r="G695" s="80" t="s">
        <v>14</v>
      </c>
      <c r="H695" s="80" t="s">
        <v>15</v>
      </c>
    </row>
    <row r="696" spans="1:8" ht="15.75" x14ac:dyDescent="0.25">
      <c r="A696" s="79" t="s">
        <v>1766</v>
      </c>
      <c r="B696" s="79" t="s">
        <v>4971</v>
      </c>
      <c r="C696" s="80" t="s">
        <v>607</v>
      </c>
      <c r="D696" s="119">
        <v>58371</v>
      </c>
      <c r="E696" s="76"/>
      <c r="F696" s="76"/>
      <c r="G696" s="80" t="s">
        <v>14</v>
      </c>
      <c r="H696" s="80" t="s">
        <v>15</v>
      </c>
    </row>
    <row r="697" spans="1:8" ht="15.75" x14ac:dyDescent="0.25">
      <c r="A697" s="79" t="s">
        <v>2806</v>
      </c>
      <c r="B697" s="79" t="s">
        <v>4972</v>
      </c>
      <c r="C697" s="80" t="s">
        <v>2808</v>
      </c>
      <c r="D697" s="119">
        <v>58350</v>
      </c>
      <c r="E697" s="76"/>
      <c r="F697" s="76"/>
      <c r="G697" s="80" t="s">
        <v>14</v>
      </c>
      <c r="H697" s="80" t="s">
        <v>15</v>
      </c>
    </row>
    <row r="698" spans="1:8" ht="15.75" x14ac:dyDescent="0.25">
      <c r="A698" s="79" t="s">
        <v>725</v>
      </c>
      <c r="B698" s="79" t="s">
        <v>4973</v>
      </c>
      <c r="C698" s="80" t="s">
        <v>450</v>
      </c>
      <c r="D698" s="119">
        <v>58272</v>
      </c>
      <c r="E698" s="76"/>
      <c r="F698" s="76"/>
      <c r="G698" s="80" t="s">
        <v>14</v>
      </c>
      <c r="H698" s="80" t="s">
        <v>15</v>
      </c>
    </row>
    <row r="699" spans="1:8" ht="15.75" x14ac:dyDescent="0.25">
      <c r="A699" s="86" t="s">
        <v>4016</v>
      </c>
      <c r="B699" s="86" t="s">
        <v>4730</v>
      </c>
      <c r="C699" s="76" t="s">
        <v>28</v>
      </c>
      <c r="D699" s="118">
        <v>58266</v>
      </c>
      <c r="E699" s="76"/>
      <c r="F699" s="76"/>
      <c r="G699" s="76" t="s">
        <v>59</v>
      </c>
      <c r="H699" s="80" t="s">
        <v>60</v>
      </c>
    </row>
    <row r="700" spans="1:8" ht="15.75" x14ac:dyDescent="0.25">
      <c r="A700" s="79" t="s">
        <v>1653</v>
      </c>
      <c r="B700" s="79" t="s">
        <v>4690</v>
      </c>
      <c r="C700" s="80" t="s">
        <v>1863</v>
      </c>
      <c r="D700" s="119">
        <v>58253</v>
      </c>
      <c r="E700" s="76"/>
      <c r="F700" s="76"/>
      <c r="G700" s="80" t="s">
        <v>14</v>
      </c>
      <c r="H700" s="80" t="s">
        <v>7373</v>
      </c>
    </row>
    <row r="701" spans="1:8" ht="15.75" x14ac:dyDescent="0.25">
      <c r="A701" s="79" t="s">
        <v>1591</v>
      </c>
      <c r="B701" s="79" t="s">
        <v>4780</v>
      </c>
      <c r="C701" s="80" t="s">
        <v>658</v>
      </c>
      <c r="D701" s="119">
        <v>58190</v>
      </c>
      <c r="E701" s="76"/>
      <c r="F701" s="76"/>
      <c r="G701" s="80" t="s">
        <v>59</v>
      </c>
      <c r="H701" s="80" t="s">
        <v>60</v>
      </c>
    </row>
    <row r="702" spans="1:8" ht="15.75" x14ac:dyDescent="0.25">
      <c r="A702" s="79" t="s">
        <v>1085</v>
      </c>
      <c r="B702" s="79" t="s">
        <v>4974</v>
      </c>
      <c r="C702" s="80" t="s">
        <v>1050</v>
      </c>
      <c r="D702" s="119">
        <v>58148</v>
      </c>
      <c r="E702" s="119">
        <v>6000</v>
      </c>
      <c r="F702" s="80"/>
      <c r="G702" s="80" t="s">
        <v>59</v>
      </c>
      <c r="H702" s="80" t="s">
        <v>60</v>
      </c>
    </row>
    <row r="703" spans="1:8" ht="15.75" x14ac:dyDescent="0.25">
      <c r="A703" s="86" t="s">
        <v>2777</v>
      </c>
      <c r="B703" s="86" t="s">
        <v>4919</v>
      </c>
      <c r="C703" s="76" t="s">
        <v>814</v>
      </c>
      <c r="D703" s="118">
        <v>58129</v>
      </c>
      <c r="E703" s="76"/>
      <c r="F703" s="76"/>
      <c r="G703" s="76" t="s">
        <v>59</v>
      </c>
      <c r="H703" s="80" t="s">
        <v>60</v>
      </c>
    </row>
    <row r="704" spans="1:8" ht="15.75" x14ac:dyDescent="0.25">
      <c r="A704" s="79" t="s">
        <v>3996</v>
      </c>
      <c r="B704" s="79" t="s">
        <v>4577</v>
      </c>
      <c r="C704" s="80" t="s">
        <v>493</v>
      </c>
      <c r="D704" s="119">
        <v>58120</v>
      </c>
      <c r="E704" s="76"/>
      <c r="F704" s="76"/>
      <c r="G704" s="80" t="s">
        <v>14</v>
      </c>
      <c r="H704" s="80" t="s">
        <v>15</v>
      </c>
    </row>
    <row r="705" spans="1:8" ht="15.75" x14ac:dyDescent="0.25">
      <c r="A705" s="79" t="s">
        <v>1410</v>
      </c>
      <c r="B705" s="79" t="s">
        <v>4975</v>
      </c>
      <c r="C705" s="80" t="s">
        <v>163</v>
      </c>
      <c r="D705" s="119">
        <v>58000</v>
      </c>
      <c r="E705" s="76"/>
      <c r="F705" s="76"/>
      <c r="G705" s="80" t="s">
        <v>14</v>
      </c>
      <c r="H705" s="80" t="s">
        <v>15</v>
      </c>
    </row>
    <row r="706" spans="1:8" ht="15.75" x14ac:dyDescent="0.25">
      <c r="A706" s="86" t="s">
        <v>1224</v>
      </c>
      <c r="B706" s="86" t="s">
        <v>4819</v>
      </c>
      <c r="C706" s="76" t="s">
        <v>211</v>
      </c>
      <c r="D706" s="118">
        <v>58000</v>
      </c>
      <c r="E706" s="76"/>
      <c r="F706" s="76"/>
      <c r="G706" s="76" t="s">
        <v>14</v>
      </c>
      <c r="H706" s="76" t="s">
        <v>15</v>
      </c>
    </row>
    <row r="707" spans="1:8" ht="15.75" x14ac:dyDescent="0.25">
      <c r="A707" s="79" t="s">
        <v>2750</v>
      </c>
      <c r="B707" s="79" t="s">
        <v>4976</v>
      </c>
      <c r="C707" s="80" t="s">
        <v>3880</v>
      </c>
      <c r="D707" s="119">
        <v>58000</v>
      </c>
      <c r="E707" s="76"/>
      <c r="F707" s="76"/>
      <c r="G707" s="80" t="s">
        <v>59</v>
      </c>
      <c r="H707" s="80" t="s">
        <v>60</v>
      </c>
    </row>
    <row r="708" spans="1:8" ht="15.75" x14ac:dyDescent="0.25">
      <c r="A708" s="79" t="s">
        <v>1473</v>
      </c>
      <c r="B708" s="79" t="s">
        <v>4551</v>
      </c>
      <c r="C708" s="80" t="s">
        <v>385</v>
      </c>
      <c r="D708" s="119">
        <v>58000</v>
      </c>
      <c r="E708" s="76"/>
      <c r="F708" s="76"/>
      <c r="G708" s="80" t="s">
        <v>59</v>
      </c>
      <c r="H708" s="80" t="s">
        <v>60</v>
      </c>
    </row>
    <row r="709" spans="1:8" ht="15.75" x14ac:dyDescent="0.25">
      <c r="A709" s="79" t="s">
        <v>1449</v>
      </c>
      <c r="B709" s="79" t="s">
        <v>4977</v>
      </c>
      <c r="C709" s="80" t="s">
        <v>258</v>
      </c>
      <c r="D709" s="119">
        <v>58000</v>
      </c>
      <c r="E709" s="76"/>
      <c r="F709" s="76"/>
      <c r="G709" s="80" t="s">
        <v>59</v>
      </c>
      <c r="H709" s="80" t="s">
        <v>60</v>
      </c>
    </row>
    <row r="710" spans="1:8" ht="15.75" x14ac:dyDescent="0.25">
      <c r="A710" s="79" t="s">
        <v>771</v>
      </c>
      <c r="B710" s="79" t="s">
        <v>4553</v>
      </c>
      <c r="C710" s="80" t="s">
        <v>53</v>
      </c>
      <c r="D710" s="119">
        <v>57818</v>
      </c>
      <c r="E710" s="76"/>
      <c r="F710" s="76"/>
      <c r="G710" s="80" t="s">
        <v>14</v>
      </c>
      <c r="H710" s="80" t="s">
        <v>15</v>
      </c>
    </row>
    <row r="711" spans="1:8" ht="15.75" x14ac:dyDescent="0.25">
      <c r="A711" s="79" t="s">
        <v>989</v>
      </c>
      <c r="B711" s="79" t="s">
        <v>4611</v>
      </c>
      <c r="C711" s="80" t="s">
        <v>607</v>
      </c>
      <c r="D711" s="119">
        <v>57769</v>
      </c>
      <c r="E711" s="76"/>
      <c r="F711" s="76"/>
      <c r="G711" s="80" t="s">
        <v>59</v>
      </c>
      <c r="H711" s="80" t="s">
        <v>60</v>
      </c>
    </row>
    <row r="712" spans="1:8" ht="15.75" x14ac:dyDescent="0.25">
      <c r="A712" s="79" t="s">
        <v>3582</v>
      </c>
      <c r="B712" s="79" t="s">
        <v>4978</v>
      </c>
      <c r="C712" s="80" t="s">
        <v>1490</v>
      </c>
      <c r="D712" s="119">
        <v>57741</v>
      </c>
      <c r="E712" s="76"/>
      <c r="F712" s="76"/>
      <c r="G712" s="80" t="s">
        <v>14</v>
      </c>
      <c r="H712" s="80" t="s">
        <v>15</v>
      </c>
    </row>
    <row r="713" spans="1:8" ht="15.75" x14ac:dyDescent="0.25">
      <c r="A713" s="79" t="s">
        <v>4363</v>
      </c>
      <c r="B713" s="79" t="s">
        <v>4939</v>
      </c>
      <c r="C713" s="80" t="s">
        <v>65</v>
      </c>
      <c r="D713" s="119">
        <v>57741</v>
      </c>
      <c r="E713" s="119">
        <v>4166.66</v>
      </c>
      <c r="F713" s="80"/>
      <c r="G713" s="80" t="s">
        <v>59</v>
      </c>
      <c r="H713" s="80" t="s">
        <v>60</v>
      </c>
    </row>
    <row r="714" spans="1:8" ht="15.75" x14ac:dyDescent="0.25">
      <c r="A714" s="79" t="s">
        <v>1589</v>
      </c>
      <c r="B714" s="79" t="s">
        <v>4979</v>
      </c>
      <c r="C714" s="80" t="s">
        <v>666</v>
      </c>
      <c r="D714" s="119">
        <v>57690</v>
      </c>
      <c r="E714" s="76"/>
      <c r="F714" s="76"/>
      <c r="G714" s="80" t="s">
        <v>59</v>
      </c>
      <c r="H714" s="80" t="s">
        <v>60</v>
      </c>
    </row>
    <row r="715" spans="1:8" ht="15.75" x14ac:dyDescent="0.25">
      <c r="A715" s="79" t="s">
        <v>3416</v>
      </c>
      <c r="B715" s="79" t="s">
        <v>4636</v>
      </c>
      <c r="C715" s="80" t="s">
        <v>547</v>
      </c>
      <c r="D715" s="119">
        <v>57690</v>
      </c>
      <c r="E715" s="76"/>
      <c r="F715" s="76"/>
      <c r="G715" s="80" t="s">
        <v>59</v>
      </c>
      <c r="H715" s="80" t="s">
        <v>60</v>
      </c>
    </row>
    <row r="716" spans="1:8" ht="15.75" x14ac:dyDescent="0.25">
      <c r="A716" s="79" t="s">
        <v>4005</v>
      </c>
      <c r="B716" s="79" t="s">
        <v>4980</v>
      </c>
      <c r="C716" s="80" t="s">
        <v>493</v>
      </c>
      <c r="D716" s="119">
        <v>57581</v>
      </c>
      <c r="E716" s="76"/>
      <c r="F716" s="76"/>
      <c r="G716" s="80" t="s">
        <v>14</v>
      </c>
      <c r="H716" s="80" t="s">
        <v>7373</v>
      </c>
    </row>
    <row r="717" spans="1:8" ht="15.75" x14ac:dyDescent="0.25">
      <c r="A717" s="79" t="s">
        <v>3185</v>
      </c>
      <c r="B717" s="79" t="s">
        <v>4740</v>
      </c>
      <c r="C717" s="80" t="s">
        <v>814</v>
      </c>
      <c r="D717" s="119">
        <v>57517</v>
      </c>
      <c r="E717" s="76"/>
      <c r="F717" s="76"/>
      <c r="G717" s="80" t="s">
        <v>59</v>
      </c>
      <c r="H717" s="80" t="s">
        <v>15</v>
      </c>
    </row>
    <row r="718" spans="1:8" ht="15.75" x14ac:dyDescent="0.25">
      <c r="A718" s="79" t="s">
        <v>1381</v>
      </c>
      <c r="B718" s="79" t="s">
        <v>4981</v>
      </c>
      <c r="C718" s="80" t="s">
        <v>53</v>
      </c>
      <c r="D718" s="119">
        <v>57496</v>
      </c>
      <c r="E718" s="76"/>
      <c r="F718" s="76"/>
      <c r="G718" s="80" t="s">
        <v>59</v>
      </c>
      <c r="H718" s="80" t="s">
        <v>60</v>
      </c>
    </row>
    <row r="719" spans="1:8" ht="15.75" x14ac:dyDescent="0.25">
      <c r="A719" s="79" t="s">
        <v>1220</v>
      </c>
      <c r="B719" s="79" t="s">
        <v>4558</v>
      </c>
      <c r="C719" s="80" t="s">
        <v>4365</v>
      </c>
      <c r="D719" s="119">
        <v>57472</v>
      </c>
      <c r="E719" s="76"/>
      <c r="F719" s="76"/>
      <c r="G719" s="80" t="s">
        <v>14</v>
      </c>
      <c r="H719" s="80" t="s">
        <v>15</v>
      </c>
    </row>
    <row r="720" spans="1:8" ht="15.75" x14ac:dyDescent="0.25">
      <c r="A720" s="79" t="s">
        <v>786</v>
      </c>
      <c r="B720" s="79" t="s">
        <v>4611</v>
      </c>
      <c r="C720" s="80" t="s">
        <v>380</v>
      </c>
      <c r="D720" s="119">
        <v>57472</v>
      </c>
      <c r="E720" s="76"/>
      <c r="F720" s="76"/>
      <c r="G720" s="80" t="s">
        <v>59</v>
      </c>
      <c r="H720" s="80" t="s">
        <v>60</v>
      </c>
    </row>
    <row r="721" spans="1:8" ht="15.75" x14ac:dyDescent="0.25">
      <c r="A721" s="79" t="s">
        <v>905</v>
      </c>
      <c r="B721" s="79" t="s">
        <v>4752</v>
      </c>
      <c r="C721" s="80" t="s">
        <v>120</v>
      </c>
      <c r="D721" s="119">
        <v>57472</v>
      </c>
      <c r="E721" s="76"/>
      <c r="F721" s="76"/>
      <c r="G721" s="80" t="s">
        <v>59</v>
      </c>
      <c r="H721" s="80" t="s">
        <v>60</v>
      </c>
    </row>
    <row r="722" spans="1:8" ht="15.75" x14ac:dyDescent="0.25">
      <c r="A722" s="79" t="s">
        <v>1680</v>
      </c>
      <c r="B722" s="79" t="s">
        <v>4900</v>
      </c>
      <c r="C722" s="80" t="s">
        <v>240</v>
      </c>
      <c r="D722" s="119">
        <v>57393</v>
      </c>
      <c r="E722" s="76"/>
      <c r="F722" s="76"/>
      <c r="G722" s="80" t="s">
        <v>59</v>
      </c>
      <c r="H722" s="80" t="s">
        <v>60</v>
      </c>
    </row>
    <row r="723" spans="1:8" ht="15.75" x14ac:dyDescent="0.25">
      <c r="A723" s="79" t="s">
        <v>3596</v>
      </c>
      <c r="B723" s="79" t="s">
        <v>4635</v>
      </c>
      <c r="C723" s="80" t="s">
        <v>459</v>
      </c>
      <c r="D723" s="119">
        <v>57387</v>
      </c>
      <c r="E723" s="76"/>
      <c r="F723" s="76"/>
      <c r="G723" s="80" t="s">
        <v>14</v>
      </c>
      <c r="H723" s="80" t="s">
        <v>15</v>
      </c>
    </row>
    <row r="724" spans="1:8" ht="15.75" x14ac:dyDescent="0.25">
      <c r="A724" s="79" t="s">
        <v>4982</v>
      </c>
      <c r="B724" s="79" t="s">
        <v>4983</v>
      </c>
      <c r="C724" s="80" t="s">
        <v>76</v>
      </c>
      <c r="D724" s="119">
        <v>57343</v>
      </c>
      <c r="E724" s="76"/>
      <c r="F724" s="76"/>
      <c r="G724" s="80" t="s">
        <v>59</v>
      </c>
      <c r="H724" s="80" t="s">
        <v>60</v>
      </c>
    </row>
    <row r="725" spans="1:8" ht="15.75" x14ac:dyDescent="0.25">
      <c r="A725" s="79" t="s">
        <v>908</v>
      </c>
      <c r="B725" s="79" t="s">
        <v>4984</v>
      </c>
      <c r="C725" s="80" t="s">
        <v>163</v>
      </c>
      <c r="D725" s="119">
        <v>57258</v>
      </c>
      <c r="E725" s="76"/>
      <c r="F725" s="76"/>
      <c r="G725" s="80" t="s">
        <v>59</v>
      </c>
      <c r="H725" s="80" t="s">
        <v>60</v>
      </c>
    </row>
    <row r="726" spans="1:8" ht="15.75" x14ac:dyDescent="0.25">
      <c r="A726" s="79" t="s">
        <v>767</v>
      </c>
      <c r="B726" s="79" t="s">
        <v>4604</v>
      </c>
      <c r="C726" s="80" t="s">
        <v>321</v>
      </c>
      <c r="D726" s="119">
        <v>57246</v>
      </c>
      <c r="E726" s="76"/>
      <c r="F726" s="76"/>
      <c r="G726" s="80" t="s">
        <v>14</v>
      </c>
      <c r="H726" s="80" t="s">
        <v>15</v>
      </c>
    </row>
    <row r="727" spans="1:8" ht="15.75" x14ac:dyDescent="0.25">
      <c r="A727" s="79" t="s">
        <v>3651</v>
      </c>
      <c r="B727" s="79" t="s">
        <v>4636</v>
      </c>
      <c r="C727" s="80" t="s">
        <v>96</v>
      </c>
      <c r="D727" s="119">
        <v>57246</v>
      </c>
      <c r="E727" s="76"/>
      <c r="F727" s="76"/>
      <c r="G727" s="80" t="s">
        <v>14</v>
      </c>
      <c r="H727" s="80" t="s">
        <v>7373</v>
      </c>
    </row>
    <row r="728" spans="1:8" ht="15.75" x14ac:dyDescent="0.25">
      <c r="A728" s="79" t="s">
        <v>1371</v>
      </c>
      <c r="B728" s="79" t="s">
        <v>4985</v>
      </c>
      <c r="C728" s="80" t="s">
        <v>541</v>
      </c>
      <c r="D728" s="119">
        <v>57222</v>
      </c>
      <c r="E728" s="119">
        <v>2000</v>
      </c>
      <c r="F728" s="80"/>
      <c r="G728" s="80" t="s">
        <v>59</v>
      </c>
      <c r="H728" s="80" t="s">
        <v>60</v>
      </c>
    </row>
    <row r="729" spans="1:8" ht="15.75" x14ac:dyDescent="0.25">
      <c r="A729" s="79" t="s">
        <v>378</v>
      </c>
      <c r="B729" s="79" t="s">
        <v>4636</v>
      </c>
      <c r="C729" s="80" t="s">
        <v>189</v>
      </c>
      <c r="D729" s="119">
        <v>57110</v>
      </c>
      <c r="E729" s="80"/>
      <c r="F729" s="80"/>
      <c r="G729" s="80" t="s">
        <v>14</v>
      </c>
      <c r="H729" s="80" t="s">
        <v>15</v>
      </c>
    </row>
    <row r="730" spans="1:8" ht="15.75" x14ac:dyDescent="0.25">
      <c r="A730" s="79" t="s">
        <v>808</v>
      </c>
      <c r="B730" s="79" t="s">
        <v>4887</v>
      </c>
      <c r="C730" s="80" t="s">
        <v>1490</v>
      </c>
      <c r="D730" s="119">
        <v>57095</v>
      </c>
      <c r="E730" s="76"/>
      <c r="F730" s="76"/>
      <c r="G730" s="80" t="s">
        <v>14</v>
      </c>
      <c r="H730" s="80" t="s">
        <v>7373</v>
      </c>
    </row>
    <row r="731" spans="1:8" ht="15.75" x14ac:dyDescent="0.25">
      <c r="A731" s="79" t="s">
        <v>1385</v>
      </c>
      <c r="B731" s="79" t="s">
        <v>4854</v>
      </c>
      <c r="C731" s="80" t="s">
        <v>270</v>
      </c>
      <c r="D731" s="119">
        <v>57000</v>
      </c>
      <c r="E731" s="76"/>
      <c r="F731" s="76"/>
      <c r="G731" s="80" t="s">
        <v>14</v>
      </c>
      <c r="H731" s="80" t="s">
        <v>15</v>
      </c>
    </row>
    <row r="732" spans="1:8" ht="15.75" x14ac:dyDescent="0.25">
      <c r="A732" s="86" t="s">
        <v>1439</v>
      </c>
      <c r="B732" s="86" t="s">
        <v>4742</v>
      </c>
      <c r="C732" s="76" t="s">
        <v>163</v>
      </c>
      <c r="D732" s="118">
        <v>57000</v>
      </c>
      <c r="E732" s="76"/>
      <c r="F732" s="76"/>
      <c r="G732" s="76" t="s">
        <v>14</v>
      </c>
      <c r="H732" s="76" t="s">
        <v>15</v>
      </c>
    </row>
    <row r="733" spans="1:8" ht="15.75" x14ac:dyDescent="0.25">
      <c r="A733" s="79" t="s">
        <v>1521</v>
      </c>
      <c r="B733" s="79" t="s">
        <v>4882</v>
      </c>
      <c r="C733" s="80" t="s">
        <v>57</v>
      </c>
      <c r="D733" s="119">
        <v>57000</v>
      </c>
      <c r="E733" s="76"/>
      <c r="F733" s="76"/>
      <c r="G733" s="80" t="s">
        <v>14</v>
      </c>
      <c r="H733" s="80" t="s">
        <v>15</v>
      </c>
    </row>
    <row r="734" spans="1:8" ht="15.75" x14ac:dyDescent="0.25">
      <c r="A734" s="79" t="s">
        <v>4003</v>
      </c>
      <c r="B734" s="79" t="s">
        <v>4578</v>
      </c>
      <c r="C734" s="80" t="s">
        <v>3880</v>
      </c>
      <c r="D734" s="119">
        <v>57000</v>
      </c>
      <c r="E734" s="76"/>
      <c r="F734" s="76"/>
      <c r="G734" s="80" t="s">
        <v>14</v>
      </c>
      <c r="H734" s="80" t="s">
        <v>15</v>
      </c>
    </row>
    <row r="735" spans="1:8" ht="15.75" x14ac:dyDescent="0.25">
      <c r="A735" s="79" t="s">
        <v>3619</v>
      </c>
      <c r="B735" s="79" t="s">
        <v>4986</v>
      </c>
      <c r="C735" s="80" t="s">
        <v>385</v>
      </c>
      <c r="D735" s="119">
        <v>57000</v>
      </c>
      <c r="E735" s="80"/>
      <c r="F735" s="80"/>
      <c r="G735" s="80" t="s">
        <v>14</v>
      </c>
      <c r="H735" s="80" t="s">
        <v>15</v>
      </c>
    </row>
    <row r="736" spans="1:8" ht="15.75" x14ac:dyDescent="0.25">
      <c r="A736" s="79" t="s">
        <v>1346</v>
      </c>
      <c r="B736" s="79" t="s">
        <v>4987</v>
      </c>
      <c r="C736" s="80" t="s">
        <v>297</v>
      </c>
      <c r="D736" s="119">
        <v>57000</v>
      </c>
      <c r="E736" s="76"/>
      <c r="F736" s="76"/>
      <c r="G736" s="80" t="s">
        <v>59</v>
      </c>
      <c r="H736" s="80" t="s">
        <v>60</v>
      </c>
    </row>
    <row r="737" spans="1:8" ht="15.75" x14ac:dyDescent="0.25">
      <c r="A737" s="79" t="s">
        <v>1318</v>
      </c>
      <c r="B737" s="79" t="s">
        <v>4642</v>
      </c>
      <c r="C737" s="80" t="s">
        <v>463</v>
      </c>
      <c r="D737" s="119">
        <v>57000</v>
      </c>
      <c r="E737" s="76"/>
      <c r="F737" s="76"/>
      <c r="G737" s="80" t="s">
        <v>59</v>
      </c>
      <c r="H737" s="80" t="s">
        <v>60</v>
      </c>
    </row>
    <row r="738" spans="1:8" ht="15.75" x14ac:dyDescent="0.25">
      <c r="A738" s="79" t="s">
        <v>2762</v>
      </c>
      <c r="B738" s="79" t="s">
        <v>4988</v>
      </c>
      <c r="C738" s="80" t="s">
        <v>410</v>
      </c>
      <c r="D738" s="119">
        <v>56946</v>
      </c>
      <c r="E738" s="76"/>
      <c r="F738" s="76"/>
      <c r="G738" s="80" t="s">
        <v>14</v>
      </c>
      <c r="H738" s="80" t="s">
        <v>15</v>
      </c>
    </row>
    <row r="739" spans="1:8" ht="15.75" x14ac:dyDescent="0.25">
      <c r="A739" s="79" t="s">
        <v>313</v>
      </c>
      <c r="B739" s="79" t="s">
        <v>4659</v>
      </c>
      <c r="C739" s="80" t="s">
        <v>258</v>
      </c>
      <c r="D739" s="119">
        <v>56821</v>
      </c>
      <c r="E739" s="76"/>
      <c r="F739" s="76"/>
      <c r="G739" s="80" t="s">
        <v>14</v>
      </c>
      <c r="H739" s="80" t="s">
        <v>7373</v>
      </c>
    </row>
    <row r="740" spans="1:8" ht="15.75" x14ac:dyDescent="0.25">
      <c r="A740" s="79" t="s">
        <v>1398</v>
      </c>
      <c r="B740" s="79" t="s">
        <v>4742</v>
      </c>
      <c r="C740" s="80" t="s">
        <v>463</v>
      </c>
      <c r="D740" s="119">
        <v>56781</v>
      </c>
      <c r="E740" s="76"/>
      <c r="F740" s="76"/>
      <c r="G740" s="80" t="s">
        <v>59</v>
      </c>
      <c r="H740" s="80" t="s">
        <v>60</v>
      </c>
    </row>
    <row r="741" spans="1:8" ht="15.75" x14ac:dyDescent="0.25">
      <c r="A741" s="79" t="s">
        <v>1414</v>
      </c>
      <c r="B741" s="79" t="s">
        <v>4989</v>
      </c>
      <c r="C741" s="80" t="s">
        <v>508</v>
      </c>
      <c r="D741" s="119">
        <v>56758</v>
      </c>
      <c r="E741" s="76"/>
      <c r="F741" s="76"/>
      <c r="G741" s="80" t="s">
        <v>14</v>
      </c>
      <c r="H741" s="80" t="s">
        <v>15</v>
      </c>
    </row>
    <row r="742" spans="1:8" ht="15.75" x14ac:dyDescent="0.25">
      <c r="A742" s="86" t="s">
        <v>682</v>
      </c>
      <c r="B742" s="86" t="s">
        <v>4554</v>
      </c>
      <c r="C742" s="76" t="s">
        <v>814</v>
      </c>
      <c r="D742" s="118">
        <v>56753.73</v>
      </c>
      <c r="E742" s="76"/>
      <c r="F742" s="76"/>
      <c r="G742" s="76" t="s">
        <v>59</v>
      </c>
      <c r="H742" s="80" t="s">
        <v>60</v>
      </c>
    </row>
    <row r="743" spans="1:8" ht="15.75" x14ac:dyDescent="0.25">
      <c r="A743" s="86" t="s">
        <v>2794</v>
      </c>
      <c r="B743" s="86" t="s">
        <v>4642</v>
      </c>
      <c r="C743" s="76" t="s">
        <v>211</v>
      </c>
      <c r="D743" s="118">
        <v>56700</v>
      </c>
      <c r="E743" s="80"/>
      <c r="F743" s="80"/>
      <c r="G743" s="76" t="s">
        <v>14</v>
      </c>
      <c r="H743" s="76" t="s">
        <v>15</v>
      </c>
    </row>
    <row r="744" spans="1:8" ht="15.75" x14ac:dyDescent="0.25">
      <c r="A744" s="79" t="s">
        <v>4990</v>
      </c>
      <c r="B744" s="79" t="s">
        <v>4550</v>
      </c>
      <c r="C744" s="80" t="s">
        <v>258</v>
      </c>
      <c r="D744" s="119">
        <v>56700</v>
      </c>
      <c r="E744" s="80"/>
      <c r="F744" s="80"/>
      <c r="G744" s="80" t="s">
        <v>14</v>
      </c>
      <c r="H744" s="80" t="s">
        <v>7373</v>
      </c>
    </row>
    <row r="745" spans="1:8" ht="15.75" x14ac:dyDescent="0.25">
      <c r="A745" s="79" t="s">
        <v>4014</v>
      </c>
      <c r="B745" s="79" t="s">
        <v>4991</v>
      </c>
      <c r="C745" s="80" t="s">
        <v>120</v>
      </c>
      <c r="D745" s="119">
        <v>56680</v>
      </c>
      <c r="E745" s="76"/>
      <c r="F745" s="76"/>
      <c r="G745" s="80" t="s">
        <v>14</v>
      </c>
      <c r="H745" s="80" t="s">
        <v>15</v>
      </c>
    </row>
    <row r="746" spans="1:8" ht="15.75" x14ac:dyDescent="0.25">
      <c r="A746" s="79" t="s">
        <v>1446</v>
      </c>
      <c r="B746" s="79" t="s">
        <v>4992</v>
      </c>
      <c r="C746" s="80" t="s">
        <v>189</v>
      </c>
      <c r="D746" s="119">
        <v>56635</v>
      </c>
      <c r="E746" s="76"/>
      <c r="F746" s="76"/>
      <c r="G746" s="80" t="s">
        <v>59</v>
      </c>
      <c r="H746" s="80" t="s">
        <v>60</v>
      </c>
    </row>
    <row r="747" spans="1:8" ht="15.75" x14ac:dyDescent="0.25">
      <c r="A747" s="86" t="s">
        <v>1710</v>
      </c>
      <c r="B747" s="86" t="s">
        <v>4993</v>
      </c>
      <c r="C747" s="76" t="s">
        <v>20</v>
      </c>
      <c r="D747" s="118">
        <v>56522.2</v>
      </c>
      <c r="E747" s="76"/>
      <c r="F747" s="76"/>
      <c r="G747" s="76" t="s">
        <v>14</v>
      </c>
      <c r="H747" s="76" t="s">
        <v>15</v>
      </c>
    </row>
    <row r="748" spans="1:8" ht="15.75" x14ac:dyDescent="0.25">
      <c r="A748" s="79" t="s">
        <v>1713</v>
      </c>
      <c r="B748" s="79" t="s">
        <v>4636</v>
      </c>
      <c r="C748" s="80" t="s">
        <v>1490</v>
      </c>
      <c r="D748" s="119">
        <v>56520</v>
      </c>
      <c r="E748" s="76"/>
      <c r="F748" s="76"/>
      <c r="G748" s="80" t="s">
        <v>59</v>
      </c>
      <c r="H748" s="80" t="s">
        <v>60</v>
      </c>
    </row>
    <row r="749" spans="1:8" ht="15.75" x14ac:dyDescent="0.25">
      <c r="A749" s="79" t="s">
        <v>848</v>
      </c>
      <c r="B749" s="79" t="s">
        <v>4994</v>
      </c>
      <c r="C749" s="80" t="s">
        <v>1454</v>
      </c>
      <c r="D749" s="119">
        <v>56507</v>
      </c>
      <c r="E749" s="76"/>
      <c r="F749" s="76"/>
      <c r="G749" s="80" t="s">
        <v>14</v>
      </c>
      <c r="H749" s="80" t="s">
        <v>15</v>
      </c>
    </row>
    <row r="750" spans="1:8" ht="15.75" x14ac:dyDescent="0.25">
      <c r="A750" s="79" t="s">
        <v>1327</v>
      </c>
      <c r="B750" s="79" t="s">
        <v>4933</v>
      </c>
      <c r="C750" s="80" t="s">
        <v>2582</v>
      </c>
      <c r="D750" s="119">
        <v>56500</v>
      </c>
      <c r="E750" s="76"/>
      <c r="F750" s="76"/>
      <c r="G750" s="80" t="s">
        <v>14</v>
      </c>
      <c r="H750" s="80" t="s">
        <v>15</v>
      </c>
    </row>
    <row r="751" spans="1:8" ht="15.75" x14ac:dyDescent="0.25">
      <c r="A751" s="86" t="s">
        <v>1428</v>
      </c>
      <c r="B751" s="86" t="s">
        <v>4550</v>
      </c>
      <c r="C751" s="76" t="s">
        <v>221</v>
      </c>
      <c r="D751" s="118">
        <v>56500</v>
      </c>
      <c r="E751" s="76"/>
      <c r="F751" s="76"/>
      <c r="G751" s="76" t="s">
        <v>14</v>
      </c>
      <c r="H751" s="76" t="s">
        <v>15</v>
      </c>
    </row>
    <row r="752" spans="1:8" ht="15.75" x14ac:dyDescent="0.25">
      <c r="A752" s="79" t="s">
        <v>4007</v>
      </c>
      <c r="B752" s="79" t="s">
        <v>4608</v>
      </c>
      <c r="C752" s="80" t="s">
        <v>2582</v>
      </c>
      <c r="D752" s="119">
        <v>56500</v>
      </c>
      <c r="E752" s="76"/>
      <c r="F752" s="76"/>
      <c r="G752" s="80" t="s">
        <v>59</v>
      </c>
      <c r="H752" s="80" t="s">
        <v>60</v>
      </c>
    </row>
    <row r="753" spans="1:8" ht="15.75" x14ac:dyDescent="0.25">
      <c r="A753" s="79" t="s">
        <v>454</v>
      </c>
      <c r="B753" s="79" t="s">
        <v>4995</v>
      </c>
      <c r="C753" s="80" t="s">
        <v>221</v>
      </c>
      <c r="D753" s="119">
        <v>56500</v>
      </c>
      <c r="E753" s="76"/>
      <c r="F753" s="76"/>
      <c r="G753" s="80" t="s">
        <v>59</v>
      </c>
      <c r="H753" s="80" t="s">
        <v>60</v>
      </c>
    </row>
    <row r="754" spans="1:8" ht="15.75" x14ac:dyDescent="0.25">
      <c r="A754" s="79" t="s">
        <v>4004</v>
      </c>
      <c r="B754" s="79" t="s">
        <v>4725</v>
      </c>
      <c r="C754" s="80" t="s">
        <v>258</v>
      </c>
      <c r="D754" s="119">
        <v>56500</v>
      </c>
      <c r="E754" s="76"/>
      <c r="F754" s="76"/>
      <c r="G754" s="80" t="s">
        <v>59</v>
      </c>
      <c r="H754" s="80" t="s">
        <v>60</v>
      </c>
    </row>
    <row r="755" spans="1:8" ht="15.75" x14ac:dyDescent="0.25">
      <c r="A755" s="79" t="s">
        <v>4017</v>
      </c>
      <c r="B755" s="79" t="s">
        <v>4551</v>
      </c>
      <c r="C755" s="80" t="s">
        <v>72</v>
      </c>
      <c r="D755" s="119">
        <v>56424</v>
      </c>
      <c r="E755" s="76"/>
      <c r="F755" s="76"/>
      <c r="G755" s="80" t="s">
        <v>14</v>
      </c>
      <c r="H755" s="80" t="s">
        <v>60</v>
      </c>
    </row>
    <row r="756" spans="1:8" ht="15.75" x14ac:dyDescent="0.25">
      <c r="A756" s="79" t="s">
        <v>1128</v>
      </c>
      <c r="B756" s="79" t="s">
        <v>4642</v>
      </c>
      <c r="C756" s="80" t="s">
        <v>258</v>
      </c>
      <c r="D756" s="119">
        <v>56376</v>
      </c>
      <c r="E756" s="80"/>
      <c r="F756" s="80"/>
      <c r="G756" s="80" t="s">
        <v>14</v>
      </c>
      <c r="H756" s="80" t="s">
        <v>15</v>
      </c>
    </row>
    <row r="757" spans="1:8" ht="15.75" x14ac:dyDescent="0.25">
      <c r="A757" s="79" t="s">
        <v>1105</v>
      </c>
      <c r="B757" s="79" t="s">
        <v>4757</v>
      </c>
      <c r="C757" s="80" t="s">
        <v>93</v>
      </c>
      <c r="D757" s="119">
        <v>56375</v>
      </c>
      <c r="E757" s="76"/>
      <c r="F757" s="76"/>
      <c r="G757" s="80" t="s">
        <v>14</v>
      </c>
      <c r="H757" s="80" t="s">
        <v>15</v>
      </c>
    </row>
    <row r="758" spans="1:8" ht="15.75" x14ac:dyDescent="0.25">
      <c r="A758" s="86" t="s">
        <v>4371</v>
      </c>
      <c r="B758" s="86" t="s">
        <v>4996</v>
      </c>
      <c r="C758" s="76" t="s">
        <v>962</v>
      </c>
      <c r="D758" s="118">
        <v>56343</v>
      </c>
      <c r="E758" s="76"/>
      <c r="F758" s="76"/>
      <c r="G758" s="76" t="s">
        <v>14</v>
      </c>
      <c r="H758" s="76" t="s">
        <v>15</v>
      </c>
    </row>
    <row r="759" spans="1:8" ht="15.75" x14ac:dyDescent="0.25">
      <c r="A759" s="79" t="s">
        <v>1732</v>
      </c>
      <c r="B759" s="79" t="s">
        <v>4705</v>
      </c>
      <c r="C759" s="80" t="s">
        <v>234</v>
      </c>
      <c r="D759" s="119">
        <v>56278</v>
      </c>
      <c r="E759" s="76"/>
      <c r="F759" s="76"/>
      <c r="G759" s="80" t="s">
        <v>59</v>
      </c>
      <c r="H759" s="80" t="s">
        <v>60</v>
      </c>
    </row>
    <row r="760" spans="1:8" ht="15.75" x14ac:dyDescent="0.25">
      <c r="A760" s="79" t="s">
        <v>1349</v>
      </c>
      <c r="B760" s="79" t="s">
        <v>4794</v>
      </c>
      <c r="C760" s="80" t="s">
        <v>53</v>
      </c>
      <c r="D760" s="119">
        <v>56243</v>
      </c>
      <c r="E760" s="76"/>
      <c r="F760" s="76"/>
      <c r="G760" s="80" t="s">
        <v>59</v>
      </c>
      <c r="H760" s="80" t="s">
        <v>60</v>
      </c>
    </row>
    <row r="761" spans="1:8" ht="15.75" x14ac:dyDescent="0.25">
      <c r="A761" s="79" t="s">
        <v>989</v>
      </c>
      <c r="B761" s="79" t="s">
        <v>4997</v>
      </c>
      <c r="C761" s="80" t="s">
        <v>72</v>
      </c>
      <c r="D761" s="119">
        <v>56226</v>
      </c>
      <c r="E761" s="76"/>
      <c r="F761" s="76"/>
      <c r="G761" s="80" t="s">
        <v>59</v>
      </c>
      <c r="H761" s="80" t="s">
        <v>60</v>
      </c>
    </row>
    <row r="762" spans="1:8" ht="15.75" x14ac:dyDescent="0.25">
      <c r="A762" s="86" t="s">
        <v>3654</v>
      </c>
      <c r="B762" s="86" t="s">
        <v>4693</v>
      </c>
      <c r="C762" s="76" t="s">
        <v>120</v>
      </c>
      <c r="D762" s="118">
        <v>56224</v>
      </c>
      <c r="E762" s="76"/>
      <c r="F762" s="76"/>
      <c r="G762" s="76" t="s">
        <v>14</v>
      </c>
      <c r="H762" s="76" t="s">
        <v>15</v>
      </c>
    </row>
    <row r="763" spans="1:8" ht="15.75" x14ac:dyDescent="0.25">
      <c r="A763" s="79" t="s">
        <v>1500</v>
      </c>
      <c r="B763" s="79" t="s">
        <v>4595</v>
      </c>
      <c r="C763" s="80" t="s">
        <v>258</v>
      </c>
      <c r="D763" s="119">
        <v>56142</v>
      </c>
      <c r="E763" s="76"/>
      <c r="F763" s="76"/>
      <c r="G763" s="80" t="s">
        <v>14</v>
      </c>
      <c r="H763" s="80" t="s">
        <v>15</v>
      </c>
    </row>
    <row r="764" spans="1:8" ht="15.75" x14ac:dyDescent="0.25">
      <c r="A764" s="79" t="s">
        <v>1605</v>
      </c>
      <c r="B764" s="79" t="s">
        <v>4558</v>
      </c>
      <c r="C764" s="80" t="s">
        <v>547</v>
      </c>
      <c r="D764" s="119">
        <v>56120</v>
      </c>
      <c r="E764" s="76"/>
      <c r="F764" s="76"/>
      <c r="G764" s="80" t="s">
        <v>14</v>
      </c>
      <c r="H764" s="80" t="s">
        <v>15</v>
      </c>
    </row>
    <row r="765" spans="1:8" ht="15.75" x14ac:dyDescent="0.25">
      <c r="A765" s="79" t="s">
        <v>4018</v>
      </c>
      <c r="B765" s="79" t="s">
        <v>4608</v>
      </c>
      <c r="C765" s="80" t="s">
        <v>1702</v>
      </c>
      <c r="D765" s="119">
        <v>56106</v>
      </c>
      <c r="E765" s="76"/>
      <c r="F765" s="76"/>
      <c r="G765" s="80" t="s">
        <v>59</v>
      </c>
      <c r="H765" s="80" t="s">
        <v>60</v>
      </c>
    </row>
    <row r="766" spans="1:8" ht="15.75" x14ac:dyDescent="0.25">
      <c r="A766" s="79" t="s">
        <v>1203</v>
      </c>
      <c r="B766" s="79" t="s">
        <v>4998</v>
      </c>
      <c r="C766" s="80" t="s">
        <v>211</v>
      </c>
      <c r="D766" s="119">
        <v>56094</v>
      </c>
      <c r="E766" s="80"/>
      <c r="F766" s="80"/>
      <c r="G766" s="80" t="s">
        <v>14</v>
      </c>
      <c r="H766" s="80" t="s">
        <v>15</v>
      </c>
    </row>
    <row r="767" spans="1:8" ht="15.75" x14ac:dyDescent="0.25">
      <c r="A767" s="86" t="s">
        <v>4367</v>
      </c>
      <c r="B767" s="86" t="s">
        <v>4693</v>
      </c>
      <c r="C767" s="76" t="s">
        <v>1272</v>
      </c>
      <c r="D767" s="118">
        <v>56052</v>
      </c>
      <c r="E767" s="76"/>
      <c r="F767" s="76"/>
      <c r="G767" s="76" t="s">
        <v>14</v>
      </c>
      <c r="H767" s="76" t="s">
        <v>15</v>
      </c>
    </row>
    <row r="768" spans="1:8" ht="15.75" x14ac:dyDescent="0.25">
      <c r="A768" s="79" t="s">
        <v>1506</v>
      </c>
      <c r="B768" s="79" t="s">
        <v>4951</v>
      </c>
      <c r="C768" s="80" t="s">
        <v>603</v>
      </c>
      <c r="D768" s="119">
        <v>56045</v>
      </c>
      <c r="E768" s="119">
        <v>1125</v>
      </c>
      <c r="F768" s="80"/>
      <c r="G768" s="80" t="s">
        <v>59</v>
      </c>
      <c r="H768" s="80" t="s">
        <v>60</v>
      </c>
    </row>
    <row r="769" spans="1:8" ht="15.75" x14ac:dyDescent="0.25">
      <c r="A769" s="79" t="s">
        <v>1519</v>
      </c>
      <c r="B769" s="79" t="s">
        <v>4999</v>
      </c>
      <c r="C769" s="80" t="s">
        <v>385</v>
      </c>
      <c r="D769" s="119">
        <v>56000</v>
      </c>
      <c r="E769" s="76"/>
      <c r="F769" s="76"/>
      <c r="G769" s="80" t="s">
        <v>59</v>
      </c>
      <c r="H769" s="80" t="s">
        <v>60</v>
      </c>
    </row>
    <row r="770" spans="1:8" ht="15.75" x14ac:dyDescent="0.25">
      <c r="A770" s="79" t="s">
        <v>1432</v>
      </c>
      <c r="B770" s="79" t="s">
        <v>4636</v>
      </c>
      <c r="C770" s="80" t="s">
        <v>221</v>
      </c>
      <c r="D770" s="119">
        <v>55952</v>
      </c>
      <c r="E770" s="76"/>
      <c r="F770" s="76"/>
      <c r="G770" s="80" t="s">
        <v>59</v>
      </c>
      <c r="H770" s="80" t="s">
        <v>60</v>
      </c>
    </row>
    <row r="771" spans="1:8" ht="15.75" x14ac:dyDescent="0.25">
      <c r="A771" s="79" t="s">
        <v>2458</v>
      </c>
      <c r="B771" s="79" t="s">
        <v>4740</v>
      </c>
      <c r="C771" s="80" t="s">
        <v>53</v>
      </c>
      <c r="D771" s="119">
        <v>55920</v>
      </c>
      <c r="E771" s="76"/>
      <c r="F771" s="76"/>
      <c r="G771" s="80" t="s">
        <v>59</v>
      </c>
      <c r="H771" s="80" t="s">
        <v>60</v>
      </c>
    </row>
    <row r="772" spans="1:8" ht="15.75" x14ac:dyDescent="0.25">
      <c r="A772" s="79" t="s">
        <v>1167</v>
      </c>
      <c r="B772" s="79" t="s">
        <v>5000</v>
      </c>
      <c r="C772" s="80" t="s">
        <v>258</v>
      </c>
      <c r="D772" s="119">
        <v>55884</v>
      </c>
      <c r="E772" s="76"/>
      <c r="F772" s="76"/>
      <c r="G772" s="80" t="s">
        <v>59</v>
      </c>
      <c r="H772" s="80" t="s">
        <v>60</v>
      </c>
    </row>
    <row r="773" spans="1:8" ht="15.75" x14ac:dyDescent="0.25">
      <c r="A773" s="79" t="s">
        <v>1292</v>
      </c>
      <c r="B773" s="79" t="s">
        <v>4819</v>
      </c>
      <c r="C773" s="80" t="s">
        <v>270</v>
      </c>
      <c r="D773" s="119">
        <v>55847</v>
      </c>
      <c r="E773" s="76"/>
      <c r="F773" s="76"/>
      <c r="G773" s="80" t="s">
        <v>59</v>
      </c>
      <c r="H773" s="80" t="s">
        <v>60</v>
      </c>
    </row>
    <row r="774" spans="1:8" ht="15.75" x14ac:dyDescent="0.25">
      <c r="A774" s="79" t="s">
        <v>1455</v>
      </c>
      <c r="B774" s="79" t="s">
        <v>4908</v>
      </c>
      <c r="C774" s="80" t="s">
        <v>508</v>
      </c>
      <c r="D774" s="119">
        <v>55823</v>
      </c>
      <c r="E774" s="76"/>
      <c r="F774" s="76"/>
      <c r="G774" s="80" t="s">
        <v>59</v>
      </c>
      <c r="H774" s="80" t="s">
        <v>60</v>
      </c>
    </row>
    <row r="775" spans="1:8" ht="15.75" x14ac:dyDescent="0.25">
      <c r="A775" s="79" t="s">
        <v>929</v>
      </c>
      <c r="B775" s="79" t="s">
        <v>5001</v>
      </c>
      <c r="C775" s="80" t="s">
        <v>120</v>
      </c>
      <c r="D775" s="119">
        <v>55776</v>
      </c>
      <c r="E775" s="76"/>
      <c r="F775" s="76"/>
      <c r="G775" s="80" t="s">
        <v>14</v>
      </c>
      <c r="H775" s="80" t="s">
        <v>15</v>
      </c>
    </row>
    <row r="776" spans="1:8" ht="15.75" x14ac:dyDescent="0.25">
      <c r="A776" s="79" t="s">
        <v>874</v>
      </c>
      <c r="B776" s="79" t="s">
        <v>4975</v>
      </c>
      <c r="C776" s="80" t="s">
        <v>625</v>
      </c>
      <c r="D776" s="119">
        <v>55753</v>
      </c>
      <c r="E776" s="80"/>
      <c r="F776" s="80"/>
      <c r="G776" s="80" t="s">
        <v>59</v>
      </c>
      <c r="H776" s="80" t="s">
        <v>60</v>
      </c>
    </row>
    <row r="777" spans="1:8" ht="15.75" x14ac:dyDescent="0.25">
      <c r="A777" s="86" t="s">
        <v>1643</v>
      </c>
      <c r="B777" s="86" t="s">
        <v>4774</v>
      </c>
      <c r="C777" s="76" t="s">
        <v>535</v>
      </c>
      <c r="D777" s="118">
        <v>55738</v>
      </c>
      <c r="E777" s="76"/>
      <c r="F777" s="76"/>
      <c r="G777" s="76" t="s">
        <v>59</v>
      </c>
      <c r="H777" s="80" t="s">
        <v>60</v>
      </c>
    </row>
    <row r="778" spans="1:8" ht="15.75" x14ac:dyDescent="0.25">
      <c r="A778" s="79" t="s">
        <v>1179</v>
      </c>
      <c r="B778" s="79" t="s">
        <v>5002</v>
      </c>
      <c r="C778" s="80" t="s">
        <v>5003</v>
      </c>
      <c r="D778" s="119">
        <v>55688</v>
      </c>
      <c r="E778" s="76"/>
      <c r="F778" s="76"/>
      <c r="G778" s="80" t="s">
        <v>59</v>
      </c>
      <c r="H778" s="80" t="s">
        <v>60</v>
      </c>
    </row>
    <row r="779" spans="1:8" ht="15.75" x14ac:dyDescent="0.25">
      <c r="A779" s="79" t="s">
        <v>5004</v>
      </c>
      <c r="B779" s="79" t="s">
        <v>4995</v>
      </c>
      <c r="C779" s="80" t="s">
        <v>258</v>
      </c>
      <c r="D779" s="119">
        <v>55688</v>
      </c>
      <c r="E779" s="76"/>
      <c r="F779" s="76"/>
      <c r="G779" s="80" t="s">
        <v>59</v>
      </c>
      <c r="H779" s="80" t="s">
        <v>60</v>
      </c>
    </row>
    <row r="780" spans="1:8" ht="15.75" x14ac:dyDescent="0.25">
      <c r="A780" s="79" t="s">
        <v>2781</v>
      </c>
      <c r="B780" s="79" t="s">
        <v>5005</v>
      </c>
      <c r="C780" s="80" t="s">
        <v>89</v>
      </c>
      <c r="D780" s="119">
        <v>55670</v>
      </c>
      <c r="E780" s="80"/>
      <c r="F780" s="80"/>
      <c r="G780" s="80" t="s">
        <v>14</v>
      </c>
      <c r="H780" s="80" t="s">
        <v>15</v>
      </c>
    </row>
    <row r="781" spans="1:8" ht="15.75" x14ac:dyDescent="0.25">
      <c r="A781" s="79" t="s">
        <v>2787</v>
      </c>
      <c r="B781" s="79" t="s">
        <v>4816</v>
      </c>
      <c r="C781" s="80" t="s">
        <v>1725</v>
      </c>
      <c r="D781" s="119">
        <v>55611</v>
      </c>
      <c r="E781" s="76"/>
      <c r="F781" s="76"/>
      <c r="G781" s="80" t="s">
        <v>14</v>
      </c>
      <c r="H781" s="80" t="s">
        <v>15</v>
      </c>
    </row>
    <row r="782" spans="1:8" ht="15.75" x14ac:dyDescent="0.25">
      <c r="A782" s="79" t="s">
        <v>1140</v>
      </c>
      <c r="B782" s="79" t="s">
        <v>5006</v>
      </c>
      <c r="C782" s="80" t="s">
        <v>490</v>
      </c>
      <c r="D782" s="119">
        <v>55604</v>
      </c>
      <c r="E782" s="76"/>
      <c r="F782" s="76"/>
      <c r="G782" s="80" t="s">
        <v>14</v>
      </c>
      <c r="H782" s="80" t="s">
        <v>15</v>
      </c>
    </row>
    <row r="783" spans="1:8" ht="15.75" x14ac:dyDescent="0.25">
      <c r="A783" s="79" t="s">
        <v>209</v>
      </c>
      <c r="B783" s="79" t="s">
        <v>4815</v>
      </c>
      <c r="C783" s="80" t="s">
        <v>1261</v>
      </c>
      <c r="D783" s="119">
        <v>55576</v>
      </c>
      <c r="E783" s="76"/>
      <c r="F783" s="76"/>
      <c r="G783" s="80" t="s">
        <v>59</v>
      </c>
      <c r="H783" s="80" t="s">
        <v>60</v>
      </c>
    </row>
    <row r="784" spans="1:8" ht="15.75" x14ac:dyDescent="0.25">
      <c r="A784" s="79" t="s">
        <v>1636</v>
      </c>
      <c r="B784" s="79" t="s">
        <v>4933</v>
      </c>
      <c r="C784" s="80" t="s">
        <v>694</v>
      </c>
      <c r="D784" s="119">
        <v>55576</v>
      </c>
      <c r="E784" s="76"/>
      <c r="F784" s="76"/>
      <c r="G784" s="80" t="s">
        <v>59</v>
      </c>
      <c r="H784" s="80" t="s">
        <v>60</v>
      </c>
    </row>
    <row r="785" spans="1:8" ht="15.75" x14ac:dyDescent="0.25">
      <c r="A785" s="79" t="s">
        <v>4009</v>
      </c>
      <c r="B785" s="79" t="s">
        <v>5007</v>
      </c>
      <c r="C785" s="80" t="s">
        <v>385</v>
      </c>
      <c r="D785" s="119">
        <v>55500</v>
      </c>
      <c r="E785" s="76"/>
      <c r="F785" s="76"/>
      <c r="G785" s="80" t="s">
        <v>59</v>
      </c>
      <c r="H785" s="80" t="s">
        <v>60</v>
      </c>
    </row>
    <row r="786" spans="1:8" ht="15.75" x14ac:dyDescent="0.25">
      <c r="A786" s="79" t="s">
        <v>1745</v>
      </c>
      <c r="B786" s="79" t="s">
        <v>4875</v>
      </c>
      <c r="C786" s="80" t="s">
        <v>240</v>
      </c>
      <c r="D786" s="119">
        <v>55469</v>
      </c>
      <c r="E786" s="76"/>
      <c r="F786" s="76"/>
      <c r="G786" s="80" t="s">
        <v>14</v>
      </c>
      <c r="H786" s="80" t="s">
        <v>15</v>
      </c>
    </row>
    <row r="787" spans="1:8" ht="15.75" x14ac:dyDescent="0.25">
      <c r="A787" s="86" t="s">
        <v>1007</v>
      </c>
      <c r="B787" s="86" t="s">
        <v>5008</v>
      </c>
      <c r="C787" s="76" t="s">
        <v>208</v>
      </c>
      <c r="D787" s="118">
        <v>55444</v>
      </c>
      <c r="E787" s="76"/>
      <c r="F787" s="76"/>
      <c r="G787" s="76" t="s">
        <v>14</v>
      </c>
      <c r="H787" s="76" t="s">
        <v>15</v>
      </c>
    </row>
    <row r="788" spans="1:8" ht="15.75" x14ac:dyDescent="0.25">
      <c r="A788" s="79" t="s">
        <v>1375</v>
      </c>
      <c r="B788" s="79" t="s">
        <v>4558</v>
      </c>
      <c r="C788" s="80" t="s">
        <v>435</v>
      </c>
      <c r="D788" s="119">
        <v>55411</v>
      </c>
      <c r="E788" s="76"/>
      <c r="F788" s="76"/>
      <c r="G788" s="80" t="s">
        <v>59</v>
      </c>
      <c r="H788" s="80" t="s">
        <v>60</v>
      </c>
    </row>
    <row r="789" spans="1:8" ht="15.75" x14ac:dyDescent="0.25">
      <c r="A789" s="79" t="s">
        <v>2405</v>
      </c>
      <c r="B789" s="79" t="s">
        <v>4685</v>
      </c>
      <c r="C789" s="80" t="s">
        <v>270</v>
      </c>
      <c r="D789" s="119">
        <v>55390</v>
      </c>
      <c r="E789" s="76"/>
      <c r="F789" s="76"/>
      <c r="G789" s="80" t="s">
        <v>59</v>
      </c>
      <c r="H789" s="80" t="s">
        <v>60</v>
      </c>
    </row>
    <row r="790" spans="1:8" ht="15.75" x14ac:dyDescent="0.25">
      <c r="A790" s="86" t="s">
        <v>1199</v>
      </c>
      <c r="B790" s="86" t="s">
        <v>5009</v>
      </c>
      <c r="C790" s="76" t="s">
        <v>625</v>
      </c>
      <c r="D790" s="118">
        <v>55361</v>
      </c>
      <c r="E790" s="76"/>
      <c r="F790" s="76"/>
      <c r="G790" s="76" t="s">
        <v>14</v>
      </c>
      <c r="H790" s="76" t="s">
        <v>15</v>
      </c>
    </row>
    <row r="791" spans="1:8" ht="15.75" x14ac:dyDescent="0.25">
      <c r="A791" s="79" t="s">
        <v>1363</v>
      </c>
      <c r="B791" s="79" t="s">
        <v>4949</v>
      </c>
      <c r="C791" s="80" t="s">
        <v>53</v>
      </c>
      <c r="D791" s="119">
        <v>55317</v>
      </c>
      <c r="E791" s="76"/>
      <c r="F791" s="76"/>
      <c r="G791" s="80" t="s">
        <v>14</v>
      </c>
      <c r="H791" s="80" t="s">
        <v>15</v>
      </c>
    </row>
    <row r="792" spans="1:8" ht="15.75" x14ac:dyDescent="0.25">
      <c r="A792" s="79" t="s">
        <v>1623</v>
      </c>
      <c r="B792" s="79" t="s">
        <v>4718</v>
      </c>
      <c r="C792" s="80" t="s">
        <v>570</v>
      </c>
      <c r="D792" s="119">
        <v>55307</v>
      </c>
      <c r="E792" s="76"/>
      <c r="F792" s="76"/>
      <c r="G792" s="80" t="s">
        <v>59</v>
      </c>
      <c r="H792" s="80" t="s">
        <v>60</v>
      </c>
    </row>
    <row r="793" spans="1:8" ht="15.75" x14ac:dyDescent="0.25">
      <c r="A793" s="79" t="s">
        <v>5010</v>
      </c>
      <c r="B793" s="79" t="s">
        <v>4558</v>
      </c>
      <c r="C793" s="80" t="s">
        <v>570</v>
      </c>
      <c r="D793" s="119">
        <v>55292</v>
      </c>
      <c r="E793" s="76"/>
      <c r="F793" s="76"/>
      <c r="G793" s="80" t="s">
        <v>14</v>
      </c>
      <c r="H793" s="80" t="s">
        <v>15</v>
      </c>
    </row>
    <row r="794" spans="1:8" ht="15.75" x14ac:dyDescent="0.25">
      <c r="A794" s="86" t="s">
        <v>3663</v>
      </c>
      <c r="B794" s="86" t="s">
        <v>4700</v>
      </c>
      <c r="C794" s="76" t="s">
        <v>658</v>
      </c>
      <c r="D794" s="118">
        <v>55291</v>
      </c>
      <c r="E794" s="76"/>
      <c r="F794" s="76"/>
      <c r="G794" s="76" t="s">
        <v>14</v>
      </c>
      <c r="H794" s="76" t="s">
        <v>15</v>
      </c>
    </row>
    <row r="795" spans="1:8" ht="15.75" x14ac:dyDescent="0.25">
      <c r="A795" s="79" t="s">
        <v>1185</v>
      </c>
      <c r="B795" s="79" t="s">
        <v>4673</v>
      </c>
      <c r="C795" s="80" t="s">
        <v>514</v>
      </c>
      <c r="D795" s="119">
        <v>55255</v>
      </c>
      <c r="E795" s="76"/>
      <c r="F795" s="76"/>
      <c r="G795" s="80" t="s">
        <v>59</v>
      </c>
      <c r="H795" s="80" t="s">
        <v>60</v>
      </c>
    </row>
    <row r="796" spans="1:8" ht="15.75" x14ac:dyDescent="0.25">
      <c r="A796" s="79" t="s">
        <v>4369</v>
      </c>
      <c r="B796" s="79" t="s">
        <v>4655</v>
      </c>
      <c r="C796" s="80" t="s">
        <v>120</v>
      </c>
      <c r="D796" s="119">
        <v>55238</v>
      </c>
      <c r="E796" s="76"/>
      <c r="F796" s="76"/>
      <c r="G796" s="80" t="s">
        <v>59</v>
      </c>
      <c r="H796" s="80" t="s">
        <v>60</v>
      </c>
    </row>
    <row r="797" spans="1:8" ht="15.75" x14ac:dyDescent="0.25">
      <c r="A797" s="79" t="s">
        <v>1513</v>
      </c>
      <c r="B797" s="79" t="s">
        <v>4568</v>
      </c>
      <c r="C797" s="80" t="s">
        <v>535</v>
      </c>
      <c r="D797" s="119">
        <v>55215</v>
      </c>
      <c r="E797" s="76"/>
      <c r="F797" s="76"/>
      <c r="G797" s="80" t="s">
        <v>14</v>
      </c>
      <c r="H797" s="80" t="s">
        <v>15</v>
      </c>
    </row>
    <row r="798" spans="1:8" ht="15.75" x14ac:dyDescent="0.25">
      <c r="A798" s="86" t="s">
        <v>1810</v>
      </c>
      <c r="B798" s="86" t="s">
        <v>4638</v>
      </c>
      <c r="C798" s="76" t="s">
        <v>96</v>
      </c>
      <c r="D798" s="118">
        <v>55133</v>
      </c>
      <c r="E798" s="76"/>
      <c r="F798" s="76"/>
      <c r="G798" s="76" t="s">
        <v>59</v>
      </c>
      <c r="H798" s="80" t="s">
        <v>60</v>
      </c>
    </row>
    <row r="799" spans="1:8" ht="15.75" x14ac:dyDescent="0.25">
      <c r="A799" s="79" t="s">
        <v>5011</v>
      </c>
      <c r="B799" s="79" t="s">
        <v>5012</v>
      </c>
      <c r="C799" s="80" t="s">
        <v>53</v>
      </c>
      <c r="D799" s="119">
        <v>55088</v>
      </c>
      <c r="E799" s="76"/>
      <c r="F799" s="76"/>
      <c r="G799" s="80" t="s">
        <v>59</v>
      </c>
      <c r="H799" s="80" t="s">
        <v>60</v>
      </c>
    </row>
    <row r="800" spans="1:8" ht="15.75" x14ac:dyDescent="0.25">
      <c r="A800" s="79" t="s">
        <v>1790</v>
      </c>
      <c r="B800" s="79" t="s">
        <v>4693</v>
      </c>
      <c r="C800" s="80" t="s">
        <v>270</v>
      </c>
      <c r="D800" s="119">
        <v>55062</v>
      </c>
      <c r="E800" s="76"/>
      <c r="F800" s="76"/>
      <c r="G800" s="80" t="s">
        <v>59</v>
      </c>
      <c r="H800" s="80" t="s">
        <v>60</v>
      </c>
    </row>
    <row r="801" spans="1:8" ht="15.75" x14ac:dyDescent="0.25">
      <c r="A801" s="79" t="s">
        <v>1274</v>
      </c>
      <c r="B801" s="79" t="s">
        <v>5013</v>
      </c>
      <c r="C801" s="80" t="s">
        <v>53</v>
      </c>
      <c r="D801" s="119">
        <v>55027</v>
      </c>
      <c r="E801" s="76"/>
      <c r="F801" s="76"/>
      <c r="G801" s="80" t="s">
        <v>14</v>
      </c>
      <c r="H801" s="80" t="s">
        <v>15</v>
      </c>
    </row>
    <row r="802" spans="1:8" ht="15.75" x14ac:dyDescent="0.25">
      <c r="A802" s="79" t="s">
        <v>4010</v>
      </c>
      <c r="B802" s="79" t="s">
        <v>5014</v>
      </c>
      <c r="C802" s="80" t="s">
        <v>392</v>
      </c>
      <c r="D802" s="119">
        <v>55000</v>
      </c>
      <c r="E802" s="80"/>
      <c r="F802" s="80"/>
      <c r="G802" s="80" t="s">
        <v>14</v>
      </c>
      <c r="H802" s="80" t="s">
        <v>15</v>
      </c>
    </row>
    <row r="803" spans="1:8" ht="15.75" x14ac:dyDescent="0.25">
      <c r="A803" s="79" t="s">
        <v>4380</v>
      </c>
      <c r="B803" s="79" t="s">
        <v>4558</v>
      </c>
      <c r="C803" s="80" t="s">
        <v>302</v>
      </c>
      <c r="D803" s="119">
        <v>55000</v>
      </c>
      <c r="E803" s="76"/>
      <c r="F803" s="76"/>
      <c r="G803" s="80" t="s">
        <v>14</v>
      </c>
      <c r="H803" s="80" t="s">
        <v>7373</v>
      </c>
    </row>
    <row r="804" spans="1:8" ht="15.75" x14ac:dyDescent="0.25">
      <c r="A804" s="79" t="s">
        <v>3642</v>
      </c>
      <c r="B804" s="79" t="s">
        <v>5015</v>
      </c>
      <c r="C804" s="80" t="s">
        <v>607</v>
      </c>
      <c r="D804" s="119">
        <v>55000</v>
      </c>
      <c r="E804" s="76"/>
      <c r="F804" s="76"/>
      <c r="G804" s="80" t="s">
        <v>14</v>
      </c>
      <c r="H804" s="80" t="s">
        <v>7373</v>
      </c>
    </row>
    <row r="805" spans="1:8" ht="15.75" x14ac:dyDescent="0.25">
      <c r="A805" s="79" t="s">
        <v>1382</v>
      </c>
      <c r="B805" s="79" t="s">
        <v>4830</v>
      </c>
      <c r="C805" s="80" t="s">
        <v>302</v>
      </c>
      <c r="D805" s="119">
        <v>55000</v>
      </c>
      <c r="E805" s="80"/>
      <c r="F805" s="80"/>
      <c r="G805" s="80" t="s">
        <v>14</v>
      </c>
      <c r="H805" s="80" t="s">
        <v>121</v>
      </c>
    </row>
    <row r="806" spans="1:8" ht="15.75" x14ac:dyDescent="0.25">
      <c r="A806" s="79" t="s">
        <v>1367</v>
      </c>
      <c r="B806" s="79" t="s">
        <v>5016</v>
      </c>
      <c r="C806" s="80" t="s">
        <v>1082</v>
      </c>
      <c r="D806" s="119">
        <v>55000</v>
      </c>
      <c r="E806" s="76"/>
      <c r="F806" s="76"/>
      <c r="G806" s="80" t="s">
        <v>59</v>
      </c>
      <c r="H806" s="80" t="s">
        <v>60</v>
      </c>
    </row>
    <row r="807" spans="1:8" ht="15.75" x14ac:dyDescent="0.25">
      <c r="A807" s="79" t="s">
        <v>645</v>
      </c>
      <c r="B807" s="79" t="s">
        <v>5017</v>
      </c>
      <c r="C807" s="80" t="s">
        <v>208</v>
      </c>
      <c r="D807" s="119">
        <v>55000</v>
      </c>
      <c r="E807" s="76"/>
      <c r="F807" s="76"/>
      <c r="G807" s="80" t="s">
        <v>59</v>
      </c>
      <c r="H807" s="80" t="s">
        <v>60</v>
      </c>
    </row>
    <row r="808" spans="1:8" ht="15.75" x14ac:dyDescent="0.25">
      <c r="A808" s="79" t="s">
        <v>1537</v>
      </c>
      <c r="B808" s="79" t="s">
        <v>4799</v>
      </c>
      <c r="C808" s="80" t="s">
        <v>189</v>
      </c>
      <c r="D808" s="119">
        <v>55000</v>
      </c>
      <c r="E808" s="76"/>
      <c r="F808" s="76"/>
      <c r="G808" s="80" t="s">
        <v>59</v>
      </c>
      <c r="H808" s="80" t="s">
        <v>60</v>
      </c>
    </row>
    <row r="809" spans="1:8" ht="15.75" x14ac:dyDescent="0.25">
      <c r="A809" s="79" t="s">
        <v>460</v>
      </c>
      <c r="B809" s="79" t="s">
        <v>4742</v>
      </c>
      <c r="C809" s="80" t="s">
        <v>443</v>
      </c>
      <c r="D809" s="119">
        <v>54921</v>
      </c>
      <c r="E809" s="76"/>
      <c r="F809" s="76"/>
      <c r="G809" s="80" t="s">
        <v>14</v>
      </c>
      <c r="H809" s="80" t="s">
        <v>15</v>
      </c>
    </row>
    <row r="810" spans="1:8" ht="15.75" x14ac:dyDescent="0.25">
      <c r="A810" s="79" t="s">
        <v>1247</v>
      </c>
      <c r="B810" s="79" t="s">
        <v>4690</v>
      </c>
      <c r="C810" s="80" t="s">
        <v>4897</v>
      </c>
      <c r="D810" s="119">
        <v>54900</v>
      </c>
      <c r="E810" s="76"/>
      <c r="F810" s="76"/>
      <c r="G810" s="80" t="s">
        <v>14</v>
      </c>
      <c r="H810" s="80" t="s">
        <v>15</v>
      </c>
    </row>
    <row r="811" spans="1:8" ht="15.75" x14ac:dyDescent="0.25">
      <c r="A811" s="86" t="s">
        <v>3658</v>
      </c>
      <c r="B811" s="86" t="s">
        <v>5018</v>
      </c>
      <c r="C811" s="76" t="s">
        <v>603</v>
      </c>
      <c r="D811" s="118">
        <v>54836</v>
      </c>
      <c r="E811" s="76"/>
      <c r="F811" s="76"/>
      <c r="G811" s="76" t="s">
        <v>14</v>
      </c>
      <c r="H811" s="76" t="s">
        <v>15</v>
      </c>
    </row>
    <row r="812" spans="1:8" ht="15.75" x14ac:dyDescent="0.25">
      <c r="A812" s="86" t="s">
        <v>1144</v>
      </c>
      <c r="B812" s="86" t="s">
        <v>4609</v>
      </c>
      <c r="C812" s="76" t="s">
        <v>1889</v>
      </c>
      <c r="D812" s="118">
        <v>54790</v>
      </c>
      <c r="E812" s="76"/>
      <c r="F812" s="76"/>
      <c r="G812" s="76" t="s">
        <v>59</v>
      </c>
      <c r="H812" s="80" t="s">
        <v>60</v>
      </c>
    </row>
    <row r="813" spans="1:8" ht="15.75" x14ac:dyDescent="0.25">
      <c r="A813" s="79" t="s">
        <v>1390</v>
      </c>
      <c r="B813" s="79" t="s">
        <v>5019</v>
      </c>
      <c r="C813" s="80" t="s">
        <v>221</v>
      </c>
      <c r="D813" s="119">
        <v>54748</v>
      </c>
      <c r="E813" s="76"/>
      <c r="F813" s="76"/>
      <c r="G813" s="80" t="s">
        <v>59</v>
      </c>
      <c r="H813" s="80" t="s">
        <v>60</v>
      </c>
    </row>
    <row r="814" spans="1:8" ht="15.75" x14ac:dyDescent="0.25">
      <c r="A814" s="79" t="s">
        <v>5020</v>
      </c>
      <c r="B814" s="79" t="s">
        <v>4742</v>
      </c>
      <c r="C814" s="80" t="s">
        <v>2580</v>
      </c>
      <c r="D814" s="119">
        <v>54746</v>
      </c>
      <c r="E814" s="76"/>
      <c r="F814" s="76"/>
      <c r="G814" s="80" t="s">
        <v>14</v>
      </c>
      <c r="H814" s="80" t="s">
        <v>15</v>
      </c>
    </row>
    <row r="815" spans="1:8" ht="15.75" x14ac:dyDescent="0.25">
      <c r="A815" s="86" t="s">
        <v>3673</v>
      </c>
      <c r="B815" s="86" t="s">
        <v>4830</v>
      </c>
      <c r="C815" s="76" t="s">
        <v>505</v>
      </c>
      <c r="D815" s="118">
        <v>54695</v>
      </c>
      <c r="E815" s="76"/>
      <c r="F815" s="76"/>
      <c r="G815" s="76" t="s">
        <v>59</v>
      </c>
      <c r="H815" s="80" t="s">
        <v>60</v>
      </c>
    </row>
    <row r="816" spans="1:8" ht="15.75" x14ac:dyDescent="0.25">
      <c r="A816" s="79" t="s">
        <v>1562</v>
      </c>
      <c r="B816" s="79" t="s">
        <v>4577</v>
      </c>
      <c r="C816" s="80" t="s">
        <v>96</v>
      </c>
      <c r="D816" s="119">
        <v>54628</v>
      </c>
      <c r="E816" s="76"/>
      <c r="F816" s="76"/>
      <c r="G816" s="80" t="s">
        <v>59</v>
      </c>
      <c r="H816" s="80" t="s">
        <v>60</v>
      </c>
    </row>
    <row r="817" spans="1:8" ht="15.75" x14ac:dyDescent="0.25">
      <c r="A817" s="79" t="s">
        <v>193</v>
      </c>
      <c r="B817" s="79" t="s">
        <v>5021</v>
      </c>
      <c r="C817" s="80" t="s">
        <v>2582</v>
      </c>
      <c r="D817" s="119">
        <v>54600</v>
      </c>
      <c r="E817" s="76"/>
      <c r="F817" s="76"/>
      <c r="G817" s="80" t="s">
        <v>14</v>
      </c>
      <c r="H817" s="80" t="s">
        <v>15</v>
      </c>
    </row>
    <row r="818" spans="1:8" ht="15.75" x14ac:dyDescent="0.25">
      <c r="A818" s="79" t="s">
        <v>1059</v>
      </c>
      <c r="B818" s="79" t="s">
        <v>5022</v>
      </c>
      <c r="C818" s="80" t="s">
        <v>603</v>
      </c>
      <c r="D818" s="119">
        <v>54547</v>
      </c>
      <c r="E818" s="76"/>
      <c r="F818" s="76"/>
      <c r="G818" s="80" t="s">
        <v>14</v>
      </c>
      <c r="H818" s="80" t="s">
        <v>15</v>
      </c>
    </row>
    <row r="819" spans="1:8" ht="15.75" x14ac:dyDescent="0.25">
      <c r="A819" s="79" t="s">
        <v>3984</v>
      </c>
      <c r="B819" s="79" t="s">
        <v>4569</v>
      </c>
      <c r="C819" s="80" t="s">
        <v>3880</v>
      </c>
      <c r="D819" s="119">
        <v>54492</v>
      </c>
      <c r="E819" s="76"/>
      <c r="F819" s="76"/>
      <c r="G819" s="80" t="s">
        <v>14</v>
      </c>
      <c r="H819" s="80" t="s">
        <v>15</v>
      </c>
    </row>
    <row r="820" spans="1:8" ht="15.75" x14ac:dyDescent="0.25">
      <c r="A820" s="79" t="s">
        <v>1249</v>
      </c>
      <c r="B820" s="79" t="s">
        <v>5023</v>
      </c>
      <c r="C820" s="80" t="s">
        <v>211</v>
      </c>
      <c r="D820" s="119">
        <v>54427</v>
      </c>
      <c r="E820" s="76"/>
      <c r="F820" s="76"/>
      <c r="G820" s="80" t="s">
        <v>59</v>
      </c>
      <c r="H820" s="80" t="s">
        <v>60</v>
      </c>
    </row>
    <row r="821" spans="1:8" ht="15.75" x14ac:dyDescent="0.25">
      <c r="A821" s="86" t="s">
        <v>1316</v>
      </c>
      <c r="B821" s="86" t="s">
        <v>5024</v>
      </c>
      <c r="C821" s="76" t="s">
        <v>4897</v>
      </c>
      <c r="D821" s="118">
        <v>54326</v>
      </c>
      <c r="E821" s="76"/>
      <c r="F821" s="76"/>
      <c r="G821" s="76" t="s">
        <v>59</v>
      </c>
      <c r="H821" s="80" t="s">
        <v>60</v>
      </c>
    </row>
    <row r="822" spans="1:8" ht="15.75" x14ac:dyDescent="0.25">
      <c r="A822" s="79" t="s">
        <v>5025</v>
      </c>
      <c r="B822" s="79" t="s">
        <v>4569</v>
      </c>
      <c r="C822" s="80" t="s">
        <v>53</v>
      </c>
      <c r="D822" s="119">
        <v>54248</v>
      </c>
      <c r="E822" s="76"/>
      <c r="F822" s="76"/>
      <c r="G822" s="80" t="s">
        <v>14</v>
      </c>
      <c r="H822" s="80" t="s">
        <v>15</v>
      </c>
    </row>
    <row r="823" spans="1:8" ht="15.75" x14ac:dyDescent="0.25">
      <c r="A823" s="79" t="s">
        <v>1833</v>
      </c>
      <c r="B823" s="79" t="s">
        <v>4595</v>
      </c>
      <c r="C823" s="80" t="s">
        <v>53</v>
      </c>
      <c r="D823" s="119">
        <v>54248</v>
      </c>
      <c r="E823" s="76"/>
      <c r="F823" s="76"/>
      <c r="G823" s="80" t="s">
        <v>14</v>
      </c>
      <c r="H823" s="80" t="s">
        <v>15</v>
      </c>
    </row>
    <row r="824" spans="1:8" ht="15.75" x14ac:dyDescent="0.25">
      <c r="A824" s="79" t="s">
        <v>1831</v>
      </c>
      <c r="B824" s="79" t="s">
        <v>4800</v>
      </c>
      <c r="C824" s="80" t="s">
        <v>53</v>
      </c>
      <c r="D824" s="119">
        <v>54248</v>
      </c>
      <c r="E824" s="76"/>
      <c r="F824" s="76"/>
      <c r="G824" s="80" t="s">
        <v>59</v>
      </c>
      <c r="H824" s="80" t="s">
        <v>60</v>
      </c>
    </row>
    <row r="825" spans="1:8" ht="15.75" x14ac:dyDescent="0.25">
      <c r="A825" s="79" t="s">
        <v>1275</v>
      </c>
      <c r="B825" s="79" t="s">
        <v>5026</v>
      </c>
      <c r="C825" s="80" t="s">
        <v>321</v>
      </c>
      <c r="D825" s="119">
        <v>54206</v>
      </c>
      <c r="E825" s="76"/>
      <c r="F825" s="76"/>
      <c r="G825" s="80" t="s">
        <v>59</v>
      </c>
      <c r="H825" s="80" t="s">
        <v>60</v>
      </c>
    </row>
    <row r="826" spans="1:8" ht="15.75" x14ac:dyDescent="0.25">
      <c r="A826" s="79" t="s">
        <v>4112</v>
      </c>
      <c r="B826" s="79" t="s">
        <v>4642</v>
      </c>
      <c r="C826" s="80" t="s">
        <v>2091</v>
      </c>
      <c r="D826" s="119">
        <v>54186</v>
      </c>
      <c r="E826" s="76"/>
      <c r="F826" s="76"/>
      <c r="G826" s="80" t="s">
        <v>59</v>
      </c>
      <c r="H826" s="80" t="s">
        <v>60</v>
      </c>
    </row>
    <row r="827" spans="1:8" ht="15.75" x14ac:dyDescent="0.25">
      <c r="A827" s="79" t="s">
        <v>1883</v>
      </c>
      <c r="B827" s="79" t="s">
        <v>5026</v>
      </c>
      <c r="C827" s="80" t="s">
        <v>37</v>
      </c>
      <c r="D827" s="119">
        <v>54185</v>
      </c>
      <c r="E827" s="76"/>
      <c r="F827" s="76"/>
      <c r="G827" s="80" t="s">
        <v>14</v>
      </c>
      <c r="H827" s="80" t="s">
        <v>15</v>
      </c>
    </row>
    <row r="828" spans="1:8" ht="15.75" x14ac:dyDescent="0.25">
      <c r="A828" s="79" t="s">
        <v>1498</v>
      </c>
      <c r="B828" s="79" t="s">
        <v>4685</v>
      </c>
      <c r="C828" s="80" t="s">
        <v>221</v>
      </c>
      <c r="D828" s="119">
        <v>54180</v>
      </c>
      <c r="E828" s="76"/>
      <c r="F828" s="76"/>
      <c r="G828" s="80" t="s">
        <v>14</v>
      </c>
      <c r="H828" s="80" t="s">
        <v>15</v>
      </c>
    </row>
    <row r="829" spans="1:8" ht="15.75" x14ac:dyDescent="0.25">
      <c r="A829" s="79" t="s">
        <v>1282</v>
      </c>
      <c r="B829" s="79" t="s">
        <v>5027</v>
      </c>
      <c r="C829" s="80" t="s">
        <v>3880</v>
      </c>
      <c r="D829" s="119">
        <v>54169</v>
      </c>
      <c r="E829" s="76"/>
      <c r="F829" s="76"/>
      <c r="G829" s="80" t="s">
        <v>14</v>
      </c>
      <c r="H829" s="80" t="s">
        <v>15</v>
      </c>
    </row>
    <row r="830" spans="1:8" ht="15.75" x14ac:dyDescent="0.25">
      <c r="A830" s="79" t="s">
        <v>654</v>
      </c>
      <c r="B830" s="79" t="s">
        <v>4694</v>
      </c>
      <c r="C830" s="80" t="s">
        <v>53</v>
      </c>
      <c r="D830" s="119">
        <v>54164</v>
      </c>
      <c r="E830" s="80"/>
      <c r="F830" s="80"/>
      <c r="G830" s="80" t="s">
        <v>59</v>
      </c>
      <c r="H830" s="80" t="s">
        <v>60</v>
      </c>
    </row>
    <row r="831" spans="1:8" ht="15.75" x14ac:dyDescent="0.25">
      <c r="A831" s="86" t="s">
        <v>1841</v>
      </c>
      <c r="B831" s="86" t="s">
        <v>5028</v>
      </c>
      <c r="C831" s="76" t="s">
        <v>163</v>
      </c>
      <c r="D831" s="118">
        <v>54049</v>
      </c>
      <c r="E831" s="76"/>
      <c r="F831" s="76"/>
      <c r="G831" s="76" t="s">
        <v>59</v>
      </c>
      <c r="H831" s="80" t="s">
        <v>60</v>
      </c>
    </row>
    <row r="832" spans="1:8" ht="15.75" x14ac:dyDescent="0.25">
      <c r="A832" s="79" t="s">
        <v>1268</v>
      </c>
      <c r="B832" s="79" t="s">
        <v>4821</v>
      </c>
      <c r="C832" s="80" t="s">
        <v>380</v>
      </c>
      <c r="D832" s="119">
        <v>54000</v>
      </c>
      <c r="E832" s="80"/>
      <c r="F832" s="80"/>
      <c r="G832" s="80" t="s">
        <v>59</v>
      </c>
      <c r="H832" s="80" t="s">
        <v>60</v>
      </c>
    </row>
    <row r="833" spans="1:8" ht="15.75" x14ac:dyDescent="0.25">
      <c r="A833" s="86" t="s">
        <v>4384</v>
      </c>
      <c r="B833" s="86" t="s">
        <v>4575</v>
      </c>
      <c r="C833" s="76" t="s">
        <v>535</v>
      </c>
      <c r="D833" s="118">
        <v>53897</v>
      </c>
      <c r="E833" s="76"/>
      <c r="F833" s="76"/>
      <c r="G833" s="76" t="s">
        <v>14</v>
      </c>
      <c r="H833" s="76" t="s">
        <v>15</v>
      </c>
    </row>
    <row r="834" spans="1:8" ht="15.75" x14ac:dyDescent="0.25">
      <c r="A834" s="79" t="s">
        <v>1136</v>
      </c>
      <c r="B834" s="79" t="s">
        <v>4636</v>
      </c>
      <c r="C834" s="80" t="s">
        <v>2041</v>
      </c>
      <c r="D834" s="119">
        <v>53893</v>
      </c>
      <c r="E834" s="76"/>
      <c r="F834" s="76"/>
      <c r="G834" s="80" t="s">
        <v>14</v>
      </c>
      <c r="H834" s="80" t="s">
        <v>15</v>
      </c>
    </row>
    <row r="835" spans="1:8" ht="15.75" x14ac:dyDescent="0.25">
      <c r="A835" s="79" t="s">
        <v>1852</v>
      </c>
      <c r="B835" s="79" t="s">
        <v>5029</v>
      </c>
      <c r="C835" s="80" t="s">
        <v>3857</v>
      </c>
      <c r="D835" s="119">
        <v>53876</v>
      </c>
      <c r="E835" s="76"/>
      <c r="F835" s="76"/>
      <c r="G835" s="80" t="s">
        <v>14</v>
      </c>
      <c r="H835" s="80" t="s">
        <v>15</v>
      </c>
    </row>
    <row r="836" spans="1:8" ht="15.75" x14ac:dyDescent="0.25">
      <c r="A836" s="79" t="s">
        <v>2056</v>
      </c>
      <c r="B836" s="79" t="s">
        <v>4609</v>
      </c>
      <c r="C836" s="80" t="s">
        <v>1665</v>
      </c>
      <c r="D836" s="119">
        <v>53873</v>
      </c>
      <c r="E836" s="76"/>
      <c r="F836" s="76"/>
      <c r="G836" s="80" t="s">
        <v>59</v>
      </c>
      <c r="H836" s="80" t="s">
        <v>60</v>
      </c>
    </row>
    <row r="837" spans="1:8" ht="15.75" x14ac:dyDescent="0.25">
      <c r="A837" s="79" t="s">
        <v>513</v>
      </c>
      <c r="B837" s="79" t="s">
        <v>4981</v>
      </c>
      <c r="C837" s="80" t="s">
        <v>53</v>
      </c>
      <c r="D837" s="119">
        <v>53864</v>
      </c>
      <c r="E837" s="76"/>
      <c r="F837" s="76"/>
      <c r="G837" s="80" t="s">
        <v>59</v>
      </c>
      <c r="H837" s="80" t="s">
        <v>60</v>
      </c>
    </row>
    <row r="838" spans="1:8" ht="15.75" x14ac:dyDescent="0.25">
      <c r="A838" s="79" t="s">
        <v>1339</v>
      </c>
      <c r="B838" s="79" t="s">
        <v>4794</v>
      </c>
      <c r="C838" s="80" t="s">
        <v>459</v>
      </c>
      <c r="D838" s="119">
        <v>53790</v>
      </c>
      <c r="E838" s="76"/>
      <c r="F838" s="76"/>
      <c r="G838" s="80" t="s">
        <v>59</v>
      </c>
      <c r="H838" s="80" t="s">
        <v>60</v>
      </c>
    </row>
    <row r="839" spans="1:8" ht="15.75" x14ac:dyDescent="0.25">
      <c r="A839" s="79" t="s">
        <v>5030</v>
      </c>
      <c r="B839" s="79" t="s">
        <v>4705</v>
      </c>
      <c r="C839" s="80" t="s">
        <v>385</v>
      </c>
      <c r="D839" s="119">
        <v>53719</v>
      </c>
      <c r="E839" s="76"/>
      <c r="F839" s="76"/>
      <c r="G839" s="80" t="s">
        <v>59</v>
      </c>
      <c r="H839" s="80" t="s">
        <v>60</v>
      </c>
    </row>
    <row r="840" spans="1:8" ht="15.75" x14ac:dyDescent="0.25">
      <c r="A840" s="79" t="s">
        <v>1870</v>
      </c>
      <c r="B840" s="79" t="s">
        <v>5031</v>
      </c>
      <c r="C840" s="80" t="s">
        <v>730</v>
      </c>
      <c r="D840" s="119">
        <v>53675</v>
      </c>
      <c r="E840" s="76"/>
      <c r="F840" s="76"/>
      <c r="G840" s="80" t="s">
        <v>14</v>
      </c>
      <c r="H840" s="80" t="s">
        <v>15</v>
      </c>
    </row>
    <row r="841" spans="1:8" ht="15.75" x14ac:dyDescent="0.25">
      <c r="A841" s="86" t="s">
        <v>1431</v>
      </c>
      <c r="B841" s="86" t="s">
        <v>4887</v>
      </c>
      <c r="C841" s="76" t="s">
        <v>459</v>
      </c>
      <c r="D841" s="118">
        <v>53667</v>
      </c>
      <c r="E841" s="76"/>
      <c r="F841" s="76"/>
      <c r="G841" s="76" t="s">
        <v>14</v>
      </c>
      <c r="H841" s="76" t="s">
        <v>15</v>
      </c>
    </row>
    <row r="842" spans="1:8" ht="15.75" x14ac:dyDescent="0.25">
      <c r="A842" s="79" t="s">
        <v>884</v>
      </c>
      <c r="B842" s="79" t="s">
        <v>4609</v>
      </c>
      <c r="C842" s="80" t="s">
        <v>459</v>
      </c>
      <c r="D842" s="119">
        <v>53663</v>
      </c>
      <c r="E842" s="76"/>
      <c r="F842" s="76"/>
      <c r="G842" s="80" t="s">
        <v>14</v>
      </c>
      <c r="H842" s="80" t="s">
        <v>15</v>
      </c>
    </row>
    <row r="843" spans="1:8" ht="15.75" x14ac:dyDescent="0.25">
      <c r="A843" s="79" t="s">
        <v>3634</v>
      </c>
      <c r="B843" s="79" t="s">
        <v>4969</v>
      </c>
      <c r="C843" s="80" t="s">
        <v>380</v>
      </c>
      <c r="D843" s="119">
        <v>53663</v>
      </c>
      <c r="E843" s="76"/>
      <c r="F843" s="76"/>
      <c r="G843" s="80" t="s">
        <v>59</v>
      </c>
      <c r="H843" s="80" t="s">
        <v>60</v>
      </c>
    </row>
    <row r="844" spans="1:8" ht="15.75" x14ac:dyDescent="0.25">
      <c r="A844" s="79" t="s">
        <v>1293</v>
      </c>
      <c r="B844" s="79" t="s">
        <v>4656</v>
      </c>
      <c r="C844" s="80" t="s">
        <v>380</v>
      </c>
      <c r="D844" s="119">
        <v>53663</v>
      </c>
      <c r="E844" s="76"/>
      <c r="F844" s="76"/>
      <c r="G844" s="80" t="s">
        <v>59</v>
      </c>
      <c r="H844" s="80" t="s">
        <v>60</v>
      </c>
    </row>
    <row r="845" spans="1:8" ht="15.75" x14ac:dyDescent="0.25">
      <c r="A845" s="79" t="s">
        <v>1406</v>
      </c>
      <c r="B845" s="79" t="s">
        <v>4707</v>
      </c>
      <c r="C845" s="80" t="s">
        <v>459</v>
      </c>
      <c r="D845" s="119">
        <v>53656</v>
      </c>
      <c r="E845" s="76"/>
      <c r="F845" s="76"/>
      <c r="G845" s="80" t="s">
        <v>59</v>
      </c>
      <c r="H845" s="80" t="s">
        <v>60</v>
      </c>
    </row>
    <row r="846" spans="1:8" ht="15.75" x14ac:dyDescent="0.25">
      <c r="A846" s="79" t="s">
        <v>1158</v>
      </c>
      <c r="B846" s="79" t="s">
        <v>4591</v>
      </c>
      <c r="C846" s="80" t="s">
        <v>3880</v>
      </c>
      <c r="D846" s="119">
        <v>53578</v>
      </c>
      <c r="E846" s="76"/>
      <c r="F846" s="76"/>
      <c r="G846" s="80" t="s">
        <v>14</v>
      </c>
      <c r="H846" s="80" t="s">
        <v>15</v>
      </c>
    </row>
    <row r="847" spans="1:8" ht="15.75" x14ac:dyDescent="0.25">
      <c r="A847" s="79" t="s">
        <v>1296</v>
      </c>
      <c r="B847" s="79" t="s">
        <v>4866</v>
      </c>
      <c r="C847" s="80" t="s">
        <v>53</v>
      </c>
      <c r="D847" s="119">
        <v>53503</v>
      </c>
      <c r="E847" s="76"/>
      <c r="F847" s="76"/>
      <c r="G847" s="80" t="s">
        <v>14</v>
      </c>
      <c r="H847" s="80" t="s">
        <v>15</v>
      </c>
    </row>
    <row r="848" spans="1:8" ht="15.75" x14ac:dyDescent="0.25">
      <c r="A848" s="79" t="s">
        <v>942</v>
      </c>
      <c r="B848" s="79" t="s">
        <v>4595</v>
      </c>
      <c r="C848" s="80" t="s">
        <v>3880</v>
      </c>
      <c r="D848" s="119">
        <v>53486</v>
      </c>
      <c r="E848" s="76"/>
      <c r="F848" s="76"/>
      <c r="G848" s="80" t="s">
        <v>59</v>
      </c>
      <c r="H848" s="80" t="s">
        <v>60</v>
      </c>
    </row>
    <row r="849" spans="1:8" ht="15.75" x14ac:dyDescent="0.25">
      <c r="A849" s="79" t="s">
        <v>1353</v>
      </c>
      <c r="B849" s="79" t="s">
        <v>4887</v>
      </c>
      <c r="C849" s="80" t="s">
        <v>1354</v>
      </c>
      <c r="D849" s="119">
        <v>53444</v>
      </c>
      <c r="E849" s="76"/>
      <c r="F849" s="76"/>
      <c r="G849" s="80" t="s">
        <v>59</v>
      </c>
      <c r="H849" s="80" t="s">
        <v>60</v>
      </c>
    </row>
    <row r="850" spans="1:8" ht="15.75" x14ac:dyDescent="0.25">
      <c r="A850" s="79" t="s">
        <v>3621</v>
      </c>
      <c r="B850" s="79" t="s">
        <v>4571</v>
      </c>
      <c r="C850" s="80" t="s">
        <v>3622</v>
      </c>
      <c r="D850" s="119">
        <v>53436</v>
      </c>
      <c r="E850" s="76"/>
      <c r="F850" s="76"/>
      <c r="G850" s="80" t="s">
        <v>59</v>
      </c>
      <c r="H850" s="80" t="s">
        <v>60</v>
      </c>
    </row>
    <row r="851" spans="1:8" ht="15.75" x14ac:dyDescent="0.25">
      <c r="A851" s="79" t="s">
        <v>1313</v>
      </c>
      <c r="B851" s="79" t="s">
        <v>5032</v>
      </c>
      <c r="C851" s="80" t="s">
        <v>189</v>
      </c>
      <c r="D851" s="119">
        <v>53407</v>
      </c>
      <c r="E851" s="76"/>
      <c r="F851" s="76"/>
      <c r="G851" s="80" t="s">
        <v>59</v>
      </c>
      <c r="H851" s="80" t="s">
        <v>60</v>
      </c>
    </row>
    <row r="852" spans="1:8" ht="15.75" x14ac:dyDescent="0.25">
      <c r="A852" s="79" t="s">
        <v>1840</v>
      </c>
      <c r="B852" s="79" t="s">
        <v>5033</v>
      </c>
      <c r="C852" s="80" t="s">
        <v>4263</v>
      </c>
      <c r="D852" s="119">
        <v>53386</v>
      </c>
      <c r="E852" s="76"/>
      <c r="F852" s="76"/>
      <c r="G852" s="80" t="s">
        <v>59</v>
      </c>
      <c r="H852" s="80" t="s">
        <v>60</v>
      </c>
    </row>
    <row r="853" spans="1:8" ht="15.75" x14ac:dyDescent="0.25">
      <c r="A853" s="79" t="s">
        <v>1503</v>
      </c>
      <c r="B853" s="79" t="s">
        <v>4569</v>
      </c>
      <c r="C853" s="80" t="s">
        <v>508</v>
      </c>
      <c r="D853" s="119">
        <v>53248</v>
      </c>
      <c r="E853" s="76"/>
      <c r="F853" s="76"/>
      <c r="G853" s="80" t="s">
        <v>14</v>
      </c>
      <c r="H853" s="80" t="s">
        <v>15</v>
      </c>
    </row>
    <row r="854" spans="1:8" ht="15.75" x14ac:dyDescent="0.25">
      <c r="A854" s="79" t="s">
        <v>214</v>
      </c>
      <c r="B854" s="79" t="s">
        <v>5034</v>
      </c>
      <c r="C854" s="80" t="s">
        <v>623</v>
      </c>
      <c r="D854" s="119">
        <v>53188</v>
      </c>
      <c r="E854" s="76"/>
      <c r="F854" s="76"/>
      <c r="G854" s="80" t="s">
        <v>14</v>
      </c>
      <c r="H854" s="80" t="s">
        <v>7373</v>
      </c>
    </row>
    <row r="855" spans="1:8" ht="15.75" x14ac:dyDescent="0.25">
      <c r="A855" s="79" t="s">
        <v>432</v>
      </c>
      <c r="B855" s="79" t="s">
        <v>4614</v>
      </c>
      <c r="C855" s="80" t="s">
        <v>3880</v>
      </c>
      <c r="D855" s="119">
        <v>53059</v>
      </c>
      <c r="E855" s="76"/>
      <c r="F855" s="76"/>
      <c r="G855" s="80" t="s">
        <v>14</v>
      </c>
      <c r="H855" s="80" t="s">
        <v>15</v>
      </c>
    </row>
    <row r="856" spans="1:8" ht="15.75" x14ac:dyDescent="0.25">
      <c r="A856" s="79" t="s">
        <v>3616</v>
      </c>
      <c r="B856" s="79" t="s">
        <v>5035</v>
      </c>
      <c r="C856" s="80" t="s">
        <v>1550</v>
      </c>
      <c r="D856" s="119">
        <v>53049</v>
      </c>
      <c r="E856" s="76"/>
      <c r="F856" s="76"/>
      <c r="G856" s="80" t="s">
        <v>59</v>
      </c>
      <c r="H856" s="80" t="s">
        <v>60</v>
      </c>
    </row>
    <row r="857" spans="1:8" ht="15.75" x14ac:dyDescent="0.25">
      <c r="A857" s="79" t="s">
        <v>313</v>
      </c>
      <c r="B857" s="79" t="s">
        <v>5036</v>
      </c>
      <c r="C857" s="80" t="s">
        <v>530</v>
      </c>
      <c r="D857" s="119">
        <v>53000</v>
      </c>
      <c r="E857" s="76"/>
      <c r="F857" s="76"/>
      <c r="G857" s="80" t="s">
        <v>14</v>
      </c>
      <c r="H857" s="80" t="s">
        <v>15</v>
      </c>
    </row>
    <row r="858" spans="1:8" ht="15.75" x14ac:dyDescent="0.25">
      <c r="A858" s="79" t="s">
        <v>1557</v>
      </c>
      <c r="B858" s="79" t="s">
        <v>4742</v>
      </c>
      <c r="C858" s="80" t="s">
        <v>607</v>
      </c>
      <c r="D858" s="119">
        <v>53000</v>
      </c>
      <c r="E858" s="76"/>
      <c r="F858" s="76"/>
      <c r="G858" s="80" t="s">
        <v>14</v>
      </c>
      <c r="H858" s="80" t="s">
        <v>121</v>
      </c>
    </row>
    <row r="859" spans="1:8" ht="15.75" x14ac:dyDescent="0.25">
      <c r="A859" s="79" t="s">
        <v>4390</v>
      </c>
      <c r="B859" s="79" t="s">
        <v>4681</v>
      </c>
      <c r="C859" s="80" t="s">
        <v>392</v>
      </c>
      <c r="D859" s="119">
        <v>53000</v>
      </c>
      <c r="E859" s="76"/>
      <c r="F859" s="76"/>
      <c r="G859" s="80" t="s">
        <v>59</v>
      </c>
      <c r="H859" s="80" t="s">
        <v>60</v>
      </c>
    </row>
    <row r="860" spans="1:8" ht="15.75" x14ac:dyDescent="0.25">
      <c r="A860" s="79" t="s">
        <v>425</v>
      </c>
      <c r="B860" s="79" t="s">
        <v>5037</v>
      </c>
      <c r="C860" s="80" t="s">
        <v>463</v>
      </c>
      <c r="D860" s="119">
        <v>53000</v>
      </c>
      <c r="E860" s="76"/>
      <c r="F860" s="76"/>
      <c r="G860" s="80" t="s">
        <v>59</v>
      </c>
      <c r="H860" s="80" t="s">
        <v>60</v>
      </c>
    </row>
    <row r="861" spans="1:8" ht="15.75" x14ac:dyDescent="0.25">
      <c r="A861" s="86" t="s">
        <v>1516</v>
      </c>
      <c r="B861" s="86" t="s">
        <v>4936</v>
      </c>
      <c r="C861" s="76" t="s">
        <v>497</v>
      </c>
      <c r="D861" s="118">
        <v>53000</v>
      </c>
      <c r="E861" s="76"/>
      <c r="F861" s="76"/>
      <c r="G861" s="76" t="s">
        <v>59</v>
      </c>
      <c r="H861" s="80" t="s">
        <v>60</v>
      </c>
    </row>
    <row r="862" spans="1:8" ht="15.75" x14ac:dyDescent="0.25">
      <c r="A862" s="79" t="s">
        <v>1572</v>
      </c>
      <c r="B862" s="79" t="s">
        <v>5038</v>
      </c>
      <c r="C862" s="80" t="s">
        <v>530</v>
      </c>
      <c r="D862" s="119">
        <v>53000</v>
      </c>
      <c r="E862" s="76"/>
      <c r="F862" s="76"/>
      <c r="G862" s="80" t="s">
        <v>59</v>
      </c>
      <c r="H862" s="80" t="s">
        <v>60</v>
      </c>
    </row>
    <row r="863" spans="1:8" ht="15.75" x14ac:dyDescent="0.25">
      <c r="A863" s="79" t="s">
        <v>1860</v>
      </c>
      <c r="B863" s="79" t="s">
        <v>5039</v>
      </c>
      <c r="C863" s="80" t="s">
        <v>1863</v>
      </c>
      <c r="D863" s="119">
        <v>52887</v>
      </c>
      <c r="E863" s="76"/>
      <c r="F863" s="76"/>
      <c r="G863" s="80" t="s">
        <v>14</v>
      </c>
      <c r="H863" s="80" t="s">
        <v>15</v>
      </c>
    </row>
    <row r="864" spans="1:8" ht="15.75" x14ac:dyDescent="0.25">
      <c r="A864" s="79" t="s">
        <v>1522</v>
      </c>
      <c r="B864" s="79" t="s">
        <v>5040</v>
      </c>
      <c r="C864" s="80" t="s">
        <v>603</v>
      </c>
      <c r="D864" s="119">
        <v>52818</v>
      </c>
      <c r="E864" s="76"/>
      <c r="F864" s="76"/>
      <c r="G864" s="80" t="s">
        <v>59</v>
      </c>
      <c r="H864" s="80" t="s">
        <v>60</v>
      </c>
    </row>
    <row r="865" spans="1:8" ht="15.75" x14ac:dyDescent="0.25">
      <c r="A865" s="79" t="s">
        <v>3509</v>
      </c>
      <c r="B865" s="79" t="s">
        <v>4747</v>
      </c>
      <c r="C865" s="80" t="s">
        <v>1263</v>
      </c>
      <c r="D865" s="119">
        <v>52788</v>
      </c>
      <c r="E865" s="119">
        <v>1000</v>
      </c>
      <c r="F865" s="80"/>
      <c r="G865" s="80" t="s">
        <v>14</v>
      </c>
      <c r="H865" s="80" t="s">
        <v>15</v>
      </c>
    </row>
    <row r="866" spans="1:8" ht="15.75" x14ac:dyDescent="0.25">
      <c r="A866" s="79" t="s">
        <v>1580</v>
      </c>
      <c r="B866" s="79" t="s">
        <v>5041</v>
      </c>
      <c r="C866" s="80" t="s">
        <v>53</v>
      </c>
      <c r="D866" s="119">
        <v>52741</v>
      </c>
      <c r="E866" s="119">
        <v>7689</v>
      </c>
      <c r="F866" s="80"/>
      <c r="G866" s="80" t="s">
        <v>14</v>
      </c>
      <c r="H866" s="80" t="s">
        <v>15</v>
      </c>
    </row>
    <row r="867" spans="1:8" ht="15.75" x14ac:dyDescent="0.25">
      <c r="A867" s="86" t="s">
        <v>3597</v>
      </c>
      <c r="B867" s="86" t="s">
        <v>4566</v>
      </c>
      <c r="C867" s="76" t="s">
        <v>205</v>
      </c>
      <c r="D867" s="118">
        <v>52694</v>
      </c>
      <c r="E867" s="76"/>
      <c r="F867" s="76"/>
      <c r="G867" s="76" t="s">
        <v>59</v>
      </c>
      <c r="H867" s="80" t="s">
        <v>60</v>
      </c>
    </row>
    <row r="868" spans="1:8" ht="15.75" x14ac:dyDescent="0.25">
      <c r="A868" s="79" t="s">
        <v>1858</v>
      </c>
      <c r="B868" s="79" t="s">
        <v>4566</v>
      </c>
      <c r="C868" s="80" t="s">
        <v>658</v>
      </c>
      <c r="D868" s="119">
        <v>52640</v>
      </c>
      <c r="E868" s="76"/>
      <c r="F868" s="76"/>
      <c r="G868" s="80" t="s">
        <v>14</v>
      </c>
      <c r="H868" s="80" t="s">
        <v>15</v>
      </c>
    </row>
    <row r="869" spans="1:8" ht="15.75" x14ac:dyDescent="0.25">
      <c r="A869" s="79" t="s">
        <v>1144</v>
      </c>
      <c r="B869" s="79" t="s">
        <v>5042</v>
      </c>
      <c r="C869" s="80" t="s">
        <v>321</v>
      </c>
      <c r="D869" s="119">
        <v>52640</v>
      </c>
      <c r="E869" s="76"/>
      <c r="F869" s="76"/>
      <c r="G869" s="80" t="s">
        <v>59</v>
      </c>
      <c r="H869" s="80" t="s">
        <v>60</v>
      </c>
    </row>
    <row r="870" spans="1:8" ht="15.75" x14ac:dyDescent="0.25">
      <c r="A870" s="79" t="s">
        <v>4024</v>
      </c>
      <c r="B870" s="79" t="s">
        <v>4577</v>
      </c>
      <c r="C870" s="80" t="s">
        <v>443</v>
      </c>
      <c r="D870" s="119">
        <v>52640</v>
      </c>
      <c r="E870" s="76"/>
      <c r="F870" s="76"/>
      <c r="G870" s="80" t="s">
        <v>59</v>
      </c>
      <c r="H870" s="80" t="s">
        <v>60</v>
      </c>
    </row>
    <row r="871" spans="1:8" ht="15.75" x14ac:dyDescent="0.25">
      <c r="A871" s="79" t="s">
        <v>1905</v>
      </c>
      <c r="B871" s="79" t="s">
        <v>5043</v>
      </c>
      <c r="C871" s="80" t="s">
        <v>5044</v>
      </c>
      <c r="D871" s="119">
        <v>52629</v>
      </c>
      <c r="E871" s="76"/>
      <c r="F871" s="76"/>
      <c r="G871" s="80" t="s">
        <v>14</v>
      </c>
      <c r="H871" s="80" t="s">
        <v>15</v>
      </c>
    </row>
    <row r="872" spans="1:8" ht="15.75" x14ac:dyDescent="0.25">
      <c r="A872" s="79" t="s">
        <v>1312</v>
      </c>
      <c r="B872" s="79" t="s">
        <v>4887</v>
      </c>
      <c r="C872" s="80" t="s">
        <v>253</v>
      </c>
      <c r="D872" s="119">
        <v>52541</v>
      </c>
      <c r="E872" s="76"/>
      <c r="F872" s="76"/>
      <c r="G872" s="80" t="s">
        <v>59</v>
      </c>
      <c r="H872" s="80" t="s">
        <v>60</v>
      </c>
    </row>
    <row r="873" spans="1:8" ht="15.75" x14ac:dyDescent="0.25">
      <c r="A873" s="79" t="s">
        <v>1409</v>
      </c>
      <c r="B873" s="79" t="s">
        <v>4551</v>
      </c>
      <c r="C873" s="80" t="s">
        <v>463</v>
      </c>
      <c r="D873" s="119">
        <v>52526</v>
      </c>
      <c r="E873" s="76"/>
      <c r="F873" s="76"/>
      <c r="G873" s="80" t="s">
        <v>14</v>
      </c>
      <c r="H873" s="80" t="s">
        <v>15</v>
      </c>
    </row>
    <row r="874" spans="1:8" ht="15.75" x14ac:dyDescent="0.25">
      <c r="A874" s="86" t="s">
        <v>1969</v>
      </c>
      <c r="B874" s="86" t="s">
        <v>5045</v>
      </c>
      <c r="C874" s="76" t="s">
        <v>270</v>
      </c>
      <c r="D874" s="118">
        <v>52504</v>
      </c>
      <c r="E874" s="76"/>
      <c r="F874" s="76"/>
      <c r="G874" s="76" t="s">
        <v>14</v>
      </c>
      <c r="H874" s="76" t="s">
        <v>15</v>
      </c>
    </row>
    <row r="875" spans="1:8" ht="15.75" x14ac:dyDescent="0.25">
      <c r="A875" s="79" t="s">
        <v>4391</v>
      </c>
      <c r="B875" s="79" t="s">
        <v>4577</v>
      </c>
      <c r="C875" s="80" t="s">
        <v>280</v>
      </c>
      <c r="D875" s="119">
        <v>52500</v>
      </c>
      <c r="E875" s="76"/>
      <c r="F875" s="76"/>
      <c r="G875" s="80" t="s">
        <v>59</v>
      </c>
      <c r="H875" s="80" t="s">
        <v>60</v>
      </c>
    </row>
    <row r="876" spans="1:8" ht="15.75" x14ac:dyDescent="0.25">
      <c r="A876" s="79" t="s">
        <v>1891</v>
      </c>
      <c r="B876" s="79" t="s">
        <v>4577</v>
      </c>
      <c r="C876" s="80" t="s">
        <v>1246</v>
      </c>
      <c r="D876" s="119">
        <v>52500</v>
      </c>
      <c r="E876" s="76"/>
      <c r="F876" s="76"/>
      <c r="G876" s="80" t="s">
        <v>59</v>
      </c>
      <c r="H876" s="80" t="s">
        <v>60</v>
      </c>
    </row>
    <row r="877" spans="1:8" ht="15.75" x14ac:dyDescent="0.25">
      <c r="A877" s="79" t="s">
        <v>659</v>
      </c>
      <c r="B877" s="79" t="s">
        <v>4577</v>
      </c>
      <c r="C877" s="80" t="s">
        <v>570</v>
      </c>
      <c r="D877" s="119">
        <v>52486</v>
      </c>
      <c r="E877" s="76"/>
      <c r="F877" s="76"/>
      <c r="G877" s="80" t="s">
        <v>14</v>
      </c>
      <c r="H877" s="80" t="s">
        <v>15</v>
      </c>
    </row>
    <row r="878" spans="1:8" ht="15.75" x14ac:dyDescent="0.25">
      <c r="A878" s="86" t="s">
        <v>1467</v>
      </c>
      <c r="B878" s="86" t="s">
        <v>4553</v>
      </c>
      <c r="C878" s="76" t="s">
        <v>463</v>
      </c>
      <c r="D878" s="118">
        <v>52348</v>
      </c>
      <c r="E878" s="76"/>
      <c r="F878" s="76"/>
      <c r="G878" s="76" t="s">
        <v>59</v>
      </c>
      <c r="H878" s="80" t="s">
        <v>60</v>
      </c>
    </row>
    <row r="879" spans="1:8" ht="15.75" x14ac:dyDescent="0.25">
      <c r="A879" s="79" t="s">
        <v>86</v>
      </c>
      <c r="B879" s="79" t="s">
        <v>4796</v>
      </c>
      <c r="C879" s="80" t="s">
        <v>4897</v>
      </c>
      <c r="D879" s="119">
        <v>52276</v>
      </c>
      <c r="E879" s="76"/>
      <c r="F879" s="76"/>
      <c r="G879" s="80" t="s">
        <v>59</v>
      </c>
      <c r="H879" s="80" t="s">
        <v>60</v>
      </c>
    </row>
    <row r="880" spans="1:8" ht="15.75" x14ac:dyDescent="0.25">
      <c r="A880" s="86" t="s">
        <v>1448</v>
      </c>
      <c r="B880" s="86" t="s">
        <v>4705</v>
      </c>
      <c r="C880" s="76" t="s">
        <v>814</v>
      </c>
      <c r="D880" s="118">
        <v>52175</v>
      </c>
      <c r="E880" s="76"/>
      <c r="F880" s="76"/>
      <c r="G880" s="76" t="s">
        <v>14</v>
      </c>
      <c r="H880" s="76" t="s">
        <v>15</v>
      </c>
    </row>
    <row r="881" spans="1:8" ht="15.75" x14ac:dyDescent="0.25">
      <c r="A881" s="79" t="s">
        <v>1294</v>
      </c>
      <c r="B881" s="79" t="s">
        <v>4581</v>
      </c>
      <c r="C881" s="80" t="s">
        <v>1281</v>
      </c>
      <c r="D881" s="119">
        <v>52081</v>
      </c>
      <c r="E881" s="76"/>
      <c r="F881" s="76"/>
      <c r="G881" s="80" t="s">
        <v>59</v>
      </c>
      <c r="H881" s="80" t="s">
        <v>60</v>
      </c>
    </row>
    <row r="882" spans="1:8" ht="15.75" x14ac:dyDescent="0.25">
      <c r="A882" s="79" t="s">
        <v>3409</v>
      </c>
      <c r="B882" s="79" t="s">
        <v>5046</v>
      </c>
      <c r="C882" s="80" t="s">
        <v>508</v>
      </c>
      <c r="D882" s="119">
        <v>52056</v>
      </c>
      <c r="E882" s="76"/>
      <c r="F882" s="76"/>
      <c r="G882" s="80" t="s">
        <v>14</v>
      </c>
      <c r="H882" s="80" t="s">
        <v>15</v>
      </c>
    </row>
    <row r="883" spans="1:8" ht="15.75" x14ac:dyDescent="0.25">
      <c r="A883" s="79" t="s">
        <v>1218</v>
      </c>
      <c r="B883" s="79" t="s">
        <v>5047</v>
      </c>
      <c r="C883" s="80" t="s">
        <v>270</v>
      </c>
      <c r="D883" s="119">
        <v>52001</v>
      </c>
      <c r="E883" s="76"/>
      <c r="F883" s="76"/>
      <c r="G883" s="80" t="s">
        <v>14</v>
      </c>
      <c r="H883" s="80" t="s">
        <v>15</v>
      </c>
    </row>
    <row r="884" spans="1:8" ht="15.75" x14ac:dyDescent="0.25">
      <c r="A884" s="79" t="s">
        <v>1796</v>
      </c>
      <c r="B884" s="79" t="s">
        <v>4580</v>
      </c>
      <c r="C884" s="80" t="s">
        <v>463</v>
      </c>
      <c r="D884" s="119">
        <v>52000</v>
      </c>
      <c r="E884" s="76"/>
      <c r="F884" s="76"/>
      <c r="G884" s="80" t="s">
        <v>14</v>
      </c>
      <c r="H884" s="80" t="s">
        <v>15</v>
      </c>
    </row>
    <row r="885" spans="1:8" ht="15.75" x14ac:dyDescent="0.25">
      <c r="A885" s="79" t="s">
        <v>3669</v>
      </c>
      <c r="B885" s="79" t="s">
        <v>4756</v>
      </c>
      <c r="C885" s="80" t="s">
        <v>497</v>
      </c>
      <c r="D885" s="119">
        <v>52000</v>
      </c>
      <c r="E885" s="76"/>
      <c r="F885" s="76"/>
      <c r="G885" s="80" t="s">
        <v>14</v>
      </c>
      <c r="H885" s="80" t="s">
        <v>15</v>
      </c>
    </row>
    <row r="886" spans="1:8" ht="15.75" x14ac:dyDescent="0.25">
      <c r="A886" s="79" t="s">
        <v>407</v>
      </c>
      <c r="B886" s="79" t="s">
        <v>4799</v>
      </c>
      <c r="C886" s="80" t="s">
        <v>508</v>
      </c>
      <c r="D886" s="119">
        <v>52000</v>
      </c>
      <c r="E886" s="76"/>
      <c r="F886" s="76"/>
      <c r="G886" s="80" t="s">
        <v>59</v>
      </c>
      <c r="H886" s="80" t="s">
        <v>60</v>
      </c>
    </row>
    <row r="887" spans="1:8" ht="15.75" x14ac:dyDescent="0.25">
      <c r="A887" s="79" t="s">
        <v>1786</v>
      </c>
      <c r="B887" s="79" t="s">
        <v>4560</v>
      </c>
      <c r="C887" s="80" t="s">
        <v>497</v>
      </c>
      <c r="D887" s="119">
        <v>52000</v>
      </c>
      <c r="E887" s="76"/>
      <c r="F887" s="76"/>
      <c r="G887" s="80" t="s">
        <v>59</v>
      </c>
      <c r="H887" s="80" t="s">
        <v>60</v>
      </c>
    </row>
    <row r="888" spans="1:8" ht="15.75" x14ac:dyDescent="0.25">
      <c r="A888" s="79" t="s">
        <v>1683</v>
      </c>
      <c r="B888" s="79" t="s">
        <v>4595</v>
      </c>
      <c r="C888" s="80" t="s">
        <v>497</v>
      </c>
      <c r="D888" s="119">
        <v>52000</v>
      </c>
      <c r="E888" s="76"/>
      <c r="F888" s="76"/>
      <c r="G888" s="80" t="s">
        <v>59</v>
      </c>
      <c r="H888" s="80" t="s">
        <v>60</v>
      </c>
    </row>
    <row r="889" spans="1:8" ht="15.75" x14ac:dyDescent="0.25">
      <c r="A889" s="79" t="s">
        <v>1463</v>
      </c>
      <c r="B889" s="79" t="s">
        <v>5048</v>
      </c>
      <c r="C889" s="80" t="s">
        <v>497</v>
      </c>
      <c r="D889" s="119">
        <v>52000</v>
      </c>
      <c r="E889" s="76"/>
      <c r="F889" s="76"/>
      <c r="G889" s="80" t="s">
        <v>59</v>
      </c>
      <c r="H889" s="80" t="s">
        <v>60</v>
      </c>
    </row>
    <row r="890" spans="1:8" ht="15.75" x14ac:dyDescent="0.25">
      <c r="A890" s="79" t="s">
        <v>1981</v>
      </c>
      <c r="B890" s="79" t="s">
        <v>4574</v>
      </c>
      <c r="C890" s="80" t="s">
        <v>1983</v>
      </c>
      <c r="D890" s="119">
        <v>52000</v>
      </c>
      <c r="E890" s="76"/>
      <c r="F890" s="76"/>
      <c r="G890" s="80" t="s">
        <v>59</v>
      </c>
      <c r="H890" s="80" t="s">
        <v>60</v>
      </c>
    </row>
    <row r="891" spans="1:8" ht="15.75" x14ac:dyDescent="0.25">
      <c r="A891" s="79" t="s">
        <v>1693</v>
      </c>
      <c r="B891" s="79" t="s">
        <v>5049</v>
      </c>
      <c r="C891" s="80" t="s">
        <v>120</v>
      </c>
      <c r="D891" s="119">
        <v>51980</v>
      </c>
      <c r="E891" s="76"/>
      <c r="F891" s="76"/>
      <c r="G891" s="80" t="s">
        <v>59</v>
      </c>
      <c r="H891" s="80" t="s">
        <v>60</v>
      </c>
    </row>
    <row r="892" spans="1:8" ht="15.75" x14ac:dyDescent="0.25">
      <c r="A892" s="79" t="s">
        <v>914</v>
      </c>
      <c r="B892" s="79" t="s">
        <v>4655</v>
      </c>
      <c r="C892" s="80" t="s">
        <v>508</v>
      </c>
      <c r="D892" s="119">
        <v>51974</v>
      </c>
      <c r="E892" s="76"/>
      <c r="F892" s="76"/>
      <c r="G892" s="80" t="s">
        <v>59</v>
      </c>
      <c r="H892" s="80" t="s">
        <v>60</v>
      </c>
    </row>
    <row r="893" spans="1:8" ht="15.75" x14ac:dyDescent="0.25">
      <c r="A893" s="79" t="s">
        <v>952</v>
      </c>
      <c r="B893" s="79" t="s">
        <v>4669</v>
      </c>
      <c r="C893" s="80" t="s">
        <v>603</v>
      </c>
      <c r="D893" s="119">
        <v>51969</v>
      </c>
      <c r="E893" s="119">
        <v>2000</v>
      </c>
      <c r="F893" s="80"/>
      <c r="G893" s="80" t="s">
        <v>14</v>
      </c>
      <c r="H893" s="80" t="s">
        <v>15</v>
      </c>
    </row>
    <row r="894" spans="1:8" ht="15.75" x14ac:dyDescent="0.25">
      <c r="A894" s="79" t="s">
        <v>4392</v>
      </c>
      <c r="B894" s="79" t="s">
        <v>5050</v>
      </c>
      <c r="C894" s="80" t="s">
        <v>1912</v>
      </c>
      <c r="D894" s="119">
        <v>51891</v>
      </c>
      <c r="E894" s="76"/>
      <c r="F894" s="76"/>
      <c r="G894" s="80" t="s">
        <v>14</v>
      </c>
      <c r="H894" s="80" t="s">
        <v>15</v>
      </c>
    </row>
    <row r="895" spans="1:8" ht="15.75" x14ac:dyDescent="0.25">
      <c r="A895" s="79" t="s">
        <v>1483</v>
      </c>
      <c r="B895" s="79" t="s">
        <v>4731</v>
      </c>
      <c r="C895" s="80" t="s">
        <v>814</v>
      </c>
      <c r="D895" s="119">
        <v>51865</v>
      </c>
      <c r="E895" s="76"/>
      <c r="F895" s="76"/>
      <c r="G895" s="80" t="s">
        <v>59</v>
      </c>
      <c r="H895" s="80" t="s">
        <v>60</v>
      </c>
    </row>
    <row r="896" spans="1:8" ht="15.75" x14ac:dyDescent="0.25">
      <c r="A896" s="86" t="s">
        <v>256</v>
      </c>
      <c r="B896" s="86" t="s">
        <v>4955</v>
      </c>
      <c r="C896" s="76" t="s">
        <v>120</v>
      </c>
      <c r="D896" s="118">
        <v>51844</v>
      </c>
      <c r="E896" s="80"/>
      <c r="F896" s="80"/>
      <c r="G896" s="76" t="s">
        <v>14</v>
      </c>
      <c r="H896" s="76" t="s">
        <v>15</v>
      </c>
    </row>
    <row r="897" spans="1:8" ht="15.75" x14ac:dyDescent="0.25">
      <c r="A897" s="86" t="s">
        <v>2464</v>
      </c>
      <c r="B897" s="86" t="s">
        <v>4557</v>
      </c>
      <c r="C897" s="76" t="s">
        <v>463</v>
      </c>
      <c r="D897" s="118">
        <v>51815</v>
      </c>
      <c r="E897" s="76"/>
      <c r="F897" s="76"/>
      <c r="G897" s="76" t="s">
        <v>14</v>
      </c>
      <c r="H897" s="76" t="s">
        <v>15</v>
      </c>
    </row>
    <row r="898" spans="1:8" ht="15.75" x14ac:dyDescent="0.25">
      <c r="A898" s="79" t="s">
        <v>3609</v>
      </c>
      <c r="B898" s="79" t="s">
        <v>5051</v>
      </c>
      <c r="C898" s="80" t="s">
        <v>410</v>
      </c>
      <c r="D898" s="119">
        <v>51780</v>
      </c>
      <c r="E898" s="76"/>
      <c r="F898" s="76"/>
      <c r="G898" s="80" t="s">
        <v>59</v>
      </c>
      <c r="H898" s="80" t="s">
        <v>60</v>
      </c>
    </row>
    <row r="899" spans="1:8" ht="15.75" x14ac:dyDescent="0.25">
      <c r="A899" s="79" t="s">
        <v>1936</v>
      </c>
      <c r="B899" s="79" t="s">
        <v>4560</v>
      </c>
      <c r="C899" s="80" t="s">
        <v>53</v>
      </c>
      <c r="D899" s="119">
        <v>51738</v>
      </c>
      <c r="E899" s="76"/>
      <c r="F899" s="76"/>
      <c r="G899" s="80" t="s">
        <v>59</v>
      </c>
      <c r="H899" s="80" t="s">
        <v>60</v>
      </c>
    </row>
    <row r="900" spans="1:8" ht="15.75" x14ac:dyDescent="0.25">
      <c r="A900" s="79" t="s">
        <v>1952</v>
      </c>
      <c r="B900" s="79" t="s">
        <v>5052</v>
      </c>
      <c r="C900" s="80" t="s">
        <v>1953</v>
      </c>
      <c r="D900" s="119">
        <v>51673</v>
      </c>
      <c r="E900" s="76"/>
      <c r="F900" s="76"/>
      <c r="G900" s="80" t="s">
        <v>59</v>
      </c>
      <c r="H900" s="80" t="s">
        <v>60</v>
      </c>
    </row>
    <row r="901" spans="1:8" ht="15.75" x14ac:dyDescent="0.25">
      <c r="A901" s="79" t="s">
        <v>3659</v>
      </c>
      <c r="B901" s="79" t="s">
        <v>4566</v>
      </c>
      <c r="C901" s="80" t="s">
        <v>2740</v>
      </c>
      <c r="D901" s="119">
        <v>51630</v>
      </c>
      <c r="E901" s="76"/>
      <c r="F901" s="76"/>
      <c r="G901" s="80" t="s">
        <v>14</v>
      </c>
      <c r="H901" s="80" t="s">
        <v>7373</v>
      </c>
    </row>
    <row r="902" spans="1:8" ht="15.75" x14ac:dyDescent="0.25">
      <c r="A902" s="79" t="s">
        <v>1891</v>
      </c>
      <c r="B902" s="79" t="s">
        <v>5053</v>
      </c>
      <c r="C902" s="80" t="s">
        <v>1082</v>
      </c>
      <c r="D902" s="119">
        <v>51582</v>
      </c>
      <c r="E902" s="76"/>
      <c r="F902" s="76"/>
      <c r="G902" s="80" t="s">
        <v>59</v>
      </c>
      <c r="H902" s="80" t="s">
        <v>60</v>
      </c>
    </row>
    <row r="903" spans="1:8" ht="15.75" x14ac:dyDescent="0.25">
      <c r="A903" s="79" t="s">
        <v>3585</v>
      </c>
      <c r="B903" s="79" t="s">
        <v>5013</v>
      </c>
      <c r="C903" s="80" t="s">
        <v>205</v>
      </c>
      <c r="D903" s="119">
        <v>51530</v>
      </c>
      <c r="E903" s="76"/>
      <c r="F903" s="76"/>
      <c r="G903" s="80" t="s">
        <v>59</v>
      </c>
      <c r="H903" s="80" t="s">
        <v>60</v>
      </c>
    </row>
    <row r="904" spans="1:8" ht="15.75" x14ac:dyDescent="0.25">
      <c r="A904" s="86" t="s">
        <v>1364</v>
      </c>
      <c r="B904" s="86" t="s">
        <v>4598</v>
      </c>
      <c r="C904" s="76" t="s">
        <v>53</v>
      </c>
      <c r="D904" s="118">
        <v>51493</v>
      </c>
      <c r="E904" s="76"/>
      <c r="F904" s="76"/>
      <c r="G904" s="76" t="s">
        <v>14</v>
      </c>
      <c r="H904" s="76" t="s">
        <v>15</v>
      </c>
    </row>
    <row r="905" spans="1:8" ht="15.75" x14ac:dyDescent="0.25">
      <c r="A905" s="79" t="s">
        <v>1273</v>
      </c>
      <c r="B905" s="79" t="s">
        <v>4725</v>
      </c>
      <c r="C905" s="80" t="s">
        <v>169</v>
      </c>
      <c r="D905" s="119">
        <v>51463</v>
      </c>
      <c r="E905" s="76"/>
      <c r="F905" s="76"/>
      <c r="G905" s="80" t="s">
        <v>59</v>
      </c>
      <c r="H905" s="80" t="s">
        <v>60</v>
      </c>
    </row>
    <row r="906" spans="1:8" ht="15.75" x14ac:dyDescent="0.25">
      <c r="A906" s="86" t="s">
        <v>957</v>
      </c>
      <c r="B906" s="86" t="s">
        <v>4919</v>
      </c>
      <c r="C906" s="76" t="s">
        <v>280</v>
      </c>
      <c r="D906" s="118">
        <v>51426</v>
      </c>
      <c r="E906" s="76"/>
      <c r="F906" s="76"/>
      <c r="G906" s="76" t="s">
        <v>59</v>
      </c>
      <c r="H906" s="80" t="s">
        <v>60</v>
      </c>
    </row>
    <row r="907" spans="1:8" ht="15.75" x14ac:dyDescent="0.25">
      <c r="A907" s="79" t="s">
        <v>1962</v>
      </c>
      <c r="B907" s="79" t="s">
        <v>4590</v>
      </c>
      <c r="C907" s="80" t="s">
        <v>1001</v>
      </c>
      <c r="D907" s="119">
        <v>51416</v>
      </c>
      <c r="E907" s="76"/>
      <c r="F907" s="76"/>
      <c r="G907" s="80" t="s">
        <v>14</v>
      </c>
      <c r="H907" s="80" t="s">
        <v>15</v>
      </c>
    </row>
    <row r="908" spans="1:8" ht="15.75" x14ac:dyDescent="0.25">
      <c r="A908" s="79" t="s">
        <v>1706</v>
      </c>
      <c r="B908" s="79" t="s">
        <v>4590</v>
      </c>
      <c r="C908" s="80" t="s">
        <v>508</v>
      </c>
      <c r="D908" s="119">
        <v>51400</v>
      </c>
      <c r="E908" s="76"/>
      <c r="F908" s="76"/>
      <c r="G908" s="80" t="s">
        <v>14</v>
      </c>
      <c r="H908" s="80" t="s">
        <v>15</v>
      </c>
    </row>
    <row r="909" spans="1:8" ht="15.75" x14ac:dyDescent="0.25">
      <c r="A909" s="79" t="s">
        <v>3660</v>
      </c>
      <c r="B909" s="79" t="s">
        <v>4571</v>
      </c>
      <c r="C909" s="80" t="s">
        <v>2346</v>
      </c>
      <c r="D909" s="119">
        <v>51382</v>
      </c>
      <c r="E909" s="119">
        <v>2000</v>
      </c>
      <c r="F909" s="80"/>
      <c r="G909" s="80" t="s">
        <v>14</v>
      </c>
      <c r="H909" s="80" t="s">
        <v>15</v>
      </c>
    </row>
    <row r="910" spans="1:8" ht="15.75" x14ac:dyDescent="0.25">
      <c r="A910" s="79" t="s">
        <v>214</v>
      </c>
      <c r="B910" s="79" t="s">
        <v>5054</v>
      </c>
      <c r="C910" s="80" t="s">
        <v>463</v>
      </c>
      <c r="D910" s="119">
        <v>51336</v>
      </c>
      <c r="E910" s="76"/>
      <c r="F910" s="76"/>
      <c r="G910" s="80" t="s">
        <v>59</v>
      </c>
      <c r="H910" s="80" t="s">
        <v>60</v>
      </c>
    </row>
    <row r="911" spans="1:8" ht="15.75" x14ac:dyDescent="0.25">
      <c r="A911" s="79" t="s">
        <v>4393</v>
      </c>
      <c r="B911" s="79" t="s">
        <v>4572</v>
      </c>
      <c r="C911" s="80" t="s">
        <v>113</v>
      </c>
      <c r="D911" s="119">
        <v>51320</v>
      </c>
      <c r="E911" s="76"/>
      <c r="F911" s="76"/>
      <c r="G911" s="80" t="s">
        <v>14</v>
      </c>
      <c r="H911" s="80" t="s">
        <v>15</v>
      </c>
    </row>
    <row r="912" spans="1:8" ht="15.75" x14ac:dyDescent="0.25">
      <c r="A912" s="79" t="s">
        <v>1967</v>
      </c>
      <c r="B912" s="79" t="s">
        <v>4568</v>
      </c>
      <c r="C912" s="80" t="s">
        <v>1354</v>
      </c>
      <c r="D912" s="119">
        <v>51311</v>
      </c>
      <c r="E912" s="76"/>
      <c r="F912" s="76"/>
      <c r="G912" s="80" t="s">
        <v>59</v>
      </c>
      <c r="H912" s="80" t="s">
        <v>60</v>
      </c>
    </row>
    <row r="913" spans="1:8" ht="15.75" x14ac:dyDescent="0.25">
      <c r="A913" s="79" t="s">
        <v>1487</v>
      </c>
      <c r="B913" s="79" t="s">
        <v>5055</v>
      </c>
      <c r="C913" s="80" t="s">
        <v>1490</v>
      </c>
      <c r="D913" s="119">
        <v>51295</v>
      </c>
      <c r="E913" s="76"/>
      <c r="F913" s="76"/>
      <c r="G913" s="80" t="s">
        <v>14</v>
      </c>
      <c r="H913" s="80" t="s">
        <v>15</v>
      </c>
    </row>
    <row r="914" spans="1:8" ht="15.75" x14ac:dyDescent="0.25">
      <c r="A914" s="79" t="s">
        <v>5056</v>
      </c>
      <c r="B914" s="79" t="s">
        <v>5057</v>
      </c>
      <c r="C914" s="80" t="s">
        <v>501</v>
      </c>
      <c r="D914" s="119">
        <v>51250</v>
      </c>
      <c r="E914" s="76"/>
      <c r="F914" s="76"/>
      <c r="G914" s="80" t="s">
        <v>59</v>
      </c>
      <c r="H914" s="80" t="s">
        <v>60</v>
      </c>
    </row>
    <row r="915" spans="1:8" ht="15.75" x14ac:dyDescent="0.25">
      <c r="A915" s="79" t="s">
        <v>554</v>
      </c>
      <c r="B915" s="79" t="s">
        <v>4707</v>
      </c>
      <c r="C915" s="80" t="s">
        <v>508</v>
      </c>
      <c r="D915" s="119">
        <v>51234</v>
      </c>
      <c r="E915" s="76"/>
      <c r="F915" s="76"/>
      <c r="G915" s="80" t="s">
        <v>59</v>
      </c>
      <c r="H915" s="80" t="s">
        <v>60</v>
      </c>
    </row>
    <row r="916" spans="1:8" ht="15.75" x14ac:dyDescent="0.25">
      <c r="A916" s="79" t="s">
        <v>980</v>
      </c>
      <c r="B916" s="79" t="s">
        <v>5058</v>
      </c>
      <c r="C916" s="80" t="s">
        <v>53</v>
      </c>
      <c r="D916" s="119">
        <v>51221</v>
      </c>
      <c r="E916" s="76"/>
      <c r="F916" s="76"/>
      <c r="G916" s="80" t="s">
        <v>59</v>
      </c>
      <c r="H916" s="80" t="s">
        <v>60</v>
      </c>
    </row>
    <row r="917" spans="1:8" ht="15.75" x14ac:dyDescent="0.25">
      <c r="A917" s="86" t="s">
        <v>1291</v>
      </c>
      <c r="B917" s="86" t="s">
        <v>4598</v>
      </c>
      <c r="C917" s="76" t="s">
        <v>169</v>
      </c>
      <c r="D917" s="118">
        <v>51208</v>
      </c>
      <c r="E917" s="76"/>
      <c r="F917" s="76"/>
      <c r="G917" s="76" t="s">
        <v>59</v>
      </c>
      <c r="H917" s="80" t="s">
        <v>60</v>
      </c>
    </row>
    <row r="918" spans="1:8" ht="15.75" x14ac:dyDescent="0.25">
      <c r="A918" s="79" t="s">
        <v>4029</v>
      </c>
      <c r="B918" s="79" t="s">
        <v>5059</v>
      </c>
      <c r="C918" s="80" t="s">
        <v>603</v>
      </c>
      <c r="D918" s="119">
        <v>51135</v>
      </c>
      <c r="E918" s="76"/>
      <c r="F918" s="76"/>
      <c r="G918" s="80" t="s">
        <v>59</v>
      </c>
      <c r="H918" s="80" t="s">
        <v>60</v>
      </c>
    </row>
    <row r="919" spans="1:8" ht="15.75" x14ac:dyDescent="0.25">
      <c r="A919" s="79" t="s">
        <v>1938</v>
      </c>
      <c r="B919" s="79" t="s">
        <v>5060</v>
      </c>
      <c r="C919" s="80" t="s">
        <v>33</v>
      </c>
      <c r="D919" s="119">
        <v>51125</v>
      </c>
      <c r="E919" s="76"/>
      <c r="F919" s="76"/>
      <c r="G919" s="80" t="s">
        <v>14</v>
      </c>
      <c r="H919" s="80" t="s">
        <v>15</v>
      </c>
    </row>
    <row r="920" spans="1:8" ht="15.75" x14ac:dyDescent="0.25">
      <c r="A920" s="79" t="s">
        <v>837</v>
      </c>
      <c r="B920" s="79" t="s">
        <v>5061</v>
      </c>
      <c r="C920" s="80" t="s">
        <v>4079</v>
      </c>
      <c r="D920" s="119">
        <v>51125</v>
      </c>
      <c r="E920" s="76"/>
      <c r="F920" s="76"/>
      <c r="G920" s="80" t="s">
        <v>14</v>
      </c>
      <c r="H920" s="80" t="s">
        <v>15</v>
      </c>
    </row>
    <row r="921" spans="1:8" ht="15.75" x14ac:dyDescent="0.25">
      <c r="A921" s="79" t="s">
        <v>1305</v>
      </c>
      <c r="B921" s="79" t="s">
        <v>4690</v>
      </c>
      <c r="C921" s="80" t="s">
        <v>1307</v>
      </c>
      <c r="D921" s="119">
        <v>51125</v>
      </c>
      <c r="E921" s="76"/>
      <c r="F921" s="76"/>
      <c r="G921" s="80" t="s">
        <v>59</v>
      </c>
      <c r="H921" s="80" t="s">
        <v>60</v>
      </c>
    </row>
    <row r="922" spans="1:8" ht="15.75" x14ac:dyDescent="0.25">
      <c r="A922" s="79" t="s">
        <v>4399</v>
      </c>
      <c r="B922" s="79" t="s">
        <v>5062</v>
      </c>
      <c r="C922" s="80" t="s">
        <v>11</v>
      </c>
      <c r="D922" s="119">
        <v>51120</v>
      </c>
      <c r="E922" s="76"/>
      <c r="F922" s="76"/>
      <c r="G922" s="80" t="s">
        <v>59</v>
      </c>
      <c r="H922" s="80" t="s">
        <v>60</v>
      </c>
    </row>
    <row r="923" spans="1:8" ht="15.75" x14ac:dyDescent="0.25">
      <c r="A923" s="79" t="s">
        <v>4403</v>
      </c>
      <c r="B923" s="79" t="s">
        <v>5063</v>
      </c>
      <c r="C923" s="80" t="s">
        <v>1665</v>
      </c>
      <c r="D923" s="119">
        <v>51018</v>
      </c>
      <c r="E923" s="76"/>
      <c r="F923" s="76"/>
      <c r="G923" s="80" t="s">
        <v>14</v>
      </c>
      <c r="H923" s="80" t="s">
        <v>15</v>
      </c>
    </row>
    <row r="924" spans="1:8" ht="15.75" x14ac:dyDescent="0.25">
      <c r="A924" s="79" t="s">
        <v>1342</v>
      </c>
      <c r="B924" s="79" t="s">
        <v>5064</v>
      </c>
      <c r="C924" s="80" t="s">
        <v>302</v>
      </c>
      <c r="D924" s="119">
        <v>51005</v>
      </c>
      <c r="E924" s="76"/>
      <c r="F924" s="76"/>
      <c r="G924" s="80" t="s">
        <v>14</v>
      </c>
      <c r="H924" s="80" t="s">
        <v>7373</v>
      </c>
    </row>
    <row r="925" spans="1:8" ht="15.75" x14ac:dyDescent="0.25">
      <c r="A925" s="79" t="s">
        <v>5065</v>
      </c>
      <c r="B925" s="79" t="s">
        <v>5066</v>
      </c>
      <c r="C925" s="80" t="s">
        <v>814</v>
      </c>
      <c r="D925" s="119">
        <v>51000</v>
      </c>
      <c r="E925" s="76"/>
      <c r="F925" s="76"/>
      <c r="G925" s="80" t="s">
        <v>14</v>
      </c>
      <c r="H925" s="80" t="s">
        <v>15</v>
      </c>
    </row>
    <row r="926" spans="1:8" ht="15.75" x14ac:dyDescent="0.25">
      <c r="A926" s="79" t="s">
        <v>1274</v>
      </c>
      <c r="B926" s="79" t="s">
        <v>4851</v>
      </c>
      <c r="C926" s="80" t="s">
        <v>508</v>
      </c>
      <c r="D926" s="119">
        <v>50986</v>
      </c>
      <c r="E926" s="76"/>
      <c r="F926" s="76"/>
      <c r="G926" s="80" t="s">
        <v>14</v>
      </c>
      <c r="H926" s="80" t="s">
        <v>15</v>
      </c>
    </row>
    <row r="927" spans="1:8" ht="15.75" x14ac:dyDescent="0.25">
      <c r="A927" s="79" t="s">
        <v>1607</v>
      </c>
      <c r="B927" s="79" t="s">
        <v>4742</v>
      </c>
      <c r="C927" s="80" t="s">
        <v>53</v>
      </c>
      <c r="D927" s="119">
        <v>50961</v>
      </c>
      <c r="E927" s="76"/>
      <c r="F927" s="76"/>
      <c r="G927" s="80" t="s">
        <v>14</v>
      </c>
      <c r="H927" s="80" t="s">
        <v>15</v>
      </c>
    </row>
    <row r="928" spans="1:8" ht="15.75" x14ac:dyDescent="0.25">
      <c r="A928" s="79" t="s">
        <v>4041</v>
      </c>
      <c r="B928" s="79" t="s">
        <v>4590</v>
      </c>
      <c r="C928" s="80" t="s">
        <v>570</v>
      </c>
      <c r="D928" s="119">
        <v>50858</v>
      </c>
      <c r="E928" s="76"/>
      <c r="F928" s="76"/>
      <c r="G928" s="80" t="s">
        <v>14</v>
      </c>
      <c r="H928" s="80" t="s">
        <v>15</v>
      </c>
    </row>
    <row r="929" spans="1:8" ht="15.75" x14ac:dyDescent="0.25">
      <c r="A929" s="79" t="s">
        <v>2005</v>
      </c>
      <c r="B929" s="79" t="s">
        <v>5067</v>
      </c>
      <c r="C929" s="80" t="s">
        <v>96</v>
      </c>
      <c r="D929" s="119">
        <v>50828</v>
      </c>
      <c r="E929" s="76"/>
      <c r="F929" s="76"/>
      <c r="G929" s="80" t="s">
        <v>14</v>
      </c>
      <c r="H929" s="80" t="s">
        <v>7373</v>
      </c>
    </row>
    <row r="930" spans="1:8" ht="15.75" x14ac:dyDescent="0.25">
      <c r="A930" s="79" t="s">
        <v>1433</v>
      </c>
      <c r="B930" s="79" t="s">
        <v>4656</v>
      </c>
      <c r="C930" s="80" t="s">
        <v>459</v>
      </c>
      <c r="D930" s="119">
        <v>50728</v>
      </c>
      <c r="E930" s="76"/>
      <c r="F930" s="76"/>
      <c r="G930" s="80" t="s">
        <v>59</v>
      </c>
      <c r="H930" s="80" t="s">
        <v>60</v>
      </c>
    </row>
    <row r="931" spans="1:8" ht="15.75" x14ac:dyDescent="0.25">
      <c r="A931" s="79" t="s">
        <v>1333</v>
      </c>
      <c r="B931" s="79" t="s">
        <v>4836</v>
      </c>
      <c r="C931" s="80" t="s">
        <v>270</v>
      </c>
      <c r="D931" s="119">
        <v>50699</v>
      </c>
      <c r="E931" s="76"/>
      <c r="F931" s="76"/>
      <c r="G931" s="80" t="s">
        <v>14</v>
      </c>
      <c r="H931" s="80" t="s">
        <v>15</v>
      </c>
    </row>
    <row r="932" spans="1:8" ht="15.75" x14ac:dyDescent="0.25">
      <c r="A932" s="79" t="s">
        <v>372</v>
      </c>
      <c r="B932" s="79" t="s">
        <v>4823</v>
      </c>
      <c r="C932" s="80" t="s">
        <v>163</v>
      </c>
      <c r="D932" s="119">
        <v>50662</v>
      </c>
      <c r="E932" s="76"/>
      <c r="F932" s="76"/>
      <c r="G932" s="80" t="s">
        <v>14</v>
      </c>
      <c r="H932" s="80" t="s">
        <v>121</v>
      </c>
    </row>
    <row r="933" spans="1:8" ht="15.75" x14ac:dyDescent="0.25">
      <c r="A933" s="79" t="s">
        <v>1612</v>
      </c>
      <c r="B933" s="79" t="s">
        <v>4975</v>
      </c>
      <c r="C933" s="80" t="s">
        <v>53</v>
      </c>
      <c r="D933" s="119">
        <v>50620</v>
      </c>
      <c r="E933" s="76"/>
      <c r="F933" s="76"/>
      <c r="G933" s="80" t="s">
        <v>14</v>
      </c>
      <c r="H933" s="80" t="s">
        <v>15</v>
      </c>
    </row>
    <row r="934" spans="1:8" ht="15.75" x14ac:dyDescent="0.25">
      <c r="A934" s="79" t="s">
        <v>372</v>
      </c>
      <c r="B934" s="79" t="s">
        <v>5068</v>
      </c>
      <c r="C934" s="80" t="s">
        <v>1755</v>
      </c>
      <c r="D934" s="119">
        <v>50620</v>
      </c>
      <c r="E934" s="76"/>
      <c r="F934" s="76"/>
      <c r="G934" s="80" t="s">
        <v>14</v>
      </c>
      <c r="H934" s="80" t="s">
        <v>15</v>
      </c>
    </row>
    <row r="935" spans="1:8" ht="15.75" x14ac:dyDescent="0.25">
      <c r="A935" s="79" t="s">
        <v>4398</v>
      </c>
      <c r="B935" s="79" t="s">
        <v>5069</v>
      </c>
      <c r="C935" s="80" t="s">
        <v>321</v>
      </c>
      <c r="D935" s="119">
        <v>50620</v>
      </c>
      <c r="E935" s="76"/>
      <c r="F935" s="76"/>
      <c r="G935" s="80" t="s">
        <v>59</v>
      </c>
      <c r="H935" s="80" t="s">
        <v>60</v>
      </c>
    </row>
    <row r="936" spans="1:8" ht="15.75" x14ac:dyDescent="0.25">
      <c r="A936" s="79" t="s">
        <v>1775</v>
      </c>
      <c r="B936" s="79" t="s">
        <v>4656</v>
      </c>
      <c r="C936" s="80" t="s">
        <v>508</v>
      </c>
      <c r="D936" s="119">
        <v>50579</v>
      </c>
      <c r="E936" s="76"/>
      <c r="F936" s="76"/>
      <c r="G936" s="80" t="s">
        <v>59</v>
      </c>
      <c r="H936" s="80" t="s">
        <v>60</v>
      </c>
    </row>
    <row r="937" spans="1:8" ht="15.75" x14ac:dyDescent="0.25">
      <c r="A937" s="79" t="s">
        <v>1542</v>
      </c>
      <c r="B937" s="79" t="s">
        <v>5070</v>
      </c>
      <c r="C937" s="80" t="s">
        <v>270</v>
      </c>
      <c r="D937" s="119">
        <v>50564</v>
      </c>
      <c r="E937" s="76"/>
      <c r="F937" s="76"/>
      <c r="G937" s="80" t="s">
        <v>59</v>
      </c>
      <c r="H937" s="80" t="s">
        <v>60</v>
      </c>
    </row>
    <row r="938" spans="1:8" ht="15.75" x14ac:dyDescent="0.25">
      <c r="A938" s="79" t="s">
        <v>835</v>
      </c>
      <c r="B938" s="79" t="s">
        <v>5071</v>
      </c>
      <c r="C938" s="80" t="s">
        <v>1665</v>
      </c>
      <c r="D938" s="119">
        <v>50511</v>
      </c>
      <c r="E938" s="76"/>
      <c r="F938" s="76"/>
      <c r="G938" s="80" t="s">
        <v>59</v>
      </c>
      <c r="H938" s="80" t="s">
        <v>60</v>
      </c>
    </row>
    <row r="939" spans="1:8" ht="15.75" x14ac:dyDescent="0.25">
      <c r="A939" s="79" t="s">
        <v>1769</v>
      </c>
      <c r="B939" s="79" t="s">
        <v>4598</v>
      </c>
      <c r="C939" s="80" t="s">
        <v>459</v>
      </c>
      <c r="D939" s="119">
        <v>50504</v>
      </c>
      <c r="E939" s="76"/>
      <c r="F939" s="76"/>
      <c r="G939" s="80" t="s">
        <v>59</v>
      </c>
      <c r="H939" s="80" t="s">
        <v>60</v>
      </c>
    </row>
    <row r="940" spans="1:8" ht="15.75" x14ac:dyDescent="0.25">
      <c r="A940" s="79" t="s">
        <v>3689</v>
      </c>
      <c r="B940" s="79" t="s">
        <v>5072</v>
      </c>
      <c r="C940" s="80" t="s">
        <v>450</v>
      </c>
      <c r="D940" s="119">
        <v>50500</v>
      </c>
      <c r="E940" s="76"/>
      <c r="F940" s="76"/>
      <c r="G940" s="80" t="s">
        <v>14</v>
      </c>
      <c r="H940" s="80" t="s">
        <v>15</v>
      </c>
    </row>
    <row r="941" spans="1:8" ht="15.75" x14ac:dyDescent="0.25">
      <c r="A941" s="79" t="s">
        <v>5073</v>
      </c>
      <c r="B941" s="79" t="s">
        <v>4867</v>
      </c>
      <c r="C941" s="80" t="s">
        <v>198</v>
      </c>
      <c r="D941" s="119">
        <v>50466</v>
      </c>
      <c r="E941" s="76"/>
      <c r="F941" s="76"/>
      <c r="G941" s="80" t="s">
        <v>14</v>
      </c>
      <c r="H941" s="80" t="s">
        <v>15</v>
      </c>
    </row>
    <row r="942" spans="1:8" ht="15.75" x14ac:dyDescent="0.25">
      <c r="A942" s="86" t="s">
        <v>1470</v>
      </c>
      <c r="B942" s="86" t="s">
        <v>5074</v>
      </c>
      <c r="C942" s="76" t="s">
        <v>459</v>
      </c>
      <c r="D942" s="118">
        <v>50355</v>
      </c>
      <c r="E942" s="76"/>
      <c r="F942" s="76"/>
      <c r="G942" s="76" t="s">
        <v>59</v>
      </c>
      <c r="H942" s="80" t="s">
        <v>60</v>
      </c>
    </row>
    <row r="943" spans="1:8" ht="15.75" x14ac:dyDescent="0.25">
      <c r="A943" s="86" t="s">
        <v>1340</v>
      </c>
      <c r="B943" s="86" t="s">
        <v>5075</v>
      </c>
      <c r="C943" s="76" t="s">
        <v>459</v>
      </c>
      <c r="D943" s="118">
        <v>50315</v>
      </c>
      <c r="E943" s="76"/>
      <c r="F943" s="76"/>
      <c r="G943" s="76" t="s">
        <v>14</v>
      </c>
      <c r="H943" s="76" t="s">
        <v>15</v>
      </c>
    </row>
    <row r="944" spans="1:8" ht="15.75" x14ac:dyDescent="0.25">
      <c r="A944" s="79" t="s">
        <v>1046</v>
      </c>
      <c r="B944" s="79" t="s">
        <v>4900</v>
      </c>
      <c r="C944" s="80" t="s">
        <v>173</v>
      </c>
      <c r="D944" s="119">
        <v>50307.07</v>
      </c>
      <c r="E944" s="76"/>
      <c r="F944" s="76"/>
      <c r="G944" s="80" t="s">
        <v>14</v>
      </c>
      <c r="H944" s="80" t="s">
        <v>15</v>
      </c>
    </row>
    <row r="945" spans="1:8" ht="15.75" x14ac:dyDescent="0.25">
      <c r="A945" s="79" t="s">
        <v>1465</v>
      </c>
      <c r="B945" s="79" t="s">
        <v>4551</v>
      </c>
      <c r="C945" s="80" t="s">
        <v>173</v>
      </c>
      <c r="D945" s="119">
        <v>50307.07</v>
      </c>
      <c r="E945" s="76"/>
      <c r="F945" s="76"/>
      <c r="G945" s="80" t="s">
        <v>59</v>
      </c>
      <c r="H945" s="80" t="s">
        <v>60</v>
      </c>
    </row>
    <row r="946" spans="1:8" ht="15.75" x14ac:dyDescent="0.25">
      <c r="A946" s="79" t="s">
        <v>989</v>
      </c>
      <c r="B946" s="79" t="s">
        <v>5076</v>
      </c>
      <c r="C946" s="80" t="s">
        <v>625</v>
      </c>
      <c r="D946" s="119">
        <v>50273</v>
      </c>
      <c r="E946" s="76"/>
      <c r="F946" s="76"/>
      <c r="G946" s="80" t="s">
        <v>59</v>
      </c>
      <c r="H946" s="80" t="s">
        <v>60</v>
      </c>
    </row>
    <row r="947" spans="1:8" ht="15.75" x14ac:dyDescent="0.25">
      <c r="A947" s="79" t="s">
        <v>1280</v>
      </c>
      <c r="B947" s="79" t="s">
        <v>5077</v>
      </c>
      <c r="C947" s="80" t="s">
        <v>11</v>
      </c>
      <c r="D947" s="119">
        <v>50120</v>
      </c>
      <c r="E947" s="76"/>
      <c r="F947" s="76"/>
      <c r="G947" s="80" t="s">
        <v>59</v>
      </c>
      <c r="H947" s="80" t="s">
        <v>60</v>
      </c>
    </row>
    <row r="948" spans="1:8" ht="15.75" x14ac:dyDescent="0.25">
      <c r="A948" s="79" t="s">
        <v>372</v>
      </c>
      <c r="B948" s="79" t="s">
        <v>4634</v>
      </c>
      <c r="C948" s="80" t="s">
        <v>1272</v>
      </c>
      <c r="D948" s="119">
        <v>50078</v>
      </c>
      <c r="E948" s="76"/>
      <c r="F948" s="76"/>
      <c r="G948" s="80" t="s">
        <v>14</v>
      </c>
      <c r="H948" s="80" t="s">
        <v>15</v>
      </c>
    </row>
    <row r="949" spans="1:8" ht="15.75" x14ac:dyDescent="0.25">
      <c r="A949" s="79" t="s">
        <v>1564</v>
      </c>
      <c r="B949" s="79" t="s">
        <v>4551</v>
      </c>
      <c r="C949" s="80" t="s">
        <v>53</v>
      </c>
      <c r="D949" s="119">
        <v>50078</v>
      </c>
      <c r="E949" s="76"/>
      <c r="F949" s="76"/>
      <c r="G949" s="80" t="s">
        <v>4334</v>
      </c>
      <c r="H949" s="80" t="s">
        <v>15</v>
      </c>
    </row>
    <row r="950" spans="1:8" ht="15.75" x14ac:dyDescent="0.25">
      <c r="A950" s="86" t="s">
        <v>4401</v>
      </c>
      <c r="B950" s="86" t="s">
        <v>5078</v>
      </c>
      <c r="C950" s="76" t="s">
        <v>1272</v>
      </c>
      <c r="D950" s="118">
        <v>50078</v>
      </c>
      <c r="E950" s="76"/>
      <c r="F950" s="76"/>
      <c r="G950" s="76" t="s">
        <v>14</v>
      </c>
      <c r="H950" s="76" t="s">
        <v>121</v>
      </c>
    </row>
    <row r="951" spans="1:8" ht="15.75" x14ac:dyDescent="0.25">
      <c r="A951" s="79" t="s">
        <v>1780</v>
      </c>
      <c r="B951" s="79" t="s">
        <v>4794</v>
      </c>
      <c r="C951" s="80" t="s">
        <v>459</v>
      </c>
      <c r="D951" s="119">
        <v>50065</v>
      </c>
      <c r="E951" s="76"/>
      <c r="F951" s="76"/>
      <c r="G951" s="80" t="s">
        <v>14</v>
      </c>
      <c r="H951" s="80" t="s">
        <v>15</v>
      </c>
    </row>
    <row r="952" spans="1:8" ht="15.75" x14ac:dyDescent="0.25">
      <c r="A952" s="79" t="s">
        <v>2039</v>
      </c>
      <c r="B952" s="79" t="s">
        <v>4776</v>
      </c>
      <c r="C952" s="80" t="s">
        <v>2041</v>
      </c>
      <c r="D952" s="119">
        <v>50030</v>
      </c>
      <c r="E952" s="76"/>
      <c r="F952" s="76"/>
      <c r="G952" s="80" t="s">
        <v>14</v>
      </c>
      <c r="H952" s="80" t="s">
        <v>15</v>
      </c>
    </row>
    <row r="953" spans="1:8" ht="15.75" x14ac:dyDescent="0.25">
      <c r="A953" s="79" t="s">
        <v>1570</v>
      </c>
      <c r="B953" s="79" t="s">
        <v>5079</v>
      </c>
      <c r="C953" s="80" t="s">
        <v>208</v>
      </c>
      <c r="D953" s="119">
        <v>50004</v>
      </c>
      <c r="E953" s="76"/>
      <c r="F953" s="76"/>
      <c r="G953" s="80" t="s">
        <v>59</v>
      </c>
      <c r="H953" s="80" t="s">
        <v>60</v>
      </c>
    </row>
    <row r="954" spans="1:8" ht="15.75" x14ac:dyDescent="0.25">
      <c r="A954" s="79" t="s">
        <v>1662</v>
      </c>
      <c r="B954" s="79" t="s">
        <v>4569</v>
      </c>
      <c r="C954" s="80" t="s">
        <v>2193</v>
      </c>
      <c r="D954" s="119">
        <v>50000</v>
      </c>
      <c r="E954" s="76"/>
      <c r="F954" s="76"/>
      <c r="G954" s="80" t="s">
        <v>59</v>
      </c>
      <c r="H954" s="80" t="s">
        <v>60</v>
      </c>
    </row>
    <row r="955" spans="1:8" ht="15.75" x14ac:dyDescent="0.25">
      <c r="A955" s="79" t="s">
        <v>1635</v>
      </c>
      <c r="B955" s="79" t="s">
        <v>4605</v>
      </c>
      <c r="C955" s="80" t="s">
        <v>270</v>
      </c>
      <c r="D955" s="119">
        <v>50000</v>
      </c>
      <c r="E955" s="76"/>
      <c r="F955" s="76"/>
      <c r="G955" s="80" t="s">
        <v>59</v>
      </c>
      <c r="H955" s="80" t="s">
        <v>60</v>
      </c>
    </row>
    <row r="956" spans="1:8" ht="15.75" x14ac:dyDescent="0.25">
      <c r="A956" s="79" t="s">
        <v>3971</v>
      </c>
      <c r="B956" s="79" t="s">
        <v>5080</v>
      </c>
      <c r="C956" s="80" t="s">
        <v>463</v>
      </c>
      <c r="D956" s="119">
        <v>50000</v>
      </c>
      <c r="E956" s="76"/>
      <c r="F956" s="76"/>
      <c r="G956" s="80" t="s">
        <v>59</v>
      </c>
      <c r="H956" s="80" t="s">
        <v>60</v>
      </c>
    </row>
    <row r="957" spans="1:8" ht="15.75" x14ac:dyDescent="0.25">
      <c r="A957" s="79" t="s">
        <v>1566</v>
      </c>
      <c r="B957" s="79" t="s">
        <v>5081</v>
      </c>
      <c r="C957" s="80" t="s">
        <v>5082</v>
      </c>
      <c r="D957" s="119">
        <v>50000</v>
      </c>
      <c r="E957" s="76"/>
      <c r="F957" s="76"/>
      <c r="G957" s="80" t="s">
        <v>59</v>
      </c>
      <c r="H957" s="80" t="s">
        <v>60</v>
      </c>
    </row>
    <row r="958" spans="1:8" ht="15.75" x14ac:dyDescent="0.25">
      <c r="A958" s="79" t="s">
        <v>5083</v>
      </c>
      <c r="B958" s="79" t="s">
        <v>5084</v>
      </c>
      <c r="C958" s="80" t="s">
        <v>189</v>
      </c>
      <c r="D958" s="119">
        <v>50000</v>
      </c>
      <c r="E958" s="76"/>
      <c r="F958" s="76"/>
      <c r="G958" s="80" t="s">
        <v>59</v>
      </c>
      <c r="H958" s="80" t="s">
        <v>60</v>
      </c>
    </row>
    <row r="959" spans="1:8" ht="15.75" x14ac:dyDescent="0.25">
      <c r="A959" s="79" t="s">
        <v>1061</v>
      </c>
      <c r="B959" s="79" t="s">
        <v>5069</v>
      </c>
      <c r="C959" s="80" t="s">
        <v>740</v>
      </c>
      <c r="D959" s="119">
        <v>49938</v>
      </c>
      <c r="E959" s="80"/>
      <c r="F959" s="80"/>
      <c r="G959" s="80" t="s">
        <v>14</v>
      </c>
      <c r="H959" s="80" t="s">
        <v>15</v>
      </c>
    </row>
    <row r="960" spans="1:8" ht="15.75" x14ac:dyDescent="0.25">
      <c r="A960" s="79" t="s">
        <v>2846</v>
      </c>
      <c r="B960" s="79" t="s">
        <v>4634</v>
      </c>
      <c r="C960" s="80" t="s">
        <v>1616</v>
      </c>
      <c r="D960" s="119">
        <v>49924</v>
      </c>
      <c r="E960" s="80"/>
      <c r="F960" s="80"/>
      <c r="G960" s="80" t="s">
        <v>14</v>
      </c>
      <c r="H960" s="80" t="s">
        <v>15</v>
      </c>
    </row>
    <row r="961" spans="1:8" ht="15.75" x14ac:dyDescent="0.25">
      <c r="A961" s="79" t="s">
        <v>4405</v>
      </c>
      <c r="B961" s="79" t="s">
        <v>4568</v>
      </c>
      <c r="C961" s="80" t="s">
        <v>789</v>
      </c>
      <c r="D961" s="119">
        <v>49889</v>
      </c>
      <c r="E961" s="76"/>
      <c r="F961" s="76"/>
      <c r="G961" s="80" t="s">
        <v>59</v>
      </c>
      <c r="H961" s="80" t="s">
        <v>60</v>
      </c>
    </row>
    <row r="962" spans="1:8" ht="15.75" x14ac:dyDescent="0.25">
      <c r="A962" s="86" t="s">
        <v>1253</v>
      </c>
      <c r="B962" s="86" t="s">
        <v>5085</v>
      </c>
      <c r="C962" s="76" t="s">
        <v>270</v>
      </c>
      <c r="D962" s="118">
        <v>49844</v>
      </c>
      <c r="E962" s="76"/>
      <c r="F962" s="76"/>
      <c r="G962" s="76" t="s">
        <v>59</v>
      </c>
      <c r="H962" s="80" t="s">
        <v>60</v>
      </c>
    </row>
    <row r="963" spans="1:8" ht="15.75" x14ac:dyDescent="0.25">
      <c r="A963" s="79" t="s">
        <v>5086</v>
      </c>
      <c r="B963" s="79" t="s">
        <v>5087</v>
      </c>
      <c r="C963" s="80" t="s">
        <v>508</v>
      </c>
      <c r="D963" s="119">
        <v>49828</v>
      </c>
      <c r="E963" s="76"/>
      <c r="F963" s="76"/>
      <c r="G963" s="80" t="s">
        <v>14</v>
      </c>
      <c r="H963" s="80" t="s">
        <v>15</v>
      </c>
    </row>
    <row r="964" spans="1:8" ht="15.75" x14ac:dyDescent="0.25">
      <c r="A964" s="79" t="s">
        <v>821</v>
      </c>
      <c r="B964" s="79" t="s">
        <v>4579</v>
      </c>
      <c r="C964" s="80" t="s">
        <v>527</v>
      </c>
      <c r="D964" s="119">
        <v>49824</v>
      </c>
      <c r="E964" s="76"/>
      <c r="F964" s="76"/>
      <c r="G964" s="80" t="s">
        <v>14</v>
      </c>
      <c r="H964" s="80" t="s">
        <v>15</v>
      </c>
    </row>
    <row r="965" spans="1:8" ht="15.75" x14ac:dyDescent="0.25">
      <c r="A965" s="79" t="s">
        <v>3680</v>
      </c>
      <c r="B965" s="79" t="s">
        <v>5088</v>
      </c>
      <c r="C965" s="80" t="s">
        <v>527</v>
      </c>
      <c r="D965" s="119">
        <v>49824</v>
      </c>
      <c r="E965" s="76"/>
      <c r="F965" s="76"/>
      <c r="G965" s="80" t="s">
        <v>14</v>
      </c>
      <c r="H965" s="80" t="s">
        <v>15</v>
      </c>
    </row>
    <row r="966" spans="1:8" ht="15.75" x14ac:dyDescent="0.25">
      <c r="A966" s="86" t="s">
        <v>1194</v>
      </c>
      <c r="B966" s="86" t="s">
        <v>4622</v>
      </c>
      <c r="C966" s="76" t="s">
        <v>173</v>
      </c>
      <c r="D966" s="118">
        <v>49819</v>
      </c>
      <c r="E966" s="76"/>
      <c r="F966" s="76"/>
      <c r="G966" s="76" t="s">
        <v>14</v>
      </c>
      <c r="H966" s="76" t="s">
        <v>15</v>
      </c>
    </row>
    <row r="967" spans="1:8" ht="15.75" x14ac:dyDescent="0.25">
      <c r="A967" s="79" t="s">
        <v>837</v>
      </c>
      <c r="B967" s="79" t="s">
        <v>5089</v>
      </c>
      <c r="C967" s="80" t="s">
        <v>163</v>
      </c>
      <c r="D967" s="119">
        <v>49809</v>
      </c>
      <c r="E967" s="76"/>
      <c r="F967" s="76"/>
      <c r="G967" s="80" t="s">
        <v>14</v>
      </c>
      <c r="H967" s="80" t="s">
        <v>15</v>
      </c>
    </row>
    <row r="968" spans="1:8" ht="15.75" x14ac:dyDescent="0.25">
      <c r="A968" s="79" t="s">
        <v>2052</v>
      </c>
      <c r="B968" s="79" t="s">
        <v>4969</v>
      </c>
      <c r="C968" s="80" t="s">
        <v>1191</v>
      </c>
      <c r="D968" s="119">
        <v>49716</v>
      </c>
      <c r="E968" s="76"/>
      <c r="F968" s="76"/>
      <c r="G968" s="80" t="s">
        <v>59</v>
      </c>
      <c r="H968" s="80" t="s">
        <v>60</v>
      </c>
    </row>
    <row r="969" spans="1:8" ht="15.75" x14ac:dyDescent="0.25">
      <c r="A969" s="79" t="s">
        <v>5090</v>
      </c>
      <c r="B969" s="79"/>
      <c r="C969" s="80" t="s">
        <v>501</v>
      </c>
      <c r="D969" s="119">
        <v>49700</v>
      </c>
      <c r="E969" s="76"/>
      <c r="F969" s="76"/>
      <c r="G969" s="80" t="s">
        <v>14</v>
      </c>
      <c r="H969" s="80" t="s">
        <v>7373</v>
      </c>
    </row>
    <row r="970" spans="1:8" ht="15.75" x14ac:dyDescent="0.25">
      <c r="A970" s="86" t="s">
        <v>5091</v>
      </c>
      <c r="B970" s="86" t="s">
        <v>5092</v>
      </c>
      <c r="C970" s="76" t="s">
        <v>53</v>
      </c>
      <c r="D970" s="118">
        <v>49641</v>
      </c>
      <c r="E970" s="76"/>
      <c r="F970" s="76"/>
      <c r="G970" s="76" t="s">
        <v>59</v>
      </c>
      <c r="H970" s="80" t="s">
        <v>60</v>
      </c>
    </row>
    <row r="971" spans="1:8" ht="15.75" x14ac:dyDescent="0.25">
      <c r="A971" s="79" t="s">
        <v>5093</v>
      </c>
      <c r="B971" s="79" t="s">
        <v>4635</v>
      </c>
      <c r="C971" s="80" t="s">
        <v>2582</v>
      </c>
      <c r="D971" s="119">
        <v>49603</v>
      </c>
      <c r="E971" s="76"/>
      <c r="F971" s="76"/>
      <c r="G971" s="80" t="s">
        <v>14</v>
      </c>
      <c r="H971" s="80" t="s">
        <v>15</v>
      </c>
    </row>
    <row r="972" spans="1:8" ht="15.75" x14ac:dyDescent="0.25">
      <c r="A972" s="79" t="s">
        <v>2056</v>
      </c>
      <c r="B972" s="79" t="s">
        <v>4551</v>
      </c>
      <c r="C972" s="80" t="s">
        <v>505</v>
      </c>
      <c r="D972" s="119">
        <v>49530</v>
      </c>
      <c r="E972" s="76"/>
      <c r="F972" s="76"/>
      <c r="G972" s="80" t="s">
        <v>59</v>
      </c>
      <c r="H972" s="80" t="s">
        <v>60</v>
      </c>
    </row>
    <row r="973" spans="1:8" ht="15.75" x14ac:dyDescent="0.25">
      <c r="A973" s="86" t="s">
        <v>1528</v>
      </c>
      <c r="B973" s="86" t="s">
        <v>5094</v>
      </c>
      <c r="C973" s="76" t="s">
        <v>459</v>
      </c>
      <c r="D973" s="118">
        <v>49500</v>
      </c>
      <c r="E973" s="76"/>
      <c r="F973" s="76"/>
      <c r="G973" s="76" t="s">
        <v>59</v>
      </c>
      <c r="H973" s="80" t="s">
        <v>60</v>
      </c>
    </row>
    <row r="974" spans="1:8" ht="15.75" x14ac:dyDescent="0.25">
      <c r="A974" s="79" t="s">
        <v>3710</v>
      </c>
      <c r="B974" s="79" t="s">
        <v>5095</v>
      </c>
      <c r="C974" s="80" t="s">
        <v>173</v>
      </c>
      <c r="D974" s="119">
        <v>49457.1</v>
      </c>
      <c r="E974" s="76"/>
      <c r="F974" s="76"/>
      <c r="G974" s="80" t="s">
        <v>14</v>
      </c>
      <c r="H974" s="80" t="s">
        <v>7373</v>
      </c>
    </row>
    <row r="975" spans="1:8" ht="15.75" x14ac:dyDescent="0.25">
      <c r="A975" s="79" t="s">
        <v>4418</v>
      </c>
      <c r="B975" s="79" t="s">
        <v>5096</v>
      </c>
      <c r="C975" s="80" t="s">
        <v>508</v>
      </c>
      <c r="D975" s="119">
        <v>49429</v>
      </c>
      <c r="E975" s="76"/>
      <c r="F975" s="76"/>
      <c r="G975" s="80" t="s">
        <v>14</v>
      </c>
      <c r="H975" s="80" t="s">
        <v>15</v>
      </c>
    </row>
    <row r="976" spans="1:8" ht="15.75" x14ac:dyDescent="0.25">
      <c r="A976" s="79" t="s">
        <v>1517</v>
      </c>
      <c r="B976" s="79" t="s">
        <v>5097</v>
      </c>
      <c r="C976" s="80" t="s">
        <v>234</v>
      </c>
      <c r="D976" s="119">
        <v>49385</v>
      </c>
      <c r="E976" s="76"/>
      <c r="F976" s="76"/>
      <c r="G976" s="80" t="s">
        <v>59</v>
      </c>
      <c r="H976" s="80" t="s">
        <v>60</v>
      </c>
    </row>
    <row r="977" spans="1:8" ht="15.75" x14ac:dyDescent="0.25">
      <c r="A977" s="79" t="s">
        <v>5098</v>
      </c>
      <c r="B977" s="79" t="s">
        <v>4584</v>
      </c>
      <c r="C977" s="80" t="s">
        <v>2582</v>
      </c>
      <c r="D977" s="119">
        <v>49378</v>
      </c>
      <c r="E977" s="76"/>
      <c r="F977" s="76"/>
      <c r="G977" s="80" t="s">
        <v>59</v>
      </c>
      <c r="H977" s="80" t="s">
        <v>60</v>
      </c>
    </row>
    <row r="978" spans="1:8" ht="15.75" x14ac:dyDescent="0.25">
      <c r="A978" s="79" t="s">
        <v>1728</v>
      </c>
      <c r="B978" s="79" t="s">
        <v>4787</v>
      </c>
      <c r="C978" s="80" t="s">
        <v>1490</v>
      </c>
      <c r="D978" s="119">
        <v>49370</v>
      </c>
      <c r="E978" s="76"/>
      <c r="F978" s="76"/>
      <c r="G978" s="80" t="s">
        <v>59</v>
      </c>
      <c r="H978" s="80" t="s">
        <v>60</v>
      </c>
    </row>
    <row r="979" spans="1:8" ht="15.75" x14ac:dyDescent="0.25">
      <c r="A979" s="79" t="s">
        <v>5099</v>
      </c>
      <c r="B979" s="79" t="s">
        <v>4869</v>
      </c>
      <c r="C979" s="80" t="s">
        <v>463</v>
      </c>
      <c r="D979" s="119">
        <v>49359</v>
      </c>
      <c r="E979" s="119">
        <v>3000</v>
      </c>
      <c r="F979" s="80"/>
      <c r="G979" s="80" t="s">
        <v>59</v>
      </c>
      <c r="H979" s="80" t="s">
        <v>60</v>
      </c>
    </row>
    <row r="980" spans="1:8" ht="15.75" x14ac:dyDescent="0.25">
      <c r="A980" s="79" t="s">
        <v>1466</v>
      </c>
      <c r="B980" s="79" t="s">
        <v>4752</v>
      </c>
      <c r="C980" s="80" t="s">
        <v>205</v>
      </c>
      <c r="D980" s="119">
        <v>49300</v>
      </c>
      <c r="E980" s="76"/>
      <c r="F980" s="76"/>
      <c r="G980" s="80" t="s">
        <v>14</v>
      </c>
      <c r="H980" s="80" t="s">
        <v>15</v>
      </c>
    </row>
    <row r="981" spans="1:8" ht="15.75" x14ac:dyDescent="0.25">
      <c r="A981" s="86" t="s">
        <v>1507</v>
      </c>
      <c r="B981" s="86" t="s">
        <v>5100</v>
      </c>
      <c r="C981" s="76" t="s">
        <v>497</v>
      </c>
      <c r="D981" s="118">
        <v>49294</v>
      </c>
      <c r="E981" s="76"/>
      <c r="F981" s="76"/>
      <c r="G981" s="76" t="s">
        <v>59</v>
      </c>
      <c r="H981" s="80" t="s">
        <v>60</v>
      </c>
    </row>
    <row r="982" spans="1:8" ht="15.75" x14ac:dyDescent="0.25">
      <c r="A982" s="79" t="s">
        <v>1258</v>
      </c>
      <c r="B982" s="79" t="s">
        <v>4605</v>
      </c>
      <c r="C982" s="80" t="s">
        <v>309</v>
      </c>
      <c r="D982" s="119">
        <v>49279</v>
      </c>
      <c r="E982" s="76"/>
      <c r="F982" s="76"/>
      <c r="G982" s="80" t="s">
        <v>59</v>
      </c>
      <c r="H982" s="80" t="s">
        <v>60</v>
      </c>
    </row>
    <row r="983" spans="1:8" ht="15.75" x14ac:dyDescent="0.25">
      <c r="A983" s="86" t="s">
        <v>506</v>
      </c>
      <c r="B983" s="86" t="s">
        <v>4769</v>
      </c>
      <c r="C983" s="76" t="s">
        <v>508</v>
      </c>
      <c r="D983" s="118">
        <v>49272</v>
      </c>
      <c r="E983" s="76"/>
      <c r="F983" s="76"/>
      <c r="G983" s="76" t="s">
        <v>14</v>
      </c>
      <c r="H983" s="76" t="s">
        <v>15</v>
      </c>
    </row>
    <row r="984" spans="1:8" ht="15.75" x14ac:dyDescent="0.25">
      <c r="A984" s="79" t="s">
        <v>1504</v>
      </c>
      <c r="B984" s="79" t="s">
        <v>5101</v>
      </c>
      <c r="C984" s="80" t="s">
        <v>508</v>
      </c>
      <c r="D984" s="119">
        <v>49272</v>
      </c>
      <c r="E984" s="76"/>
      <c r="F984" s="76"/>
      <c r="G984" s="80" t="s">
        <v>14</v>
      </c>
      <c r="H984" s="80" t="s">
        <v>15</v>
      </c>
    </row>
    <row r="985" spans="1:8" ht="15.75" x14ac:dyDescent="0.25">
      <c r="A985" s="79" t="s">
        <v>1509</v>
      </c>
      <c r="B985" s="79" t="s">
        <v>5102</v>
      </c>
      <c r="C985" s="80" t="s">
        <v>508</v>
      </c>
      <c r="D985" s="119">
        <v>49272</v>
      </c>
      <c r="E985" s="76"/>
      <c r="F985" s="76"/>
      <c r="G985" s="80" t="s">
        <v>59</v>
      </c>
      <c r="H985" s="80" t="s">
        <v>60</v>
      </c>
    </row>
    <row r="986" spans="1:8" ht="15.75" x14ac:dyDescent="0.25">
      <c r="A986" s="79" t="s">
        <v>1744</v>
      </c>
      <c r="B986" s="79" t="s">
        <v>4558</v>
      </c>
      <c r="C986" s="80" t="s">
        <v>505</v>
      </c>
      <c r="D986" s="119">
        <v>49247</v>
      </c>
      <c r="E986" s="76"/>
      <c r="F986" s="76"/>
      <c r="G986" s="80" t="s">
        <v>14</v>
      </c>
      <c r="H986" s="80" t="s">
        <v>15</v>
      </c>
    </row>
    <row r="987" spans="1:8" ht="15.75" x14ac:dyDescent="0.25">
      <c r="A987" s="79" t="s">
        <v>1697</v>
      </c>
      <c r="B987" s="79" t="s">
        <v>4635</v>
      </c>
      <c r="C987" s="80" t="s">
        <v>505</v>
      </c>
      <c r="D987" s="119">
        <v>49247</v>
      </c>
      <c r="E987" s="76"/>
      <c r="F987" s="76"/>
      <c r="G987" s="80" t="s">
        <v>59</v>
      </c>
      <c r="H987" s="80" t="s">
        <v>60</v>
      </c>
    </row>
    <row r="988" spans="1:8" ht="15.75" x14ac:dyDescent="0.25">
      <c r="A988" s="86" t="s">
        <v>1462</v>
      </c>
      <c r="B988" s="86" t="s">
        <v>4613</v>
      </c>
      <c r="C988" s="76" t="s">
        <v>373</v>
      </c>
      <c r="D988" s="118">
        <v>49212</v>
      </c>
      <c r="E988" s="76"/>
      <c r="F988" s="76"/>
      <c r="G988" s="76" t="s">
        <v>14</v>
      </c>
      <c r="H988" s="76" t="s">
        <v>15</v>
      </c>
    </row>
    <row r="989" spans="1:8" ht="15.75" x14ac:dyDescent="0.25">
      <c r="A989" s="79" t="s">
        <v>1688</v>
      </c>
      <c r="B989" s="79" t="s">
        <v>5103</v>
      </c>
      <c r="C989" s="80" t="s">
        <v>120</v>
      </c>
      <c r="D989" s="119">
        <v>49183</v>
      </c>
      <c r="E989" s="76"/>
      <c r="F989" s="76"/>
      <c r="G989" s="80" t="s">
        <v>59</v>
      </c>
      <c r="H989" s="80" t="s">
        <v>60</v>
      </c>
    </row>
    <row r="990" spans="1:8" ht="15.75" x14ac:dyDescent="0.25">
      <c r="A990" s="86" t="s">
        <v>2833</v>
      </c>
      <c r="B990" s="86" t="s">
        <v>4553</v>
      </c>
      <c r="C990" s="76" t="s">
        <v>706</v>
      </c>
      <c r="D990" s="118">
        <v>49154.37</v>
      </c>
      <c r="E990" s="76"/>
      <c r="F990" s="76"/>
      <c r="G990" s="76" t="s">
        <v>14</v>
      </c>
      <c r="H990" s="76" t="s">
        <v>15</v>
      </c>
    </row>
    <row r="991" spans="1:8" ht="15.75" x14ac:dyDescent="0.25">
      <c r="A991" s="79" t="s">
        <v>1297</v>
      </c>
      <c r="B991" s="79" t="s">
        <v>4577</v>
      </c>
      <c r="C991" s="80" t="s">
        <v>1298</v>
      </c>
      <c r="D991" s="119">
        <v>49137</v>
      </c>
      <c r="E991" s="76"/>
      <c r="F991" s="76"/>
      <c r="G991" s="80" t="s">
        <v>59</v>
      </c>
      <c r="H991" s="80" t="s">
        <v>60</v>
      </c>
    </row>
    <row r="992" spans="1:8" ht="15.75" x14ac:dyDescent="0.25">
      <c r="A992" s="79" t="s">
        <v>2084</v>
      </c>
      <c r="B992" s="79" t="s">
        <v>4635</v>
      </c>
      <c r="C992" s="80" t="s">
        <v>48</v>
      </c>
      <c r="D992" s="119">
        <v>49085</v>
      </c>
      <c r="E992" s="76"/>
      <c r="F992" s="76"/>
      <c r="G992" s="80" t="s">
        <v>14</v>
      </c>
      <c r="H992" s="80" t="s">
        <v>15</v>
      </c>
    </row>
    <row r="993" spans="1:8" ht="15.75" x14ac:dyDescent="0.25">
      <c r="A993" s="79" t="s">
        <v>1205</v>
      </c>
      <c r="B993" s="79" t="s">
        <v>5104</v>
      </c>
      <c r="C993" s="80" t="s">
        <v>48</v>
      </c>
      <c r="D993" s="119">
        <v>49085</v>
      </c>
      <c r="E993" s="76"/>
      <c r="F993" s="76"/>
      <c r="G993" s="80" t="s">
        <v>14</v>
      </c>
      <c r="H993" s="80" t="s">
        <v>15</v>
      </c>
    </row>
    <row r="994" spans="1:8" ht="15.75" x14ac:dyDescent="0.25">
      <c r="A994" s="79" t="s">
        <v>1197</v>
      </c>
      <c r="B994" s="79" t="s">
        <v>4578</v>
      </c>
      <c r="C994" s="80" t="s">
        <v>72</v>
      </c>
      <c r="D994" s="119">
        <v>49036</v>
      </c>
      <c r="E994" s="76"/>
      <c r="F994" s="76"/>
      <c r="G994" s="80" t="s">
        <v>14</v>
      </c>
      <c r="H994" s="80" t="s">
        <v>15</v>
      </c>
    </row>
    <row r="995" spans="1:8" ht="15.75" x14ac:dyDescent="0.25">
      <c r="A995" s="79" t="s">
        <v>2671</v>
      </c>
      <c r="B995" s="79" t="s">
        <v>4725</v>
      </c>
      <c r="C995" s="80" t="s">
        <v>109</v>
      </c>
      <c r="D995" s="119">
        <v>49034</v>
      </c>
      <c r="E995" s="76"/>
      <c r="F995" s="76"/>
      <c r="G995" s="80" t="s">
        <v>59</v>
      </c>
      <c r="H995" s="80" t="s">
        <v>60</v>
      </c>
    </row>
    <row r="996" spans="1:8" ht="15.75" x14ac:dyDescent="0.25">
      <c r="A996" s="79" t="s">
        <v>1420</v>
      </c>
      <c r="B996" s="79" t="s">
        <v>4761</v>
      </c>
      <c r="C996" s="80" t="s">
        <v>280</v>
      </c>
      <c r="D996" s="119">
        <v>49000</v>
      </c>
      <c r="E996" s="76"/>
      <c r="F996" s="76"/>
      <c r="G996" s="80" t="s">
        <v>14</v>
      </c>
      <c r="H996" s="80" t="s">
        <v>15</v>
      </c>
    </row>
    <row r="997" spans="1:8" ht="15.75" x14ac:dyDescent="0.25">
      <c r="A997" s="79" t="s">
        <v>1185</v>
      </c>
      <c r="B997" s="79" t="s">
        <v>4711</v>
      </c>
      <c r="C997" s="80" t="s">
        <v>280</v>
      </c>
      <c r="D997" s="119">
        <v>49000</v>
      </c>
      <c r="E997" s="76"/>
      <c r="F997" s="76"/>
      <c r="G997" s="80" t="s">
        <v>59</v>
      </c>
      <c r="H997" s="80" t="s">
        <v>60</v>
      </c>
    </row>
    <row r="998" spans="1:8" ht="15.75" x14ac:dyDescent="0.25">
      <c r="A998" s="79" t="s">
        <v>4040</v>
      </c>
      <c r="B998" s="79" t="s">
        <v>5105</v>
      </c>
      <c r="C998" s="80" t="s">
        <v>120</v>
      </c>
      <c r="D998" s="119">
        <v>48896</v>
      </c>
      <c r="E998" s="76"/>
      <c r="F998" s="76"/>
      <c r="G998" s="80" t="s">
        <v>59</v>
      </c>
      <c r="H998" s="80" t="s">
        <v>60</v>
      </c>
    </row>
    <row r="999" spans="1:8" ht="15.75" x14ac:dyDescent="0.25">
      <c r="A999" s="79" t="s">
        <v>1794</v>
      </c>
      <c r="B999" s="79" t="s">
        <v>4553</v>
      </c>
      <c r="C999" s="80" t="s">
        <v>706</v>
      </c>
      <c r="D999" s="119">
        <v>48805.32</v>
      </c>
      <c r="E999" s="76"/>
      <c r="F999" s="76"/>
      <c r="G999" s="80" t="s">
        <v>59</v>
      </c>
      <c r="H999" s="80" t="s">
        <v>60</v>
      </c>
    </row>
    <row r="1000" spans="1:8" ht="15.75" x14ac:dyDescent="0.25">
      <c r="A1000" s="86" t="s">
        <v>2163</v>
      </c>
      <c r="B1000" s="86" t="s">
        <v>5106</v>
      </c>
      <c r="C1000" s="76" t="s">
        <v>53</v>
      </c>
      <c r="D1000" s="118">
        <v>48792</v>
      </c>
      <c r="E1000" s="76"/>
      <c r="F1000" s="76"/>
      <c r="G1000" s="76" t="s">
        <v>59</v>
      </c>
      <c r="H1000" s="80" t="s">
        <v>60</v>
      </c>
    </row>
    <row r="1001" spans="1:8" ht="15.75" x14ac:dyDescent="0.25">
      <c r="A1001" s="79" t="s">
        <v>1670</v>
      </c>
      <c r="B1001" s="79" t="s">
        <v>5107</v>
      </c>
      <c r="C1001" s="80" t="s">
        <v>113</v>
      </c>
      <c r="D1001" s="119">
        <v>48784.05</v>
      </c>
      <c r="E1001" s="76"/>
      <c r="F1001" s="76"/>
      <c r="G1001" s="80" t="s">
        <v>59</v>
      </c>
      <c r="H1001" s="80" t="s">
        <v>60</v>
      </c>
    </row>
    <row r="1002" spans="1:8" ht="15.75" x14ac:dyDescent="0.25">
      <c r="A1002" s="79" t="s">
        <v>4405</v>
      </c>
      <c r="B1002" s="79" t="s">
        <v>4776</v>
      </c>
      <c r="C1002" s="80" t="s">
        <v>740</v>
      </c>
      <c r="D1002" s="119">
        <v>48771</v>
      </c>
      <c r="E1002" s="76"/>
      <c r="F1002" s="76"/>
      <c r="G1002" s="80" t="s">
        <v>59</v>
      </c>
      <c r="H1002" s="80" t="s">
        <v>60</v>
      </c>
    </row>
    <row r="1003" spans="1:8" ht="15.75" x14ac:dyDescent="0.25">
      <c r="A1003" s="79" t="s">
        <v>544</v>
      </c>
      <c r="B1003" s="79" t="s">
        <v>4794</v>
      </c>
      <c r="C1003" s="80" t="s">
        <v>2582</v>
      </c>
      <c r="D1003" s="119">
        <v>48737</v>
      </c>
      <c r="E1003" s="76"/>
      <c r="F1003" s="76"/>
      <c r="G1003" s="80" t="s">
        <v>59</v>
      </c>
      <c r="H1003" s="80" t="s">
        <v>60</v>
      </c>
    </row>
    <row r="1004" spans="1:8" ht="15.75" x14ac:dyDescent="0.25">
      <c r="A1004" s="79" t="s">
        <v>4411</v>
      </c>
      <c r="B1004" s="79" t="s">
        <v>4971</v>
      </c>
      <c r="C1004" s="80" t="s">
        <v>1217</v>
      </c>
      <c r="D1004" s="119">
        <v>48714</v>
      </c>
      <c r="E1004" s="76"/>
      <c r="F1004" s="76"/>
      <c r="G1004" s="80" t="s">
        <v>14</v>
      </c>
      <c r="H1004" s="80" t="s">
        <v>15</v>
      </c>
    </row>
    <row r="1005" spans="1:8" ht="15.75" x14ac:dyDescent="0.25">
      <c r="A1005" s="79" t="s">
        <v>2112</v>
      </c>
      <c r="B1005" s="79" t="s">
        <v>5108</v>
      </c>
      <c r="C1005" s="80" t="s">
        <v>1217</v>
      </c>
      <c r="D1005" s="119">
        <v>48714</v>
      </c>
      <c r="E1005" s="76"/>
      <c r="F1005" s="76"/>
      <c r="G1005" s="80" t="s">
        <v>59</v>
      </c>
      <c r="H1005" s="80" t="s">
        <v>60</v>
      </c>
    </row>
    <row r="1006" spans="1:8" ht="15.75" x14ac:dyDescent="0.25">
      <c r="A1006" s="79" t="s">
        <v>1356</v>
      </c>
      <c r="B1006" s="79" t="s">
        <v>4887</v>
      </c>
      <c r="C1006" s="80" t="s">
        <v>120</v>
      </c>
      <c r="D1006" s="119">
        <v>48709</v>
      </c>
      <c r="E1006" s="76"/>
      <c r="F1006" s="76"/>
      <c r="G1006" s="80" t="s">
        <v>59</v>
      </c>
      <c r="H1006" s="80" t="s">
        <v>60</v>
      </c>
    </row>
    <row r="1007" spans="1:8" ht="15.75" x14ac:dyDescent="0.25">
      <c r="A1007" s="79" t="s">
        <v>2028</v>
      </c>
      <c r="B1007" s="79" t="s">
        <v>4769</v>
      </c>
      <c r="C1007" s="80" t="s">
        <v>53</v>
      </c>
      <c r="D1007" s="119">
        <v>48666</v>
      </c>
      <c r="E1007" s="76"/>
      <c r="F1007" s="76"/>
      <c r="G1007" s="80" t="s">
        <v>59</v>
      </c>
      <c r="H1007" s="80" t="s">
        <v>60</v>
      </c>
    </row>
    <row r="1008" spans="1:8" ht="15.75" x14ac:dyDescent="0.25">
      <c r="A1008" s="86" t="s">
        <v>1136</v>
      </c>
      <c r="B1008" s="86" t="s">
        <v>1309</v>
      </c>
      <c r="C1008" s="76" t="s">
        <v>53</v>
      </c>
      <c r="D1008" s="118">
        <v>48631</v>
      </c>
      <c r="E1008" s="76"/>
      <c r="F1008" s="76"/>
      <c r="G1008" s="76" t="s">
        <v>14</v>
      </c>
      <c r="H1008" s="76" t="s">
        <v>15</v>
      </c>
    </row>
    <row r="1009" spans="1:8" ht="15.75" x14ac:dyDescent="0.25">
      <c r="A1009" s="79" t="s">
        <v>2146</v>
      </c>
      <c r="B1009" s="79" t="s">
        <v>4877</v>
      </c>
      <c r="C1009" s="80" t="s">
        <v>53</v>
      </c>
      <c r="D1009" s="119">
        <v>48631</v>
      </c>
      <c r="E1009" s="76"/>
      <c r="F1009" s="76"/>
      <c r="G1009" s="80" t="s">
        <v>59</v>
      </c>
      <c r="H1009" s="80" t="s">
        <v>60</v>
      </c>
    </row>
    <row r="1010" spans="1:8" ht="15.75" x14ac:dyDescent="0.25">
      <c r="A1010" s="86" t="s">
        <v>5109</v>
      </c>
      <c r="B1010" s="86" t="s">
        <v>5110</v>
      </c>
      <c r="C1010" s="76" t="s">
        <v>173</v>
      </c>
      <c r="D1010" s="118">
        <v>48607.45</v>
      </c>
      <c r="E1010" s="76"/>
      <c r="F1010" s="76"/>
      <c r="G1010" s="76" t="s">
        <v>59</v>
      </c>
      <c r="H1010" s="80" t="s">
        <v>60</v>
      </c>
    </row>
    <row r="1011" spans="1:8" ht="15.75" x14ac:dyDescent="0.25">
      <c r="A1011" s="79" t="s">
        <v>1779</v>
      </c>
      <c r="B1011" s="79" t="s">
        <v>5111</v>
      </c>
      <c r="C1011" s="80" t="s">
        <v>2582</v>
      </c>
      <c r="D1011" s="119">
        <v>48605</v>
      </c>
      <c r="E1011" s="76"/>
      <c r="F1011" s="76"/>
      <c r="G1011" s="80" t="s">
        <v>59</v>
      </c>
      <c r="H1011" s="80" t="s">
        <v>60</v>
      </c>
    </row>
    <row r="1012" spans="1:8" ht="15.75" x14ac:dyDescent="0.25">
      <c r="A1012" s="79" t="s">
        <v>2821</v>
      </c>
      <c r="B1012" s="79" t="s">
        <v>5112</v>
      </c>
      <c r="C1012" s="80" t="s">
        <v>450</v>
      </c>
      <c r="D1012" s="119">
        <v>48600</v>
      </c>
      <c r="E1012" s="76"/>
      <c r="F1012" s="76"/>
      <c r="G1012" s="80" t="s">
        <v>59</v>
      </c>
      <c r="H1012" s="80" t="s">
        <v>60</v>
      </c>
    </row>
    <row r="1013" spans="1:8" ht="15.75" x14ac:dyDescent="0.25">
      <c r="A1013" s="79" t="s">
        <v>4416</v>
      </c>
      <c r="B1013" s="79" t="s">
        <v>5113</v>
      </c>
      <c r="C1013" s="80" t="s">
        <v>113</v>
      </c>
      <c r="D1013" s="119">
        <v>48500</v>
      </c>
      <c r="E1013" s="76"/>
      <c r="F1013" s="76"/>
      <c r="G1013" s="80" t="s">
        <v>14</v>
      </c>
      <c r="H1013" s="80" t="s">
        <v>15</v>
      </c>
    </row>
    <row r="1014" spans="1:8" ht="15.75" x14ac:dyDescent="0.25">
      <c r="A1014" s="79" t="s">
        <v>1501</v>
      </c>
      <c r="B1014" s="79" t="s">
        <v>5114</v>
      </c>
      <c r="C1014" s="80" t="s">
        <v>373</v>
      </c>
      <c r="D1014" s="119">
        <v>48500</v>
      </c>
      <c r="E1014" s="76"/>
      <c r="F1014" s="76"/>
      <c r="G1014" s="80" t="s">
        <v>59</v>
      </c>
      <c r="H1014" s="80" t="s">
        <v>60</v>
      </c>
    </row>
    <row r="1015" spans="1:8" ht="15.75" x14ac:dyDescent="0.25">
      <c r="A1015" s="79" t="s">
        <v>3612</v>
      </c>
      <c r="B1015" s="79" t="s">
        <v>5115</v>
      </c>
      <c r="C1015" s="80" t="s">
        <v>169</v>
      </c>
      <c r="D1015" s="119">
        <v>48387</v>
      </c>
      <c r="E1015" s="76"/>
      <c r="F1015" s="76"/>
      <c r="G1015" s="80" t="s">
        <v>14</v>
      </c>
      <c r="H1015" s="80" t="s">
        <v>15</v>
      </c>
    </row>
    <row r="1016" spans="1:8" ht="15.75" x14ac:dyDescent="0.25">
      <c r="A1016" s="79" t="s">
        <v>2855</v>
      </c>
      <c r="B1016" s="79" t="s">
        <v>5116</v>
      </c>
      <c r="C1016" s="80" t="s">
        <v>911</v>
      </c>
      <c r="D1016" s="119">
        <v>48369</v>
      </c>
      <c r="E1016" s="76"/>
      <c r="F1016" s="76"/>
      <c r="G1016" s="80" t="s">
        <v>59</v>
      </c>
      <c r="H1016" s="80" t="s">
        <v>60</v>
      </c>
    </row>
    <row r="1017" spans="1:8" ht="15.75" x14ac:dyDescent="0.25">
      <c r="A1017" s="79" t="s">
        <v>2857</v>
      </c>
      <c r="B1017" s="79" t="s">
        <v>5116</v>
      </c>
      <c r="C1017" s="80" t="s">
        <v>2126</v>
      </c>
      <c r="D1017" s="119">
        <v>48340</v>
      </c>
      <c r="E1017" s="80"/>
      <c r="F1017" s="80"/>
      <c r="G1017" s="80" t="s">
        <v>59</v>
      </c>
      <c r="H1017" s="80" t="s">
        <v>60</v>
      </c>
    </row>
    <row r="1018" spans="1:8" ht="15.75" x14ac:dyDescent="0.25">
      <c r="A1018" s="79" t="s">
        <v>1855</v>
      </c>
      <c r="B1018" s="79" t="s">
        <v>4558</v>
      </c>
      <c r="C1018" s="80" t="s">
        <v>1050</v>
      </c>
      <c r="D1018" s="119">
        <v>48327</v>
      </c>
      <c r="E1018" s="76"/>
      <c r="F1018" s="76"/>
      <c r="G1018" s="80" t="s">
        <v>59</v>
      </c>
      <c r="H1018" s="80" t="s">
        <v>60</v>
      </c>
    </row>
    <row r="1019" spans="1:8" ht="15.75" x14ac:dyDescent="0.25">
      <c r="A1019" s="79" t="s">
        <v>1895</v>
      </c>
      <c r="B1019" s="79" t="s">
        <v>4844</v>
      </c>
      <c r="C1019" s="80" t="s">
        <v>459</v>
      </c>
      <c r="D1019" s="119">
        <v>48276</v>
      </c>
      <c r="E1019" s="76"/>
      <c r="F1019" s="76"/>
      <c r="G1019" s="80" t="s">
        <v>14</v>
      </c>
      <c r="H1019" s="80" t="s">
        <v>15</v>
      </c>
    </row>
    <row r="1020" spans="1:8" ht="15.75" x14ac:dyDescent="0.25">
      <c r="A1020" s="79" t="s">
        <v>1396</v>
      </c>
      <c r="B1020" s="79" t="s">
        <v>5117</v>
      </c>
      <c r="C1020" s="80" t="s">
        <v>410</v>
      </c>
      <c r="D1020" s="119">
        <v>48220</v>
      </c>
      <c r="E1020" s="76"/>
      <c r="F1020" s="76"/>
      <c r="G1020" s="80" t="s">
        <v>59</v>
      </c>
      <c r="H1020" s="80" t="s">
        <v>60</v>
      </c>
    </row>
    <row r="1021" spans="1:8" ht="15.75" x14ac:dyDescent="0.25">
      <c r="A1021" s="79" t="s">
        <v>2150</v>
      </c>
      <c r="B1021" s="79" t="s">
        <v>4740</v>
      </c>
      <c r="C1021" s="80" t="s">
        <v>603</v>
      </c>
      <c r="D1021" s="119">
        <v>48183</v>
      </c>
      <c r="E1021" s="76"/>
      <c r="F1021" s="76"/>
      <c r="G1021" s="80" t="s">
        <v>59</v>
      </c>
      <c r="H1021" s="80" t="s">
        <v>60</v>
      </c>
    </row>
    <row r="1022" spans="1:8" ht="15.75" x14ac:dyDescent="0.25">
      <c r="A1022" s="86" t="s">
        <v>315</v>
      </c>
      <c r="B1022" s="86" t="s">
        <v>4843</v>
      </c>
      <c r="C1022" s="76" t="s">
        <v>435</v>
      </c>
      <c r="D1022" s="118">
        <v>48110</v>
      </c>
      <c r="E1022" s="76"/>
      <c r="F1022" s="76"/>
      <c r="G1022" s="76" t="s">
        <v>14</v>
      </c>
      <c r="H1022" s="76" t="s">
        <v>15</v>
      </c>
    </row>
    <row r="1023" spans="1:8" ht="15.75" x14ac:dyDescent="0.25">
      <c r="A1023" s="79" t="s">
        <v>885</v>
      </c>
      <c r="B1023" s="79" t="s">
        <v>4558</v>
      </c>
      <c r="C1023" s="80" t="s">
        <v>1326</v>
      </c>
      <c r="D1023" s="119">
        <v>48104</v>
      </c>
      <c r="E1023" s="76"/>
      <c r="F1023" s="76"/>
      <c r="G1023" s="80" t="s">
        <v>59</v>
      </c>
      <c r="H1023" s="80" t="s">
        <v>60</v>
      </c>
    </row>
    <row r="1024" spans="1:8" ht="15.75" x14ac:dyDescent="0.25">
      <c r="A1024" s="79" t="s">
        <v>4421</v>
      </c>
      <c r="B1024" s="79" t="s">
        <v>5118</v>
      </c>
      <c r="C1024" s="80" t="s">
        <v>2661</v>
      </c>
      <c r="D1024" s="119">
        <v>48095</v>
      </c>
      <c r="E1024" s="76"/>
      <c r="F1024" s="76"/>
      <c r="G1024" s="80" t="s">
        <v>59</v>
      </c>
      <c r="H1024" s="80" t="s">
        <v>60</v>
      </c>
    </row>
    <row r="1025" spans="1:8" ht="15.75" x14ac:dyDescent="0.25">
      <c r="A1025" s="79" t="s">
        <v>4077</v>
      </c>
      <c r="B1025" s="79" t="s">
        <v>4574</v>
      </c>
      <c r="C1025" s="80" t="s">
        <v>28</v>
      </c>
      <c r="D1025" s="119">
        <v>48065</v>
      </c>
      <c r="E1025" s="80"/>
      <c r="F1025" s="80"/>
      <c r="G1025" s="80" t="s">
        <v>14</v>
      </c>
      <c r="H1025" s="80" t="s">
        <v>15</v>
      </c>
    </row>
    <row r="1026" spans="1:8" ht="15.75" x14ac:dyDescent="0.25">
      <c r="A1026" s="79" t="s">
        <v>1148</v>
      </c>
      <c r="B1026" s="79" t="s">
        <v>4711</v>
      </c>
      <c r="C1026" s="80" t="s">
        <v>1322</v>
      </c>
      <c r="D1026" s="119">
        <v>48000</v>
      </c>
      <c r="E1026" s="76"/>
      <c r="F1026" s="76"/>
      <c r="G1026" s="80" t="s">
        <v>59</v>
      </c>
      <c r="H1026" s="80" t="s">
        <v>60</v>
      </c>
    </row>
    <row r="1027" spans="1:8" ht="15.75" x14ac:dyDescent="0.25">
      <c r="A1027" s="79" t="s">
        <v>1674</v>
      </c>
      <c r="B1027" s="79" t="s">
        <v>4614</v>
      </c>
      <c r="C1027" s="80" t="s">
        <v>4736</v>
      </c>
      <c r="D1027" s="119">
        <v>47998</v>
      </c>
      <c r="E1027" s="76"/>
      <c r="F1027" s="76"/>
      <c r="G1027" s="80" t="s">
        <v>59</v>
      </c>
      <c r="H1027" s="80" t="s">
        <v>60</v>
      </c>
    </row>
    <row r="1028" spans="1:8" ht="15.75" x14ac:dyDescent="0.25">
      <c r="A1028" s="79" t="s">
        <v>1966</v>
      </c>
      <c r="B1028" s="79" t="s">
        <v>4794</v>
      </c>
      <c r="C1028" s="80" t="s">
        <v>1490</v>
      </c>
      <c r="D1028" s="119">
        <v>47969</v>
      </c>
      <c r="E1028" s="80"/>
      <c r="F1028" s="80"/>
      <c r="G1028" s="80" t="s">
        <v>14</v>
      </c>
      <c r="H1028" s="80" t="s">
        <v>121</v>
      </c>
    </row>
    <row r="1029" spans="1:8" ht="15.75" x14ac:dyDescent="0.25">
      <c r="A1029" s="79" t="s">
        <v>2133</v>
      </c>
      <c r="B1029" s="79" t="s">
        <v>4576</v>
      </c>
      <c r="C1029" s="80" t="s">
        <v>72</v>
      </c>
      <c r="D1029" s="119">
        <v>47950</v>
      </c>
      <c r="E1029" s="76"/>
      <c r="F1029" s="76"/>
      <c r="G1029" s="80" t="s">
        <v>14</v>
      </c>
      <c r="H1029" s="80" t="s">
        <v>15</v>
      </c>
    </row>
    <row r="1030" spans="1:8" ht="15.75" x14ac:dyDescent="0.25">
      <c r="A1030" s="79" t="s">
        <v>1705</v>
      </c>
      <c r="B1030" s="79" t="s">
        <v>5119</v>
      </c>
      <c r="C1030" s="80" t="s">
        <v>3699</v>
      </c>
      <c r="D1030" s="119">
        <v>47827</v>
      </c>
      <c r="E1030" s="119">
        <v>2500</v>
      </c>
      <c r="F1030" s="80"/>
      <c r="G1030" s="80" t="s">
        <v>14</v>
      </c>
      <c r="H1030" s="80" t="s">
        <v>15</v>
      </c>
    </row>
    <row r="1031" spans="1:8" ht="15.75" x14ac:dyDescent="0.25">
      <c r="A1031" s="79" t="s">
        <v>2182</v>
      </c>
      <c r="B1031" s="79" t="s">
        <v>4838</v>
      </c>
      <c r="C1031" s="80" t="s">
        <v>435</v>
      </c>
      <c r="D1031" s="119">
        <v>47799</v>
      </c>
      <c r="E1031" s="80"/>
      <c r="F1031" s="80"/>
      <c r="G1031" s="80" t="s">
        <v>14</v>
      </c>
      <c r="H1031" s="80" t="s">
        <v>15</v>
      </c>
    </row>
    <row r="1032" spans="1:8" ht="15.75" x14ac:dyDescent="0.25">
      <c r="A1032" s="79" t="s">
        <v>1778</v>
      </c>
      <c r="B1032" s="79" t="s">
        <v>4622</v>
      </c>
      <c r="C1032" s="80" t="s">
        <v>53</v>
      </c>
      <c r="D1032" s="119">
        <v>47765</v>
      </c>
      <c r="E1032" s="76"/>
      <c r="F1032" s="76"/>
      <c r="G1032" s="80" t="s">
        <v>59</v>
      </c>
      <c r="H1032" s="80" t="s">
        <v>60</v>
      </c>
    </row>
    <row r="1033" spans="1:8" ht="15.75" x14ac:dyDescent="0.25">
      <c r="A1033" s="86" t="s">
        <v>2106</v>
      </c>
      <c r="B1033" s="86" t="s">
        <v>5120</v>
      </c>
      <c r="C1033" s="76" t="s">
        <v>48</v>
      </c>
      <c r="D1033" s="118">
        <v>47749</v>
      </c>
      <c r="E1033" s="118">
        <v>5000</v>
      </c>
      <c r="F1033" s="76"/>
      <c r="G1033" s="76" t="s">
        <v>59</v>
      </c>
      <c r="H1033" s="80" t="s">
        <v>60</v>
      </c>
    </row>
    <row r="1034" spans="1:8" ht="15.75" x14ac:dyDescent="0.25">
      <c r="A1034" s="79" t="s">
        <v>5121</v>
      </c>
      <c r="B1034" s="79" t="s">
        <v>4830</v>
      </c>
      <c r="C1034" s="80" t="s">
        <v>76</v>
      </c>
      <c r="D1034" s="119">
        <v>47749</v>
      </c>
      <c r="E1034" s="76"/>
      <c r="F1034" s="76"/>
      <c r="G1034" s="80" t="s">
        <v>59</v>
      </c>
      <c r="H1034" s="80" t="s">
        <v>60</v>
      </c>
    </row>
    <row r="1035" spans="1:8" ht="15.75" x14ac:dyDescent="0.25">
      <c r="A1035" s="79" t="s">
        <v>5122</v>
      </c>
      <c r="B1035" s="79" t="s">
        <v>4734</v>
      </c>
      <c r="C1035" s="80" t="s">
        <v>5123</v>
      </c>
      <c r="D1035" s="119">
        <v>47749</v>
      </c>
      <c r="E1035" s="76"/>
      <c r="F1035" s="76"/>
      <c r="G1035" s="80" t="s">
        <v>59</v>
      </c>
      <c r="H1035" s="80" t="s">
        <v>60</v>
      </c>
    </row>
    <row r="1036" spans="1:8" ht="15.75" x14ac:dyDescent="0.25">
      <c r="A1036" s="79" t="s">
        <v>130</v>
      </c>
      <c r="B1036" s="79" t="s">
        <v>4677</v>
      </c>
      <c r="C1036" s="80" t="s">
        <v>53</v>
      </c>
      <c r="D1036" s="119">
        <v>47656</v>
      </c>
      <c r="E1036" s="76"/>
      <c r="F1036" s="76"/>
      <c r="G1036" s="80" t="s">
        <v>59</v>
      </c>
      <c r="H1036" s="80" t="s">
        <v>60</v>
      </c>
    </row>
    <row r="1037" spans="1:8" ht="15.75" x14ac:dyDescent="0.25">
      <c r="A1037" s="79" t="s">
        <v>2188</v>
      </c>
      <c r="B1037" s="79" t="s">
        <v>5124</v>
      </c>
      <c r="C1037" s="80" t="s">
        <v>570</v>
      </c>
      <c r="D1037" s="119">
        <v>47638</v>
      </c>
      <c r="E1037" s="76"/>
      <c r="F1037" s="76"/>
      <c r="G1037" s="80" t="s">
        <v>59</v>
      </c>
      <c r="H1037" s="80" t="s">
        <v>60</v>
      </c>
    </row>
    <row r="1038" spans="1:8" ht="15.75" x14ac:dyDescent="0.25">
      <c r="A1038" s="79" t="s">
        <v>4423</v>
      </c>
      <c r="B1038" s="79" t="s">
        <v>5125</v>
      </c>
      <c r="C1038" s="80" t="s">
        <v>53</v>
      </c>
      <c r="D1038" s="119">
        <v>47620</v>
      </c>
      <c r="E1038" s="76"/>
      <c r="F1038" s="76"/>
      <c r="G1038" s="80" t="s">
        <v>59</v>
      </c>
      <c r="H1038" s="80" t="s">
        <v>60</v>
      </c>
    </row>
    <row r="1039" spans="1:8" ht="15.75" x14ac:dyDescent="0.25">
      <c r="A1039" s="79" t="s">
        <v>5126</v>
      </c>
      <c r="B1039" s="79" t="s">
        <v>5127</v>
      </c>
      <c r="C1039" s="80" t="s">
        <v>373</v>
      </c>
      <c r="D1039" s="119">
        <v>47602</v>
      </c>
      <c r="E1039" s="76"/>
      <c r="F1039" s="76"/>
      <c r="G1039" s="80" t="s">
        <v>14</v>
      </c>
      <c r="H1039" s="80" t="s">
        <v>15</v>
      </c>
    </row>
    <row r="1040" spans="1:8" ht="15.75" x14ac:dyDescent="0.25">
      <c r="A1040" s="79" t="s">
        <v>502</v>
      </c>
      <c r="B1040" s="79" t="s">
        <v>5128</v>
      </c>
      <c r="C1040" s="80" t="s">
        <v>505</v>
      </c>
      <c r="D1040" s="119">
        <v>47590</v>
      </c>
      <c r="E1040" s="76"/>
      <c r="F1040" s="76"/>
      <c r="G1040" s="80" t="s">
        <v>59</v>
      </c>
      <c r="H1040" s="80" t="s">
        <v>60</v>
      </c>
    </row>
    <row r="1041" spans="1:8" ht="15.75" x14ac:dyDescent="0.25">
      <c r="A1041" s="79" t="s">
        <v>4044</v>
      </c>
      <c r="B1041" s="79" t="s">
        <v>5129</v>
      </c>
      <c r="C1041" s="80" t="s">
        <v>297</v>
      </c>
      <c r="D1041" s="119">
        <v>47588</v>
      </c>
      <c r="E1041" s="76"/>
      <c r="F1041" s="76"/>
      <c r="G1041" s="80" t="s">
        <v>14</v>
      </c>
      <c r="H1041" s="80" t="s">
        <v>15</v>
      </c>
    </row>
    <row r="1042" spans="1:8" ht="15.75" x14ac:dyDescent="0.25">
      <c r="A1042" s="79" t="s">
        <v>1388</v>
      </c>
      <c r="B1042" s="79" t="s">
        <v>4622</v>
      </c>
      <c r="C1042" s="80" t="s">
        <v>53</v>
      </c>
      <c r="D1042" s="119">
        <v>47561</v>
      </c>
      <c r="E1042" s="76"/>
      <c r="F1042" s="76"/>
      <c r="G1042" s="80" t="s">
        <v>14</v>
      </c>
      <c r="H1042" s="80" t="s">
        <v>15</v>
      </c>
    </row>
    <row r="1043" spans="1:8" ht="15.75" x14ac:dyDescent="0.25">
      <c r="A1043" s="79" t="s">
        <v>401</v>
      </c>
      <c r="B1043" s="79" t="s">
        <v>1265</v>
      </c>
      <c r="C1043" s="80" t="s">
        <v>570</v>
      </c>
      <c r="D1043" s="119">
        <v>47553</v>
      </c>
      <c r="E1043" s="76"/>
      <c r="F1043" s="76"/>
      <c r="G1043" s="80" t="s">
        <v>59</v>
      </c>
      <c r="H1043" s="80" t="s">
        <v>60</v>
      </c>
    </row>
    <row r="1044" spans="1:8" ht="15.75" x14ac:dyDescent="0.25">
      <c r="A1044" s="79" t="s">
        <v>130</v>
      </c>
      <c r="B1044" s="79" t="s">
        <v>4598</v>
      </c>
      <c r="C1044" s="80" t="s">
        <v>261</v>
      </c>
      <c r="D1044" s="119">
        <v>47530</v>
      </c>
      <c r="E1044" s="76"/>
      <c r="F1044" s="76"/>
      <c r="G1044" s="80" t="s">
        <v>14</v>
      </c>
      <c r="H1044" s="80" t="s">
        <v>7373</v>
      </c>
    </row>
    <row r="1045" spans="1:8" ht="15.75" x14ac:dyDescent="0.25">
      <c r="A1045" s="86" t="s">
        <v>2213</v>
      </c>
      <c r="B1045" s="86" t="s">
        <v>5130</v>
      </c>
      <c r="C1045" s="76" t="s">
        <v>53</v>
      </c>
      <c r="D1045" s="118">
        <v>47515</v>
      </c>
      <c r="E1045" s="76"/>
      <c r="F1045" s="76"/>
      <c r="G1045" s="76" t="s">
        <v>14</v>
      </c>
      <c r="H1045" s="76" t="s">
        <v>15</v>
      </c>
    </row>
    <row r="1046" spans="1:8" ht="15.75" x14ac:dyDescent="0.25">
      <c r="A1046" s="79" t="s">
        <v>4069</v>
      </c>
      <c r="B1046" s="79" t="s">
        <v>4957</v>
      </c>
      <c r="C1046" s="80" t="s">
        <v>163</v>
      </c>
      <c r="D1046" s="119">
        <v>47456</v>
      </c>
      <c r="E1046" s="76"/>
      <c r="F1046" s="76"/>
      <c r="G1046" s="80" t="s">
        <v>59</v>
      </c>
      <c r="H1046" s="80" t="s">
        <v>60</v>
      </c>
    </row>
    <row r="1047" spans="1:8" ht="15.75" x14ac:dyDescent="0.25">
      <c r="A1047" s="86" t="s">
        <v>1786</v>
      </c>
      <c r="B1047" s="86" t="s">
        <v>4572</v>
      </c>
      <c r="C1047" s="76" t="s">
        <v>53</v>
      </c>
      <c r="D1047" s="118">
        <v>47421</v>
      </c>
      <c r="E1047" s="76"/>
      <c r="F1047" s="76"/>
      <c r="G1047" s="76" t="s">
        <v>59</v>
      </c>
      <c r="H1047" s="80" t="s">
        <v>60</v>
      </c>
    </row>
    <row r="1048" spans="1:8" ht="15.75" x14ac:dyDescent="0.25">
      <c r="A1048" s="79" t="s">
        <v>2031</v>
      </c>
      <c r="B1048" s="79" t="s">
        <v>5131</v>
      </c>
      <c r="C1048" s="80" t="s">
        <v>53</v>
      </c>
      <c r="D1048" s="119">
        <v>47311</v>
      </c>
      <c r="E1048" s="76"/>
      <c r="F1048" s="76"/>
      <c r="G1048" s="80" t="s">
        <v>59</v>
      </c>
      <c r="H1048" s="80" t="s">
        <v>60</v>
      </c>
    </row>
    <row r="1049" spans="1:8" ht="15.75" x14ac:dyDescent="0.25">
      <c r="A1049" s="86" t="s">
        <v>2158</v>
      </c>
      <c r="B1049" s="86" t="s">
        <v>4553</v>
      </c>
      <c r="C1049" s="76" t="s">
        <v>53</v>
      </c>
      <c r="D1049" s="118">
        <v>47311</v>
      </c>
      <c r="E1049" s="76"/>
      <c r="F1049" s="76"/>
      <c r="G1049" s="76" t="s">
        <v>59</v>
      </c>
      <c r="H1049" s="80" t="s">
        <v>60</v>
      </c>
    </row>
    <row r="1050" spans="1:8" ht="15.75" x14ac:dyDescent="0.25">
      <c r="A1050" s="79" t="s">
        <v>1809</v>
      </c>
      <c r="B1050" s="79" t="s">
        <v>4572</v>
      </c>
      <c r="C1050" s="80" t="s">
        <v>690</v>
      </c>
      <c r="D1050" s="119">
        <v>47236</v>
      </c>
      <c r="E1050" s="83">
        <v>10000</v>
      </c>
      <c r="F1050" s="80"/>
      <c r="G1050" s="80" t="s">
        <v>59</v>
      </c>
      <c r="H1050" s="80" t="s">
        <v>60</v>
      </c>
    </row>
    <row r="1051" spans="1:8" ht="15.75" x14ac:dyDescent="0.25">
      <c r="A1051" s="79" t="s">
        <v>5132</v>
      </c>
      <c r="B1051" s="79" t="s">
        <v>4835</v>
      </c>
      <c r="C1051" s="80" t="s">
        <v>113</v>
      </c>
      <c r="D1051" s="119">
        <v>47200</v>
      </c>
      <c r="E1051" s="76"/>
      <c r="F1051" s="76"/>
      <c r="G1051" s="80" t="s">
        <v>59</v>
      </c>
      <c r="H1051" s="80" t="s">
        <v>60</v>
      </c>
    </row>
    <row r="1052" spans="1:8" ht="15.75" x14ac:dyDescent="0.25">
      <c r="A1052" s="79" t="s">
        <v>1634</v>
      </c>
      <c r="B1052" s="79" t="s">
        <v>5133</v>
      </c>
      <c r="C1052" s="80" t="s">
        <v>2582</v>
      </c>
      <c r="D1052" s="119">
        <v>47198</v>
      </c>
      <c r="E1052" s="76"/>
      <c r="F1052" s="76"/>
      <c r="G1052" s="80" t="s">
        <v>14</v>
      </c>
      <c r="H1052" s="80" t="s">
        <v>7373</v>
      </c>
    </row>
    <row r="1053" spans="1:8" ht="15.75" x14ac:dyDescent="0.25">
      <c r="A1053" s="79" t="s">
        <v>1201</v>
      </c>
      <c r="B1053" s="79" t="s">
        <v>5134</v>
      </c>
      <c r="C1053" s="80" t="s">
        <v>277</v>
      </c>
      <c r="D1053" s="119">
        <v>47142</v>
      </c>
      <c r="E1053" s="76"/>
      <c r="F1053" s="76"/>
      <c r="G1053" s="80" t="s">
        <v>59</v>
      </c>
      <c r="H1053" s="80" t="s">
        <v>60</v>
      </c>
    </row>
    <row r="1054" spans="1:8" ht="15.75" x14ac:dyDescent="0.25">
      <c r="A1054" s="79" t="s">
        <v>1771</v>
      </c>
      <c r="B1054" s="79" t="s">
        <v>4986</v>
      </c>
      <c r="C1054" s="80" t="s">
        <v>501</v>
      </c>
      <c r="D1054" s="119">
        <v>47126</v>
      </c>
      <c r="E1054" s="76"/>
      <c r="F1054" s="76"/>
      <c r="G1054" s="80" t="s">
        <v>59</v>
      </c>
      <c r="H1054" s="80" t="s">
        <v>60</v>
      </c>
    </row>
    <row r="1055" spans="1:8" ht="15.75" x14ac:dyDescent="0.25">
      <c r="A1055" s="79" t="s">
        <v>2832</v>
      </c>
      <c r="B1055" s="79" t="s">
        <v>4799</v>
      </c>
      <c r="C1055" s="80" t="s">
        <v>141</v>
      </c>
      <c r="D1055" s="119">
        <v>47045</v>
      </c>
      <c r="E1055" s="76"/>
      <c r="F1055" s="76"/>
      <c r="G1055" s="80" t="s">
        <v>59</v>
      </c>
      <c r="H1055" s="80" t="s">
        <v>60</v>
      </c>
    </row>
    <row r="1056" spans="1:8" ht="15.75" x14ac:dyDescent="0.25">
      <c r="A1056" s="79" t="s">
        <v>2233</v>
      </c>
      <c r="B1056" s="79" t="s">
        <v>4568</v>
      </c>
      <c r="C1056" s="80" t="s">
        <v>270</v>
      </c>
      <c r="D1056" s="119">
        <v>47041</v>
      </c>
      <c r="E1056" s="76"/>
      <c r="F1056" s="76"/>
      <c r="G1056" s="80" t="s">
        <v>59</v>
      </c>
      <c r="H1056" s="80" t="s">
        <v>60</v>
      </c>
    </row>
    <row r="1057" spans="1:8" ht="15.75" x14ac:dyDescent="0.25">
      <c r="A1057" s="79" t="s">
        <v>1545</v>
      </c>
      <c r="B1057" s="79" t="s">
        <v>4887</v>
      </c>
      <c r="C1057" s="80" t="s">
        <v>53</v>
      </c>
      <c r="D1057" s="119">
        <v>47011</v>
      </c>
      <c r="E1057" s="76"/>
      <c r="F1057" s="76"/>
      <c r="G1057" s="80" t="s">
        <v>14</v>
      </c>
      <c r="H1057" s="80" t="s">
        <v>15</v>
      </c>
    </row>
    <row r="1058" spans="1:8" ht="15.75" x14ac:dyDescent="0.25">
      <c r="A1058" s="79" t="s">
        <v>4056</v>
      </c>
      <c r="B1058" s="79" t="s">
        <v>4635</v>
      </c>
      <c r="C1058" s="80" t="s">
        <v>189</v>
      </c>
      <c r="D1058" s="119">
        <v>47000</v>
      </c>
      <c r="E1058" s="76"/>
      <c r="F1058" s="76"/>
      <c r="G1058" s="80" t="s">
        <v>59</v>
      </c>
      <c r="H1058" s="80" t="s">
        <v>60</v>
      </c>
    </row>
    <row r="1059" spans="1:8" ht="15.75" x14ac:dyDescent="0.25">
      <c r="A1059" s="86" t="s">
        <v>4055</v>
      </c>
      <c r="B1059" s="86" t="s">
        <v>4967</v>
      </c>
      <c r="C1059" s="76" t="s">
        <v>189</v>
      </c>
      <c r="D1059" s="118">
        <v>47000</v>
      </c>
      <c r="E1059" s="80"/>
      <c r="F1059" s="80"/>
      <c r="G1059" s="76" t="s">
        <v>59</v>
      </c>
      <c r="H1059" s="80" t="s">
        <v>60</v>
      </c>
    </row>
    <row r="1060" spans="1:8" ht="15.75" x14ac:dyDescent="0.25">
      <c r="A1060" s="79" t="s">
        <v>1280</v>
      </c>
      <c r="B1060" s="79" t="s">
        <v>4621</v>
      </c>
      <c r="C1060" s="80" t="s">
        <v>1281</v>
      </c>
      <c r="D1060" s="119">
        <v>46924</v>
      </c>
      <c r="E1060" s="76"/>
      <c r="F1060" s="76"/>
      <c r="G1060" s="80" t="s">
        <v>59</v>
      </c>
      <c r="H1060" s="80" t="s">
        <v>60</v>
      </c>
    </row>
    <row r="1061" spans="1:8" ht="15.75" x14ac:dyDescent="0.25">
      <c r="A1061" s="86" t="s">
        <v>2242</v>
      </c>
      <c r="B1061" s="86" t="s">
        <v>4979</v>
      </c>
      <c r="C1061" s="76" t="s">
        <v>141</v>
      </c>
      <c r="D1061" s="118">
        <v>46875</v>
      </c>
      <c r="E1061" s="76"/>
      <c r="F1061" s="76"/>
      <c r="G1061" s="76" t="s">
        <v>14</v>
      </c>
      <c r="H1061" s="80" t="s">
        <v>7373</v>
      </c>
    </row>
    <row r="1062" spans="1:8" ht="15.75" x14ac:dyDescent="0.25">
      <c r="A1062" s="86" t="s">
        <v>1737</v>
      </c>
      <c r="B1062" s="86" t="s">
        <v>4779</v>
      </c>
      <c r="C1062" s="76" t="s">
        <v>576</v>
      </c>
      <c r="D1062" s="118">
        <v>46817</v>
      </c>
      <c r="E1062" s="76"/>
      <c r="F1062" s="76"/>
      <c r="G1062" s="76" t="s">
        <v>14</v>
      </c>
      <c r="H1062" s="76" t="s">
        <v>15</v>
      </c>
    </row>
    <row r="1063" spans="1:8" ht="15.75" x14ac:dyDescent="0.25">
      <c r="A1063" s="79" t="s">
        <v>1907</v>
      </c>
      <c r="B1063" s="79" t="s">
        <v>4965</v>
      </c>
      <c r="C1063" s="80" t="s">
        <v>120</v>
      </c>
      <c r="D1063" s="119">
        <v>46806</v>
      </c>
      <c r="E1063" s="76"/>
      <c r="F1063" s="76"/>
      <c r="G1063" s="80" t="s">
        <v>14</v>
      </c>
      <c r="H1063" s="80" t="s">
        <v>7373</v>
      </c>
    </row>
    <row r="1064" spans="1:8" ht="15.75" x14ac:dyDescent="0.25">
      <c r="A1064" s="112" t="s">
        <v>904</v>
      </c>
      <c r="B1064" s="112" t="s">
        <v>4776</v>
      </c>
      <c r="C1064" s="113" t="s">
        <v>249</v>
      </c>
      <c r="D1064" s="120">
        <v>46782</v>
      </c>
      <c r="E1064" s="121"/>
      <c r="F1064" s="121"/>
      <c r="G1064" s="113" t="s">
        <v>14</v>
      </c>
      <c r="H1064" s="113" t="s">
        <v>15</v>
      </c>
    </row>
    <row r="1065" spans="1:8" ht="15.75" x14ac:dyDescent="0.25">
      <c r="A1065" s="79" t="s">
        <v>4075</v>
      </c>
      <c r="B1065" s="79" t="s">
        <v>4757</v>
      </c>
      <c r="C1065" s="80" t="s">
        <v>4782</v>
      </c>
      <c r="D1065" s="119">
        <v>46778</v>
      </c>
      <c r="E1065" s="80"/>
      <c r="F1065" s="80"/>
      <c r="G1065" s="80" t="s">
        <v>14</v>
      </c>
      <c r="H1065" s="80" t="s">
        <v>15</v>
      </c>
    </row>
    <row r="1066" spans="1:8" ht="15.75" x14ac:dyDescent="0.25">
      <c r="A1066" s="79" t="s">
        <v>2834</v>
      </c>
      <c r="B1066" s="79" t="s">
        <v>4577</v>
      </c>
      <c r="C1066" s="80" t="s">
        <v>4782</v>
      </c>
      <c r="D1066" s="119">
        <v>46778</v>
      </c>
      <c r="E1066" s="80"/>
      <c r="F1066" s="80"/>
      <c r="G1066" s="80" t="s">
        <v>14</v>
      </c>
      <c r="H1066" s="80" t="s">
        <v>15</v>
      </c>
    </row>
    <row r="1067" spans="1:8" ht="15.75" x14ac:dyDescent="0.25">
      <c r="A1067" s="86" t="s">
        <v>2176</v>
      </c>
      <c r="B1067" s="86" t="s">
        <v>5135</v>
      </c>
      <c r="C1067" s="76" t="s">
        <v>53</v>
      </c>
      <c r="D1067" s="118">
        <v>46750</v>
      </c>
      <c r="E1067" s="76"/>
      <c r="F1067" s="76"/>
      <c r="G1067" s="76" t="s">
        <v>14</v>
      </c>
      <c r="H1067" s="76" t="s">
        <v>15</v>
      </c>
    </row>
    <row r="1068" spans="1:8" ht="15.75" x14ac:dyDescent="0.25">
      <c r="A1068" s="86" t="s">
        <v>2247</v>
      </c>
      <c r="B1068" s="86" t="s">
        <v>5111</v>
      </c>
      <c r="C1068" s="76" t="s">
        <v>385</v>
      </c>
      <c r="D1068" s="118">
        <v>46740</v>
      </c>
      <c r="E1068" s="76"/>
      <c r="F1068" s="76"/>
      <c r="G1068" s="76" t="s">
        <v>59</v>
      </c>
      <c r="H1068" s="80" t="s">
        <v>60</v>
      </c>
    </row>
    <row r="1069" spans="1:8" ht="15.75" x14ac:dyDescent="0.25">
      <c r="A1069" s="79" t="s">
        <v>1989</v>
      </c>
      <c r="B1069" s="79" t="s">
        <v>4679</v>
      </c>
      <c r="C1069" s="80" t="s">
        <v>211</v>
      </c>
      <c r="D1069" s="119">
        <v>46731</v>
      </c>
      <c r="E1069" s="76"/>
      <c r="F1069" s="76"/>
      <c r="G1069" s="80" t="s">
        <v>14</v>
      </c>
      <c r="H1069" s="80" t="s">
        <v>7373</v>
      </c>
    </row>
    <row r="1070" spans="1:8" ht="15.75" x14ac:dyDescent="0.25">
      <c r="A1070" s="79" t="s">
        <v>2249</v>
      </c>
      <c r="B1070" s="79" t="s">
        <v>4705</v>
      </c>
      <c r="C1070" s="80" t="s">
        <v>198</v>
      </c>
      <c r="D1070" s="119">
        <v>46713</v>
      </c>
      <c r="E1070" s="76"/>
      <c r="F1070" s="76"/>
      <c r="G1070" s="80" t="s">
        <v>14</v>
      </c>
      <c r="H1070" s="80" t="s">
        <v>15</v>
      </c>
    </row>
    <row r="1071" spans="1:8" ht="15.75" x14ac:dyDescent="0.25">
      <c r="A1071" s="79" t="s">
        <v>2109</v>
      </c>
      <c r="B1071" s="79" t="s">
        <v>4580</v>
      </c>
      <c r="C1071" s="80" t="s">
        <v>1490</v>
      </c>
      <c r="D1071" s="119">
        <v>46713</v>
      </c>
      <c r="E1071" s="76"/>
      <c r="F1071" s="76"/>
      <c r="G1071" s="80" t="s">
        <v>59</v>
      </c>
      <c r="H1071" s="80" t="s">
        <v>60</v>
      </c>
    </row>
    <row r="1072" spans="1:8" ht="15.75" x14ac:dyDescent="0.25">
      <c r="A1072" s="79" t="s">
        <v>1468</v>
      </c>
      <c r="B1072" s="79" t="s">
        <v>5136</v>
      </c>
      <c r="C1072" s="80" t="s">
        <v>205</v>
      </c>
      <c r="D1072" s="119">
        <v>46685</v>
      </c>
      <c r="E1072" s="76"/>
      <c r="F1072" s="76"/>
      <c r="G1072" s="80" t="s">
        <v>59</v>
      </c>
      <c r="H1072" s="80" t="s">
        <v>60</v>
      </c>
    </row>
    <row r="1073" spans="1:8" ht="15.75" x14ac:dyDescent="0.25">
      <c r="A1073" s="86" t="s">
        <v>1829</v>
      </c>
      <c r="B1073" s="86" t="s">
        <v>5137</v>
      </c>
      <c r="C1073" s="76" t="s">
        <v>208</v>
      </c>
      <c r="D1073" s="118">
        <v>46675</v>
      </c>
      <c r="E1073" s="76"/>
      <c r="F1073" s="76"/>
      <c r="G1073" s="76" t="s">
        <v>14</v>
      </c>
      <c r="H1073" s="76" t="s">
        <v>121</v>
      </c>
    </row>
    <row r="1074" spans="1:8" ht="15.75" x14ac:dyDescent="0.25">
      <c r="A1074" s="79" t="s">
        <v>1932</v>
      </c>
      <c r="B1074" s="79" t="s">
        <v>4575</v>
      </c>
      <c r="C1074" s="80" t="s">
        <v>493</v>
      </c>
      <c r="D1074" s="119">
        <v>46661</v>
      </c>
      <c r="E1074" s="76"/>
      <c r="F1074" s="76"/>
      <c r="G1074" s="80" t="s">
        <v>14</v>
      </c>
      <c r="H1074" s="80" t="s">
        <v>15</v>
      </c>
    </row>
    <row r="1075" spans="1:8" ht="15.75" x14ac:dyDescent="0.25">
      <c r="A1075" s="79" t="s">
        <v>2227</v>
      </c>
      <c r="B1075" s="79" t="s">
        <v>4969</v>
      </c>
      <c r="C1075" s="80" t="s">
        <v>221</v>
      </c>
      <c r="D1075" s="119">
        <v>46659</v>
      </c>
      <c r="E1075" s="76"/>
      <c r="F1075" s="76"/>
      <c r="G1075" s="80" t="s">
        <v>14</v>
      </c>
      <c r="H1075" s="80" t="s">
        <v>15</v>
      </c>
    </row>
    <row r="1076" spans="1:8" ht="15.75" x14ac:dyDescent="0.25">
      <c r="A1076" s="79" t="s">
        <v>1461</v>
      </c>
      <c r="B1076" s="79" t="s">
        <v>4874</v>
      </c>
      <c r="C1076" s="80" t="s">
        <v>205</v>
      </c>
      <c r="D1076" s="119">
        <v>46638</v>
      </c>
      <c r="E1076" s="119">
        <v>20000</v>
      </c>
      <c r="F1076" s="80"/>
      <c r="G1076" s="80" t="s">
        <v>59</v>
      </c>
      <c r="H1076" s="80" t="s">
        <v>60</v>
      </c>
    </row>
    <row r="1077" spans="1:8" ht="15.75" x14ac:dyDescent="0.25">
      <c r="A1077" s="79" t="s">
        <v>1840</v>
      </c>
      <c r="B1077" s="79" t="s">
        <v>5111</v>
      </c>
      <c r="C1077" s="80" t="s">
        <v>163</v>
      </c>
      <c r="D1077" s="119">
        <v>46556</v>
      </c>
      <c r="E1077" s="76"/>
      <c r="F1077" s="76"/>
      <c r="G1077" s="80" t="s">
        <v>59</v>
      </c>
      <c r="H1077" s="80" t="s">
        <v>60</v>
      </c>
    </row>
    <row r="1078" spans="1:8" ht="15.75" x14ac:dyDescent="0.25">
      <c r="A1078" s="86" t="s">
        <v>2277</v>
      </c>
      <c r="B1078" s="86" t="s">
        <v>5138</v>
      </c>
      <c r="C1078" s="76" t="s">
        <v>2535</v>
      </c>
      <c r="D1078" s="118">
        <v>46500</v>
      </c>
      <c r="E1078" s="76"/>
      <c r="F1078" s="76"/>
      <c r="G1078" s="76" t="s">
        <v>14</v>
      </c>
      <c r="H1078" s="76" t="s">
        <v>15</v>
      </c>
    </row>
    <row r="1079" spans="1:8" ht="15.75" x14ac:dyDescent="0.25">
      <c r="A1079" s="79" t="s">
        <v>668</v>
      </c>
      <c r="B1079" s="79" t="s">
        <v>4732</v>
      </c>
      <c r="C1079" s="80" t="s">
        <v>221</v>
      </c>
      <c r="D1079" s="119">
        <v>46500</v>
      </c>
      <c r="E1079" s="76"/>
      <c r="F1079" s="76"/>
      <c r="G1079" s="80" t="s">
        <v>59</v>
      </c>
      <c r="H1079" s="80" t="s">
        <v>60</v>
      </c>
    </row>
    <row r="1080" spans="1:8" ht="15.75" x14ac:dyDescent="0.25">
      <c r="A1080" s="79" t="s">
        <v>5139</v>
      </c>
      <c r="B1080" s="79" t="s">
        <v>5140</v>
      </c>
      <c r="C1080" s="80" t="s">
        <v>1261</v>
      </c>
      <c r="D1080" s="119">
        <v>46471</v>
      </c>
      <c r="E1080" s="80"/>
      <c r="F1080" s="80"/>
      <c r="G1080" s="80" t="s">
        <v>14</v>
      </c>
      <c r="H1080" s="80" t="s">
        <v>15</v>
      </c>
    </row>
    <row r="1081" spans="1:8" ht="15.75" x14ac:dyDescent="0.25">
      <c r="A1081" s="79" t="s">
        <v>2127</v>
      </c>
      <c r="B1081" s="79" t="s">
        <v>4928</v>
      </c>
      <c r="C1081" s="80" t="s">
        <v>1665</v>
      </c>
      <c r="D1081" s="119">
        <v>46461</v>
      </c>
      <c r="E1081" s="76"/>
      <c r="F1081" s="76"/>
      <c r="G1081" s="80" t="s">
        <v>59</v>
      </c>
      <c r="H1081" s="80" t="s">
        <v>60</v>
      </c>
    </row>
    <row r="1082" spans="1:8" ht="15.75" x14ac:dyDescent="0.25">
      <c r="A1082" s="86" t="s">
        <v>4385</v>
      </c>
      <c r="B1082" s="86" t="s">
        <v>4887</v>
      </c>
      <c r="C1082" s="76" t="s">
        <v>1534</v>
      </c>
      <c r="D1082" s="118">
        <v>46456</v>
      </c>
      <c r="E1082" s="76"/>
      <c r="F1082" s="76"/>
      <c r="G1082" s="76" t="s">
        <v>59</v>
      </c>
      <c r="H1082" s="80" t="s">
        <v>60</v>
      </c>
    </row>
    <row r="1083" spans="1:8" ht="15.75" x14ac:dyDescent="0.25">
      <c r="A1083" s="86" t="s">
        <v>1344</v>
      </c>
      <c r="B1083" s="86" t="s">
        <v>4553</v>
      </c>
      <c r="C1083" s="76" t="s">
        <v>2126</v>
      </c>
      <c r="D1083" s="118">
        <v>46305</v>
      </c>
      <c r="E1083" s="76"/>
      <c r="F1083" s="76"/>
      <c r="G1083" s="76" t="s">
        <v>59</v>
      </c>
      <c r="H1083" s="80" t="s">
        <v>60</v>
      </c>
    </row>
    <row r="1084" spans="1:8" ht="15.75" x14ac:dyDescent="0.25">
      <c r="A1084" s="79" t="s">
        <v>1686</v>
      </c>
      <c r="B1084" s="79" t="s">
        <v>4769</v>
      </c>
      <c r="C1084" s="80" t="s">
        <v>385</v>
      </c>
      <c r="D1084" s="119">
        <v>46284</v>
      </c>
      <c r="E1084" s="76"/>
      <c r="F1084" s="76"/>
      <c r="G1084" s="80" t="s">
        <v>59</v>
      </c>
      <c r="H1084" s="80" t="s">
        <v>60</v>
      </c>
    </row>
    <row r="1085" spans="1:8" ht="15.75" x14ac:dyDescent="0.25">
      <c r="A1085" s="79" t="s">
        <v>1819</v>
      </c>
      <c r="B1085" s="79" t="s">
        <v>4838</v>
      </c>
      <c r="C1085" s="80" t="s">
        <v>916</v>
      </c>
      <c r="D1085" s="119">
        <v>46265</v>
      </c>
      <c r="E1085" s="76"/>
      <c r="F1085" s="76"/>
      <c r="G1085" s="80" t="s">
        <v>14</v>
      </c>
      <c r="H1085" s="80" t="s">
        <v>15</v>
      </c>
    </row>
    <row r="1086" spans="1:8" ht="15.75" x14ac:dyDescent="0.25">
      <c r="A1086" s="79" t="s">
        <v>1807</v>
      </c>
      <c r="B1086" s="79" t="s">
        <v>4790</v>
      </c>
      <c r="C1086" s="80" t="s">
        <v>576</v>
      </c>
      <c r="D1086" s="119">
        <v>46261</v>
      </c>
      <c r="E1086" s="76"/>
      <c r="F1086" s="76"/>
      <c r="G1086" s="80" t="s">
        <v>59</v>
      </c>
      <c r="H1086" s="80" t="s">
        <v>60</v>
      </c>
    </row>
    <row r="1087" spans="1:8" ht="15.75" x14ac:dyDescent="0.25">
      <c r="A1087" s="79" t="s">
        <v>2140</v>
      </c>
      <c r="B1087" s="79" t="s">
        <v>5141</v>
      </c>
      <c r="C1087" s="80" t="s">
        <v>1490</v>
      </c>
      <c r="D1087" s="119">
        <v>46195</v>
      </c>
      <c r="E1087" s="76"/>
      <c r="F1087" s="76"/>
      <c r="G1087" s="80" t="s">
        <v>4334</v>
      </c>
      <c r="H1087" s="80" t="s">
        <v>15</v>
      </c>
    </row>
    <row r="1088" spans="1:8" ht="15.75" x14ac:dyDescent="0.25">
      <c r="A1088" s="79" t="s">
        <v>1046</v>
      </c>
      <c r="B1088" s="79" t="s">
        <v>4867</v>
      </c>
      <c r="C1088" s="80" t="s">
        <v>1490</v>
      </c>
      <c r="D1088" s="119">
        <v>46195</v>
      </c>
      <c r="E1088" s="76"/>
      <c r="F1088" s="76"/>
      <c r="G1088" s="80" t="s">
        <v>14</v>
      </c>
      <c r="H1088" s="80" t="s">
        <v>7373</v>
      </c>
    </row>
    <row r="1089" spans="1:8" ht="15.75" x14ac:dyDescent="0.25">
      <c r="A1089" s="79" t="s">
        <v>4086</v>
      </c>
      <c r="B1089" s="79" t="s">
        <v>5078</v>
      </c>
      <c r="C1089" s="80" t="s">
        <v>547</v>
      </c>
      <c r="D1089" s="119">
        <v>46136</v>
      </c>
      <c r="E1089" s="76"/>
      <c r="F1089" s="76"/>
      <c r="G1089" s="80" t="s">
        <v>59</v>
      </c>
      <c r="H1089" s="80" t="s">
        <v>60</v>
      </c>
    </row>
    <row r="1090" spans="1:8" ht="15.75" x14ac:dyDescent="0.25">
      <c r="A1090" s="79" t="s">
        <v>4430</v>
      </c>
      <c r="B1090" s="79" t="s">
        <v>5142</v>
      </c>
      <c r="C1090" s="80" t="s">
        <v>766</v>
      </c>
      <c r="D1090" s="119">
        <v>46125</v>
      </c>
      <c r="E1090" s="76"/>
      <c r="F1090" s="76"/>
      <c r="G1090" s="80" t="s">
        <v>59</v>
      </c>
      <c r="H1090" s="80" t="s">
        <v>60</v>
      </c>
    </row>
    <row r="1091" spans="1:8" ht="15.75" x14ac:dyDescent="0.25">
      <c r="A1091" s="79" t="s">
        <v>263</v>
      </c>
      <c r="B1091" s="79" t="s">
        <v>4975</v>
      </c>
      <c r="C1091" s="80" t="s">
        <v>911</v>
      </c>
      <c r="D1091" s="119">
        <v>46120</v>
      </c>
      <c r="E1091" s="76"/>
      <c r="F1091" s="76"/>
      <c r="G1091" s="80" t="s">
        <v>14</v>
      </c>
      <c r="H1091" s="80" t="s">
        <v>15</v>
      </c>
    </row>
    <row r="1092" spans="1:8" ht="15.75" x14ac:dyDescent="0.25">
      <c r="A1092" s="79" t="s">
        <v>2288</v>
      </c>
      <c r="B1092" s="79" t="s">
        <v>4679</v>
      </c>
      <c r="C1092" s="80" t="s">
        <v>1191</v>
      </c>
      <c r="D1092" s="119">
        <v>46120</v>
      </c>
      <c r="E1092" s="76"/>
      <c r="F1092" s="76"/>
      <c r="G1092" s="80" t="s">
        <v>59</v>
      </c>
      <c r="H1092" s="80" t="s">
        <v>60</v>
      </c>
    </row>
    <row r="1093" spans="1:8" ht="15.75" x14ac:dyDescent="0.25">
      <c r="A1093" s="79" t="s">
        <v>2057</v>
      </c>
      <c r="B1093" s="79" t="s">
        <v>5143</v>
      </c>
      <c r="C1093" s="80" t="s">
        <v>53</v>
      </c>
      <c r="D1093" s="119">
        <v>46120</v>
      </c>
      <c r="E1093" s="76"/>
      <c r="F1093" s="76"/>
      <c r="G1093" s="80" t="s">
        <v>59</v>
      </c>
      <c r="H1093" s="80" t="s">
        <v>60</v>
      </c>
    </row>
    <row r="1094" spans="1:8" ht="15.75" x14ac:dyDescent="0.25">
      <c r="A1094" s="79" t="s">
        <v>2321</v>
      </c>
      <c r="B1094" s="79" t="s">
        <v>4595</v>
      </c>
      <c r="C1094" s="80" t="s">
        <v>53</v>
      </c>
      <c r="D1094" s="119">
        <v>46120</v>
      </c>
      <c r="E1094" s="76"/>
      <c r="F1094" s="76"/>
      <c r="G1094" s="80" t="s">
        <v>59</v>
      </c>
      <c r="H1094" s="80" t="s">
        <v>60</v>
      </c>
    </row>
    <row r="1095" spans="1:8" ht="15.75" x14ac:dyDescent="0.25">
      <c r="A1095" s="79" t="s">
        <v>2286</v>
      </c>
      <c r="B1095" s="79" t="s">
        <v>5026</v>
      </c>
      <c r="C1095" s="80" t="s">
        <v>911</v>
      </c>
      <c r="D1095" s="119">
        <v>46120</v>
      </c>
      <c r="E1095" s="76"/>
      <c r="F1095" s="76"/>
      <c r="G1095" s="80" t="s">
        <v>59</v>
      </c>
      <c r="H1095" s="80" t="s">
        <v>60</v>
      </c>
    </row>
    <row r="1096" spans="1:8" ht="15.75" x14ac:dyDescent="0.25">
      <c r="A1096" s="79" t="s">
        <v>1800</v>
      </c>
      <c r="B1096" s="79" t="s">
        <v>4558</v>
      </c>
      <c r="C1096" s="80" t="s">
        <v>2582</v>
      </c>
      <c r="D1096" s="119">
        <v>46118</v>
      </c>
      <c r="E1096" s="76"/>
      <c r="F1096" s="76"/>
      <c r="G1096" s="80" t="s">
        <v>59</v>
      </c>
      <c r="H1096" s="80" t="s">
        <v>60</v>
      </c>
    </row>
    <row r="1097" spans="1:8" ht="15.75" x14ac:dyDescent="0.25">
      <c r="A1097" s="86" t="s">
        <v>1976</v>
      </c>
      <c r="B1097" s="86" t="s">
        <v>4700</v>
      </c>
      <c r="C1097" s="76" t="s">
        <v>211</v>
      </c>
      <c r="D1097" s="118">
        <v>46100</v>
      </c>
      <c r="E1097" s="76"/>
      <c r="F1097" s="76"/>
      <c r="G1097" s="76" t="s">
        <v>14</v>
      </c>
      <c r="H1097" s="76" t="s">
        <v>15</v>
      </c>
    </row>
    <row r="1098" spans="1:8" ht="15.75" x14ac:dyDescent="0.25">
      <c r="A1098" s="79" t="s">
        <v>420</v>
      </c>
      <c r="B1098" s="79" t="s">
        <v>4702</v>
      </c>
      <c r="C1098" s="80" t="s">
        <v>1616</v>
      </c>
      <c r="D1098" s="119">
        <v>46100</v>
      </c>
      <c r="E1098" s="76"/>
      <c r="F1098" s="76"/>
      <c r="G1098" s="80" t="s">
        <v>59</v>
      </c>
      <c r="H1098" s="80" t="s">
        <v>60</v>
      </c>
    </row>
    <row r="1099" spans="1:8" ht="15.75" x14ac:dyDescent="0.25">
      <c r="A1099" s="79" t="s">
        <v>1783</v>
      </c>
      <c r="B1099" s="79" t="s">
        <v>5144</v>
      </c>
      <c r="C1099" s="80" t="s">
        <v>812</v>
      </c>
      <c r="D1099" s="119">
        <v>46095</v>
      </c>
      <c r="E1099" s="76"/>
      <c r="F1099" s="76"/>
      <c r="G1099" s="80" t="s">
        <v>14</v>
      </c>
      <c r="H1099" s="80" t="s">
        <v>15</v>
      </c>
    </row>
    <row r="1100" spans="1:8" ht="15.75" x14ac:dyDescent="0.25">
      <c r="A1100" s="79" t="s">
        <v>1609</v>
      </c>
      <c r="B1100" s="79" t="s">
        <v>4558</v>
      </c>
      <c r="C1100" s="80" t="s">
        <v>125</v>
      </c>
      <c r="D1100" s="119">
        <v>46083</v>
      </c>
      <c r="E1100" s="76"/>
      <c r="F1100" s="76"/>
      <c r="G1100" s="80" t="s">
        <v>59</v>
      </c>
      <c r="H1100" s="80" t="s">
        <v>60</v>
      </c>
    </row>
    <row r="1101" spans="1:8" ht="15.75" x14ac:dyDescent="0.25">
      <c r="A1101" s="79" t="s">
        <v>2293</v>
      </c>
      <c r="B1101" s="79" t="s">
        <v>4598</v>
      </c>
      <c r="C1101" s="80" t="s">
        <v>535</v>
      </c>
      <c r="D1101" s="119">
        <v>46075</v>
      </c>
      <c r="E1101" s="76"/>
      <c r="F1101" s="76"/>
      <c r="G1101" s="80" t="s">
        <v>59</v>
      </c>
      <c r="H1101" s="80" t="s">
        <v>60</v>
      </c>
    </row>
    <row r="1102" spans="1:8" ht="15.75" x14ac:dyDescent="0.25">
      <c r="A1102" s="79" t="s">
        <v>2198</v>
      </c>
      <c r="B1102" s="79" t="s">
        <v>4605</v>
      </c>
      <c r="C1102" s="80" t="s">
        <v>72</v>
      </c>
      <c r="D1102" s="119">
        <v>46025</v>
      </c>
      <c r="E1102" s="76"/>
      <c r="F1102" s="76"/>
      <c r="G1102" s="80" t="s">
        <v>14</v>
      </c>
      <c r="H1102" s="80" t="s">
        <v>15</v>
      </c>
    </row>
    <row r="1103" spans="1:8" ht="15.75" x14ac:dyDescent="0.25">
      <c r="A1103" s="86" t="s">
        <v>4868</v>
      </c>
      <c r="B1103" s="86" t="s">
        <v>4799</v>
      </c>
      <c r="C1103" s="76" t="s">
        <v>570</v>
      </c>
      <c r="D1103" s="118">
        <v>46025</v>
      </c>
      <c r="E1103" s="118">
        <v>10000</v>
      </c>
      <c r="F1103" s="76"/>
      <c r="G1103" s="76" t="s">
        <v>14</v>
      </c>
      <c r="H1103" s="76" t="s">
        <v>15</v>
      </c>
    </row>
    <row r="1104" spans="1:8" ht="15.75" x14ac:dyDescent="0.25">
      <c r="A1104" s="79" t="s">
        <v>2295</v>
      </c>
      <c r="B1104" s="79" t="s">
        <v>4621</v>
      </c>
      <c r="C1104" s="80" t="s">
        <v>84</v>
      </c>
      <c r="D1104" s="119">
        <v>46025</v>
      </c>
      <c r="E1104" s="76"/>
      <c r="F1104" s="76"/>
      <c r="G1104" s="80" t="s">
        <v>59</v>
      </c>
      <c r="H1104" s="80" t="s">
        <v>60</v>
      </c>
    </row>
    <row r="1105" spans="1:8" ht="15.75" x14ac:dyDescent="0.25">
      <c r="A1105" s="79" t="s">
        <v>420</v>
      </c>
      <c r="B1105" s="79" t="s">
        <v>4553</v>
      </c>
      <c r="C1105" s="80" t="s">
        <v>277</v>
      </c>
      <c r="D1105" s="119">
        <v>46014</v>
      </c>
      <c r="E1105" s="76"/>
      <c r="F1105" s="76"/>
      <c r="G1105" s="80" t="s">
        <v>59</v>
      </c>
      <c r="H1105" s="80" t="s">
        <v>60</v>
      </c>
    </row>
    <row r="1106" spans="1:8" ht="15.75" x14ac:dyDescent="0.25">
      <c r="A1106" s="79" t="s">
        <v>2298</v>
      </c>
      <c r="B1106" s="79" t="s">
        <v>5145</v>
      </c>
      <c r="C1106" s="80" t="s">
        <v>48</v>
      </c>
      <c r="D1106" s="119">
        <v>46000</v>
      </c>
      <c r="E1106" s="76"/>
      <c r="F1106" s="76"/>
      <c r="G1106" s="80" t="s">
        <v>14</v>
      </c>
      <c r="H1106" s="80" t="s">
        <v>15</v>
      </c>
    </row>
    <row r="1107" spans="1:8" ht="15.75" x14ac:dyDescent="0.25">
      <c r="A1107" s="79" t="s">
        <v>580</v>
      </c>
      <c r="B1107" s="79" t="s">
        <v>5146</v>
      </c>
      <c r="C1107" s="80" t="s">
        <v>113</v>
      </c>
      <c r="D1107" s="119">
        <v>46000</v>
      </c>
      <c r="E1107" s="76"/>
      <c r="F1107" s="76"/>
      <c r="G1107" s="80" t="s">
        <v>59</v>
      </c>
      <c r="H1107" s="80" t="s">
        <v>60</v>
      </c>
    </row>
    <row r="1108" spans="1:8" ht="15.75" x14ac:dyDescent="0.25">
      <c r="A1108" s="86" t="s">
        <v>4427</v>
      </c>
      <c r="B1108" s="86" t="s">
        <v>4919</v>
      </c>
      <c r="C1108" s="76" t="s">
        <v>2389</v>
      </c>
      <c r="D1108" s="118">
        <v>45998</v>
      </c>
      <c r="E1108" s="76"/>
      <c r="F1108" s="76"/>
      <c r="G1108" s="76" t="s">
        <v>59</v>
      </c>
      <c r="H1108" s="80" t="s">
        <v>60</v>
      </c>
    </row>
    <row r="1109" spans="1:8" ht="15.75" x14ac:dyDescent="0.25">
      <c r="A1109" s="79" t="s">
        <v>1856</v>
      </c>
      <c r="B1109" s="79" t="s">
        <v>5147</v>
      </c>
      <c r="C1109" s="80" t="s">
        <v>3131</v>
      </c>
      <c r="D1109" s="119">
        <v>45916</v>
      </c>
      <c r="E1109" s="76"/>
      <c r="F1109" s="76"/>
      <c r="G1109" s="80" t="s">
        <v>59</v>
      </c>
      <c r="H1109" s="80" t="s">
        <v>60</v>
      </c>
    </row>
    <row r="1110" spans="1:8" ht="15.75" x14ac:dyDescent="0.25">
      <c r="A1110" s="79" t="s">
        <v>1096</v>
      </c>
      <c r="B1110" s="79" t="s">
        <v>4832</v>
      </c>
      <c r="C1110" s="80" t="s">
        <v>277</v>
      </c>
      <c r="D1110" s="119">
        <v>45829</v>
      </c>
      <c r="E1110" s="76"/>
      <c r="F1110" s="76"/>
      <c r="G1110" s="80" t="s">
        <v>59</v>
      </c>
      <c r="H1110" s="80" t="s">
        <v>60</v>
      </c>
    </row>
    <row r="1111" spans="1:8" ht="15.75" x14ac:dyDescent="0.25">
      <c r="A1111" s="79" t="s">
        <v>5148</v>
      </c>
      <c r="B1111" s="79" t="s">
        <v>4550</v>
      </c>
      <c r="C1111" s="80" t="s">
        <v>1665</v>
      </c>
      <c r="D1111" s="119">
        <v>45826</v>
      </c>
      <c r="E1111" s="76"/>
      <c r="F1111" s="76"/>
      <c r="G1111" s="80" t="s">
        <v>59</v>
      </c>
      <c r="H1111" s="80" t="s">
        <v>60</v>
      </c>
    </row>
    <row r="1112" spans="1:8" ht="15.75" x14ac:dyDescent="0.25">
      <c r="A1112" s="79" t="s">
        <v>1457</v>
      </c>
      <c r="B1112" s="79" t="s">
        <v>4700</v>
      </c>
      <c r="C1112" s="80" t="s">
        <v>530</v>
      </c>
      <c r="D1112" s="119">
        <v>45713</v>
      </c>
      <c r="E1112" s="76"/>
      <c r="F1112" s="76"/>
      <c r="G1112" s="80" t="s">
        <v>14</v>
      </c>
      <c r="H1112" s="80" t="s">
        <v>15</v>
      </c>
    </row>
    <row r="1113" spans="1:8" ht="15.75" x14ac:dyDescent="0.25">
      <c r="A1113" s="79" t="s">
        <v>5149</v>
      </c>
      <c r="B1113" s="79"/>
      <c r="C1113" s="80" t="s">
        <v>280</v>
      </c>
      <c r="D1113" s="119">
        <v>45700</v>
      </c>
      <c r="E1113" s="76"/>
      <c r="F1113" s="76"/>
      <c r="G1113" s="80" t="s">
        <v>14</v>
      </c>
      <c r="H1113" s="80" t="s">
        <v>121</v>
      </c>
    </row>
    <row r="1114" spans="1:8" ht="15.75" x14ac:dyDescent="0.25">
      <c r="A1114" s="86" t="s">
        <v>1553</v>
      </c>
      <c r="B1114" s="86" t="s">
        <v>4675</v>
      </c>
      <c r="C1114" s="76" t="s">
        <v>392</v>
      </c>
      <c r="D1114" s="118">
        <v>45697</v>
      </c>
      <c r="E1114" s="76"/>
      <c r="F1114" s="76"/>
      <c r="G1114" s="76" t="s">
        <v>14</v>
      </c>
      <c r="H1114" s="76" t="s">
        <v>15</v>
      </c>
    </row>
    <row r="1115" spans="1:8" ht="15.75" x14ac:dyDescent="0.25">
      <c r="A1115" s="79" t="s">
        <v>1645</v>
      </c>
      <c r="B1115" s="79" t="s">
        <v>5069</v>
      </c>
      <c r="C1115" s="80" t="s">
        <v>198</v>
      </c>
      <c r="D1115" s="119">
        <v>45617</v>
      </c>
      <c r="E1115" s="76"/>
      <c r="F1115" s="76"/>
      <c r="G1115" s="80" t="s">
        <v>14</v>
      </c>
      <c r="H1115" s="80" t="s">
        <v>15</v>
      </c>
    </row>
    <row r="1116" spans="1:8" ht="15.75" x14ac:dyDescent="0.25">
      <c r="A1116" s="79" t="s">
        <v>1593</v>
      </c>
      <c r="B1116" s="79" t="s">
        <v>5012</v>
      </c>
      <c r="C1116" s="80" t="s">
        <v>410</v>
      </c>
      <c r="D1116" s="119">
        <v>45596</v>
      </c>
      <c r="E1116" s="76"/>
      <c r="F1116" s="76"/>
      <c r="G1116" s="80" t="s">
        <v>59</v>
      </c>
      <c r="H1116" s="80" t="s">
        <v>60</v>
      </c>
    </row>
    <row r="1117" spans="1:8" ht="15.75" x14ac:dyDescent="0.25">
      <c r="A1117" s="79" t="s">
        <v>2280</v>
      </c>
      <c r="B1117" s="79" t="s">
        <v>5150</v>
      </c>
      <c r="C1117" s="80" t="s">
        <v>547</v>
      </c>
      <c r="D1117" s="119">
        <v>45570</v>
      </c>
      <c r="E1117" s="76"/>
      <c r="F1117" s="76"/>
      <c r="G1117" s="80" t="s">
        <v>14</v>
      </c>
      <c r="H1117" s="80" t="s">
        <v>7373</v>
      </c>
    </row>
    <row r="1118" spans="1:8" ht="15.75" x14ac:dyDescent="0.25">
      <c r="A1118" s="86" t="s">
        <v>2031</v>
      </c>
      <c r="B1118" s="86" t="s">
        <v>5151</v>
      </c>
      <c r="C1118" s="76" t="s">
        <v>116</v>
      </c>
      <c r="D1118" s="118">
        <v>45514</v>
      </c>
      <c r="E1118" s="76"/>
      <c r="F1118" s="76"/>
      <c r="G1118" s="76" t="s">
        <v>59</v>
      </c>
      <c r="H1118" s="80" t="s">
        <v>60</v>
      </c>
    </row>
    <row r="1119" spans="1:8" ht="15.75" x14ac:dyDescent="0.25">
      <c r="A1119" s="79" t="s">
        <v>5152</v>
      </c>
      <c r="B1119" s="79" t="s">
        <v>4924</v>
      </c>
      <c r="C1119" s="80" t="s">
        <v>1261</v>
      </c>
      <c r="D1119" s="119">
        <v>45413</v>
      </c>
      <c r="E1119" s="76"/>
      <c r="F1119" s="76"/>
      <c r="G1119" s="80" t="s">
        <v>14</v>
      </c>
      <c r="H1119" s="80" t="s">
        <v>15</v>
      </c>
    </row>
    <row r="1120" spans="1:8" ht="15.75" x14ac:dyDescent="0.25">
      <c r="A1120" s="86" t="s">
        <v>1227</v>
      </c>
      <c r="B1120" s="86" t="s">
        <v>4551</v>
      </c>
      <c r="C1120" s="76" t="s">
        <v>1534</v>
      </c>
      <c r="D1120" s="118">
        <v>45412</v>
      </c>
      <c r="E1120" s="76"/>
      <c r="F1120" s="76"/>
      <c r="G1120" s="76" t="s">
        <v>14</v>
      </c>
      <c r="H1120" s="76" t="s">
        <v>15</v>
      </c>
    </row>
    <row r="1121" spans="1:8" ht="15.75" x14ac:dyDescent="0.25">
      <c r="A1121" s="79" t="s">
        <v>1893</v>
      </c>
      <c r="B1121" s="79" t="s">
        <v>4978</v>
      </c>
      <c r="C1121" s="80" t="s">
        <v>297</v>
      </c>
      <c r="D1121" s="119">
        <v>45305</v>
      </c>
      <c r="E1121" s="76"/>
      <c r="F1121" s="76"/>
      <c r="G1121" s="80" t="s">
        <v>59</v>
      </c>
      <c r="H1121" s="80" t="s">
        <v>60</v>
      </c>
    </row>
    <row r="1122" spans="1:8" ht="15.75" x14ac:dyDescent="0.25">
      <c r="A1122" s="79" t="s">
        <v>2068</v>
      </c>
      <c r="B1122" s="79" t="s">
        <v>5153</v>
      </c>
      <c r="C1122" s="80" t="s">
        <v>1050</v>
      </c>
      <c r="D1122" s="119">
        <v>45282</v>
      </c>
      <c r="E1122" s="76"/>
      <c r="F1122" s="76"/>
      <c r="G1122" s="80" t="s">
        <v>59</v>
      </c>
      <c r="H1122" s="80" t="s">
        <v>60</v>
      </c>
    </row>
    <row r="1123" spans="1:8" ht="15.75" x14ac:dyDescent="0.25">
      <c r="A1123" s="79" t="s">
        <v>1075</v>
      </c>
      <c r="B1123" s="79" t="s">
        <v>5154</v>
      </c>
      <c r="C1123" s="80" t="s">
        <v>1992</v>
      </c>
      <c r="D1123" s="119">
        <v>45257</v>
      </c>
      <c r="E1123" s="76"/>
      <c r="F1123" s="76"/>
      <c r="G1123" s="80" t="s">
        <v>59</v>
      </c>
      <c r="H1123" s="80" t="s">
        <v>60</v>
      </c>
    </row>
    <row r="1124" spans="1:8" ht="15.75" x14ac:dyDescent="0.25">
      <c r="A1124" s="79" t="s">
        <v>1974</v>
      </c>
      <c r="B1124" s="79" t="s">
        <v>4606</v>
      </c>
      <c r="C1124" s="80" t="s">
        <v>2582</v>
      </c>
      <c r="D1124" s="119">
        <v>45161</v>
      </c>
      <c r="E1124" s="76"/>
      <c r="F1124" s="76"/>
      <c r="G1124" s="80" t="s">
        <v>14</v>
      </c>
      <c r="H1124" s="80" t="s">
        <v>15</v>
      </c>
    </row>
    <row r="1125" spans="1:8" ht="15.75" x14ac:dyDescent="0.25">
      <c r="A1125" s="79" t="s">
        <v>1879</v>
      </c>
      <c r="B1125" s="79" t="s">
        <v>5155</v>
      </c>
      <c r="C1125" s="80" t="s">
        <v>916</v>
      </c>
      <c r="D1125" s="119">
        <v>45150</v>
      </c>
      <c r="E1125" s="76"/>
      <c r="F1125" s="76"/>
      <c r="G1125" s="80" t="s">
        <v>59</v>
      </c>
      <c r="H1125" s="80" t="s">
        <v>60</v>
      </c>
    </row>
    <row r="1126" spans="1:8" ht="15.75" x14ac:dyDescent="0.25">
      <c r="A1126" s="79" t="s">
        <v>1670</v>
      </c>
      <c r="B1126" s="79" t="s">
        <v>4725</v>
      </c>
      <c r="C1126" s="80" t="s">
        <v>37</v>
      </c>
      <c r="D1126" s="119">
        <v>45120</v>
      </c>
      <c r="E1126" s="76"/>
      <c r="F1126" s="76"/>
      <c r="G1126" s="80" t="s">
        <v>59</v>
      </c>
      <c r="H1126" s="80" t="s">
        <v>60</v>
      </c>
    </row>
    <row r="1127" spans="1:8" ht="15.75" x14ac:dyDescent="0.25">
      <c r="A1127" s="79" t="s">
        <v>2022</v>
      </c>
      <c r="B1127" s="79" t="s">
        <v>5156</v>
      </c>
      <c r="C1127" s="80" t="s">
        <v>189</v>
      </c>
      <c r="D1127" s="119">
        <v>45120</v>
      </c>
      <c r="E1127" s="76"/>
      <c r="F1127" s="76"/>
      <c r="G1127" s="80" t="s">
        <v>59</v>
      </c>
      <c r="H1127" s="80" t="s">
        <v>60</v>
      </c>
    </row>
    <row r="1128" spans="1:8" ht="15.75" x14ac:dyDescent="0.25">
      <c r="A1128" s="86" t="s">
        <v>1875</v>
      </c>
      <c r="B1128" s="86" t="s">
        <v>5092</v>
      </c>
      <c r="C1128" s="76" t="s">
        <v>211</v>
      </c>
      <c r="D1128" s="118">
        <v>45100</v>
      </c>
      <c r="E1128" s="76"/>
      <c r="F1128" s="76"/>
      <c r="G1128" s="76" t="s">
        <v>59</v>
      </c>
      <c r="H1128" s="80" t="s">
        <v>60</v>
      </c>
    </row>
    <row r="1129" spans="1:8" ht="15.75" x14ac:dyDescent="0.25">
      <c r="A1129" s="79" t="s">
        <v>509</v>
      </c>
      <c r="B1129" s="79" t="s">
        <v>5103</v>
      </c>
      <c r="C1129" s="80" t="s">
        <v>96</v>
      </c>
      <c r="D1129" s="119">
        <v>45036</v>
      </c>
      <c r="E1129" s="76"/>
      <c r="F1129" s="76"/>
      <c r="G1129" s="80" t="s">
        <v>59</v>
      </c>
      <c r="H1129" s="80" t="s">
        <v>60</v>
      </c>
    </row>
    <row r="1130" spans="1:8" ht="15.75" x14ac:dyDescent="0.25">
      <c r="A1130" s="79" t="s">
        <v>5157</v>
      </c>
      <c r="B1130" s="79" t="s">
        <v>4595</v>
      </c>
      <c r="C1130" s="80" t="s">
        <v>270</v>
      </c>
      <c r="D1130" s="119">
        <v>45000</v>
      </c>
      <c r="E1130" s="76"/>
      <c r="F1130" s="76"/>
      <c r="G1130" s="80" t="s">
        <v>14</v>
      </c>
      <c r="H1130" s="80" t="s">
        <v>15</v>
      </c>
    </row>
    <row r="1131" spans="1:8" ht="15.75" x14ac:dyDescent="0.25">
      <c r="A1131" s="86" t="s">
        <v>5158</v>
      </c>
      <c r="B1131" s="86" t="s">
        <v>5159</v>
      </c>
      <c r="C1131" s="76" t="s">
        <v>321</v>
      </c>
      <c r="D1131" s="118">
        <v>45000</v>
      </c>
      <c r="E1131" s="76"/>
      <c r="F1131" s="76"/>
      <c r="G1131" s="76" t="s">
        <v>14</v>
      </c>
      <c r="H1131" s="76" t="s">
        <v>15</v>
      </c>
    </row>
    <row r="1132" spans="1:8" ht="15.75" x14ac:dyDescent="0.25">
      <c r="A1132" s="86" t="s">
        <v>1799</v>
      </c>
      <c r="B1132" s="86" t="s">
        <v>4973</v>
      </c>
      <c r="C1132" s="76" t="s">
        <v>1050</v>
      </c>
      <c r="D1132" s="118">
        <v>45000</v>
      </c>
      <c r="E1132" s="76"/>
      <c r="F1132" s="76"/>
      <c r="G1132" s="76" t="s">
        <v>14</v>
      </c>
      <c r="H1132" s="76" t="s">
        <v>15</v>
      </c>
    </row>
    <row r="1133" spans="1:8" ht="15.75" x14ac:dyDescent="0.25">
      <c r="A1133" s="79" t="s">
        <v>748</v>
      </c>
      <c r="B1133" s="79" t="s">
        <v>5160</v>
      </c>
      <c r="C1133" s="80" t="s">
        <v>205</v>
      </c>
      <c r="D1133" s="119">
        <v>45000</v>
      </c>
      <c r="E1133" s="80"/>
      <c r="F1133" s="80"/>
      <c r="G1133" s="80" t="s">
        <v>14</v>
      </c>
      <c r="H1133" s="80" t="s">
        <v>15</v>
      </c>
    </row>
    <row r="1134" spans="1:8" ht="15.75" x14ac:dyDescent="0.25">
      <c r="A1134" s="79" t="s">
        <v>193</v>
      </c>
      <c r="B1134" s="79" t="s">
        <v>5161</v>
      </c>
      <c r="C1134" s="80" t="s">
        <v>297</v>
      </c>
      <c r="D1134" s="119">
        <v>45000</v>
      </c>
      <c r="E1134" s="76"/>
      <c r="F1134" s="76"/>
      <c r="G1134" s="80" t="s">
        <v>14</v>
      </c>
      <c r="H1134" s="80" t="s">
        <v>15</v>
      </c>
    </row>
    <row r="1135" spans="1:8" ht="15.75" x14ac:dyDescent="0.25">
      <c r="A1135" s="86" t="s">
        <v>2051</v>
      </c>
      <c r="B1135" s="86" t="s">
        <v>4595</v>
      </c>
      <c r="C1135" s="76" t="s">
        <v>541</v>
      </c>
      <c r="D1135" s="118">
        <v>45000</v>
      </c>
      <c r="E1135" s="118">
        <v>2000</v>
      </c>
      <c r="F1135" s="76"/>
      <c r="G1135" s="76" t="s">
        <v>59</v>
      </c>
      <c r="H1135" s="80" t="s">
        <v>60</v>
      </c>
    </row>
    <row r="1136" spans="1:8" ht="15.75" x14ac:dyDescent="0.25">
      <c r="A1136" s="79" t="s">
        <v>288</v>
      </c>
      <c r="B1136" s="79" t="s">
        <v>4835</v>
      </c>
      <c r="C1136" s="80" t="s">
        <v>258</v>
      </c>
      <c r="D1136" s="119">
        <v>45000</v>
      </c>
      <c r="E1136" s="76"/>
      <c r="F1136" s="76"/>
      <c r="G1136" s="80" t="s">
        <v>59</v>
      </c>
      <c r="H1136" s="80" t="s">
        <v>60</v>
      </c>
    </row>
    <row r="1137" spans="1:8" ht="15.75" x14ac:dyDescent="0.25">
      <c r="A1137" s="79" t="s">
        <v>1094</v>
      </c>
      <c r="B1137" s="79" t="s">
        <v>4553</v>
      </c>
      <c r="C1137" s="80" t="s">
        <v>535</v>
      </c>
      <c r="D1137" s="119">
        <v>45000</v>
      </c>
      <c r="E1137" s="76"/>
      <c r="F1137" s="76"/>
      <c r="G1137" s="80" t="s">
        <v>59</v>
      </c>
      <c r="H1137" s="80" t="s">
        <v>60</v>
      </c>
    </row>
    <row r="1138" spans="1:8" ht="15.75" x14ac:dyDescent="0.25">
      <c r="A1138" s="79" t="s">
        <v>1413</v>
      </c>
      <c r="B1138" s="79" t="s">
        <v>5013</v>
      </c>
      <c r="C1138" s="80" t="s">
        <v>625</v>
      </c>
      <c r="D1138" s="119">
        <v>44923</v>
      </c>
      <c r="E1138" s="76"/>
      <c r="F1138" s="76"/>
      <c r="G1138" s="80" t="s">
        <v>59</v>
      </c>
      <c r="H1138" s="80" t="s">
        <v>60</v>
      </c>
    </row>
    <row r="1139" spans="1:8" ht="15.75" x14ac:dyDescent="0.25">
      <c r="A1139" s="79" t="s">
        <v>4061</v>
      </c>
      <c r="B1139" s="79" t="s">
        <v>4577</v>
      </c>
      <c r="C1139" s="80" t="s">
        <v>125</v>
      </c>
      <c r="D1139" s="119">
        <v>44920</v>
      </c>
      <c r="E1139" s="76"/>
      <c r="F1139" s="76"/>
      <c r="G1139" s="80" t="s">
        <v>59</v>
      </c>
      <c r="H1139" s="80" t="s">
        <v>60</v>
      </c>
    </row>
    <row r="1140" spans="1:8" ht="15.75" x14ac:dyDescent="0.25">
      <c r="A1140" s="86" t="s">
        <v>5162</v>
      </c>
      <c r="B1140" s="86" t="s">
        <v>4951</v>
      </c>
      <c r="C1140" s="76" t="s">
        <v>435</v>
      </c>
      <c r="D1140" s="118">
        <v>44911</v>
      </c>
      <c r="E1140" s="76"/>
      <c r="F1140" s="76"/>
      <c r="G1140" s="76" t="s">
        <v>14</v>
      </c>
      <c r="H1140" s="76" t="s">
        <v>15</v>
      </c>
    </row>
    <row r="1141" spans="1:8" ht="15.75" x14ac:dyDescent="0.25">
      <c r="A1141" s="79" t="s">
        <v>1878</v>
      </c>
      <c r="B1141" s="79" t="s">
        <v>4992</v>
      </c>
      <c r="C1141" s="80" t="s">
        <v>4897</v>
      </c>
      <c r="D1141" s="119">
        <v>44843</v>
      </c>
      <c r="E1141" s="76"/>
      <c r="F1141" s="76"/>
      <c r="G1141" s="80" t="s">
        <v>59</v>
      </c>
      <c r="H1141" s="80" t="s">
        <v>60</v>
      </c>
    </row>
    <row r="1142" spans="1:8" ht="15.75" x14ac:dyDescent="0.25">
      <c r="A1142" s="79" t="s">
        <v>4434</v>
      </c>
      <c r="B1142" s="79" t="s">
        <v>4690</v>
      </c>
      <c r="C1142" s="80" t="s">
        <v>189</v>
      </c>
      <c r="D1142" s="119">
        <v>44813</v>
      </c>
      <c r="E1142" s="76"/>
      <c r="F1142" s="76"/>
      <c r="G1142" s="80" t="s">
        <v>59</v>
      </c>
      <c r="H1142" s="80" t="s">
        <v>60</v>
      </c>
    </row>
    <row r="1143" spans="1:8" ht="15.75" x14ac:dyDescent="0.25">
      <c r="A1143" s="79" t="s">
        <v>86</v>
      </c>
      <c r="B1143" s="79" t="s">
        <v>4866</v>
      </c>
      <c r="C1143" s="80" t="s">
        <v>2344</v>
      </c>
      <c r="D1143" s="119">
        <v>44797</v>
      </c>
      <c r="E1143" s="76"/>
      <c r="F1143" s="76"/>
      <c r="G1143" s="80" t="s">
        <v>59</v>
      </c>
      <c r="H1143" s="80" t="s">
        <v>60</v>
      </c>
    </row>
    <row r="1144" spans="1:8" ht="15.75" x14ac:dyDescent="0.25">
      <c r="A1144" s="79" t="s">
        <v>1561</v>
      </c>
      <c r="B1144" s="79" t="s">
        <v>4679</v>
      </c>
      <c r="C1144" s="80" t="s">
        <v>205</v>
      </c>
      <c r="D1144" s="119">
        <v>44656</v>
      </c>
      <c r="E1144" s="76"/>
      <c r="F1144" s="76"/>
      <c r="G1144" s="80" t="s">
        <v>59</v>
      </c>
      <c r="H1144" s="80" t="s">
        <v>60</v>
      </c>
    </row>
    <row r="1145" spans="1:8" ht="15.75" x14ac:dyDescent="0.25">
      <c r="A1145" s="79" t="s">
        <v>1873</v>
      </c>
      <c r="B1145" s="79" t="s">
        <v>5163</v>
      </c>
      <c r="C1145" s="80" t="s">
        <v>270</v>
      </c>
      <c r="D1145" s="119">
        <v>44650</v>
      </c>
      <c r="E1145" s="80"/>
      <c r="F1145" s="80"/>
      <c r="G1145" s="80" t="s">
        <v>14</v>
      </c>
      <c r="H1145" s="80" t="s">
        <v>15</v>
      </c>
    </row>
    <row r="1146" spans="1:8" ht="15.75" x14ac:dyDescent="0.25">
      <c r="A1146" s="79" t="s">
        <v>1301</v>
      </c>
      <c r="B1146" s="79" t="s">
        <v>4830</v>
      </c>
      <c r="C1146" s="80" t="s">
        <v>459</v>
      </c>
      <c r="D1146" s="119">
        <v>44605</v>
      </c>
      <c r="E1146" s="76"/>
      <c r="F1146" s="76"/>
      <c r="G1146" s="80" t="s">
        <v>14</v>
      </c>
      <c r="H1146" s="80" t="s">
        <v>15</v>
      </c>
    </row>
    <row r="1147" spans="1:8" ht="15.75" x14ac:dyDescent="0.25">
      <c r="A1147" s="79" t="s">
        <v>5164</v>
      </c>
      <c r="B1147" s="79" t="s">
        <v>5165</v>
      </c>
      <c r="C1147" s="80" t="s">
        <v>53</v>
      </c>
      <c r="D1147" s="119">
        <v>44596</v>
      </c>
      <c r="E1147" s="76"/>
      <c r="F1147" s="76"/>
      <c r="G1147" s="80" t="s">
        <v>14</v>
      </c>
      <c r="H1147" s="80" t="s">
        <v>15</v>
      </c>
    </row>
    <row r="1148" spans="1:8" ht="15.75" x14ac:dyDescent="0.25">
      <c r="A1148" s="79" t="s">
        <v>1938</v>
      </c>
      <c r="B1148" s="79" t="s">
        <v>5166</v>
      </c>
      <c r="C1148" s="80" t="s">
        <v>570</v>
      </c>
      <c r="D1148" s="119">
        <v>44591</v>
      </c>
      <c r="E1148" s="119">
        <v>5000</v>
      </c>
      <c r="F1148" s="80"/>
      <c r="G1148" s="80" t="s">
        <v>14</v>
      </c>
      <c r="H1148" s="80" t="s">
        <v>15</v>
      </c>
    </row>
    <row r="1149" spans="1:8" ht="15.75" x14ac:dyDescent="0.25">
      <c r="A1149" s="79" t="s">
        <v>4105</v>
      </c>
      <c r="B1149" s="79" t="s">
        <v>5167</v>
      </c>
      <c r="C1149" s="80" t="s">
        <v>694</v>
      </c>
      <c r="D1149" s="119">
        <v>44591</v>
      </c>
      <c r="E1149" s="76"/>
      <c r="F1149" s="76"/>
      <c r="G1149" s="80" t="s">
        <v>14</v>
      </c>
      <c r="H1149" s="80" t="s">
        <v>15</v>
      </c>
    </row>
    <row r="1150" spans="1:8" ht="15.75" x14ac:dyDescent="0.25">
      <c r="A1150" s="79" t="s">
        <v>223</v>
      </c>
      <c r="B1150" s="79" t="s">
        <v>5018</v>
      </c>
      <c r="C1150" s="80" t="s">
        <v>321</v>
      </c>
      <c r="D1150" s="119">
        <v>44560</v>
      </c>
      <c r="E1150" s="76"/>
      <c r="F1150" s="76"/>
      <c r="G1150" s="80" t="s">
        <v>59</v>
      </c>
      <c r="H1150" s="80" t="s">
        <v>60</v>
      </c>
    </row>
    <row r="1151" spans="1:8" ht="15.75" x14ac:dyDescent="0.25">
      <c r="A1151" s="79" t="s">
        <v>2043</v>
      </c>
      <c r="B1151" s="79" t="s">
        <v>5110</v>
      </c>
      <c r="C1151" s="80" t="s">
        <v>96</v>
      </c>
      <c r="D1151" s="119">
        <v>44560</v>
      </c>
      <c r="E1151" s="76"/>
      <c r="F1151" s="76"/>
      <c r="G1151" s="80" t="s">
        <v>59</v>
      </c>
      <c r="H1151" s="80" t="s">
        <v>60</v>
      </c>
    </row>
    <row r="1152" spans="1:8" ht="15.75" x14ac:dyDescent="0.25">
      <c r="A1152" s="79" t="s">
        <v>1237</v>
      </c>
      <c r="B1152" s="79" t="s">
        <v>5168</v>
      </c>
      <c r="C1152" s="80" t="s">
        <v>490</v>
      </c>
      <c r="D1152" s="119">
        <v>44550</v>
      </c>
      <c r="E1152" s="76"/>
      <c r="F1152" s="76"/>
      <c r="G1152" s="80" t="s">
        <v>14</v>
      </c>
      <c r="H1152" s="80" t="s">
        <v>15</v>
      </c>
    </row>
    <row r="1153" spans="1:8" ht="15.75" x14ac:dyDescent="0.25">
      <c r="A1153" s="79" t="s">
        <v>4035</v>
      </c>
      <c r="B1153" s="79" t="s">
        <v>4571</v>
      </c>
      <c r="C1153" s="80" t="s">
        <v>1490</v>
      </c>
      <c r="D1153" s="119">
        <v>44542</v>
      </c>
      <c r="E1153" s="76"/>
      <c r="F1153" s="76"/>
      <c r="G1153" s="80" t="s">
        <v>59</v>
      </c>
      <c r="H1153" s="80" t="s">
        <v>60</v>
      </c>
    </row>
    <row r="1154" spans="1:8" ht="15.75" x14ac:dyDescent="0.25">
      <c r="A1154" s="79" t="s">
        <v>4438</v>
      </c>
      <c r="B1154" s="79" t="s">
        <v>4727</v>
      </c>
      <c r="C1154" s="80" t="s">
        <v>740</v>
      </c>
      <c r="D1154" s="119">
        <v>44520</v>
      </c>
      <c r="E1154" s="76"/>
      <c r="F1154" s="76"/>
      <c r="G1154" s="80" t="s">
        <v>59</v>
      </c>
      <c r="H1154" s="80" t="s">
        <v>60</v>
      </c>
    </row>
    <row r="1155" spans="1:8" ht="15.75" x14ac:dyDescent="0.25">
      <c r="A1155" s="86" t="s">
        <v>2373</v>
      </c>
      <c r="B1155" s="86" t="s">
        <v>5117</v>
      </c>
      <c r="C1155" s="76" t="s">
        <v>189</v>
      </c>
      <c r="D1155" s="118">
        <v>44511</v>
      </c>
      <c r="E1155" s="76"/>
      <c r="F1155" s="76"/>
      <c r="G1155" s="76" t="s">
        <v>59</v>
      </c>
      <c r="H1155" s="80" t="s">
        <v>60</v>
      </c>
    </row>
    <row r="1156" spans="1:8" ht="15.75" x14ac:dyDescent="0.25">
      <c r="A1156" s="79" t="s">
        <v>2829</v>
      </c>
      <c r="B1156" s="79" t="s">
        <v>5169</v>
      </c>
      <c r="C1156" s="80" t="s">
        <v>1261</v>
      </c>
      <c r="D1156" s="119">
        <v>44500</v>
      </c>
      <c r="E1156" s="76"/>
      <c r="F1156" s="76"/>
      <c r="G1156" s="80" t="s">
        <v>59</v>
      </c>
      <c r="H1156" s="80" t="s">
        <v>60</v>
      </c>
    </row>
    <row r="1157" spans="1:8" ht="15.75" x14ac:dyDescent="0.25">
      <c r="A1157" s="79" t="s">
        <v>2844</v>
      </c>
      <c r="B1157" s="79" t="s">
        <v>5170</v>
      </c>
      <c r="C1157" s="80" t="s">
        <v>570</v>
      </c>
      <c r="D1157" s="119">
        <v>44500</v>
      </c>
      <c r="E1157" s="76"/>
      <c r="F1157" s="76"/>
      <c r="G1157" s="80" t="s">
        <v>59</v>
      </c>
      <c r="H1157" s="80" t="s">
        <v>60</v>
      </c>
    </row>
    <row r="1158" spans="1:8" ht="15.75" x14ac:dyDescent="0.25">
      <c r="A1158" s="79" t="s">
        <v>1109</v>
      </c>
      <c r="B1158" s="79" t="s">
        <v>5171</v>
      </c>
      <c r="C1158" s="80" t="s">
        <v>443</v>
      </c>
      <c r="D1158" s="119">
        <v>44494</v>
      </c>
      <c r="E1158" s="80"/>
      <c r="F1158" s="80"/>
      <c r="G1158" s="80" t="s">
        <v>14</v>
      </c>
      <c r="H1158" s="80" t="s">
        <v>15</v>
      </c>
    </row>
    <row r="1159" spans="1:8" ht="15.75" x14ac:dyDescent="0.25">
      <c r="A1159" s="79" t="s">
        <v>5172</v>
      </c>
      <c r="B1159" s="79" t="s">
        <v>4830</v>
      </c>
      <c r="C1159" s="80" t="s">
        <v>570</v>
      </c>
      <c r="D1159" s="119">
        <v>44494</v>
      </c>
      <c r="E1159" s="76"/>
      <c r="F1159" s="76"/>
      <c r="G1159" s="80" t="s">
        <v>59</v>
      </c>
      <c r="H1159" s="80" t="s">
        <v>60</v>
      </c>
    </row>
    <row r="1160" spans="1:8" ht="15.75" x14ac:dyDescent="0.25">
      <c r="A1160" s="79" t="s">
        <v>1899</v>
      </c>
      <c r="B1160" s="79" t="s">
        <v>4887</v>
      </c>
      <c r="C1160" s="80" t="s">
        <v>189</v>
      </c>
      <c r="D1160" s="119">
        <v>44453</v>
      </c>
      <c r="E1160" s="76"/>
      <c r="F1160" s="76"/>
      <c r="G1160" s="80" t="s">
        <v>59</v>
      </c>
      <c r="H1160" s="80" t="s">
        <v>60</v>
      </c>
    </row>
    <row r="1161" spans="1:8" ht="15.75" x14ac:dyDescent="0.25">
      <c r="A1161" s="79" t="s">
        <v>460</v>
      </c>
      <c r="B1161" s="79" t="s">
        <v>5173</v>
      </c>
      <c r="C1161" s="80" t="s">
        <v>493</v>
      </c>
      <c r="D1161" s="119">
        <v>44450</v>
      </c>
      <c r="E1161" s="76"/>
      <c r="F1161" s="76"/>
      <c r="G1161" s="80" t="s">
        <v>14</v>
      </c>
      <c r="H1161" s="80" t="s">
        <v>15</v>
      </c>
    </row>
    <row r="1162" spans="1:8" ht="15.75" x14ac:dyDescent="0.25">
      <c r="A1162" s="79" t="s">
        <v>2364</v>
      </c>
      <c r="B1162" s="79" t="s">
        <v>5174</v>
      </c>
      <c r="C1162" s="80" t="s">
        <v>603</v>
      </c>
      <c r="D1162" s="119">
        <v>44315</v>
      </c>
      <c r="E1162" s="76"/>
      <c r="F1162" s="76"/>
      <c r="G1162" s="80" t="s">
        <v>59</v>
      </c>
      <c r="H1162" s="80" t="s">
        <v>60</v>
      </c>
    </row>
    <row r="1163" spans="1:8" ht="15.75" x14ac:dyDescent="0.25">
      <c r="A1163" s="86" t="s">
        <v>4074</v>
      </c>
      <c r="B1163" s="86" t="s">
        <v>4614</v>
      </c>
      <c r="C1163" s="76" t="s">
        <v>270</v>
      </c>
      <c r="D1163" s="118">
        <v>44236</v>
      </c>
      <c r="E1163" s="76"/>
      <c r="F1163" s="76"/>
      <c r="G1163" s="76" t="s">
        <v>59</v>
      </c>
      <c r="H1163" s="80" t="s">
        <v>60</v>
      </c>
    </row>
    <row r="1164" spans="1:8" ht="15.75" x14ac:dyDescent="0.25">
      <c r="A1164" s="79" t="s">
        <v>4759</v>
      </c>
      <c r="B1164" s="79" t="s">
        <v>4731</v>
      </c>
      <c r="C1164" s="80" t="s">
        <v>297</v>
      </c>
      <c r="D1164" s="119">
        <v>44172</v>
      </c>
      <c r="E1164" s="119">
        <v>500</v>
      </c>
      <c r="F1164" s="80"/>
      <c r="G1164" s="80" t="s">
        <v>59</v>
      </c>
      <c r="H1164" s="80" t="s">
        <v>60</v>
      </c>
    </row>
    <row r="1165" spans="1:8" ht="15.75" x14ac:dyDescent="0.25">
      <c r="A1165" s="79" t="s">
        <v>548</v>
      </c>
      <c r="B1165" s="79" t="s">
        <v>4595</v>
      </c>
      <c r="C1165" s="80" t="s">
        <v>2193</v>
      </c>
      <c r="D1165" s="119">
        <v>44120</v>
      </c>
      <c r="E1165" s="76"/>
      <c r="F1165" s="76"/>
      <c r="G1165" s="80" t="s">
        <v>59</v>
      </c>
      <c r="H1165" s="80" t="s">
        <v>60</v>
      </c>
    </row>
    <row r="1166" spans="1:8" ht="15.75" x14ac:dyDescent="0.25">
      <c r="A1166" s="79" t="s">
        <v>548</v>
      </c>
      <c r="B1166" s="79" t="s">
        <v>5175</v>
      </c>
      <c r="C1166" s="80" t="s">
        <v>812</v>
      </c>
      <c r="D1166" s="119">
        <v>44120</v>
      </c>
      <c r="E1166" s="76"/>
      <c r="F1166" s="76"/>
      <c r="G1166" s="80" t="s">
        <v>59</v>
      </c>
      <c r="H1166" s="80" t="s">
        <v>60</v>
      </c>
    </row>
    <row r="1167" spans="1:8" ht="15.75" x14ac:dyDescent="0.25">
      <c r="A1167" s="79" t="s">
        <v>2400</v>
      </c>
      <c r="B1167" s="79" t="s">
        <v>5176</v>
      </c>
      <c r="C1167" s="80" t="s">
        <v>163</v>
      </c>
      <c r="D1167" s="119">
        <v>44115</v>
      </c>
      <c r="E1167" s="76"/>
      <c r="F1167" s="76"/>
      <c r="G1167" s="80" t="s">
        <v>59</v>
      </c>
      <c r="H1167" s="80" t="s">
        <v>60</v>
      </c>
    </row>
    <row r="1168" spans="1:8" ht="15.75" x14ac:dyDescent="0.25">
      <c r="A1168" s="79" t="s">
        <v>2854</v>
      </c>
      <c r="B1168" s="79" t="s">
        <v>4695</v>
      </c>
      <c r="C1168" s="80" t="s">
        <v>5177</v>
      </c>
      <c r="D1168" s="119">
        <v>44000</v>
      </c>
      <c r="E1168" s="76"/>
      <c r="F1168" s="76"/>
      <c r="G1168" s="80" t="s">
        <v>14</v>
      </c>
      <c r="H1168" s="80" t="s">
        <v>15</v>
      </c>
    </row>
    <row r="1169" spans="1:8" ht="15.75" x14ac:dyDescent="0.25">
      <c r="A1169" s="86" t="s">
        <v>5178</v>
      </c>
      <c r="B1169" s="86" t="s">
        <v>4780</v>
      </c>
      <c r="C1169" s="76" t="s">
        <v>48</v>
      </c>
      <c r="D1169" s="118">
        <v>44000</v>
      </c>
      <c r="E1169" s="76"/>
      <c r="F1169" s="76"/>
      <c r="G1169" s="76" t="s">
        <v>59</v>
      </c>
      <c r="H1169" s="80" t="s">
        <v>60</v>
      </c>
    </row>
    <row r="1170" spans="1:8" ht="15.75" x14ac:dyDescent="0.25">
      <c r="A1170" s="86" t="s">
        <v>1658</v>
      </c>
      <c r="B1170" s="86" t="s">
        <v>4869</v>
      </c>
      <c r="C1170" s="76" t="s">
        <v>1050</v>
      </c>
      <c r="D1170" s="118">
        <v>43970</v>
      </c>
      <c r="E1170" s="76"/>
      <c r="F1170" s="76"/>
      <c r="G1170" s="76" t="s">
        <v>14</v>
      </c>
      <c r="H1170" s="76" t="s">
        <v>15</v>
      </c>
    </row>
    <row r="1171" spans="1:8" ht="15.75" x14ac:dyDescent="0.25">
      <c r="A1171" s="79" t="s">
        <v>1193</v>
      </c>
      <c r="B1171" s="79" t="s">
        <v>4986</v>
      </c>
      <c r="C1171" s="80" t="s">
        <v>1196</v>
      </c>
      <c r="D1171" s="119">
        <v>43864</v>
      </c>
      <c r="E1171" s="76"/>
      <c r="F1171" s="76"/>
      <c r="G1171" s="80" t="s">
        <v>59</v>
      </c>
      <c r="H1171" s="80" t="s">
        <v>60</v>
      </c>
    </row>
    <row r="1172" spans="1:8" ht="15.75" x14ac:dyDescent="0.25">
      <c r="A1172" s="79" t="s">
        <v>2413</v>
      </c>
      <c r="B1172" s="79" t="s">
        <v>4815</v>
      </c>
      <c r="C1172" s="80" t="s">
        <v>270</v>
      </c>
      <c r="D1172" s="119">
        <v>43814</v>
      </c>
      <c r="E1172" s="80"/>
      <c r="F1172" s="80"/>
      <c r="G1172" s="80" t="s">
        <v>14</v>
      </c>
      <c r="H1172" s="80" t="s">
        <v>15</v>
      </c>
    </row>
    <row r="1173" spans="1:8" ht="15.75" x14ac:dyDescent="0.25">
      <c r="A1173" s="79" t="s">
        <v>4450</v>
      </c>
      <c r="B1173" s="79" t="s">
        <v>4832</v>
      </c>
      <c r="C1173" s="80" t="s">
        <v>297</v>
      </c>
      <c r="D1173" s="119">
        <v>43776</v>
      </c>
      <c r="E1173" s="119">
        <v>1000</v>
      </c>
      <c r="F1173" s="80"/>
      <c r="G1173" s="80" t="s">
        <v>59</v>
      </c>
      <c r="H1173" s="80" t="s">
        <v>60</v>
      </c>
    </row>
    <row r="1174" spans="1:8" ht="15.75" x14ac:dyDescent="0.25">
      <c r="A1174" s="79" t="s">
        <v>2891</v>
      </c>
      <c r="B1174" s="79" t="s">
        <v>5179</v>
      </c>
      <c r="C1174" s="80" t="s">
        <v>1665</v>
      </c>
      <c r="D1174" s="119">
        <v>43755</v>
      </c>
      <c r="E1174" s="76"/>
      <c r="F1174" s="76"/>
      <c r="G1174" s="80" t="s">
        <v>59</v>
      </c>
      <c r="H1174" s="80" t="s">
        <v>60</v>
      </c>
    </row>
    <row r="1175" spans="1:8" ht="15.75" x14ac:dyDescent="0.25">
      <c r="A1175" s="86" t="s">
        <v>2055</v>
      </c>
      <c r="B1175" s="86" t="s">
        <v>4568</v>
      </c>
      <c r="C1175" s="76" t="s">
        <v>163</v>
      </c>
      <c r="D1175" s="118">
        <v>43656</v>
      </c>
      <c r="E1175" s="76"/>
      <c r="F1175" s="76"/>
      <c r="G1175" s="76" t="s">
        <v>59</v>
      </c>
      <c r="H1175" s="80" t="s">
        <v>60</v>
      </c>
    </row>
    <row r="1176" spans="1:8" ht="15.75" x14ac:dyDescent="0.25">
      <c r="A1176" s="79" t="s">
        <v>313</v>
      </c>
      <c r="B1176" s="79" t="s">
        <v>4809</v>
      </c>
      <c r="C1176" s="80" t="s">
        <v>603</v>
      </c>
      <c r="D1176" s="119">
        <v>43591</v>
      </c>
      <c r="E1176" s="119">
        <v>2000</v>
      </c>
      <c r="F1176" s="80"/>
      <c r="G1176" s="80" t="s">
        <v>59</v>
      </c>
      <c r="H1176" s="80" t="s">
        <v>60</v>
      </c>
    </row>
    <row r="1177" spans="1:8" ht="15.75" x14ac:dyDescent="0.25">
      <c r="A1177" s="79" t="s">
        <v>2004</v>
      </c>
      <c r="B1177" s="79" t="s">
        <v>4718</v>
      </c>
      <c r="C1177" s="80" t="s">
        <v>916</v>
      </c>
      <c r="D1177" s="119">
        <v>43563</v>
      </c>
      <c r="E1177" s="76"/>
      <c r="F1177" s="76"/>
      <c r="G1177" s="80" t="s">
        <v>14</v>
      </c>
      <c r="H1177" s="80" t="s">
        <v>15</v>
      </c>
    </row>
    <row r="1178" spans="1:8" ht="15.75" x14ac:dyDescent="0.25">
      <c r="A1178" s="79" t="s">
        <v>5180</v>
      </c>
      <c r="B1178" s="79" t="s">
        <v>4577</v>
      </c>
      <c r="C1178" s="80" t="s">
        <v>916</v>
      </c>
      <c r="D1178" s="119">
        <v>43563</v>
      </c>
      <c r="E1178" s="76"/>
      <c r="F1178" s="76"/>
      <c r="G1178" s="80" t="s">
        <v>59</v>
      </c>
      <c r="H1178" s="80" t="s">
        <v>60</v>
      </c>
    </row>
    <row r="1179" spans="1:8" ht="15.75" x14ac:dyDescent="0.25">
      <c r="A1179" s="79" t="s">
        <v>2003</v>
      </c>
      <c r="B1179" s="79" t="s">
        <v>4887</v>
      </c>
      <c r="C1179" s="80" t="s">
        <v>916</v>
      </c>
      <c r="D1179" s="119">
        <v>43563</v>
      </c>
      <c r="E1179" s="76"/>
      <c r="F1179" s="76"/>
      <c r="G1179" s="80" t="s">
        <v>59</v>
      </c>
      <c r="H1179" s="80" t="s">
        <v>60</v>
      </c>
    </row>
    <row r="1180" spans="1:8" ht="15.75" x14ac:dyDescent="0.25">
      <c r="A1180" s="122" t="s">
        <v>1642</v>
      </c>
      <c r="B1180" s="122" t="s">
        <v>4974</v>
      </c>
      <c r="C1180" s="121" t="s">
        <v>249</v>
      </c>
      <c r="D1180" s="123">
        <v>43559</v>
      </c>
      <c r="E1180" s="121"/>
      <c r="F1180" s="121"/>
      <c r="G1180" s="121" t="s">
        <v>14</v>
      </c>
      <c r="H1180" s="121" t="s">
        <v>15</v>
      </c>
    </row>
    <row r="1181" spans="1:8" ht="15.75" x14ac:dyDescent="0.25">
      <c r="A1181" s="79" t="s">
        <v>1937</v>
      </c>
      <c r="B1181" s="79" t="s">
        <v>4642</v>
      </c>
      <c r="C1181" s="80" t="s">
        <v>270</v>
      </c>
      <c r="D1181" s="119">
        <v>43539</v>
      </c>
      <c r="E1181" s="76"/>
      <c r="F1181" s="76"/>
      <c r="G1181" s="80" t="s">
        <v>59</v>
      </c>
      <c r="H1181" s="80" t="s">
        <v>60</v>
      </c>
    </row>
    <row r="1182" spans="1:8" ht="15.75" x14ac:dyDescent="0.25">
      <c r="A1182" s="79" t="s">
        <v>1972</v>
      </c>
      <c r="B1182" s="79" t="s">
        <v>4758</v>
      </c>
      <c r="C1182" s="80" t="s">
        <v>535</v>
      </c>
      <c r="D1182" s="119">
        <v>43538</v>
      </c>
      <c r="E1182" s="119">
        <v>6000</v>
      </c>
      <c r="F1182" s="80"/>
      <c r="G1182" s="80" t="s">
        <v>59</v>
      </c>
      <c r="H1182" s="80" t="s">
        <v>60</v>
      </c>
    </row>
    <row r="1183" spans="1:8" ht="15.75" x14ac:dyDescent="0.25">
      <c r="A1183" s="79" t="s">
        <v>580</v>
      </c>
      <c r="B1183" s="79" t="s">
        <v>4635</v>
      </c>
      <c r="C1183" s="80" t="s">
        <v>120</v>
      </c>
      <c r="D1183" s="119">
        <v>43500</v>
      </c>
      <c r="E1183" s="76"/>
      <c r="F1183" s="76"/>
      <c r="G1183" s="80" t="s">
        <v>59</v>
      </c>
      <c r="H1183" s="80" t="s">
        <v>60</v>
      </c>
    </row>
    <row r="1184" spans="1:8" ht="15.75" x14ac:dyDescent="0.25">
      <c r="A1184" s="86" t="s">
        <v>372</v>
      </c>
      <c r="B1184" s="86" t="s">
        <v>5181</v>
      </c>
      <c r="C1184" s="76" t="s">
        <v>1217</v>
      </c>
      <c r="D1184" s="118">
        <v>43474</v>
      </c>
      <c r="E1184" s="76"/>
      <c r="F1184" s="76"/>
      <c r="G1184" s="76" t="s">
        <v>14</v>
      </c>
      <c r="H1184" s="76" t="s">
        <v>15</v>
      </c>
    </row>
    <row r="1185" spans="1:8" ht="15.75" x14ac:dyDescent="0.25">
      <c r="A1185" s="79" t="s">
        <v>432</v>
      </c>
      <c r="B1185" s="79" t="s">
        <v>5182</v>
      </c>
      <c r="C1185" s="80" t="s">
        <v>120</v>
      </c>
      <c r="D1185" s="119">
        <v>43418</v>
      </c>
      <c r="E1185" s="76"/>
      <c r="F1185" s="76"/>
      <c r="G1185" s="80" t="s">
        <v>14</v>
      </c>
      <c r="H1185" s="80" t="s">
        <v>15</v>
      </c>
    </row>
    <row r="1186" spans="1:8" ht="15.75" x14ac:dyDescent="0.25">
      <c r="A1186" s="79" t="s">
        <v>1850</v>
      </c>
      <c r="B1186" s="79" t="s">
        <v>5095</v>
      </c>
      <c r="C1186" s="80" t="s">
        <v>410</v>
      </c>
      <c r="D1186" s="119">
        <v>43410</v>
      </c>
      <c r="E1186" s="76"/>
      <c r="F1186" s="76"/>
      <c r="G1186" s="80" t="s">
        <v>14</v>
      </c>
      <c r="H1186" s="80" t="s">
        <v>15</v>
      </c>
    </row>
    <row r="1187" spans="1:8" ht="15.75" x14ac:dyDescent="0.25">
      <c r="A1187" s="79" t="s">
        <v>2054</v>
      </c>
      <c r="B1187" s="79" t="s">
        <v>4830</v>
      </c>
      <c r="C1187" s="80" t="s">
        <v>463</v>
      </c>
      <c r="D1187" s="119">
        <v>43373</v>
      </c>
      <c r="E1187" s="76"/>
      <c r="F1187" s="76"/>
      <c r="G1187" s="80" t="s">
        <v>59</v>
      </c>
      <c r="H1187" s="80" t="s">
        <v>60</v>
      </c>
    </row>
    <row r="1188" spans="1:8" ht="15.75" x14ac:dyDescent="0.25">
      <c r="A1188" s="79" t="s">
        <v>2358</v>
      </c>
      <c r="B1188" s="79" t="s">
        <v>4577</v>
      </c>
      <c r="C1188" s="80" t="s">
        <v>53</v>
      </c>
      <c r="D1188" s="119">
        <v>43326</v>
      </c>
      <c r="E1188" s="76"/>
      <c r="F1188" s="76"/>
      <c r="G1188" s="80" t="s">
        <v>14</v>
      </c>
      <c r="H1188" s="80" t="s">
        <v>15</v>
      </c>
    </row>
    <row r="1189" spans="1:8" ht="15.75" x14ac:dyDescent="0.25">
      <c r="A1189" s="112" t="s">
        <v>1678</v>
      </c>
      <c r="B1189" s="112" t="s">
        <v>5183</v>
      </c>
      <c r="C1189" s="113" t="s">
        <v>249</v>
      </c>
      <c r="D1189" s="120">
        <v>43214</v>
      </c>
      <c r="E1189" s="121"/>
      <c r="F1189" s="121"/>
      <c r="G1189" s="113" t="s">
        <v>14</v>
      </c>
      <c r="H1189" s="113" t="s">
        <v>15</v>
      </c>
    </row>
    <row r="1190" spans="1:8" ht="15.75" x14ac:dyDescent="0.25">
      <c r="A1190" s="79" t="s">
        <v>2103</v>
      </c>
      <c r="B1190" s="79" t="s">
        <v>5184</v>
      </c>
      <c r="C1190" s="80" t="s">
        <v>53</v>
      </c>
      <c r="D1190" s="119">
        <v>43200</v>
      </c>
      <c r="E1190" s="76"/>
      <c r="F1190" s="76"/>
      <c r="G1190" s="80" t="s">
        <v>59</v>
      </c>
      <c r="H1190" s="80" t="s">
        <v>60</v>
      </c>
    </row>
    <row r="1191" spans="1:8" ht="15.75" x14ac:dyDescent="0.25">
      <c r="A1191" s="79" t="s">
        <v>2015</v>
      </c>
      <c r="B1191" s="79" t="s">
        <v>4986</v>
      </c>
      <c r="C1191" s="80" t="s">
        <v>535</v>
      </c>
      <c r="D1191" s="119">
        <v>43191</v>
      </c>
      <c r="E1191" s="76"/>
      <c r="F1191" s="76"/>
      <c r="G1191" s="80" t="s">
        <v>14</v>
      </c>
      <c r="H1191" s="80" t="s">
        <v>15</v>
      </c>
    </row>
    <row r="1192" spans="1:8" ht="15.75" x14ac:dyDescent="0.25">
      <c r="A1192" s="79" t="s">
        <v>4446</v>
      </c>
      <c r="B1192" s="79" t="s">
        <v>5185</v>
      </c>
      <c r="C1192" s="80" t="s">
        <v>221</v>
      </c>
      <c r="D1192" s="119">
        <v>43048</v>
      </c>
      <c r="E1192" s="76"/>
      <c r="F1192" s="76"/>
      <c r="G1192" s="80" t="s">
        <v>59</v>
      </c>
      <c r="H1192" s="80" t="s">
        <v>60</v>
      </c>
    </row>
    <row r="1193" spans="1:8" ht="15.75" x14ac:dyDescent="0.25">
      <c r="A1193" s="79" t="s">
        <v>2897</v>
      </c>
      <c r="B1193" s="79" t="s">
        <v>4998</v>
      </c>
      <c r="C1193" s="80" t="s">
        <v>5186</v>
      </c>
      <c r="D1193" s="119">
        <v>43027</v>
      </c>
      <c r="E1193" s="76"/>
      <c r="F1193" s="76"/>
      <c r="G1193" s="80" t="s">
        <v>14</v>
      </c>
      <c r="H1193" s="80" t="s">
        <v>15</v>
      </c>
    </row>
    <row r="1194" spans="1:8" ht="15.75" x14ac:dyDescent="0.25">
      <c r="A1194" s="79" t="s">
        <v>2110</v>
      </c>
      <c r="B1194" s="79" t="s">
        <v>5143</v>
      </c>
      <c r="C1194" s="80" t="s">
        <v>730</v>
      </c>
      <c r="D1194" s="119">
        <v>43000</v>
      </c>
      <c r="E1194" s="76"/>
      <c r="F1194" s="76"/>
      <c r="G1194" s="80" t="s">
        <v>14</v>
      </c>
      <c r="H1194" s="80" t="s">
        <v>15</v>
      </c>
    </row>
    <row r="1195" spans="1:8" ht="15.75" x14ac:dyDescent="0.25">
      <c r="A1195" s="79" t="s">
        <v>2245</v>
      </c>
      <c r="B1195" s="79" t="s">
        <v>4877</v>
      </c>
      <c r="C1195" s="80" t="s">
        <v>505</v>
      </c>
      <c r="D1195" s="119">
        <v>43000</v>
      </c>
      <c r="E1195" s="76"/>
      <c r="F1195" s="76"/>
      <c r="G1195" s="80" t="s">
        <v>59</v>
      </c>
      <c r="H1195" s="80" t="s">
        <v>60</v>
      </c>
    </row>
    <row r="1196" spans="1:8" ht="15.75" x14ac:dyDescent="0.25">
      <c r="A1196" s="79" t="s">
        <v>4453</v>
      </c>
      <c r="B1196" s="79" t="s">
        <v>5187</v>
      </c>
      <c r="C1196" s="80" t="s">
        <v>234</v>
      </c>
      <c r="D1196" s="119">
        <v>43000</v>
      </c>
      <c r="E1196" s="76"/>
      <c r="F1196" s="76"/>
      <c r="G1196" s="80" t="s">
        <v>59</v>
      </c>
      <c r="H1196" s="80" t="s">
        <v>60</v>
      </c>
    </row>
    <row r="1197" spans="1:8" ht="15.75" x14ac:dyDescent="0.25">
      <c r="A1197" s="79" t="s">
        <v>1688</v>
      </c>
      <c r="B1197" s="79" t="s">
        <v>5057</v>
      </c>
      <c r="C1197" s="80" t="s">
        <v>1992</v>
      </c>
      <c r="D1197" s="119">
        <v>43000</v>
      </c>
      <c r="E1197" s="76"/>
      <c r="F1197" s="76"/>
      <c r="G1197" s="80" t="s">
        <v>59</v>
      </c>
      <c r="H1197" s="80" t="s">
        <v>60</v>
      </c>
    </row>
    <row r="1198" spans="1:8" ht="15.75" x14ac:dyDescent="0.25">
      <c r="A1198" s="79" t="s">
        <v>2115</v>
      </c>
      <c r="B1198" s="79" t="s">
        <v>4856</v>
      </c>
      <c r="C1198" s="80" t="s">
        <v>1050</v>
      </c>
      <c r="D1198" s="119">
        <v>43000</v>
      </c>
      <c r="E1198" s="76"/>
      <c r="F1198" s="76"/>
      <c r="G1198" s="80" t="s">
        <v>59</v>
      </c>
      <c r="H1198" s="80" t="s">
        <v>60</v>
      </c>
    </row>
    <row r="1199" spans="1:8" ht="15.75" x14ac:dyDescent="0.25">
      <c r="A1199" s="79" t="s">
        <v>2074</v>
      </c>
      <c r="B1199" s="79" t="s">
        <v>4995</v>
      </c>
      <c r="C1199" s="80" t="s">
        <v>2582</v>
      </c>
      <c r="D1199" s="119">
        <v>42964</v>
      </c>
      <c r="E1199" s="80"/>
      <c r="F1199" s="80"/>
      <c r="G1199" s="80" t="s">
        <v>14</v>
      </c>
      <c r="H1199" s="80" t="s">
        <v>15</v>
      </c>
    </row>
    <row r="1200" spans="1:8" ht="15.75" x14ac:dyDescent="0.25">
      <c r="A1200" s="79" t="s">
        <v>3047</v>
      </c>
      <c r="B1200" s="79" t="s">
        <v>5188</v>
      </c>
      <c r="C1200" s="80" t="s">
        <v>211</v>
      </c>
      <c r="D1200" s="119">
        <v>42964</v>
      </c>
      <c r="E1200" s="76"/>
      <c r="F1200" s="76"/>
      <c r="G1200" s="80" t="s">
        <v>14</v>
      </c>
      <c r="H1200" s="80" t="s">
        <v>15</v>
      </c>
    </row>
    <row r="1201" spans="1:8" ht="15.75" x14ac:dyDescent="0.25">
      <c r="A1201" s="79" t="s">
        <v>2642</v>
      </c>
      <c r="B1201" s="79" t="s">
        <v>4752</v>
      </c>
      <c r="C1201" s="80" t="s">
        <v>5189</v>
      </c>
      <c r="D1201" s="119">
        <v>42964</v>
      </c>
      <c r="E1201" s="76"/>
      <c r="F1201" s="76"/>
      <c r="G1201" s="80" t="s">
        <v>59</v>
      </c>
      <c r="H1201" s="80" t="s">
        <v>60</v>
      </c>
    </row>
    <row r="1202" spans="1:8" ht="15.75" x14ac:dyDescent="0.25">
      <c r="A1202" s="79" t="s">
        <v>2899</v>
      </c>
      <c r="B1202" s="79" t="s">
        <v>5190</v>
      </c>
      <c r="C1202" s="80" t="s">
        <v>120</v>
      </c>
      <c r="D1202" s="119">
        <v>42964</v>
      </c>
      <c r="E1202" s="76"/>
      <c r="F1202" s="76"/>
      <c r="G1202" s="80" t="s">
        <v>59</v>
      </c>
      <c r="H1202" s="80" t="s">
        <v>60</v>
      </c>
    </row>
    <row r="1203" spans="1:8" ht="15.75" x14ac:dyDescent="0.25">
      <c r="A1203" s="86" t="s">
        <v>4084</v>
      </c>
      <c r="B1203" s="86" t="s">
        <v>5191</v>
      </c>
      <c r="C1203" s="76" t="s">
        <v>208</v>
      </c>
      <c r="D1203" s="118">
        <v>42950</v>
      </c>
      <c r="E1203" s="76"/>
      <c r="F1203" s="76"/>
      <c r="G1203" s="76" t="s">
        <v>14</v>
      </c>
      <c r="H1203" s="76" t="s">
        <v>15</v>
      </c>
    </row>
    <row r="1204" spans="1:8" ht="15.75" x14ac:dyDescent="0.25">
      <c r="A1204" s="79" t="s">
        <v>2240</v>
      </c>
      <c r="B1204" s="79" t="s">
        <v>4551</v>
      </c>
      <c r="C1204" s="80" t="s">
        <v>493</v>
      </c>
      <c r="D1204" s="119">
        <v>42938</v>
      </c>
      <c r="E1204" s="76"/>
      <c r="F1204" s="76"/>
      <c r="G1204" s="80" t="s">
        <v>59</v>
      </c>
      <c r="H1204" s="80" t="s">
        <v>60</v>
      </c>
    </row>
    <row r="1205" spans="1:8" ht="15.75" x14ac:dyDescent="0.25">
      <c r="A1205" s="79" t="s">
        <v>3702</v>
      </c>
      <c r="B1205" s="79" t="s">
        <v>4838</v>
      </c>
      <c r="C1205" s="80" t="s">
        <v>221</v>
      </c>
      <c r="D1205" s="119">
        <v>42868</v>
      </c>
      <c r="E1205" s="76"/>
      <c r="F1205" s="76"/>
      <c r="G1205" s="80" t="s">
        <v>59</v>
      </c>
      <c r="H1205" s="80" t="s">
        <v>60</v>
      </c>
    </row>
    <row r="1206" spans="1:8" ht="15.75" x14ac:dyDescent="0.25">
      <c r="A1206" s="79" t="s">
        <v>2444</v>
      </c>
      <c r="B1206" s="79" t="s">
        <v>4972</v>
      </c>
      <c r="C1206" s="80" t="s">
        <v>4736</v>
      </c>
      <c r="D1206" s="119">
        <v>42806</v>
      </c>
      <c r="E1206" s="76"/>
      <c r="F1206" s="76"/>
      <c r="G1206" s="80" t="s">
        <v>14</v>
      </c>
      <c r="H1206" s="80" t="s">
        <v>15</v>
      </c>
    </row>
    <row r="1207" spans="1:8" ht="15.75" x14ac:dyDescent="0.25">
      <c r="A1207" s="79" t="s">
        <v>837</v>
      </c>
      <c r="B1207" s="79" t="s">
        <v>5192</v>
      </c>
      <c r="C1207" s="80" t="s">
        <v>623</v>
      </c>
      <c r="D1207" s="119">
        <v>42794</v>
      </c>
      <c r="E1207" s="76"/>
      <c r="F1207" s="76"/>
      <c r="G1207" s="80" t="s">
        <v>14</v>
      </c>
      <c r="H1207" s="80" t="s">
        <v>15</v>
      </c>
    </row>
    <row r="1208" spans="1:8" ht="15.75" x14ac:dyDescent="0.25">
      <c r="A1208" s="86" t="s">
        <v>2081</v>
      </c>
      <c r="B1208" s="86" t="s">
        <v>4797</v>
      </c>
      <c r="C1208" s="76" t="s">
        <v>535</v>
      </c>
      <c r="D1208" s="118">
        <v>42756</v>
      </c>
      <c r="E1208" s="76"/>
      <c r="F1208" s="76"/>
      <c r="G1208" s="76" t="s">
        <v>59</v>
      </c>
      <c r="H1208" s="80" t="s">
        <v>60</v>
      </c>
    </row>
    <row r="1209" spans="1:8" ht="15.75" x14ac:dyDescent="0.25">
      <c r="A1209" s="79" t="s">
        <v>2027</v>
      </c>
      <c r="B1209" s="79" t="s">
        <v>4673</v>
      </c>
      <c r="C1209" s="80" t="s">
        <v>163</v>
      </c>
      <c r="D1209" s="119">
        <v>42656</v>
      </c>
      <c r="E1209" s="76"/>
      <c r="F1209" s="76"/>
      <c r="G1209" s="80" t="s">
        <v>14</v>
      </c>
      <c r="H1209" s="80" t="s">
        <v>15</v>
      </c>
    </row>
    <row r="1210" spans="1:8" ht="15.75" x14ac:dyDescent="0.25">
      <c r="A1210" s="79" t="s">
        <v>2852</v>
      </c>
      <c r="B1210" s="79" t="s">
        <v>4965</v>
      </c>
      <c r="C1210" s="80" t="s">
        <v>508</v>
      </c>
      <c r="D1210" s="119">
        <v>42656</v>
      </c>
      <c r="E1210" s="76"/>
      <c r="F1210" s="76"/>
      <c r="G1210" s="80" t="s">
        <v>14</v>
      </c>
      <c r="H1210" s="80" t="s">
        <v>15</v>
      </c>
    </row>
    <row r="1211" spans="1:8" ht="15.75" x14ac:dyDescent="0.25">
      <c r="A1211" s="79" t="s">
        <v>4088</v>
      </c>
      <c r="B1211" s="79" t="s">
        <v>4579</v>
      </c>
      <c r="C1211" s="80" t="s">
        <v>814</v>
      </c>
      <c r="D1211" s="119">
        <v>42645</v>
      </c>
      <c r="E1211" s="76"/>
      <c r="F1211" s="76"/>
      <c r="G1211" s="80" t="s">
        <v>59</v>
      </c>
      <c r="H1211" s="80" t="s">
        <v>60</v>
      </c>
    </row>
    <row r="1212" spans="1:8" ht="15.75" x14ac:dyDescent="0.25">
      <c r="A1212" s="79" t="s">
        <v>1838</v>
      </c>
      <c r="B1212" s="79" t="s">
        <v>4636</v>
      </c>
      <c r="C1212" s="80" t="s">
        <v>916</v>
      </c>
      <c r="D1212" s="119">
        <v>42627</v>
      </c>
      <c r="E1212" s="76"/>
      <c r="F1212" s="76"/>
      <c r="G1212" s="80" t="s">
        <v>59</v>
      </c>
      <c r="H1212" s="80" t="s">
        <v>60</v>
      </c>
    </row>
    <row r="1213" spans="1:8" ht="15.75" x14ac:dyDescent="0.25">
      <c r="A1213" s="79" t="s">
        <v>2824</v>
      </c>
      <c r="B1213" s="79" t="s">
        <v>4760</v>
      </c>
      <c r="C1213" s="80" t="s">
        <v>385</v>
      </c>
      <c r="D1213" s="119">
        <v>42622</v>
      </c>
      <c r="E1213" s="80"/>
      <c r="F1213" s="80"/>
      <c r="G1213" s="80" t="s">
        <v>59</v>
      </c>
      <c r="H1213" s="80" t="s">
        <v>60</v>
      </c>
    </row>
    <row r="1214" spans="1:8" ht="15.75" x14ac:dyDescent="0.25">
      <c r="A1214" s="79" t="s">
        <v>2922</v>
      </c>
      <c r="B1214" s="79" t="s">
        <v>5193</v>
      </c>
      <c r="C1214" s="80" t="s">
        <v>1272</v>
      </c>
      <c r="D1214" s="119">
        <v>42571</v>
      </c>
      <c r="E1214" s="76"/>
      <c r="F1214" s="76"/>
      <c r="G1214" s="80" t="s">
        <v>59</v>
      </c>
      <c r="H1214" s="80" t="s">
        <v>60</v>
      </c>
    </row>
    <row r="1215" spans="1:8" ht="15.75" x14ac:dyDescent="0.25">
      <c r="A1215" s="79" t="s">
        <v>5194</v>
      </c>
      <c r="B1215" s="79" t="s">
        <v>4672</v>
      </c>
      <c r="C1215" s="80" t="s">
        <v>459</v>
      </c>
      <c r="D1215" s="119">
        <v>42525</v>
      </c>
      <c r="E1215" s="76"/>
      <c r="F1215" s="76"/>
      <c r="G1215" s="80" t="s">
        <v>59</v>
      </c>
      <c r="H1215" s="80" t="s">
        <v>60</v>
      </c>
    </row>
    <row r="1216" spans="1:8" ht="15.75" x14ac:dyDescent="0.25">
      <c r="A1216" s="79" t="s">
        <v>1734</v>
      </c>
      <c r="B1216" s="79" t="s">
        <v>5195</v>
      </c>
      <c r="C1216" s="80" t="s">
        <v>120</v>
      </c>
      <c r="D1216" s="119">
        <v>42500</v>
      </c>
      <c r="E1216" s="76"/>
      <c r="F1216" s="76"/>
      <c r="G1216" s="80" t="s">
        <v>14</v>
      </c>
      <c r="H1216" s="80" t="s">
        <v>15</v>
      </c>
    </row>
    <row r="1217" spans="1:8" ht="15.75" x14ac:dyDescent="0.25">
      <c r="A1217" s="86" t="s">
        <v>2002</v>
      </c>
      <c r="B1217" s="86" t="s">
        <v>4569</v>
      </c>
      <c r="C1217" s="76" t="s">
        <v>623</v>
      </c>
      <c r="D1217" s="118">
        <v>42481</v>
      </c>
      <c r="E1217" s="76"/>
      <c r="F1217" s="76"/>
      <c r="G1217" s="76" t="s">
        <v>14</v>
      </c>
      <c r="H1217" s="80" t="s">
        <v>7373</v>
      </c>
    </row>
    <row r="1218" spans="1:8" ht="15.75" x14ac:dyDescent="0.25">
      <c r="A1218" s="79" t="s">
        <v>5196</v>
      </c>
      <c r="B1218" s="79" t="s">
        <v>4557</v>
      </c>
      <c r="C1218" s="80" t="s">
        <v>302</v>
      </c>
      <c r="D1218" s="119">
        <v>42474</v>
      </c>
      <c r="E1218" s="76"/>
      <c r="F1218" s="76"/>
      <c r="G1218" s="80" t="s">
        <v>59</v>
      </c>
      <c r="H1218" s="80" t="s">
        <v>60</v>
      </c>
    </row>
    <row r="1219" spans="1:8" ht="15.75" x14ac:dyDescent="0.25">
      <c r="A1219" s="79" t="s">
        <v>1909</v>
      </c>
      <c r="B1219" s="79" t="s">
        <v>4575</v>
      </c>
      <c r="C1219" s="80" t="s">
        <v>607</v>
      </c>
      <c r="D1219" s="119">
        <v>42410</v>
      </c>
      <c r="E1219" s="76"/>
      <c r="F1219" s="76"/>
      <c r="G1219" s="80" t="s">
        <v>59</v>
      </c>
      <c r="H1219" s="80" t="s">
        <v>60</v>
      </c>
    </row>
    <row r="1220" spans="1:8" ht="15.75" x14ac:dyDescent="0.25">
      <c r="A1220" s="79" t="s">
        <v>2098</v>
      </c>
      <c r="B1220" s="79" t="s">
        <v>4939</v>
      </c>
      <c r="C1220" s="80" t="s">
        <v>1326</v>
      </c>
      <c r="D1220" s="119">
        <v>42358</v>
      </c>
      <c r="E1220" s="76"/>
      <c r="F1220" s="76"/>
      <c r="G1220" s="80" t="s">
        <v>59</v>
      </c>
      <c r="H1220" s="80" t="s">
        <v>60</v>
      </c>
    </row>
    <row r="1221" spans="1:8" ht="15.75" x14ac:dyDescent="0.25">
      <c r="A1221" s="86" t="s">
        <v>3199</v>
      </c>
      <c r="B1221" s="86" t="s">
        <v>4794</v>
      </c>
      <c r="C1221" s="76" t="s">
        <v>916</v>
      </c>
      <c r="D1221" s="118">
        <v>42281</v>
      </c>
      <c r="E1221" s="76"/>
      <c r="F1221" s="76"/>
      <c r="G1221" s="76" t="s">
        <v>14</v>
      </c>
      <c r="H1221" s="76" t="s">
        <v>15</v>
      </c>
    </row>
    <row r="1222" spans="1:8" ht="15.75" x14ac:dyDescent="0.25">
      <c r="A1222" s="79" t="s">
        <v>4094</v>
      </c>
      <c r="B1222" s="79" t="s">
        <v>4997</v>
      </c>
      <c r="C1222" s="80" t="s">
        <v>916</v>
      </c>
      <c r="D1222" s="119">
        <v>42281</v>
      </c>
      <c r="E1222" s="76"/>
      <c r="F1222" s="76"/>
      <c r="G1222" s="80" t="s">
        <v>59</v>
      </c>
      <c r="H1222" s="80" t="s">
        <v>60</v>
      </c>
    </row>
    <row r="1223" spans="1:8" ht="15.75" x14ac:dyDescent="0.25">
      <c r="A1223" s="79" t="s">
        <v>2357</v>
      </c>
      <c r="B1223" s="79" t="s">
        <v>4605</v>
      </c>
      <c r="C1223" s="80" t="s">
        <v>53</v>
      </c>
      <c r="D1223" s="119">
        <v>42231</v>
      </c>
      <c r="E1223" s="76"/>
      <c r="F1223" s="76"/>
      <c r="G1223" s="80" t="s">
        <v>14</v>
      </c>
      <c r="H1223" s="80" t="s">
        <v>15</v>
      </c>
    </row>
    <row r="1224" spans="1:8" ht="15.75" x14ac:dyDescent="0.25">
      <c r="A1224" s="79" t="s">
        <v>917</v>
      </c>
      <c r="B1224" s="79" t="s">
        <v>4578</v>
      </c>
      <c r="C1224" s="80" t="s">
        <v>535</v>
      </c>
      <c r="D1224" s="119">
        <v>42141</v>
      </c>
      <c r="E1224" s="76"/>
      <c r="F1224" s="76"/>
      <c r="G1224" s="80" t="s">
        <v>59</v>
      </c>
      <c r="H1224" s="80" t="s">
        <v>60</v>
      </c>
    </row>
    <row r="1225" spans="1:8" ht="15.75" x14ac:dyDescent="0.25">
      <c r="A1225" s="79" t="s">
        <v>5197</v>
      </c>
      <c r="B1225" s="79" t="s">
        <v>5198</v>
      </c>
      <c r="C1225" s="80" t="s">
        <v>2538</v>
      </c>
      <c r="D1225" s="119">
        <v>42072</v>
      </c>
      <c r="E1225" s="76"/>
      <c r="F1225" s="76"/>
      <c r="G1225" s="80" t="s">
        <v>14</v>
      </c>
      <c r="H1225" s="80" t="s">
        <v>15</v>
      </c>
    </row>
    <row r="1226" spans="1:8" ht="15.75" x14ac:dyDescent="0.25">
      <c r="A1226" s="79" t="s">
        <v>2086</v>
      </c>
      <c r="B1226" s="79" t="s">
        <v>4572</v>
      </c>
      <c r="C1226" s="80" t="s">
        <v>1050</v>
      </c>
      <c r="D1226" s="119">
        <v>42000</v>
      </c>
      <c r="E1226" s="80"/>
      <c r="F1226" s="80"/>
      <c r="G1226" s="80" t="s">
        <v>14</v>
      </c>
      <c r="H1226" s="80" t="s">
        <v>15</v>
      </c>
    </row>
    <row r="1227" spans="1:8" ht="15.75" x14ac:dyDescent="0.25">
      <c r="A1227" s="79" t="s">
        <v>507</v>
      </c>
      <c r="B1227" s="79" t="s">
        <v>5199</v>
      </c>
      <c r="C1227" s="80" t="s">
        <v>497</v>
      </c>
      <c r="D1227" s="119">
        <v>42000</v>
      </c>
      <c r="E1227" s="80"/>
      <c r="F1227" s="80"/>
      <c r="G1227" s="80" t="s">
        <v>14</v>
      </c>
      <c r="H1227" s="80" t="s">
        <v>7373</v>
      </c>
    </row>
    <row r="1228" spans="1:8" ht="15.75" x14ac:dyDescent="0.25">
      <c r="A1228" s="112" t="s">
        <v>4115</v>
      </c>
      <c r="B1228" s="112" t="s">
        <v>4569</v>
      </c>
      <c r="C1228" s="113" t="s">
        <v>249</v>
      </c>
      <c r="D1228" s="120">
        <v>42000</v>
      </c>
      <c r="E1228" s="121"/>
      <c r="F1228" s="121"/>
      <c r="G1228" s="113" t="s">
        <v>59</v>
      </c>
      <c r="H1228" s="80" t="s">
        <v>60</v>
      </c>
    </row>
    <row r="1229" spans="1:8" ht="15.75" x14ac:dyDescent="0.25">
      <c r="A1229" s="79" t="s">
        <v>2117</v>
      </c>
      <c r="B1229" s="79" t="s">
        <v>5200</v>
      </c>
      <c r="C1229" s="80" t="s">
        <v>1050</v>
      </c>
      <c r="D1229" s="119">
        <v>42000</v>
      </c>
      <c r="E1229" s="76"/>
      <c r="F1229" s="76"/>
      <c r="G1229" s="80" t="s">
        <v>59</v>
      </c>
      <c r="H1229" s="80" t="s">
        <v>60</v>
      </c>
    </row>
    <row r="1230" spans="1:8" ht="15.75" x14ac:dyDescent="0.25">
      <c r="A1230" s="79" t="s">
        <v>1789</v>
      </c>
      <c r="B1230" s="79" t="s">
        <v>4967</v>
      </c>
      <c r="C1230" s="80" t="s">
        <v>1322</v>
      </c>
      <c r="D1230" s="119">
        <v>42000</v>
      </c>
      <c r="E1230" s="80"/>
      <c r="F1230" s="80"/>
      <c r="G1230" s="80" t="s">
        <v>59</v>
      </c>
      <c r="H1230" s="80" t="s">
        <v>60</v>
      </c>
    </row>
    <row r="1231" spans="1:8" ht="15.75" x14ac:dyDescent="0.25">
      <c r="A1231" s="79" t="s">
        <v>2230</v>
      </c>
      <c r="B1231" s="79" t="s">
        <v>5201</v>
      </c>
      <c r="C1231" s="80" t="s">
        <v>497</v>
      </c>
      <c r="D1231" s="119">
        <v>42000</v>
      </c>
      <c r="E1231" s="76"/>
      <c r="F1231" s="76"/>
      <c r="G1231" s="80" t="s">
        <v>59</v>
      </c>
      <c r="H1231" s="80" t="s">
        <v>60</v>
      </c>
    </row>
    <row r="1232" spans="1:8" ht="15.75" x14ac:dyDescent="0.25">
      <c r="A1232" s="79" t="s">
        <v>5202</v>
      </c>
      <c r="B1232" s="79" t="s">
        <v>5203</v>
      </c>
      <c r="C1232" s="80" t="s">
        <v>459</v>
      </c>
      <c r="D1232" s="119">
        <v>42000</v>
      </c>
      <c r="E1232" s="76"/>
      <c r="F1232" s="76"/>
      <c r="G1232" s="80" t="s">
        <v>59</v>
      </c>
      <c r="H1232" s="80" t="s">
        <v>60</v>
      </c>
    </row>
    <row r="1233" spans="1:8" ht="15.75" x14ac:dyDescent="0.25">
      <c r="A1233" s="86" t="s">
        <v>209</v>
      </c>
      <c r="B1233" s="86" t="s">
        <v>5204</v>
      </c>
      <c r="C1233" s="76" t="s">
        <v>527</v>
      </c>
      <c r="D1233" s="118">
        <v>42000</v>
      </c>
      <c r="E1233" s="76"/>
      <c r="F1233" s="76"/>
      <c r="G1233" s="76" t="s">
        <v>59</v>
      </c>
      <c r="H1233" s="80" t="s">
        <v>60</v>
      </c>
    </row>
    <row r="1234" spans="1:8" ht="15.75" x14ac:dyDescent="0.25">
      <c r="A1234" s="79" t="s">
        <v>2225</v>
      </c>
      <c r="B1234" s="79" t="s">
        <v>4870</v>
      </c>
      <c r="C1234" s="80" t="s">
        <v>258</v>
      </c>
      <c r="D1234" s="119">
        <v>41949</v>
      </c>
      <c r="E1234" s="76"/>
      <c r="F1234" s="76"/>
      <c r="G1234" s="80" t="s">
        <v>59</v>
      </c>
      <c r="H1234" s="80" t="s">
        <v>60</v>
      </c>
    </row>
    <row r="1235" spans="1:8" ht="15.75" x14ac:dyDescent="0.25">
      <c r="A1235" s="79" t="s">
        <v>1568</v>
      </c>
      <c r="B1235" s="79" t="s">
        <v>5205</v>
      </c>
      <c r="C1235" s="80" t="s">
        <v>37</v>
      </c>
      <c r="D1235" s="119">
        <v>41944</v>
      </c>
      <c r="E1235" s="76"/>
      <c r="F1235" s="76"/>
      <c r="G1235" s="80" t="s">
        <v>14</v>
      </c>
      <c r="H1235" s="80" t="s">
        <v>15</v>
      </c>
    </row>
    <row r="1236" spans="1:8" ht="15.75" x14ac:dyDescent="0.25">
      <c r="A1236" s="79" t="s">
        <v>2483</v>
      </c>
      <c r="B1236" s="79" t="s">
        <v>5206</v>
      </c>
      <c r="C1236" s="80" t="s">
        <v>198</v>
      </c>
      <c r="D1236" s="119">
        <v>41944</v>
      </c>
      <c r="E1236" s="76"/>
      <c r="F1236" s="76"/>
      <c r="G1236" s="80" t="s">
        <v>59</v>
      </c>
      <c r="H1236" s="80" t="s">
        <v>60</v>
      </c>
    </row>
    <row r="1237" spans="1:8" ht="15.75" x14ac:dyDescent="0.25">
      <c r="A1237" s="79" t="s">
        <v>1891</v>
      </c>
      <c r="B1237" s="79" t="s">
        <v>4690</v>
      </c>
      <c r="C1237" s="80" t="s">
        <v>3880</v>
      </c>
      <c r="D1237" s="119">
        <v>41859</v>
      </c>
      <c r="E1237" s="76"/>
      <c r="F1237" s="76"/>
      <c r="G1237" s="80" t="s">
        <v>59</v>
      </c>
      <c r="H1237" s="80" t="s">
        <v>60</v>
      </c>
    </row>
    <row r="1238" spans="1:8" ht="15.75" x14ac:dyDescent="0.25">
      <c r="A1238" s="79" t="s">
        <v>2142</v>
      </c>
      <c r="B1238" s="79" t="s">
        <v>4971</v>
      </c>
      <c r="C1238" s="80" t="s">
        <v>603</v>
      </c>
      <c r="D1238" s="119">
        <v>41848</v>
      </c>
      <c r="E1238" s="76"/>
      <c r="F1238" s="76"/>
      <c r="G1238" s="80" t="s">
        <v>14</v>
      </c>
      <c r="H1238" s="80" t="s">
        <v>15</v>
      </c>
    </row>
    <row r="1239" spans="1:8" ht="15.75" x14ac:dyDescent="0.25">
      <c r="A1239" s="79" t="s">
        <v>4460</v>
      </c>
      <c r="B1239" s="79" t="s">
        <v>4936</v>
      </c>
      <c r="C1239" s="80" t="s">
        <v>120</v>
      </c>
      <c r="D1239" s="119">
        <v>41753</v>
      </c>
      <c r="E1239" s="76"/>
      <c r="F1239" s="76"/>
      <c r="G1239" s="80" t="s">
        <v>14</v>
      </c>
      <c r="H1239" s="80" t="s">
        <v>15</v>
      </c>
    </row>
    <row r="1240" spans="1:8" ht="15.75" x14ac:dyDescent="0.25">
      <c r="A1240" s="79" t="s">
        <v>1136</v>
      </c>
      <c r="B1240" s="79" t="s">
        <v>4877</v>
      </c>
      <c r="C1240" s="80" t="s">
        <v>37</v>
      </c>
      <c r="D1240" s="119">
        <v>41752</v>
      </c>
      <c r="E1240" s="76"/>
      <c r="F1240" s="76"/>
      <c r="G1240" s="80" t="s">
        <v>14</v>
      </c>
      <c r="H1240" s="80" t="s">
        <v>15</v>
      </c>
    </row>
    <row r="1241" spans="1:8" ht="15.75" x14ac:dyDescent="0.25">
      <c r="A1241" s="79" t="s">
        <v>1977</v>
      </c>
      <c r="B1241" s="79" t="s">
        <v>4614</v>
      </c>
      <c r="C1241" s="80" t="s">
        <v>280</v>
      </c>
      <c r="D1241" s="119">
        <v>41729</v>
      </c>
      <c r="E1241" s="76"/>
      <c r="F1241" s="76"/>
      <c r="G1241" s="80" t="s">
        <v>14</v>
      </c>
      <c r="H1241" s="80" t="s">
        <v>15</v>
      </c>
    </row>
    <row r="1242" spans="1:8" ht="15.75" x14ac:dyDescent="0.25">
      <c r="A1242" s="79" t="s">
        <v>2000</v>
      </c>
      <c r="B1242" s="79" t="s">
        <v>4690</v>
      </c>
      <c r="C1242" s="80" t="s">
        <v>208</v>
      </c>
      <c r="D1242" s="119">
        <v>41683</v>
      </c>
      <c r="E1242" s="76"/>
      <c r="F1242" s="76"/>
      <c r="G1242" s="80" t="s">
        <v>14</v>
      </c>
      <c r="H1242" s="80" t="s">
        <v>15</v>
      </c>
    </row>
    <row r="1243" spans="1:8" ht="15.75" x14ac:dyDescent="0.25">
      <c r="A1243" s="86" t="s">
        <v>1825</v>
      </c>
      <c r="B1243" s="86" t="s">
        <v>4639</v>
      </c>
      <c r="C1243" s="76" t="s">
        <v>1050</v>
      </c>
      <c r="D1243" s="118">
        <v>41586</v>
      </c>
      <c r="E1243" s="76"/>
      <c r="F1243" s="76"/>
      <c r="G1243" s="76" t="s">
        <v>59</v>
      </c>
      <c r="H1243" s="80" t="s">
        <v>60</v>
      </c>
    </row>
    <row r="1244" spans="1:8" ht="15.75" x14ac:dyDescent="0.25">
      <c r="A1244" s="79" t="s">
        <v>5207</v>
      </c>
      <c r="B1244" s="79" t="s">
        <v>4558</v>
      </c>
      <c r="C1244" s="80" t="s">
        <v>490</v>
      </c>
      <c r="D1244" s="119">
        <v>41547</v>
      </c>
      <c r="E1244" s="76"/>
      <c r="F1244" s="76"/>
      <c r="G1244" s="80" t="s">
        <v>14</v>
      </c>
      <c r="H1244" s="80" t="s">
        <v>15</v>
      </c>
    </row>
    <row r="1245" spans="1:8" ht="15.75" x14ac:dyDescent="0.25">
      <c r="A1245" s="79" t="s">
        <v>2161</v>
      </c>
      <c r="B1245" s="79" t="s">
        <v>4621</v>
      </c>
      <c r="C1245" s="80" t="s">
        <v>1354</v>
      </c>
      <c r="D1245" s="119">
        <v>41536</v>
      </c>
      <c r="E1245" s="76"/>
      <c r="F1245" s="76"/>
      <c r="G1245" s="80" t="s">
        <v>14</v>
      </c>
      <c r="H1245" s="80" t="s">
        <v>15</v>
      </c>
    </row>
    <row r="1246" spans="1:8" ht="15.75" x14ac:dyDescent="0.25">
      <c r="A1246" s="86" t="s">
        <v>1946</v>
      </c>
      <c r="B1246" s="86" t="s">
        <v>4636</v>
      </c>
      <c r="C1246" s="76" t="s">
        <v>1001</v>
      </c>
      <c r="D1246" s="118">
        <v>41536</v>
      </c>
      <c r="E1246" s="76"/>
      <c r="F1246" s="76"/>
      <c r="G1246" s="76" t="s">
        <v>59</v>
      </c>
      <c r="H1246" s="80" t="s">
        <v>60</v>
      </c>
    </row>
    <row r="1247" spans="1:8" ht="15.75" x14ac:dyDescent="0.25">
      <c r="A1247" s="79" t="s">
        <v>174</v>
      </c>
      <c r="B1247" s="79" t="s">
        <v>5208</v>
      </c>
      <c r="C1247" s="80" t="s">
        <v>141</v>
      </c>
      <c r="D1247" s="119">
        <v>41500</v>
      </c>
      <c r="E1247" s="76"/>
      <c r="F1247" s="76"/>
      <c r="G1247" s="80" t="s">
        <v>14</v>
      </c>
      <c r="H1247" s="80" t="s">
        <v>15</v>
      </c>
    </row>
    <row r="1248" spans="1:8" ht="15.75" x14ac:dyDescent="0.25">
      <c r="A1248" s="79" t="s">
        <v>1582</v>
      </c>
      <c r="B1248" s="79" t="s">
        <v>4731</v>
      </c>
      <c r="C1248" s="80" t="s">
        <v>120</v>
      </c>
      <c r="D1248" s="119">
        <v>41500</v>
      </c>
      <c r="E1248" s="76"/>
      <c r="F1248" s="76"/>
      <c r="G1248" s="80" t="s">
        <v>59</v>
      </c>
      <c r="H1248" s="80" t="s">
        <v>60</v>
      </c>
    </row>
    <row r="1249" spans="1:8" ht="15.75" x14ac:dyDescent="0.25">
      <c r="A1249" s="79" t="s">
        <v>4100</v>
      </c>
      <c r="B1249" s="79" t="s">
        <v>4867</v>
      </c>
      <c r="C1249" s="80" t="s">
        <v>211</v>
      </c>
      <c r="D1249" s="119">
        <v>41499</v>
      </c>
      <c r="E1249" s="76"/>
      <c r="F1249" s="76"/>
      <c r="G1249" s="80" t="s">
        <v>59</v>
      </c>
      <c r="H1249" s="80" t="s">
        <v>60</v>
      </c>
    </row>
    <row r="1250" spans="1:8" ht="15.75" x14ac:dyDescent="0.25">
      <c r="A1250" s="79" t="s">
        <v>4102</v>
      </c>
      <c r="B1250" s="79" t="s">
        <v>5209</v>
      </c>
      <c r="C1250" s="80" t="s">
        <v>2582</v>
      </c>
      <c r="D1250" s="119">
        <v>41462</v>
      </c>
      <c r="E1250" s="76"/>
      <c r="F1250" s="76"/>
      <c r="G1250" s="80" t="s">
        <v>14</v>
      </c>
      <c r="H1250" s="80" t="s">
        <v>7373</v>
      </c>
    </row>
    <row r="1251" spans="1:8" ht="15.75" x14ac:dyDescent="0.25">
      <c r="A1251" s="79" t="s">
        <v>2046</v>
      </c>
      <c r="B1251" s="79" t="s">
        <v>4642</v>
      </c>
      <c r="C1251" s="80" t="s">
        <v>625</v>
      </c>
      <c r="D1251" s="119">
        <v>41453</v>
      </c>
      <c r="E1251" s="76"/>
      <c r="F1251" s="76"/>
      <c r="G1251" s="80" t="s">
        <v>59</v>
      </c>
      <c r="H1251" s="80" t="s">
        <v>60</v>
      </c>
    </row>
    <row r="1252" spans="1:8" ht="15.75" x14ac:dyDescent="0.25">
      <c r="A1252" s="79" t="s">
        <v>4456</v>
      </c>
      <c r="B1252" s="79" t="s">
        <v>4598</v>
      </c>
      <c r="C1252" s="80" t="s">
        <v>1246</v>
      </c>
      <c r="D1252" s="119">
        <v>41435</v>
      </c>
      <c r="E1252" s="76"/>
      <c r="F1252" s="76"/>
      <c r="G1252" s="80" t="s">
        <v>14</v>
      </c>
      <c r="H1252" s="80" t="s">
        <v>15</v>
      </c>
    </row>
    <row r="1253" spans="1:8" ht="15.75" x14ac:dyDescent="0.25">
      <c r="A1253" s="79" t="s">
        <v>682</v>
      </c>
      <c r="B1253" s="79" t="s">
        <v>5210</v>
      </c>
      <c r="C1253" s="80" t="s">
        <v>2582</v>
      </c>
      <c r="D1253" s="119">
        <v>41327</v>
      </c>
      <c r="E1253" s="76"/>
      <c r="F1253" s="76"/>
      <c r="G1253" s="80" t="s">
        <v>5211</v>
      </c>
      <c r="H1253" s="80" t="s">
        <v>60</v>
      </c>
    </row>
    <row r="1254" spans="1:8" ht="15.75" x14ac:dyDescent="0.25">
      <c r="A1254" s="79" t="s">
        <v>2478</v>
      </c>
      <c r="B1254" s="79" t="s">
        <v>4690</v>
      </c>
      <c r="C1254" s="80" t="s">
        <v>2704</v>
      </c>
      <c r="D1254" s="119">
        <v>41323</v>
      </c>
      <c r="E1254" s="76"/>
      <c r="F1254" s="76"/>
      <c r="G1254" s="80" t="s">
        <v>59</v>
      </c>
      <c r="H1254" s="80" t="s">
        <v>60</v>
      </c>
    </row>
    <row r="1255" spans="1:8" ht="15.75" x14ac:dyDescent="0.25">
      <c r="A1255" s="79" t="s">
        <v>1363</v>
      </c>
      <c r="B1255" s="79" t="s">
        <v>4566</v>
      </c>
      <c r="C1255" s="80" t="s">
        <v>527</v>
      </c>
      <c r="D1255" s="119">
        <v>41270</v>
      </c>
      <c r="E1255" s="76"/>
      <c r="F1255" s="76"/>
      <c r="G1255" s="80" t="s">
        <v>14</v>
      </c>
      <c r="H1255" s="80" t="s">
        <v>15</v>
      </c>
    </row>
    <row r="1256" spans="1:8" ht="15.75" x14ac:dyDescent="0.25">
      <c r="A1256" s="79" t="s">
        <v>2612</v>
      </c>
      <c r="B1256" s="79" t="s">
        <v>4773</v>
      </c>
      <c r="C1256" s="80" t="s">
        <v>211</v>
      </c>
      <c r="D1256" s="119">
        <v>41251</v>
      </c>
      <c r="E1256" s="80"/>
      <c r="F1256" s="80"/>
      <c r="G1256" s="80" t="s">
        <v>14</v>
      </c>
      <c r="H1256" s="80" t="s">
        <v>15</v>
      </c>
    </row>
    <row r="1257" spans="1:8" ht="15.75" x14ac:dyDescent="0.25">
      <c r="A1257" s="86" t="s">
        <v>1667</v>
      </c>
      <c r="B1257" s="86" t="s">
        <v>5212</v>
      </c>
      <c r="C1257" s="76" t="s">
        <v>5213</v>
      </c>
      <c r="D1257" s="118">
        <v>41251</v>
      </c>
      <c r="E1257" s="76"/>
      <c r="F1257" s="76"/>
      <c r="G1257" s="76" t="s">
        <v>59</v>
      </c>
      <c r="H1257" s="80" t="s">
        <v>60</v>
      </c>
    </row>
    <row r="1258" spans="1:8" ht="15.75" x14ac:dyDescent="0.25">
      <c r="A1258" s="79" t="s">
        <v>2337</v>
      </c>
      <c r="B1258" s="79" t="s">
        <v>4866</v>
      </c>
      <c r="C1258" s="80" t="s">
        <v>96</v>
      </c>
      <c r="D1258" s="119">
        <v>41251</v>
      </c>
      <c r="E1258" s="76"/>
      <c r="F1258" s="76"/>
      <c r="G1258" s="80" t="s">
        <v>59</v>
      </c>
      <c r="H1258" s="80" t="s">
        <v>60</v>
      </c>
    </row>
    <row r="1259" spans="1:8" ht="15.75" x14ac:dyDescent="0.25">
      <c r="A1259" s="79" t="s">
        <v>420</v>
      </c>
      <c r="B1259" s="79" t="s">
        <v>4578</v>
      </c>
      <c r="C1259" s="80" t="s">
        <v>4287</v>
      </c>
      <c r="D1259" s="119">
        <v>41251</v>
      </c>
      <c r="E1259" s="76"/>
      <c r="F1259" s="76"/>
      <c r="G1259" s="80" t="s">
        <v>59</v>
      </c>
      <c r="H1259" s="80" t="s">
        <v>60</v>
      </c>
    </row>
    <row r="1260" spans="1:8" ht="15.75" x14ac:dyDescent="0.25">
      <c r="A1260" s="79" t="s">
        <v>5214</v>
      </c>
      <c r="B1260" s="79" t="s">
        <v>4819</v>
      </c>
      <c r="C1260" s="80" t="s">
        <v>916</v>
      </c>
      <c r="D1260" s="119">
        <v>41249</v>
      </c>
      <c r="E1260" s="76"/>
      <c r="F1260" s="76"/>
      <c r="G1260" s="80" t="s">
        <v>14</v>
      </c>
      <c r="H1260" s="80" t="s">
        <v>15</v>
      </c>
    </row>
    <row r="1261" spans="1:8" ht="15.75" x14ac:dyDescent="0.25">
      <c r="A1261" s="79" t="s">
        <v>4108</v>
      </c>
      <c r="B1261" s="79" t="s">
        <v>4895</v>
      </c>
      <c r="C1261" s="80" t="s">
        <v>916</v>
      </c>
      <c r="D1261" s="119">
        <v>41249</v>
      </c>
      <c r="E1261" s="76"/>
      <c r="F1261" s="76"/>
      <c r="G1261" s="80" t="s">
        <v>59</v>
      </c>
      <c r="H1261" s="80" t="s">
        <v>60</v>
      </c>
    </row>
    <row r="1262" spans="1:8" ht="15.75" x14ac:dyDescent="0.25">
      <c r="A1262" s="79" t="s">
        <v>4468</v>
      </c>
      <c r="B1262" s="79" t="s">
        <v>4575</v>
      </c>
      <c r="C1262" s="80" t="s">
        <v>916</v>
      </c>
      <c r="D1262" s="119">
        <v>41249</v>
      </c>
      <c r="E1262" s="76"/>
      <c r="F1262" s="76"/>
      <c r="G1262" s="80" t="s">
        <v>59</v>
      </c>
      <c r="H1262" s="80" t="s">
        <v>60</v>
      </c>
    </row>
    <row r="1263" spans="1:8" ht="15.75" x14ac:dyDescent="0.25">
      <c r="A1263" s="79" t="s">
        <v>2160</v>
      </c>
      <c r="B1263" s="79" t="s">
        <v>4636</v>
      </c>
      <c r="C1263" s="80" t="s">
        <v>916</v>
      </c>
      <c r="D1263" s="119">
        <v>41210</v>
      </c>
      <c r="E1263" s="76"/>
      <c r="F1263" s="76"/>
      <c r="G1263" s="80" t="s">
        <v>5215</v>
      </c>
      <c r="H1263" s="80" t="s">
        <v>60</v>
      </c>
    </row>
    <row r="1264" spans="1:8" ht="15.75" x14ac:dyDescent="0.25">
      <c r="A1264" s="79" t="s">
        <v>1808</v>
      </c>
      <c r="B1264" s="79" t="s">
        <v>4781</v>
      </c>
      <c r="C1264" s="80" t="s">
        <v>435</v>
      </c>
      <c r="D1264" s="119">
        <v>41126</v>
      </c>
      <c r="E1264" s="76"/>
      <c r="F1264" s="76"/>
      <c r="G1264" s="80" t="s">
        <v>59</v>
      </c>
      <c r="H1264" s="80" t="s">
        <v>60</v>
      </c>
    </row>
    <row r="1265" spans="1:8" ht="15.75" x14ac:dyDescent="0.25">
      <c r="A1265" s="79" t="s">
        <v>2939</v>
      </c>
      <c r="B1265" s="79" t="s">
        <v>4951</v>
      </c>
      <c r="C1265" s="80" t="s">
        <v>37</v>
      </c>
      <c r="D1265" s="119">
        <v>41102</v>
      </c>
      <c r="E1265" s="80"/>
      <c r="F1265" s="80"/>
      <c r="G1265" s="80" t="s">
        <v>14</v>
      </c>
      <c r="H1265" s="80" t="s">
        <v>15</v>
      </c>
    </row>
    <row r="1266" spans="1:8" ht="15.75" x14ac:dyDescent="0.25">
      <c r="A1266" s="79" t="s">
        <v>4110</v>
      </c>
      <c r="B1266" s="79" t="s">
        <v>5216</v>
      </c>
      <c r="C1266" s="80" t="s">
        <v>208</v>
      </c>
      <c r="D1266" s="119">
        <v>41040</v>
      </c>
      <c r="E1266" s="76"/>
      <c r="F1266" s="76"/>
      <c r="G1266" s="80" t="s">
        <v>14</v>
      </c>
      <c r="H1266" s="80" t="s">
        <v>15</v>
      </c>
    </row>
    <row r="1267" spans="1:8" ht="15.75" x14ac:dyDescent="0.25">
      <c r="A1267" s="79" t="s">
        <v>2049</v>
      </c>
      <c r="B1267" s="79" t="s">
        <v>5217</v>
      </c>
      <c r="C1267" s="80" t="s">
        <v>208</v>
      </c>
      <c r="D1267" s="119">
        <v>41033</v>
      </c>
      <c r="E1267" s="76"/>
      <c r="F1267" s="76"/>
      <c r="G1267" s="80" t="s">
        <v>59</v>
      </c>
      <c r="H1267" s="80" t="s">
        <v>60</v>
      </c>
    </row>
    <row r="1268" spans="1:8" ht="15.75" x14ac:dyDescent="0.25">
      <c r="A1268" s="79" t="s">
        <v>2916</v>
      </c>
      <c r="B1268" s="79" t="s">
        <v>4665</v>
      </c>
      <c r="C1268" s="80" t="s">
        <v>789</v>
      </c>
      <c r="D1268" s="119">
        <v>41025</v>
      </c>
      <c r="E1268" s="76"/>
      <c r="F1268" s="76"/>
      <c r="G1268" s="80" t="s">
        <v>14</v>
      </c>
      <c r="H1268" s="80" t="s">
        <v>15</v>
      </c>
    </row>
    <row r="1269" spans="1:8" ht="15.75" x14ac:dyDescent="0.25">
      <c r="A1269" s="79" t="s">
        <v>4113</v>
      </c>
      <c r="B1269" s="79" t="s">
        <v>4551</v>
      </c>
      <c r="C1269" s="80" t="s">
        <v>501</v>
      </c>
      <c r="D1269" s="119">
        <v>41000</v>
      </c>
      <c r="E1269" s="76"/>
      <c r="F1269" s="76"/>
      <c r="G1269" s="80" t="s">
        <v>14</v>
      </c>
      <c r="H1269" s="80" t="s">
        <v>15</v>
      </c>
    </row>
    <row r="1270" spans="1:8" ht="15.75" x14ac:dyDescent="0.25">
      <c r="A1270" s="79" t="s">
        <v>904</v>
      </c>
      <c r="B1270" s="79" t="s">
        <v>4799</v>
      </c>
      <c r="C1270" s="80" t="s">
        <v>1261</v>
      </c>
      <c r="D1270" s="119">
        <v>41000</v>
      </c>
      <c r="E1270" s="76"/>
      <c r="F1270" s="76"/>
      <c r="G1270" s="80" t="s">
        <v>14</v>
      </c>
      <c r="H1270" s="80" t="s">
        <v>15</v>
      </c>
    </row>
    <row r="1271" spans="1:8" ht="15.75" x14ac:dyDescent="0.25">
      <c r="A1271" s="79" t="s">
        <v>4471</v>
      </c>
      <c r="B1271" s="79" t="s">
        <v>5218</v>
      </c>
      <c r="C1271" s="80" t="s">
        <v>459</v>
      </c>
      <c r="D1271" s="119">
        <v>41000</v>
      </c>
      <c r="E1271" s="80"/>
      <c r="F1271" s="80"/>
      <c r="G1271" s="80" t="s">
        <v>14</v>
      </c>
      <c r="H1271" s="80" t="s">
        <v>15</v>
      </c>
    </row>
    <row r="1272" spans="1:8" ht="15.75" x14ac:dyDescent="0.25">
      <c r="A1272" s="79" t="s">
        <v>1993</v>
      </c>
      <c r="B1272" s="79" t="s">
        <v>5219</v>
      </c>
      <c r="C1272" s="80" t="s">
        <v>3131</v>
      </c>
      <c r="D1272" s="119">
        <v>41000</v>
      </c>
      <c r="E1272" s="76"/>
      <c r="F1272" s="76"/>
      <c r="G1272" s="80" t="s">
        <v>59</v>
      </c>
      <c r="H1272" s="80" t="s">
        <v>60</v>
      </c>
    </row>
    <row r="1273" spans="1:8" ht="15.75" x14ac:dyDescent="0.25">
      <c r="A1273" s="86" t="s">
        <v>1585</v>
      </c>
      <c r="B1273" s="86" t="s">
        <v>4704</v>
      </c>
      <c r="C1273" s="76" t="s">
        <v>4481</v>
      </c>
      <c r="D1273" s="118">
        <v>41000</v>
      </c>
      <c r="E1273" s="76"/>
      <c r="F1273" s="76"/>
      <c r="G1273" s="76" t="s">
        <v>59</v>
      </c>
      <c r="H1273" s="80" t="s">
        <v>60</v>
      </c>
    </row>
    <row r="1274" spans="1:8" ht="15.75" x14ac:dyDescent="0.25">
      <c r="A1274" s="79" t="s">
        <v>4382</v>
      </c>
      <c r="B1274" s="79" t="s">
        <v>5220</v>
      </c>
      <c r="C1274" s="80" t="s">
        <v>1866</v>
      </c>
      <c r="D1274" s="119">
        <v>40924</v>
      </c>
      <c r="E1274" s="76"/>
      <c r="F1274" s="76"/>
      <c r="G1274" s="80" t="s">
        <v>14</v>
      </c>
      <c r="H1274" s="80" t="s">
        <v>15</v>
      </c>
    </row>
    <row r="1275" spans="1:8" ht="15.75" x14ac:dyDescent="0.25">
      <c r="A1275" s="79" t="s">
        <v>848</v>
      </c>
      <c r="B1275" s="79" t="s">
        <v>5221</v>
      </c>
      <c r="C1275" s="80" t="s">
        <v>211</v>
      </c>
      <c r="D1275" s="119">
        <v>40924</v>
      </c>
      <c r="E1275" s="76"/>
      <c r="F1275" s="76"/>
      <c r="G1275" s="80" t="s">
        <v>14</v>
      </c>
      <c r="H1275" s="80" t="s">
        <v>15</v>
      </c>
    </row>
    <row r="1276" spans="1:8" ht="15.75" x14ac:dyDescent="0.25">
      <c r="A1276" s="79" t="s">
        <v>1814</v>
      </c>
      <c r="B1276" s="79" t="s">
        <v>5018</v>
      </c>
      <c r="C1276" s="80" t="s">
        <v>240</v>
      </c>
      <c r="D1276" s="119">
        <v>40924</v>
      </c>
      <c r="E1276" s="76"/>
      <c r="F1276" s="76"/>
      <c r="G1276" s="80" t="s">
        <v>14</v>
      </c>
      <c r="H1276" s="80" t="s">
        <v>7373</v>
      </c>
    </row>
    <row r="1277" spans="1:8" ht="15.75" x14ac:dyDescent="0.25">
      <c r="A1277" s="79" t="s">
        <v>1157</v>
      </c>
      <c r="B1277" s="79" t="s">
        <v>4793</v>
      </c>
      <c r="C1277" s="80" t="s">
        <v>493</v>
      </c>
      <c r="D1277" s="119">
        <v>40924</v>
      </c>
      <c r="E1277" s="76"/>
      <c r="F1277" s="76"/>
      <c r="G1277" s="80" t="s">
        <v>59</v>
      </c>
      <c r="H1277" s="80" t="s">
        <v>60</v>
      </c>
    </row>
    <row r="1278" spans="1:8" ht="15.75" x14ac:dyDescent="0.25">
      <c r="A1278" s="79" t="s">
        <v>2167</v>
      </c>
      <c r="B1278" s="79" t="s">
        <v>4794</v>
      </c>
      <c r="C1278" s="80" t="s">
        <v>603</v>
      </c>
      <c r="D1278" s="119">
        <v>40847</v>
      </c>
      <c r="E1278" s="76"/>
      <c r="F1278" s="76"/>
      <c r="G1278" s="80" t="s">
        <v>14</v>
      </c>
      <c r="H1278" s="80" t="s">
        <v>15</v>
      </c>
    </row>
    <row r="1279" spans="1:8" ht="15.75" x14ac:dyDescent="0.25">
      <c r="A1279" s="86" t="s">
        <v>2163</v>
      </c>
      <c r="B1279" s="86" t="s">
        <v>4635</v>
      </c>
      <c r="C1279" s="76" t="s">
        <v>916</v>
      </c>
      <c r="D1279" s="118">
        <v>40746</v>
      </c>
      <c r="E1279" s="76"/>
      <c r="F1279" s="76"/>
      <c r="G1279" s="76" t="s">
        <v>59</v>
      </c>
      <c r="H1279" s="80" t="s">
        <v>60</v>
      </c>
    </row>
    <row r="1280" spans="1:8" ht="15.75" x14ac:dyDescent="0.25">
      <c r="A1280" s="79" t="s">
        <v>2172</v>
      </c>
      <c r="B1280" s="79" t="s">
        <v>5222</v>
      </c>
      <c r="C1280" s="80" t="s">
        <v>916</v>
      </c>
      <c r="D1280" s="119">
        <v>40744</v>
      </c>
      <c r="E1280" s="76"/>
      <c r="F1280" s="76"/>
      <c r="G1280" s="80" t="s">
        <v>14</v>
      </c>
      <c r="H1280" s="80" t="s">
        <v>15</v>
      </c>
    </row>
    <row r="1281" spans="1:8" ht="15.75" x14ac:dyDescent="0.25">
      <c r="A1281" s="86" t="s">
        <v>5223</v>
      </c>
      <c r="B1281" s="86" t="s">
        <v>5224</v>
      </c>
      <c r="C1281" s="76" t="s">
        <v>2582</v>
      </c>
      <c r="D1281" s="118">
        <v>40640</v>
      </c>
      <c r="E1281" s="76"/>
      <c r="F1281" s="76"/>
      <c r="G1281" s="76" t="s">
        <v>14</v>
      </c>
      <c r="H1281" s="76" t="s">
        <v>15</v>
      </c>
    </row>
    <row r="1282" spans="1:8" ht="15.75" x14ac:dyDescent="0.25">
      <c r="A1282" s="79" t="s">
        <v>4138</v>
      </c>
      <c r="B1282" s="79" t="s">
        <v>4690</v>
      </c>
      <c r="C1282" s="80" t="s">
        <v>2454</v>
      </c>
      <c r="D1282" s="119">
        <v>40618</v>
      </c>
      <c r="E1282" s="76"/>
      <c r="F1282" s="76"/>
      <c r="G1282" s="80" t="s">
        <v>14</v>
      </c>
      <c r="H1282" s="80" t="s">
        <v>15</v>
      </c>
    </row>
    <row r="1283" spans="1:8" ht="15.75" x14ac:dyDescent="0.25">
      <c r="A1283" s="79" t="s">
        <v>4473</v>
      </c>
      <c r="B1283" s="79" t="s">
        <v>4887</v>
      </c>
      <c r="C1283" s="80" t="s">
        <v>120</v>
      </c>
      <c r="D1283" s="119">
        <v>40609</v>
      </c>
      <c r="E1283" s="76"/>
      <c r="F1283" s="76"/>
      <c r="G1283" s="80" t="s">
        <v>59</v>
      </c>
      <c r="H1283" s="80" t="s">
        <v>60</v>
      </c>
    </row>
    <row r="1284" spans="1:8" ht="15.75" x14ac:dyDescent="0.25">
      <c r="A1284" s="79" t="s">
        <v>1756</v>
      </c>
      <c r="B1284" s="79" t="s">
        <v>4981</v>
      </c>
      <c r="C1284" s="80" t="s">
        <v>205</v>
      </c>
      <c r="D1284" s="119">
        <v>40590</v>
      </c>
      <c r="E1284" s="76"/>
      <c r="F1284" s="76"/>
      <c r="G1284" s="80" t="s">
        <v>59</v>
      </c>
      <c r="H1284" s="80" t="s">
        <v>60</v>
      </c>
    </row>
    <row r="1285" spans="1:8" ht="15.75" x14ac:dyDescent="0.25">
      <c r="A1285" s="79" t="s">
        <v>5225</v>
      </c>
      <c r="B1285" s="79" t="s">
        <v>4604</v>
      </c>
      <c r="C1285" s="80" t="s">
        <v>1665</v>
      </c>
      <c r="D1285" s="119">
        <v>40574</v>
      </c>
      <c r="E1285" s="76"/>
      <c r="F1285" s="76"/>
      <c r="G1285" s="80" t="s">
        <v>14</v>
      </c>
      <c r="H1285" s="80" t="s">
        <v>15</v>
      </c>
    </row>
    <row r="1286" spans="1:8" ht="15.75" x14ac:dyDescent="0.25">
      <c r="A1286" s="86" t="s">
        <v>1136</v>
      </c>
      <c r="B1286" s="86" t="s">
        <v>5226</v>
      </c>
      <c r="C1286" s="76" t="s">
        <v>302</v>
      </c>
      <c r="D1286" s="118">
        <v>40560</v>
      </c>
      <c r="E1286" s="76"/>
      <c r="F1286" s="76"/>
      <c r="G1286" s="76" t="s">
        <v>14</v>
      </c>
      <c r="H1286" s="76" t="s">
        <v>15</v>
      </c>
    </row>
    <row r="1287" spans="1:8" ht="15.75" x14ac:dyDescent="0.25">
      <c r="A1287" s="79" t="s">
        <v>1532</v>
      </c>
      <c r="B1287" s="79" t="s">
        <v>4887</v>
      </c>
      <c r="C1287" s="80" t="s">
        <v>1534</v>
      </c>
      <c r="D1287" s="119">
        <v>40549</v>
      </c>
      <c r="E1287" s="76"/>
      <c r="F1287" s="76"/>
      <c r="G1287" s="80" t="s">
        <v>59</v>
      </c>
      <c r="H1287" s="80" t="s">
        <v>60</v>
      </c>
    </row>
    <row r="1288" spans="1:8" ht="15.75" x14ac:dyDescent="0.25">
      <c r="A1288" s="79" t="s">
        <v>2087</v>
      </c>
      <c r="B1288" s="79" t="s">
        <v>4718</v>
      </c>
      <c r="C1288" s="80" t="s">
        <v>297</v>
      </c>
      <c r="D1288" s="119">
        <v>40526</v>
      </c>
      <c r="E1288" s="76"/>
      <c r="F1288" s="76"/>
      <c r="G1288" s="80" t="s">
        <v>59</v>
      </c>
      <c r="H1288" s="80" t="s">
        <v>60</v>
      </c>
    </row>
    <row r="1289" spans="1:8" ht="15.75" x14ac:dyDescent="0.25">
      <c r="A1289" s="86" t="s">
        <v>1361</v>
      </c>
      <c r="B1289" s="86" t="s">
        <v>4970</v>
      </c>
      <c r="C1289" s="76" t="s">
        <v>505</v>
      </c>
      <c r="D1289" s="118">
        <v>40520</v>
      </c>
      <c r="E1289" s="76"/>
      <c r="F1289" s="76"/>
      <c r="G1289" s="76" t="s">
        <v>14</v>
      </c>
      <c r="H1289" s="76" t="s">
        <v>15</v>
      </c>
    </row>
    <row r="1290" spans="1:8" ht="15.75" x14ac:dyDescent="0.25">
      <c r="A1290" s="86" t="s">
        <v>2382</v>
      </c>
      <c r="B1290" s="86" t="s">
        <v>5227</v>
      </c>
      <c r="C1290" s="76" t="s">
        <v>1191</v>
      </c>
      <c r="D1290" s="118">
        <v>40520</v>
      </c>
      <c r="E1290" s="76"/>
      <c r="F1290" s="76"/>
      <c r="G1290" s="76" t="s">
        <v>14</v>
      </c>
      <c r="H1290" s="76" t="s">
        <v>15</v>
      </c>
    </row>
    <row r="1291" spans="1:8" ht="15.75" x14ac:dyDescent="0.25">
      <c r="A1291" s="86" t="s">
        <v>643</v>
      </c>
      <c r="B1291" s="86" t="s">
        <v>4887</v>
      </c>
      <c r="C1291" s="76" t="s">
        <v>1191</v>
      </c>
      <c r="D1291" s="118">
        <v>40520</v>
      </c>
      <c r="E1291" s="76"/>
      <c r="F1291" s="76"/>
      <c r="G1291" s="76" t="s">
        <v>59</v>
      </c>
      <c r="H1291" s="80" t="s">
        <v>60</v>
      </c>
    </row>
    <row r="1292" spans="1:8" ht="15.75" x14ac:dyDescent="0.25">
      <c r="A1292" s="79" t="s">
        <v>398</v>
      </c>
      <c r="B1292" s="79" t="s">
        <v>5228</v>
      </c>
      <c r="C1292" s="80" t="s">
        <v>1191</v>
      </c>
      <c r="D1292" s="119">
        <v>40520</v>
      </c>
      <c r="E1292" s="76"/>
      <c r="F1292" s="76"/>
      <c r="G1292" s="80" t="s">
        <v>59</v>
      </c>
      <c r="H1292" s="80" t="s">
        <v>60</v>
      </c>
    </row>
    <row r="1293" spans="1:8" ht="15.75" x14ac:dyDescent="0.25">
      <c r="A1293" s="79" t="s">
        <v>2144</v>
      </c>
      <c r="B1293" s="79" t="s">
        <v>5229</v>
      </c>
      <c r="C1293" s="80" t="s">
        <v>1191</v>
      </c>
      <c r="D1293" s="119">
        <v>40520</v>
      </c>
      <c r="E1293" s="76"/>
      <c r="F1293" s="76"/>
      <c r="G1293" s="80" t="s">
        <v>59</v>
      </c>
      <c r="H1293" s="80" t="s">
        <v>60</v>
      </c>
    </row>
    <row r="1294" spans="1:8" ht="15.75" x14ac:dyDescent="0.25">
      <c r="A1294" s="79" t="s">
        <v>2913</v>
      </c>
      <c r="B1294" s="79" t="s">
        <v>4705</v>
      </c>
      <c r="C1294" s="80" t="s">
        <v>5123</v>
      </c>
      <c r="D1294" s="119">
        <v>40520</v>
      </c>
      <c r="E1294" s="76"/>
      <c r="F1294" s="76"/>
      <c r="G1294" s="80" t="s">
        <v>59</v>
      </c>
      <c r="H1294" s="80" t="s">
        <v>60</v>
      </c>
    </row>
    <row r="1295" spans="1:8" ht="15.75" x14ac:dyDescent="0.25">
      <c r="A1295" s="79" t="s">
        <v>3553</v>
      </c>
      <c r="B1295" s="79" t="s">
        <v>5201</v>
      </c>
      <c r="C1295" s="80" t="s">
        <v>37</v>
      </c>
      <c r="D1295" s="119">
        <v>40520</v>
      </c>
      <c r="E1295" s="76"/>
      <c r="F1295" s="76"/>
      <c r="G1295" s="80" t="s">
        <v>59</v>
      </c>
      <c r="H1295" s="80" t="s">
        <v>60</v>
      </c>
    </row>
    <row r="1296" spans="1:8" ht="15.75" x14ac:dyDescent="0.25">
      <c r="A1296" s="79" t="s">
        <v>420</v>
      </c>
      <c r="B1296" s="79" t="s">
        <v>5230</v>
      </c>
      <c r="C1296" s="80" t="s">
        <v>493</v>
      </c>
      <c r="D1296" s="119">
        <v>40520</v>
      </c>
      <c r="E1296" s="76"/>
      <c r="F1296" s="76"/>
      <c r="G1296" s="80" t="s">
        <v>59</v>
      </c>
      <c r="H1296" s="80" t="s">
        <v>60</v>
      </c>
    </row>
    <row r="1297" spans="1:8" ht="15.75" x14ac:dyDescent="0.25">
      <c r="A1297" s="79" t="s">
        <v>2180</v>
      </c>
      <c r="B1297" s="79" t="s">
        <v>5231</v>
      </c>
      <c r="C1297" s="80" t="s">
        <v>3857</v>
      </c>
      <c r="D1297" s="119">
        <v>40520</v>
      </c>
      <c r="E1297" s="76"/>
      <c r="F1297" s="76"/>
      <c r="G1297" s="80" t="s">
        <v>59</v>
      </c>
      <c r="H1297" s="80" t="s">
        <v>60</v>
      </c>
    </row>
    <row r="1298" spans="1:8" ht="15.75" x14ac:dyDescent="0.25">
      <c r="A1298" s="86" t="s">
        <v>795</v>
      </c>
      <c r="B1298" s="86" t="s">
        <v>4855</v>
      </c>
      <c r="C1298" s="76" t="s">
        <v>205</v>
      </c>
      <c r="D1298" s="118">
        <v>40500</v>
      </c>
      <c r="E1298" s="76"/>
      <c r="F1298" s="76"/>
      <c r="G1298" s="76" t="s">
        <v>14</v>
      </c>
      <c r="H1298" s="76" t="s">
        <v>15</v>
      </c>
    </row>
    <row r="1299" spans="1:8" ht="15.75" x14ac:dyDescent="0.25">
      <c r="A1299" s="79" t="s">
        <v>5232</v>
      </c>
      <c r="B1299" s="79" t="s">
        <v>5233</v>
      </c>
      <c r="C1299" s="80" t="s">
        <v>205</v>
      </c>
      <c r="D1299" s="119">
        <v>40500</v>
      </c>
      <c r="E1299" s="76"/>
      <c r="F1299" s="76"/>
      <c r="G1299" s="80" t="s">
        <v>14</v>
      </c>
      <c r="H1299" s="80" t="s">
        <v>121</v>
      </c>
    </row>
    <row r="1300" spans="1:8" ht="15.75" x14ac:dyDescent="0.25">
      <c r="A1300" s="79" t="s">
        <v>2237</v>
      </c>
      <c r="B1300" s="79" t="s">
        <v>4966</v>
      </c>
      <c r="C1300" s="80" t="s">
        <v>4782</v>
      </c>
      <c r="D1300" s="119">
        <v>40500</v>
      </c>
      <c r="E1300" s="76"/>
      <c r="F1300" s="76"/>
      <c r="G1300" s="80" t="s">
        <v>59</v>
      </c>
      <c r="H1300" s="80" t="s">
        <v>60</v>
      </c>
    </row>
    <row r="1301" spans="1:8" ht="15.75" x14ac:dyDescent="0.25">
      <c r="A1301" s="79" t="s">
        <v>5234</v>
      </c>
      <c r="B1301" s="79" t="s">
        <v>5235</v>
      </c>
      <c r="C1301" s="80" t="s">
        <v>2582</v>
      </c>
      <c r="D1301" s="119">
        <v>40500</v>
      </c>
      <c r="E1301" s="76"/>
      <c r="F1301" s="76"/>
      <c r="G1301" s="80" t="s">
        <v>59</v>
      </c>
      <c r="H1301" s="80" t="s">
        <v>60</v>
      </c>
    </row>
    <row r="1302" spans="1:8" ht="15.75" x14ac:dyDescent="0.25">
      <c r="A1302" s="79" t="s">
        <v>4130</v>
      </c>
      <c r="B1302" s="79" t="s">
        <v>4577</v>
      </c>
      <c r="C1302" s="80" t="s">
        <v>221</v>
      </c>
      <c r="D1302" s="119">
        <v>40500</v>
      </c>
      <c r="E1302" s="76"/>
      <c r="F1302" s="76"/>
      <c r="G1302" s="80" t="s">
        <v>59</v>
      </c>
      <c r="H1302" s="80" t="s">
        <v>60</v>
      </c>
    </row>
    <row r="1303" spans="1:8" ht="15.75" x14ac:dyDescent="0.25">
      <c r="A1303" s="79" t="s">
        <v>3762</v>
      </c>
      <c r="B1303" s="79" t="s">
        <v>5236</v>
      </c>
      <c r="C1303" s="80" t="s">
        <v>297</v>
      </c>
      <c r="D1303" s="119">
        <v>40475</v>
      </c>
      <c r="E1303" s="76"/>
      <c r="F1303" s="76"/>
      <c r="G1303" s="80" t="s">
        <v>59</v>
      </c>
      <c r="H1303" s="80" t="s">
        <v>60</v>
      </c>
    </row>
    <row r="1304" spans="1:8" ht="15.75" x14ac:dyDescent="0.25">
      <c r="A1304" s="79" t="s">
        <v>2226</v>
      </c>
      <c r="B1304" s="79" t="s">
        <v>4577</v>
      </c>
      <c r="C1304" s="80" t="s">
        <v>916</v>
      </c>
      <c r="D1304" s="119">
        <v>40415</v>
      </c>
      <c r="E1304" s="76"/>
      <c r="F1304" s="76"/>
      <c r="G1304" s="80" t="s">
        <v>14</v>
      </c>
      <c r="H1304" s="80" t="s">
        <v>15</v>
      </c>
    </row>
    <row r="1305" spans="1:8" ht="15.75" x14ac:dyDescent="0.25">
      <c r="A1305" s="79" t="s">
        <v>1237</v>
      </c>
      <c r="B1305" s="79" t="s">
        <v>5237</v>
      </c>
      <c r="C1305" s="80" t="s">
        <v>535</v>
      </c>
      <c r="D1305" s="119">
        <v>40392</v>
      </c>
      <c r="E1305" s="76"/>
      <c r="F1305" s="76"/>
      <c r="G1305" s="80" t="s">
        <v>14</v>
      </c>
      <c r="H1305" s="80" t="s">
        <v>15</v>
      </c>
    </row>
    <row r="1306" spans="1:8" ht="15.75" x14ac:dyDescent="0.25">
      <c r="A1306" s="79" t="s">
        <v>2556</v>
      </c>
      <c r="B1306" s="79" t="s">
        <v>5238</v>
      </c>
      <c r="C1306" s="80" t="s">
        <v>1665</v>
      </c>
      <c r="D1306" s="119">
        <v>40314</v>
      </c>
      <c r="E1306" s="80"/>
      <c r="F1306" s="80"/>
      <c r="G1306" s="80" t="s">
        <v>14</v>
      </c>
      <c r="H1306" s="80" t="s">
        <v>15</v>
      </c>
    </row>
    <row r="1307" spans="1:8" ht="15.75" x14ac:dyDescent="0.25">
      <c r="A1307" s="86" t="s">
        <v>2883</v>
      </c>
      <c r="B1307" s="86" t="s">
        <v>4756</v>
      </c>
      <c r="C1307" s="76" t="s">
        <v>706</v>
      </c>
      <c r="D1307" s="118">
        <v>40312</v>
      </c>
      <c r="E1307" s="76"/>
      <c r="F1307" s="76"/>
      <c r="G1307" s="76" t="s">
        <v>14</v>
      </c>
      <c r="H1307" s="76" t="s">
        <v>15</v>
      </c>
    </row>
    <row r="1308" spans="1:8" ht="15.75" x14ac:dyDescent="0.25">
      <c r="A1308" s="79" t="s">
        <v>1958</v>
      </c>
      <c r="B1308" s="79" t="s">
        <v>4590</v>
      </c>
      <c r="C1308" s="80" t="s">
        <v>501</v>
      </c>
      <c r="D1308" s="119">
        <v>40268</v>
      </c>
      <c r="E1308" s="76"/>
      <c r="F1308" s="76"/>
      <c r="G1308" s="80" t="s">
        <v>14</v>
      </c>
      <c r="H1308" s="80" t="s">
        <v>15</v>
      </c>
    </row>
    <row r="1309" spans="1:8" ht="15.75" x14ac:dyDescent="0.25">
      <c r="A1309" s="79" t="s">
        <v>2876</v>
      </c>
      <c r="B1309" s="79" t="s">
        <v>5239</v>
      </c>
      <c r="C1309" s="80" t="s">
        <v>625</v>
      </c>
      <c r="D1309" s="119">
        <v>40211</v>
      </c>
      <c r="E1309" s="76"/>
      <c r="F1309" s="76"/>
      <c r="G1309" s="80" t="s">
        <v>59</v>
      </c>
      <c r="H1309" s="80" t="s">
        <v>60</v>
      </c>
    </row>
    <row r="1310" spans="1:8" ht="15.75" x14ac:dyDescent="0.25">
      <c r="A1310" s="86" t="s">
        <v>2312</v>
      </c>
      <c r="B1310" s="86" t="s">
        <v>4794</v>
      </c>
      <c r="C1310" s="76" t="s">
        <v>221</v>
      </c>
      <c r="D1310" s="118">
        <v>40201</v>
      </c>
      <c r="E1310" s="76"/>
      <c r="F1310" s="76"/>
      <c r="G1310" s="76" t="s">
        <v>14</v>
      </c>
      <c r="H1310" s="76" t="s">
        <v>15</v>
      </c>
    </row>
    <row r="1311" spans="1:8" ht="15.75" x14ac:dyDescent="0.25">
      <c r="A1311" s="79" t="s">
        <v>2169</v>
      </c>
      <c r="B1311" s="79" t="s">
        <v>4590</v>
      </c>
      <c r="C1311" s="80" t="s">
        <v>1263</v>
      </c>
      <c r="D1311" s="119">
        <v>40173</v>
      </c>
      <c r="E1311" s="76"/>
      <c r="F1311" s="76"/>
      <c r="G1311" s="80" t="s">
        <v>59</v>
      </c>
      <c r="H1311" s="80" t="s">
        <v>60</v>
      </c>
    </row>
    <row r="1312" spans="1:8" ht="15.75" x14ac:dyDescent="0.25">
      <c r="A1312" s="79" t="s">
        <v>209</v>
      </c>
      <c r="B1312" s="79" t="s">
        <v>5240</v>
      </c>
      <c r="C1312" s="80" t="s">
        <v>2582</v>
      </c>
      <c r="D1312" s="119">
        <v>40154</v>
      </c>
      <c r="E1312" s="76"/>
      <c r="F1312" s="76"/>
      <c r="G1312" s="80" t="s">
        <v>59</v>
      </c>
      <c r="H1312" s="80" t="s">
        <v>60</v>
      </c>
    </row>
    <row r="1313" spans="1:8" ht="15.75" x14ac:dyDescent="0.25">
      <c r="A1313" s="79" t="s">
        <v>2239</v>
      </c>
      <c r="B1313" s="79" t="s">
        <v>4939</v>
      </c>
      <c r="C1313" s="80" t="s">
        <v>916</v>
      </c>
      <c r="D1313" s="119">
        <v>40136</v>
      </c>
      <c r="E1313" s="80"/>
      <c r="F1313" s="80"/>
      <c r="G1313" s="80" t="s">
        <v>14</v>
      </c>
      <c r="H1313" s="80" t="s">
        <v>15</v>
      </c>
    </row>
    <row r="1314" spans="1:8" ht="15.75" x14ac:dyDescent="0.25">
      <c r="A1314" s="79" t="s">
        <v>2927</v>
      </c>
      <c r="B1314" s="79" t="s">
        <v>5181</v>
      </c>
      <c r="C1314" s="80" t="s">
        <v>2929</v>
      </c>
      <c r="D1314" s="119">
        <v>40120</v>
      </c>
      <c r="E1314" s="76"/>
      <c r="F1314" s="76"/>
      <c r="G1314" s="80" t="s">
        <v>59</v>
      </c>
      <c r="H1314" s="80" t="s">
        <v>60</v>
      </c>
    </row>
    <row r="1315" spans="1:8" ht="15.75" x14ac:dyDescent="0.25">
      <c r="A1315" s="79" t="s">
        <v>4120</v>
      </c>
      <c r="B1315" s="79" t="s">
        <v>4571</v>
      </c>
      <c r="C1315" s="80" t="s">
        <v>211</v>
      </c>
      <c r="D1315" s="119">
        <v>40093</v>
      </c>
      <c r="E1315" s="76"/>
      <c r="F1315" s="76"/>
      <c r="G1315" s="80" t="s">
        <v>14</v>
      </c>
      <c r="H1315" s="80" t="s">
        <v>7373</v>
      </c>
    </row>
    <row r="1316" spans="1:8" ht="15.75" x14ac:dyDescent="0.25">
      <c r="A1316" s="79" t="s">
        <v>4119</v>
      </c>
      <c r="B1316" s="79" t="s">
        <v>4550</v>
      </c>
      <c r="C1316" s="80" t="s">
        <v>297</v>
      </c>
      <c r="D1316" s="119">
        <v>40080</v>
      </c>
      <c r="E1316" s="83">
        <v>1200</v>
      </c>
      <c r="F1316" s="80"/>
      <c r="G1316" s="80" t="s">
        <v>14</v>
      </c>
      <c r="H1316" s="80" t="s">
        <v>15</v>
      </c>
    </row>
    <row r="1317" spans="1:8" ht="15.75" x14ac:dyDescent="0.25">
      <c r="A1317" s="79" t="s">
        <v>2170</v>
      </c>
      <c r="B1317" s="79" t="s">
        <v>4919</v>
      </c>
      <c r="C1317" s="80" t="s">
        <v>297</v>
      </c>
      <c r="D1317" s="119">
        <v>40070</v>
      </c>
      <c r="E1317" s="119">
        <v>1200</v>
      </c>
      <c r="F1317" s="80"/>
      <c r="G1317" s="80" t="s">
        <v>14</v>
      </c>
      <c r="H1317" s="80" t="s">
        <v>15</v>
      </c>
    </row>
    <row r="1318" spans="1:8" ht="15.75" x14ac:dyDescent="0.25">
      <c r="A1318" s="86" t="s">
        <v>2086</v>
      </c>
      <c r="B1318" s="86" t="s">
        <v>4887</v>
      </c>
      <c r="C1318" s="76" t="s">
        <v>270</v>
      </c>
      <c r="D1318" s="118">
        <v>40000</v>
      </c>
      <c r="E1318" s="80"/>
      <c r="F1318" s="80"/>
      <c r="G1318" s="76" t="s">
        <v>14</v>
      </c>
      <c r="H1318" s="76" t="s">
        <v>15</v>
      </c>
    </row>
    <row r="1319" spans="1:8" ht="15.75" x14ac:dyDescent="0.25">
      <c r="A1319" s="86" t="s">
        <v>3252</v>
      </c>
      <c r="B1319" s="86" t="s">
        <v>5241</v>
      </c>
      <c r="C1319" s="76" t="s">
        <v>477</v>
      </c>
      <c r="D1319" s="118">
        <v>40000</v>
      </c>
      <c r="E1319" s="80"/>
      <c r="F1319" s="80"/>
      <c r="G1319" s="76" t="s">
        <v>14</v>
      </c>
      <c r="H1319" s="76" t="s">
        <v>15</v>
      </c>
    </row>
    <row r="1320" spans="1:8" ht="15.75" x14ac:dyDescent="0.25">
      <c r="A1320" s="86" t="s">
        <v>2194</v>
      </c>
      <c r="B1320" s="86" t="s">
        <v>4550</v>
      </c>
      <c r="C1320" s="76" t="s">
        <v>547</v>
      </c>
      <c r="D1320" s="118">
        <v>40000</v>
      </c>
      <c r="E1320" s="76"/>
      <c r="F1320" s="76"/>
      <c r="G1320" s="76" t="s">
        <v>14</v>
      </c>
      <c r="H1320" s="76" t="s">
        <v>15</v>
      </c>
    </row>
    <row r="1321" spans="1:8" ht="15.75" x14ac:dyDescent="0.25">
      <c r="A1321" s="79" t="s">
        <v>2883</v>
      </c>
      <c r="B1321" s="79" t="s">
        <v>5242</v>
      </c>
      <c r="C1321" s="80" t="s">
        <v>490</v>
      </c>
      <c r="D1321" s="119">
        <v>40000</v>
      </c>
      <c r="E1321" s="76"/>
      <c r="F1321" s="76"/>
      <c r="G1321" s="80" t="s">
        <v>14</v>
      </c>
      <c r="H1321" s="80" t="s">
        <v>15</v>
      </c>
    </row>
    <row r="1322" spans="1:8" ht="15.75" x14ac:dyDescent="0.25">
      <c r="A1322" s="86" t="s">
        <v>4133</v>
      </c>
      <c r="B1322" s="86" t="s">
        <v>5201</v>
      </c>
      <c r="C1322" s="76" t="s">
        <v>490</v>
      </c>
      <c r="D1322" s="118">
        <v>40000</v>
      </c>
      <c r="E1322" s="76"/>
      <c r="F1322" s="76"/>
      <c r="G1322" s="76" t="s">
        <v>14</v>
      </c>
      <c r="H1322" s="76" t="s">
        <v>15</v>
      </c>
    </row>
    <row r="1323" spans="1:8" ht="15.75" x14ac:dyDescent="0.25">
      <c r="A1323" s="79" t="s">
        <v>1136</v>
      </c>
      <c r="B1323" s="79" t="s">
        <v>4824</v>
      </c>
      <c r="C1323" s="80" t="s">
        <v>2346</v>
      </c>
      <c r="D1323" s="119">
        <v>40000</v>
      </c>
      <c r="E1323" s="76"/>
      <c r="F1323" s="76"/>
      <c r="G1323" s="80" t="s">
        <v>14</v>
      </c>
      <c r="H1323" s="80" t="s">
        <v>15</v>
      </c>
    </row>
    <row r="1324" spans="1:8" ht="15.75" x14ac:dyDescent="0.25">
      <c r="A1324" s="79" t="s">
        <v>1274</v>
      </c>
      <c r="B1324" s="79" t="s">
        <v>4933</v>
      </c>
      <c r="C1324" s="80" t="s">
        <v>1322</v>
      </c>
      <c r="D1324" s="119">
        <v>40000</v>
      </c>
      <c r="E1324" s="76"/>
      <c r="F1324" s="76"/>
      <c r="G1324" s="80" t="s">
        <v>14</v>
      </c>
      <c r="H1324" s="80" t="s">
        <v>15</v>
      </c>
    </row>
    <row r="1325" spans="1:8" ht="15.75" x14ac:dyDescent="0.25">
      <c r="A1325" s="79" t="s">
        <v>2072</v>
      </c>
      <c r="B1325" s="79" t="s">
        <v>4581</v>
      </c>
      <c r="C1325" s="80" t="s">
        <v>625</v>
      </c>
      <c r="D1325" s="119">
        <v>40000</v>
      </c>
      <c r="E1325" s="76"/>
      <c r="F1325" s="76"/>
      <c r="G1325" s="80" t="s">
        <v>14</v>
      </c>
      <c r="H1325" s="80" t="s">
        <v>15</v>
      </c>
    </row>
    <row r="1326" spans="1:8" ht="15.75" x14ac:dyDescent="0.25">
      <c r="A1326" s="79" t="s">
        <v>2217</v>
      </c>
      <c r="B1326" s="79" t="s">
        <v>4671</v>
      </c>
      <c r="C1326" s="80" t="s">
        <v>459</v>
      </c>
      <c r="D1326" s="119">
        <v>40000</v>
      </c>
      <c r="E1326" s="76"/>
      <c r="F1326" s="76"/>
      <c r="G1326" s="80" t="s">
        <v>14</v>
      </c>
      <c r="H1326" s="80" t="s">
        <v>15</v>
      </c>
    </row>
    <row r="1327" spans="1:8" ht="15.75" x14ac:dyDescent="0.25">
      <c r="A1327" s="86" t="s">
        <v>5243</v>
      </c>
      <c r="B1327" s="86" t="s">
        <v>5244</v>
      </c>
      <c r="C1327" s="76" t="s">
        <v>459</v>
      </c>
      <c r="D1327" s="118">
        <v>40000</v>
      </c>
      <c r="E1327" s="76"/>
      <c r="F1327" s="76"/>
      <c r="G1327" s="76" t="s">
        <v>14</v>
      </c>
      <c r="H1327" s="76" t="s">
        <v>15</v>
      </c>
    </row>
    <row r="1328" spans="1:8" ht="15.75" x14ac:dyDescent="0.25">
      <c r="A1328" s="86" t="s">
        <v>3269</v>
      </c>
      <c r="B1328" s="86" t="s">
        <v>5245</v>
      </c>
      <c r="C1328" s="76" t="s">
        <v>459</v>
      </c>
      <c r="D1328" s="118">
        <v>40000</v>
      </c>
      <c r="E1328" s="76"/>
      <c r="F1328" s="76"/>
      <c r="G1328" s="76" t="s">
        <v>14</v>
      </c>
      <c r="H1328" s="76" t="s">
        <v>15</v>
      </c>
    </row>
    <row r="1329" spans="1:8" ht="15.75" x14ac:dyDescent="0.25">
      <c r="A1329" s="86" t="s">
        <v>5246</v>
      </c>
      <c r="B1329" s="86" t="s">
        <v>5247</v>
      </c>
      <c r="C1329" s="76" t="s">
        <v>535</v>
      </c>
      <c r="D1329" s="118">
        <v>40000</v>
      </c>
      <c r="E1329" s="76"/>
      <c r="F1329" s="76"/>
      <c r="G1329" s="76" t="s">
        <v>14</v>
      </c>
      <c r="H1329" s="76" t="s">
        <v>15</v>
      </c>
    </row>
    <row r="1330" spans="1:8" ht="15.75" x14ac:dyDescent="0.25">
      <c r="A1330" s="79" t="s">
        <v>4552</v>
      </c>
      <c r="B1330" s="79" t="s">
        <v>4578</v>
      </c>
      <c r="C1330" s="80" t="s">
        <v>501</v>
      </c>
      <c r="D1330" s="119">
        <v>40000</v>
      </c>
      <c r="E1330" s="76"/>
      <c r="F1330" s="76"/>
      <c r="G1330" s="80" t="s">
        <v>14</v>
      </c>
      <c r="H1330" s="80" t="s">
        <v>7373</v>
      </c>
    </row>
    <row r="1331" spans="1:8" ht="15.75" x14ac:dyDescent="0.25">
      <c r="A1331" s="86" t="s">
        <v>4132</v>
      </c>
      <c r="B1331" s="86" t="s">
        <v>4700</v>
      </c>
      <c r="C1331" s="76" t="s">
        <v>459</v>
      </c>
      <c r="D1331" s="118">
        <v>40000</v>
      </c>
      <c r="E1331" s="80"/>
      <c r="F1331" s="80"/>
      <c r="G1331" s="76" t="s">
        <v>14</v>
      </c>
      <c r="H1331" s="76" t="s">
        <v>121</v>
      </c>
    </row>
    <row r="1332" spans="1:8" ht="15.75" x14ac:dyDescent="0.25">
      <c r="A1332" s="79" t="s">
        <v>2363</v>
      </c>
      <c r="B1332" s="79" t="s">
        <v>4551</v>
      </c>
      <c r="C1332" s="80" t="s">
        <v>163</v>
      </c>
      <c r="D1332" s="119">
        <v>40000</v>
      </c>
      <c r="E1332" s="76"/>
      <c r="F1332" s="76"/>
      <c r="G1332" s="80" t="s">
        <v>59</v>
      </c>
      <c r="H1332" s="80" t="s">
        <v>60</v>
      </c>
    </row>
    <row r="1333" spans="1:8" ht="15.75" x14ac:dyDescent="0.25">
      <c r="A1333" s="79" t="s">
        <v>4124</v>
      </c>
      <c r="B1333" s="79" t="s">
        <v>5248</v>
      </c>
      <c r="C1333" s="80" t="s">
        <v>163</v>
      </c>
      <c r="D1333" s="119">
        <v>40000</v>
      </c>
      <c r="E1333" s="76"/>
      <c r="F1333" s="76"/>
      <c r="G1333" s="80" t="s">
        <v>59</v>
      </c>
      <c r="H1333" s="80" t="s">
        <v>60</v>
      </c>
    </row>
    <row r="1334" spans="1:8" ht="15.75" x14ac:dyDescent="0.25">
      <c r="A1334" s="79" t="s">
        <v>2403</v>
      </c>
      <c r="B1334" s="79" t="s">
        <v>4553</v>
      </c>
      <c r="C1334" s="80" t="s">
        <v>490</v>
      </c>
      <c r="D1334" s="119">
        <v>40000</v>
      </c>
      <c r="E1334" s="76"/>
      <c r="F1334" s="76"/>
      <c r="G1334" s="80" t="s">
        <v>59</v>
      </c>
      <c r="H1334" s="80" t="s">
        <v>60</v>
      </c>
    </row>
    <row r="1335" spans="1:8" ht="15.75" x14ac:dyDescent="0.25">
      <c r="A1335" s="79" t="s">
        <v>548</v>
      </c>
      <c r="B1335" s="79" t="s">
        <v>4940</v>
      </c>
      <c r="C1335" s="80" t="s">
        <v>490</v>
      </c>
      <c r="D1335" s="119">
        <v>40000</v>
      </c>
      <c r="E1335" s="76"/>
      <c r="F1335" s="76"/>
      <c r="G1335" s="80" t="s">
        <v>59</v>
      </c>
      <c r="H1335" s="80" t="s">
        <v>60</v>
      </c>
    </row>
    <row r="1336" spans="1:8" ht="15.75" x14ac:dyDescent="0.25">
      <c r="A1336" s="79" t="s">
        <v>2889</v>
      </c>
      <c r="B1336" s="79" t="s">
        <v>4941</v>
      </c>
      <c r="C1336" s="80" t="s">
        <v>490</v>
      </c>
      <c r="D1336" s="119">
        <v>40000</v>
      </c>
      <c r="E1336" s="76"/>
      <c r="F1336" s="76"/>
      <c r="G1336" s="80" t="s">
        <v>59</v>
      </c>
      <c r="H1336" s="80" t="s">
        <v>60</v>
      </c>
    </row>
    <row r="1337" spans="1:8" ht="15.75" x14ac:dyDescent="0.25">
      <c r="A1337" s="79" t="s">
        <v>2270</v>
      </c>
      <c r="B1337" s="79" t="s">
        <v>4928</v>
      </c>
      <c r="C1337" s="80" t="s">
        <v>1263</v>
      </c>
      <c r="D1337" s="119">
        <v>40000</v>
      </c>
      <c r="E1337" s="119">
        <v>1000</v>
      </c>
      <c r="F1337" s="80"/>
      <c r="G1337" s="80" t="s">
        <v>59</v>
      </c>
      <c r="H1337" s="80" t="s">
        <v>60</v>
      </c>
    </row>
    <row r="1338" spans="1:8" ht="15.75" x14ac:dyDescent="0.25">
      <c r="A1338" s="79" t="s">
        <v>4134</v>
      </c>
      <c r="B1338" s="79" t="s">
        <v>4673</v>
      </c>
      <c r="C1338" s="80" t="s">
        <v>766</v>
      </c>
      <c r="D1338" s="119">
        <v>40000</v>
      </c>
      <c r="E1338" s="76"/>
      <c r="F1338" s="76"/>
      <c r="G1338" s="80" t="s">
        <v>59</v>
      </c>
      <c r="H1338" s="80" t="s">
        <v>60</v>
      </c>
    </row>
    <row r="1339" spans="1:8" ht="15.75" x14ac:dyDescent="0.25">
      <c r="A1339" s="79" t="s">
        <v>401</v>
      </c>
      <c r="B1339" s="79" t="s">
        <v>4675</v>
      </c>
      <c r="C1339" s="80" t="s">
        <v>1104</v>
      </c>
      <c r="D1339" s="119">
        <v>40000</v>
      </c>
      <c r="E1339" s="76"/>
      <c r="F1339" s="76"/>
      <c r="G1339" s="80" t="s">
        <v>59</v>
      </c>
      <c r="H1339" s="80" t="s">
        <v>60</v>
      </c>
    </row>
    <row r="1340" spans="1:8" ht="15.75" x14ac:dyDescent="0.25">
      <c r="A1340" s="79" t="s">
        <v>4476</v>
      </c>
      <c r="B1340" s="79" t="s">
        <v>5249</v>
      </c>
      <c r="C1340" s="80" t="s">
        <v>5082</v>
      </c>
      <c r="D1340" s="119">
        <v>40000</v>
      </c>
      <c r="E1340" s="76"/>
      <c r="F1340" s="76"/>
      <c r="G1340" s="80" t="s">
        <v>59</v>
      </c>
      <c r="H1340" s="80" t="s">
        <v>60</v>
      </c>
    </row>
    <row r="1341" spans="1:8" ht="15.75" x14ac:dyDescent="0.25">
      <c r="A1341" s="79" t="s">
        <v>2331</v>
      </c>
      <c r="B1341" s="79" t="s">
        <v>4580</v>
      </c>
      <c r="C1341" s="80" t="s">
        <v>607</v>
      </c>
      <c r="D1341" s="119">
        <v>40000</v>
      </c>
      <c r="E1341" s="76"/>
      <c r="F1341" s="76"/>
      <c r="G1341" s="80" t="s">
        <v>59</v>
      </c>
      <c r="H1341" s="80" t="s">
        <v>60</v>
      </c>
    </row>
    <row r="1342" spans="1:8" ht="15.75" x14ac:dyDescent="0.25">
      <c r="A1342" s="79" t="s">
        <v>4136</v>
      </c>
      <c r="B1342" s="79" t="s">
        <v>4669</v>
      </c>
      <c r="C1342" s="80" t="s">
        <v>607</v>
      </c>
      <c r="D1342" s="119">
        <v>40000</v>
      </c>
      <c r="E1342" s="76"/>
      <c r="F1342" s="76"/>
      <c r="G1342" s="80" t="s">
        <v>59</v>
      </c>
      <c r="H1342" s="80" t="s">
        <v>60</v>
      </c>
    </row>
    <row r="1343" spans="1:8" ht="15.75" x14ac:dyDescent="0.25">
      <c r="A1343" s="79" t="s">
        <v>5250</v>
      </c>
      <c r="B1343" s="79" t="s">
        <v>5217</v>
      </c>
      <c r="C1343" s="80" t="s">
        <v>459</v>
      </c>
      <c r="D1343" s="119">
        <v>40000</v>
      </c>
      <c r="E1343" s="76"/>
      <c r="F1343" s="76"/>
      <c r="G1343" s="80" t="s">
        <v>59</v>
      </c>
      <c r="H1343" s="80" t="s">
        <v>60</v>
      </c>
    </row>
    <row r="1344" spans="1:8" ht="15.75" x14ac:dyDescent="0.25">
      <c r="A1344" s="79" t="s">
        <v>1423</v>
      </c>
      <c r="B1344" s="79" t="s">
        <v>5251</v>
      </c>
      <c r="C1344" s="80" t="s">
        <v>535</v>
      </c>
      <c r="D1344" s="119">
        <v>40000</v>
      </c>
      <c r="E1344" s="76"/>
      <c r="F1344" s="76"/>
      <c r="G1344" s="80" t="s">
        <v>59</v>
      </c>
      <c r="H1344" s="80" t="s">
        <v>60</v>
      </c>
    </row>
    <row r="1345" spans="1:8" ht="15.75" x14ac:dyDescent="0.25">
      <c r="A1345" s="79" t="s">
        <v>4121</v>
      </c>
      <c r="B1345" s="79" t="s">
        <v>5252</v>
      </c>
      <c r="C1345" s="80" t="s">
        <v>535</v>
      </c>
      <c r="D1345" s="119">
        <v>40000</v>
      </c>
      <c r="E1345" s="76"/>
      <c r="F1345" s="76"/>
      <c r="G1345" s="80" t="s">
        <v>59</v>
      </c>
      <c r="H1345" s="80" t="s">
        <v>60</v>
      </c>
    </row>
    <row r="1346" spans="1:8" ht="15.75" x14ac:dyDescent="0.25">
      <c r="A1346" s="79" t="s">
        <v>4479</v>
      </c>
      <c r="B1346" s="79" t="s">
        <v>5253</v>
      </c>
      <c r="C1346" s="80" t="s">
        <v>4481</v>
      </c>
      <c r="D1346" s="119">
        <v>40000</v>
      </c>
      <c r="E1346" s="76"/>
      <c r="F1346" s="76"/>
      <c r="G1346" s="80" t="s">
        <v>59</v>
      </c>
      <c r="H1346" s="80" t="s">
        <v>60</v>
      </c>
    </row>
    <row r="1347" spans="1:8" ht="15.75" x14ac:dyDescent="0.25">
      <c r="A1347" s="79" t="s">
        <v>2772</v>
      </c>
      <c r="B1347" s="79" t="s">
        <v>4776</v>
      </c>
      <c r="C1347" s="80" t="s">
        <v>4441</v>
      </c>
      <c r="D1347" s="119">
        <v>39988</v>
      </c>
      <c r="E1347" s="80"/>
      <c r="F1347" s="80"/>
      <c r="G1347" s="80" t="s">
        <v>14</v>
      </c>
      <c r="H1347" s="80" t="s">
        <v>15</v>
      </c>
    </row>
    <row r="1348" spans="1:8" ht="15.75" x14ac:dyDescent="0.25">
      <c r="A1348" s="79" t="s">
        <v>209</v>
      </c>
      <c r="B1348" s="79" t="s">
        <v>5254</v>
      </c>
      <c r="C1348" s="80" t="s">
        <v>570</v>
      </c>
      <c r="D1348" s="119">
        <v>39958</v>
      </c>
      <c r="E1348" s="76"/>
      <c r="F1348" s="76"/>
      <c r="G1348" s="80" t="s">
        <v>59</v>
      </c>
      <c r="H1348" s="80" t="s">
        <v>60</v>
      </c>
    </row>
    <row r="1349" spans="1:8" ht="15.75" x14ac:dyDescent="0.25">
      <c r="A1349" s="86" t="s">
        <v>4442</v>
      </c>
      <c r="B1349" s="86" t="s">
        <v>4705</v>
      </c>
      <c r="C1349" s="76" t="s">
        <v>570</v>
      </c>
      <c r="D1349" s="118">
        <v>39904</v>
      </c>
      <c r="E1349" s="76"/>
      <c r="F1349" s="76"/>
      <c r="G1349" s="76" t="s">
        <v>14</v>
      </c>
      <c r="H1349" s="76" t="s">
        <v>15</v>
      </c>
    </row>
    <row r="1350" spans="1:8" ht="15.75" x14ac:dyDescent="0.25">
      <c r="A1350" s="79" t="s">
        <v>420</v>
      </c>
      <c r="B1350" s="79" t="s">
        <v>4566</v>
      </c>
      <c r="C1350" s="80" t="s">
        <v>789</v>
      </c>
      <c r="D1350" s="119">
        <v>39904</v>
      </c>
      <c r="E1350" s="76"/>
      <c r="F1350" s="76"/>
      <c r="G1350" s="80" t="s">
        <v>59</v>
      </c>
      <c r="H1350" s="80" t="s">
        <v>60</v>
      </c>
    </row>
    <row r="1351" spans="1:8" ht="15.75" x14ac:dyDescent="0.25">
      <c r="A1351" s="79" t="s">
        <v>2949</v>
      </c>
      <c r="B1351" s="79" t="s">
        <v>4577</v>
      </c>
      <c r="C1351" s="80" t="s">
        <v>37</v>
      </c>
      <c r="D1351" s="119">
        <v>39904</v>
      </c>
      <c r="E1351" s="76"/>
      <c r="F1351" s="76"/>
      <c r="G1351" s="80" t="s">
        <v>59</v>
      </c>
      <c r="H1351" s="80" t="s">
        <v>60</v>
      </c>
    </row>
    <row r="1352" spans="1:8" ht="15.75" x14ac:dyDescent="0.25">
      <c r="A1352" s="79" t="s">
        <v>2332</v>
      </c>
      <c r="B1352" s="79" t="s">
        <v>5255</v>
      </c>
      <c r="C1352" s="80" t="s">
        <v>2059</v>
      </c>
      <c r="D1352" s="119">
        <v>39904</v>
      </c>
      <c r="E1352" s="76"/>
      <c r="F1352" s="76"/>
      <c r="G1352" s="80" t="s">
        <v>59</v>
      </c>
      <c r="H1352" s="80" t="s">
        <v>60</v>
      </c>
    </row>
    <row r="1353" spans="1:8" ht="15.75" x14ac:dyDescent="0.25">
      <c r="A1353" s="79" t="s">
        <v>1125</v>
      </c>
      <c r="B1353" s="79" t="s">
        <v>5256</v>
      </c>
      <c r="C1353" s="80" t="s">
        <v>2273</v>
      </c>
      <c r="D1353" s="119">
        <v>39831</v>
      </c>
      <c r="E1353" s="76"/>
      <c r="F1353" s="76"/>
      <c r="G1353" s="80" t="s">
        <v>59</v>
      </c>
      <c r="H1353" s="80" t="s">
        <v>60</v>
      </c>
    </row>
    <row r="1354" spans="1:8" ht="15.75" x14ac:dyDescent="0.25">
      <c r="A1354" s="79" t="s">
        <v>5257</v>
      </c>
      <c r="B1354" s="79" t="s">
        <v>4824</v>
      </c>
      <c r="C1354" s="80" t="s">
        <v>297</v>
      </c>
      <c r="D1354" s="119">
        <v>39639</v>
      </c>
      <c r="E1354" s="76"/>
      <c r="F1354" s="76"/>
      <c r="G1354" s="80" t="s">
        <v>14</v>
      </c>
      <c r="H1354" s="80" t="s">
        <v>15</v>
      </c>
    </row>
    <row r="1355" spans="1:8" ht="15.75" x14ac:dyDescent="0.25">
      <c r="A1355" s="79" t="s">
        <v>2502</v>
      </c>
      <c r="B1355" s="79" t="s">
        <v>4780</v>
      </c>
      <c r="C1355" s="80" t="s">
        <v>297</v>
      </c>
      <c r="D1355" s="119">
        <v>39635</v>
      </c>
      <c r="E1355" s="119">
        <v>1200</v>
      </c>
      <c r="F1355" s="80"/>
      <c r="G1355" s="80" t="s">
        <v>14</v>
      </c>
      <c r="H1355" s="80" t="s">
        <v>121</v>
      </c>
    </row>
    <row r="1356" spans="1:8" ht="15.75" x14ac:dyDescent="0.25">
      <c r="A1356" s="86" t="s">
        <v>1969</v>
      </c>
      <c r="B1356" s="86" t="s">
        <v>5258</v>
      </c>
      <c r="C1356" s="76" t="s">
        <v>2490</v>
      </c>
      <c r="D1356" s="118">
        <v>39606</v>
      </c>
      <c r="E1356" s="76"/>
      <c r="F1356" s="76"/>
      <c r="G1356" s="76" t="s">
        <v>14</v>
      </c>
      <c r="H1356" s="76" t="s">
        <v>15</v>
      </c>
    </row>
    <row r="1357" spans="1:8" ht="15.75" x14ac:dyDescent="0.25">
      <c r="A1357" s="79" t="s">
        <v>4443</v>
      </c>
      <c r="B1357" s="79" t="s">
        <v>4613</v>
      </c>
      <c r="C1357" s="80" t="s">
        <v>658</v>
      </c>
      <c r="D1357" s="119">
        <v>39606</v>
      </c>
      <c r="E1357" s="76"/>
      <c r="F1357" s="76"/>
      <c r="G1357" s="80" t="s">
        <v>59</v>
      </c>
      <c r="H1357" s="80" t="s">
        <v>60</v>
      </c>
    </row>
    <row r="1358" spans="1:8" ht="15.75" x14ac:dyDescent="0.25">
      <c r="A1358" s="86" t="s">
        <v>3790</v>
      </c>
      <c r="B1358" s="86" t="s">
        <v>5259</v>
      </c>
      <c r="C1358" s="76" t="s">
        <v>916</v>
      </c>
      <c r="D1358" s="118">
        <v>39578</v>
      </c>
      <c r="E1358" s="76"/>
      <c r="F1358" s="76"/>
      <c r="G1358" s="76" t="s">
        <v>14</v>
      </c>
      <c r="H1358" s="76" t="s">
        <v>15</v>
      </c>
    </row>
    <row r="1359" spans="1:8" ht="15.75" x14ac:dyDescent="0.25">
      <c r="A1359" s="79" t="s">
        <v>989</v>
      </c>
      <c r="B1359" s="79" t="s">
        <v>4882</v>
      </c>
      <c r="C1359" s="80" t="s">
        <v>297</v>
      </c>
      <c r="D1359" s="119">
        <v>39554</v>
      </c>
      <c r="E1359" s="76"/>
      <c r="F1359" s="76"/>
      <c r="G1359" s="80" t="s">
        <v>59</v>
      </c>
      <c r="H1359" s="80" t="s">
        <v>60</v>
      </c>
    </row>
    <row r="1360" spans="1:8" ht="15.75" x14ac:dyDescent="0.25">
      <c r="A1360" s="79" t="s">
        <v>5260</v>
      </c>
      <c r="B1360" s="79" t="s">
        <v>4758</v>
      </c>
      <c r="C1360" s="80" t="s">
        <v>576</v>
      </c>
      <c r="D1360" s="119">
        <v>39500</v>
      </c>
      <c r="E1360" s="76"/>
      <c r="F1360" s="76"/>
      <c r="G1360" s="80" t="s">
        <v>59</v>
      </c>
      <c r="H1360" s="80" t="s">
        <v>60</v>
      </c>
    </row>
    <row r="1361" spans="1:8" ht="15.75" x14ac:dyDescent="0.25">
      <c r="A1361" s="79" t="s">
        <v>2458</v>
      </c>
      <c r="B1361" s="79" t="s">
        <v>4604</v>
      </c>
      <c r="C1361" s="80" t="s">
        <v>297</v>
      </c>
      <c r="D1361" s="119">
        <v>39488</v>
      </c>
      <c r="E1361" s="76"/>
      <c r="F1361" s="76"/>
      <c r="G1361" s="80" t="s">
        <v>59</v>
      </c>
      <c r="H1361" s="80" t="s">
        <v>60</v>
      </c>
    </row>
    <row r="1362" spans="1:8" ht="15.75" x14ac:dyDescent="0.25">
      <c r="A1362" s="79" t="s">
        <v>4485</v>
      </c>
      <c r="B1362" s="79" t="s">
        <v>4614</v>
      </c>
      <c r="C1362" s="80" t="s">
        <v>916</v>
      </c>
      <c r="D1362" s="119">
        <v>39468</v>
      </c>
      <c r="E1362" s="76"/>
      <c r="F1362" s="76"/>
      <c r="G1362" s="80" t="s">
        <v>14</v>
      </c>
      <c r="H1362" s="80" t="s">
        <v>15</v>
      </c>
    </row>
    <row r="1363" spans="1:8" ht="15.75" x14ac:dyDescent="0.25">
      <c r="A1363" s="86" t="s">
        <v>2951</v>
      </c>
      <c r="B1363" s="86" t="s">
        <v>4613</v>
      </c>
      <c r="C1363" s="76" t="s">
        <v>137</v>
      </c>
      <c r="D1363" s="118">
        <v>39433</v>
      </c>
      <c r="E1363" s="76"/>
      <c r="F1363" s="76"/>
      <c r="G1363" s="76" t="s">
        <v>14</v>
      </c>
      <c r="H1363" s="76" t="s">
        <v>15</v>
      </c>
    </row>
    <row r="1364" spans="1:8" ht="15.75" x14ac:dyDescent="0.25">
      <c r="A1364" s="79" t="s">
        <v>5261</v>
      </c>
      <c r="B1364" s="79" t="s">
        <v>4635</v>
      </c>
      <c r="C1364" s="80" t="s">
        <v>570</v>
      </c>
      <c r="D1364" s="119">
        <v>39395</v>
      </c>
      <c r="E1364" s="119">
        <v>5000</v>
      </c>
      <c r="F1364" s="80"/>
      <c r="G1364" s="80" t="s">
        <v>59</v>
      </c>
      <c r="H1364" s="80" t="s">
        <v>60</v>
      </c>
    </row>
    <row r="1365" spans="1:8" ht="15.75" x14ac:dyDescent="0.25">
      <c r="A1365" s="79" t="s">
        <v>2339</v>
      </c>
      <c r="B1365" s="79" t="s">
        <v>4635</v>
      </c>
      <c r="C1365" s="80" t="s">
        <v>2340</v>
      </c>
      <c r="D1365" s="119">
        <v>39393</v>
      </c>
      <c r="E1365" s="76"/>
      <c r="F1365" s="76"/>
      <c r="G1365" s="80" t="s">
        <v>59</v>
      </c>
      <c r="H1365" s="80" t="s">
        <v>60</v>
      </c>
    </row>
    <row r="1366" spans="1:8" ht="15.75" x14ac:dyDescent="0.25">
      <c r="A1366" s="86" t="s">
        <v>4128</v>
      </c>
      <c r="B1366" s="86" t="s">
        <v>5262</v>
      </c>
      <c r="C1366" s="76" t="s">
        <v>508</v>
      </c>
      <c r="D1366" s="118">
        <v>39228</v>
      </c>
      <c r="E1366" s="76"/>
      <c r="F1366" s="76"/>
      <c r="G1366" s="76" t="s">
        <v>14</v>
      </c>
      <c r="H1366" s="76" t="s">
        <v>121</v>
      </c>
    </row>
    <row r="1367" spans="1:8" ht="15.75" x14ac:dyDescent="0.25">
      <c r="A1367" s="79" t="s">
        <v>3769</v>
      </c>
      <c r="B1367" s="79" t="s">
        <v>4957</v>
      </c>
      <c r="C1367" s="80" t="s">
        <v>4441</v>
      </c>
      <c r="D1367" s="119">
        <v>39215</v>
      </c>
      <c r="E1367" s="76"/>
      <c r="F1367" s="76"/>
      <c r="G1367" s="80" t="s">
        <v>59</v>
      </c>
      <c r="H1367" s="80" t="s">
        <v>60</v>
      </c>
    </row>
    <row r="1368" spans="1:8" ht="15.75" x14ac:dyDescent="0.25">
      <c r="A1368" s="86" t="s">
        <v>1944</v>
      </c>
      <c r="B1368" s="86" t="s">
        <v>5263</v>
      </c>
      <c r="C1368" s="76" t="s">
        <v>527</v>
      </c>
      <c r="D1368" s="118">
        <v>39155</v>
      </c>
      <c r="E1368" s="76"/>
      <c r="F1368" s="76"/>
      <c r="G1368" s="76" t="s">
        <v>59</v>
      </c>
      <c r="H1368" s="80" t="s">
        <v>60</v>
      </c>
    </row>
    <row r="1369" spans="1:8" ht="15.75" x14ac:dyDescent="0.25">
      <c r="A1369" s="79" t="s">
        <v>5264</v>
      </c>
      <c r="B1369" s="79" t="s">
        <v>4966</v>
      </c>
      <c r="C1369" s="80" t="s">
        <v>2582</v>
      </c>
      <c r="D1369" s="119">
        <v>39000</v>
      </c>
      <c r="E1369" s="76"/>
      <c r="F1369" s="76"/>
      <c r="G1369" s="80" t="s">
        <v>14</v>
      </c>
      <c r="H1369" s="80" t="s">
        <v>15</v>
      </c>
    </row>
    <row r="1370" spans="1:8" ht="15.75" x14ac:dyDescent="0.25">
      <c r="A1370" s="79" t="s">
        <v>2452</v>
      </c>
      <c r="B1370" s="79" t="s">
        <v>5265</v>
      </c>
      <c r="C1370" s="80" t="s">
        <v>297</v>
      </c>
      <c r="D1370" s="119">
        <v>39000</v>
      </c>
      <c r="E1370" s="76"/>
      <c r="F1370" s="76"/>
      <c r="G1370" s="80" t="s">
        <v>14</v>
      </c>
      <c r="H1370" s="80" t="s">
        <v>15</v>
      </c>
    </row>
    <row r="1371" spans="1:8" ht="15.75" x14ac:dyDescent="0.25">
      <c r="A1371" s="86" t="s">
        <v>614</v>
      </c>
      <c r="B1371" s="86" t="s">
        <v>4867</v>
      </c>
      <c r="C1371" s="76" t="s">
        <v>297</v>
      </c>
      <c r="D1371" s="118">
        <v>39000</v>
      </c>
      <c r="E1371" s="118">
        <v>1200</v>
      </c>
      <c r="F1371" s="76"/>
      <c r="G1371" s="76" t="s">
        <v>59</v>
      </c>
      <c r="H1371" s="76" t="s">
        <v>15</v>
      </c>
    </row>
    <row r="1372" spans="1:8" ht="15.75" x14ac:dyDescent="0.25">
      <c r="A1372" s="79" t="s">
        <v>5246</v>
      </c>
      <c r="B1372" s="79" t="s">
        <v>4638</v>
      </c>
      <c r="C1372" s="80" t="s">
        <v>535</v>
      </c>
      <c r="D1372" s="119">
        <v>39000</v>
      </c>
      <c r="E1372" s="76"/>
      <c r="F1372" s="76"/>
      <c r="G1372" s="80" t="s">
        <v>14</v>
      </c>
      <c r="H1372" s="80" t="s">
        <v>15</v>
      </c>
    </row>
    <row r="1373" spans="1:8" ht="15.75" x14ac:dyDescent="0.25">
      <c r="A1373" s="79" t="s">
        <v>204</v>
      </c>
      <c r="B1373" s="79" t="s">
        <v>5266</v>
      </c>
      <c r="C1373" s="80" t="s">
        <v>535</v>
      </c>
      <c r="D1373" s="119">
        <v>39000</v>
      </c>
      <c r="E1373" s="76"/>
      <c r="F1373" s="76"/>
      <c r="G1373" s="80" t="s">
        <v>59</v>
      </c>
      <c r="H1373" s="80" t="s">
        <v>60</v>
      </c>
    </row>
    <row r="1374" spans="1:8" ht="15.75" x14ac:dyDescent="0.25">
      <c r="A1374" s="79" t="s">
        <v>4491</v>
      </c>
      <c r="B1374" s="79" t="s">
        <v>4637</v>
      </c>
      <c r="C1374" s="80" t="s">
        <v>4897</v>
      </c>
      <c r="D1374" s="119">
        <v>38950</v>
      </c>
      <c r="E1374" s="76"/>
      <c r="F1374" s="76"/>
      <c r="G1374" s="80" t="s">
        <v>14</v>
      </c>
      <c r="H1374" s="80" t="s">
        <v>15</v>
      </c>
    </row>
    <row r="1375" spans="1:8" ht="15.75" x14ac:dyDescent="0.25">
      <c r="A1375" s="79" t="s">
        <v>2025</v>
      </c>
      <c r="B1375" s="79" t="s">
        <v>5267</v>
      </c>
      <c r="C1375" s="80" t="s">
        <v>221</v>
      </c>
      <c r="D1375" s="119">
        <v>38950</v>
      </c>
      <c r="E1375" s="76"/>
      <c r="F1375" s="76"/>
      <c r="G1375" s="80" t="s">
        <v>14</v>
      </c>
      <c r="H1375" s="80" t="s">
        <v>15</v>
      </c>
    </row>
    <row r="1376" spans="1:8" ht="15.75" x14ac:dyDescent="0.25">
      <c r="A1376" s="86" t="s">
        <v>4483</v>
      </c>
      <c r="B1376" s="86" t="s">
        <v>4578</v>
      </c>
      <c r="C1376" s="76" t="s">
        <v>189</v>
      </c>
      <c r="D1376" s="118">
        <v>38884</v>
      </c>
      <c r="E1376" s="76"/>
      <c r="F1376" s="76"/>
      <c r="G1376" s="76" t="s">
        <v>14</v>
      </c>
      <c r="H1376" s="76" t="s">
        <v>15</v>
      </c>
    </row>
    <row r="1377" spans="1:8" ht="15.75" x14ac:dyDescent="0.25">
      <c r="A1377" s="79" t="s">
        <v>1237</v>
      </c>
      <c r="B1377" s="79" t="s">
        <v>5268</v>
      </c>
      <c r="C1377" s="80" t="s">
        <v>916</v>
      </c>
      <c r="D1377" s="119">
        <v>38799</v>
      </c>
      <c r="E1377" s="76"/>
      <c r="F1377" s="76"/>
      <c r="G1377" s="80" t="s">
        <v>14</v>
      </c>
      <c r="H1377" s="80" t="s">
        <v>15</v>
      </c>
    </row>
    <row r="1378" spans="1:8" ht="15.75" x14ac:dyDescent="0.25">
      <c r="A1378" s="79" t="s">
        <v>313</v>
      </c>
      <c r="B1378" s="79" t="s">
        <v>5226</v>
      </c>
      <c r="C1378" s="80" t="s">
        <v>1665</v>
      </c>
      <c r="D1378" s="119">
        <v>38769</v>
      </c>
      <c r="E1378" s="76"/>
      <c r="F1378" s="76"/>
      <c r="G1378" s="80" t="s">
        <v>59</v>
      </c>
      <c r="H1378" s="80" t="s">
        <v>60</v>
      </c>
    </row>
    <row r="1379" spans="1:8" ht="15.75" x14ac:dyDescent="0.25">
      <c r="A1379" s="79" t="s">
        <v>2880</v>
      </c>
      <c r="B1379" s="79" t="s">
        <v>5269</v>
      </c>
      <c r="C1379" s="80" t="s">
        <v>280</v>
      </c>
      <c r="D1379" s="119">
        <v>38698</v>
      </c>
      <c r="E1379" s="76"/>
      <c r="F1379" s="76"/>
      <c r="G1379" s="80" t="s">
        <v>59</v>
      </c>
      <c r="H1379" s="80" t="s">
        <v>60</v>
      </c>
    </row>
    <row r="1380" spans="1:8" ht="15.75" x14ac:dyDescent="0.25">
      <c r="A1380" s="86" t="s">
        <v>2395</v>
      </c>
      <c r="B1380" s="86" t="s">
        <v>4575</v>
      </c>
      <c r="C1380" s="76" t="s">
        <v>37</v>
      </c>
      <c r="D1380" s="118">
        <v>38559</v>
      </c>
      <c r="E1380" s="76"/>
      <c r="F1380" s="76"/>
      <c r="G1380" s="76" t="s">
        <v>14</v>
      </c>
      <c r="H1380" s="76" t="s">
        <v>15</v>
      </c>
    </row>
    <row r="1381" spans="1:8" ht="15.75" x14ac:dyDescent="0.25">
      <c r="A1381" s="79" t="s">
        <v>4494</v>
      </c>
      <c r="B1381" s="79" t="s">
        <v>4558</v>
      </c>
      <c r="C1381" s="80" t="s">
        <v>3880</v>
      </c>
      <c r="D1381" s="119">
        <v>38500</v>
      </c>
      <c r="E1381" s="76"/>
      <c r="F1381" s="76"/>
      <c r="G1381" s="80" t="s">
        <v>14</v>
      </c>
      <c r="H1381" s="80" t="s">
        <v>15</v>
      </c>
    </row>
    <row r="1382" spans="1:8" ht="15.75" x14ac:dyDescent="0.25">
      <c r="A1382" s="79" t="s">
        <v>5270</v>
      </c>
      <c r="B1382" s="79" t="s">
        <v>4943</v>
      </c>
      <c r="C1382" s="80" t="s">
        <v>385</v>
      </c>
      <c r="D1382" s="119">
        <v>38500</v>
      </c>
      <c r="E1382" s="76"/>
      <c r="F1382" s="76"/>
      <c r="G1382" s="80" t="s">
        <v>14</v>
      </c>
      <c r="H1382" s="80" t="s">
        <v>15</v>
      </c>
    </row>
    <row r="1383" spans="1:8" ht="15.75" x14ac:dyDescent="0.25">
      <c r="A1383" s="79" t="s">
        <v>2335</v>
      </c>
      <c r="B1383" s="79" t="s">
        <v>4995</v>
      </c>
      <c r="C1383" s="80" t="s">
        <v>916</v>
      </c>
      <c r="D1383" s="119">
        <v>38438</v>
      </c>
      <c r="E1383" s="76"/>
      <c r="F1383" s="76"/>
      <c r="G1383" s="80" t="s">
        <v>59</v>
      </c>
      <c r="H1383" s="80" t="s">
        <v>60</v>
      </c>
    </row>
    <row r="1384" spans="1:8" ht="15.75" x14ac:dyDescent="0.25">
      <c r="A1384" s="79" t="s">
        <v>2848</v>
      </c>
      <c r="B1384" s="79" t="s">
        <v>5271</v>
      </c>
      <c r="C1384" s="80" t="s">
        <v>1702</v>
      </c>
      <c r="D1384" s="119">
        <v>38380</v>
      </c>
      <c r="E1384" s="76"/>
      <c r="F1384" s="76"/>
      <c r="G1384" s="80" t="s">
        <v>59</v>
      </c>
      <c r="H1384" s="80" t="s">
        <v>60</v>
      </c>
    </row>
    <row r="1385" spans="1:8" ht="15.75" x14ac:dyDescent="0.25">
      <c r="A1385" s="79" t="s">
        <v>1562</v>
      </c>
      <c r="B1385" s="79" t="s">
        <v>5272</v>
      </c>
      <c r="C1385" s="80" t="s">
        <v>1665</v>
      </c>
      <c r="D1385" s="119">
        <v>38372</v>
      </c>
      <c r="E1385" s="76"/>
      <c r="F1385" s="76"/>
      <c r="G1385" s="80" t="s">
        <v>59</v>
      </c>
      <c r="H1385" s="80" t="s">
        <v>60</v>
      </c>
    </row>
    <row r="1386" spans="1:8" ht="15.75" x14ac:dyDescent="0.25">
      <c r="A1386" s="79" t="s">
        <v>2963</v>
      </c>
      <c r="B1386" s="79" t="s">
        <v>4579</v>
      </c>
      <c r="C1386" s="80" t="s">
        <v>493</v>
      </c>
      <c r="D1386" s="119">
        <v>38368</v>
      </c>
      <c r="E1386" s="76"/>
      <c r="F1386" s="76"/>
      <c r="G1386" s="80" t="s">
        <v>59</v>
      </c>
      <c r="H1386" s="80" t="s">
        <v>60</v>
      </c>
    </row>
    <row r="1387" spans="1:8" ht="15.75" x14ac:dyDescent="0.25">
      <c r="A1387" s="79" t="s">
        <v>209</v>
      </c>
      <c r="B1387" s="79" t="s">
        <v>4799</v>
      </c>
      <c r="C1387" s="80" t="s">
        <v>508</v>
      </c>
      <c r="D1387" s="119">
        <v>38198</v>
      </c>
      <c r="E1387" s="76"/>
      <c r="F1387" s="76"/>
      <c r="G1387" s="80" t="s">
        <v>59</v>
      </c>
      <c r="H1387" s="80" t="s">
        <v>60</v>
      </c>
    </row>
    <row r="1388" spans="1:8" ht="15.75" x14ac:dyDescent="0.25">
      <c r="A1388" s="86" t="s">
        <v>2341</v>
      </c>
      <c r="B1388" s="86" t="s">
        <v>4769</v>
      </c>
      <c r="C1388" s="76" t="s">
        <v>508</v>
      </c>
      <c r="D1388" s="118">
        <v>38198</v>
      </c>
      <c r="E1388" s="76"/>
      <c r="F1388" s="76"/>
      <c r="G1388" s="76" t="s">
        <v>59</v>
      </c>
      <c r="H1388" s="80" t="s">
        <v>60</v>
      </c>
    </row>
    <row r="1389" spans="1:8" ht="15.75" x14ac:dyDescent="0.25">
      <c r="A1389" s="86" t="s">
        <v>4128</v>
      </c>
      <c r="B1389" s="86" t="s">
        <v>5273</v>
      </c>
      <c r="C1389" s="76" t="s">
        <v>508</v>
      </c>
      <c r="D1389" s="118">
        <v>38197</v>
      </c>
      <c r="E1389" s="76"/>
      <c r="F1389" s="76"/>
      <c r="G1389" s="76" t="s">
        <v>59</v>
      </c>
      <c r="H1389" s="80" t="s">
        <v>60</v>
      </c>
    </row>
    <row r="1390" spans="1:8" ht="15.75" x14ac:dyDescent="0.25">
      <c r="A1390" s="79" t="s">
        <v>1530</v>
      </c>
      <c r="B1390" s="79" t="s">
        <v>4895</v>
      </c>
      <c r="C1390" s="80" t="s">
        <v>2126</v>
      </c>
      <c r="D1390" s="119">
        <v>38075</v>
      </c>
      <c r="E1390" s="76"/>
      <c r="F1390" s="76"/>
      <c r="G1390" s="80" t="s">
        <v>59</v>
      </c>
      <c r="H1390" s="80" t="s">
        <v>60</v>
      </c>
    </row>
    <row r="1391" spans="1:8" ht="15.75" x14ac:dyDescent="0.25">
      <c r="A1391" s="86" t="s">
        <v>2274</v>
      </c>
      <c r="B1391" s="86" t="s">
        <v>5274</v>
      </c>
      <c r="C1391" s="76" t="s">
        <v>373</v>
      </c>
      <c r="D1391" s="118">
        <v>38047</v>
      </c>
      <c r="E1391" s="76"/>
      <c r="F1391" s="76"/>
      <c r="G1391" s="76" t="s">
        <v>59</v>
      </c>
      <c r="H1391" s="80" t="s">
        <v>60</v>
      </c>
    </row>
    <row r="1392" spans="1:8" ht="15.75" x14ac:dyDescent="0.25">
      <c r="A1392" s="79" t="s">
        <v>2020</v>
      </c>
      <c r="B1392" s="79" t="s">
        <v>5249</v>
      </c>
      <c r="C1392" s="80" t="s">
        <v>514</v>
      </c>
      <c r="D1392" s="119">
        <v>38013</v>
      </c>
      <c r="E1392" s="76"/>
      <c r="F1392" s="76"/>
      <c r="G1392" s="80" t="s">
        <v>59</v>
      </c>
      <c r="H1392" s="80" t="s">
        <v>60</v>
      </c>
    </row>
    <row r="1393" spans="1:8" ht="15.75" x14ac:dyDescent="0.25">
      <c r="A1393" s="79" t="s">
        <v>1237</v>
      </c>
      <c r="B1393" s="79" t="s">
        <v>5275</v>
      </c>
      <c r="C1393" s="80" t="s">
        <v>297</v>
      </c>
      <c r="D1393" s="119">
        <v>38000</v>
      </c>
      <c r="E1393" s="76"/>
      <c r="F1393" s="76"/>
      <c r="G1393" s="80" t="s">
        <v>14</v>
      </c>
      <c r="H1393" s="80" t="s">
        <v>15</v>
      </c>
    </row>
    <row r="1394" spans="1:8" ht="15.75" x14ac:dyDescent="0.25">
      <c r="A1394" s="79" t="s">
        <v>1148</v>
      </c>
      <c r="B1394" s="79" t="s">
        <v>5276</v>
      </c>
      <c r="C1394" s="80" t="s">
        <v>2582</v>
      </c>
      <c r="D1394" s="119">
        <v>38000</v>
      </c>
      <c r="E1394" s="76"/>
      <c r="F1394" s="76"/>
      <c r="G1394" s="80" t="s">
        <v>59</v>
      </c>
      <c r="H1394" s="80" t="s">
        <v>60</v>
      </c>
    </row>
    <row r="1395" spans="1:8" ht="15.75" x14ac:dyDescent="0.25">
      <c r="A1395" s="79" t="s">
        <v>2148</v>
      </c>
      <c r="B1395" s="79" t="s">
        <v>5277</v>
      </c>
      <c r="C1395" s="80" t="s">
        <v>221</v>
      </c>
      <c r="D1395" s="119">
        <v>38000</v>
      </c>
      <c r="E1395" s="76"/>
      <c r="F1395" s="76"/>
      <c r="G1395" s="80" t="s">
        <v>59</v>
      </c>
      <c r="H1395" s="80" t="s">
        <v>60</v>
      </c>
    </row>
    <row r="1396" spans="1:8" ht="15.75" x14ac:dyDescent="0.25">
      <c r="A1396" s="79" t="s">
        <v>2474</v>
      </c>
      <c r="B1396" s="79" t="s">
        <v>5053</v>
      </c>
      <c r="C1396" s="80" t="s">
        <v>435</v>
      </c>
      <c r="D1396" s="119">
        <v>38000</v>
      </c>
      <c r="E1396" s="76"/>
      <c r="F1396" s="76"/>
      <c r="G1396" s="80" t="s">
        <v>59</v>
      </c>
      <c r="H1396" s="80" t="s">
        <v>60</v>
      </c>
    </row>
    <row r="1397" spans="1:8" ht="15.75" x14ac:dyDescent="0.25">
      <c r="A1397" s="79" t="s">
        <v>4151</v>
      </c>
      <c r="B1397" s="79" t="s">
        <v>4933</v>
      </c>
      <c r="C1397" s="80" t="s">
        <v>297</v>
      </c>
      <c r="D1397" s="119">
        <v>38000</v>
      </c>
      <c r="E1397" s="76"/>
      <c r="F1397" s="76"/>
      <c r="G1397" s="80" t="s">
        <v>59</v>
      </c>
      <c r="H1397" s="80" t="s">
        <v>60</v>
      </c>
    </row>
    <row r="1398" spans="1:8" ht="15.75" x14ac:dyDescent="0.25">
      <c r="A1398" s="79" t="s">
        <v>5278</v>
      </c>
      <c r="B1398" s="79" t="s">
        <v>4577</v>
      </c>
      <c r="C1398" s="80" t="s">
        <v>302</v>
      </c>
      <c r="D1398" s="119">
        <v>38000</v>
      </c>
      <c r="E1398" s="76"/>
      <c r="F1398" s="76"/>
      <c r="G1398" s="80" t="s">
        <v>59</v>
      </c>
      <c r="H1398" s="80" t="s">
        <v>60</v>
      </c>
    </row>
    <row r="1399" spans="1:8" ht="15.75" x14ac:dyDescent="0.25">
      <c r="A1399" s="79" t="s">
        <v>1506</v>
      </c>
      <c r="B1399" s="79" t="s">
        <v>4554</v>
      </c>
      <c r="C1399" s="80" t="s">
        <v>261</v>
      </c>
      <c r="D1399" s="119">
        <v>38000</v>
      </c>
      <c r="E1399" s="76"/>
      <c r="F1399" s="76"/>
      <c r="G1399" s="80" t="s">
        <v>59</v>
      </c>
      <c r="H1399" s="80" t="s">
        <v>60</v>
      </c>
    </row>
    <row r="1400" spans="1:8" ht="15.75" x14ac:dyDescent="0.25">
      <c r="A1400" s="86" t="s">
        <v>2074</v>
      </c>
      <c r="B1400" s="86" t="s">
        <v>4622</v>
      </c>
      <c r="C1400" s="76" t="s">
        <v>2582</v>
      </c>
      <c r="D1400" s="118">
        <v>37926</v>
      </c>
      <c r="E1400" s="80"/>
      <c r="F1400" s="80"/>
      <c r="G1400" s="76" t="s">
        <v>14</v>
      </c>
      <c r="H1400" s="76" t="s">
        <v>15</v>
      </c>
    </row>
    <row r="1401" spans="1:8" ht="15.75" x14ac:dyDescent="0.25">
      <c r="A1401" s="79" t="s">
        <v>3855</v>
      </c>
      <c r="B1401" s="79" t="s">
        <v>4752</v>
      </c>
      <c r="C1401" s="80" t="s">
        <v>385</v>
      </c>
      <c r="D1401" s="119">
        <v>37926</v>
      </c>
      <c r="E1401" s="76"/>
      <c r="F1401" s="76"/>
      <c r="G1401" s="80" t="s">
        <v>14</v>
      </c>
      <c r="H1401" s="80" t="s">
        <v>7373</v>
      </c>
    </row>
    <row r="1402" spans="1:8" ht="15.75" x14ac:dyDescent="0.25">
      <c r="A1402" s="86" t="s">
        <v>4504</v>
      </c>
      <c r="B1402" s="86" t="s">
        <v>4606</v>
      </c>
      <c r="C1402" s="76" t="s">
        <v>385</v>
      </c>
      <c r="D1402" s="118">
        <v>37926</v>
      </c>
      <c r="E1402" s="76"/>
      <c r="F1402" s="76"/>
      <c r="G1402" s="76" t="s">
        <v>59</v>
      </c>
      <c r="H1402" s="80" t="s">
        <v>60</v>
      </c>
    </row>
    <row r="1403" spans="1:8" ht="15.75" x14ac:dyDescent="0.25">
      <c r="A1403" s="79" t="s">
        <v>5279</v>
      </c>
      <c r="B1403" s="79" t="s">
        <v>4551</v>
      </c>
      <c r="C1403" s="80" t="s">
        <v>385</v>
      </c>
      <c r="D1403" s="119">
        <v>37926</v>
      </c>
      <c r="E1403" s="76"/>
      <c r="F1403" s="76"/>
      <c r="G1403" s="80" t="s">
        <v>59</v>
      </c>
      <c r="H1403" s="80" t="s">
        <v>60</v>
      </c>
    </row>
    <row r="1404" spans="1:8" ht="15.75" x14ac:dyDescent="0.25">
      <c r="A1404" s="79" t="s">
        <v>2301</v>
      </c>
      <c r="B1404" s="79" t="s">
        <v>4939</v>
      </c>
      <c r="C1404" s="80" t="s">
        <v>916</v>
      </c>
      <c r="D1404" s="119">
        <v>37906</v>
      </c>
      <c r="E1404" s="76"/>
      <c r="F1404" s="76"/>
      <c r="G1404" s="80" t="s">
        <v>14</v>
      </c>
      <c r="H1404" s="80" t="s">
        <v>7373</v>
      </c>
    </row>
    <row r="1405" spans="1:8" ht="15.75" x14ac:dyDescent="0.25">
      <c r="A1405" s="79" t="s">
        <v>2335</v>
      </c>
      <c r="B1405" s="79" t="s">
        <v>5208</v>
      </c>
      <c r="C1405" s="80" t="s">
        <v>916</v>
      </c>
      <c r="D1405" s="119">
        <v>37906</v>
      </c>
      <c r="E1405" s="76"/>
      <c r="F1405" s="76"/>
      <c r="G1405" s="80" t="s">
        <v>59</v>
      </c>
      <c r="H1405" s="80" t="s">
        <v>60</v>
      </c>
    </row>
    <row r="1406" spans="1:8" ht="15.75" x14ac:dyDescent="0.25">
      <c r="A1406" s="79" t="s">
        <v>2953</v>
      </c>
      <c r="B1406" s="79" t="s">
        <v>4595</v>
      </c>
      <c r="C1406" s="80" t="s">
        <v>37</v>
      </c>
      <c r="D1406" s="119">
        <v>37864</v>
      </c>
      <c r="E1406" s="76"/>
      <c r="F1406" s="76"/>
      <c r="G1406" s="80" t="s">
        <v>14</v>
      </c>
      <c r="H1406" s="80" t="s">
        <v>15</v>
      </c>
    </row>
    <row r="1407" spans="1:8" ht="15.75" x14ac:dyDescent="0.25">
      <c r="A1407" s="86" t="s">
        <v>2229</v>
      </c>
      <c r="B1407" s="86" t="s">
        <v>4681</v>
      </c>
      <c r="C1407" s="76" t="s">
        <v>280</v>
      </c>
      <c r="D1407" s="118">
        <v>37823</v>
      </c>
      <c r="E1407" s="76"/>
      <c r="F1407" s="76"/>
      <c r="G1407" s="76" t="s">
        <v>14</v>
      </c>
      <c r="H1407" s="76" t="s">
        <v>15</v>
      </c>
    </row>
    <row r="1408" spans="1:8" ht="15.75" x14ac:dyDescent="0.25">
      <c r="A1408" s="86" t="s">
        <v>2385</v>
      </c>
      <c r="B1408" s="86" t="s">
        <v>4731</v>
      </c>
      <c r="C1408" s="76" t="s">
        <v>916</v>
      </c>
      <c r="D1408" s="118">
        <v>37720</v>
      </c>
      <c r="E1408" s="76"/>
      <c r="F1408" s="76"/>
      <c r="G1408" s="76" t="s">
        <v>14</v>
      </c>
      <c r="H1408" s="76" t="s">
        <v>15</v>
      </c>
    </row>
    <row r="1409" spans="1:8" ht="15.75" x14ac:dyDescent="0.25">
      <c r="A1409" s="79" t="s">
        <v>3754</v>
      </c>
      <c r="B1409" s="79" t="s">
        <v>4553</v>
      </c>
      <c r="C1409" s="80" t="s">
        <v>385</v>
      </c>
      <c r="D1409" s="119">
        <v>37694</v>
      </c>
      <c r="E1409" s="76"/>
      <c r="F1409" s="76"/>
      <c r="G1409" s="80" t="s">
        <v>59</v>
      </c>
      <c r="H1409" s="80" t="s">
        <v>60</v>
      </c>
    </row>
    <row r="1410" spans="1:8" ht="15.75" x14ac:dyDescent="0.25">
      <c r="A1410" s="79" t="s">
        <v>2376</v>
      </c>
      <c r="B1410" s="79" t="s">
        <v>4638</v>
      </c>
      <c r="C1410" s="80" t="s">
        <v>2582</v>
      </c>
      <c r="D1410" s="119">
        <v>37500</v>
      </c>
      <c r="E1410" s="76"/>
      <c r="F1410" s="76"/>
      <c r="G1410" s="80" t="s">
        <v>59</v>
      </c>
      <c r="H1410" s="80" t="s">
        <v>60</v>
      </c>
    </row>
    <row r="1411" spans="1:8" ht="15.75" x14ac:dyDescent="0.25">
      <c r="A1411" s="79" t="s">
        <v>1731</v>
      </c>
      <c r="B1411" s="79" t="s">
        <v>4824</v>
      </c>
      <c r="C1411" s="80" t="s">
        <v>280</v>
      </c>
      <c r="D1411" s="119">
        <v>37496</v>
      </c>
      <c r="E1411" s="76"/>
      <c r="F1411" s="76"/>
      <c r="G1411" s="80" t="s">
        <v>14</v>
      </c>
      <c r="H1411" s="80" t="s">
        <v>15</v>
      </c>
    </row>
    <row r="1412" spans="1:8" ht="15.75" x14ac:dyDescent="0.25">
      <c r="A1412" s="79" t="s">
        <v>2130</v>
      </c>
      <c r="B1412" s="79" t="s">
        <v>4880</v>
      </c>
      <c r="C1412" s="80" t="s">
        <v>505</v>
      </c>
      <c r="D1412" s="119">
        <v>37462</v>
      </c>
      <c r="E1412" s="76"/>
      <c r="F1412" s="76"/>
      <c r="G1412" s="80" t="s">
        <v>14</v>
      </c>
      <c r="H1412" s="80" t="s">
        <v>15</v>
      </c>
    </row>
    <row r="1413" spans="1:8" ht="15.75" x14ac:dyDescent="0.25">
      <c r="A1413" s="79" t="s">
        <v>5280</v>
      </c>
      <c r="B1413" s="79" t="s">
        <v>4866</v>
      </c>
      <c r="C1413" s="80" t="s">
        <v>690</v>
      </c>
      <c r="D1413" s="119">
        <v>37454</v>
      </c>
      <c r="E1413" s="76"/>
      <c r="F1413" s="76"/>
      <c r="G1413" s="80" t="s">
        <v>14</v>
      </c>
      <c r="H1413" s="80" t="s">
        <v>7373</v>
      </c>
    </row>
    <row r="1414" spans="1:8" ht="15.75" x14ac:dyDescent="0.25">
      <c r="A1414" s="79" t="s">
        <v>5281</v>
      </c>
      <c r="B1414" s="79" t="s">
        <v>4569</v>
      </c>
      <c r="C1414" s="80" t="s">
        <v>690</v>
      </c>
      <c r="D1414" s="119">
        <v>37454</v>
      </c>
      <c r="E1414" s="76"/>
      <c r="F1414" s="76"/>
      <c r="G1414" s="80" t="s">
        <v>59</v>
      </c>
      <c r="H1414" s="80" t="s">
        <v>60</v>
      </c>
    </row>
    <row r="1415" spans="1:8" ht="15.75" x14ac:dyDescent="0.25">
      <c r="A1415" s="79" t="s">
        <v>4505</v>
      </c>
      <c r="B1415" s="79" t="s">
        <v>4796</v>
      </c>
      <c r="C1415" s="80" t="s">
        <v>916</v>
      </c>
      <c r="D1415" s="119">
        <v>37403</v>
      </c>
      <c r="E1415" s="76"/>
      <c r="F1415" s="76"/>
      <c r="G1415" s="80" t="s">
        <v>14</v>
      </c>
      <c r="H1415" s="80" t="s">
        <v>15</v>
      </c>
    </row>
    <row r="1416" spans="1:8" ht="15.75" x14ac:dyDescent="0.25">
      <c r="A1416" s="79" t="s">
        <v>1844</v>
      </c>
      <c r="B1416" s="79" t="s">
        <v>4584</v>
      </c>
      <c r="C1416" s="80" t="s">
        <v>1072</v>
      </c>
      <c r="D1416" s="119">
        <v>37394</v>
      </c>
      <c r="E1416" s="76"/>
      <c r="F1416" s="76"/>
      <c r="G1416" s="80" t="s">
        <v>14</v>
      </c>
      <c r="H1416" s="80" t="s">
        <v>15</v>
      </c>
    </row>
    <row r="1417" spans="1:8" ht="15.75" x14ac:dyDescent="0.25">
      <c r="A1417" s="79" t="s">
        <v>5282</v>
      </c>
      <c r="B1417" s="79" t="s">
        <v>4821</v>
      </c>
      <c r="C1417" s="80" t="s">
        <v>1490</v>
      </c>
      <c r="D1417" s="119">
        <v>37394</v>
      </c>
      <c r="E1417" s="76"/>
      <c r="F1417" s="76"/>
      <c r="G1417" s="80" t="s">
        <v>14</v>
      </c>
      <c r="H1417" s="80" t="s">
        <v>15</v>
      </c>
    </row>
    <row r="1418" spans="1:8" ht="15.75" x14ac:dyDescent="0.25">
      <c r="A1418" s="79" t="s">
        <v>3806</v>
      </c>
      <c r="B1418" s="79" t="s">
        <v>4877</v>
      </c>
      <c r="C1418" s="80" t="s">
        <v>1490</v>
      </c>
      <c r="D1418" s="119">
        <v>37394</v>
      </c>
      <c r="E1418" s="76"/>
      <c r="F1418" s="76"/>
      <c r="G1418" s="80" t="s">
        <v>59</v>
      </c>
      <c r="H1418" s="80" t="s">
        <v>60</v>
      </c>
    </row>
    <row r="1419" spans="1:8" ht="15.75" x14ac:dyDescent="0.25">
      <c r="A1419" s="79" t="s">
        <v>4464</v>
      </c>
      <c r="B1419" s="79" t="s">
        <v>4577</v>
      </c>
      <c r="C1419" s="80" t="s">
        <v>1490</v>
      </c>
      <c r="D1419" s="119">
        <v>37394</v>
      </c>
      <c r="E1419" s="76"/>
      <c r="F1419" s="76"/>
      <c r="G1419" s="80" t="s">
        <v>59</v>
      </c>
      <c r="H1419" s="80" t="s">
        <v>60</v>
      </c>
    </row>
    <row r="1420" spans="1:8" ht="15.75" x14ac:dyDescent="0.25">
      <c r="A1420" s="79" t="s">
        <v>1728</v>
      </c>
      <c r="B1420" s="79" t="s">
        <v>4598</v>
      </c>
      <c r="C1420" s="80" t="s">
        <v>1490</v>
      </c>
      <c r="D1420" s="119">
        <v>37394</v>
      </c>
      <c r="E1420" s="76"/>
      <c r="F1420" s="76"/>
      <c r="G1420" s="80" t="s">
        <v>59</v>
      </c>
      <c r="H1420" s="80" t="s">
        <v>60</v>
      </c>
    </row>
    <row r="1421" spans="1:8" ht="15.75" x14ac:dyDescent="0.25">
      <c r="A1421" s="79" t="s">
        <v>2979</v>
      </c>
      <c r="B1421" s="79" t="s">
        <v>4734</v>
      </c>
      <c r="C1421" s="80" t="s">
        <v>1326</v>
      </c>
      <c r="D1421" s="119">
        <v>37370</v>
      </c>
      <c r="E1421" s="76"/>
      <c r="F1421" s="76"/>
      <c r="G1421" s="80" t="s">
        <v>14</v>
      </c>
      <c r="H1421" s="80" t="s">
        <v>15</v>
      </c>
    </row>
    <row r="1422" spans="1:8" ht="15.75" x14ac:dyDescent="0.25">
      <c r="A1422" s="79" t="s">
        <v>2123</v>
      </c>
      <c r="B1422" s="79" t="s">
        <v>4983</v>
      </c>
      <c r="C1422" s="80" t="s">
        <v>1476</v>
      </c>
      <c r="D1422" s="119">
        <v>37352</v>
      </c>
      <c r="E1422" s="76"/>
      <c r="F1422" s="76"/>
      <c r="G1422" s="80" t="s">
        <v>14</v>
      </c>
      <c r="H1422" s="80" t="s">
        <v>15</v>
      </c>
    </row>
    <row r="1423" spans="1:8" ht="15.75" x14ac:dyDescent="0.25">
      <c r="A1423" s="79" t="s">
        <v>773</v>
      </c>
      <c r="B1423" s="79" t="s">
        <v>5283</v>
      </c>
      <c r="C1423" s="80" t="s">
        <v>189</v>
      </c>
      <c r="D1423" s="119">
        <v>37260</v>
      </c>
      <c r="E1423" s="76"/>
      <c r="F1423" s="76"/>
      <c r="G1423" s="80" t="s">
        <v>14</v>
      </c>
      <c r="H1423" s="80" t="s">
        <v>15</v>
      </c>
    </row>
    <row r="1424" spans="1:8" ht="15.75" x14ac:dyDescent="0.25">
      <c r="A1424" s="86" t="s">
        <v>4500</v>
      </c>
      <c r="B1424" s="86" t="s">
        <v>4557</v>
      </c>
      <c r="C1424" s="76" t="s">
        <v>1322</v>
      </c>
      <c r="D1424" s="118">
        <v>37250</v>
      </c>
      <c r="E1424" s="76"/>
      <c r="F1424" s="76"/>
      <c r="G1424" s="76" t="s">
        <v>59</v>
      </c>
      <c r="H1424" s="80" t="s">
        <v>60</v>
      </c>
    </row>
    <row r="1425" spans="1:8" ht="15.75" x14ac:dyDescent="0.25">
      <c r="A1425" s="79" t="s">
        <v>2300</v>
      </c>
      <c r="B1425" s="79" t="s">
        <v>4905</v>
      </c>
      <c r="C1425" s="80" t="s">
        <v>297</v>
      </c>
      <c r="D1425" s="119">
        <v>37103</v>
      </c>
      <c r="E1425" s="119">
        <v>1200</v>
      </c>
      <c r="F1425" s="80"/>
      <c r="G1425" s="80" t="s">
        <v>59</v>
      </c>
      <c r="H1425" s="80" t="s">
        <v>60</v>
      </c>
    </row>
    <row r="1426" spans="1:8" ht="15.75" x14ac:dyDescent="0.25">
      <c r="A1426" s="86" t="s">
        <v>1728</v>
      </c>
      <c r="B1426" s="86" t="s">
        <v>5284</v>
      </c>
      <c r="C1426" s="76" t="s">
        <v>623</v>
      </c>
      <c r="D1426" s="118">
        <v>37084</v>
      </c>
      <c r="E1426" s="76"/>
      <c r="F1426" s="76"/>
      <c r="G1426" s="76" t="s">
        <v>59</v>
      </c>
      <c r="H1426" s="80" t="s">
        <v>60</v>
      </c>
    </row>
    <row r="1427" spans="1:8" ht="15.75" x14ac:dyDescent="0.25">
      <c r="A1427" s="79" t="s">
        <v>2492</v>
      </c>
      <c r="B1427" s="79" t="s">
        <v>5053</v>
      </c>
      <c r="C1427" s="80" t="s">
        <v>916</v>
      </c>
      <c r="D1427" s="119">
        <v>37000</v>
      </c>
      <c r="E1427" s="76"/>
      <c r="F1427" s="76"/>
      <c r="G1427" s="80" t="s">
        <v>14</v>
      </c>
      <c r="H1427" s="80" t="s">
        <v>15</v>
      </c>
    </row>
    <row r="1428" spans="1:8" ht="15.75" x14ac:dyDescent="0.25">
      <c r="A1428" s="79" t="s">
        <v>2222</v>
      </c>
      <c r="B1428" s="79" t="s">
        <v>5285</v>
      </c>
      <c r="C1428" s="80" t="s">
        <v>916</v>
      </c>
      <c r="D1428" s="119">
        <v>37000</v>
      </c>
      <c r="E1428" s="76"/>
      <c r="F1428" s="76"/>
      <c r="G1428" s="80" t="s">
        <v>14</v>
      </c>
      <c r="H1428" s="80" t="s">
        <v>15</v>
      </c>
    </row>
    <row r="1429" spans="1:8" ht="15.75" x14ac:dyDescent="0.25">
      <c r="A1429" s="79" t="s">
        <v>2222</v>
      </c>
      <c r="B1429" s="79" t="s">
        <v>4835</v>
      </c>
      <c r="C1429" s="80" t="s">
        <v>916</v>
      </c>
      <c r="D1429" s="119">
        <v>37000</v>
      </c>
      <c r="E1429" s="76"/>
      <c r="F1429" s="76"/>
      <c r="G1429" s="80" t="s">
        <v>14</v>
      </c>
      <c r="H1429" s="80" t="s">
        <v>15</v>
      </c>
    </row>
    <row r="1430" spans="1:8" ht="15.75" x14ac:dyDescent="0.25">
      <c r="A1430" s="79" t="s">
        <v>5286</v>
      </c>
      <c r="B1430" s="79" t="s">
        <v>5287</v>
      </c>
      <c r="C1430" s="80" t="s">
        <v>916</v>
      </c>
      <c r="D1430" s="119">
        <v>37000</v>
      </c>
      <c r="E1430" s="76"/>
      <c r="F1430" s="76"/>
      <c r="G1430" s="80" t="s">
        <v>14</v>
      </c>
      <c r="H1430" s="80" t="s">
        <v>15</v>
      </c>
    </row>
    <row r="1431" spans="1:8" ht="15.75" x14ac:dyDescent="0.25">
      <c r="A1431" s="79" t="s">
        <v>4508</v>
      </c>
      <c r="B1431" s="79" t="s">
        <v>4731</v>
      </c>
      <c r="C1431" s="80" t="s">
        <v>916</v>
      </c>
      <c r="D1431" s="119">
        <v>37000</v>
      </c>
      <c r="E1431" s="80"/>
      <c r="F1431" s="80"/>
      <c r="G1431" s="80" t="s">
        <v>14</v>
      </c>
      <c r="H1431" s="80" t="s">
        <v>15</v>
      </c>
    </row>
    <row r="1432" spans="1:8" ht="15.75" x14ac:dyDescent="0.25">
      <c r="A1432" s="79" t="s">
        <v>5288</v>
      </c>
      <c r="B1432" s="79" t="s">
        <v>4704</v>
      </c>
      <c r="C1432" s="80" t="s">
        <v>916</v>
      </c>
      <c r="D1432" s="119">
        <v>37000</v>
      </c>
      <c r="E1432" s="76"/>
      <c r="F1432" s="76"/>
      <c r="G1432" s="80" t="s">
        <v>14</v>
      </c>
      <c r="H1432" s="80" t="s">
        <v>15</v>
      </c>
    </row>
    <row r="1433" spans="1:8" ht="15.75" x14ac:dyDescent="0.25">
      <c r="A1433" s="79" t="s">
        <v>604</v>
      </c>
      <c r="B1433" s="79" t="s">
        <v>5289</v>
      </c>
      <c r="C1433" s="80" t="s">
        <v>916</v>
      </c>
      <c r="D1433" s="119">
        <v>37000</v>
      </c>
      <c r="E1433" s="76"/>
      <c r="F1433" s="76"/>
      <c r="G1433" s="80" t="s">
        <v>14</v>
      </c>
      <c r="H1433" s="80" t="s">
        <v>15</v>
      </c>
    </row>
    <row r="1434" spans="1:8" ht="15.75" x14ac:dyDescent="0.25">
      <c r="A1434" s="79" t="s">
        <v>5290</v>
      </c>
      <c r="B1434" s="79" t="s">
        <v>4731</v>
      </c>
      <c r="C1434" s="80" t="s">
        <v>916</v>
      </c>
      <c r="D1434" s="119">
        <v>37000</v>
      </c>
      <c r="E1434" s="80"/>
      <c r="F1434" s="80"/>
      <c r="G1434" s="80" t="s">
        <v>14</v>
      </c>
      <c r="H1434" s="80" t="s">
        <v>15</v>
      </c>
    </row>
    <row r="1435" spans="1:8" ht="15.75" x14ac:dyDescent="0.25">
      <c r="A1435" s="86" t="s">
        <v>5291</v>
      </c>
      <c r="B1435" s="86" t="s">
        <v>1265</v>
      </c>
      <c r="C1435" s="76" t="s">
        <v>916</v>
      </c>
      <c r="D1435" s="118">
        <v>37000</v>
      </c>
      <c r="E1435" s="76"/>
      <c r="F1435" s="76"/>
      <c r="G1435" s="76" t="s">
        <v>14</v>
      </c>
      <c r="H1435" s="76" t="s">
        <v>15</v>
      </c>
    </row>
    <row r="1436" spans="1:8" ht="15.75" x14ac:dyDescent="0.25">
      <c r="A1436" s="79" t="s">
        <v>4158</v>
      </c>
      <c r="B1436" s="79" t="s">
        <v>5069</v>
      </c>
      <c r="C1436" s="80" t="s">
        <v>916</v>
      </c>
      <c r="D1436" s="119">
        <v>37000</v>
      </c>
      <c r="E1436" s="76"/>
      <c r="F1436" s="76"/>
      <c r="G1436" s="80" t="s">
        <v>14</v>
      </c>
      <c r="H1436" s="80" t="s">
        <v>15</v>
      </c>
    </row>
    <row r="1437" spans="1:8" ht="15.75" x14ac:dyDescent="0.25">
      <c r="A1437" s="79" t="s">
        <v>4509</v>
      </c>
      <c r="B1437" s="79" t="s">
        <v>4751</v>
      </c>
      <c r="C1437" s="80" t="s">
        <v>189</v>
      </c>
      <c r="D1437" s="119">
        <v>37000</v>
      </c>
      <c r="E1437" s="76"/>
      <c r="F1437" s="76"/>
      <c r="G1437" s="80" t="s">
        <v>14</v>
      </c>
      <c r="H1437" s="80" t="s">
        <v>15</v>
      </c>
    </row>
    <row r="1438" spans="1:8" ht="15.75" x14ac:dyDescent="0.25">
      <c r="A1438" s="79" t="s">
        <v>4506</v>
      </c>
      <c r="B1438" s="79" t="s">
        <v>4882</v>
      </c>
      <c r="C1438" s="80" t="s">
        <v>2582</v>
      </c>
      <c r="D1438" s="119">
        <v>37000</v>
      </c>
      <c r="E1438" s="76"/>
      <c r="F1438" s="76"/>
      <c r="G1438" s="80" t="s">
        <v>59</v>
      </c>
      <c r="H1438" s="80" t="s">
        <v>60</v>
      </c>
    </row>
    <row r="1439" spans="1:8" ht="15.75" x14ac:dyDescent="0.25">
      <c r="A1439" s="79" t="s">
        <v>3792</v>
      </c>
      <c r="B1439" s="79" t="s">
        <v>4900</v>
      </c>
      <c r="C1439" s="80" t="s">
        <v>221</v>
      </c>
      <c r="D1439" s="119">
        <v>37000</v>
      </c>
      <c r="E1439" s="76"/>
      <c r="F1439" s="76"/>
      <c r="G1439" s="80" t="s">
        <v>59</v>
      </c>
      <c r="H1439" s="80" t="s">
        <v>60</v>
      </c>
    </row>
    <row r="1440" spans="1:8" ht="15.75" x14ac:dyDescent="0.25">
      <c r="A1440" s="79" t="s">
        <v>2507</v>
      </c>
      <c r="B1440" s="79" t="s">
        <v>4572</v>
      </c>
      <c r="C1440" s="80" t="s">
        <v>916</v>
      </c>
      <c r="D1440" s="119">
        <v>37000</v>
      </c>
      <c r="E1440" s="76"/>
      <c r="F1440" s="76"/>
      <c r="G1440" s="80" t="s">
        <v>59</v>
      </c>
      <c r="H1440" s="80" t="s">
        <v>60</v>
      </c>
    </row>
    <row r="1441" spans="1:8" ht="15.75" x14ac:dyDescent="0.25">
      <c r="A1441" s="79" t="s">
        <v>2508</v>
      </c>
      <c r="B1441" s="79" t="s">
        <v>4602</v>
      </c>
      <c r="C1441" s="80" t="s">
        <v>916</v>
      </c>
      <c r="D1441" s="119">
        <v>37000</v>
      </c>
      <c r="E1441" s="76"/>
      <c r="F1441" s="76"/>
      <c r="G1441" s="80" t="s">
        <v>59</v>
      </c>
      <c r="H1441" s="80" t="s">
        <v>60</v>
      </c>
    </row>
    <row r="1442" spans="1:8" ht="15.75" x14ac:dyDescent="0.25">
      <c r="A1442" s="79" t="s">
        <v>4507</v>
      </c>
      <c r="B1442" s="79" t="s">
        <v>4969</v>
      </c>
      <c r="C1442" s="80" t="s">
        <v>916</v>
      </c>
      <c r="D1442" s="119">
        <v>37000</v>
      </c>
      <c r="E1442" s="76"/>
      <c r="F1442" s="76"/>
      <c r="G1442" s="80" t="s">
        <v>59</v>
      </c>
      <c r="H1442" s="80" t="s">
        <v>60</v>
      </c>
    </row>
    <row r="1443" spans="1:8" ht="15.75" x14ac:dyDescent="0.25">
      <c r="A1443" s="86" t="s">
        <v>1922</v>
      </c>
      <c r="B1443" s="86" t="s">
        <v>5292</v>
      </c>
      <c r="C1443" s="76" t="s">
        <v>916</v>
      </c>
      <c r="D1443" s="118">
        <v>37000</v>
      </c>
      <c r="E1443" s="76"/>
      <c r="F1443" s="76"/>
      <c r="G1443" s="76" t="s">
        <v>59</v>
      </c>
      <c r="H1443" s="80" t="s">
        <v>60</v>
      </c>
    </row>
    <row r="1444" spans="1:8" ht="15.75" x14ac:dyDescent="0.25">
      <c r="A1444" s="79" t="s">
        <v>5293</v>
      </c>
      <c r="B1444" s="79" t="s">
        <v>4575</v>
      </c>
      <c r="C1444" s="80" t="s">
        <v>916</v>
      </c>
      <c r="D1444" s="119">
        <v>37000</v>
      </c>
      <c r="E1444" s="76"/>
      <c r="F1444" s="76"/>
      <c r="G1444" s="80" t="s">
        <v>59</v>
      </c>
      <c r="H1444" s="80" t="s">
        <v>60</v>
      </c>
    </row>
    <row r="1445" spans="1:8" ht="15.75" x14ac:dyDescent="0.25">
      <c r="A1445" s="86" t="s">
        <v>4157</v>
      </c>
      <c r="B1445" s="86" t="s">
        <v>4642</v>
      </c>
      <c r="C1445" s="76" t="s">
        <v>916</v>
      </c>
      <c r="D1445" s="118">
        <v>37000</v>
      </c>
      <c r="E1445" s="76"/>
      <c r="F1445" s="76"/>
      <c r="G1445" s="76" t="s">
        <v>59</v>
      </c>
      <c r="H1445" s="80" t="s">
        <v>60</v>
      </c>
    </row>
    <row r="1446" spans="1:8" ht="15.75" x14ac:dyDescent="0.25">
      <c r="A1446" s="79" t="s">
        <v>5294</v>
      </c>
      <c r="B1446" s="79" t="s">
        <v>4796</v>
      </c>
      <c r="C1446" s="80" t="s">
        <v>508</v>
      </c>
      <c r="D1446" s="119">
        <v>36933</v>
      </c>
      <c r="E1446" s="76"/>
      <c r="F1446" s="76"/>
      <c r="G1446" s="80" t="s">
        <v>59</v>
      </c>
      <c r="H1446" s="80" t="s">
        <v>60</v>
      </c>
    </row>
    <row r="1447" spans="1:8" ht="15.75" x14ac:dyDescent="0.25">
      <c r="A1447" s="79" t="s">
        <v>2244</v>
      </c>
      <c r="B1447" s="79" t="s">
        <v>4665</v>
      </c>
      <c r="C1447" s="80" t="s">
        <v>410</v>
      </c>
      <c r="D1447" s="119">
        <v>36900</v>
      </c>
      <c r="E1447" s="76"/>
      <c r="F1447" s="76"/>
      <c r="G1447" s="80" t="s">
        <v>59</v>
      </c>
      <c r="H1447" s="80" t="s">
        <v>60</v>
      </c>
    </row>
    <row r="1448" spans="1:8" ht="15.75" x14ac:dyDescent="0.25">
      <c r="A1448" s="79" t="s">
        <v>2175</v>
      </c>
      <c r="B1448" s="79" t="s">
        <v>4999</v>
      </c>
      <c r="C1448" s="80" t="s">
        <v>221</v>
      </c>
      <c r="D1448" s="119">
        <v>36900</v>
      </c>
      <c r="E1448" s="76"/>
      <c r="F1448" s="76"/>
      <c r="G1448" s="80" t="s">
        <v>59</v>
      </c>
      <c r="H1448" s="80" t="s">
        <v>60</v>
      </c>
    </row>
    <row r="1449" spans="1:8" ht="15.75" x14ac:dyDescent="0.25">
      <c r="A1449" s="79" t="s">
        <v>2930</v>
      </c>
      <c r="B1449" s="79" t="s">
        <v>4762</v>
      </c>
      <c r="C1449" s="80" t="s">
        <v>435</v>
      </c>
      <c r="D1449" s="119">
        <v>36844</v>
      </c>
      <c r="E1449" s="76"/>
      <c r="F1449" s="76"/>
      <c r="G1449" s="80" t="s">
        <v>59</v>
      </c>
      <c r="H1449" s="80" t="s">
        <v>60</v>
      </c>
    </row>
    <row r="1450" spans="1:8" ht="15.75" x14ac:dyDescent="0.25">
      <c r="A1450" s="79" t="s">
        <v>250</v>
      </c>
      <c r="B1450" s="79" t="s">
        <v>4551</v>
      </c>
      <c r="C1450" s="80" t="s">
        <v>37</v>
      </c>
      <c r="D1450" s="119">
        <v>36548</v>
      </c>
      <c r="E1450" s="76"/>
      <c r="F1450" s="76"/>
      <c r="G1450" s="80" t="s">
        <v>59</v>
      </c>
      <c r="H1450" s="80" t="s">
        <v>60</v>
      </c>
    </row>
    <row r="1451" spans="1:8" ht="15.75" x14ac:dyDescent="0.25">
      <c r="A1451" s="79" t="s">
        <v>5295</v>
      </c>
      <c r="B1451" s="79" t="s">
        <v>5296</v>
      </c>
      <c r="C1451" s="80" t="s">
        <v>189</v>
      </c>
      <c r="D1451" s="119">
        <v>36500</v>
      </c>
      <c r="E1451" s="76"/>
      <c r="F1451" s="76"/>
      <c r="G1451" s="80" t="s">
        <v>14</v>
      </c>
      <c r="H1451" s="80" t="s">
        <v>7373</v>
      </c>
    </row>
    <row r="1452" spans="1:8" ht="15.75" x14ac:dyDescent="0.25">
      <c r="A1452" s="79" t="s">
        <v>3569</v>
      </c>
      <c r="B1452" s="79" t="s">
        <v>5297</v>
      </c>
      <c r="C1452" s="80" t="s">
        <v>37</v>
      </c>
      <c r="D1452" s="119">
        <v>36480</v>
      </c>
      <c r="E1452" s="76"/>
      <c r="F1452" s="76"/>
      <c r="G1452" s="80" t="s">
        <v>14</v>
      </c>
      <c r="H1452" s="80" t="s">
        <v>15</v>
      </c>
    </row>
    <row r="1453" spans="1:8" ht="15.75" x14ac:dyDescent="0.25">
      <c r="A1453" s="79" t="s">
        <v>5298</v>
      </c>
      <c r="B1453" s="79" t="s">
        <v>4993</v>
      </c>
      <c r="C1453" s="80" t="s">
        <v>535</v>
      </c>
      <c r="D1453" s="119">
        <v>36431</v>
      </c>
      <c r="E1453" s="76"/>
      <c r="F1453" s="76"/>
      <c r="G1453" s="80" t="s">
        <v>59</v>
      </c>
      <c r="H1453" s="80" t="s">
        <v>60</v>
      </c>
    </row>
    <row r="1454" spans="1:8" ht="15.75" x14ac:dyDescent="0.25">
      <c r="A1454" s="79" t="s">
        <v>5299</v>
      </c>
      <c r="B1454" s="79" t="s">
        <v>4638</v>
      </c>
      <c r="C1454" s="80" t="s">
        <v>1045</v>
      </c>
      <c r="D1454" s="119">
        <v>36324</v>
      </c>
      <c r="E1454" s="76"/>
      <c r="F1454" s="76"/>
      <c r="G1454" s="80" t="s">
        <v>14</v>
      </c>
      <c r="H1454" s="80" t="s">
        <v>15</v>
      </c>
    </row>
    <row r="1455" spans="1:8" ht="15.75" x14ac:dyDescent="0.25">
      <c r="A1455" s="86" t="s">
        <v>5300</v>
      </c>
      <c r="B1455" s="86" t="s">
        <v>5301</v>
      </c>
      <c r="C1455" s="76" t="s">
        <v>189</v>
      </c>
      <c r="D1455" s="118">
        <v>36286</v>
      </c>
      <c r="E1455" s="76"/>
      <c r="F1455" s="76"/>
      <c r="G1455" s="76" t="s">
        <v>59</v>
      </c>
      <c r="H1455" s="80" t="s">
        <v>60</v>
      </c>
    </row>
    <row r="1456" spans="1:8" ht="15.75" x14ac:dyDescent="0.25">
      <c r="A1456" s="79" t="s">
        <v>1838</v>
      </c>
      <c r="B1456" s="79" t="s">
        <v>5302</v>
      </c>
      <c r="C1456" s="80" t="s">
        <v>505</v>
      </c>
      <c r="D1456" s="119">
        <v>36273</v>
      </c>
      <c r="E1456" s="76"/>
      <c r="F1456" s="76"/>
      <c r="G1456" s="80" t="s">
        <v>59</v>
      </c>
      <c r="H1456" s="80" t="s">
        <v>60</v>
      </c>
    </row>
    <row r="1457" spans="1:8" ht="15.75" x14ac:dyDescent="0.25">
      <c r="A1457" s="79" t="s">
        <v>2420</v>
      </c>
      <c r="B1457" s="79" t="s">
        <v>5303</v>
      </c>
      <c r="C1457" s="80" t="s">
        <v>189</v>
      </c>
      <c r="D1457" s="119">
        <v>36258</v>
      </c>
      <c r="E1457" s="76"/>
      <c r="F1457" s="76"/>
      <c r="G1457" s="80" t="s">
        <v>59</v>
      </c>
      <c r="H1457" s="80" t="s">
        <v>60</v>
      </c>
    </row>
    <row r="1458" spans="1:8" ht="15.75" x14ac:dyDescent="0.25">
      <c r="A1458" s="79" t="s">
        <v>4510</v>
      </c>
      <c r="B1458" s="79" t="s">
        <v>4787</v>
      </c>
      <c r="C1458" s="80" t="s">
        <v>189</v>
      </c>
      <c r="D1458" s="119">
        <v>36194</v>
      </c>
      <c r="E1458" s="119">
        <v>36000</v>
      </c>
      <c r="F1458" s="80"/>
      <c r="G1458" s="80" t="s">
        <v>59</v>
      </c>
      <c r="H1458" s="80" t="s">
        <v>60</v>
      </c>
    </row>
    <row r="1459" spans="1:8" ht="15.75" x14ac:dyDescent="0.25">
      <c r="A1459" s="79" t="s">
        <v>381</v>
      </c>
      <c r="B1459" s="79" t="s">
        <v>4577</v>
      </c>
      <c r="C1459" s="80" t="s">
        <v>5304</v>
      </c>
      <c r="D1459" s="119">
        <v>36112</v>
      </c>
      <c r="E1459" s="76"/>
      <c r="F1459" s="76"/>
      <c r="G1459" s="80" t="s">
        <v>59</v>
      </c>
      <c r="H1459" s="80" t="s">
        <v>60</v>
      </c>
    </row>
    <row r="1460" spans="1:8" ht="15.75" x14ac:dyDescent="0.25">
      <c r="A1460" s="86" t="s">
        <v>2997</v>
      </c>
      <c r="B1460" s="86" t="s">
        <v>5305</v>
      </c>
      <c r="C1460" s="76" t="s">
        <v>1272</v>
      </c>
      <c r="D1460" s="118">
        <v>36068</v>
      </c>
      <c r="E1460" s="76"/>
      <c r="F1460" s="76"/>
      <c r="G1460" s="76" t="s">
        <v>14</v>
      </c>
      <c r="H1460" s="76" t="s">
        <v>15</v>
      </c>
    </row>
    <row r="1461" spans="1:8" ht="15.75" x14ac:dyDescent="0.25">
      <c r="A1461" s="79" t="s">
        <v>3532</v>
      </c>
      <c r="B1461" s="79" t="s">
        <v>4922</v>
      </c>
      <c r="C1461" s="80" t="s">
        <v>280</v>
      </c>
      <c r="D1461" s="119">
        <v>36050</v>
      </c>
      <c r="E1461" s="76"/>
      <c r="F1461" s="76"/>
      <c r="G1461" s="80" t="s">
        <v>59</v>
      </c>
      <c r="H1461" s="80" t="s">
        <v>60</v>
      </c>
    </row>
    <row r="1462" spans="1:8" ht="15.75" x14ac:dyDescent="0.25">
      <c r="A1462" s="86" t="s">
        <v>5306</v>
      </c>
      <c r="B1462" s="86" t="s">
        <v>5307</v>
      </c>
      <c r="C1462" s="76" t="s">
        <v>189</v>
      </c>
      <c r="D1462" s="118">
        <v>36047</v>
      </c>
      <c r="E1462" s="76"/>
      <c r="F1462" s="76"/>
      <c r="G1462" s="76" t="s">
        <v>59</v>
      </c>
      <c r="H1462" s="80" t="s">
        <v>60</v>
      </c>
    </row>
    <row r="1463" spans="1:8" ht="15.75" x14ac:dyDescent="0.25">
      <c r="A1463" s="79" t="s">
        <v>5308</v>
      </c>
      <c r="B1463" s="79" t="s">
        <v>4835</v>
      </c>
      <c r="C1463" s="80" t="s">
        <v>508</v>
      </c>
      <c r="D1463" s="119">
        <v>36000</v>
      </c>
      <c r="E1463" s="80"/>
      <c r="F1463" s="80"/>
      <c r="G1463" s="80" t="s">
        <v>14</v>
      </c>
      <c r="H1463" s="80" t="s">
        <v>15</v>
      </c>
    </row>
    <row r="1464" spans="1:8" ht="15.75" x14ac:dyDescent="0.25">
      <c r="A1464" s="79" t="s">
        <v>2498</v>
      </c>
      <c r="B1464" s="79" t="s">
        <v>4685</v>
      </c>
      <c r="C1464" s="80" t="s">
        <v>297</v>
      </c>
      <c r="D1464" s="119">
        <v>36000</v>
      </c>
      <c r="E1464" s="76"/>
      <c r="F1464" s="76"/>
      <c r="G1464" s="80" t="s">
        <v>14</v>
      </c>
      <c r="H1464" s="80" t="s">
        <v>15</v>
      </c>
    </row>
    <row r="1465" spans="1:8" ht="15.75" x14ac:dyDescent="0.25">
      <c r="A1465" s="79" t="s">
        <v>4511</v>
      </c>
      <c r="B1465" s="79" t="s">
        <v>4742</v>
      </c>
      <c r="C1465" s="80" t="s">
        <v>297</v>
      </c>
      <c r="D1465" s="119">
        <v>36000</v>
      </c>
      <c r="E1465" s="76"/>
      <c r="F1465" s="76"/>
      <c r="G1465" s="80" t="s">
        <v>14</v>
      </c>
      <c r="H1465" s="80" t="s">
        <v>15</v>
      </c>
    </row>
    <row r="1466" spans="1:8" ht="15.75" x14ac:dyDescent="0.25">
      <c r="A1466" s="79" t="s">
        <v>5309</v>
      </c>
      <c r="B1466" s="79" t="s">
        <v>4673</v>
      </c>
      <c r="C1466" s="80" t="s">
        <v>302</v>
      </c>
      <c r="D1466" s="119">
        <v>36000</v>
      </c>
      <c r="E1466" s="76"/>
      <c r="F1466" s="76"/>
      <c r="G1466" s="80" t="s">
        <v>14</v>
      </c>
      <c r="H1466" s="80" t="s">
        <v>15</v>
      </c>
    </row>
    <row r="1467" spans="1:8" ht="15.75" x14ac:dyDescent="0.25">
      <c r="A1467" s="79" t="s">
        <v>1830</v>
      </c>
      <c r="B1467" s="79" t="s">
        <v>4799</v>
      </c>
      <c r="C1467" s="80" t="s">
        <v>189</v>
      </c>
      <c r="D1467" s="119">
        <v>36000</v>
      </c>
      <c r="E1467" s="76"/>
      <c r="F1467" s="76"/>
      <c r="G1467" s="80" t="s">
        <v>14</v>
      </c>
      <c r="H1467" s="80" t="s">
        <v>15</v>
      </c>
    </row>
    <row r="1468" spans="1:8" ht="15.75" x14ac:dyDescent="0.25">
      <c r="A1468" s="86" t="s">
        <v>5310</v>
      </c>
      <c r="B1468" s="86" t="s">
        <v>5129</v>
      </c>
      <c r="C1468" s="76" t="s">
        <v>189</v>
      </c>
      <c r="D1468" s="118">
        <v>36000</v>
      </c>
      <c r="E1468" s="76"/>
      <c r="F1468" s="76"/>
      <c r="G1468" s="76" t="s">
        <v>14</v>
      </c>
      <c r="H1468" s="76" t="s">
        <v>15</v>
      </c>
    </row>
    <row r="1469" spans="1:8" ht="15.75" x14ac:dyDescent="0.25">
      <c r="A1469" s="79" t="s">
        <v>2322</v>
      </c>
      <c r="B1469" s="79" t="s">
        <v>5311</v>
      </c>
      <c r="C1469" s="80" t="s">
        <v>189</v>
      </c>
      <c r="D1469" s="119">
        <v>36000</v>
      </c>
      <c r="E1469" s="76"/>
      <c r="F1469" s="76"/>
      <c r="G1469" s="80" t="s">
        <v>14</v>
      </c>
      <c r="H1469" s="80" t="s">
        <v>15</v>
      </c>
    </row>
    <row r="1470" spans="1:8" ht="15.75" x14ac:dyDescent="0.25">
      <c r="A1470" s="79" t="s">
        <v>2322</v>
      </c>
      <c r="B1470" s="79" t="s">
        <v>5187</v>
      </c>
      <c r="C1470" s="80" t="s">
        <v>189</v>
      </c>
      <c r="D1470" s="119">
        <v>36000</v>
      </c>
      <c r="E1470" s="76"/>
      <c r="F1470" s="76"/>
      <c r="G1470" s="80" t="s">
        <v>14</v>
      </c>
      <c r="H1470" s="80" t="s">
        <v>15</v>
      </c>
    </row>
    <row r="1471" spans="1:8" ht="15.75" x14ac:dyDescent="0.25">
      <c r="A1471" s="79" t="s">
        <v>5312</v>
      </c>
      <c r="B1471" s="79" t="s">
        <v>4808</v>
      </c>
      <c r="C1471" s="80" t="s">
        <v>189</v>
      </c>
      <c r="D1471" s="119">
        <v>36000</v>
      </c>
      <c r="E1471" s="76"/>
      <c r="F1471" s="76"/>
      <c r="G1471" s="80" t="s">
        <v>14</v>
      </c>
      <c r="H1471" s="80" t="s">
        <v>15</v>
      </c>
    </row>
    <row r="1472" spans="1:8" ht="15.75" x14ac:dyDescent="0.25">
      <c r="A1472" s="79" t="s">
        <v>835</v>
      </c>
      <c r="B1472" s="79" t="s">
        <v>4887</v>
      </c>
      <c r="C1472" s="80" t="s">
        <v>508</v>
      </c>
      <c r="D1472" s="119">
        <v>36000</v>
      </c>
      <c r="E1472" s="76"/>
      <c r="F1472" s="76"/>
      <c r="G1472" s="80" t="s">
        <v>59</v>
      </c>
      <c r="H1472" s="80" t="s">
        <v>60</v>
      </c>
    </row>
    <row r="1473" spans="1:8" ht="15.75" x14ac:dyDescent="0.25">
      <c r="A1473" s="79" t="s">
        <v>507</v>
      </c>
      <c r="B1473" s="79" t="s">
        <v>5069</v>
      </c>
      <c r="C1473" s="80" t="s">
        <v>514</v>
      </c>
      <c r="D1473" s="119">
        <v>36000</v>
      </c>
      <c r="E1473" s="80"/>
      <c r="F1473" s="80"/>
      <c r="G1473" s="80" t="s">
        <v>59</v>
      </c>
      <c r="H1473" s="80" t="s">
        <v>60</v>
      </c>
    </row>
    <row r="1474" spans="1:8" ht="15.75" x14ac:dyDescent="0.25">
      <c r="A1474" s="86" t="s">
        <v>4512</v>
      </c>
      <c r="B1474" s="86" t="s">
        <v>4602</v>
      </c>
      <c r="C1474" s="76" t="s">
        <v>302</v>
      </c>
      <c r="D1474" s="118">
        <v>36000</v>
      </c>
      <c r="E1474" s="76"/>
      <c r="F1474" s="76"/>
      <c r="G1474" s="76" t="s">
        <v>59</v>
      </c>
      <c r="H1474" s="80" t="s">
        <v>60</v>
      </c>
    </row>
    <row r="1475" spans="1:8" ht="15.75" x14ac:dyDescent="0.25">
      <c r="A1475" s="79" t="s">
        <v>989</v>
      </c>
      <c r="B1475" s="79" t="s">
        <v>5313</v>
      </c>
      <c r="C1475" s="80" t="s">
        <v>258</v>
      </c>
      <c r="D1475" s="119">
        <v>36000</v>
      </c>
      <c r="E1475" s="76"/>
      <c r="F1475" s="76"/>
      <c r="G1475" s="80" t="s">
        <v>59</v>
      </c>
      <c r="H1475" s="80" t="s">
        <v>60</v>
      </c>
    </row>
    <row r="1476" spans="1:8" ht="15.75" x14ac:dyDescent="0.25">
      <c r="A1476" s="86" t="s">
        <v>1136</v>
      </c>
      <c r="B1476" s="86" t="s">
        <v>4967</v>
      </c>
      <c r="C1476" s="76" t="s">
        <v>2531</v>
      </c>
      <c r="D1476" s="118">
        <v>35953</v>
      </c>
      <c r="E1476" s="76"/>
      <c r="F1476" s="76"/>
      <c r="G1476" s="76" t="s">
        <v>14</v>
      </c>
      <c r="H1476" s="76" t="s">
        <v>15</v>
      </c>
    </row>
    <row r="1477" spans="1:8" ht="15.75" x14ac:dyDescent="0.25">
      <c r="A1477" s="79" t="s">
        <v>2121</v>
      </c>
      <c r="B1477" s="79" t="s">
        <v>5314</v>
      </c>
      <c r="C1477" s="80" t="s">
        <v>385</v>
      </c>
      <c r="D1477" s="119">
        <v>35876</v>
      </c>
      <c r="E1477" s="76"/>
      <c r="F1477" s="76"/>
      <c r="G1477" s="80" t="s">
        <v>14</v>
      </c>
      <c r="H1477" s="80" t="s">
        <v>15</v>
      </c>
    </row>
    <row r="1478" spans="1:8" ht="15.75" x14ac:dyDescent="0.25">
      <c r="A1478" s="86" t="s">
        <v>2182</v>
      </c>
      <c r="B1478" s="86" t="s">
        <v>4900</v>
      </c>
      <c r="C1478" s="76" t="s">
        <v>527</v>
      </c>
      <c r="D1478" s="118">
        <v>35875</v>
      </c>
      <c r="E1478" s="80"/>
      <c r="F1478" s="80"/>
      <c r="G1478" s="76" t="s">
        <v>14</v>
      </c>
      <c r="H1478" s="76" t="s">
        <v>15</v>
      </c>
    </row>
    <row r="1479" spans="1:8" ht="15.75" x14ac:dyDescent="0.25">
      <c r="A1479" s="79" t="s">
        <v>104</v>
      </c>
      <c r="B1479" s="79" t="s">
        <v>4605</v>
      </c>
      <c r="C1479" s="80" t="s">
        <v>37</v>
      </c>
      <c r="D1479" s="119">
        <v>35824</v>
      </c>
      <c r="E1479" s="76"/>
      <c r="F1479" s="76"/>
      <c r="G1479" s="80" t="s">
        <v>59</v>
      </c>
      <c r="H1479" s="80" t="s">
        <v>60</v>
      </c>
    </row>
    <row r="1480" spans="1:8" ht="15.75" x14ac:dyDescent="0.25">
      <c r="A1480" s="79" t="s">
        <v>2925</v>
      </c>
      <c r="B1480" s="79" t="s">
        <v>4761</v>
      </c>
      <c r="C1480" s="80" t="s">
        <v>1490</v>
      </c>
      <c r="D1480" s="119">
        <v>35705</v>
      </c>
      <c r="E1480" s="76"/>
      <c r="F1480" s="76"/>
      <c r="G1480" s="80" t="s">
        <v>14</v>
      </c>
      <c r="H1480" s="80" t="s">
        <v>15</v>
      </c>
    </row>
    <row r="1481" spans="1:8" ht="15.75" x14ac:dyDescent="0.25">
      <c r="A1481" s="79" t="s">
        <v>3820</v>
      </c>
      <c r="B1481" s="79" t="s">
        <v>4780</v>
      </c>
      <c r="C1481" s="80" t="s">
        <v>189</v>
      </c>
      <c r="D1481" s="119">
        <v>35704</v>
      </c>
      <c r="E1481" s="76"/>
      <c r="F1481" s="76"/>
      <c r="G1481" s="80" t="s">
        <v>59</v>
      </c>
      <c r="H1481" s="80" t="s">
        <v>60</v>
      </c>
    </row>
    <row r="1482" spans="1:8" ht="15.75" x14ac:dyDescent="0.25">
      <c r="A1482" s="79" t="s">
        <v>3179</v>
      </c>
      <c r="B1482" s="79" t="s">
        <v>5315</v>
      </c>
      <c r="C1482" s="80" t="s">
        <v>1702</v>
      </c>
      <c r="D1482" s="119">
        <v>35603</v>
      </c>
      <c r="E1482" s="76"/>
      <c r="F1482" s="76"/>
      <c r="G1482" s="80" t="s">
        <v>14</v>
      </c>
      <c r="H1482" s="80" t="s">
        <v>15</v>
      </c>
    </row>
    <row r="1483" spans="1:8" ht="15.75" x14ac:dyDescent="0.25">
      <c r="A1483" s="86" t="s">
        <v>2451</v>
      </c>
      <c r="B1483" s="86" t="s">
        <v>4731</v>
      </c>
      <c r="C1483" s="76" t="s">
        <v>189</v>
      </c>
      <c r="D1483" s="118">
        <v>35579</v>
      </c>
      <c r="E1483" s="76"/>
      <c r="F1483" s="76"/>
      <c r="G1483" s="76" t="s">
        <v>14</v>
      </c>
      <c r="H1483" s="76" t="s">
        <v>15</v>
      </c>
    </row>
    <row r="1484" spans="1:8" ht="15.75" x14ac:dyDescent="0.25">
      <c r="A1484" s="79" t="s">
        <v>2065</v>
      </c>
      <c r="B1484" s="79" t="s">
        <v>4677</v>
      </c>
      <c r="C1484" s="80" t="s">
        <v>527</v>
      </c>
      <c r="D1484" s="119">
        <v>35546</v>
      </c>
      <c r="E1484" s="76"/>
      <c r="F1484" s="76"/>
      <c r="G1484" s="80" t="s">
        <v>14</v>
      </c>
      <c r="H1484" s="80" t="s">
        <v>15</v>
      </c>
    </row>
    <row r="1485" spans="1:8" ht="15.75" x14ac:dyDescent="0.25">
      <c r="A1485" s="79" t="s">
        <v>4159</v>
      </c>
      <c r="B1485" s="79" t="s">
        <v>5316</v>
      </c>
      <c r="C1485" s="80" t="s">
        <v>280</v>
      </c>
      <c r="D1485" s="119">
        <v>35500</v>
      </c>
      <c r="E1485" s="76"/>
      <c r="F1485" s="76"/>
      <c r="G1485" s="80" t="s">
        <v>14</v>
      </c>
      <c r="H1485" s="80" t="s">
        <v>121</v>
      </c>
    </row>
    <row r="1486" spans="1:8" ht="15.75" x14ac:dyDescent="0.25">
      <c r="A1486" s="79" t="s">
        <v>4033</v>
      </c>
      <c r="B1486" s="79" t="s">
        <v>4867</v>
      </c>
      <c r="C1486" s="80" t="s">
        <v>505</v>
      </c>
      <c r="D1486" s="119">
        <v>35494</v>
      </c>
      <c r="E1486" s="76"/>
      <c r="F1486" s="76"/>
      <c r="G1486" s="80" t="s">
        <v>59</v>
      </c>
      <c r="H1486" s="80" t="s">
        <v>60</v>
      </c>
    </row>
    <row r="1487" spans="1:8" ht="15.75" x14ac:dyDescent="0.25">
      <c r="A1487" s="79" t="s">
        <v>5317</v>
      </c>
      <c r="B1487" s="79" t="s">
        <v>4595</v>
      </c>
      <c r="C1487" s="80" t="s">
        <v>37</v>
      </c>
      <c r="D1487" s="119">
        <v>35470</v>
      </c>
      <c r="E1487" s="76"/>
      <c r="F1487" s="76"/>
      <c r="G1487" s="80" t="s">
        <v>14</v>
      </c>
      <c r="H1487" s="80" t="s">
        <v>15</v>
      </c>
    </row>
    <row r="1488" spans="1:8" ht="15.75" x14ac:dyDescent="0.25">
      <c r="A1488" s="79" t="s">
        <v>2560</v>
      </c>
      <c r="B1488" s="79" t="s">
        <v>5318</v>
      </c>
      <c r="C1488" s="80" t="s">
        <v>1665</v>
      </c>
      <c r="D1488" s="119">
        <v>35381</v>
      </c>
      <c r="E1488" s="76"/>
      <c r="F1488" s="76"/>
      <c r="G1488" s="80" t="s">
        <v>14</v>
      </c>
      <c r="H1488" s="80" t="s">
        <v>15</v>
      </c>
    </row>
    <row r="1489" spans="1:8" ht="15.75" x14ac:dyDescent="0.25">
      <c r="A1489" s="79" t="s">
        <v>2468</v>
      </c>
      <c r="B1489" s="79" t="s">
        <v>5319</v>
      </c>
      <c r="C1489" s="80" t="s">
        <v>508</v>
      </c>
      <c r="D1489" s="119">
        <v>35373</v>
      </c>
      <c r="E1489" s="76"/>
      <c r="F1489" s="76"/>
      <c r="G1489" s="80" t="s">
        <v>14</v>
      </c>
      <c r="H1489" s="80" t="s">
        <v>15</v>
      </c>
    </row>
    <row r="1490" spans="1:8" ht="15.75" x14ac:dyDescent="0.25">
      <c r="A1490" s="79" t="s">
        <v>2376</v>
      </c>
      <c r="B1490" s="79" t="s">
        <v>4738</v>
      </c>
      <c r="C1490" s="80" t="s">
        <v>576</v>
      </c>
      <c r="D1490" s="119">
        <v>35373</v>
      </c>
      <c r="E1490" s="76"/>
      <c r="F1490" s="76"/>
      <c r="G1490" s="80" t="s">
        <v>59</v>
      </c>
      <c r="H1490" s="80" t="s">
        <v>60</v>
      </c>
    </row>
    <row r="1491" spans="1:8" ht="15.75" x14ac:dyDescent="0.25">
      <c r="A1491" s="79" t="s">
        <v>3813</v>
      </c>
      <c r="B1491" s="79" t="s">
        <v>5320</v>
      </c>
      <c r="C1491" s="80" t="s">
        <v>1552</v>
      </c>
      <c r="D1491" s="119">
        <v>35324</v>
      </c>
      <c r="E1491" s="76"/>
      <c r="F1491" s="76"/>
      <c r="G1491" s="80" t="s">
        <v>14</v>
      </c>
      <c r="H1491" s="80" t="s">
        <v>15</v>
      </c>
    </row>
    <row r="1492" spans="1:8" ht="15.75" x14ac:dyDescent="0.25">
      <c r="A1492" s="86" t="s">
        <v>556</v>
      </c>
      <c r="B1492" s="86" t="s">
        <v>4939</v>
      </c>
      <c r="C1492" s="76" t="s">
        <v>297</v>
      </c>
      <c r="D1492" s="118">
        <v>35230</v>
      </c>
      <c r="E1492" s="118">
        <v>900</v>
      </c>
      <c r="F1492" s="76"/>
      <c r="G1492" s="76" t="s">
        <v>14</v>
      </c>
      <c r="H1492" s="76" t="s">
        <v>15</v>
      </c>
    </row>
    <row r="1493" spans="1:8" ht="15.75" x14ac:dyDescent="0.25">
      <c r="A1493" s="86" t="s">
        <v>2551</v>
      </c>
      <c r="B1493" s="86" t="s">
        <v>5321</v>
      </c>
      <c r="C1493" s="76" t="s">
        <v>1665</v>
      </c>
      <c r="D1493" s="118">
        <v>35128</v>
      </c>
      <c r="E1493" s="76"/>
      <c r="F1493" s="76"/>
      <c r="G1493" s="76" t="s">
        <v>14</v>
      </c>
      <c r="H1493" s="76" t="s">
        <v>15</v>
      </c>
    </row>
    <row r="1494" spans="1:8" ht="15.75" x14ac:dyDescent="0.25">
      <c r="A1494" s="86" t="s">
        <v>4519</v>
      </c>
      <c r="B1494" s="86" t="s">
        <v>5322</v>
      </c>
      <c r="C1494" s="76" t="s">
        <v>297</v>
      </c>
      <c r="D1494" s="118">
        <v>35078</v>
      </c>
      <c r="E1494" s="76"/>
      <c r="F1494" s="76"/>
      <c r="G1494" s="76" t="s">
        <v>14</v>
      </c>
      <c r="H1494" s="76" t="s">
        <v>15</v>
      </c>
    </row>
    <row r="1495" spans="1:8" ht="15.75" x14ac:dyDescent="0.25">
      <c r="A1495" s="79" t="s">
        <v>4523</v>
      </c>
      <c r="B1495" s="79" t="s">
        <v>5323</v>
      </c>
      <c r="C1495" s="80" t="s">
        <v>450</v>
      </c>
      <c r="D1495" s="119">
        <v>35000</v>
      </c>
      <c r="E1495" s="76"/>
      <c r="F1495" s="76"/>
      <c r="G1495" s="80" t="s">
        <v>14</v>
      </c>
      <c r="H1495" s="80" t="s">
        <v>15</v>
      </c>
    </row>
    <row r="1496" spans="1:8" ht="15.75" x14ac:dyDescent="0.25">
      <c r="A1496" s="79" t="s">
        <v>4173</v>
      </c>
      <c r="B1496" s="79" t="s">
        <v>5324</v>
      </c>
      <c r="C1496" s="80" t="s">
        <v>93</v>
      </c>
      <c r="D1496" s="119">
        <v>35000</v>
      </c>
      <c r="E1496" s="76"/>
      <c r="F1496" s="76"/>
      <c r="G1496" s="80" t="s">
        <v>14</v>
      </c>
      <c r="H1496" s="80" t="s">
        <v>15</v>
      </c>
    </row>
    <row r="1497" spans="1:8" ht="15.75" x14ac:dyDescent="0.25">
      <c r="A1497" s="79" t="s">
        <v>3949</v>
      </c>
      <c r="B1497" s="79" t="s">
        <v>5325</v>
      </c>
      <c r="C1497" s="80" t="s">
        <v>37</v>
      </c>
      <c r="D1497" s="119">
        <v>35000</v>
      </c>
      <c r="E1497" s="76"/>
      <c r="F1497" s="76"/>
      <c r="G1497" s="80" t="s">
        <v>14</v>
      </c>
      <c r="H1497" s="80" t="s">
        <v>7373</v>
      </c>
    </row>
    <row r="1498" spans="1:8" ht="15.75" x14ac:dyDescent="0.25">
      <c r="A1498" s="79" t="s">
        <v>1896</v>
      </c>
      <c r="B1498" s="79" t="s">
        <v>4558</v>
      </c>
      <c r="C1498" s="80" t="s">
        <v>280</v>
      </c>
      <c r="D1498" s="119">
        <v>35000</v>
      </c>
      <c r="E1498" s="76"/>
      <c r="F1498" s="76"/>
      <c r="G1498" s="80" t="s">
        <v>59</v>
      </c>
      <c r="H1498" s="80" t="s">
        <v>60</v>
      </c>
    </row>
    <row r="1499" spans="1:8" ht="15.75" x14ac:dyDescent="0.25">
      <c r="A1499" s="79" t="s">
        <v>4176</v>
      </c>
      <c r="B1499" s="79" t="s">
        <v>4577</v>
      </c>
      <c r="C1499" s="80" t="s">
        <v>373</v>
      </c>
      <c r="D1499" s="119">
        <v>35000</v>
      </c>
      <c r="E1499" s="76"/>
      <c r="F1499" s="76"/>
      <c r="G1499" s="80" t="s">
        <v>59</v>
      </c>
      <c r="H1499" s="80" t="s">
        <v>60</v>
      </c>
    </row>
    <row r="1500" spans="1:8" ht="15.75" x14ac:dyDescent="0.25">
      <c r="A1500" s="86" t="s">
        <v>817</v>
      </c>
      <c r="B1500" s="86" t="s">
        <v>4967</v>
      </c>
      <c r="C1500" s="76" t="s">
        <v>37</v>
      </c>
      <c r="D1500" s="118">
        <v>35000</v>
      </c>
      <c r="E1500" s="76"/>
      <c r="F1500" s="76"/>
      <c r="G1500" s="76" t="s">
        <v>59</v>
      </c>
      <c r="H1500" s="80" t="s">
        <v>60</v>
      </c>
    </row>
    <row r="1501" spans="1:8" ht="15.75" x14ac:dyDescent="0.25">
      <c r="A1501" s="79" t="s">
        <v>5326</v>
      </c>
      <c r="B1501" s="79" t="s">
        <v>5327</v>
      </c>
      <c r="C1501" s="80" t="s">
        <v>93</v>
      </c>
      <c r="D1501" s="119">
        <v>35000</v>
      </c>
      <c r="E1501" s="76"/>
      <c r="F1501" s="76"/>
      <c r="G1501" s="80" t="s">
        <v>59</v>
      </c>
      <c r="H1501" s="80" t="s">
        <v>60</v>
      </c>
    </row>
    <row r="1502" spans="1:8" ht="15.75" x14ac:dyDescent="0.25">
      <c r="A1502" s="86" t="s">
        <v>2504</v>
      </c>
      <c r="B1502" s="86" t="s">
        <v>5325</v>
      </c>
      <c r="C1502" s="76" t="s">
        <v>189</v>
      </c>
      <c r="D1502" s="118">
        <v>35000</v>
      </c>
      <c r="E1502" s="76"/>
      <c r="F1502" s="76"/>
      <c r="G1502" s="76" t="s">
        <v>59</v>
      </c>
      <c r="H1502" s="80" t="s">
        <v>60</v>
      </c>
    </row>
    <row r="1503" spans="1:8" ht="15.75" x14ac:dyDescent="0.25">
      <c r="A1503" s="79" t="s">
        <v>4526</v>
      </c>
      <c r="B1503" s="79" t="s">
        <v>4970</v>
      </c>
      <c r="C1503" s="80" t="s">
        <v>189</v>
      </c>
      <c r="D1503" s="119">
        <v>35000</v>
      </c>
      <c r="E1503" s="76"/>
      <c r="F1503" s="76"/>
      <c r="G1503" s="80" t="s">
        <v>59</v>
      </c>
      <c r="H1503" s="80" t="s">
        <v>60</v>
      </c>
    </row>
    <row r="1504" spans="1:8" ht="15.75" x14ac:dyDescent="0.25">
      <c r="A1504" s="86" t="s">
        <v>5328</v>
      </c>
      <c r="B1504" s="86" t="s">
        <v>4605</v>
      </c>
      <c r="C1504" s="76" t="s">
        <v>189</v>
      </c>
      <c r="D1504" s="118">
        <v>35000</v>
      </c>
      <c r="E1504" s="76"/>
      <c r="F1504" s="76"/>
      <c r="G1504" s="76" t="s">
        <v>59</v>
      </c>
      <c r="H1504" s="80" t="s">
        <v>60</v>
      </c>
    </row>
    <row r="1505" spans="1:8" ht="15.75" x14ac:dyDescent="0.25">
      <c r="A1505" s="79" t="s">
        <v>4514</v>
      </c>
      <c r="B1505" s="79" t="s">
        <v>5049</v>
      </c>
      <c r="C1505" s="80" t="s">
        <v>1354</v>
      </c>
      <c r="D1505" s="119">
        <v>35000</v>
      </c>
      <c r="E1505" s="76"/>
      <c r="F1505" s="76"/>
      <c r="G1505" s="80" t="s">
        <v>59</v>
      </c>
      <c r="H1505" s="80" t="s">
        <v>60</v>
      </c>
    </row>
    <row r="1506" spans="1:8" ht="15.75" x14ac:dyDescent="0.25">
      <c r="A1506" s="79" t="s">
        <v>1524</v>
      </c>
      <c r="B1506" s="79" t="s">
        <v>5143</v>
      </c>
      <c r="C1506" s="80" t="s">
        <v>547</v>
      </c>
      <c r="D1506" s="119">
        <v>34803</v>
      </c>
      <c r="E1506" s="76"/>
      <c r="F1506" s="76"/>
      <c r="G1506" s="80" t="s">
        <v>14</v>
      </c>
      <c r="H1506" s="80" t="s">
        <v>15</v>
      </c>
    </row>
    <row r="1507" spans="1:8" ht="15.75" x14ac:dyDescent="0.25">
      <c r="A1507" s="79" t="s">
        <v>2063</v>
      </c>
      <c r="B1507" s="79" t="s">
        <v>5329</v>
      </c>
      <c r="C1507" s="80" t="s">
        <v>505</v>
      </c>
      <c r="D1507" s="119">
        <v>34629</v>
      </c>
      <c r="E1507" s="76"/>
      <c r="F1507" s="76"/>
      <c r="G1507" s="80" t="s">
        <v>59</v>
      </c>
      <c r="H1507" s="80" t="s">
        <v>60</v>
      </c>
    </row>
    <row r="1508" spans="1:8" ht="15.75" x14ac:dyDescent="0.25">
      <c r="A1508" s="86" t="s">
        <v>644</v>
      </c>
      <c r="B1508" s="86" t="s">
        <v>5330</v>
      </c>
      <c r="C1508" s="76" t="s">
        <v>505</v>
      </c>
      <c r="D1508" s="118">
        <v>34629</v>
      </c>
      <c r="E1508" s="76"/>
      <c r="F1508" s="76"/>
      <c r="G1508" s="76" t="s">
        <v>59</v>
      </c>
      <c r="H1508" s="80" t="s">
        <v>60</v>
      </c>
    </row>
    <row r="1509" spans="1:8" ht="15.75" x14ac:dyDescent="0.25">
      <c r="A1509" s="79" t="s">
        <v>2569</v>
      </c>
      <c r="B1509" s="79" t="s">
        <v>4551</v>
      </c>
      <c r="C1509" s="80" t="s">
        <v>1050</v>
      </c>
      <c r="D1509" s="119">
        <v>34326</v>
      </c>
      <c r="E1509" s="76"/>
      <c r="F1509" s="76"/>
      <c r="G1509" s="80" t="s">
        <v>59</v>
      </c>
      <c r="H1509" s="80" t="s">
        <v>60</v>
      </c>
    </row>
    <row r="1510" spans="1:8" ht="15.75" x14ac:dyDescent="0.25">
      <c r="A1510" s="79" t="s">
        <v>544</v>
      </c>
      <c r="B1510" s="79" t="s">
        <v>4731</v>
      </c>
      <c r="C1510" s="80" t="s">
        <v>270</v>
      </c>
      <c r="D1510" s="119">
        <v>34293</v>
      </c>
      <c r="E1510" s="76"/>
      <c r="F1510" s="76"/>
      <c r="G1510" s="80" t="s">
        <v>59</v>
      </c>
      <c r="H1510" s="80" t="s">
        <v>60</v>
      </c>
    </row>
    <row r="1511" spans="1:8" ht="15.75" x14ac:dyDescent="0.25">
      <c r="A1511" s="79" t="s">
        <v>432</v>
      </c>
      <c r="B1511" s="79" t="s">
        <v>5331</v>
      </c>
      <c r="C1511" s="80" t="s">
        <v>505</v>
      </c>
      <c r="D1511" s="119">
        <v>34000</v>
      </c>
      <c r="E1511" s="76"/>
      <c r="F1511" s="76"/>
      <c r="G1511" s="80" t="s">
        <v>14</v>
      </c>
      <c r="H1511" s="80" t="s">
        <v>15</v>
      </c>
    </row>
    <row r="1512" spans="1:8" ht="15.75" x14ac:dyDescent="0.25">
      <c r="A1512" s="79" t="s">
        <v>797</v>
      </c>
      <c r="B1512" s="79" t="s">
        <v>5188</v>
      </c>
      <c r="C1512" s="80" t="s">
        <v>505</v>
      </c>
      <c r="D1512" s="119">
        <v>34000</v>
      </c>
      <c r="E1512" s="76"/>
      <c r="F1512" s="76"/>
      <c r="G1512" s="80" t="s">
        <v>59</v>
      </c>
      <c r="H1512" s="80" t="s">
        <v>60</v>
      </c>
    </row>
    <row r="1513" spans="1:8" ht="15.75" x14ac:dyDescent="0.25">
      <c r="A1513" s="79" t="s">
        <v>2322</v>
      </c>
      <c r="B1513" s="79" t="s">
        <v>5332</v>
      </c>
      <c r="C1513" s="80" t="s">
        <v>527</v>
      </c>
      <c r="D1513" s="119">
        <v>33825</v>
      </c>
      <c r="E1513" s="76"/>
      <c r="F1513" s="76"/>
      <c r="G1513" s="80" t="s">
        <v>14</v>
      </c>
      <c r="H1513" s="80" t="s">
        <v>121</v>
      </c>
    </row>
    <row r="1514" spans="1:8" ht="15.75" x14ac:dyDescent="0.25">
      <c r="A1514" s="79" t="s">
        <v>4528</v>
      </c>
      <c r="B1514" s="79" t="s">
        <v>4869</v>
      </c>
      <c r="C1514" s="80" t="s">
        <v>527</v>
      </c>
      <c r="D1514" s="119">
        <v>33825</v>
      </c>
      <c r="E1514" s="76"/>
      <c r="F1514" s="76"/>
      <c r="G1514" s="80" t="s">
        <v>59</v>
      </c>
      <c r="H1514" s="80" t="s">
        <v>60</v>
      </c>
    </row>
    <row r="1515" spans="1:8" ht="15.75" x14ac:dyDescent="0.25">
      <c r="A1515" s="79" t="s">
        <v>1237</v>
      </c>
      <c r="B1515" s="79" t="s">
        <v>5333</v>
      </c>
      <c r="C1515" s="80" t="s">
        <v>505</v>
      </c>
      <c r="D1515" s="119">
        <v>33500</v>
      </c>
      <c r="E1515" s="76"/>
      <c r="F1515" s="76"/>
      <c r="G1515" s="80" t="s">
        <v>14</v>
      </c>
      <c r="H1515" s="80" t="s">
        <v>15</v>
      </c>
    </row>
    <row r="1516" spans="1:8" ht="15.75" x14ac:dyDescent="0.25">
      <c r="A1516" s="79" t="s">
        <v>4192</v>
      </c>
      <c r="B1516" s="79" t="s">
        <v>4787</v>
      </c>
      <c r="C1516" s="80" t="s">
        <v>505</v>
      </c>
      <c r="D1516" s="119">
        <v>33500</v>
      </c>
      <c r="E1516" s="76"/>
      <c r="F1516" s="76"/>
      <c r="G1516" s="80" t="s">
        <v>59</v>
      </c>
      <c r="H1516" s="80" t="s">
        <v>60</v>
      </c>
    </row>
    <row r="1517" spans="1:8" ht="15.75" x14ac:dyDescent="0.25">
      <c r="A1517" s="79" t="s">
        <v>989</v>
      </c>
      <c r="B1517" s="79" t="s">
        <v>5334</v>
      </c>
      <c r="C1517" s="80" t="s">
        <v>505</v>
      </c>
      <c r="D1517" s="119">
        <v>33500</v>
      </c>
      <c r="E1517" s="76"/>
      <c r="F1517" s="76"/>
      <c r="G1517" s="80" t="s">
        <v>59</v>
      </c>
      <c r="H1517" s="80" t="s">
        <v>60</v>
      </c>
    </row>
    <row r="1518" spans="1:8" ht="15.75" x14ac:dyDescent="0.25">
      <c r="A1518" s="86" t="s">
        <v>21</v>
      </c>
      <c r="B1518" s="86" t="s">
        <v>5064</v>
      </c>
      <c r="C1518" s="76" t="s">
        <v>527</v>
      </c>
      <c r="D1518" s="118">
        <v>33292</v>
      </c>
      <c r="E1518" s="76"/>
      <c r="F1518" s="76"/>
      <c r="G1518" s="76" t="s">
        <v>59</v>
      </c>
      <c r="H1518" s="80" t="s">
        <v>60</v>
      </c>
    </row>
    <row r="1519" spans="1:8" ht="15.75" x14ac:dyDescent="0.25">
      <c r="A1519" s="79" t="s">
        <v>2819</v>
      </c>
      <c r="B1519" s="79" t="s">
        <v>4718</v>
      </c>
      <c r="C1519" s="80" t="s">
        <v>666</v>
      </c>
      <c r="D1519" s="119">
        <v>33000</v>
      </c>
      <c r="E1519" s="76"/>
      <c r="F1519" s="76"/>
      <c r="G1519" s="80" t="s">
        <v>14</v>
      </c>
      <c r="H1519" s="80" t="s">
        <v>15</v>
      </c>
    </row>
    <row r="1520" spans="1:8" ht="15.75" x14ac:dyDescent="0.25">
      <c r="A1520" s="86" t="s">
        <v>5335</v>
      </c>
      <c r="B1520" s="86" t="s">
        <v>4796</v>
      </c>
      <c r="C1520" s="76" t="s">
        <v>2340</v>
      </c>
      <c r="D1520" s="118">
        <v>33000</v>
      </c>
      <c r="E1520" s="76"/>
      <c r="F1520" s="76"/>
      <c r="G1520" s="76" t="s">
        <v>59</v>
      </c>
      <c r="H1520" s="80" t="s">
        <v>60</v>
      </c>
    </row>
    <row r="1521" spans="1:8" ht="15.75" x14ac:dyDescent="0.25">
      <c r="A1521" s="79" t="s">
        <v>4530</v>
      </c>
      <c r="B1521" s="79" t="s">
        <v>5325</v>
      </c>
      <c r="C1521" s="80" t="s">
        <v>527</v>
      </c>
      <c r="D1521" s="119">
        <v>32800</v>
      </c>
      <c r="E1521" s="76"/>
      <c r="F1521" s="76"/>
      <c r="G1521" s="80" t="s">
        <v>14</v>
      </c>
      <c r="H1521" s="80" t="s">
        <v>15</v>
      </c>
    </row>
    <row r="1522" spans="1:8" ht="15.75" x14ac:dyDescent="0.25">
      <c r="A1522" s="79" t="s">
        <v>1237</v>
      </c>
      <c r="B1522" s="79" t="s">
        <v>4790</v>
      </c>
      <c r="C1522" s="80" t="s">
        <v>37</v>
      </c>
      <c r="D1522" s="119">
        <v>32440</v>
      </c>
      <c r="E1522" s="76"/>
      <c r="F1522" s="76"/>
      <c r="G1522" s="80" t="s">
        <v>14</v>
      </c>
      <c r="H1522" s="80" t="s">
        <v>15</v>
      </c>
    </row>
    <row r="1523" spans="1:8" ht="15.75" x14ac:dyDescent="0.25">
      <c r="A1523" s="79" t="s">
        <v>1747</v>
      </c>
      <c r="B1523" s="79" t="s">
        <v>4554</v>
      </c>
      <c r="C1523" s="80" t="s">
        <v>37</v>
      </c>
      <c r="D1523" s="119">
        <v>32440</v>
      </c>
      <c r="E1523" s="76"/>
      <c r="F1523" s="76"/>
      <c r="G1523" s="80" t="s">
        <v>59</v>
      </c>
      <c r="H1523" s="80" t="s">
        <v>60</v>
      </c>
    </row>
    <row r="1524" spans="1:8" ht="15.75" x14ac:dyDescent="0.25">
      <c r="A1524" s="79" t="s">
        <v>1995</v>
      </c>
      <c r="B1524" s="79" t="s">
        <v>4823</v>
      </c>
      <c r="C1524" s="80" t="s">
        <v>706</v>
      </c>
      <c r="D1524" s="119">
        <v>32017</v>
      </c>
      <c r="E1524" s="76"/>
      <c r="F1524" s="76"/>
      <c r="G1524" s="80" t="s">
        <v>59</v>
      </c>
      <c r="H1524" s="80" t="s">
        <v>60</v>
      </c>
    </row>
    <row r="1525" spans="1:8" ht="15.75" x14ac:dyDescent="0.25">
      <c r="A1525" s="79" t="s">
        <v>5336</v>
      </c>
      <c r="B1525" s="79" t="s">
        <v>5337</v>
      </c>
      <c r="C1525" s="80" t="s">
        <v>373</v>
      </c>
      <c r="D1525" s="119">
        <v>32000</v>
      </c>
      <c r="E1525" s="76"/>
      <c r="F1525" s="76"/>
      <c r="G1525" s="80" t="s">
        <v>14</v>
      </c>
      <c r="H1525" s="80" t="s">
        <v>7373</v>
      </c>
    </row>
    <row r="1526" spans="1:8" ht="15.75" x14ac:dyDescent="0.25">
      <c r="A1526" s="79" t="s">
        <v>209</v>
      </c>
      <c r="B1526" s="79" t="s">
        <v>5338</v>
      </c>
      <c r="C1526" s="80" t="s">
        <v>373</v>
      </c>
      <c r="D1526" s="119">
        <v>32000</v>
      </c>
      <c r="E1526" s="76"/>
      <c r="F1526" s="76"/>
      <c r="G1526" s="80" t="s">
        <v>59</v>
      </c>
      <c r="H1526" s="80" t="s">
        <v>60</v>
      </c>
    </row>
    <row r="1527" spans="1:8" ht="15.75" x14ac:dyDescent="0.25">
      <c r="A1527" s="79" t="s">
        <v>2253</v>
      </c>
      <c r="B1527" s="79" t="s">
        <v>4611</v>
      </c>
      <c r="C1527" s="80" t="s">
        <v>527</v>
      </c>
      <c r="D1527" s="119">
        <v>32000</v>
      </c>
      <c r="E1527" s="76"/>
      <c r="F1527" s="76"/>
      <c r="G1527" s="80" t="s">
        <v>59</v>
      </c>
      <c r="H1527" s="80" t="s">
        <v>60</v>
      </c>
    </row>
    <row r="1528" spans="1:8" ht="15.75" x14ac:dyDescent="0.25">
      <c r="A1528" s="79" t="s">
        <v>1361</v>
      </c>
      <c r="B1528" s="79" t="s">
        <v>5339</v>
      </c>
      <c r="C1528" s="80" t="s">
        <v>505</v>
      </c>
      <c r="D1528" s="119">
        <v>31815</v>
      </c>
      <c r="E1528" s="76"/>
      <c r="F1528" s="76"/>
      <c r="G1528" s="80" t="s">
        <v>14</v>
      </c>
      <c r="H1528" s="80" t="s">
        <v>15</v>
      </c>
    </row>
    <row r="1529" spans="1:8" ht="15.75" x14ac:dyDescent="0.25">
      <c r="A1529" s="79" t="s">
        <v>1526</v>
      </c>
      <c r="B1529" s="79" t="s">
        <v>5340</v>
      </c>
      <c r="C1529" s="80" t="s">
        <v>1889</v>
      </c>
      <c r="D1529" s="119">
        <v>31743</v>
      </c>
      <c r="E1529" s="76"/>
      <c r="F1529" s="76"/>
      <c r="G1529" s="80" t="s">
        <v>14</v>
      </c>
      <c r="H1529" s="80" t="s">
        <v>15</v>
      </c>
    </row>
    <row r="1530" spans="1:8" ht="15.75" x14ac:dyDescent="0.25">
      <c r="A1530" s="79" t="s">
        <v>2598</v>
      </c>
      <c r="B1530" s="79" t="s">
        <v>4851</v>
      </c>
      <c r="C1530" s="80" t="s">
        <v>96</v>
      </c>
      <c r="D1530" s="119">
        <v>31600</v>
      </c>
      <c r="E1530" s="76"/>
      <c r="F1530" s="76"/>
      <c r="G1530" s="80" t="s">
        <v>59</v>
      </c>
      <c r="H1530" s="80" t="s">
        <v>60</v>
      </c>
    </row>
    <row r="1531" spans="1:8" ht="15.75" x14ac:dyDescent="0.25">
      <c r="A1531" s="79" t="s">
        <v>5341</v>
      </c>
      <c r="B1531" s="79" t="s">
        <v>5187</v>
      </c>
      <c r="C1531" s="80" t="s">
        <v>37</v>
      </c>
      <c r="D1531" s="119">
        <v>30816</v>
      </c>
      <c r="E1531" s="76"/>
      <c r="F1531" s="76"/>
      <c r="G1531" s="80" t="s">
        <v>14</v>
      </c>
      <c r="H1531" s="80" t="s">
        <v>15</v>
      </c>
    </row>
    <row r="1532" spans="1:8" ht="15.75" x14ac:dyDescent="0.25">
      <c r="A1532" s="79" t="s">
        <v>2895</v>
      </c>
      <c r="B1532" s="79" t="s">
        <v>5342</v>
      </c>
      <c r="C1532" s="80" t="s">
        <v>570</v>
      </c>
      <c r="D1532" s="119">
        <v>30723</v>
      </c>
      <c r="E1532" s="76"/>
      <c r="F1532" s="76">
        <v>9724</v>
      </c>
      <c r="G1532" s="80" t="s">
        <v>14</v>
      </c>
      <c r="H1532" s="80" t="s">
        <v>15</v>
      </c>
    </row>
    <row r="1533" spans="1:8" ht="15.75" x14ac:dyDescent="0.25">
      <c r="A1533" s="79" t="s">
        <v>2450</v>
      </c>
      <c r="B1533" s="79" t="s">
        <v>4584</v>
      </c>
      <c r="C1533" s="80" t="s">
        <v>570</v>
      </c>
      <c r="D1533" s="119">
        <v>30723</v>
      </c>
      <c r="E1533" s="76"/>
      <c r="F1533" s="76">
        <v>9724</v>
      </c>
      <c r="G1533" s="80" t="s">
        <v>14</v>
      </c>
      <c r="H1533" s="80" t="s">
        <v>15</v>
      </c>
    </row>
    <row r="1534" spans="1:8" ht="15.75" x14ac:dyDescent="0.25">
      <c r="A1534" s="86" t="s">
        <v>5343</v>
      </c>
      <c r="B1534" s="86" t="s">
        <v>4799</v>
      </c>
      <c r="C1534" s="76" t="s">
        <v>570</v>
      </c>
      <c r="D1534" s="118">
        <v>30723</v>
      </c>
      <c r="E1534" s="76"/>
      <c r="F1534" s="76">
        <v>9724</v>
      </c>
      <c r="G1534" s="80" t="s">
        <v>59</v>
      </c>
      <c r="H1534" s="80" t="s">
        <v>60</v>
      </c>
    </row>
    <row r="1535" spans="1:8" ht="15.75" x14ac:dyDescent="0.25">
      <c r="A1535" s="79" t="s">
        <v>4533</v>
      </c>
      <c r="B1535" s="79" t="s">
        <v>4568</v>
      </c>
      <c r="C1535" s="80" t="s">
        <v>570</v>
      </c>
      <c r="D1535" s="119">
        <v>30723</v>
      </c>
      <c r="E1535" s="76"/>
      <c r="F1535" s="76">
        <v>9724</v>
      </c>
      <c r="G1535" s="80" t="s">
        <v>59</v>
      </c>
      <c r="H1535" s="80" t="s">
        <v>60</v>
      </c>
    </row>
    <row r="1536" spans="1:8" ht="15.75" x14ac:dyDescent="0.25">
      <c r="A1536" s="79" t="s">
        <v>5344</v>
      </c>
      <c r="B1536" s="79" t="s">
        <v>5345</v>
      </c>
      <c r="C1536" s="80" t="s">
        <v>570</v>
      </c>
      <c r="D1536" s="119">
        <v>30420</v>
      </c>
      <c r="E1536" s="76"/>
      <c r="F1536" s="76">
        <v>9724</v>
      </c>
      <c r="G1536" s="80" t="s">
        <v>14</v>
      </c>
      <c r="H1536" s="80" t="s">
        <v>15</v>
      </c>
    </row>
    <row r="1537" spans="1:8" ht="15.75" x14ac:dyDescent="0.25">
      <c r="A1537" s="79" t="s">
        <v>5344</v>
      </c>
      <c r="B1537" s="79" t="s">
        <v>4642</v>
      </c>
      <c r="C1537" s="80" t="s">
        <v>570</v>
      </c>
      <c r="D1537" s="119">
        <v>30420</v>
      </c>
      <c r="E1537" s="76"/>
      <c r="F1537" s="76">
        <v>9724</v>
      </c>
      <c r="G1537" s="80" t="s">
        <v>14</v>
      </c>
      <c r="H1537" s="80" t="s">
        <v>15</v>
      </c>
    </row>
    <row r="1538" spans="1:8" ht="15.75" x14ac:dyDescent="0.25">
      <c r="A1538" s="79" t="s">
        <v>3835</v>
      </c>
      <c r="B1538" s="79" t="s">
        <v>4577</v>
      </c>
      <c r="C1538" s="80" t="s">
        <v>1755</v>
      </c>
      <c r="D1538" s="119">
        <v>30420</v>
      </c>
      <c r="E1538" s="76"/>
      <c r="F1538" s="76"/>
      <c r="G1538" s="80" t="s">
        <v>14</v>
      </c>
      <c r="H1538" s="80" t="s">
        <v>15</v>
      </c>
    </row>
    <row r="1539" spans="1:8" ht="15.75" x14ac:dyDescent="0.25">
      <c r="A1539" s="79" t="s">
        <v>5346</v>
      </c>
      <c r="B1539" s="79" t="s">
        <v>4704</v>
      </c>
      <c r="C1539" s="80" t="s">
        <v>570</v>
      </c>
      <c r="D1539" s="119">
        <v>30420</v>
      </c>
      <c r="E1539" s="76"/>
      <c r="F1539" s="76">
        <v>9724</v>
      </c>
      <c r="G1539" s="80" t="s">
        <v>59</v>
      </c>
      <c r="H1539" s="80" t="s">
        <v>60</v>
      </c>
    </row>
    <row r="1540" spans="1:8" ht="15.75" x14ac:dyDescent="0.25">
      <c r="A1540" s="79" t="s">
        <v>3003</v>
      </c>
      <c r="B1540" s="79" t="s">
        <v>4642</v>
      </c>
      <c r="C1540" s="80" t="s">
        <v>1983</v>
      </c>
      <c r="D1540" s="119">
        <v>30000</v>
      </c>
      <c r="E1540" s="76"/>
      <c r="F1540" s="76"/>
      <c r="G1540" s="80" t="s">
        <v>14</v>
      </c>
      <c r="H1540" s="80" t="s">
        <v>15</v>
      </c>
    </row>
    <row r="1541" spans="1:8" ht="15.75" x14ac:dyDescent="0.25">
      <c r="A1541" s="86" t="s">
        <v>5347</v>
      </c>
      <c r="B1541" s="86" t="s">
        <v>5348</v>
      </c>
      <c r="C1541" s="76" t="s">
        <v>570</v>
      </c>
      <c r="D1541" s="118">
        <v>30000</v>
      </c>
      <c r="E1541" s="76"/>
      <c r="F1541" s="76">
        <v>9724</v>
      </c>
      <c r="G1541" s="80" t="s">
        <v>14</v>
      </c>
      <c r="H1541" s="80" t="s">
        <v>7373</v>
      </c>
    </row>
    <row r="1542" spans="1:8" ht="15.75" x14ac:dyDescent="0.25">
      <c r="A1542" s="79" t="s">
        <v>5349</v>
      </c>
      <c r="B1542" s="79" t="s">
        <v>4572</v>
      </c>
      <c r="C1542" s="80" t="s">
        <v>570</v>
      </c>
      <c r="D1542" s="119">
        <v>30000</v>
      </c>
      <c r="E1542" s="76"/>
      <c r="F1542" s="76">
        <v>9724</v>
      </c>
      <c r="G1542" s="80" t="s">
        <v>14</v>
      </c>
      <c r="H1542" s="80" t="s">
        <v>7373</v>
      </c>
    </row>
    <row r="1543" spans="1:8" ht="15.75" x14ac:dyDescent="0.25">
      <c r="A1543" s="79" t="s">
        <v>4535</v>
      </c>
      <c r="B1543" s="79" t="s">
        <v>5350</v>
      </c>
      <c r="C1543" s="80" t="s">
        <v>570</v>
      </c>
      <c r="D1543" s="119">
        <v>30000</v>
      </c>
      <c r="E1543" s="76"/>
      <c r="F1543" s="76">
        <v>9724</v>
      </c>
      <c r="G1543" s="80" t="s">
        <v>59</v>
      </c>
      <c r="H1543" s="80" t="s">
        <v>60</v>
      </c>
    </row>
    <row r="1544" spans="1:8" ht="15.75" x14ac:dyDescent="0.25">
      <c r="A1544" s="79" t="s">
        <v>4537</v>
      </c>
      <c r="B1544" s="79" t="s">
        <v>4553</v>
      </c>
      <c r="C1544" s="80" t="s">
        <v>11</v>
      </c>
      <c r="D1544" s="119">
        <v>28438</v>
      </c>
      <c r="E1544" s="76"/>
      <c r="F1544" s="76"/>
      <c r="G1544" s="80" t="s">
        <v>59</v>
      </c>
      <c r="H1544" s="80" t="s">
        <v>60</v>
      </c>
    </row>
    <row r="1545" spans="1:8" ht="15.75" x14ac:dyDescent="0.25">
      <c r="A1545" s="79" t="s">
        <v>513</v>
      </c>
      <c r="B1545" s="79" t="s">
        <v>5289</v>
      </c>
      <c r="C1545" s="80" t="s">
        <v>2580</v>
      </c>
      <c r="D1545" s="119">
        <v>28400</v>
      </c>
      <c r="E1545" s="76"/>
      <c r="F1545" s="76"/>
      <c r="G1545" s="80" t="s">
        <v>59</v>
      </c>
      <c r="H1545" s="80" t="s">
        <v>60</v>
      </c>
    </row>
    <row r="1546" spans="1:8" ht="15.75" x14ac:dyDescent="0.25">
      <c r="A1546" s="79" t="s">
        <v>2639</v>
      </c>
      <c r="B1546" s="79" t="s">
        <v>4581</v>
      </c>
      <c r="C1546" s="80" t="s">
        <v>1307</v>
      </c>
      <c r="D1546" s="119">
        <v>27390</v>
      </c>
      <c r="E1546" s="76"/>
      <c r="F1546" s="76"/>
      <c r="G1546" s="80" t="s">
        <v>59</v>
      </c>
      <c r="H1546" s="80" t="s">
        <v>60</v>
      </c>
    </row>
    <row r="1547" spans="1:8" ht="15.75" x14ac:dyDescent="0.25">
      <c r="A1547" s="79" t="s">
        <v>5351</v>
      </c>
      <c r="B1547" s="79" t="s">
        <v>5205</v>
      </c>
      <c r="C1547" s="80" t="s">
        <v>812</v>
      </c>
      <c r="D1547" s="119">
        <v>20640</v>
      </c>
      <c r="E1547" s="76"/>
      <c r="F1547" s="76"/>
      <c r="G1547" s="80" t="s">
        <v>14</v>
      </c>
      <c r="H1547" s="80" t="s">
        <v>15</v>
      </c>
    </row>
    <row r="1548" spans="1:8" ht="15.75" x14ac:dyDescent="0.25">
      <c r="A1548" s="79" t="s">
        <v>5352</v>
      </c>
      <c r="B1548" s="79" t="s">
        <v>4604</v>
      </c>
      <c r="C1548" s="80" t="s">
        <v>812</v>
      </c>
      <c r="D1548" s="119">
        <v>20640</v>
      </c>
      <c r="E1548" s="76"/>
      <c r="F1548" s="76"/>
      <c r="G1548" s="80" t="s">
        <v>59</v>
      </c>
      <c r="H1548" s="80" t="s">
        <v>60</v>
      </c>
    </row>
    <row r="1549" spans="1:8" ht="15.75" x14ac:dyDescent="0.25">
      <c r="A1549" s="79" t="s">
        <v>313</v>
      </c>
      <c r="B1549" s="79" t="s">
        <v>5353</v>
      </c>
      <c r="C1549" s="80" t="s">
        <v>812</v>
      </c>
      <c r="D1549" s="119">
        <v>20640</v>
      </c>
      <c r="E1549" s="76"/>
      <c r="F1549" s="76"/>
      <c r="G1549" s="80" t="s">
        <v>59</v>
      </c>
      <c r="H1549" s="80" t="s">
        <v>60</v>
      </c>
    </row>
    <row r="1550" spans="1:8" ht="15.75" x14ac:dyDescent="0.25">
      <c r="A1550" s="86" t="s">
        <v>5354</v>
      </c>
      <c r="B1550" s="86" t="s">
        <v>4577</v>
      </c>
      <c r="C1550" s="76" t="s">
        <v>2582</v>
      </c>
      <c r="D1550" s="118">
        <v>20000</v>
      </c>
      <c r="E1550" s="76"/>
      <c r="F1550" s="76"/>
      <c r="G1550" s="76" t="s">
        <v>59</v>
      </c>
      <c r="H1550" s="80" t="s">
        <v>60</v>
      </c>
    </row>
  </sheetData>
  <conditionalFormatting sqref="D1:D1550">
    <cfRule type="top10" dxfId="42" priority="1" percent="1" bottom="1" rank="10"/>
    <cfRule type="top10" dxfId="41" priority="2" percent="1" rank="10"/>
  </conditionalFormatting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E26"/>
  <sheetViews>
    <sheetView workbookViewId="0">
      <selection activeCell="G4" sqref="G4"/>
    </sheetView>
  </sheetViews>
  <sheetFormatPr defaultRowHeight="15" x14ac:dyDescent="0.25"/>
  <cols>
    <col min="1" max="2" width="14.42578125" customWidth="1"/>
    <col min="4" max="4" width="23.28515625" bestFit="1" customWidth="1"/>
    <col min="5" max="5" width="15.28515625" bestFit="1" customWidth="1"/>
    <col min="7" max="7" width="16" customWidth="1"/>
    <col min="8" max="8" width="15.28515625" bestFit="1" customWidth="1"/>
  </cols>
  <sheetData>
    <row r="2" spans="1:5" ht="15.75" thickBot="1" x14ac:dyDescent="0.3"/>
    <row r="3" spans="1:5" x14ac:dyDescent="0.25">
      <c r="A3" s="181" t="s">
        <v>7367</v>
      </c>
      <c r="B3" t="s">
        <v>7372</v>
      </c>
      <c r="D3" s="189" t="s">
        <v>7423</v>
      </c>
      <c r="E3" s="189"/>
    </row>
    <row r="4" spans="1:5" x14ac:dyDescent="0.25">
      <c r="A4" s="186" t="s">
        <v>7375</v>
      </c>
      <c r="B4" s="182">
        <v>8</v>
      </c>
      <c r="D4" s="187"/>
      <c r="E4" s="187"/>
    </row>
    <row r="5" spans="1:5" x14ac:dyDescent="0.25">
      <c r="A5" s="186" t="s">
        <v>7376</v>
      </c>
      <c r="B5" s="182">
        <v>186</v>
      </c>
      <c r="D5" s="187" t="s">
        <v>7409</v>
      </c>
      <c r="E5" s="190">
        <v>63466.276046979845</v>
      </c>
    </row>
    <row r="6" spans="1:5" x14ac:dyDescent="0.25">
      <c r="A6" s="186" t="s">
        <v>7377</v>
      </c>
      <c r="B6" s="182">
        <v>362</v>
      </c>
      <c r="D6" s="187" t="s">
        <v>7410</v>
      </c>
      <c r="E6" s="190">
        <v>737.12343819622254</v>
      </c>
    </row>
    <row r="7" spans="1:5" x14ac:dyDescent="0.25">
      <c r="A7" s="186" t="s">
        <v>7378</v>
      </c>
      <c r="B7" s="182">
        <v>269</v>
      </c>
      <c r="D7" s="187" t="s">
        <v>7411</v>
      </c>
      <c r="E7" s="190">
        <v>56412.35</v>
      </c>
    </row>
    <row r="8" spans="1:5" x14ac:dyDescent="0.25">
      <c r="A8" s="186" t="s">
        <v>7379</v>
      </c>
      <c r="B8" s="182">
        <v>243</v>
      </c>
      <c r="D8" s="187" t="s">
        <v>7412</v>
      </c>
      <c r="E8" s="192">
        <v>40000</v>
      </c>
    </row>
    <row r="9" spans="1:5" x14ac:dyDescent="0.25">
      <c r="A9" s="186" t="s">
        <v>7380</v>
      </c>
      <c r="B9" s="182">
        <v>142</v>
      </c>
      <c r="D9" s="187" t="s">
        <v>7413</v>
      </c>
      <c r="E9" s="190">
        <v>28453.34664105346</v>
      </c>
    </row>
    <row r="10" spans="1:5" x14ac:dyDescent="0.25">
      <c r="A10" s="186" t="s">
        <v>7381</v>
      </c>
      <c r="B10" s="182">
        <v>73</v>
      </c>
      <c r="D10" s="187" t="s">
        <v>7414</v>
      </c>
      <c r="E10" s="190">
        <v>809592935.07594824</v>
      </c>
    </row>
    <row r="11" spans="1:5" x14ac:dyDescent="0.25">
      <c r="A11" s="186" t="s">
        <v>7382</v>
      </c>
      <c r="B11" s="182">
        <v>68</v>
      </c>
      <c r="D11" s="187" t="s">
        <v>7415</v>
      </c>
      <c r="E11" s="190">
        <v>14.470295208493535</v>
      </c>
    </row>
    <row r="12" spans="1:5" x14ac:dyDescent="0.25">
      <c r="A12" s="186" t="s">
        <v>7383</v>
      </c>
      <c r="B12" s="182">
        <v>47</v>
      </c>
      <c r="D12" s="187" t="s">
        <v>7416</v>
      </c>
      <c r="E12" s="190">
        <v>2.643648724803902</v>
      </c>
    </row>
    <row r="13" spans="1:5" x14ac:dyDescent="0.25">
      <c r="A13" s="186" t="s">
        <v>7384</v>
      </c>
      <c r="B13" s="182">
        <v>28</v>
      </c>
      <c r="D13" s="187" t="s">
        <v>7417</v>
      </c>
      <c r="E13" s="192">
        <v>354564</v>
      </c>
    </row>
    <row r="14" spans="1:5" x14ac:dyDescent="0.25">
      <c r="A14" s="186" t="s">
        <v>7385</v>
      </c>
      <c r="B14" s="182">
        <v>19</v>
      </c>
      <c r="D14" s="187" t="s">
        <v>7418</v>
      </c>
      <c r="E14" s="192">
        <v>20436</v>
      </c>
    </row>
    <row r="15" spans="1:5" x14ac:dyDescent="0.25">
      <c r="A15" s="186" t="s">
        <v>7386</v>
      </c>
      <c r="B15" s="182">
        <v>12</v>
      </c>
      <c r="D15" s="187" t="s">
        <v>7419</v>
      </c>
      <c r="E15" s="192">
        <v>375000</v>
      </c>
    </row>
    <row r="16" spans="1:5" x14ac:dyDescent="0.25">
      <c r="A16" s="186" t="s">
        <v>7387</v>
      </c>
      <c r="B16" s="182">
        <v>4</v>
      </c>
      <c r="D16" s="187" t="s">
        <v>7420</v>
      </c>
      <c r="E16" s="190">
        <v>94564751.309999973</v>
      </c>
    </row>
    <row r="17" spans="1:5" x14ac:dyDescent="0.25">
      <c r="A17" s="186" t="s">
        <v>7388</v>
      </c>
      <c r="B17" s="182">
        <v>6</v>
      </c>
      <c r="D17" s="187" t="s">
        <v>7421</v>
      </c>
      <c r="E17" s="192">
        <v>1490</v>
      </c>
    </row>
    <row r="18" spans="1:5" ht="15.75" thickBot="1" x14ac:dyDescent="0.3">
      <c r="A18" s="186" t="s">
        <v>7389</v>
      </c>
      <c r="B18" s="182">
        <v>10</v>
      </c>
      <c r="D18" s="188" t="s">
        <v>7422</v>
      </c>
      <c r="E18" s="191">
        <v>1445.9107132830104</v>
      </c>
    </row>
    <row r="19" spans="1:5" x14ac:dyDescent="0.25">
      <c r="A19" s="186" t="s">
        <v>7390</v>
      </c>
      <c r="B19" s="182">
        <v>4</v>
      </c>
    </row>
    <row r="20" spans="1:5" x14ac:dyDescent="0.25">
      <c r="A20" s="186" t="s">
        <v>7391</v>
      </c>
      <c r="B20" s="182">
        <v>1</v>
      </c>
    </row>
    <row r="21" spans="1:5" x14ac:dyDescent="0.25">
      <c r="A21" s="186" t="s">
        <v>7392</v>
      </c>
      <c r="B21" s="182">
        <v>3</v>
      </c>
    </row>
    <row r="22" spans="1:5" x14ac:dyDescent="0.25">
      <c r="A22" s="186" t="s">
        <v>7393</v>
      </c>
      <c r="B22" s="182">
        <v>2</v>
      </c>
    </row>
    <row r="23" spans="1:5" x14ac:dyDescent="0.25">
      <c r="A23" s="186" t="s">
        <v>7407</v>
      </c>
      <c r="B23" s="182">
        <v>1</v>
      </c>
    </row>
    <row r="24" spans="1:5" x14ac:dyDescent="0.25">
      <c r="A24" s="186" t="s">
        <v>7397</v>
      </c>
      <c r="B24" s="182">
        <v>1</v>
      </c>
    </row>
    <row r="25" spans="1:5" x14ac:dyDescent="0.25">
      <c r="A25" s="186" t="s">
        <v>7460</v>
      </c>
      <c r="B25" s="182">
        <v>1</v>
      </c>
    </row>
    <row r="26" spans="1:5" x14ac:dyDescent="0.25">
      <c r="A26" s="186" t="s">
        <v>7368</v>
      </c>
      <c r="B26" s="182">
        <v>1490</v>
      </c>
    </row>
  </sheetData>
  <pageMargins left="0.7" right="0.7" top="0.75" bottom="0.75" header="0.3" footer="0.3"/>
  <pageSetup scale="75" orientation="landscape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1"/>
  <sheetViews>
    <sheetView workbookViewId="0"/>
  </sheetViews>
  <sheetFormatPr defaultRowHeight="15" x14ac:dyDescent="0.25"/>
  <cols>
    <col min="1" max="1" width="19.85546875" bestFit="1" customWidth="1"/>
    <col min="2" max="2" width="16.85546875" bestFit="1" customWidth="1"/>
    <col min="3" max="3" width="37" bestFit="1" customWidth="1"/>
    <col min="4" max="4" width="30.85546875" bestFit="1" customWidth="1"/>
    <col min="5" max="5" width="14" bestFit="1" customWidth="1"/>
    <col min="6" max="6" width="33.7109375" bestFit="1" customWidth="1"/>
    <col min="7" max="7" width="14.7109375" bestFit="1" customWidth="1"/>
  </cols>
  <sheetData>
    <row r="1" spans="1:7" s="138" customFormat="1" ht="15.75" x14ac:dyDescent="0.25">
      <c r="A1" s="175" t="s">
        <v>3848</v>
      </c>
      <c r="B1" s="175" t="s">
        <v>2649</v>
      </c>
      <c r="C1" s="176" t="s">
        <v>5355</v>
      </c>
      <c r="D1" s="176" t="s">
        <v>2651</v>
      </c>
      <c r="E1" s="177" t="s">
        <v>2646</v>
      </c>
      <c r="F1" s="178" t="s">
        <v>5356</v>
      </c>
      <c r="G1" s="176" t="s">
        <v>2655</v>
      </c>
    </row>
    <row r="2" spans="1:7" ht="15.75" x14ac:dyDescent="0.25">
      <c r="A2" s="79" t="s">
        <v>5357</v>
      </c>
      <c r="B2" s="79" t="s">
        <v>5358</v>
      </c>
      <c r="C2" s="80" t="s">
        <v>19</v>
      </c>
      <c r="D2" s="80" t="s">
        <v>5359</v>
      </c>
      <c r="E2" s="124">
        <v>375000</v>
      </c>
      <c r="F2" s="76"/>
      <c r="G2" s="80" t="s">
        <v>14</v>
      </c>
    </row>
    <row r="3" spans="1:7" ht="15.75" x14ac:dyDescent="0.25">
      <c r="A3" s="79" t="s">
        <v>4552</v>
      </c>
      <c r="B3" s="79" t="s">
        <v>5360</v>
      </c>
      <c r="C3" s="80" t="s">
        <v>40</v>
      </c>
      <c r="D3" s="80" t="s">
        <v>40</v>
      </c>
      <c r="E3" s="124">
        <v>250000</v>
      </c>
      <c r="F3" s="76"/>
      <c r="G3" s="80" t="s">
        <v>14</v>
      </c>
    </row>
    <row r="4" spans="1:7" ht="15.75" x14ac:dyDescent="0.25">
      <c r="A4" s="79" t="s">
        <v>54</v>
      </c>
      <c r="B4" s="79" t="s">
        <v>5361</v>
      </c>
      <c r="C4" s="80" t="s">
        <v>3391</v>
      </c>
      <c r="D4" s="80" t="s">
        <v>25</v>
      </c>
      <c r="E4" s="124">
        <v>246000</v>
      </c>
      <c r="F4" s="76"/>
      <c r="G4" s="80" t="s">
        <v>14</v>
      </c>
    </row>
    <row r="5" spans="1:7" ht="15.75" x14ac:dyDescent="0.25">
      <c r="A5" s="79" t="s">
        <v>29</v>
      </c>
      <c r="B5" s="79" t="s">
        <v>5362</v>
      </c>
      <c r="C5" s="80" t="s">
        <v>5363</v>
      </c>
      <c r="D5" s="80" t="s">
        <v>33</v>
      </c>
      <c r="E5" s="124">
        <v>209090</v>
      </c>
      <c r="F5" s="119">
        <v>1250</v>
      </c>
      <c r="G5" s="80" t="s">
        <v>14</v>
      </c>
    </row>
    <row r="6" spans="1:7" ht="15.75" x14ac:dyDescent="0.25">
      <c r="A6" s="79" t="s">
        <v>3852</v>
      </c>
      <c r="B6" s="79" t="s">
        <v>5364</v>
      </c>
      <c r="C6" s="80" t="s">
        <v>10</v>
      </c>
      <c r="D6" s="80" t="s">
        <v>5365</v>
      </c>
      <c r="E6" s="124">
        <v>200000</v>
      </c>
      <c r="F6" s="76"/>
      <c r="G6" s="80" t="s">
        <v>14</v>
      </c>
    </row>
    <row r="7" spans="1:7" ht="15.75" x14ac:dyDescent="0.25">
      <c r="A7" s="79" t="s">
        <v>61</v>
      </c>
      <c r="B7" s="79" t="s">
        <v>5366</v>
      </c>
      <c r="C7" s="80" t="s">
        <v>5367</v>
      </c>
      <c r="D7" s="80" t="s">
        <v>65</v>
      </c>
      <c r="E7" s="124">
        <v>193600</v>
      </c>
      <c r="F7" s="76"/>
      <c r="G7" s="80" t="s">
        <v>14</v>
      </c>
    </row>
    <row r="8" spans="1:7" ht="15.75" x14ac:dyDescent="0.25">
      <c r="A8" s="79" t="s">
        <v>21</v>
      </c>
      <c r="B8" s="79" t="s">
        <v>5368</v>
      </c>
      <c r="C8" s="80" t="s">
        <v>5369</v>
      </c>
      <c r="D8" s="80" t="s">
        <v>45</v>
      </c>
      <c r="E8" s="124">
        <v>193259</v>
      </c>
      <c r="F8" s="76"/>
      <c r="G8" s="80" t="s">
        <v>14</v>
      </c>
    </row>
    <row r="9" spans="1:7" ht="15.75" x14ac:dyDescent="0.25">
      <c r="A9" s="79" t="s">
        <v>49</v>
      </c>
      <c r="B9" s="79" t="s">
        <v>5370</v>
      </c>
      <c r="C9" s="80" t="s">
        <v>52</v>
      </c>
      <c r="D9" s="80" t="s">
        <v>53</v>
      </c>
      <c r="E9" s="124">
        <v>190000</v>
      </c>
      <c r="F9" s="76"/>
      <c r="G9" s="80" t="s">
        <v>14</v>
      </c>
    </row>
    <row r="10" spans="1:7" ht="15.75" x14ac:dyDescent="0.25">
      <c r="A10" s="79" t="s">
        <v>3855</v>
      </c>
      <c r="B10" s="79" t="s">
        <v>5371</v>
      </c>
      <c r="C10" s="80" t="s">
        <v>3856</v>
      </c>
      <c r="D10" s="80" t="s">
        <v>25</v>
      </c>
      <c r="E10" s="124">
        <v>186850</v>
      </c>
      <c r="F10" s="76"/>
      <c r="G10" s="80" t="s">
        <v>14</v>
      </c>
    </row>
    <row r="11" spans="1:7" ht="15.75" x14ac:dyDescent="0.25">
      <c r="A11" s="79" t="s">
        <v>3394</v>
      </c>
      <c r="B11" s="79" t="s">
        <v>5372</v>
      </c>
      <c r="C11" s="80" t="s">
        <v>56</v>
      </c>
      <c r="D11" s="80" t="s">
        <v>392</v>
      </c>
      <c r="E11" s="124">
        <v>179925</v>
      </c>
      <c r="F11" s="76"/>
      <c r="G11" s="80" t="s">
        <v>59</v>
      </c>
    </row>
    <row r="12" spans="1:7" ht="15.75" x14ac:dyDescent="0.25">
      <c r="A12" s="79" t="s">
        <v>164</v>
      </c>
      <c r="B12" s="79" t="s">
        <v>5373</v>
      </c>
      <c r="C12" s="80" t="s">
        <v>5374</v>
      </c>
      <c r="D12" s="80" t="s">
        <v>48</v>
      </c>
      <c r="E12" s="124">
        <v>177188</v>
      </c>
      <c r="F12" s="76"/>
      <c r="G12" s="80" t="s">
        <v>14</v>
      </c>
    </row>
    <row r="13" spans="1:7" ht="15.75" x14ac:dyDescent="0.25">
      <c r="A13" s="79" t="s">
        <v>989</v>
      </c>
      <c r="B13" s="79" t="s">
        <v>5375</v>
      </c>
      <c r="C13" s="80" t="s">
        <v>4230</v>
      </c>
      <c r="D13" s="80" t="s">
        <v>4231</v>
      </c>
      <c r="E13" s="124">
        <v>174776</v>
      </c>
      <c r="F13" s="76"/>
      <c r="G13" s="80" t="s">
        <v>14</v>
      </c>
    </row>
    <row r="14" spans="1:7" ht="15.75" x14ac:dyDescent="0.25">
      <c r="A14" s="79" t="s">
        <v>1780</v>
      </c>
      <c r="B14" s="79" t="s">
        <v>5376</v>
      </c>
      <c r="C14" s="80" t="s">
        <v>5377</v>
      </c>
      <c r="D14" s="80" t="s">
        <v>89</v>
      </c>
      <c r="E14" s="124">
        <v>170441.54</v>
      </c>
      <c r="F14" s="76"/>
      <c r="G14" s="80" t="s">
        <v>14</v>
      </c>
    </row>
    <row r="15" spans="1:7" ht="15.75" x14ac:dyDescent="0.25">
      <c r="A15" s="79" t="s">
        <v>4570</v>
      </c>
      <c r="B15" s="79" t="s">
        <v>4571</v>
      </c>
      <c r="C15" s="80" t="s">
        <v>71</v>
      </c>
      <c r="D15" s="80" t="s">
        <v>116</v>
      </c>
      <c r="E15" s="124">
        <v>165000</v>
      </c>
      <c r="F15" s="76"/>
      <c r="G15" s="80" t="s">
        <v>14</v>
      </c>
    </row>
    <row r="16" spans="1:7" ht="15.75" x14ac:dyDescent="0.25">
      <c r="A16" s="79" t="s">
        <v>2660</v>
      </c>
      <c r="B16" s="79" t="s">
        <v>5378</v>
      </c>
      <c r="C16" s="80" t="s">
        <v>71</v>
      </c>
      <c r="D16" s="80" t="s">
        <v>72</v>
      </c>
      <c r="E16" s="124">
        <v>165000</v>
      </c>
      <c r="F16" s="76"/>
      <c r="G16" s="80" t="s">
        <v>14</v>
      </c>
    </row>
    <row r="17" spans="1:7" ht="15.75" x14ac:dyDescent="0.25">
      <c r="A17" s="79" t="s">
        <v>5379</v>
      </c>
      <c r="B17" s="79" t="s">
        <v>5380</v>
      </c>
      <c r="C17" s="80" t="s">
        <v>71</v>
      </c>
      <c r="D17" s="80" t="s">
        <v>96</v>
      </c>
      <c r="E17" s="124">
        <v>165000</v>
      </c>
      <c r="F17" s="76"/>
      <c r="G17" s="80" t="s">
        <v>14</v>
      </c>
    </row>
    <row r="18" spans="1:7" ht="15.75" x14ac:dyDescent="0.25">
      <c r="A18" s="79" t="s">
        <v>184</v>
      </c>
      <c r="B18" s="79" t="s">
        <v>5381</v>
      </c>
      <c r="C18" s="80" t="s">
        <v>5382</v>
      </c>
      <c r="D18" s="80" t="s">
        <v>4231</v>
      </c>
      <c r="E18" s="124">
        <v>164736</v>
      </c>
      <c r="F18" s="76"/>
      <c r="G18" s="80" t="s">
        <v>14</v>
      </c>
    </row>
    <row r="19" spans="1:7" ht="15.75" x14ac:dyDescent="0.25">
      <c r="A19" s="86" t="s">
        <v>989</v>
      </c>
      <c r="B19" s="86" t="s">
        <v>5383</v>
      </c>
      <c r="C19" s="76" t="s">
        <v>75</v>
      </c>
      <c r="D19" s="76" t="s">
        <v>5365</v>
      </c>
      <c r="E19" s="125">
        <v>164151</v>
      </c>
      <c r="F19" s="76"/>
      <c r="G19" s="76" t="s">
        <v>14</v>
      </c>
    </row>
    <row r="20" spans="1:7" ht="15.75" x14ac:dyDescent="0.25">
      <c r="A20" s="79" t="s">
        <v>1231</v>
      </c>
      <c r="B20" s="79" t="s">
        <v>5384</v>
      </c>
      <c r="C20" s="80" t="s">
        <v>27</v>
      </c>
      <c r="D20" s="80" t="s">
        <v>5365</v>
      </c>
      <c r="E20" s="124">
        <v>164024</v>
      </c>
      <c r="F20" s="76"/>
      <c r="G20" s="80" t="s">
        <v>14</v>
      </c>
    </row>
    <row r="21" spans="1:7" ht="15.75" x14ac:dyDescent="0.25">
      <c r="A21" s="79" t="s">
        <v>90</v>
      </c>
      <c r="B21" s="79" t="s">
        <v>5385</v>
      </c>
      <c r="C21" s="80" t="s">
        <v>92</v>
      </c>
      <c r="D21" s="80" t="s">
        <v>93</v>
      </c>
      <c r="E21" s="124">
        <v>164000</v>
      </c>
      <c r="F21" s="76"/>
      <c r="G21" s="80" t="s">
        <v>59</v>
      </c>
    </row>
    <row r="22" spans="1:7" ht="15.75" x14ac:dyDescent="0.25">
      <c r="A22" s="79" t="s">
        <v>127</v>
      </c>
      <c r="B22" s="79" t="s">
        <v>5386</v>
      </c>
      <c r="C22" s="80" t="s">
        <v>5387</v>
      </c>
      <c r="D22" s="80" t="s">
        <v>5365</v>
      </c>
      <c r="E22" s="124">
        <v>163665</v>
      </c>
      <c r="F22" s="76"/>
      <c r="G22" s="80" t="s">
        <v>14</v>
      </c>
    </row>
    <row r="23" spans="1:7" ht="15.75" x14ac:dyDescent="0.25">
      <c r="A23" s="79" t="s">
        <v>5388</v>
      </c>
      <c r="B23" s="79" t="s">
        <v>5389</v>
      </c>
      <c r="C23" s="80" t="s">
        <v>5390</v>
      </c>
      <c r="D23" s="80" t="s">
        <v>125</v>
      </c>
      <c r="E23" s="124">
        <v>160922</v>
      </c>
      <c r="F23" s="76"/>
      <c r="G23" s="80" t="s">
        <v>59</v>
      </c>
    </row>
    <row r="24" spans="1:7" ht="15.75" x14ac:dyDescent="0.25">
      <c r="A24" s="79" t="s">
        <v>77</v>
      </c>
      <c r="B24" s="79" t="s">
        <v>5391</v>
      </c>
      <c r="C24" s="80" t="s">
        <v>5392</v>
      </c>
      <c r="D24" s="80" t="s">
        <v>80</v>
      </c>
      <c r="E24" s="124">
        <v>160000</v>
      </c>
      <c r="F24" s="76"/>
      <c r="G24" s="80" t="s">
        <v>14</v>
      </c>
    </row>
    <row r="25" spans="1:7" ht="15.75" x14ac:dyDescent="0.25">
      <c r="A25" s="79" t="s">
        <v>5393</v>
      </c>
      <c r="B25" s="79" t="s">
        <v>5394</v>
      </c>
      <c r="C25" s="80" t="s">
        <v>5395</v>
      </c>
      <c r="D25" s="80" t="s">
        <v>547</v>
      </c>
      <c r="E25" s="124">
        <v>158464</v>
      </c>
      <c r="F25" s="76"/>
      <c r="G25" s="80" t="s">
        <v>14</v>
      </c>
    </row>
    <row r="26" spans="1:7" ht="15.75" x14ac:dyDescent="0.25">
      <c r="A26" s="79" t="s">
        <v>184</v>
      </c>
      <c r="B26" s="79" t="s">
        <v>5396</v>
      </c>
      <c r="C26" s="80" t="s">
        <v>4236</v>
      </c>
      <c r="D26" s="80" t="s">
        <v>4231</v>
      </c>
      <c r="E26" s="124">
        <v>154908</v>
      </c>
      <c r="F26" s="76"/>
      <c r="G26" s="80" t="s">
        <v>14</v>
      </c>
    </row>
    <row r="27" spans="1:7" ht="15.75" x14ac:dyDescent="0.25">
      <c r="A27" s="79" t="s">
        <v>66</v>
      </c>
      <c r="B27" s="79" t="s">
        <v>5397</v>
      </c>
      <c r="C27" s="80" t="s">
        <v>71</v>
      </c>
      <c r="D27" s="80" t="s">
        <v>5398</v>
      </c>
      <c r="E27" s="124">
        <v>153900</v>
      </c>
      <c r="F27" s="76"/>
      <c r="G27" s="80" t="s">
        <v>14</v>
      </c>
    </row>
    <row r="28" spans="1:7" ht="15.75" x14ac:dyDescent="0.25">
      <c r="A28" s="79" t="s">
        <v>4562</v>
      </c>
      <c r="B28" s="79" t="s">
        <v>5399</v>
      </c>
      <c r="C28" s="80" t="s">
        <v>3919</v>
      </c>
      <c r="D28" s="80" t="s">
        <v>45</v>
      </c>
      <c r="E28" s="124">
        <v>153371</v>
      </c>
      <c r="F28" s="119">
        <v>7000</v>
      </c>
      <c r="G28" s="80" t="s">
        <v>14</v>
      </c>
    </row>
    <row r="29" spans="1:7" ht="15.75" x14ac:dyDescent="0.25">
      <c r="A29" s="79" t="s">
        <v>5400</v>
      </c>
      <c r="B29" s="79" t="s">
        <v>5401</v>
      </c>
      <c r="C29" s="80" t="s">
        <v>119</v>
      </c>
      <c r="D29" s="80" t="s">
        <v>120</v>
      </c>
      <c r="E29" s="124">
        <v>152000</v>
      </c>
      <c r="F29" s="76"/>
      <c r="G29" s="80" t="s">
        <v>14</v>
      </c>
    </row>
    <row r="30" spans="1:7" ht="15.75" x14ac:dyDescent="0.25">
      <c r="A30" s="79" t="s">
        <v>313</v>
      </c>
      <c r="B30" s="79" t="s">
        <v>5402</v>
      </c>
      <c r="C30" s="80" t="s">
        <v>159</v>
      </c>
      <c r="D30" s="80" t="s">
        <v>211</v>
      </c>
      <c r="E30" s="124">
        <v>150299</v>
      </c>
      <c r="F30" s="119">
        <v>6000</v>
      </c>
      <c r="G30" s="80" t="s">
        <v>14</v>
      </c>
    </row>
    <row r="31" spans="1:7" ht="15.75" x14ac:dyDescent="0.25">
      <c r="A31" s="79" t="s">
        <v>107</v>
      </c>
      <c r="B31" s="79" t="s">
        <v>108</v>
      </c>
      <c r="C31" s="80" t="s">
        <v>56</v>
      </c>
      <c r="D31" s="80" t="s">
        <v>109</v>
      </c>
      <c r="E31" s="124">
        <v>148385</v>
      </c>
      <c r="F31" s="119">
        <v>30000</v>
      </c>
      <c r="G31" s="80" t="s">
        <v>59</v>
      </c>
    </row>
    <row r="32" spans="1:7" ht="15.75" x14ac:dyDescent="0.25">
      <c r="A32" s="79" t="s">
        <v>3398</v>
      </c>
      <c r="B32" s="79" t="s">
        <v>5403</v>
      </c>
      <c r="C32" s="80" t="s">
        <v>159</v>
      </c>
      <c r="D32" s="80" t="s">
        <v>514</v>
      </c>
      <c r="E32" s="124">
        <v>147691</v>
      </c>
      <c r="F32" s="119">
        <v>6000</v>
      </c>
      <c r="G32" s="80" t="s">
        <v>14</v>
      </c>
    </row>
    <row r="33" spans="1:7" ht="15.75" x14ac:dyDescent="0.25">
      <c r="A33" s="79" t="s">
        <v>122</v>
      </c>
      <c r="B33" s="79" t="s">
        <v>5404</v>
      </c>
      <c r="C33" s="80" t="s">
        <v>159</v>
      </c>
      <c r="D33" s="80" t="s">
        <v>125</v>
      </c>
      <c r="E33" s="124">
        <v>143750</v>
      </c>
      <c r="F33" s="119">
        <v>3000</v>
      </c>
      <c r="G33" s="80" t="s">
        <v>59</v>
      </c>
    </row>
    <row r="34" spans="1:7" ht="15.75" x14ac:dyDescent="0.25">
      <c r="A34" s="79" t="s">
        <v>244</v>
      </c>
      <c r="B34" s="79" t="s">
        <v>5405</v>
      </c>
      <c r="C34" s="80" t="s">
        <v>5406</v>
      </c>
      <c r="D34" s="80" t="s">
        <v>1272</v>
      </c>
      <c r="E34" s="124">
        <v>141400</v>
      </c>
      <c r="F34" s="76"/>
      <c r="G34" s="80" t="s">
        <v>14</v>
      </c>
    </row>
    <row r="35" spans="1:7" ht="15.75" x14ac:dyDescent="0.25">
      <c r="A35" s="79" t="s">
        <v>5407</v>
      </c>
      <c r="B35" s="79" t="s">
        <v>5408</v>
      </c>
      <c r="C35" s="80" t="s">
        <v>56</v>
      </c>
      <c r="D35" s="80" t="s">
        <v>302</v>
      </c>
      <c r="E35" s="124">
        <v>139916</v>
      </c>
      <c r="F35" s="76"/>
      <c r="G35" s="80" t="s">
        <v>59</v>
      </c>
    </row>
    <row r="36" spans="1:7" ht="15.75" x14ac:dyDescent="0.25">
      <c r="A36" s="79" t="s">
        <v>5409</v>
      </c>
      <c r="B36" s="79" t="s">
        <v>5410</v>
      </c>
      <c r="C36" s="80" t="s">
        <v>2677</v>
      </c>
      <c r="D36" s="80" t="s">
        <v>48</v>
      </c>
      <c r="E36" s="124">
        <v>135938</v>
      </c>
      <c r="F36" s="76"/>
      <c r="G36" s="80" t="s">
        <v>14</v>
      </c>
    </row>
    <row r="37" spans="1:7" ht="15.75" x14ac:dyDescent="0.25">
      <c r="A37" s="79" t="s">
        <v>142</v>
      </c>
      <c r="B37" s="79" t="s">
        <v>5411</v>
      </c>
      <c r="C37" s="80" t="s">
        <v>145</v>
      </c>
      <c r="D37" s="80" t="s">
        <v>109</v>
      </c>
      <c r="E37" s="124">
        <v>135696</v>
      </c>
      <c r="F37" s="76"/>
      <c r="G37" s="80" t="s">
        <v>59</v>
      </c>
    </row>
    <row r="38" spans="1:7" ht="15.75" x14ac:dyDescent="0.25">
      <c r="A38" s="79" t="s">
        <v>157</v>
      </c>
      <c r="B38" s="79" t="s">
        <v>5412</v>
      </c>
      <c r="C38" s="80" t="s">
        <v>159</v>
      </c>
      <c r="D38" s="80" t="s">
        <v>109</v>
      </c>
      <c r="E38" s="124">
        <v>134797</v>
      </c>
      <c r="F38" s="119">
        <v>4500</v>
      </c>
      <c r="G38" s="80" t="s">
        <v>59</v>
      </c>
    </row>
    <row r="39" spans="1:7" ht="15.75" x14ac:dyDescent="0.25">
      <c r="A39" s="79" t="s">
        <v>160</v>
      </c>
      <c r="B39" s="79" t="s">
        <v>5413</v>
      </c>
      <c r="C39" s="80" t="s">
        <v>162</v>
      </c>
      <c r="D39" s="80" t="s">
        <v>163</v>
      </c>
      <c r="E39" s="124">
        <v>134648</v>
      </c>
      <c r="F39" s="119">
        <v>15000</v>
      </c>
      <c r="G39" s="80" t="s">
        <v>59</v>
      </c>
    </row>
    <row r="40" spans="1:7" ht="15.75" x14ac:dyDescent="0.25">
      <c r="A40" s="79" t="s">
        <v>4588</v>
      </c>
      <c r="B40" s="79" t="s">
        <v>5414</v>
      </c>
      <c r="C40" s="80" t="s">
        <v>56</v>
      </c>
      <c r="D40" s="80" t="s">
        <v>169</v>
      </c>
      <c r="E40" s="124">
        <v>133406</v>
      </c>
      <c r="F40" s="76"/>
      <c r="G40" s="80" t="s">
        <v>59</v>
      </c>
    </row>
    <row r="41" spans="1:7" ht="15.75" x14ac:dyDescent="0.25">
      <c r="A41" s="79" t="s">
        <v>1270</v>
      </c>
      <c r="B41" s="79" t="s">
        <v>5415</v>
      </c>
      <c r="C41" s="80" t="s">
        <v>5416</v>
      </c>
      <c r="D41" s="80" t="s">
        <v>1272</v>
      </c>
      <c r="E41" s="124">
        <v>133270</v>
      </c>
      <c r="F41" s="76"/>
      <c r="G41" s="80" t="s">
        <v>14</v>
      </c>
    </row>
    <row r="42" spans="1:7" ht="15.75" x14ac:dyDescent="0.25">
      <c r="A42" s="79" t="s">
        <v>5417</v>
      </c>
      <c r="B42" s="79" t="s">
        <v>5418</v>
      </c>
      <c r="C42" s="80" t="s">
        <v>2662</v>
      </c>
      <c r="D42" s="80" t="s">
        <v>141</v>
      </c>
      <c r="E42" s="124">
        <v>131799.31</v>
      </c>
      <c r="F42" s="76"/>
      <c r="G42" s="80" t="s">
        <v>14</v>
      </c>
    </row>
    <row r="43" spans="1:7" ht="15.75" x14ac:dyDescent="0.25">
      <c r="A43" s="79" t="s">
        <v>130</v>
      </c>
      <c r="B43" s="79" t="s">
        <v>5419</v>
      </c>
      <c r="C43" s="80" t="s">
        <v>156</v>
      </c>
      <c r="D43" s="80" t="s">
        <v>48</v>
      </c>
      <c r="E43" s="124">
        <v>131530</v>
      </c>
      <c r="F43" s="119">
        <v>6000</v>
      </c>
      <c r="G43" s="80" t="s">
        <v>14</v>
      </c>
    </row>
    <row r="44" spans="1:7" ht="15.75" x14ac:dyDescent="0.25">
      <c r="A44" s="79" t="s">
        <v>2639</v>
      </c>
      <c r="B44" s="79" t="s">
        <v>5420</v>
      </c>
      <c r="C44" s="80" t="s">
        <v>5421</v>
      </c>
      <c r="D44" s="80" t="s">
        <v>5422</v>
      </c>
      <c r="E44" s="124">
        <v>131360</v>
      </c>
      <c r="F44" s="119">
        <v>10101</v>
      </c>
      <c r="G44" s="80" t="s">
        <v>14</v>
      </c>
    </row>
    <row r="45" spans="1:7" ht="15.75" x14ac:dyDescent="0.25">
      <c r="A45" s="79" t="s">
        <v>3405</v>
      </c>
      <c r="B45" s="79" t="s">
        <v>5423</v>
      </c>
      <c r="C45" s="80" t="s">
        <v>5424</v>
      </c>
      <c r="D45" s="80" t="s">
        <v>297</v>
      </c>
      <c r="E45" s="124">
        <v>131146</v>
      </c>
      <c r="F45" s="76"/>
      <c r="G45" s="80" t="s">
        <v>59</v>
      </c>
    </row>
    <row r="46" spans="1:7" ht="15.75" x14ac:dyDescent="0.25">
      <c r="A46" s="79" t="s">
        <v>4243</v>
      </c>
      <c r="B46" s="79" t="s">
        <v>5425</v>
      </c>
      <c r="C46" s="80" t="s">
        <v>195</v>
      </c>
      <c r="D46" s="80" t="s">
        <v>109</v>
      </c>
      <c r="E46" s="124">
        <v>130158</v>
      </c>
      <c r="F46" s="80"/>
      <c r="G46" s="80" t="s">
        <v>59</v>
      </c>
    </row>
    <row r="47" spans="1:7" ht="15.75" x14ac:dyDescent="0.25">
      <c r="A47" s="79" t="s">
        <v>299</v>
      </c>
      <c r="B47" s="79" t="s">
        <v>5426</v>
      </c>
      <c r="C47" s="80" t="s">
        <v>5427</v>
      </c>
      <c r="D47" s="80" t="s">
        <v>302</v>
      </c>
      <c r="E47" s="124">
        <v>129822</v>
      </c>
      <c r="F47" s="119">
        <v>4500</v>
      </c>
      <c r="G47" s="80" t="s">
        <v>14</v>
      </c>
    </row>
    <row r="48" spans="1:7" ht="15.75" x14ac:dyDescent="0.25">
      <c r="A48" s="79" t="s">
        <v>4596</v>
      </c>
      <c r="B48" s="79" t="s">
        <v>1121</v>
      </c>
      <c r="C48" s="80" t="s">
        <v>264</v>
      </c>
      <c r="D48" s="80" t="s">
        <v>234</v>
      </c>
      <c r="E48" s="124">
        <v>129762</v>
      </c>
      <c r="F48" s="119">
        <v>6000</v>
      </c>
      <c r="G48" s="80" t="s">
        <v>14</v>
      </c>
    </row>
    <row r="49" spans="1:7" ht="15.75" x14ac:dyDescent="0.25">
      <c r="A49" s="79" t="s">
        <v>4244</v>
      </c>
      <c r="B49" s="79" t="s">
        <v>5428</v>
      </c>
      <c r="C49" s="80" t="s">
        <v>56</v>
      </c>
      <c r="D49" s="80" t="s">
        <v>109</v>
      </c>
      <c r="E49" s="124">
        <v>129353</v>
      </c>
      <c r="F49" s="76"/>
      <c r="G49" s="80" t="s">
        <v>59</v>
      </c>
    </row>
    <row r="50" spans="1:7" ht="15.75" x14ac:dyDescent="0.25">
      <c r="A50" s="79" t="s">
        <v>3396</v>
      </c>
      <c r="B50" s="79" t="s">
        <v>5429</v>
      </c>
      <c r="C50" s="80" t="s">
        <v>71</v>
      </c>
      <c r="D50" s="80" t="s">
        <v>5430</v>
      </c>
      <c r="E50" s="124">
        <v>129201</v>
      </c>
      <c r="F50" s="119">
        <v>35799</v>
      </c>
      <c r="G50" s="80" t="s">
        <v>14</v>
      </c>
    </row>
    <row r="51" spans="1:7" ht="15.75" x14ac:dyDescent="0.25">
      <c r="A51" s="79" t="s">
        <v>185</v>
      </c>
      <c r="B51" s="79" t="s">
        <v>5431</v>
      </c>
      <c r="C51" s="80" t="s">
        <v>188</v>
      </c>
      <c r="D51" s="80" t="s">
        <v>189</v>
      </c>
      <c r="E51" s="124">
        <v>126854</v>
      </c>
      <c r="F51" s="119">
        <v>6000</v>
      </c>
      <c r="G51" s="80" t="s">
        <v>14</v>
      </c>
    </row>
    <row r="52" spans="1:7" ht="15.75" x14ac:dyDescent="0.25">
      <c r="A52" s="79" t="s">
        <v>2664</v>
      </c>
      <c r="B52" s="79" t="s">
        <v>5432</v>
      </c>
      <c r="C52" s="80" t="s">
        <v>56</v>
      </c>
      <c r="D52" s="80" t="s">
        <v>169</v>
      </c>
      <c r="E52" s="124">
        <v>126699</v>
      </c>
      <c r="F52" s="76"/>
      <c r="G52" s="80" t="s">
        <v>59</v>
      </c>
    </row>
    <row r="53" spans="1:7" ht="15.75" x14ac:dyDescent="0.25">
      <c r="A53" s="86" t="s">
        <v>2663</v>
      </c>
      <c r="B53" s="86" t="s">
        <v>5433</v>
      </c>
      <c r="C53" s="76" t="s">
        <v>56</v>
      </c>
      <c r="D53" s="76" t="s">
        <v>527</v>
      </c>
      <c r="E53" s="125">
        <v>126190</v>
      </c>
      <c r="F53" s="76"/>
      <c r="G53" s="76" t="s">
        <v>59</v>
      </c>
    </row>
    <row r="54" spans="1:7" ht="15.75" x14ac:dyDescent="0.25">
      <c r="A54" s="79" t="s">
        <v>193</v>
      </c>
      <c r="B54" s="79" t="s">
        <v>194</v>
      </c>
      <c r="C54" s="80" t="s">
        <v>195</v>
      </c>
      <c r="D54" s="80" t="s">
        <v>125</v>
      </c>
      <c r="E54" s="124">
        <v>125238</v>
      </c>
      <c r="F54" s="76"/>
      <c r="G54" s="80" t="s">
        <v>59</v>
      </c>
    </row>
    <row r="55" spans="1:7" ht="15.75" x14ac:dyDescent="0.25">
      <c r="A55" s="79" t="s">
        <v>126</v>
      </c>
      <c r="B55" s="79" t="s">
        <v>5434</v>
      </c>
      <c r="C55" s="80" t="s">
        <v>128</v>
      </c>
      <c r="D55" s="80" t="s">
        <v>5365</v>
      </c>
      <c r="E55" s="124">
        <v>125000</v>
      </c>
      <c r="F55" s="76"/>
      <c r="G55" s="80" t="s">
        <v>14</v>
      </c>
    </row>
    <row r="56" spans="1:7" ht="15.75" x14ac:dyDescent="0.25">
      <c r="A56" s="79" t="s">
        <v>5435</v>
      </c>
      <c r="B56" s="79" t="s">
        <v>5436</v>
      </c>
      <c r="C56" s="80" t="s">
        <v>159</v>
      </c>
      <c r="D56" s="80" t="s">
        <v>208</v>
      </c>
      <c r="E56" s="124">
        <v>124930</v>
      </c>
      <c r="F56" s="119">
        <v>9994</v>
      </c>
      <c r="G56" s="80" t="s">
        <v>14</v>
      </c>
    </row>
    <row r="57" spans="1:7" ht="15.75" x14ac:dyDescent="0.25">
      <c r="A57" s="79" t="s">
        <v>81</v>
      </c>
      <c r="B57" s="79" t="s">
        <v>5437</v>
      </c>
      <c r="C57" s="80" t="s">
        <v>5438</v>
      </c>
      <c r="D57" s="80" t="s">
        <v>178</v>
      </c>
      <c r="E57" s="124">
        <v>124225</v>
      </c>
      <c r="F57" s="119">
        <v>24000</v>
      </c>
      <c r="G57" s="80" t="s">
        <v>14</v>
      </c>
    </row>
    <row r="58" spans="1:7" ht="15.75" x14ac:dyDescent="0.25">
      <c r="A58" s="79" t="s">
        <v>5439</v>
      </c>
      <c r="B58" s="79" t="s">
        <v>5440</v>
      </c>
      <c r="C58" s="80" t="s">
        <v>5441</v>
      </c>
      <c r="D58" s="80" t="s">
        <v>163</v>
      </c>
      <c r="E58" s="124">
        <v>123875</v>
      </c>
      <c r="F58" s="76"/>
      <c r="G58" s="80" t="s">
        <v>59</v>
      </c>
    </row>
    <row r="59" spans="1:7" ht="15.75" x14ac:dyDescent="0.25">
      <c r="A59" s="79" t="s">
        <v>3409</v>
      </c>
      <c r="B59" s="79" t="s">
        <v>5442</v>
      </c>
      <c r="C59" s="80" t="s">
        <v>195</v>
      </c>
      <c r="D59" s="80" t="s">
        <v>125</v>
      </c>
      <c r="E59" s="124">
        <v>123441</v>
      </c>
      <c r="F59" s="80"/>
      <c r="G59" s="80" t="s">
        <v>59</v>
      </c>
    </row>
    <row r="60" spans="1:7" ht="15.75" x14ac:dyDescent="0.25">
      <c r="A60" s="79" t="s">
        <v>2668</v>
      </c>
      <c r="B60" s="79" t="s">
        <v>5443</v>
      </c>
      <c r="C60" s="80" t="s">
        <v>5444</v>
      </c>
      <c r="D60" s="80" t="s">
        <v>25</v>
      </c>
      <c r="E60" s="124">
        <v>123018</v>
      </c>
      <c r="F60" s="76"/>
      <c r="G60" s="80" t="s">
        <v>14</v>
      </c>
    </row>
    <row r="61" spans="1:7" ht="15.75" x14ac:dyDescent="0.25">
      <c r="A61" s="79" t="s">
        <v>204</v>
      </c>
      <c r="B61" s="79" t="s">
        <v>5445</v>
      </c>
      <c r="C61" s="80" t="s">
        <v>195</v>
      </c>
      <c r="D61" s="80" t="s">
        <v>205</v>
      </c>
      <c r="E61" s="124">
        <v>122347</v>
      </c>
      <c r="F61" s="76"/>
      <c r="G61" s="80" t="s">
        <v>59</v>
      </c>
    </row>
    <row r="62" spans="1:7" ht="15.75" x14ac:dyDescent="0.25">
      <c r="A62" s="79" t="s">
        <v>3864</v>
      </c>
      <c r="B62" s="79" t="s">
        <v>5446</v>
      </c>
      <c r="C62" s="80" t="s">
        <v>5447</v>
      </c>
      <c r="D62" s="80" t="s">
        <v>5365</v>
      </c>
      <c r="E62" s="124">
        <v>121200</v>
      </c>
      <c r="F62" s="76"/>
      <c r="G62" s="80" t="s">
        <v>14</v>
      </c>
    </row>
    <row r="63" spans="1:7" ht="15.75" x14ac:dyDescent="0.25">
      <c r="A63" s="79" t="s">
        <v>218</v>
      </c>
      <c r="B63" s="79" t="s">
        <v>5448</v>
      </c>
      <c r="C63" s="80" t="s">
        <v>5449</v>
      </c>
      <c r="D63" s="80" t="s">
        <v>221</v>
      </c>
      <c r="E63" s="124">
        <v>120851</v>
      </c>
      <c r="F63" s="119">
        <v>13074</v>
      </c>
      <c r="G63" s="80" t="s">
        <v>14</v>
      </c>
    </row>
    <row r="64" spans="1:7" ht="15.75" x14ac:dyDescent="0.25">
      <c r="A64" s="79" t="s">
        <v>420</v>
      </c>
      <c r="B64" s="79" t="s">
        <v>5450</v>
      </c>
      <c r="C64" s="80" t="s">
        <v>4246</v>
      </c>
      <c r="D64" s="80" t="s">
        <v>694</v>
      </c>
      <c r="E64" s="124">
        <v>120000</v>
      </c>
      <c r="F64" s="76"/>
      <c r="G64" s="80" t="s">
        <v>14</v>
      </c>
    </row>
    <row r="65" spans="1:7" ht="15.75" x14ac:dyDescent="0.25">
      <c r="A65" s="79" t="s">
        <v>4610</v>
      </c>
      <c r="B65" s="79" t="s">
        <v>5451</v>
      </c>
      <c r="C65" s="80" t="s">
        <v>5452</v>
      </c>
      <c r="D65" s="80" t="s">
        <v>89</v>
      </c>
      <c r="E65" s="124">
        <v>120000</v>
      </c>
      <c r="F65" s="76"/>
      <c r="G65" s="80" t="s">
        <v>14</v>
      </c>
    </row>
    <row r="66" spans="1:7" ht="15.75" x14ac:dyDescent="0.25">
      <c r="A66" s="112" t="s">
        <v>2038</v>
      </c>
      <c r="B66" s="112" t="s">
        <v>5453</v>
      </c>
      <c r="C66" s="113" t="s">
        <v>159</v>
      </c>
      <c r="D66" s="113" t="s">
        <v>249</v>
      </c>
      <c r="E66" s="126">
        <v>119837</v>
      </c>
      <c r="F66" s="120">
        <v>4500</v>
      </c>
      <c r="G66" s="113" t="s">
        <v>59</v>
      </c>
    </row>
    <row r="67" spans="1:7" ht="15.75" x14ac:dyDescent="0.25">
      <c r="A67" s="86" t="s">
        <v>4268</v>
      </c>
      <c r="B67" s="86" t="s">
        <v>5454</v>
      </c>
      <c r="C67" s="76" t="s">
        <v>159</v>
      </c>
      <c r="D67" s="76" t="s">
        <v>535</v>
      </c>
      <c r="E67" s="125">
        <v>119613</v>
      </c>
      <c r="F67" s="118">
        <v>4500</v>
      </c>
      <c r="G67" s="76" t="s">
        <v>14</v>
      </c>
    </row>
    <row r="68" spans="1:7" ht="15.75" x14ac:dyDescent="0.25">
      <c r="A68" s="79" t="s">
        <v>401</v>
      </c>
      <c r="B68" s="79" t="s">
        <v>5455</v>
      </c>
      <c r="C68" s="80" t="s">
        <v>5456</v>
      </c>
      <c r="D68" s="80" t="s">
        <v>116</v>
      </c>
      <c r="E68" s="124">
        <v>119558</v>
      </c>
      <c r="F68" s="119">
        <v>5500</v>
      </c>
      <c r="G68" s="80" t="s">
        <v>14</v>
      </c>
    </row>
    <row r="69" spans="1:7" ht="15.75" x14ac:dyDescent="0.25">
      <c r="A69" s="79" t="s">
        <v>292</v>
      </c>
      <c r="B69" s="79" t="s">
        <v>5457</v>
      </c>
      <c r="C69" s="80" t="s">
        <v>56</v>
      </c>
      <c r="D69" s="80" t="s">
        <v>205</v>
      </c>
      <c r="E69" s="124">
        <v>119049</v>
      </c>
      <c r="F69" s="76"/>
      <c r="G69" s="80" t="s">
        <v>59</v>
      </c>
    </row>
    <row r="70" spans="1:7" ht="15.75" x14ac:dyDescent="0.25">
      <c r="A70" s="79" t="s">
        <v>3416</v>
      </c>
      <c r="B70" s="79" t="s">
        <v>5458</v>
      </c>
      <c r="C70" s="80" t="s">
        <v>172</v>
      </c>
      <c r="D70" s="80" t="s">
        <v>173</v>
      </c>
      <c r="E70" s="124">
        <v>118721.82</v>
      </c>
      <c r="F70" s="76"/>
      <c r="G70" s="80" t="s">
        <v>14</v>
      </c>
    </row>
    <row r="71" spans="1:7" ht="15.75" x14ac:dyDescent="0.25">
      <c r="A71" s="79" t="s">
        <v>398</v>
      </c>
      <c r="B71" s="79" t="s">
        <v>5459</v>
      </c>
      <c r="C71" s="80" t="s">
        <v>5460</v>
      </c>
      <c r="D71" s="80" t="s">
        <v>2661</v>
      </c>
      <c r="E71" s="124">
        <v>118039</v>
      </c>
      <c r="F71" s="119">
        <v>6000</v>
      </c>
      <c r="G71" s="80" t="s">
        <v>14</v>
      </c>
    </row>
    <row r="72" spans="1:7" ht="15.75" x14ac:dyDescent="0.25">
      <c r="A72" s="112" t="s">
        <v>4620</v>
      </c>
      <c r="B72" s="112" t="s">
        <v>5461</v>
      </c>
      <c r="C72" s="113" t="s">
        <v>56</v>
      </c>
      <c r="D72" s="113" t="s">
        <v>249</v>
      </c>
      <c r="E72" s="126">
        <v>116546</v>
      </c>
      <c r="F72" s="121"/>
      <c r="G72" s="113" t="s">
        <v>59</v>
      </c>
    </row>
    <row r="73" spans="1:7" ht="15.75" x14ac:dyDescent="0.25">
      <c r="A73" s="79" t="s">
        <v>226</v>
      </c>
      <c r="B73" s="79" t="s">
        <v>5462</v>
      </c>
      <c r="C73" s="80" t="s">
        <v>56</v>
      </c>
      <c r="D73" s="80" t="s">
        <v>211</v>
      </c>
      <c r="E73" s="124">
        <v>116415</v>
      </c>
      <c r="F73" s="80"/>
      <c r="G73" s="80" t="s">
        <v>59</v>
      </c>
    </row>
    <row r="74" spans="1:7" ht="15.75" x14ac:dyDescent="0.25">
      <c r="A74" s="79" t="s">
        <v>5463</v>
      </c>
      <c r="B74" s="79" t="s">
        <v>5464</v>
      </c>
      <c r="C74" s="80" t="s">
        <v>56</v>
      </c>
      <c r="D74" s="80" t="s">
        <v>234</v>
      </c>
      <c r="E74" s="124">
        <v>116154</v>
      </c>
      <c r="F74" s="76"/>
      <c r="G74" s="80" t="s">
        <v>59</v>
      </c>
    </row>
    <row r="75" spans="1:7" ht="15.75" x14ac:dyDescent="0.25">
      <c r="A75" s="79" t="s">
        <v>288</v>
      </c>
      <c r="B75" s="79" t="s">
        <v>5465</v>
      </c>
      <c r="C75" s="80" t="s">
        <v>290</v>
      </c>
      <c r="D75" s="80" t="s">
        <v>1272</v>
      </c>
      <c r="E75" s="124">
        <v>116150</v>
      </c>
      <c r="F75" s="76"/>
      <c r="G75" s="80" t="s">
        <v>14</v>
      </c>
    </row>
    <row r="76" spans="1:7" ht="15.75" x14ac:dyDescent="0.25">
      <c r="A76" s="79" t="s">
        <v>168</v>
      </c>
      <c r="B76" s="79" t="s">
        <v>5466</v>
      </c>
      <c r="C76" s="80" t="s">
        <v>195</v>
      </c>
      <c r="D76" s="80" t="s">
        <v>169</v>
      </c>
      <c r="E76" s="124">
        <v>116138</v>
      </c>
      <c r="F76" s="76"/>
      <c r="G76" s="80" t="s">
        <v>59</v>
      </c>
    </row>
    <row r="77" spans="1:7" ht="15.75" x14ac:dyDescent="0.25">
      <c r="A77" s="79" t="s">
        <v>183</v>
      </c>
      <c r="B77" s="79" t="s">
        <v>5467</v>
      </c>
      <c r="C77" s="80" t="s">
        <v>195</v>
      </c>
      <c r="D77" s="80" t="s">
        <v>169</v>
      </c>
      <c r="E77" s="124">
        <v>116134</v>
      </c>
      <c r="F77" s="76"/>
      <c r="G77" s="80" t="s">
        <v>59</v>
      </c>
    </row>
    <row r="78" spans="1:7" ht="15.75" x14ac:dyDescent="0.25">
      <c r="A78" s="79" t="s">
        <v>2666</v>
      </c>
      <c r="B78" s="79" t="s">
        <v>5468</v>
      </c>
      <c r="C78" s="80" t="s">
        <v>449</v>
      </c>
      <c r="D78" s="80" t="s">
        <v>169</v>
      </c>
      <c r="E78" s="124">
        <v>116124</v>
      </c>
      <c r="F78" s="119">
        <v>4500</v>
      </c>
      <c r="G78" s="80" t="s">
        <v>59</v>
      </c>
    </row>
    <row r="79" spans="1:7" ht="15.75" x14ac:dyDescent="0.25">
      <c r="A79" s="79" t="s">
        <v>467</v>
      </c>
      <c r="B79" s="79" t="s">
        <v>5469</v>
      </c>
      <c r="C79" s="80" t="s">
        <v>5470</v>
      </c>
      <c r="D79" s="80" t="s">
        <v>5471</v>
      </c>
      <c r="E79" s="124">
        <v>115100</v>
      </c>
      <c r="F79" s="119">
        <v>5000</v>
      </c>
      <c r="G79" s="80" t="s">
        <v>14</v>
      </c>
    </row>
    <row r="80" spans="1:7" ht="15.75" x14ac:dyDescent="0.25">
      <c r="A80" s="79" t="s">
        <v>5472</v>
      </c>
      <c r="B80" s="79" t="s">
        <v>5473</v>
      </c>
      <c r="C80" s="80" t="s">
        <v>5474</v>
      </c>
      <c r="D80" s="80" t="s">
        <v>1454</v>
      </c>
      <c r="E80" s="124">
        <v>114939</v>
      </c>
      <c r="F80" s="76"/>
      <c r="G80" s="80" t="s">
        <v>14</v>
      </c>
    </row>
    <row r="81" spans="1:7" ht="15.75" x14ac:dyDescent="0.25">
      <c r="A81" s="79" t="s">
        <v>4251</v>
      </c>
      <c r="B81" s="79" t="s">
        <v>5475</v>
      </c>
      <c r="C81" s="80" t="s">
        <v>314</v>
      </c>
      <c r="D81" s="80" t="s">
        <v>373</v>
      </c>
      <c r="E81" s="124">
        <v>114389</v>
      </c>
      <c r="F81" s="76"/>
      <c r="G81" s="80" t="s">
        <v>59</v>
      </c>
    </row>
    <row r="82" spans="1:7" ht="15.75" x14ac:dyDescent="0.25">
      <c r="A82" s="79" t="s">
        <v>5476</v>
      </c>
      <c r="B82" s="79" t="s">
        <v>5477</v>
      </c>
      <c r="C82" s="80" t="s">
        <v>56</v>
      </c>
      <c r="D82" s="80" t="s">
        <v>109</v>
      </c>
      <c r="E82" s="124">
        <v>113982</v>
      </c>
      <c r="F82" s="76"/>
      <c r="G82" s="80" t="s">
        <v>59</v>
      </c>
    </row>
    <row r="83" spans="1:7" ht="15.75" x14ac:dyDescent="0.25">
      <c r="A83" s="79" t="s">
        <v>4618</v>
      </c>
      <c r="B83" s="79" t="s">
        <v>5478</v>
      </c>
      <c r="C83" s="80" t="s">
        <v>201</v>
      </c>
      <c r="D83" s="80" t="s">
        <v>125</v>
      </c>
      <c r="E83" s="124">
        <v>113332</v>
      </c>
      <c r="F83" s="76"/>
      <c r="G83" s="80" t="s">
        <v>59</v>
      </c>
    </row>
    <row r="84" spans="1:7" ht="15.75" x14ac:dyDescent="0.25">
      <c r="A84" s="79" t="s">
        <v>231</v>
      </c>
      <c r="B84" s="79" t="s">
        <v>5479</v>
      </c>
      <c r="C84" s="80" t="s">
        <v>56</v>
      </c>
      <c r="D84" s="80" t="s">
        <v>234</v>
      </c>
      <c r="E84" s="124">
        <v>113253</v>
      </c>
      <c r="F84" s="76"/>
      <c r="G84" s="80" t="s">
        <v>59</v>
      </c>
    </row>
    <row r="85" spans="1:7" ht="15.75" x14ac:dyDescent="0.25">
      <c r="A85" s="79" t="s">
        <v>222</v>
      </c>
      <c r="B85" s="79" t="s">
        <v>5480</v>
      </c>
      <c r="C85" s="80" t="s">
        <v>195</v>
      </c>
      <c r="D85" s="80" t="s">
        <v>169</v>
      </c>
      <c r="E85" s="124">
        <v>113073</v>
      </c>
      <c r="F85" s="76"/>
      <c r="G85" s="80" t="s">
        <v>59</v>
      </c>
    </row>
    <row r="86" spans="1:7" ht="15.75" x14ac:dyDescent="0.25">
      <c r="A86" s="79" t="s">
        <v>216</v>
      </c>
      <c r="B86" s="79" t="s">
        <v>5481</v>
      </c>
      <c r="C86" s="80" t="s">
        <v>201</v>
      </c>
      <c r="D86" s="80" t="s">
        <v>169</v>
      </c>
      <c r="E86" s="124">
        <v>112593</v>
      </c>
      <c r="F86" s="76"/>
      <c r="G86" s="80" t="s">
        <v>59</v>
      </c>
    </row>
    <row r="87" spans="1:7" ht="15.75" x14ac:dyDescent="0.25">
      <c r="A87" s="79" t="s">
        <v>5482</v>
      </c>
      <c r="B87" s="79" t="s">
        <v>4635</v>
      </c>
      <c r="C87" s="80" t="s">
        <v>195</v>
      </c>
      <c r="D87" s="80" t="s">
        <v>57</v>
      </c>
      <c r="E87" s="124">
        <v>112134</v>
      </c>
      <c r="F87" s="76"/>
      <c r="G87" s="80" t="s">
        <v>59</v>
      </c>
    </row>
    <row r="88" spans="1:7" ht="15.75" x14ac:dyDescent="0.25">
      <c r="A88" s="79" t="s">
        <v>315</v>
      </c>
      <c r="B88" s="79" t="s">
        <v>5483</v>
      </c>
      <c r="C88" s="80" t="s">
        <v>317</v>
      </c>
      <c r="D88" s="80" t="s">
        <v>33</v>
      </c>
      <c r="E88" s="124">
        <v>111883</v>
      </c>
      <c r="F88" s="80"/>
      <c r="G88" s="80" t="s">
        <v>14</v>
      </c>
    </row>
    <row r="89" spans="1:7" ht="15.75" x14ac:dyDescent="0.25">
      <c r="A89" s="79" t="s">
        <v>229</v>
      </c>
      <c r="B89" s="79" t="s">
        <v>5484</v>
      </c>
      <c r="C89" s="80" t="s">
        <v>201</v>
      </c>
      <c r="D89" s="80" t="s">
        <v>169</v>
      </c>
      <c r="E89" s="124">
        <v>111704</v>
      </c>
      <c r="F89" s="119">
        <v>750</v>
      </c>
      <c r="G89" s="80" t="s">
        <v>59</v>
      </c>
    </row>
    <row r="90" spans="1:7" ht="15.75" x14ac:dyDescent="0.25">
      <c r="A90" s="86" t="s">
        <v>256</v>
      </c>
      <c r="B90" s="86" t="s">
        <v>5485</v>
      </c>
      <c r="C90" s="76" t="s">
        <v>5486</v>
      </c>
      <c r="D90" s="76" t="s">
        <v>258</v>
      </c>
      <c r="E90" s="125">
        <v>111524</v>
      </c>
      <c r="F90" s="76"/>
      <c r="G90" s="76" t="s">
        <v>14</v>
      </c>
    </row>
    <row r="91" spans="1:7" ht="15.75" x14ac:dyDescent="0.25">
      <c r="A91" s="79" t="s">
        <v>250</v>
      </c>
      <c r="B91" s="79" t="s">
        <v>5487</v>
      </c>
      <c r="C91" s="80" t="s">
        <v>252</v>
      </c>
      <c r="D91" s="80" t="s">
        <v>5488</v>
      </c>
      <c r="E91" s="124">
        <v>111100</v>
      </c>
      <c r="F91" s="80"/>
      <c r="G91" s="80" t="s">
        <v>14</v>
      </c>
    </row>
    <row r="92" spans="1:7" ht="15.75" x14ac:dyDescent="0.25">
      <c r="A92" s="79" t="s">
        <v>1491</v>
      </c>
      <c r="B92" s="79" t="s">
        <v>5489</v>
      </c>
      <c r="C92" s="80" t="s">
        <v>5490</v>
      </c>
      <c r="D92" s="80" t="s">
        <v>53</v>
      </c>
      <c r="E92" s="124">
        <v>110309</v>
      </c>
      <c r="F92" s="76"/>
      <c r="G92" s="80" t="s">
        <v>14</v>
      </c>
    </row>
    <row r="93" spans="1:7" ht="15.75" x14ac:dyDescent="0.25">
      <c r="A93" s="79" t="s">
        <v>494</v>
      </c>
      <c r="B93" s="79" t="s">
        <v>4693</v>
      </c>
      <c r="C93" s="80" t="s">
        <v>159</v>
      </c>
      <c r="D93" s="80" t="s">
        <v>497</v>
      </c>
      <c r="E93" s="124">
        <v>110294</v>
      </c>
      <c r="F93" s="119">
        <v>4500</v>
      </c>
      <c r="G93" s="80" t="s">
        <v>14</v>
      </c>
    </row>
    <row r="94" spans="1:7" ht="15.75" x14ac:dyDescent="0.25">
      <c r="A94" s="79" t="s">
        <v>2597</v>
      </c>
      <c r="B94" s="79" t="s">
        <v>5491</v>
      </c>
      <c r="C94" s="80" t="s">
        <v>56</v>
      </c>
      <c r="D94" s="80" t="s">
        <v>93</v>
      </c>
      <c r="E94" s="124">
        <v>109555</v>
      </c>
      <c r="F94" s="76"/>
      <c r="G94" s="80" t="s">
        <v>59</v>
      </c>
    </row>
    <row r="95" spans="1:7" ht="15.75" x14ac:dyDescent="0.25">
      <c r="A95" s="79" t="s">
        <v>4253</v>
      </c>
      <c r="B95" s="79" t="s">
        <v>5492</v>
      </c>
      <c r="C95" s="80" t="s">
        <v>201</v>
      </c>
      <c r="D95" s="80" t="s">
        <v>169</v>
      </c>
      <c r="E95" s="124">
        <v>108842</v>
      </c>
      <c r="F95" s="76"/>
      <c r="G95" s="80" t="s">
        <v>59</v>
      </c>
    </row>
    <row r="96" spans="1:7" ht="15.75" x14ac:dyDescent="0.25">
      <c r="A96" s="79" t="s">
        <v>4630</v>
      </c>
      <c r="B96" s="79" t="s">
        <v>5493</v>
      </c>
      <c r="C96" s="80" t="s">
        <v>195</v>
      </c>
      <c r="D96" s="80" t="s">
        <v>234</v>
      </c>
      <c r="E96" s="124">
        <v>108406</v>
      </c>
      <c r="F96" s="76"/>
      <c r="G96" s="80" t="s">
        <v>59</v>
      </c>
    </row>
    <row r="97" spans="1:7" ht="15.75" x14ac:dyDescent="0.25">
      <c r="A97" s="79" t="s">
        <v>212</v>
      </c>
      <c r="B97" s="79" t="s">
        <v>5494</v>
      </c>
      <c r="C97" s="80" t="s">
        <v>195</v>
      </c>
      <c r="D97" s="80" t="s">
        <v>109</v>
      </c>
      <c r="E97" s="124">
        <v>108406</v>
      </c>
      <c r="F97" s="80"/>
      <c r="G97" s="80" t="s">
        <v>59</v>
      </c>
    </row>
    <row r="98" spans="1:7" ht="15.75" x14ac:dyDescent="0.25">
      <c r="A98" s="79" t="s">
        <v>235</v>
      </c>
      <c r="B98" s="79" t="s">
        <v>236</v>
      </c>
      <c r="C98" s="80" t="s">
        <v>195</v>
      </c>
      <c r="D98" s="80" t="s">
        <v>169</v>
      </c>
      <c r="E98" s="124">
        <v>108271</v>
      </c>
      <c r="F98" s="80"/>
      <c r="G98" s="80" t="s">
        <v>59</v>
      </c>
    </row>
    <row r="99" spans="1:7" ht="15.75" x14ac:dyDescent="0.25">
      <c r="A99" s="79" t="s">
        <v>267</v>
      </c>
      <c r="B99" s="79" t="s">
        <v>5495</v>
      </c>
      <c r="C99" s="80" t="s">
        <v>5496</v>
      </c>
      <c r="D99" s="80" t="s">
        <v>270</v>
      </c>
      <c r="E99" s="124">
        <v>108225</v>
      </c>
      <c r="F99" s="76"/>
      <c r="G99" s="80" t="s">
        <v>59</v>
      </c>
    </row>
    <row r="100" spans="1:7" ht="15.75" x14ac:dyDescent="0.25">
      <c r="A100" s="79" t="s">
        <v>247</v>
      </c>
      <c r="B100" s="79" t="s">
        <v>5497</v>
      </c>
      <c r="C100" s="80" t="s">
        <v>56</v>
      </c>
      <c r="D100" s="80" t="s">
        <v>3871</v>
      </c>
      <c r="E100" s="124">
        <v>108140</v>
      </c>
      <c r="F100" s="76"/>
      <c r="G100" s="80" t="s">
        <v>59</v>
      </c>
    </row>
    <row r="101" spans="1:7" ht="15.75" x14ac:dyDescent="0.25">
      <c r="A101" s="79" t="s">
        <v>265</v>
      </c>
      <c r="B101" s="79" t="s">
        <v>5386</v>
      </c>
      <c r="C101" s="80" t="s">
        <v>449</v>
      </c>
      <c r="D101" s="80" t="s">
        <v>205</v>
      </c>
      <c r="E101" s="124">
        <v>107770</v>
      </c>
      <c r="F101" s="119">
        <v>4500</v>
      </c>
      <c r="G101" s="80" t="s">
        <v>59</v>
      </c>
    </row>
    <row r="102" spans="1:7" ht="15.75" x14ac:dyDescent="0.25">
      <c r="A102" s="79" t="s">
        <v>278</v>
      </c>
      <c r="B102" s="79" t="s">
        <v>279</v>
      </c>
      <c r="C102" s="80" t="s">
        <v>56</v>
      </c>
      <c r="D102" s="80" t="s">
        <v>280</v>
      </c>
      <c r="E102" s="124">
        <v>106928</v>
      </c>
      <c r="F102" s="76"/>
      <c r="G102" s="80" t="s">
        <v>59</v>
      </c>
    </row>
    <row r="103" spans="1:7" ht="15.75" x14ac:dyDescent="0.25">
      <c r="A103" s="79" t="s">
        <v>1677</v>
      </c>
      <c r="B103" s="79" t="s">
        <v>2938</v>
      </c>
      <c r="C103" s="80" t="s">
        <v>729</v>
      </c>
      <c r="D103" s="80" t="s">
        <v>2670</v>
      </c>
      <c r="E103" s="124">
        <v>106532</v>
      </c>
      <c r="F103" s="76"/>
      <c r="G103" s="80" t="s">
        <v>14</v>
      </c>
    </row>
    <row r="104" spans="1:7" ht="15.75" x14ac:dyDescent="0.25">
      <c r="A104" s="79" t="s">
        <v>294</v>
      </c>
      <c r="B104" s="79" t="s">
        <v>5498</v>
      </c>
      <c r="C104" s="80" t="s">
        <v>56</v>
      </c>
      <c r="D104" s="80" t="s">
        <v>221</v>
      </c>
      <c r="E104" s="124">
        <v>106262</v>
      </c>
      <c r="F104" s="76"/>
      <c r="G104" s="80" t="s">
        <v>59</v>
      </c>
    </row>
    <row r="105" spans="1:7" ht="15.75" x14ac:dyDescent="0.25">
      <c r="A105" s="79" t="s">
        <v>2676</v>
      </c>
      <c r="B105" s="79" t="s">
        <v>5499</v>
      </c>
      <c r="C105" s="80" t="s">
        <v>5500</v>
      </c>
      <c r="D105" s="80" t="s">
        <v>205</v>
      </c>
      <c r="E105" s="124">
        <v>106250</v>
      </c>
      <c r="F105" s="76"/>
      <c r="G105" s="80" t="s">
        <v>59</v>
      </c>
    </row>
    <row r="106" spans="1:7" ht="15.75" x14ac:dyDescent="0.25">
      <c r="A106" s="79" t="s">
        <v>3875</v>
      </c>
      <c r="B106" s="79" t="s">
        <v>5501</v>
      </c>
      <c r="C106" s="80" t="s">
        <v>5502</v>
      </c>
      <c r="D106" s="80" t="s">
        <v>547</v>
      </c>
      <c r="E106" s="124">
        <v>105812.91</v>
      </c>
      <c r="F106" s="76"/>
      <c r="G106" s="80" t="s">
        <v>14</v>
      </c>
    </row>
    <row r="107" spans="1:7" ht="15.75" x14ac:dyDescent="0.25">
      <c r="A107" s="79" t="s">
        <v>5503</v>
      </c>
      <c r="B107" s="79" t="s">
        <v>5504</v>
      </c>
      <c r="C107" s="80" t="s">
        <v>5505</v>
      </c>
      <c r="D107" s="80" t="s">
        <v>5430</v>
      </c>
      <c r="E107" s="124">
        <v>105601</v>
      </c>
      <c r="F107" s="76"/>
      <c r="G107" s="80" t="s">
        <v>14</v>
      </c>
    </row>
    <row r="108" spans="1:7" ht="15.75" x14ac:dyDescent="0.25">
      <c r="A108" s="79" t="s">
        <v>489</v>
      </c>
      <c r="B108" s="79" t="s">
        <v>5450</v>
      </c>
      <c r="C108" s="80" t="s">
        <v>5506</v>
      </c>
      <c r="D108" s="80" t="s">
        <v>25</v>
      </c>
      <c r="E108" s="124">
        <v>105361</v>
      </c>
      <c r="F108" s="119">
        <v>24000</v>
      </c>
      <c r="G108" s="80" t="s">
        <v>14</v>
      </c>
    </row>
    <row r="109" spans="1:7" ht="15.75" x14ac:dyDescent="0.25">
      <c r="A109" s="79" t="s">
        <v>3872</v>
      </c>
      <c r="B109" s="79" t="s">
        <v>5507</v>
      </c>
      <c r="C109" s="80" t="s">
        <v>5508</v>
      </c>
      <c r="D109" s="80" t="s">
        <v>3871</v>
      </c>
      <c r="E109" s="124">
        <v>105238</v>
      </c>
      <c r="F109" s="119">
        <v>750</v>
      </c>
      <c r="G109" s="80" t="s">
        <v>59</v>
      </c>
    </row>
    <row r="110" spans="1:7" ht="15.75" x14ac:dyDescent="0.25">
      <c r="A110" s="79" t="s">
        <v>331</v>
      </c>
      <c r="B110" s="79" t="s">
        <v>5509</v>
      </c>
      <c r="C110" s="80" t="s">
        <v>56</v>
      </c>
      <c r="D110" s="80" t="s">
        <v>258</v>
      </c>
      <c r="E110" s="124">
        <v>104703</v>
      </c>
      <c r="F110" s="76"/>
      <c r="G110" s="80" t="s">
        <v>59</v>
      </c>
    </row>
    <row r="111" spans="1:7" ht="15.75" x14ac:dyDescent="0.25">
      <c r="A111" s="79" t="s">
        <v>4237</v>
      </c>
      <c r="B111" s="79" t="s">
        <v>5510</v>
      </c>
      <c r="C111" s="80" t="s">
        <v>5511</v>
      </c>
      <c r="D111" s="80" t="s">
        <v>547</v>
      </c>
      <c r="E111" s="124">
        <v>104534.55</v>
      </c>
      <c r="F111" s="76"/>
      <c r="G111" s="80" t="s">
        <v>14</v>
      </c>
    </row>
    <row r="112" spans="1:7" ht="15.75" x14ac:dyDescent="0.25">
      <c r="A112" s="79" t="s">
        <v>281</v>
      </c>
      <c r="B112" s="79" t="s">
        <v>5512</v>
      </c>
      <c r="C112" s="80" t="s">
        <v>5513</v>
      </c>
      <c r="D112" s="80" t="s">
        <v>284</v>
      </c>
      <c r="E112" s="124">
        <v>104484</v>
      </c>
      <c r="F112" s="76"/>
      <c r="G112" s="80" t="s">
        <v>14</v>
      </c>
    </row>
    <row r="113" spans="1:7" ht="15.75" x14ac:dyDescent="0.25">
      <c r="A113" s="79" t="s">
        <v>271</v>
      </c>
      <c r="B113" s="79" t="s">
        <v>5514</v>
      </c>
      <c r="C113" s="80" t="s">
        <v>195</v>
      </c>
      <c r="D113" s="80" t="s">
        <v>109</v>
      </c>
      <c r="E113" s="124">
        <v>104191</v>
      </c>
      <c r="F113" s="76"/>
      <c r="G113" s="80" t="s">
        <v>59</v>
      </c>
    </row>
    <row r="114" spans="1:7" ht="15.75" x14ac:dyDescent="0.25">
      <c r="A114" s="79" t="s">
        <v>196</v>
      </c>
      <c r="B114" s="79" t="s">
        <v>5515</v>
      </c>
      <c r="C114" s="80" t="s">
        <v>3411</v>
      </c>
      <c r="D114" s="80" t="s">
        <v>178</v>
      </c>
      <c r="E114" s="124">
        <v>103509</v>
      </c>
      <c r="F114" s="119">
        <v>2500</v>
      </c>
      <c r="G114" s="80" t="s">
        <v>14</v>
      </c>
    </row>
    <row r="115" spans="1:7" ht="15.75" x14ac:dyDescent="0.25">
      <c r="A115" s="112" t="s">
        <v>1926</v>
      </c>
      <c r="B115" s="112" t="s">
        <v>5516</v>
      </c>
      <c r="C115" s="113" t="s">
        <v>56</v>
      </c>
      <c r="D115" s="113" t="s">
        <v>249</v>
      </c>
      <c r="E115" s="126">
        <v>103465</v>
      </c>
      <c r="F115" s="121"/>
      <c r="G115" s="113" t="s">
        <v>59</v>
      </c>
    </row>
    <row r="116" spans="1:7" ht="15.75" x14ac:dyDescent="0.25">
      <c r="A116" s="79" t="s">
        <v>335</v>
      </c>
      <c r="B116" s="79" t="s">
        <v>5517</v>
      </c>
      <c r="C116" s="80" t="s">
        <v>153</v>
      </c>
      <c r="D116" s="80" t="s">
        <v>48</v>
      </c>
      <c r="E116" s="124">
        <v>103436</v>
      </c>
      <c r="F116" s="119">
        <v>5231</v>
      </c>
      <c r="G116" s="80" t="s">
        <v>14</v>
      </c>
    </row>
    <row r="117" spans="1:7" ht="15.75" x14ac:dyDescent="0.25">
      <c r="A117" s="79" t="s">
        <v>4257</v>
      </c>
      <c r="B117" s="79" t="s">
        <v>5518</v>
      </c>
      <c r="C117" s="80" t="s">
        <v>195</v>
      </c>
      <c r="D117" s="80" t="s">
        <v>109</v>
      </c>
      <c r="E117" s="124">
        <v>103269</v>
      </c>
      <c r="F117" s="80"/>
      <c r="G117" s="80" t="s">
        <v>59</v>
      </c>
    </row>
    <row r="118" spans="1:7" ht="15.75" x14ac:dyDescent="0.25">
      <c r="A118" s="79" t="s">
        <v>3874</v>
      </c>
      <c r="B118" s="79" t="s">
        <v>5519</v>
      </c>
      <c r="C118" s="80" t="s">
        <v>56</v>
      </c>
      <c r="D118" s="80" t="s">
        <v>501</v>
      </c>
      <c r="E118" s="124">
        <v>103125</v>
      </c>
      <c r="F118" s="76"/>
      <c r="G118" s="80" t="s">
        <v>59</v>
      </c>
    </row>
    <row r="119" spans="1:7" ht="15.75" x14ac:dyDescent="0.25">
      <c r="A119" s="86" t="s">
        <v>2315</v>
      </c>
      <c r="B119" s="86" t="s">
        <v>5520</v>
      </c>
      <c r="C119" s="76" t="s">
        <v>5521</v>
      </c>
      <c r="D119" s="76" t="s">
        <v>1272</v>
      </c>
      <c r="E119" s="125">
        <v>102910</v>
      </c>
      <c r="F119" s="118">
        <v>18312</v>
      </c>
      <c r="G119" s="76"/>
    </row>
    <row r="120" spans="1:7" ht="15.75" x14ac:dyDescent="0.25">
      <c r="A120" s="79" t="s">
        <v>97</v>
      </c>
      <c r="B120" s="79" t="s">
        <v>5522</v>
      </c>
      <c r="C120" s="80" t="s">
        <v>56</v>
      </c>
      <c r="D120" s="80" t="s">
        <v>163</v>
      </c>
      <c r="E120" s="124">
        <v>102892</v>
      </c>
      <c r="F120" s="76"/>
      <c r="G120" s="80" t="s">
        <v>59</v>
      </c>
    </row>
    <row r="121" spans="1:7" ht="15.75" x14ac:dyDescent="0.25">
      <c r="A121" s="79" t="s">
        <v>157</v>
      </c>
      <c r="B121" s="79" t="s">
        <v>5523</v>
      </c>
      <c r="C121" s="80" t="s">
        <v>5524</v>
      </c>
      <c r="D121" s="80" t="s">
        <v>1889</v>
      </c>
      <c r="E121" s="124">
        <v>102819</v>
      </c>
      <c r="F121" s="76"/>
      <c r="G121" s="80" t="s">
        <v>14</v>
      </c>
    </row>
    <row r="122" spans="1:7" ht="15.75" x14ac:dyDescent="0.25">
      <c r="A122" s="79" t="s">
        <v>343</v>
      </c>
      <c r="B122" s="79" t="s">
        <v>344</v>
      </c>
      <c r="C122" s="80" t="s">
        <v>3878</v>
      </c>
      <c r="D122" s="80" t="s">
        <v>53</v>
      </c>
      <c r="E122" s="124">
        <v>102808.33</v>
      </c>
      <c r="F122" s="76"/>
      <c r="G122" s="80" t="s">
        <v>14</v>
      </c>
    </row>
    <row r="123" spans="1:7" ht="15.75" x14ac:dyDescent="0.25">
      <c r="A123" s="79" t="s">
        <v>237</v>
      </c>
      <c r="B123" s="79" t="s">
        <v>5525</v>
      </c>
      <c r="C123" s="80" t="s">
        <v>239</v>
      </c>
      <c r="D123" s="80" t="s">
        <v>240</v>
      </c>
      <c r="E123" s="124">
        <v>102793</v>
      </c>
      <c r="F123" s="119">
        <v>6000</v>
      </c>
      <c r="G123" s="80" t="s">
        <v>14</v>
      </c>
    </row>
    <row r="124" spans="1:7" ht="15.75" x14ac:dyDescent="0.25">
      <c r="A124" s="79" t="s">
        <v>285</v>
      </c>
      <c r="B124" s="79" t="s">
        <v>5526</v>
      </c>
      <c r="C124" s="80" t="s">
        <v>195</v>
      </c>
      <c r="D124" s="80" t="s">
        <v>109</v>
      </c>
      <c r="E124" s="124">
        <v>102630</v>
      </c>
      <c r="F124" s="119">
        <v>750</v>
      </c>
      <c r="G124" s="80" t="s">
        <v>59</v>
      </c>
    </row>
    <row r="125" spans="1:7" ht="15.75" x14ac:dyDescent="0.25">
      <c r="A125" s="112" t="s">
        <v>1726</v>
      </c>
      <c r="B125" s="112" t="s">
        <v>5527</v>
      </c>
      <c r="C125" s="113" t="s">
        <v>56</v>
      </c>
      <c r="D125" s="113" t="s">
        <v>249</v>
      </c>
      <c r="E125" s="126">
        <v>102338</v>
      </c>
      <c r="F125" s="121"/>
      <c r="G125" s="113" t="s">
        <v>59</v>
      </c>
    </row>
    <row r="126" spans="1:7" ht="15.75" x14ac:dyDescent="0.25">
      <c r="A126" s="79" t="s">
        <v>4644</v>
      </c>
      <c r="B126" s="79" t="s">
        <v>5528</v>
      </c>
      <c r="C126" s="80" t="s">
        <v>188</v>
      </c>
      <c r="D126" s="80" t="s">
        <v>5529</v>
      </c>
      <c r="E126" s="124">
        <v>102216</v>
      </c>
      <c r="F126" s="76"/>
      <c r="G126" s="80" t="s">
        <v>59</v>
      </c>
    </row>
    <row r="127" spans="1:7" ht="15.75" x14ac:dyDescent="0.25">
      <c r="A127" s="79" t="s">
        <v>3487</v>
      </c>
      <c r="B127" s="79" t="s">
        <v>5530</v>
      </c>
      <c r="C127" s="80" t="s">
        <v>56</v>
      </c>
      <c r="D127" s="80" t="s">
        <v>514</v>
      </c>
      <c r="E127" s="124">
        <v>102055</v>
      </c>
      <c r="F127" s="76"/>
      <c r="G127" s="80" t="s">
        <v>59</v>
      </c>
    </row>
    <row r="128" spans="1:7" ht="15.75" x14ac:dyDescent="0.25">
      <c r="A128" s="86" t="s">
        <v>4255</v>
      </c>
      <c r="B128" s="86" t="s">
        <v>5531</v>
      </c>
      <c r="C128" s="76" t="s">
        <v>517</v>
      </c>
      <c r="D128" s="76" t="s">
        <v>48</v>
      </c>
      <c r="E128" s="125">
        <v>101926</v>
      </c>
      <c r="F128" s="118">
        <v>6000</v>
      </c>
      <c r="G128" s="76" t="s">
        <v>14</v>
      </c>
    </row>
    <row r="129" spans="1:7" ht="15.75" x14ac:dyDescent="0.25">
      <c r="A129" s="79" t="s">
        <v>367</v>
      </c>
      <c r="B129" s="79" t="s">
        <v>5532</v>
      </c>
      <c r="C129" s="80" t="s">
        <v>368</v>
      </c>
      <c r="D129" s="80" t="s">
        <v>80</v>
      </c>
      <c r="E129" s="124">
        <v>101787</v>
      </c>
      <c r="F129" s="76"/>
      <c r="G129" s="80" t="s">
        <v>14</v>
      </c>
    </row>
    <row r="130" spans="1:7" ht="15.75" x14ac:dyDescent="0.25">
      <c r="A130" s="79" t="s">
        <v>275</v>
      </c>
      <c r="B130" s="79" t="s">
        <v>276</v>
      </c>
      <c r="C130" s="80" t="s">
        <v>159</v>
      </c>
      <c r="D130" s="80" t="s">
        <v>277</v>
      </c>
      <c r="E130" s="124">
        <v>101527</v>
      </c>
      <c r="F130" s="119">
        <v>3000</v>
      </c>
      <c r="G130" s="80" t="s">
        <v>59</v>
      </c>
    </row>
    <row r="131" spans="1:7" ht="15.75" x14ac:dyDescent="0.25">
      <c r="A131" s="79" t="s">
        <v>3424</v>
      </c>
      <c r="B131" s="79" t="s">
        <v>5533</v>
      </c>
      <c r="C131" s="80" t="s">
        <v>5534</v>
      </c>
      <c r="D131" s="80" t="s">
        <v>4263</v>
      </c>
      <c r="E131" s="124">
        <v>101309</v>
      </c>
      <c r="F131" s="76"/>
      <c r="G131" s="80" t="s">
        <v>14</v>
      </c>
    </row>
    <row r="132" spans="1:7" ht="15.75" x14ac:dyDescent="0.25">
      <c r="A132" s="79" t="s">
        <v>3099</v>
      </c>
      <c r="B132" s="79" t="s">
        <v>4651</v>
      </c>
      <c r="C132" s="80" t="s">
        <v>5535</v>
      </c>
      <c r="D132" s="80" t="s">
        <v>4652</v>
      </c>
      <c r="E132" s="124">
        <v>101000</v>
      </c>
      <c r="F132" s="76"/>
      <c r="G132" s="80" t="s">
        <v>14</v>
      </c>
    </row>
    <row r="133" spans="1:7" ht="15.75" x14ac:dyDescent="0.25">
      <c r="A133" s="79" t="s">
        <v>5536</v>
      </c>
      <c r="B133" s="79" t="s">
        <v>5537</v>
      </c>
      <c r="C133" s="80" t="s">
        <v>5538</v>
      </c>
      <c r="D133" s="80" t="s">
        <v>89</v>
      </c>
      <c r="E133" s="124">
        <v>100838</v>
      </c>
      <c r="F133" s="76"/>
      <c r="G133" s="80" t="s">
        <v>14</v>
      </c>
    </row>
    <row r="134" spans="1:7" ht="15.75" x14ac:dyDescent="0.25">
      <c r="A134" s="79" t="s">
        <v>312</v>
      </c>
      <c r="B134" s="79" t="s">
        <v>5539</v>
      </c>
      <c r="C134" s="80" t="s">
        <v>314</v>
      </c>
      <c r="D134" s="80" t="s">
        <v>270</v>
      </c>
      <c r="E134" s="124">
        <v>100789</v>
      </c>
      <c r="F134" s="80"/>
      <c r="G134" s="80" t="s">
        <v>59</v>
      </c>
    </row>
    <row r="135" spans="1:7" ht="15.75" x14ac:dyDescent="0.25">
      <c r="A135" s="79" t="s">
        <v>5540</v>
      </c>
      <c r="B135" s="79" t="s">
        <v>5405</v>
      </c>
      <c r="C135" s="80" t="s">
        <v>56</v>
      </c>
      <c r="D135" s="80" t="s">
        <v>508</v>
      </c>
      <c r="E135" s="124">
        <v>100687</v>
      </c>
      <c r="F135" s="76"/>
      <c r="G135" s="80" t="s">
        <v>59</v>
      </c>
    </row>
    <row r="136" spans="1:7" ht="15.75" x14ac:dyDescent="0.25">
      <c r="A136" s="79" t="s">
        <v>550</v>
      </c>
      <c r="B136" s="79" t="s">
        <v>5541</v>
      </c>
      <c r="C136" s="80" t="s">
        <v>2688</v>
      </c>
      <c r="D136" s="80" t="s">
        <v>65</v>
      </c>
      <c r="E136" s="124">
        <v>100311</v>
      </c>
      <c r="F136" s="76"/>
      <c r="G136" s="80" t="s">
        <v>14</v>
      </c>
    </row>
    <row r="137" spans="1:7" ht="15.75" x14ac:dyDescent="0.25">
      <c r="A137" s="79" t="s">
        <v>310</v>
      </c>
      <c r="B137" s="79" t="s">
        <v>5542</v>
      </c>
      <c r="C137" s="80" t="s">
        <v>195</v>
      </c>
      <c r="D137" s="80" t="s">
        <v>205</v>
      </c>
      <c r="E137" s="124">
        <v>100255</v>
      </c>
      <c r="F137" s="76"/>
      <c r="G137" s="80" t="s">
        <v>59</v>
      </c>
    </row>
    <row r="138" spans="1:7" ht="15.75" x14ac:dyDescent="0.25">
      <c r="A138" s="79" t="s">
        <v>2988</v>
      </c>
      <c r="B138" s="79" t="s">
        <v>5543</v>
      </c>
      <c r="C138" s="80" t="s">
        <v>5544</v>
      </c>
      <c r="D138" s="80" t="s">
        <v>505</v>
      </c>
      <c r="E138" s="124">
        <v>100130</v>
      </c>
      <c r="F138" s="119">
        <v>10000</v>
      </c>
      <c r="G138" s="80" t="s">
        <v>14</v>
      </c>
    </row>
    <row r="139" spans="1:7" ht="15.75" x14ac:dyDescent="0.25">
      <c r="A139" s="79" t="s">
        <v>4265</v>
      </c>
      <c r="B139" s="79" t="s">
        <v>5545</v>
      </c>
      <c r="C139" s="80" t="s">
        <v>195</v>
      </c>
      <c r="D139" s="80" t="s">
        <v>221</v>
      </c>
      <c r="E139" s="124">
        <v>100119</v>
      </c>
      <c r="F139" s="80"/>
      <c r="G139" s="80" t="s">
        <v>59</v>
      </c>
    </row>
    <row r="140" spans="1:7" ht="15.75" x14ac:dyDescent="0.25">
      <c r="A140" s="79" t="s">
        <v>250</v>
      </c>
      <c r="B140" s="79" t="s">
        <v>5546</v>
      </c>
      <c r="C140" s="80" t="s">
        <v>201</v>
      </c>
      <c r="D140" s="80" t="s">
        <v>205</v>
      </c>
      <c r="E140" s="124">
        <v>100000</v>
      </c>
      <c r="F140" s="80"/>
      <c r="G140" s="80" t="s">
        <v>59</v>
      </c>
    </row>
    <row r="141" spans="1:7" ht="15.75" x14ac:dyDescent="0.25">
      <c r="A141" s="79" t="s">
        <v>848</v>
      </c>
      <c r="B141" s="79" t="s">
        <v>5547</v>
      </c>
      <c r="C141" s="80" t="s">
        <v>195</v>
      </c>
      <c r="D141" s="80" t="s">
        <v>205</v>
      </c>
      <c r="E141" s="124">
        <v>99844</v>
      </c>
      <c r="F141" s="76"/>
      <c r="G141" s="80" t="s">
        <v>59</v>
      </c>
    </row>
    <row r="142" spans="1:7" ht="15.75" x14ac:dyDescent="0.25">
      <c r="A142" s="79" t="s">
        <v>4264</v>
      </c>
      <c r="B142" s="79" t="s">
        <v>5548</v>
      </c>
      <c r="C142" s="80" t="s">
        <v>5549</v>
      </c>
      <c r="D142" s="80" t="s">
        <v>5430</v>
      </c>
      <c r="E142" s="124">
        <v>99727</v>
      </c>
      <c r="F142" s="119">
        <v>5000</v>
      </c>
      <c r="G142" s="80" t="s">
        <v>59</v>
      </c>
    </row>
    <row r="143" spans="1:7" ht="15.75" x14ac:dyDescent="0.25">
      <c r="A143" s="79" t="s">
        <v>372</v>
      </c>
      <c r="B143" s="79" t="s">
        <v>5550</v>
      </c>
      <c r="C143" s="80" t="s">
        <v>159</v>
      </c>
      <c r="D143" s="80" t="s">
        <v>373</v>
      </c>
      <c r="E143" s="124">
        <v>99535</v>
      </c>
      <c r="F143" s="119">
        <v>6000</v>
      </c>
      <c r="G143" s="80" t="s">
        <v>14</v>
      </c>
    </row>
    <row r="144" spans="1:7" ht="15.75" x14ac:dyDescent="0.25">
      <c r="A144" s="79" t="s">
        <v>298</v>
      </c>
      <c r="B144" s="79" t="s">
        <v>5551</v>
      </c>
      <c r="C144" s="80" t="s">
        <v>201</v>
      </c>
      <c r="D144" s="80" t="s">
        <v>109</v>
      </c>
      <c r="E144" s="124">
        <v>99498</v>
      </c>
      <c r="F144" s="76"/>
      <c r="G144" s="80" t="s">
        <v>59</v>
      </c>
    </row>
    <row r="145" spans="1:7" ht="15.75" x14ac:dyDescent="0.25">
      <c r="A145" s="79" t="s">
        <v>4199</v>
      </c>
      <c r="B145" s="79" t="s">
        <v>5552</v>
      </c>
      <c r="C145" s="80" t="s">
        <v>5553</v>
      </c>
      <c r="D145" s="80" t="s">
        <v>4263</v>
      </c>
      <c r="E145" s="124">
        <v>99436</v>
      </c>
      <c r="F145" s="119">
        <v>7500</v>
      </c>
      <c r="G145" s="80" t="s">
        <v>14</v>
      </c>
    </row>
    <row r="146" spans="1:7" ht="15.75" x14ac:dyDescent="0.25">
      <c r="A146" s="79" t="s">
        <v>322</v>
      </c>
      <c r="B146" s="79" t="s">
        <v>5554</v>
      </c>
      <c r="C146" s="80" t="s">
        <v>201</v>
      </c>
      <c r="D146" s="80" t="s">
        <v>205</v>
      </c>
      <c r="E146" s="124">
        <v>99274</v>
      </c>
      <c r="F146" s="80"/>
      <c r="G146" s="80" t="s">
        <v>59</v>
      </c>
    </row>
    <row r="147" spans="1:7" ht="15.75" x14ac:dyDescent="0.25">
      <c r="A147" s="79" t="s">
        <v>3431</v>
      </c>
      <c r="B147" s="79" t="s">
        <v>5555</v>
      </c>
      <c r="C147" s="80" t="s">
        <v>195</v>
      </c>
      <c r="D147" s="80" t="s">
        <v>234</v>
      </c>
      <c r="E147" s="124">
        <v>99176</v>
      </c>
      <c r="F147" s="80"/>
      <c r="G147" s="80" t="s">
        <v>59</v>
      </c>
    </row>
    <row r="148" spans="1:7" ht="15.75" x14ac:dyDescent="0.25">
      <c r="A148" s="79" t="s">
        <v>4259</v>
      </c>
      <c r="B148" s="79" t="s">
        <v>5556</v>
      </c>
      <c r="C148" s="80" t="s">
        <v>5557</v>
      </c>
      <c r="D148" s="80" t="s">
        <v>1454</v>
      </c>
      <c r="E148" s="124">
        <v>98805</v>
      </c>
      <c r="F148" s="76"/>
      <c r="G148" s="80" t="s">
        <v>14</v>
      </c>
    </row>
    <row r="149" spans="1:7" ht="15.75" x14ac:dyDescent="0.25">
      <c r="A149" s="79" t="s">
        <v>4269</v>
      </c>
      <c r="B149" s="79" t="s">
        <v>4270</v>
      </c>
      <c r="C149" s="80" t="s">
        <v>195</v>
      </c>
      <c r="D149" s="80" t="s">
        <v>109</v>
      </c>
      <c r="E149" s="124">
        <v>98626</v>
      </c>
      <c r="F149" s="76"/>
      <c r="G149" s="80" t="s">
        <v>59</v>
      </c>
    </row>
    <row r="150" spans="1:7" ht="15.75" x14ac:dyDescent="0.25">
      <c r="A150" s="79" t="s">
        <v>3667</v>
      </c>
      <c r="B150" s="79" t="s">
        <v>5558</v>
      </c>
      <c r="C150" s="80" t="s">
        <v>56</v>
      </c>
      <c r="D150" s="80" t="s">
        <v>5559</v>
      </c>
      <c r="E150" s="124">
        <v>98484</v>
      </c>
      <c r="F150" s="76"/>
      <c r="G150" s="80" t="s">
        <v>59</v>
      </c>
    </row>
    <row r="151" spans="1:7" ht="15.75" x14ac:dyDescent="0.25">
      <c r="A151" s="79" t="s">
        <v>3888</v>
      </c>
      <c r="B151" s="79" t="s">
        <v>5560</v>
      </c>
      <c r="C151" s="80" t="s">
        <v>3890</v>
      </c>
      <c r="D151" s="80" t="s">
        <v>113</v>
      </c>
      <c r="E151" s="124">
        <v>98475</v>
      </c>
      <c r="F151" s="76"/>
      <c r="G151" s="80" t="s">
        <v>14</v>
      </c>
    </row>
    <row r="152" spans="1:7" ht="15.75" x14ac:dyDescent="0.25">
      <c r="A152" s="79" t="s">
        <v>550</v>
      </c>
      <c r="B152" s="79" t="s">
        <v>5561</v>
      </c>
      <c r="C152" s="80" t="s">
        <v>159</v>
      </c>
      <c r="D152" s="80" t="s">
        <v>297</v>
      </c>
      <c r="E152" s="124">
        <v>98470</v>
      </c>
      <c r="F152" s="119">
        <v>6000</v>
      </c>
      <c r="G152" s="80" t="s">
        <v>14</v>
      </c>
    </row>
    <row r="153" spans="1:7" ht="15.75" x14ac:dyDescent="0.25">
      <c r="A153" s="79" t="s">
        <v>509</v>
      </c>
      <c r="B153" s="79" t="s">
        <v>5562</v>
      </c>
      <c r="C153" s="80" t="s">
        <v>56</v>
      </c>
      <c r="D153" s="80" t="s">
        <v>814</v>
      </c>
      <c r="E153" s="124">
        <v>98395</v>
      </c>
      <c r="F153" s="119">
        <v>8750</v>
      </c>
      <c r="G153" s="80" t="s">
        <v>59</v>
      </c>
    </row>
    <row r="154" spans="1:7" ht="15.75" x14ac:dyDescent="0.25">
      <c r="A154" s="79" t="s">
        <v>348</v>
      </c>
      <c r="B154" s="79" t="s">
        <v>5563</v>
      </c>
      <c r="C154" s="80" t="s">
        <v>56</v>
      </c>
      <c r="D154" s="80" t="s">
        <v>297</v>
      </c>
      <c r="E154" s="124">
        <v>98355</v>
      </c>
      <c r="F154" s="76"/>
      <c r="G154" s="80" t="s">
        <v>59</v>
      </c>
    </row>
    <row r="155" spans="1:7" ht="15.75" x14ac:dyDescent="0.25">
      <c r="A155" s="79" t="s">
        <v>322</v>
      </c>
      <c r="B155" s="79" t="s">
        <v>323</v>
      </c>
      <c r="C155" s="80" t="s">
        <v>201</v>
      </c>
      <c r="D155" s="80" t="s">
        <v>109</v>
      </c>
      <c r="E155" s="124">
        <v>98333</v>
      </c>
      <c r="F155" s="80"/>
      <c r="G155" s="80" t="s">
        <v>59</v>
      </c>
    </row>
    <row r="156" spans="1:7" ht="15.75" x14ac:dyDescent="0.25">
      <c r="A156" s="79" t="s">
        <v>273</v>
      </c>
      <c r="B156" s="79" t="s">
        <v>5564</v>
      </c>
      <c r="C156" s="80" t="s">
        <v>449</v>
      </c>
      <c r="D156" s="80" t="s">
        <v>93</v>
      </c>
      <c r="E156" s="124">
        <v>97969</v>
      </c>
      <c r="F156" s="119">
        <v>6000</v>
      </c>
      <c r="G156" s="80" t="s">
        <v>14</v>
      </c>
    </row>
    <row r="157" spans="1:7" ht="15.75" x14ac:dyDescent="0.25">
      <c r="A157" s="79" t="s">
        <v>491</v>
      </c>
      <c r="B157" s="79" t="s">
        <v>203</v>
      </c>
      <c r="C157" s="80" t="s">
        <v>5565</v>
      </c>
      <c r="D157" s="80" t="s">
        <v>5566</v>
      </c>
      <c r="E157" s="124">
        <v>97892</v>
      </c>
      <c r="F157" s="76"/>
      <c r="G157" s="80" t="s">
        <v>14</v>
      </c>
    </row>
    <row r="158" spans="1:7" ht="15.75" x14ac:dyDescent="0.25">
      <c r="A158" s="79" t="s">
        <v>338</v>
      </c>
      <c r="B158" s="79" t="s">
        <v>5567</v>
      </c>
      <c r="C158" s="80" t="s">
        <v>56</v>
      </c>
      <c r="D158" s="80" t="s">
        <v>93</v>
      </c>
      <c r="E158" s="124">
        <v>97809</v>
      </c>
      <c r="F158" s="76"/>
      <c r="G158" s="80" t="s">
        <v>59</v>
      </c>
    </row>
    <row r="159" spans="1:7" ht="15.75" x14ac:dyDescent="0.25">
      <c r="A159" s="79" t="s">
        <v>2682</v>
      </c>
      <c r="B159" s="79" t="s">
        <v>5568</v>
      </c>
      <c r="C159" s="80" t="s">
        <v>5569</v>
      </c>
      <c r="D159" s="80" t="s">
        <v>120</v>
      </c>
      <c r="E159" s="124">
        <v>97463</v>
      </c>
      <c r="F159" s="76"/>
      <c r="G159" s="80" t="s">
        <v>14</v>
      </c>
    </row>
    <row r="160" spans="1:7" ht="15.75" x14ac:dyDescent="0.25">
      <c r="A160" s="79" t="s">
        <v>3868</v>
      </c>
      <c r="B160" s="79" t="s">
        <v>5570</v>
      </c>
      <c r="C160" s="80" t="s">
        <v>5571</v>
      </c>
      <c r="D160" s="80" t="s">
        <v>5365</v>
      </c>
      <c r="E160" s="124">
        <v>96960</v>
      </c>
      <c r="F160" s="76"/>
      <c r="G160" s="80" t="s">
        <v>14</v>
      </c>
    </row>
    <row r="161" spans="1:7" ht="15.75" x14ac:dyDescent="0.25">
      <c r="A161" s="79" t="s">
        <v>318</v>
      </c>
      <c r="B161" s="79" t="s">
        <v>5572</v>
      </c>
      <c r="C161" s="80" t="s">
        <v>320</v>
      </c>
      <c r="D161" s="80" t="s">
        <v>5573</v>
      </c>
      <c r="E161" s="124">
        <v>96733</v>
      </c>
      <c r="F161" s="76"/>
      <c r="G161" s="80" t="s">
        <v>14</v>
      </c>
    </row>
    <row r="162" spans="1:7" ht="15.75" x14ac:dyDescent="0.25">
      <c r="A162" s="79" t="s">
        <v>2697</v>
      </c>
      <c r="B162" s="79" t="s">
        <v>5574</v>
      </c>
      <c r="C162" s="80" t="s">
        <v>159</v>
      </c>
      <c r="D162" s="80" t="s">
        <v>508</v>
      </c>
      <c r="E162" s="124">
        <v>96469</v>
      </c>
      <c r="F162" s="119">
        <v>6000</v>
      </c>
      <c r="G162" s="80" t="s">
        <v>14</v>
      </c>
    </row>
    <row r="163" spans="1:7" ht="15.75" x14ac:dyDescent="0.25">
      <c r="A163" s="79" t="s">
        <v>402</v>
      </c>
      <c r="B163" s="79" t="s">
        <v>5575</v>
      </c>
      <c r="C163" s="80" t="s">
        <v>264</v>
      </c>
      <c r="D163" s="80" t="s">
        <v>392</v>
      </c>
      <c r="E163" s="124">
        <v>96350</v>
      </c>
      <c r="F163" s="119">
        <v>4500</v>
      </c>
      <c r="G163" s="80" t="s">
        <v>14</v>
      </c>
    </row>
    <row r="164" spans="1:7" ht="15.75" x14ac:dyDescent="0.25">
      <c r="A164" s="79" t="s">
        <v>5576</v>
      </c>
      <c r="B164" s="79" t="s">
        <v>5577</v>
      </c>
      <c r="C164" s="80" t="s">
        <v>546</v>
      </c>
      <c r="D164" s="80" t="s">
        <v>113</v>
      </c>
      <c r="E164" s="124">
        <v>95950</v>
      </c>
      <c r="F164" s="76"/>
      <c r="G164" s="80" t="s">
        <v>14</v>
      </c>
    </row>
    <row r="165" spans="1:7" ht="15.75" x14ac:dyDescent="0.25">
      <c r="A165" s="79" t="s">
        <v>389</v>
      </c>
      <c r="B165" s="79" t="s">
        <v>5578</v>
      </c>
      <c r="C165" s="80" t="s">
        <v>56</v>
      </c>
      <c r="D165" s="80" t="s">
        <v>392</v>
      </c>
      <c r="E165" s="124">
        <v>95661</v>
      </c>
      <c r="F165" s="76"/>
      <c r="G165" s="80" t="s">
        <v>59</v>
      </c>
    </row>
    <row r="166" spans="1:7" ht="15.75" x14ac:dyDescent="0.25">
      <c r="A166" s="79" t="s">
        <v>326</v>
      </c>
      <c r="B166" s="79" t="s">
        <v>327</v>
      </c>
      <c r="C166" s="80" t="s">
        <v>5579</v>
      </c>
      <c r="D166" s="80" t="s">
        <v>5580</v>
      </c>
      <c r="E166" s="124">
        <v>95513</v>
      </c>
      <c r="F166" s="76"/>
      <c r="G166" s="80" t="s">
        <v>59</v>
      </c>
    </row>
    <row r="167" spans="1:7" ht="15.75" x14ac:dyDescent="0.25">
      <c r="A167" s="79" t="s">
        <v>4273</v>
      </c>
      <c r="B167" s="79" t="s">
        <v>5581</v>
      </c>
      <c r="C167" s="80" t="s">
        <v>195</v>
      </c>
      <c r="D167" s="80" t="s">
        <v>603</v>
      </c>
      <c r="E167" s="124">
        <v>95467</v>
      </c>
      <c r="F167" s="76"/>
      <c r="G167" s="80" t="s">
        <v>59</v>
      </c>
    </row>
    <row r="168" spans="1:7" ht="15.75" x14ac:dyDescent="0.25">
      <c r="A168" s="79" t="s">
        <v>4275</v>
      </c>
      <c r="B168" s="79" t="s">
        <v>5582</v>
      </c>
      <c r="C168" s="80" t="s">
        <v>56</v>
      </c>
      <c r="D168" s="80" t="s">
        <v>302</v>
      </c>
      <c r="E168" s="124">
        <v>95416</v>
      </c>
      <c r="F168" s="76"/>
      <c r="G168" s="80" t="s">
        <v>59</v>
      </c>
    </row>
    <row r="169" spans="1:7" ht="15.75" x14ac:dyDescent="0.25">
      <c r="A169" s="79" t="s">
        <v>4670</v>
      </c>
      <c r="B169" s="79" t="s">
        <v>5583</v>
      </c>
      <c r="C169" s="80" t="s">
        <v>56</v>
      </c>
      <c r="D169" s="80" t="s">
        <v>270</v>
      </c>
      <c r="E169" s="124">
        <v>94698</v>
      </c>
      <c r="F169" s="76"/>
      <c r="G169" s="80" t="s">
        <v>59</v>
      </c>
    </row>
    <row r="170" spans="1:7" ht="15.75" x14ac:dyDescent="0.25">
      <c r="A170" s="79" t="s">
        <v>354</v>
      </c>
      <c r="B170" s="79" t="s">
        <v>4672</v>
      </c>
      <c r="C170" s="80" t="s">
        <v>56</v>
      </c>
      <c r="D170" s="80" t="s">
        <v>234</v>
      </c>
      <c r="E170" s="124">
        <v>94693</v>
      </c>
      <c r="F170" s="76"/>
      <c r="G170" s="80" t="s">
        <v>59</v>
      </c>
    </row>
    <row r="171" spans="1:7" ht="15.75" x14ac:dyDescent="0.25">
      <c r="A171" s="79" t="s">
        <v>378</v>
      </c>
      <c r="B171" s="79" t="s">
        <v>5391</v>
      </c>
      <c r="C171" s="80" t="s">
        <v>4271</v>
      </c>
      <c r="D171" s="80" t="s">
        <v>380</v>
      </c>
      <c r="E171" s="124">
        <v>94520</v>
      </c>
      <c r="F171" s="119">
        <v>4500</v>
      </c>
      <c r="G171" s="80" t="s">
        <v>59</v>
      </c>
    </row>
    <row r="172" spans="1:7" ht="15.75" x14ac:dyDescent="0.25">
      <c r="A172" s="79" t="s">
        <v>206</v>
      </c>
      <c r="B172" s="79" t="s">
        <v>5584</v>
      </c>
      <c r="C172" s="80" t="s">
        <v>56</v>
      </c>
      <c r="D172" s="80" t="s">
        <v>208</v>
      </c>
      <c r="E172" s="124">
        <v>94490</v>
      </c>
      <c r="F172" s="76"/>
      <c r="G172" s="80" t="s">
        <v>59</v>
      </c>
    </row>
    <row r="173" spans="1:7" ht="15.75" x14ac:dyDescent="0.25">
      <c r="A173" s="79" t="s">
        <v>3429</v>
      </c>
      <c r="B173" s="79" t="s">
        <v>5585</v>
      </c>
      <c r="C173" s="80" t="s">
        <v>195</v>
      </c>
      <c r="D173" s="80" t="s">
        <v>277</v>
      </c>
      <c r="E173" s="124">
        <v>94361</v>
      </c>
      <c r="F173" s="76"/>
      <c r="G173" s="80" t="s">
        <v>59</v>
      </c>
    </row>
    <row r="174" spans="1:7" ht="15.75" x14ac:dyDescent="0.25">
      <c r="A174" s="112" t="s">
        <v>360</v>
      </c>
      <c r="B174" s="112" t="s">
        <v>5586</v>
      </c>
      <c r="C174" s="113" t="s">
        <v>56</v>
      </c>
      <c r="D174" s="113" t="s">
        <v>249</v>
      </c>
      <c r="E174" s="126">
        <v>93906</v>
      </c>
      <c r="F174" s="120">
        <v>750</v>
      </c>
      <c r="G174" s="113" t="s">
        <v>59</v>
      </c>
    </row>
    <row r="175" spans="1:7" ht="15.75" x14ac:dyDescent="0.25">
      <c r="A175" s="79" t="s">
        <v>5587</v>
      </c>
      <c r="B175" s="79" t="s">
        <v>5588</v>
      </c>
      <c r="C175" s="80" t="s">
        <v>5589</v>
      </c>
      <c r="D175" s="80" t="s">
        <v>297</v>
      </c>
      <c r="E175" s="124">
        <v>93759</v>
      </c>
      <c r="F175" s="76"/>
      <c r="G175" s="80" t="s">
        <v>59</v>
      </c>
    </row>
    <row r="176" spans="1:7" ht="15.75" x14ac:dyDescent="0.25">
      <c r="A176" s="79" t="s">
        <v>447</v>
      </c>
      <c r="B176" s="79" t="s">
        <v>448</v>
      </c>
      <c r="C176" s="80" t="s">
        <v>449</v>
      </c>
      <c r="D176" s="80" t="s">
        <v>450</v>
      </c>
      <c r="E176" s="124">
        <v>92731</v>
      </c>
      <c r="F176" s="119">
        <v>3000</v>
      </c>
      <c r="G176" s="80" t="s">
        <v>14</v>
      </c>
    </row>
    <row r="177" spans="1:7" ht="15.75" x14ac:dyDescent="0.25">
      <c r="A177" s="79" t="s">
        <v>425</v>
      </c>
      <c r="B177" s="79" t="s">
        <v>5546</v>
      </c>
      <c r="C177" s="80" t="s">
        <v>729</v>
      </c>
      <c r="D177" s="80" t="s">
        <v>1354</v>
      </c>
      <c r="E177" s="124">
        <v>92731</v>
      </c>
      <c r="F177" s="76"/>
      <c r="G177" s="80" t="s">
        <v>14</v>
      </c>
    </row>
    <row r="178" spans="1:7" ht="15.75" x14ac:dyDescent="0.25">
      <c r="A178" s="79" t="s">
        <v>1948</v>
      </c>
      <c r="B178" s="79" t="s">
        <v>5372</v>
      </c>
      <c r="C178" s="80" t="s">
        <v>56</v>
      </c>
      <c r="D178" s="80" t="s">
        <v>463</v>
      </c>
      <c r="E178" s="124">
        <v>92652</v>
      </c>
      <c r="F178" s="76"/>
      <c r="G178" s="80" t="s">
        <v>59</v>
      </c>
    </row>
    <row r="179" spans="1:7" ht="15.75" x14ac:dyDescent="0.25">
      <c r="A179" s="79" t="s">
        <v>473</v>
      </c>
      <c r="B179" s="79" t="s">
        <v>5590</v>
      </c>
      <c r="C179" s="80" t="s">
        <v>56</v>
      </c>
      <c r="D179" s="80" t="s">
        <v>463</v>
      </c>
      <c r="E179" s="124">
        <v>92641</v>
      </c>
      <c r="F179" s="80"/>
      <c r="G179" s="80" t="s">
        <v>59</v>
      </c>
    </row>
    <row r="180" spans="1:7" ht="15.75" x14ac:dyDescent="0.25">
      <c r="A180" s="79" t="s">
        <v>3461</v>
      </c>
      <c r="B180" s="79" t="s">
        <v>5591</v>
      </c>
      <c r="C180" s="80" t="s">
        <v>3462</v>
      </c>
      <c r="D180" s="80" t="s">
        <v>5592</v>
      </c>
      <c r="E180" s="124">
        <v>92596</v>
      </c>
      <c r="F180" s="76"/>
      <c r="G180" s="80" t="s">
        <v>14</v>
      </c>
    </row>
    <row r="181" spans="1:7" ht="15.75" x14ac:dyDescent="0.25">
      <c r="A181" s="79" t="s">
        <v>3434</v>
      </c>
      <c r="B181" s="79" t="s">
        <v>5372</v>
      </c>
      <c r="C181" s="80" t="s">
        <v>4274</v>
      </c>
      <c r="D181" s="80" t="s">
        <v>5559</v>
      </c>
      <c r="E181" s="124">
        <v>92529</v>
      </c>
      <c r="F181" s="119">
        <v>3000</v>
      </c>
      <c r="G181" s="80" t="s">
        <v>59</v>
      </c>
    </row>
    <row r="182" spans="1:7" ht="15.75" x14ac:dyDescent="0.25">
      <c r="A182" s="79" t="s">
        <v>5593</v>
      </c>
      <c r="B182" s="79" t="s">
        <v>5594</v>
      </c>
      <c r="C182" s="80" t="s">
        <v>195</v>
      </c>
      <c r="D182" s="80" t="s">
        <v>169</v>
      </c>
      <c r="E182" s="124">
        <v>92499</v>
      </c>
      <c r="F182" s="76"/>
      <c r="G182" s="80" t="s">
        <v>59</v>
      </c>
    </row>
    <row r="183" spans="1:7" ht="15.75" x14ac:dyDescent="0.25">
      <c r="A183" s="79" t="s">
        <v>161</v>
      </c>
      <c r="B183" s="79" t="s">
        <v>5595</v>
      </c>
      <c r="C183" s="80" t="s">
        <v>201</v>
      </c>
      <c r="D183" s="80" t="s">
        <v>109</v>
      </c>
      <c r="E183" s="124">
        <v>92281</v>
      </c>
      <c r="F183" s="80"/>
      <c r="G183" s="80" t="s">
        <v>59</v>
      </c>
    </row>
    <row r="184" spans="1:7" ht="15.75" x14ac:dyDescent="0.25">
      <c r="A184" s="79" t="s">
        <v>399</v>
      </c>
      <c r="B184" s="79" t="s">
        <v>5596</v>
      </c>
      <c r="C184" s="80" t="s">
        <v>56</v>
      </c>
      <c r="D184" s="80" t="s">
        <v>270</v>
      </c>
      <c r="E184" s="124">
        <v>92280</v>
      </c>
      <c r="F184" s="76"/>
      <c r="G184" s="80" t="s">
        <v>59</v>
      </c>
    </row>
    <row r="185" spans="1:7" ht="15.75" x14ac:dyDescent="0.25">
      <c r="A185" s="79" t="s">
        <v>4276</v>
      </c>
      <c r="B185" s="79" t="s">
        <v>5597</v>
      </c>
      <c r="C185" s="80" t="s">
        <v>308</v>
      </c>
      <c r="D185" s="80" t="s">
        <v>309</v>
      </c>
      <c r="E185" s="124">
        <v>92241</v>
      </c>
      <c r="F185" s="76"/>
      <c r="G185" s="80" t="s">
        <v>14</v>
      </c>
    </row>
    <row r="186" spans="1:7" ht="15.75" x14ac:dyDescent="0.25">
      <c r="A186" s="79" t="s">
        <v>3465</v>
      </c>
      <c r="B186" s="79" t="s">
        <v>5598</v>
      </c>
      <c r="C186" s="80" t="s">
        <v>729</v>
      </c>
      <c r="D186" s="80" t="s">
        <v>435</v>
      </c>
      <c r="E186" s="124">
        <v>92000</v>
      </c>
      <c r="F186" s="76"/>
      <c r="G186" s="80" t="s">
        <v>14</v>
      </c>
    </row>
    <row r="187" spans="1:7" ht="15.75" x14ac:dyDescent="0.25">
      <c r="A187" s="79" t="s">
        <v>3892</v>
      </c>
      <c r="B187" s="79" t="s">
        <v>5599</v>
      </c>
      <c r="C187" s="80" t="s">
        <v>56</v>
      </c>
      <c r="D187" s="80" t="s">
        <v>2582</v>
      </c>
      <c r="E187" s="124">
        <v>91934</v>
      </c>
      <c r="F187" s="76"/>
      <c r="G187" s="80" t="s">
        <v>59</v>
      </c>
    </row>
    <row r="188" spans="1:7" ht="15.75" x14ac:dyDescent="0.25">
      <c r="A188" s="79" t="s">
        <v>386</v>
      </c>
      <c r="B188" s="79" t="s">
        <v>5600</v>
      </c>
      <c r="C188" s="80" t="s">
        <v>195</v>
      </c>
      <c r="D188" s="80" t="s">
        <v>277</v>
      </c>
      <c r="E188" s="124">
        <v>91889</v>
      </c>
      <c r="F188" s="76"/>
      <c r="G188" s="80" t="s">
        <v>59</v>
      </c>
    </row>
    <row r="189" spans="1:7" ht="15.75" x14ac:dyDescent="0.25">
      <c r="A189" s="79" t="s">
        <v>4680</v>
      </c>
      <c r="B189" s="79" t="s">
        <v>5601</v>
      </c>
      <c r="C189" s="80" t="s">
        <v>195</v>
      </c>
      <c r="D189" s="80" t="s">
        <v>1322</v>
      </c>
      <c r="E189" s="124">
        <v>91714</v>
      </c>
      <c r="F189" s="76"/>
      <c r="G189" s="80" t="s">
        <v>59</v>
      </c>
    </row>
    <row r="190" spans="1:7" ht="15.75" x14ac:dyDescent="0.25">
      <c r="A190" s="79" t="s">
        <v>209</v>
      </c>
      <c r="B190" s="79" t="s">
        <v>5602</v>
      </c>
      <c r="C190" s="80" t="s">
        <v>56</v>
      </c>
      <c r="D190" s="80" t="s">
        <v>463</v>
      </c>
      <c r="E190" s="124">
        <v>91616</v>
      </c>
      <c r="F190" s="76"/>
      <c r="G190" s="80" t="s">
        <v>59</v>
      </c>
    </row>
    <row r="191" spans="1:7" ht="15.75" x14ac:dyDescent="0.25">
      <c r="A191" s="79" t="s">
        <v>499</v>
      </c>
      <c r="B191" s="79" t="s">
        <v>5603</v>
      </c>
      <c r="C191" s="80" t="s">
        <v>3098</v>
      </c>
      <c r="D191" s="80" t="s">
        <v>501</v>
      </c>
      <c r="E191" s="124">
        <v>91512</v>
      </c>
      <c r="F191" s="119">
        <v>7231</v>
      </c>
      <c r="G191" s="80" t="s">
        <v>14</v>
      </c>
    </row>
    <row r="192" spans="1:7" ht="15.75" x14ac:dyDescent="0.25">
      <c r="A192" s="79" t="s">
        <v>5604</v>
      </c>
      <c r="B192" s="79" t="s">
        <v>5605</v>
      </c>
      <c r="C192" s="80" t="s">
        <v>56</v>
      </c>
      <c r="D192" s="80" t="s">
        <v>297</v>
      </c>
      <c r="E192" s="124">
        <v>91475</v>
      </c>
      <c r="F192" s="76"/>
      <c r="G192" s="80" t="s">
        <v>59</v>
      </c>
    </row>
    <row r="193" spans="1:7" ht="15.75" x14ac:dyDescent="0.25">
      <c r="A193" s="79" t="s">
        <v>478</v>
      </c>
      <c r="B193" s="79" t="s">
        <v>5606</v>
      </c>
      <c r="C193" s="80" t="s">
        <v>195</v>
      </c>
      <c r="D193" s="80" t="s">
        <v>5559</v>
      </c>
      <c r="E193" s="124">
        <v>91268</v>
      </c>
      <c r="F193" s="76"/>
      <c r="G193" s="80" t="s">
        <v>59</v>
      </c>
    </row>
    <row r="194" spans="1:7" ht="15.75" x14ac:dyDescent="0.25">
      <c r="A194" s="79" t="s">
        <v>405</v>
      </c>
      <c r="B194" s="79" t="s">
        <v>5607</v>
      </c>
      <c r="C194" s="80" t="s">
        <v>56</v>
      </c>
      <c r="D194" s="80" t="s">
        <v>208</v>
      </c>
      <c r="E194" s="124">
        <v>91208</v>
      </c>
      <c r="F194" s="76"/>
      <c r="G194" s="80" t="s">
        <v>59</v>
      </c>
    </row>
    <row r="195" spans="1:7" ht="15.75" x14ac:dyDescent="0.25">
      <c r="A195" s="79" t="s">
        <v>423</v>
      </c>
      <c r="B195" s="79" t="s">
        <v>5608</v>
      </c>
      <c r="C195" s="80" t="s">
        <v>56</v>
      </c>
      <c r="D195" s="80" t="s">
        <v>163</v>
      </c>
      <c r="E195" s="124">
        <v>91119</v>
      </c>
      <c r="F195" s="76"/>
      <c r="G195" s="80" t="s">
        <v>59</v>
      </c>
    </row>
    <row r="196" spans="1:7" ht="15.75" x14ac:dyDescent="0.25">
      <c r="A196" s="79" t="s">
        <v>3444</v>
      </c>
      <c r="B196" s="79" t="s">
        <v>5609</v>
      </c>
      <c r="C196" s="80" t="s">
        <v>56</v>
      </c>
      <c r="D196" s="80" t="s">
        <v>270</v>
      </c>
      <c r="E196" s="124">
        <v>91064</v>
      </c>
      <c r="F196" s="76"/>
      <c r="G196" s="80" t="s">
        <v>59</v>
      </c>
    </row>
    <row r="197" spans="1:7" ht="15.75" x14ac:dyDescent="0.25">
      <c r="A197" s="79" t="s">
        <v>418</v>
      </c>
      <c r="B197" s="79" t="s">
        <v>419</v>
      </c>
      <c r="C197" s="80" t="s">
        <v>56</v>
      </c>
      <c r="D197" s="80" t="s">
        <v>211</v>
      </c>
      <c r="E197" s="124">
        <v>90992</v>
      </c>
      <c r="F197" s="76"/>
      <c r="G197" s="80" t="s">
        <v>59</v>
      </c>
    </row>
    <row r="198" spans="1:7" ht="15.75" x14ac:dyDescent="0.25">
      <c r="A198" s="79" t="s">
        <v>3884</v>
      </c>
      <c r="B198" s="79" t="s">
        <v>5610</v>
      </c>
      <c r="C198" s="80" t="s">
        <v>1266</v>
      </c>
      <c r="D198" s="80" t="s">
        <v>173</v>
      </c>
      <c r="E198" s="124">
        <v>90901.52</v>
      </c>
      <c r="F198" s="76"/>
      <c r="G198" s="80" t="s">
        <v>14</v>
      </c>
    </row>
    <row r="199" spans="1:7" ht="15.75" x14ac:dyDescent="0.25">
      <c r="A199" s="79" t="s">
        <v>393</v>
      </c>
      <c r="B199" s="79" t="s">
        <v>5611</v>
      </c>
      <c r="C199" s="80" t="s">
        <v>56</v>
      </c>
      <c r="D199" s="80" t="s">
        <v>93</v>
      </c>
      <c r="E199" s="124">
        <v>90759</v>
      </c>
      <c r="F199" s="76"/>
      <c r="G199" s="80" t="s">
        <v>59</v>
      </c>
    </row>
    <row r="200" spans="1:7" ht="15.75" x14ac:dyDescent="0.25">
      <c r="A200" s="79" t="s">
        <v>420</v>
      </c>
      <c r="B200" s="79" t="s">
        <v>5612</v>
      </c>
      <c r="C200" s="80" t="s">
        <v>56</v>
      </c>
      <c r="D200" s="80" t="s">
        <v>463</v>
      </c>
      <c r="E200" s="124">
        <v>90736</v>
      </c>
      <c r="F200" s="76"/>
      <c r="G200" s="80" t="s">
        <v>59</v>
      </c>
    </row>
    <row r="201" spans="1:7" ht="15.75" x14ac:dyDescent="0.25">
      <c r="A201" s="79" t="s">
        <v>288</v>
      </c>
      <c r="B201" s="79" t="s">
        <v>5613</v>
      </c>
      <c r="C201" s="80" t="s">
        <v>472</v>
      </c>
      <c r="D201" s="80" t="s">
        <v>189</v>
      </c>
      <c r="E201" s="124">
        <v>90642</v>
      </c>
      <c r="F201" s="76"/>
      <c r="G201" s="80" t="s">
        <v>59</v>
      </c>
    </row>
    <row r="202" spans="1:7" ht="15.75" x14ac:dyDescent="0.25">
      <c r="A202" s="79" t="s">
        <v>387</v>
      </c>
      <c r="B202" s="79" t="s">
        <v>388</v>
      </c>
      <c r="C202" s="80" t="s">
        <v>56</v>
      </c>
      <c r="D202" s="80" t="s">
        <v>93</v>
      </c>
      <c r="E202" s="124">
        <v>90620</v>
      </c>
      <c r="F202" s="76"/>
      <c r="G202" s="80" t="s">
        <v>59</v>
      </c>
    </row>
    <row r="203" spans="1:7" ht="15.75" x14ac:dyDescent="0.25">
      <c r="A203" s="79" t="s">
        <v>444</v>
      </c>
      <c r="B203" s="79" t="s">
        <v>5614</v>
      </c>
      <c r="C203" s="80" t="s">
        <v>56</v>
      </c>
      <c r="D203" s="80" t="s">
        <v>211</v>
      </c>
      <c r="E203" s="124">
        <v>90425</v>
      </c>
      <c r="F203" s="76"/>
      <c r="G203" s="80" t="s">
        <v>59</v>
      </c>
    </row>
    <row r="204" spans="1:7" ht="15.75" x14ac:dyDescent="0.25">
      <c r="A204" s="79" t="s">
        <v>485</v>
      </c>
      <c r="B204" s="79" t="s">
        <v>5615</v>
      </c>
      <c r="C204" s="80" t="s">
        <v>3098</v>
      </c>
      <c r="D204" s="80" t="s">
        <v>916</v>
      </c>
      <c r="E204" s="124">
        <v>90397</v>
      </c>
      <c r="F204" s="119">
        <v>6000</v>
      </c>
      <c r="G204" s="80" t="s">
        <v>14</v>
      </c>
    </row>
    <row r="205" spans="1:7" ht="15.75" x14ac:dyDescent="0.25">
      <c r="A205" s="79" t="s">
        <v>420</v>
      </c>
      <c r="B205" s="79" t="s">
        <v>5616</v>
      </c>
      <c r="C205" s="80" t="s">
        <v>56</v>
      </c>
      <c r="D205" s="80" t="s">
        <v>208</v>
      </c>
      <c r="E205" s="124">
        <v>90330</v>
      </c>
      <c r="F205" s="76"/>
      <c r="G205" s="80" t="s">
        <v>59</v>
      </c>
    </row>
    <row r="206" spans="1:7" ht="15.75" x14ac:dyDescent="0.25">
      <c r="A206" s="79" t="s">
        <v>3449</v>
      </c>
      <c r="B206" s="79" t="s">
        <v>5617</v>
      </c>
      <c r="C206" s="80" t="s">
        <v>747</v>
      </c>
      <c r="D206" s="80" t="s">
        <v>459</v>
      </c>
      <c r="E206" s="124">
        <v>90228</v>
      </c>
      <c r="F206" s="119">
        <v>2000</v>
      </c>
      <c r="G206" s="80" t="s">
        <v>59</v>
      </c>
    </row>
    <row r="207" spans="1:7" ht="15.75" x14ac:dyDescent="0.25">
      <c r="A207" s="79" t="s">
        <v>262</v>
      </c>
      <c r="B207" s="79" t="s">
        <v>5618</v>
      </c>
      <c r="C207" s="80" t="s">
        <v>195</v>
      </c>
      <c r="D207" s="80" t="s">
        <v>234</v>
      </c>
      <c r="E207" s="124">
        <v>90142</v>
      </c>
      <c r="F207" s="76"/>
      <c r="G207" s="80" t="s">
        <v>59</v>
      </c>
    </row>
    <row r="208" spans="1:7" ht="15.75" x14ac:dyDescent="0.25">
      <c r="A208" s="79" t="s">
        <v>3441</v>
      </c>
      <c r="B208" s="79" t="s">
        <v>5619</v>
      </c>
      <c r="C208" s="80" t="s">
        <v>195</v>
      </c>
      <c r="D208" s="80" t="s">
        <v>205</v>
      </c>
      <c r="E208" s="124">
        <v>90044</v>
      </c>
      <c r="F208" s="76"/>
      <c r="G208" s="80" t="s">
        <v>59</v>
      </c>
    </row>
    <row r="209" spans="1:7" ht="15.75" x14ac:dyDescent="0.25">
      <c r="A209" s="79" t="s">
        <v>1277</v>
      </c>
      <c r="B209" s="79" t="s">
        <v>5620</v>
      </c>
      <c r="C209" s="80" t="s">
        <v>56</v>
      </c>
      <c r="D209" s="80" t="s">
        <v>189</v>
      </c>
      <c r="E209" s="124">
        <v>89881</v>
      </c>
      <c r="F209" s="76"/>
      <c r="G209" s="80" t="s">
        <v>59</v>
      </c>
    </row>
    <row r="210" spans="1:7" ht="15.75" x14ac:dyDescent="0.25">
      <c r="A210" s="79" t="s">
        <v>2686</v>
      </c>
      <c r="B210" s="79" t="s">
        <v>5621</v>
      </c>
      <c r="C210" s="80" t="s">
        <v>2687</v>
      </c>
      <c r="D210" s="80" t="s">
        <v>53</v>
      </c>
      <c r="E210" s="124">
        <v>89864</v>
      </c>
      <c r="F210" s="76"/>
      <c r="G210" s="80" t="s">
        <v>14</v>
      </c>
    </row>
    <row r="211" spans="1:7" ht="15.75" x14ac:dyDescent="0.25">
      <c r="A211" s="79" t="s">
        <v>5622</v>
      </c>
      <c r="B211" s="79" t="s">
        <v>5623</v>
      </c>
      <c r="C211" s="80" t="s">
        <v>56</v>
      </c>
      <c r="D211" s="80" t="s">
        <v>508</v>
      </c>
      <c r="E211" s="124">
        <v>89589</v>
      </c>
      <c r="F211" s="119">
        <v>15000</v>
      </c>
      <c r="G211" s="80" t="s">
        <v>59</v>
      </c>
    </row>
    <row r="212" spans="1:7" ht="15.75" x14ac:dyDescent="0.25">
      <c r="A212" s="79" t="s">
        <v>2753</v>
      </c>
      <c r="B212" s="79" t="s">
        <v>5624</v>
      </c>
      <c r="C212" s="80" t="s">
        <v>56</v>
      </c>
      <c r="D212" s="80" t="s">
        <v>270</v>
      </c>
      <c r="E212" s="124">
        <v>89504</v>
      </c>
      <c r="F212" s="76"/>
      <c r="G212" s="80" t="s">
        <v>59</v>
      </c>
    </row>
    <row r="213" spans="1:7" ht="15.75" x14ac:dyDescent="0.25">
      <c r="A213" s="79" t="s">
        <v>117</v>
      </c>
      <c r="B213" s="79" t="s">
        <v>5625</v>
      </c>
      <c r="C213" s="80" t="s">
        <v>5626</v>
      </c>
      <c r="D213" s="80" t="s">
        <v>120</v>
      </c>
      <c r="E213" s="124">
        <v>89100</v>
      </c>
      <c r="F213" s="76"/>
      <c r="G213" s="80" t="s">
        <v>14</v>
      </c>
    </row>
    <row r="214" spans="1:7" ht="15.75" x14ac:dyDescent="0.25">
      <c r="A214" s="79" t="s">
        <v>363</v>
      </c>
      <c r="B214" s="79" t="s">
        <v>5627</v>
      </c>
      <c r="C214" s="80" t="s">
        <v>5628</v>
      </c>
      <c r="D214" s="80" t="s">
        <v>72</v>
      </c>
      <c r="E214" s="124">
        <v>88971</v>
      </c>
      <c r="F214" s="119">
        <v>9150</v>
      </c>
      <c r="G214" s="80" t="s">
        <v>14</v>
      </c>
    </row>
    <row r="215" spans="1:7" ht="15.75" x14ac:dyDescent="0.25">
      <c r="A215" s="79" t="s">
        <v>366</v>
      </c>
      <c r="B215" s="79" t="s">
        <v>5629</v>
      </c>
      <c r="C215" s="80" t="s">
        <v>3419</v>
      </c>
      <c r="D215" s="80" t="s">
        <v>270</v>
      </c>
      <c r="E215" s="124">
        <v>88962</v>
      </c>
      <c r="F215" s="119">
        <v>6000</v>
      </c>
      <c r="G215" s="80" t="s">
        <v>14</v>
      </c>
    </row>
    <row r="216" spans="1:7" ht="15.75" x14ac:dyDescent="0.25">
      <c r="A216" s="79" t="s">
        <v>425</v>
      </c>
      <c r="B216" s="79" t="s">
        <v>5630</v>
      </c>
      <c r="C216" s="80" t="s">
        <v>3419</v>
      </c>
      <c r="D216" s="80" t="s">
        <v>490</v>
      </c>
      <c r="E216" s="124">
        <v>88953</v>
      </c>
      <c r="F216" s="76"/>
      <c r="G216" s="80" t="s">
        <v>14</v>
      </c>
    </row>
    <row r="217" spans="1:7" ht="15.75" x14ac:dyDescent="0.25">
      <c r="A217" s="79" t="s">
        <v>522</v>
      </c>
      <c r="B217" s="79" t="s">
        <v>5631</v>
      </c>
      <c r="C217" s="80" t="s">
        <v>5632</v>
      </c>
      <c r="D217" s="80" t="s">
        <v>120</v>
      </c>
      <c r="E217" s="124">
        <v>88835</v>
      </c>
      <c r="F217" s="80"/>
      <c r="G217" s="80" t="s">
        <v>14</v>
      </c>
    </row>
    <row r="218" spans="1:7" ht="15.75" x14ac:dyDescent="0.25">
      <c r="A218" s="79" t="s">
        <v>413</v>
      </c>
      <c r="B218" s="79" t="s">
        <v>4695</v>
      </c>
      <c r="C218" s="80" t="s">
        <v>195</v>
      </c>
      <c r="D218" s="80" t="s">
        <v>211</v>
      </c>
      <c r="E218" s="124">
        <v>88118</v>
      </c>
      <c r="F218" s="76"/>
      <c r="G218" s="80" t="s">
        <v>59</v>
      </c>
    </row>
    <row r="219" spans="1:7" ht="15.75" x14ac:dyDescent="0.25">
      <c r="A219" s="79" t="s">
        <v>408</v>
      </c>
      <c r="B219" s="79" t="s">
        <v>5633</v>
      </c>
      <c r="C219" s="80" t="s">
        <v>56</v>
      </c>
      <c r="D219" s="80" t="s">
        <v>410</v>
      </c>
      <c r="E219" s="124">
        <v>88096</v>
      </c>
      <c r="F219" s="76"/>
      <c r="G219" s="80" t="s">
        <v>59</v>
      </c>
    </row>
    <row r="220" spans="1:7" ht="15.75" x14ac:dyDescent="0.25">
      <c r="A220" s="79" t="s">
        <v>528</v>
      </c>
      <c r="B220" s="79" t="s">
        <v>5634</v>
      </c>
      <c r="C220" s="80" t="s">
        <v>3098</v>
      </c>
      <c r="D220" s="80" t="s">
        <v>530</v>
      </c>
      <c r="E220" s="124">
        <v>88088</v>
      </c>
      <c r="F220" s="76"/>
      <c r="G220" s="80" t="s">
        <v>59</v>
      </c>
    </row>
    <row r="221" spans="1:7" ht="15.75" x14ac:dyDescent="0.25">
      <c r="A221" s="79" t="s">
        <v>415</v>
      </c>
      <c r="B221" s="79" t="s">
        <v>5635</v>
      </c>
      <c r="C221" s="80" t="s">
        <v>417</v>
      </c>
      <c r="D221" s="80" t="s">
        <v>93</v>
      </c>
      <c r="E221" s="124">
        <v>87837</v>
      </c>
      <c r="F221" s="76"/>
      <c r="G221" s="80" t="s">
        <v>59</v>
      </c>
    </row>
    <row r="222" spans="1:7" ht="15.75" x14ac:dyDescent="0.25">
      <c r="A222" s="79" t="s">
        <v>2689</v>
      </c>
      <c r="B222" s="79" t="s">
        <v>5636</v>
      </c>
      <c r="C222" s="80" t="s">
        <v>188</v>
      </c>
      <c r="D222" s="80" t="s">
        <v>5637</v>
      </c>
      <c r="E222" s="124">
        <v>87713</v>
      </c>
      <c r="F222" s="76"/>
      <c r="G222" s="80" t="s">
        <v>59</v>
      </c>
    </row>
    <row r="223" spans="1:7" ht="15.75" x14ac:dyDescent="0.25">
      <c r="A223" s="79" t="s">
        <v>381</v>
      </c>
      <c r="B223" s="79" t="s">
        <v>5638</v>
      </c>
      <c r="C223" s="80" t="s">
        <v>201</v>
      </c>
      <c r="D223" s="80" t="s">
        <v>109</v>
      </c>
      <c r="E223" s="124">
        <v>87681</v>
      </c>
      <c r="F223" s="76"/>
      <c r="G223" s="80" t="s">
        <v>59</v>
      </c>
    </row>
    <row r="224" spans="1:7" ht="15.75" x14ac:dyDescent="0.25">
      <c r="A224" s="79" t="s">
        <v>3502</v>
      </c>
      <c r="B224" s="79" t="s">
        <v>5639</v>
      </c>
      <c r="C224" s="80" t="s">
        <v>449</v>
      </c>
      <c r="D224" s="80" t="s">
        <v>625</v>
      </c>
      <c r="E224" s="124">
        <v>87673</v>
      </c>
      <c r="F224" s="119">
        <v>3000</v>
      </c>
      <c r="G224" s="80" t="s">
        <v>14</v>
      </c>
    </row>
    <row r="225" spans="1:7" ht="15.75" x14ac:dyDescent="0.25">
      <c r="A225" s="79" t="s">
        <v>150</v>
      </c>
      <c r="B225" s="79" t="s">
        <v>5640</v>
      </c>
      <c r="C225" s="80" t="s">
        <v>195</v>
      </c>
      <c r="D225" s="80" t="s">
        <v>277</v>
      </c>
      <c r="E225" s="124">
        <v>87420</v>
      </c>
      <c r="F225" s="76"/>
      <c r="G225" s="80" t="s">
        <v>59</v>
      </c>
    </row>
    <row r="226" spans="1:7" ht="15.75" x14ac:dyDescent="0.25">
      <c r="A226" s="79" t="s">
        <v>3900</v>
      </c>
      <c r="B226" s="79" t="s">
        <v>5641</v>
      </c>
      <c r="C226" s="80" t="s">
        <v>195</v>
      </c>
      <c r="D226" s="80" t="s">
        <v>109</v>
      </c>
      <c r="E226" s="124">
        <v>87122</v>
      </c>
      <c r="F226" s="76"/>
      <c r="G226" s="80" t="s">
        <v>59</v>
      </c>
    </row>
    <row r="227" spans="1:7" ht="15.75" x14ac:dyDescent="0.25">
      <c r="A227" s="79" t="s">
        <v>525</v>
      </c>
      <c r="B227" s="79" t="s">
        <v>5642</v>
      </c>
      <c r="C227" s="80" t="s">
        <v>195</v>
      </c>
      <c r="D227" s="80" t="s">
        <v>527</v>
      </c>
      <c r="E227" s="124">
        <v>86571</v>
      </c>
      <c r="F227" s="80"/>
      <c r="G227" s="80" t="s">
        <v>59</v>
      </c>
    </row>
    <row r="228" spans="1:7" ht="15.75" x14ac:dyDescent="0.25">
      <c r="A228" s="79" t="s">
        <v>656</v>
      </c>
      <c r="B228" s="79" t="s">
        <v>5643</v>
      </c>
      <c r="C228" s="80" t="s">
        <v>657</v>
      </c>
      <c r="D228" s="80" t="s">
        <v>658</v>
      </c>
      <c r="E228" s="124">
        <v>86295</v>
      </c>
      <c r="F228" s="119">
        <v>10000</v>
      </c>
      <c r="G228" s="80" t="s">
        <v>14</v>
      </c>
    </row>
    <row r="229" spans="1:7" ht="15.75" x14ac:dyDescent="0.25">
      <c r="A229" s="79" t="s">
        <v>451</v>
      </c>
      <c r="B229" s="79" t="s">
        <v>5644</v>
      </c>
      <c r="C229" s="80" t="s">
        <v>56</v>
      </c>
      <c r="D229" s="80" t="s">
        <v>93</v>
      </c>
      <c r="E229" s="124">
        <v>86130</v>
      </c>
      <c r="F229" s="76"/>
      <c r="G229" s="80" t="s">
        <v>59</v>
      </c>
    </row>
    <row r="230" spans="1:7" ht="15.75" x14ac:dyDescent="0.25">
      <c r="A230" s="79" t="s">
        <v>537</v>
      </c>
      <c r="B230" s="79" t="s">
        <v>5645</v>
      </c>
      <c r="C230" s="80" t="s">
        <v>56</v>
      </c>
      <c r="D230" s="80" t="s">
        <v>189</v>
      </c>
      <c r="E230" s="124">
        <v>86000</v>
      </c>
      <c r="F230" s="76"/>
      <c r="G230" s="80" t="s">
        <v>59</v>
      </c>
    </row>
    <row r="231" spans="1:7" ht="15.75" x14ac:dyDescent="0.25">
      <c r="A231" s="112" t="s">
        <v>436</v>
      </c>
      <c r="B231" s="112" t="s">
        <v>437</v>
      </c>
      <c r="C231" s="113" t="s">
        <v>201</v>
      </c>
      <c r="D231" s="113" t="s">
        <v>249</v>
      </c>
      <c r="E231" s="126">
        <v>85972</v>
      </c>
      <c r="F231" s="113"/>
      <c r="G231" s="113" t="s">
        <v>59</v>
      </c>
    </row>
    <row r="232" spans="1:7" ht="15.75" x14ac:dyDescent="0.25">
      <c r="A232" s="79" t="s">
        <v>671</v>
      </c>
      <c r="B232" s="79" t="s">
        <v>5646</v>
      </c>
      <c r="C232" s="80" t="s">
        <v>672</v>
      </c>
      <c r="D232" s="80" t="s">
        <v>25</v>
      </c>
      <c r="E232" s="124">
        <v>85850</v>
      </c>
      <c r="F232" s="76"/>
      <c r="G232" s="80" t="s">
        <v>14</v>
      </c>
    </row>
    <row r="233" spans="1:7" ht="15.75" x14ac:dyDescent="0.25">
      <c r="A233" s="79" t="s">
        <v>668</v>
      </c>
      <c r="B233" s="79" t="s">
        <v>5443</v>
      </c>
      <c r="C233" s="80" t="s">
        <v>669</v>
      </c>
      <c r="D233" s="80" t="s">
        <v>5422</v>
      </c>
      <c r="E233" s="124">
        <v>85850</v>
      </c>
      <c r="F233" s="76"/>
      <c r="G233" s="80" t="s">
        <v>14</v>
      </c>
    </row>
    <row r="234" spans="1:7" ht="15.75" x14ac:dyDescent="0.25">
      <c r="A234" s="79" t="s">
        <v>421</v>
      </c>
      <c r="B234" s="79" t="s">
        <v>5378</v>
      </c>
      <c r="C234" s="80" t="s">
        <v>449</v>
      </c>
      <c r="D234" s="80" t="s">
        <v>463</v>
      </c>
      <c r="E234" s="124">
        <v>85750</v>
      </c>
      <c r="F234" s="119">
        <v>6000</v>
      </c>
      <c r="G234" s="80" t="s">
        <v>14</v>
      </c>
    </row>
    <row r="235" spans="1:7" ht="15.75" x14ac:dyDescent="0.25">
      <c r="A235" s="79" t="s">
        <v>4283</v>
      </c>
      <c r="B235" s="79" t="s">
        <v>5647</v>
      </c>
      <c r="C235" s="80" t="s">
        <v>56</v>
      </c>
      <c r="D235" s="80" t="s">
        <v>221</v>
      </c>
      <c r="E235" s="124">
        <v>85493</v>
      </c>
      <c r="F235" s="76"/>
      <c r="G235" s="80" t="s">
        <v>59</v>
      </c>
    </row>
    <row r="236" spans="1:7" ht="15.75" x14ac:dyDescent="0.25">
      <c r="A236" s="79" t="s">
        <v>470</v>
      </c>
      <c r="B236" s="79" t="s">
        <v>5648</v>
      </c>
      <c r="C236" s="80" t="s">
        <v>3482</v>
      </c>
      <c r="D236" s="80" t="s">
        <v>141</v>
      </c>
      <c r="E236" s="124">
        <v>85413.45</v>
      </c>
      <c r="F236" s="76"/>
      <c r="G236" s="80" t="s">
        <v>14</v>
      </c>
    </row>
    <row r="237" spans="1:7" ht="15.75" x14ac:dyDescent="0.25">
      <c r="A237" s="79" t="s">
        <v>549</v>
      </c>
      <c r="B237" s="79" t="s">
        <v>5649</v>
      </c>
      <c r="C237" s="80" t="s">
        <v>5650</v>
      </c>
      <c r="D237" s="80" t="s">
        <v>258</v>
      </c>
      <c r="E237" s="124">
        <v>85396</v>
      </c>
      <c r="F237" s="119">
        <v>7074</v>
      </c>
      <c r="G237" s="80" t="s">
        <v>59</v>
      </c>
    </row>
    <row r="238" spans="1:7" ht="15.75" x14ac:dyDescent="0.25">
      <c r="A238" s="79" t="s">
        <v>4284</v>
      </c>
      <c r="B238" s="79" t="s">
        <v>5651</v>
      </c>
      <c r="C238" s="80" t="s">
        <v>5652</v>
      </c>
      <c r="D238" s="80" t="s">
        <v>258</v>
      </c>
      <c r="E238" s="124">
        <v>85328</v>
      </c>
      <c r="F238" s="119">
        <v>4497</v>
      </c>
      <c r="G238" s="80" t="s">
        <v>59</v>
      </c>
    </row>
    <row r="239" spans="1:7" ht="15.75" x14ac:dyDescent="0.25">
      <c r="A239" s="79" t="s">
        <v>395</v>
      </c>
      <c r="B239" s="79" t="s">
        <v>5653</v>
      </c>
      <c r="C239" s="80" t="s">
        <v>5654</v>
      </c>
      <c r="D239" s="80" t="s">
        <v>5422</v>
      </c>
      <c r="E239" s="124">
        <v>85289</v>
      </c>
      <c r="F239" s="76"/>
      <c r="G239" s="80" t="s">
        <v>14</v>
      </c>
    </row>
    <row r="240" spans="1:7" ht="15.75" x14ac:dyDescent="0.25">
      <c r="A240" s="79" t="s">
        <v>2452</v>
      </c>
      <c r="B240" s="79" t="s">
        <v>5655</v>
      </c>
      <c r="C240" s="80" t="s">
        <v>5656</v>
      </c>
      <c r="D240" s="80" t="s">
        <v>547</v>
      </c>
      <c r="E240" s="124">
        <v>85196.53</v>
      </c>
      <c r="F240" s="76"/>
      <c r="G240" s="80" t="s">
        <v>14</v>
      </c>
    </row>
    <row r="241" spans="1:7" ht="15.75" x14ac:dyDescent="0.25">
      <c r="A241" s="79" t="s">
        <v>481</v>
      </c>
      <c r="B241" s="79" t="s">
        <v>482</v>
      </c>
      <c r="C241" s="80" t="s">
        <v>56</v>
      </c>
      <c r="D241" s="80" t="s">
        <v>297</v>
      </c>
      <c r="E241" s="124">
        <v>85142</v>
      </c>
      <c r="F241" s="76"/>
      <c r="G241" s="80" t="s">
        <v>59</v>
      </c>
    </row>
    <row r="242" spans="1:7" ht="15.75" x14ac:dyDescent="0.25">
      <c r="A242" s="79" t="s">
        <v>721</v>
      </c>
      <c r="B242" s="79" t="s">
        <v>722</v>
      </c>
      <c r="C242" s="80" t="s">
        <v>188</v>
      </c>
      <c r="D242" s="80" t="s">
        <v>2340</v>
      </c>
      <c r="E242" s="124">
        <v>85122</v>
      </c>
      <c r="F242" s="119">
        <v>3000</v>
      </c>
      <c r="G242" s="80" t="s">
        <v>14</v>
      </c>
    </row>
    <row r="243" spans="1:7" ht="15.75" x14ac:dyDescent="0.25">
      <c r="A243" s="79" t="s">
        <v>531</v>
      </c>
      <c r="B243" s="79" t="s">
        <v>4675</v>
      </c>
      <c r="C243" s="80" t="s">
        <v>56</v>
      </c>
      <c r="D243" s="80" t="s">
        <v>280</v>
      </c>
      <c r="E243" s="124">
        <v>85002</v>
      </c>
      <c r="F243" s="76"/>
      <c r="G243" s="80" t="s">
        <v>59</v>
      </c>
    </row>
    <row r="244" spans="1:7" ht="15.75" x14ac:dyDescent="0.25">
      <c r="A244" s="79" t="s">
        <v>567</v>
      </c>
      <c r="B244" s="79" t="s">
        <v>5657</v>
      </c>
      <c r="C244" s="80" t="s">
        <v>5658</v>
      </c>
      <c r="D244" s="80" t="s">
        <v>570</v>
      </c>
      <c r="E244" s="124">
        <v>85000</v>
      </c>
      <c r="F244" s="76"/>
      <c r="G244" s="80" t="s">
        <v>14</v>
      </c>
    </row>
    <row r="245" spans="1:7" ht="15.75" x14ac:dyDescent="0.25">
      <c r="A245" s="79" t="s">
        <v>407</v>
      </c>
      <c r="B245" s="79" t="s">
        <v>5659</v>
      </c>
      <c r="C245" s="80" t="s">
        <v>195</v>
      </c>
      <c r="D245" s="80" t="s">
        <v>277</v>
      </c>
      <c r="E245" s="124">
        <v>84972</v>
      </c>
      <c r="F245" s="76"/>
      <c r="G245" s="80" t="s">
        <v>59</v>
      </c>
    </row>
    <row r="246" spans="1:7" ht="15.75" x14ac:dyDescent="0.25">
      <c r="A246" s="79" t="s">
        <v>411</v>
      </c>
      <c r="B246" s="79" t="s">
        <v>5660</v>
      </c>
      <c r="C246" s="80" t="s">
        <v>195</v>
      </c>
      <c r="D246" s="80" t="s">
        <v>93</v>
      </c>
      <c r="E246" s="124">
        <v>84391</v>
      </c>
      <c r="F246" s="76"/>
      <c r="G246" s="80" t="s">
        <v>59</v>
      </c>
    </row>
    <row r="247" spans="1:7" ht="15.75" x14ac:dyDescent="0.25">
      <c r="A247" s="79" t="s">
        <v>498</v>
      </c>
      <c r="B247" s="79" t="s">
        <v>5661</v>
      </c>
      <c r="C247" s="80" t="s">
        <v>56</v>
      </c>
      <c r="D247" s="80" t="s">
        <v>297</v>
      </c>
      <c r="E247" s="124">
        <v>84338</v>
      </c>
      <c r="F247" s="76"/>
      <c r="G247" s="80" t="s">
        <v>59</v>
      </c>
    </row>
    <row r="248" spans="1:7" ht="15.75" x14ac:dyDescent="0.25">
      <c r="A248" s="79" t="s">
        <v>3904</v>
      </c>
      <c r="B248" s="79" t="s">
        <v>3905</v>
      </c>
      <c r="C248" s="80" t="s">
        <v>56</v>
      </c>
      <c r="D248" s="80" t="s">
        <v>258</v>
      </c>
      <c r="E248" s="124">
        <v>84210</v>
      </c>
      <c r="F248" s="76"/>
      <c r="G248" s="80" t="s">
        <v>59</v>
      </c>
    </row>
    <row r="249" spans="1:7" ht="15.75" x14ac:dyDescent="0.25">
      <c r="A249" s="79" t="s">
        <v>209</v>
      </c>
      <c r="B249" s="79" t="s">
        <v>5662</v>
      </c>
      <c r="C249" s="80" t="s">
        <v>56</v>
      </c>
      <c r="D249" s="80" t="s">
        <v>211</v>
      </c>
      <c r="E249" s="124">
        <v>84151</v>
      </c>
      <c r="F249" s="119">
        <v>5000</v>
      </c>
      <c r="G249" s="80" t="s">
        <v>59</v>
      </c>
    </row>
    <row r="250" spans="1:7" ht="15.75" x14ac:dyDescent="0.25">
      <c r="A250" s="79" t="s">
        <v>138</v>
      </c>
      <c r="B250" s="79" t="s">
        <v>5663</v>
      </c>
      <c r="C250" s="80" t="s">
        <v>5664</v>
      </c>
      <c r="D250" s="80" t="s">
        <v>141</v>
      </c>
      <c r="E250" s="124">
        <v>84125</v>
      </c>
      <c r="F250" s="76"/>
      <c r="G250" s="80" t="s">
        <v>14</v>
      </c>
    </row>
    <row r="251" spans="1:7" ht="15.75" x14ac:dyDescent="0.25">
      <c r="A251" s="79" t="s">
        <v>3463</v>
      </c>
      <c r="B251" s="79" t="s">
        <v>5665</v>
      </c>
      <c r="C251" s="80" t="s">
        <v>56</v>
      </c>
      <c r="D251" s="80" t="s">
        <v>508</v>
      </c>
      <c r="E251" s="124">
        <v>83924</v>
      </c>
      <c r="F251" s="76"/>
      <c r="G251" s="80" t="s">
        <v>59</v>
      </c>
    </row>
    <row r="252" spans="1:7" ht="15.75" x14ac:dyDescent="0.25">
      <c r="A252" s="79" t="s">
        <v>542</v>
      </c>
      <c r="B252" s="79" t="s">
        <v>5666</v>
      </c>
      <c r="C252" s="80" t="s">
        <v>56</v>
      </c>
      <c r="D252" s="80" t="s">
        <v>280</v>
      </c>
      <c r="E252" s="124">
        <v>83507</v>
      </c>
      <c r="F252" s="76"/>
      <c r="G252" s="80" t="s">
        <v>59</v>
      </c>
    </row>
    <row r="253" spans="1:7" ht="15.75" x14ac:dyDescent="0.25">
      <c r="A253" s="79" t="s">
        <v>2455</v>
      </c>
      <c r="B253" s="79" t="s">
        <v>5667</v>
      </c>
      <c r="C253" s="80" t="s">
        <v>3870</v>
      </c>
      <c r="D253" s="80" t="s">
        <v>5668</v>
      </c>
      <c r="E253" s="124">
        <v>83446</v>
      </c>
      <c r="F253" s="119">
        <v>6000</v>
      </c>
      <c r="G253" s="80" t="s">
        <v>59</v>
      </c>
    </row>
    <row r="254" spans="1:7" ht="15.75" x14ac:dyDescent="0.25">
      <c r="A254" s="79" t="s">
        <v>4289</v>
      </c>
      <c r="B254" s="79" t="s">
        <v>5669</v>
      </c>
      <c r="C254" s="80" t="s">
        <v>56</v>
      </c>
      <c r="D254" s="80" t="s">
        <v>57</v>
      </c>
      <c r="E254" s="124">
        <v>83386</v>
      </c>
      <c r="F254" s="76"/>
      <c r="G254" s="80" t="s">
        <v>59</v>
      </c>
    </row>
    <row r="255" spans="1:7" ht="15.75" x14ac:dyDescent="0.25">
      <c r="A255" s="79" t="s">
        <v>1527</v>
      </c>
      <c r="B255" s="79" t="s">
        <v>1256</v>
      </c>
      <c r="C255" s="80" t="s">
        <v>195</v>
      </c>
      <c r="D255" s="80" t="s">
        <v>527</v>
      </c>
      <c r="E255" s="124">
        <v>83351</v>
      </c>
      <c r="F255" s="76"/>
      <c r="G255" s="80" t="s">
        <v>59</v>
      </c>
    </row>
    <row r="256" spans="1:7" ht="15.75" x14ac:dyDescent="0.25">
      <c r="A256" s="79" t="s">
        <v>5670</v>
      </c>
      <c r="B256" s="79" t="s">
        <v>5671</v>
      </c>
      <c r="C256" s="80" t="s">
        <v>5672</v>
      </c>
      <c r="D256" s="80" t="s">
        <v>89</v>
      </c>
      <c r="E256" s="124">
        <v>83200</v>
      </c>
      <c r="F256" s="76"/>
      <c r="G256" s="80" t="s">
        <v>14</v>
      </c>
    </row>
    <row r="257" spans="1:7" ht="15.75" x14ac:dyDescent="0.25">
      <c r="A257" s="79" t="s">
        <v>1004</v>
      </c>
      <c r="B257" s="79" t="s">
        <v>1005</v>
      </c>
      <c r="C257" s="80" t="s">
        <v>3098</v>
      </c>
      <c r="D257" s="80" t="s">
        <v>3131</v>
      </c>
      <c r="E257" s="124">
        <v>83175</v>
      </c>
      <c r="F257" s="119">
        <v>3000</v>
      </c>
      <c r="G257" s="80" t="s">
        <v>14</v>
      </c>
    </row>
    <row r="258" spans="1:7" ht="15.75" x14ac:dyDescent="0.25">
      <c r="A258" s="79" t="s">
        <v>2410</v>
      </c>
      <c r="B258" s="79" t="s">
        <v>5673</v>
      </c>
      <c r="C258" s="80" t="s">
        <v>729</v>
      </c>
      <c r="D258" s="80" t="s">
        <v>2535</v>
      </c>
      <c r="E258" s="124">
        <v>82798</v>
      </c>
      <c r="F258" s="76"/>
      <c r="G258" s="80" t="s">
        <v>14</v>
      </c>
    </row>
    <row r="259" spans="1:7" ht="15.75" x14ac:dyDescent="0.25">
      <c r="A259" s="79" t="s">
        <v>190</v>
      </c>
      <c r="B259" s="79" t="s">
        <v>5674</v>
      </c>
      <c r="C259" s="80" t="s">
        <v>5626</v>
      </c>
      <c r="D259" s="80" t="s">
        <v>72</v>
      </c>
      <c r="E259" s="124">
        <v>82253</v>
      </c>
      <c r="F259" s="119">
        <v>8587</v>
      </c>
      <c r="G259" s="80" t="s">
        <v>14</v>
      </c>
    </row>
    <row r="260" spans="1:7" ht="15.75" x14ac:dyDescent="0.25">
      <c r="A260" s="79" t="s">
        <v>512</v>
      </c>
      <c r="B260" s="79" t="s">
        <v>50</v>
      </c>
      <c r="C260" s="80" t="s">
        <v>56</v>
      </c>
      <c r="D260" s="80" t="s">
        <v>93</v>
      </c>
      <c r="E260" s="124">
        <v>82155</v>
      </c>
      <c r="F260" s="76"/>
      <c r="G260" s="80" t="s">
        <v>59</v>
      </c>
    </row>
    <row r="261" spans="1:7" ht="15.75" x14ac:dyDescent="0.25">
      <c r="A261" s="79" t="s">
        <v>3907</v>
      </c>
      <c r="B261" s="79" t="s">
        <v>5675</v>
      </c>
      <c r="C261" s="80" t="s">
        <v>56</v>
      </c>
      <c r="D261" s="80" t="s">
        <v>163</v>
      </c>
      <c r="E261" s="124">
        <v>82075</v>
      </c>
      <c r="F261" s="80"/>
      <c r="G261" s="80" t="s">
        <v>59</v>
      </c>
    </row>
    <row r="262" spans="1:7" ht="15.75" x14ac:dyDescent="0.25">
      <c r="A262" s="79" t="s">
        <v>313</v>
      </c>
      <c r="B262" s="79" t="s">
        <v>511</v>
      </c>
      <c r="C262" s="80" t="s">
        <v>201</v>
      </c>
      <c r="D262" s="80" t="s">
        <v>234</v>
      </c>
      <c r="E262" s="124">
        <v>82059</v>
      </c>
      <c r="F262" s="76"/>
      <c r="G262" s="80" t="s">
        <v>59</v>
      </c>
    </row>
    <row r="263" spans="1:7" ht="15.75" x14ac:dyDescent="0.25">
      <c r="A263" s="79" t="s">
        <v>773</v>
      </c>
      <c r="B263" s="79" t="s">
        <v>5676</v>
      </c>
      <c r="C263" s="80" t="s">
        <v>5677</v>
      </c>
      <c r="D263" s="80" t="s">
        <v>4652</v>
      </c>
      <c r="E263" s="124">
        <v>82012</v>
      </c>
      <c r="F263" s="76"/>
      <c r="G263" s="80" t="s">
        <v>14</v>
      </c>
    </row>
    <row r="264" spans="1:7" ht="15.75" x14ac:dyDescent="0.25">
      <c r="A264" s="79" t="s">
        <v>4719</v>
      </c>
      <c r="B264" s="79" t="s">
        <v>5678</v>
      </c>
      <c r="C264" s="80" t="s">
        <v>5679</v>
      </c>
      <c r="D264" s="80" t="s">
        <v>1272</v>
      </c>
      <c r="E264" s="124">
        <v>82012</v>
      </c>
      <c r="F264" s="80"/>
      <c r="G264" s="80" t="s">
        <v>14</v>
      </c>
    </row>
    <row r="265" spans="1:7" ht="15.75" x14ac:dyDescent="0.25">
      <c r="A265" s="79" t="s">
        <v>209</v>
      </c>
      <c r="B265" s="79" t="s">
        <v>5680</v>
      </c>
      <c r="C265" s="80" t="s">
        <v>5681</v>
      </c>
      <c r="D265" s="80" t="s">
        <v>2193</v>
      </c>
      <c r="E265" s="124">
        <v>82000</v>
      </c>
      <c r="F265" s="76"/>
      <c r="G265" s="80" t="s">
        <v>14</v>
      </c>
    </row>
    <row r="266" spans="1:7" ht="15.75" x14ac:dyDescent="0.25">
      <c r="A266" s="79" t="s">
        <v>295</v>
      </c>
      <c r="B266" s="79" t="s">
        <v>296</v>
      </c>
      <c r="C266" s="80" t="s">
        <v>56</v>
      </c>
      <c r="D266" s="80" t="s">
        <v>297</v>
      </c>
      <c r="E266" s="124">
        <v>81980</v>
      </c>
      <c r="F266" s="76"/>
      <c r="G266" s="80" t="s">
        <v>59</v>
      </c>
    </row>
    <row r="267" spans="1:7" ht="15.75" x14ac:dyDescent="0.25">
      <c r="A267" s="79" t="s">
        <v>475</v>
      </c>
      <c r="B267" s="79" t="s">
        <v>5682</v>
      </c>
      <c r="C267" s="80" t="s">
        <v>56</v>
      </c>
      <c r="D267" s="80" t="s">
        <v>5559</v>
      </c>
      <c r="E267" s="124">
        <v>81804</v>
      </c>
      <c r="F267" s="76"/>
      <c r="G267" s="80" t="s">
        <v>59</v>
      </c>
    </row>
    <row r="268" spans="1:7" ht="15.75" x14ac:dyDescent="0.25">
      <c r="A268" s="79" t="s">
        <v>165</v>
      </c>
      <c r="B268" s="79" t="s">
        <v>5683</v>
      </c>
      <c r="C268" s="80" t="s">
        <v>195</v>
      </c>
      <c r="D268" s="80" t="s">
        <v>607</v>
      </c>
      <c r="E268" s="124">
        <v>81352</v>
      </c>
      <c r="F268" s="76"/>
      <c r="G268" s="80" t="s">
        <v>59</v>
      </c>
    </row>
    <row r="269" spans="1:7" ht="15.75" x14ac:dyDescent="0.25">
      <c r="A269" s="79" t="s">
        <v>4293</v>
      </c>
      <c r="B269" s="79" t="s">
        <v>5684</v>
      </c>
      <c r="C269" s="80" t="s">
        <v>56</v>
      </c>
      <c r="D269" s="80" t="s">
        <v>508</v>
      </c>
      <c r="E269" s="124">
        <v>81109</v>
      </c>
      <c r="F269" s="76"/>
      <c r="G269" s="80" t="s">
        <v>59</v>
      </c>
    </row>
    <row r="270" spans="1:7" ht="15.75" x14ac:dyDescent="0.25">
      <c r="A270" s="79" t="s">
        <v>512</v>
      </c>
      <c r="B270" s="79" t="s">
        <v>5685</v>
      </c>
      <c r="C270" s="80" t="s">
        <v>56</v>
      </c>
      <c r="D270" s="80" t="s">
        <v>93</v>
      </c>
      <c r="E270" s="124">
        <v>81007</v>
      </c>
      <c r="F270" s="76"/>
      <c r="G270" s="80" t="s">
        <v>59</v>
      </c>
    </row>
    <row r="271" spans="1:7" ht="15.75" x14ac:dyDescent="0.25">
      <c r="A271" s="79" t="s">
        <v>574</v>
      </c>
      <c r="B271" s="79" t="s">
        <v>5686</v>
      </c>
      <c r="C271" s="80" t="s">
        <v>56</v>
      </c>
      <c r="D271" s="80" t="s">
        <v>527</v>
      </c>
      <c r="E271" s="124">
        <v>80946</v>
      </c>
      <c r="F271" s="76"/>
      <c r="G271" s="80" t="s">
        <v>59</v>
      </c>
    </row>
    <row r="272" spans="1:7" ht="15.75" x14ac:dyDescent="0.25">
      <c r="A272" s="79" t="s">
        <v>596</v>
      </c>
      <c r="B272" s="79" t="s">
        <v>5687</v>
      </c>
      <c r="C272" s="80" t="s">
        <v>56</v>
      </c>
      <c r="D272" s="80" t="s">
        <v>189</v>
      </c>
      <c r="E272" s="124">
        <v>80892</v>
      </c>
      <c r="F272" s="76"/>
      <c r="G272" s="80" t="s">
        <v>59</v>
      </c>
    </row>
    <row r="273" spans="1:7" ht="15.75" x14ac:dyDescent="0.25">
      <c r="A273" s="79" t="s">
        <v>955</v>
      </c>
      <c r="B273" s="79" t="s">
        <v>5688</v>
      </c>
      <c r="C273" s="80" t="s">
        <v>2699</v>
      </c>
      <c r="D273" s="80" t="s">
        <v>120</v>
      </c>
      <c r="E273" s="124">
        <v>80854</v>
      </c>
      <c r="F273" s="76"/>
      <c r="G273" s="80" t="s">
        <v>14</v>
      </c>
    </row>
    <row r="274" spans="1:7" ht="15.75" x14ac:dyDescent="0.25">
      <c r="A274" s="79" t="s">
        <v>3908</v>
      </c>
      <c r="B274" s="79" t="s">
        <v>5689</v>
      </c>
      <c r="C274" s="80" t="s">
        <v>3909</v>
      </c>
      <c r="D274" s="80" t="s">
        <v>5573</v>
      </c>
      <c r="E274" s="124">
        <v>80808</v>
      </c>
      <c r="F274" s="76"/>
      <c r="G274" s="80" t="s">
        <v>14</v>
      </c>
    </row>
    <row r="275" spans="1:7" ht="15.75" x14ac:dyDescent="0.25">
      <c r="A275" s="79" t="s">
        <v>5690</v>
      </c>
      <c r="B275" s="79" t="s">
        <v>5691</v>
      </c>
      <c r="C275" s="80" t="s">
        <v>685</v>
      </c>
      <c r="D275" s="80" t="s">
        <v>53</v>
      </c>
      <c r="E275" s="124">
        <v>80800</v>
      </c>
      <c r="F275" s="76"/>
      <c r="G275" s="80" t="s">
        <v>14</v>
      </c>
    </row>
    <row r="276" spans="1:7" ht="15.75" x14ac:dyDescent="0.25">
      <c r="A276" s="79" t="s">
        <v>684</v>
      </c>
      <c r="B276" s="79" t="s">
        <v>5692</v>
      </c>
      <c r="C276" s="80" t="s">
        <v>685</v>
      </c>
      <c r="D276" s="80" t="s">
        <v>53</v>
      </c>
      <c r="E276" s="124">
        <v>80800</v>
      </c>
      <c r="F276" s="76"/>
      <c r="G276" s="80" t="s">
        <v>14</v>
      </c>
    </row>
    <row r="277" spans="1:7" ht="15.75" x14ac:dyDescent="0.25">
      <c r="A277" s="79" t="s">
        <v>808</v>
      </c>
      <c r="B277" s="79" t="s">
        <v>5693</v>
      </c>
      <c r="C277" s="80" t="s">
        <v>685</v>
      </c>
      <c r="D277" s="80" t="s">
        <v>53</v>
      </c>
      <c r="E277" s="124">
        <v>80800</v>
      </c>
      <c r="F277" s="80"/>
      <c r="G277" s="80" t="s">
        <v>14</v>
      </c>
    </row>
    <row r="278" spans="1:7" ht="15.75" x14ac:dyDescent="0.25">
      <c r="A278" s="79" t="s">
        <v>4290</v>
      </c>
      <c r="B278" s="79" t="s">
        <v>5694</v>
      </c>
      <c r="C278" s="80" t="s">
        <v>4291</v>
      </c>
      <c r="D278" s="80" t="s">
        <v>4292</v>
      </c>
      <c r="E278" s="124">
        <v>80788</v>
      </c>
      <c r="F278" s="119">
        <v>16666.66</v>
      </c>
      <c r="G278" s="80" t="s">
        <v>14</v>
      </c>
    </row>
    <row r="279" spans="1:7" ht="15.75" x14ac:dyDescent="0.25">
      <c r="A279" s="79" t="s">
        <v>644</v>
      </c>
      <c r="B279" s="79" t="s">
        <v>5695</v>
      </c>
      <c r="C279" s="80" t="s">
        <v>56</v>
      </c>
      <c r="D279" s="80" t="s">
        <v>211</v>
      </c>
      <c r="E279" s="124">
        <v>80741</v>
      </c>
      <c r="F279" s="76"/>
      <c r="G279" s="80" t="s">
        <v>59</v>
      </c>
    </row>
    <row r="280" spans="1:7" ht="15.75" x14ac:dyDescent="0.25">
      <c r="A280" s="79" t="s">
        <v>303</v>
      </c>
      <c r="B280" s="79" t="s">
        <v>5696</v>
      </c>
      <c r="C280" s="80" t="s">
        <v>56</v>
      </c>
      <c r="D280" s="80" t="s">
        <v>5559</v>
      </c>
      <c r="E280" s="124">
        <v>80589</v>
      </c>
      <c r="F280" s="76"/>
      <c r="G280" s="80" t="s">
        <v>59</v>
      </c>
    </row>
    <row r="281" spans="1:7" ht="15.75" x14ac:dyDescent="0.25">
      <c r="A281" s="79" t="s">
        <v>513</v>
      </c>
      <c r="B281" s="79" t="s">
        <v>5697</v>
      </c>
      <c r="C281" s="80" t="s">
        <v>56</v>
      </c>
      <c r="D281" s="80" t="s">
        <v>514</v>
      </c>
      <c r="E281" s="124">
        <v>80448</v>
      </c>
      <c r="F281" s="76"/>
      <c r="G281" s="80" t="s">
        <v>59</v>
      </c>
    </row>
    <row r="282" spans="1:7" ht="15.75" x14ac:dyDescent="0.25">
      <c r="A282" s="79" t="s">
        <v>560</v>
      </c>
      <c r="B282" s="79" t="s">
        <v>5698</v>
      </c>
      <c r="C282" s="80" t="s">
        <v>56</v>
      </c>
      <c r="D282" s="80" t="s">
        <v>270</v>
      </c>
      <c r="E282" s="124">
        <v>79987</v>
      </c>
      <c r="F282" s="119">
        <v>5000</v>
      </c>
      <c r="G282" s="80" t="s">
        <v>59</v>
      </c>
    </row>
    <row r="283" spans="1:7" ht="15.75" x14ac:dyDescent="0.25">
      <c r="A283" s="86" t="s">
        <v>5699</v>
      </c>
      <c r="B283" s="86" t="s">
        <v>5700</v>
      </c>
      <c r="C283" s="76" t="s">
        <v>195</v>
      </c>
      <c r="D283" s="76" t="s">
        <v>1050</v>
      </c>
      <c r="E283" s="125">
        <v>79982</v>
      </c>
      <c r="F283" s="76"/>
      <c r="G283" s="76" t="s">
        <v>59</v>
      </c>
    </row>
    <row r="284" spans="1:7" ht="15.75" x14ac:dyDescent="0.25">
      <c r="A284" s="79" t="s">
        <v>552</v>
      </c>
      <c r="B284" s="79" t="s">
        <v>553</v>
      </c>
      <c r="C284" s="80" t="s">
        <v>56</v>
      </c>
      <c r="D284" s="80" t="s">
        <v>258</v>
      </c>
      <c r="E284" s="124">
        <v>79940</v>
      </c>
      <c r="F284" s="76"/>
      <c r="G284" s="80" t="s">
        <v>59</v>
      </c>
    </row>
    <row r="285" spans="1:7" ht="15.75" x14ac:dyDescent="0.25">
      <c r="A285" s="79" t="s">
        <v>566</v>
      </c>
      <c r="B285" s="79" t="s">
        <v>5701</v>
      </c>
      <c r="C285" s="80" t="s">
        <v>56</v>
      </c>
      <c r="D285" s="80" t="s">
        <v>297</v>
      </c>
      <c r="E285" s="124">
        <v>79870</v>
      </c>
      <c r="F285" s="76"/>
      <c r="G285" s="80" t="s">
        <v>59</v>
      </c>
    </row>
    <row r="286" spans="1:7" ht="15.75" x14ac:dyDescent="0.25">
      <c r="A286" s="79" t="s">
        <v>295</v>
      </c>
      <c r="B286" s="79" t="s">
        <v>5501</v>
      </c>
      <c r="C286" s="80" t="s">
        <v>56</v>
      </c>
      <c r="D286" s="80" t="s">
        <v>297</v>
      </c>
      <c r="E286" s="124">
        <v>79833</v>
      </c>
      <c r="F286" s="76"/>
      <c r="G286" s="80" t="s">
        <v>59</v>
      </c>
    </row>
    <row r="287" spans="1:7" ht="15.75" x14ac:dyDescent="0.25">
      <c r="A287" s="79" t="s">
        <v>3916</v>
      </c>
      <c r="B287" s="79" t="s">
        <v>5702</v>
      </c>
      <c r="C287" s="80" t="s">
        <v>56</v>
      </c>
      <c r="D287" s="80" t="s">
        <v>5703</v>
      </c>
      <c r="E287" s="124">
        <v>79810</v>
      </c>
      <c r="F287" s="76"/>
      <c r="G287" s="80" t="s">
        <v>59</v>
      </c>
    </row>
    <row r="288" spans="1:7" ht="15.75" x14ac:dyDescent="0.25">
      <c r="A288" s="79" t="s">
        <v>538</v>
      </c>
      <c r="B288" s="79" t="s">
        <v>539</v>
      </c>
      <c r="C288" s="80" t="s">
        <v>56</v>
      </c>
      <c r="D288" s="80" t="s">
        <v>93</v>
      </c>
      <c r="E288" s="124">
        <v>79353</v>
      </c>
      <c r="F288" s="127"/>
      <c r="G288" s="80" t="s">
        <v>59</v>
      </c>
    </row>
    <row r="289" spans="1:7" ht="15.75" x14ac:dyDescent="0.25">
      <c r="A289" s="79" t="s">
        <v>614</v>
      </c>
      <c r="B289" s="79" t="s">
        <v>615</v>
      </c>
      <c r="C289" s="80" t="s">
        <v>56</v>
      </c>
      <c r="D289" s="80" t="s">
        <v>270</v>
      </c>
      <c r="E289" s="124">
        <v>79215</v>
      </c>
      <c r="F289" s="76"/>
      <c r="G289" s="80" t="s">
        <v>59</v>
      </c>
    </row>
    <row r="290" spans="1:7" ht="15.75" x14ac:dyDescent="0.25">
      <c r="A290" s="79" t="s">
        <v>611</v>
      </c>
      <c r="B290" s="79" t="s">
        <v>5704</v>
      </c>
      <c r="C290" s="80" t="s">
        <v>3472</v>
      </c>
      <c r="D290" s="80" t="s">
        <v>53</v>
      </c>
      <c r="E290" s="124">
        <v>79066</v>
      </c>
      <c r="F290" s="76"/>
      <c r="G290" s="80" t="s">
        <v>14</v>
      </c>
    </row>
    <row r="291" spans="1:7" ht="15.75" x14ac:dyDescent="0.25">
      <c r="A291" s="79" t="s">
        <v>3492</v>
      </c>
      <c r="B291" s="79" t="s">
        <v>5570</v>
      </c>
      <c r="C291" s="80" t="s">
        <v>5705</v>
      </c>
      <c r="D291" s="80" t="s">
        <v>57</v>
      </c>
      <c r="E291" s="124">
        <v>78991</v>
      </c>
      <c r="F291" s="76"/>
      <c r="G291" s="80" t="s">
        <v>59</v>
      </c>
    </row>
    <row r="292" spans="1:7" ht="15.75" x14ac:dyDescent="0.25">
      <c r="A292" s="79" t="s">
        <v>894</v>
      </c>
      <c r="B292" s="79" t="s">
        <v>5706</v>
      </c>
      <c r="C292" s="80" t="s">
        <v>729</v>
      </c>
      <c r="D292" s="80" t="s">
        <v>4736</v>
      </c>
      <c r="E292" s="124">
        <v>78939</v>
      </c>
      <c r="F292" s="76"/>
      <c r="G292" s="80" t="s">
        <v>14</v>
      </c>
    </row>
    <row r="293" spans="1:7" ht="15.75" x14ac:dyDescent="0.25">
      <c r="A293" s="79" t="s">
        <v>571</v>
      </c>
      <c r="B293" s="79" t="s">
        <v>5641</v>
      </c>
      <c r="C293" s="80" t="s">
        <v>56</v>
      </c>
      <c r="D293" s="80" t="s">
        <v>5668</v>
      </c>
      <c r="E293" s="124">
        <v>78874</v>
      </c>
      <c r="F293" s="76"/>
      <c r="G293" s="80" t="s">
        <v>59</v>
      </c>
    </row>
    <row r="294" spans="1:7" ht="15.75" x14ac:dyDescent="0.25">
      <c r="A294" s="86" t="s">
        <v>2468</v>
      </c>
      <c r="B294" s="86" t="s">
        <v>5707</v>
      </c>
      <c r="C294" s="76" t="s">
        <v>796</v>
      </c>
      <c r="D294" s="76" t="s">
        <v>5365</v>
      </c>
      <c r="E294" s="125">
        <v>78780</v>
      </c>
      <c r="F294" s="76"/>
      <c r="G294" s="76" t="s">
        <v>14</v>
      </c>
    </row>
    <row r="295" spans="1:7" ht="15.75" x14ac:dyDescent="0.25">
      <c r="A295" s="79" t="s">
        <v>4814</v>
      </c>
      <c r="B295" s="79" t="s">
        <v>5708</v>
      </c>
      <c r="C295" s="80" t="s">
        <v>56</v>
      </c>
      <c r="D295" s="80" t="s">
        <v>5529</v>
      </c>
      <c r="E295" s="124">
        <v>78766</v>
      </c>
      <c r="F295" s="76"/>
      <c r="G295" s="80" t="s">
        <v>59</v>
      </c>
    </row>
    <row r="296" spans="1:7" ht="15.75" x14ac:dyDescent="0.25">
      <c r="A296" s="79" t="s">
        <v>990</v>
      </c>
      <c r="B296" s="79" t="s">
        <v>5709</v>
      </c>
      <c r="C296" s="80" t="s">
        <v>195</v>
      </c>
      <c r="D296" s="80" t="s">
        <v>277</v>
      </c>
      <c r="E296" s="124">
        <v>78756</v>
      </c>
      <c r="F296" s="76"/>
      <c r="G296" s="80" t="s">
        <v>59</v>
      </c>
    </row>
    <row r="297" spans="1:7" ht="15.75" x14ac:dyDescent="0.25">
      <c r="A297" s="79" t="s">
        <v>3490</v>
      </c>
      <c r="B297" s="79" t="s">
        <v>5710</v>
      </c>
      <c r="C297" s="80" t="s">
        <v>195</v>
      </c>
      <c r="D297" s="80" t="s">
        <v>5559</v>
      </c>
      <c r="E297" s="124">
        <v>78663</v>
      </c>
      <c r="F297" s="119">
        <v>3000</v>
      </c>
      <c r="G297" s="80" t="s">
        <v>59</v>
      </c>
    </row>
    <row r="298" spans="1:7" ht="15.75" x14ac:dyDescent="0.25">
      <c r="A298" s="79" t="s">
        <v>540</v>
      </c>
      <c r="B298" s="79" t="s">
        <v>5434</v>
      </c>
      <c r="C298" s="80" t="s">
        <v>56</v>
      </c>
      <c r="D298" s="80" t="s">
        <v>1322</v>
      </c>
      <c r="E298" s="124">
        <v>78620</v>
      </c>
      <c r="F298" s="76"/>
      <c r="G298" s="80" t="s">
        <v>59</v>
      </c>
    </row>
    <row r="299" spans="1:7" ht="15.75" x14ac:dyDescent="0.25">
      <c r="A299" s="79" t="s">
        <v>688</v>
      </c>
      <c r="B299" s="79" t="s">
        <v>5711</v>
      </c>
      <c r="C299" s="80" t="s">
        <v>195</v>
      </c>
      <c r="D299" s="80" t="s">
        <v>5559</v>
      </c>
      <c r="E299" s="124">
        <v>78615</v>
      </c>
      <c r="F299" s="76"/>
      <c r="G299" s="80" t="s">
        <v>59</v>
      </c>
    </row>
    <row r="300" spans="1:7" ht="15.75" x14ac:dyDescent="0.25">
      <c r="A300" s="79" t="s">
        <v>4295</v>
      </c>
      <c r="B300" s="79" t="s">
        <v>5712</v>
      </c>
      <c r="C300" s="80" t="s">
        <v>4296</v>
      </c>
      <c r="D300" s="80" t="s">
        <v>5559</v>
      </c>
      <c r="E300" s="124">
        <v>78479</v>
      </c>
      <c r="F300" s="76"/>
      <c r="G300" s="80" t="s">
        <v>14</v>
      </c>
    </row>
    <row r="301" spans="1:7" ht="15.75" x14ac:dyDescent="0.25">
      <c r="A301" s="79" t="s">
        <v>3486</v>
      </c>
      <c r="B301" s="79" t="s">
        <v>5713</v>
      </c>
      <c r="C301" s="80" t="s">
        <v>56</v>
      </c>
      <c r="D301" s="80" t="s">
        <v>814</v>
      </c>
      <c r="E301" s="124">
        <v>78447</v>
      </c>
      <c r="F301" s="76"/>
      <c r="G301" s="80" t="s">
        <v>59</v>
      </c>
    </row>
    <row r="302" spans="1:7" ht="15.75" x14ac:dyDescent="0.25">
      <c r="A302" s="79" t="s">
        <v>2711</v>
      </c>
      <c r="B302" s="79" t="s">
        <v>5516</v>
      </c>
      <c r="C302" s="80" t="s">
        <v>2712</v>
      </c>
      <c r="D302" s="80" t="s">
        <v>120</v>
      </c>
      <c r="E302" s="124">
        <v>78308</v>
      </c>
      <c r="F302" s="119">
        <v>4500</v>
      </c>
      <c r="G302" s="80" t="s">
        <v>14</v>
      </c>
    </row>
    <row r="303" spans="1:7" ht="15.75" x14ac:dyDescent="0.25">
      <c r="A303" s="79" t="s">
        <v>710</v>
      </c>
      <c r="B303" s="79" t="s">
        <v>5714</v>
      </c>
      <c r="C303" s="80" t="s">
        <v>712</v>
      </c>
      <c r="D303" s="80" t="s">
        <v>603</v>
      </c>
      <c r="E303" s="124">
        <v>78275</v>
      </c>
      <c r="F303" s="119">
        <v>2000</v>
      </c>
      <c r="G303" s="80" t="s">
        <v>59</v>
      </c>
    </row>
    <row r="304" spans="1:7" ht="15.75" x14ac:dyDescent="0.25">
      <c r="A304" s="112" t="s">
        <v>429</v>
      </c>
      <c r="B304" s="112" t="s">
        <v>5715</v>
      </c>
      <c r="C304" s="113" t="s">
        <v>195</v>
      </c>
      <c r="D304" s="113" t="s">
        <v>249</v>
      </c>
      <c r="E304" s="126">
        <v>78117</v>
      </c>
      <c r="F304" s="128"/>
      <c r="G304" s="113" t="s">
        <v>59</v>
      </c>
    </row>
    <row r="305" spans="1:7" ht="15.75" x14ac:dyDescent="0.25">
      <c r="A305" s="86" t="s">
        <v>4303</v>
      </c>
      <c r="B305" s="86" t="s">
        <v>5716</v>
      </c>
      <c r="C305" s="76" t="s">
        <v>56</v>
      </c>
      <c r="D305" s="76" t="s">
        <v>463</v>
      </c>
      <c r="E305" s="125">
        <v>78076</v>
      </c>
      <c r="F305" s="76"/>
      <c r="G305" s="76" t="s">
        <v>59</v>
      </c>
    </row>
    <row r="306" spans="1:7" ht="15.75" x14ac:dyDescent="0.25">
      <c r="A306" s="79" t="s">
        <v>3351</v>
      </c>
      <c r="B306" s="79" t="s">
        <v>5717</v>
      </c>
      <c r="C306" s="80" t="s">
        <v>588</v>
      </c>
      <c r="D306" s="80" t="s">
        <v>205</v>
      </c>
      <c r="E306" s="124">
        <v>78070</v>
      </c>
      <c r="F306" s="76"/>
      <c r="G306" s="80" t="s">
        <v>59</v>
      </c>
    </row>
    <row r="307" spans="1:7" ht="15.75" x14ac:dyDescent="0.25">
      <c r="A307" s="79" t="s">
        <v>4743</v>
      </c>
      <c r="B307" s="79" t="s">
        <v>5718</v>
      </c>
      <c r="C307" s="80" t="s">
        <v>5719</v>
      </c>
      <c r="D307" s="80" t="s">
        <v>4441</v>
      </c>
      <c r="E307" s="124">
        <v>78012</v>
      </c>
      <c r="F307" s="80"/>
      <c r="G307" s="80" t="s">
        <v>14</v>
      </c>
    </row>
    <row r="308" spans="1:7" ht="15.75" x14ac:dyDescent="0.25">
      <c r="A308" s="79" t="s">
        <v>558</v>
      </c>
      <c r="B308" s="79" t="s">
        <v>559</v>
      </c>
      <c r="C308" s="80" t="s">
        <v>56</v>
      </c>
      <c r="D308" s="80" t="s">
        <v>3880</v>
      </c>
      <c r="E308" s="124">
        <v>77989</v>
      </c>
      <c r="F308" s="76"/>
      <c r="G308" s="80" t="s">
        <v>59</v>
      </c>
    </row>
    <row r="309" spans="1:7" ht="15.75" x14ac:dyDescent="0.25">
      <c r="A309" s="79" t="s">
        <v>616</v>
      </c>
      <c r="B309" s="79" t="s">
        <v>5720</v>
      </c>
      <c r="C309" s="80" t="s">
        <v>2702</v>
      </c>
      <c r="D309" s="80" t="s">
        <v>373</v>
      </c>
      <c r="E309" s="124">
        <v>77918</v>
      </c>
      <c r="F309" s="119">
        <v>1000</v>
      </c>
      <c r="G309" s="80" t="s">
        <v>59</v>
      </c>
    </row>
    <row r="310" spans="1:7" ht="15.75" x14ac:dyDescent="0.25">
      <c r="A310" s="79" t="s">
        <v>604</v>
      </c>
      <c r="B310" s="79" t="s">
        <v>5721</v>
      </c>
      <c r="C310" s="80" t="s">
        <v>56</v>
      </c>
      <c r="D310" s="80" t="s">
        <v>93</v>
      </c>
      <c r="E310" s="124">
        <v>77767</v>
      </c>
      <c r="F310" s="76"/>
      <c r="G310" s="80" t="s">
        <v>59</v>
      </c>
    </row>
    <row r="311" spans="1:7" ht="15.75" x14ac:dyDescent="0.25">
      <c r="A311" s="79" t="s">
        <v>1461</v>
      </c>
      <c r="B311" s="79" t="s">
        <v>5722</v>
      </c>
      <c r="C311" s="80" t="s">
        <v>5723</v>
      </c>
      <c r="D311" s="80" t="s">
        <v>234</v>
      </c>
      <c r="E311" s="124">
        <v>77737</v>
      </c>
      <c r="F311" s="127"/>
      <c r="G311" s="80" t="s">
        <v>59</v>
      </c>
    </row>
    <row r="312" spans="1:7" ht="15.75" x14ac:dyDescent="0.25">
      <c r="A312" s="79" t="s">
        <v>2086</v>
      </c>
      <c r="B312" s="79" t="s">
        <v>5724</v>
      </c>
      <c r="C312" s="80" t="s">
        <v>195</v>
      </c>
      <c r="D312" s="80" t="s">
        <v>1322</v>
      </c>
      <c r="E312" s="124">
        <v>77685</v>
      </c>
      <c r="F312" s="76"/>
      <c r="G312" s="80" t="s">
        <v>59</v>
      </c>
    </row>
    <row r="313" spans="1:7" ht="15.75" x14ac:dyDescent="0.25">
      <c r="A313" s="79" t="s">
        <v>1164</v>
      </c>
      <c r="B313" s="79" t="s">
        <v>5725</v>
      </c>
      <c r="C313" s="80" t="s">
        <v>195</v>
      </c>
      <c r="D313" s="80" t="s">
        <v>766</v>
      </c>
      <c r="E313" s="124">
        <v>77676</v>
      </c>
      <c r="F313" s="76"/>
      <c r="G313" s="80" t="s">
        <v>59</v>
      </c>
    </row>
    <row r="314" spans="1:7" ht="15.75" x14ac:dyDescent="0.25">
      <c r="A314" s="79" t="s">
        <v>2723</v>
      </c>
      <c r="B314" s="79" t="s">
        <v>5726</v>
      </c>
      <c r="C314" s="80" t="s">
        <v>1955</v>
      </c>
      <c r="D314" s="80" t="s">
        <v>812</v>
      </c>
      <c r="E314" s="124">
        <v>77272</v>
      </c>
      <c r="F314" s="76"/>
      <c r="G314" s="80" t="s">
        <v>14</v>
      </c>
    </row>
    <row r="315" spans="1:7" ht="15.75" x14ac:dyDescent="0.25">
      <c r="A315" s="79" t="s">
        <v>1237</v>
      </c>
      <c r="B315" s="79" t="s">
        <v>5727</v>
      </c>
      <c r="C315" s="80" t="s">
        <v>4305</v>
      </c>
      <c r="D315" s="80" t="s">
        <v>169</v>
      </c>
      <c r="E315" s="124">
        <v>77254</v>
      </c>
      <c r="F315" s="76"/>
      <c r="G315" s="80" t="s">
        <v>59</v>
      </c>
    </row>
    <row r="316" spans="1:7" ht="15.75" x14ac:dyDescent="0.25">
      <c r="A316" s="79" t="s">
        <v>548</v>
      </c>
      <c r="B316" s="79" t="s">
        <v>5694</v>
      </c>
      <c r="C316" s="80" t="s">
        <v>195</v>
      </c>
      <c r="D316" s="80" t="s">
        <v>189</v>
      </c>
      <c r="E316" s="124">
        <v>77196</v>
      </c>
      <c r="F316" s="127"/>
      <c r="G316" s="80" t="s">
        <v>59</v>
      </c>
    </row>
    <row r="317" spans="1:7" ht="15.75" x14ac:dyDescent="0.25">
      <c r="A317" s="86" t="s">
        <v>843</v>
      </c>
      <c r="B317" s="86" t="s">
        <v>5728</v>
      </c>
      <c r="C317" s="76" t="s">
        <v>845</v>
      </c>
      <c r="D317" s="76" t="s">
        <v>53</v>
      </c>
      <c r="E317" s="125">
        <v>76769</v>
      </c>
      <c r="F317" s="76"/>
      <c r="G317" s="76" t="s">
        <v>14</v>
      </c>
    </row>
    <row r="318" spans="1:7" ht="15.75" x14ac:dyDescent="0.25">
      <c r="A318" s="79" t="s">
        <v>1457</v>
      </c>
      <c r="B318" s="79" t="s">
        <v>5729</v>
      </c>
      <c r="C318" s="80" t="s">
        <v>195</v>
      </c>
      <c r="D318" s="80" t="s">
        <v>4263</v>
      </c>
      <c r="E318" s="124">
        <v>76740</v>
      </c>
      <c r="F318" s="76"/>
      <c r="G318" s="80" t="s">
        <v>14</v>
      </c>
    </row>
    <row r="319" spans="1:7" ht="15.75" x14ac:dyDescent="0.25">
      <c r="A319" s="79" t="s">
        <v>2097</v>
      </c>
      <c r="B319" s="79" t="s">
        <v>5730</v>
      </c>
      <c r="C319" s="80" t="s">
        <v>1172</v>
      </c>
      <c r="D319" s="80" t="s">
        <v>53</v>
      </c>
      <c r="E319" s="124">
        <v>76721</v>
      </c>
      <c r="F319" s="76"/>
      <c r="G319" s="80" t="s">
        <v>14</v>
      </c>
    </row>
    <row r="320" spans="1:7" ht="15.75" x14ac:dyDescent="0.25">
      <c r="A320" s="79" t="s">
        <v>735</v>
      </c>
      <c r="B320" s="79" t="s">
        <v>17</v>
      </c>
      <c r="C320" s="80" t="s">
        <v>56</v>
      </c>
      <c r="D320" s="80" t="s">
        <v>497</v>
      </c>
      <c r="E320" s="124">
        <v>76671</v>
      </c>
      <c r="F320" s="76"/>
      <c r="G320" s="80" t="s">
        <v>59</v>
      </c>
    </row>
    <row r="321" spans="1:7" ht="15.75" x14ac:dyDescent="0.25">
      <c r="A321" s="79" t="s">
        <v>686</v>
      </c>
      <c r="B321" s="79" t="s">
        <v>5731</v>
      </c>
      <c r="C321" s="80" t="s">
        <v>5732</v>
      </c>
      <c r="D321" s="80" t="s">
        <v>25</v>
      </c>
      <c r="E321" s="124">
        <v>76666</v>
      </c>
      <c r="F321" s="119">
        <v>20000</v>
      </c>
      <c r="G321" s="80" t="s">
        <v>14</v>
      </c>
    </row>
    <row r="322" spans="1:7" ht="15.75" x14ac:dyDescent="0.25">
      <c r="A322" s="79" t="s">
        <v>716</v>
      </c>
      <c r="B322" s="79" t="s">
        <v>5733</v>
      </c>
      <c r="C322" s="80" t="s">
        <v>5734</v>
      </c>
      <c r="D322" s="80" t="s">
        <v>48</v>
      </c>
      <c r="E322" s="124">
        <v>76658</v>
      </c>
      <c r="F322" s="119">
        <v>6000</v>
      </c>
      <c r="G322" s="80" t="s">
        <v>14</v>
      </c>
    </row>
    <row r="323" spans="1:7" ht="15.75" x14ac:dyDescent="0.25">
      <c r="A323" s="79" t="s">
        <v>5735</v>
      </c>
      <c r="B323" s="79" t="s">
        <v>5736</v>
      </c>
      <c r="C323" s="80" t="s">
        <v>5737</v>
      </c>
      <c r="D323" s="80" t="s">
        <v>2670</v>
      </c>
      <c r="E323" s="124">
        <v>76585</v>
      </c>
      <c r="F323" s="76"/>
      <c r="G323" s="80" t="s">
        <v>14</v>
      </c>
    </row>
    <row r="324" spans="1:7" ht="15.75" x14ac:dyDescent="0.25">
      <c r="A324" s="79" t="s">
        <v>745</v>
      </c>
      <c r="B324" s="79" t="s">
        <v>5738</v>
      </c>
      <c r="C324" s="80" t="s">
        <v>195</v>
      </c>
      <c r="D324" s="80" t="s">
        <v>508</v>
      </c>
      <c r="E324" s="124">
        <v>76459</v>
      </c>
      <c r="F324" s="76"/>
      <c r="G324" s="80" t="s">
        <v>59</v>
      </c>
    </row>
    <row r="325" spans="1:7" ht="15.75" x14ac:dyDescent="0.25">
      <c r="A325" s="79" t="s">
        <v>1726</v>
      </c>
      <c r="B325" s="79" t="s">
        <v>3501</v>
      </c>
      <c r="C325" s="80" t="s">
        <v>195</v>
      </c>
      <c r="D325" s="80" t="s">
        <v>221</v>
      </c>
      <c r="E325" s="124">
        <v>76407</v>
      </c>
      <c r="F325" s="76"/>
      <c r="G325" s="80" t="s">
        <v>59</v>
      </c>
    </row>
    <row r="326" spans="1:7" ht="15.75" x14ac:dyDescent="0.25">
      <c r="A326" s="79" t="s">
        <v>563</v>
      </c>
      <c r="B326" s="79" t="s">
        <v>5739</v>
      </c>
      <c r="C326" s="80" t="s">
        <v>195</v>
      </c>
      <c r="D326" s="80" t="s">
        <v>189</v>
      </c>
      <c r="E326" s="124">
        <v>76350</v>
      </c>
      <c r="F326" s="76"/>
      <c r="G326" s="80" t="s">
        <v>59</v>
      </c>
    </row>
    <row r="327" spans="1:7" ht="15.75" x14ac:dyDescent="0.25">
      <c r="A327" s="79" t="s">
        <v>632</v>
      </c>
      <c r="B327" s="79" t="s">
        <v>633</v>
      </c>
      <c r="C327" s="80" t="s">
        <v>56</v>
      </c>
      <c r="D327" s="80" t="s">
        <v>508</v>
      </c>
      <c r="E327" s="124">
        <v>76318</v>
      </c>
      <c r="F327" s="76"/>
      <c r="G327" s="80" t="s">
        <v>59</v>
      </c>
    </row>
    <row r="328" spans="1:7" ht="15.75" x14ac:dyDescent="0.25">
      <c r="A328" s="79" t="s">
        <v>799</v>
      </c>
      <c r="B328" s="79" t="s">
        <v>5740</v>
      </c>
      <c r="C328" s="80" t="s">
        <v>195</v>
      </c>
      <c r="D328" s="80" t="s">
        <v>410</v>
      </c>
      <c r="E328" s="124">
        <v>75905</v>
      </c>
      <c r="F328" s="76"/>
      <c r="G328" s="80" t="s">
        <v>59</v>
      </c>
    </row>
    <row r="329" spans="1:7" ht="15.75" x14ac:dyDescent="0.25">
      <c r="A329" s="79" t="s">
        <v>3913</v>
      </c>
      <c r="B329" s="79" t="s">
        <v>5741</v>
      </c>
      <c r="C329" s="80" t="s">
        <v>715</v>
      </c>
      <c r="D329" s="80" t="s">
        <v>53</v>
      </c>
      <c r="E329" s="124">
        <v>75750</v>
      </c>
      <c r="F329" s="76"/>
      <c r="G329" s="80" t="s">
        <v>14</v>
      </c>
    </row>
    <row r="330" spans="1:7" ht="15.75" x14ac:dyDescent="0.25">
      <c r="A330" s="79" t="s">
        <v>748</v>
      </c>
      <c r="B330" s="79" t="s">
        <v>5742</v>
      </c>
      <c r="C330" s="80" t="s">
        <v>195</v>
      </c>
      <c r="D330" s="80" t="s">
        <v>270</v>
      </c>
      <c r="E330" s="124">
        <v>75681</v>
      </c>
      <c r="F330" s="76"/>
      <c r="G330" s="80" t="s">
        <v>59</v>
      </c>
    </row>
    <row r="331" spans="1:7" ht="15.75" x14ac:dyDescent="0.25">
      <c r="A331" s="79" t="s">
        <v>733</v>
      </c>
      <c r="B331" s="79" t="s">
        <v>734</v>
      </c>
      <c r="C331" s="80" t="s">
        <v>195</v>
      </c>
      <c r="D331" s="80" t="s">
        <v>163</v>
      </c>
      <c r="E331" s="124">
        <v>75667</v>
      </c>
      <c r="F331" s="76"/>
      <c r="G331" s="80" t="s">
        <v>59</v>
      </c>
    </row>
    <row r="332" spans="1:7" ht="15.75" x14ac:dyDescent="0.25">
      <c r="A332" s="86" t="s">
        <v>691</v>
      </c>
      <c r="B332" s="86" t="s">
        <v>5743</v>
      </c>
      <c r="C332" s="76" t="s">
        <v>56</v>
      </c>
      <c r="D332" s="76" t="s">
        <v>463</v>
      </c>
      <c r="E332" s="125">
        <v>75382</v>
      </c>
      <c r="F332" s="76"/>
      <c r="G332" s="76" t="s">
        <v>59</v>
      </c>
    </row>
    <row r="333" spans="1:7" ht="15.75" x14ac:dyDescent="0.25">
      <c r="A333" s="79" t="s">
        <v>592</v>
      </c>
      <c r="B333" s="79" t="s">
        <v>5744</v>
      </c>
      <c r="C333" s="80" t="s">
        <v>56</v>
      </c>
      <c r="D333" s="80" t="s">
        <v>270</v>
      </c>
      <c r="E333" s="124">
        <v>75357</v>
      </c>
      <c r="F333" s="80"/>
      <c r="G333" s="80" t="s">
        <v>59</v>
      </c>
    </row>
    <row r="334" spans="1:7" ht="15.75" x14ac:dyDescent="0.25">
      <c r="A334" s="79" t="s">
        <v>536</v>
      </c>
      <c r="B334" s="79" t="s">
        <v>5745</v>
      </c>
      <c r="C334" s="80" t="s">
        <v>195</v>
      </c>
      <c r="D334" s="80" t="s">
        <v>208</v>
      </c>
      <c r="E334" s="124">
        <v>75321</v>
      </c>
      <c r="F334" s="76"/>
      <c r="G334" s="80" t="s">
        <v>59</v>
      </c>
    </row>
    <row r="335" spans="1:7" ht="15.75" x14ac:dyDescent="0.25">
      <c r="A335" s="79" t="s">
        <v>4768</v>
      </c>
      <c r="B335" s="79" t="s">
        <v>5746</v>
      </c>
      <c r="C335" s="80" t="s">
        <v>5747</v>
      </c>
      <c r="D335" s="80" t="s">
        <v>120</v>
      </c>
      <c r="E335" s="124">
        <v>75314</v>
      </c>
      <c r="F335" s="76"/>
      <c r="G335" s="80" t="s">
        <v>14</v>
      </c>
    </row>
    <row r="336" spans="1:7" ht="15.75" x14ac:dyDescent="0.25">
      <c r="A336" s="79" t="s">
        <v>698</v>
      </c>
      <c r="B336" s="79" t="s">
        <v>5748</v>
      </c>
      <c r="C336" s="80" t="s">
        <v>699</v>
      </c>
      <c r="D336" s="80" t="s">
        <v>309</v>
      </c>
      <c r="E336" s="124">
        <v>75274</v>
      </c>
      <c r="F336" s="76"/>
      <c r="G336" s="80" t="s">
        <v>14</v>
      </c>
    </row>
    <row r="337" spans="1:7" ht="15.75" x14ac:dyDescent="0.25">
      <c r="A337" s="79" t="s">
        <v>989</v>
      </c>
      <c r="B337" s="79" t="s">
        <v>5749</v>
      </c>
      <c r="C337" s="80" t="s">
        <v>729</v>
      </c>
      <c r="D337" s="80" t="s">
        <v>730</v>
      </c>
      <c r="E337" s="124">
        <v>75245</v>
      </c>
      <c r="F337" s="76"/>
      <c r="G337" s="80" t="s">
        <v>14</v>
      </c>
    </row>
    <row r="338" spans="1:7" ht="15.75" x14ac:dyDescent="0.25">
      <c r="A338" s="79" t="s">
        <v>532</v>
      </c>
      <c r="B338" s="79" t="s">
        <v>5489</v>
      </c>
      <c r="C338" s="80" t="s">
        <v>195</v>
      </c>
      <c r="D338" s="80" t="s">
        <v>93</v>
      </c>
      <c r="E338" s="124">
        <v>75202</v>
      </c>
      <c r="F338" s="76"/>
      <c r="G338" s="80" t="s">
        <v>59</v>
      </c>
    </row>
    <row r="339" spans="1:7" ht="15.75" x14ac:dyDescent="0.25">
      <c r="A339" s="79" t="s">
        <v>5750</v>
      </c>
      <c r="B339" s="79" t="s">
        <v>5751</v>
      </c>
      <c r="C339" s="80" t="s">
        <v>5752</v>
      </c>
      <c r="D339" s="80" t="s">
        <v>607</v>
      </c>
      <c r="E339" s="124">
        <v>75187</v>
      </c>
      <c r="F339" s="119">
        <v>4500</v>
      </c>
      <c r="G339" s="80" t="s">
        <v>14</v>
      </c>
    </row>
    <row r="340" spans="1:7" ht="15.75" x14ac:dyDescent="0.25">
      <c r="A340" s="79" t="s">
        <v>2094</v>
      </c>
      <c r="B340" s="79" t="s">
        <v>5753</v>
      </c>
      <c r="C340" s="80" t="s">
        <v>5754</v>
      </c>
      <c r="D340" s="80" t="s">
        <v>120</v>
      </c>
      <c r="E340" s="124">
        <v>75079</v>
      </c>
      <c r="F340" s="76"/>
      <c r="G340" s="80" t="s">
        <v>14</v>
      </c>
    </row>
    <row r="341" spans="1:7" ht="15.75" x14ac:dyDescent="0.25">
      <c r="A341" s="86" t="s">
        <v>3456</v>
      </c>
      <c r="B341" s="86" t="s">
        <v>5755</v>
      </c>
      <c r="C341" s="76" t="s">
        <v>5756</v>
      </c>
      <c r="D341" s="76" t="s">
        <v>5365</v>
      </c>
      <c r="E341" s="125">
        <v>75000</v>
      </c>
      <c r="F341" s="76"/>
      <c r="G341" s="76" t="s">
        <v>14</v>
      </c>
    </row>
    <row r="342" spans="1:7" ht="15.75" x14ac:dyDescent="0.25">
      <c r="A342" s="79" t="s">
        <v>4311</v>
      </c>
      <c r="B342" s="79" t="s">
        <v>928</v>
      </c>
      <c r="C342" s="80" t="s">
        <v>201</v>
      </c>
      <c r="D342" s="80" t="s">
        <v>270</v>
      </c>
      <c r="E342" s="124">
        <v>74751</v>
      </c>
      <c r="F342" s="76"/>
      <c r="G342" s="80" t="s">
        <v>59</v>
      </c>
    </row>
    <row r="343" spans="1:7" ht="15.75" x14ac:dyDescent="0.25">
      <c r="A343" s="79" t="s">
        <v>457</v>
      </c>
      <c r="B343" s="79" t="s">
        <v>5757</v>
      </c>
      <c r="C343" s="80" t="s">
        <v>449</v>
      </c>
      <c r="D343" s="80" t="s">
        <v>459</v>
      </c>
      <c r="E343" s="124">
        <v>74741</v>
      </c>
      <c r="F343" s="119">
        <v>6000</v>
      </c>
      <c r="G343" s="80" t="s">
        <v>14</v>
      </c>
    </row>
    <row r="344" spans="1:7" ht="15.75" x14ac:dyDescent="0.25">
      <c r="A344" s="79" t="s">
        <v>350</v>
      </c>
      <c r="B344" s="79" t="s">
        <v>5758</v>
      </c>
      <c r="C344" s="80" t="s">
        <v>1387</v>
      </c>
      <c r="D344" s="80" t="s">
        <v>40</v>
      </c>
      <c r="E344" s="124">
        <v>74740</v>
      </c>
      <c r="F344" s="76"/>
      <c r="G344" s="80" t="s">
        <v>14</v>
      </c>
    </row>
    <row r="345" spans="1:7" ht="15.75" x14ac:dyDescent="0.25">
      <c r="A345" s="79" t="s">
        <v>627</v>
      </c>
      <c r="B345" s="79" t="s">
        <v>5759</v>
      </c>
      <c r="C345" s="80" t="s">
        <v>56</v>
      </c>
      <c r="D345" s="80" t="s">
        <v>3880</v>
      </c>
      <c r="E345" s="124">
        <v>74610</v>
      </c>
      <c r="F345" s="76"/>
      <c r="G345" s="80" t="s">
        <v>59</v>
      </c>
    </row>
    <row r="346" spans="1:7" ht="15.75" x14ac:dyDescent="0.25">
      <c r="A346" s="79" t="s">
        <v>847</v>
      </c>
      <c r="B346" s="79" t="s">
        <v>5760</v>
      </c>
      <c r="C346" s="80" t="s">
        <v>56</v>
      </c>
      <c r="D346" s="80" t="s">
        <v>189</v>
      </c>
      <c r="E346" s="124">
        <v>74398</v>
      </c>
      <c r="F346" s="76"/>
      <c r="G346" s="80" t="s">
        <v>59</v>
      </c>
    </row>
    <row r="347" spans="1:7" ht="15.75" x14ac:dyDescent="0.25">
      <c r="A347" s="79" t="s">
        <v>1316</v>
      </c>
      <c r="B347" s="79" t="s">
        <v>5761</v>
      </c>
      <c r="C347" s="80" t="s">
        <v>1472</v>
      </c>
      <c r="D347" s="80" t="s">
        <v>603</v>
      </c>
      <c r="E347" s="124">
        <v>74331</v>
      </c>
      <c r="F347" s="119">
        <v>2000</v>
      </c>
      <c r="G347" s="80" t="s">
        <v>59</v>
      </c>
    </row>
    <row r="348" spans="1:7" ht="15.75" x14ac:dyDescent="0.25">
      <c r="A348" s="79" t="s">
        <v>1301</v>
      </c>
      <c r="B348" s="79" t="s">
        <v>5370</v>
      </c>
      <c r="C348" s="80" t="s">
        <v>4306</v>
      </c>
      <c r="D348" s="80" t="s">
        <v>178</v>
      </c>
      <c r="E348" s="124">
        <v>74324</v>
      </c>
      <c r="F348" s="76"/>
      <c r="G348" s="80" t="s">
        <v>14</v>
      </c>
    </row>
    <row r="349" spans="1:7" ht="15.75" x14ac:dyDescent="0.25">
      <c r="A349" s="79" t="s">
        <v>741</v>
      </c>
      <c r="B349" s="79" t="s">
        <v>5762</v>
      </c>
      <c r="C349" s="80" t="s">
        <v>742</v>
      </c>
      <c r="D349" s="80" t="s">
        <v>141</v>
      </c>
      <c r="E349" s="124">
        <v>74323.5</v>
      </c>
      <c r="F349" s="76"/>
      <c r="G349" s="80" t="s">
        <v>14</v>
      </c>
    </row>
    <row r="350" spans="1:7" ht="15.75" x14ac:dyDescent="0.25">
      <c r="A350" s="79" t="s">
        <v>626</v>
      </c>
      <c r="B350" s="79" t="s">
        <v>35</v>
      </c>
      <c r="C350" s="80" t="s">
        <v>56</v>
      </c>
      <c r="D350" s="80" t="s">
        <v>270</v>
      </c>
      <c r="E350" s="124">
        <v>74238</v>
      </c>
      <c r="F350" s="76"/>
      <c r="G350" s="80" t="s">
        <v>59</v>
      </c>
    </row>
    <row r="351" spans="1:7" ht="15.75" x14ac:dyDescent="0.25">
      <c r="A351" s="79" t="s">
        <v>556</v>
      </c>
      <c r="B351" s="79" t="s">
        <v>5763</v>
      </c>
      <c r="C351" s="80" t="s">
        <v>557</v>
      </c>
      <c r="D351" s="80" t="s">
        <v>240</v>
      </c>
      <c r="E351" s="124">
        <v>74235</v>
      </c>
      <c r="F351" s="76"/>
      <c r="G351" s="80" t="s">
        <v>14</v>
      </c>
    </row>
    <row r="352" spans="1:7" ht="15.75" x14ac:dyDescent="0.25">
      <c r="A352" s="86" t="s">
        <v>892</v>
      </c>
      <c r="B352" s="86" t="s">
        <v>5764</v>
      </c>
      <c r="C352" s="76" t="s">
        <v>195</v>
      </c>
      <c r="D352" s="76" t="s">
        <v>211</v>
      </c>
      <c r="E352" s="125">
        <v>73764</v>
      </c>
      <c r="F352" s="76"/>
      <c r="G352" s="76" t="s">
        <v>59</v>
      </c>
    </row>
    <row r="353" spans="1:7" ht="15.75" x14ac:dyDescent="0.25">
      <c r="A353" s="79" t="s">
        <v>934</v>
      </c>
      <c r="B353" s="79" t="s">
        <v>5765</v>
      </c>
      <c r="C353" s="80" t="s">
        <v>195</v>
      </c>
      <c r="D353" s="80" t="s">
        <v>297</v>
      </c>
      <c r="E353" s="124">
        <v>73732</v>
      </c>
      <c r="F353" s="76"/>
      <c r="G353" s="80" t="s">
        <v>59</v>
      </c>
    </row>
    <row r="354" spans="1:7" ht="15.75" x14ac:dyDescent="0.25">
      <c r="A354" s="79" t="s">
        <v>634</v>
      </c>
      <c r="B354" s="79" t="s">
        <v>5766</v>
      </c>
      <c r="C354" s="80" t="s">
        <v>56</v>
      </c>
      <c r="D354" s="80" t="s">
        <v>410</v>
      </c>
      <c r="E354" s="124">
        <v>73704</v>
      </c>
      <c r="F354" s="76"/>
      <c r="G354" s="80" t="s">
        <v>59</v>
      </c>
    </row>
    <row r="355" spans="1:7" ht="15.75" x14ac:dyDescent="0.25">
      <c r="A355" s="86" t="s">
        <v>991</v>
      </c>
      <c r="B355" s="86" t="s">
        <v>5767</v>
      </c>
      <c r="C355" s="76" t="s">
        <v>729</v>
      </c>
      <c r="D355" s="76" t="s">
        <v>5044</v>
      </c>
      <c r="E355" s="125">
        <v>73699</v>
      </c>
      <c r="F355" s="76"/>
      <c r="G355" s="76" t="s">
        <v>14</v>
      </c>
    </row>
    <row r="356" spans="1:7" ht="15.75" x14ac:dyDescent="0.25">
      <c r="A356" s="79" t="s">
        <v>997</v>
      </c>
      <c r="B356" s="79" t="s">
        <v>5768</v>
      </c>
      <c r="C356" s="80" t="s">
        <v>2734</v>
      </c>
      <c r="D356" s="80" t="s">
        <v>5769</v>
      </c>
      <c r="E356" s="124">
        <v>73641</v>
      </c>
      <c r="F356" s="76"/>
      <c r="G356" s="80" t="s">
        <v>14</v>
      </c>
    </row>
    <row r="357" spans="1:7" ht="15.75" x14ac:dyDescent="0.25">
      <c r="A357" s="79" t="s">
        <v>917</v>
      </c>
      <c r="B357" s="79" t="s">
        <v>5770</v>
      </c>
      <c r="C357" s="80" t="s">
        <v>1000</v>
      </c>
      <c r="D357" s="80" t="s">
        <v>45</v>
      </c>
      <c r="E357" s="124">
        <v>73612</v>
      </c>
      <c r="F357" s="127"/>
      <c r="G357" s="80" t="s">
        <v>14</v>
      </c>
    </row>
    <row r="358" spans="1:7" ht="15.75" x14ac:dyDescent="0.25">
      <c r="A358" s="79" t="s">
        <v>624</v>
      </c>
      <c r="B358" s="79" t="s">
        <v>5771</v>
      </c>
      <c r="C358" s="80" t="s">
        <v>56</v>
      </c>
      <c r="D358" s="80" t="s">
        <v>625</v>
      </c>
      <c r="E358" s="124">
        <v>73489</v>
      </c>
      <c r="F358" s="76"/>
      <c r="G358" s="80" t="s">
        <v>59</v>
      </c>
    </row>
    <row r="359" spans="1:7" ht="15.75" x14ac:dyDescent="0.25">
      <c r="A359" s="79" t="s">
        <v>3922</v>
      </c>
      <c r="B359" s="79" t="s">
        <v>3923</v>
      </c>
      <c r="C359" s="80" t="s">
        <v>4297</v>
      </c>
      <c r="D359" s="80" t="s">
        <v>5365</v>
      </c>
      <c r="E359" s="124">
        <v>73225</v>
      </c>
      <c r="F359" s="76"/>
      <c r="G359" s="80" t="s">
        <v>14</v>
      </c>
    </row>
    <row r="360" spans="1:7" ht="15.75" x14ac:dyDescent="0.25">
      <c r="A360" s="79" t="s">
        <v>2671</v>
      </c>
      <c r="B360" s="79" t="s">
        <v>5772</v>
      </c>
      <c r="C360" s="80" t="s">
        <v>5773</v>
      </c>
      <c r="D360" s="80" t="s">
        <v>5774</v>
      </c>
      <c r="E360" s="124">
        <v>73196</v>
      </c>
      <c r="F360" s="76"/>
      <c r="G360" s="80" t="s">
        <v>14</v>
      </c>
    </row>
    <row r="361" spans="1:7" ht="15.75" x14ac:dyDescent="0.25">
      <c r="A361" s="79" t="s">
        <v>630</v>
      </c>
      <c r="B361" s="79" t="s">
        <v>5775</v>
      </c>
      <c r="C361" s="80" t="s">
        <v>195</v>
      </c>
      <c r="D361" s="80" t="s">
        <v>527</v>
      </c>
      <c r="E361" s="124">
        <v>73193</v>
      </c>
      <c r="F361" s="119">
        <v>3000</v>
      </c>
      <c r="G361" s="80" t="s">
        <v>59</v>
      </c>
    </row>
    <row r="362" spans="1:7" ht="15.75" x14ac:dyDescent="0.25">
      <c r="A362" s="79" t="s">
        <v>678</v>
      </c>
      <c r="B362" s="79" t="s">
        <v>5776</v>
      </c>
      <c r="C362" s="80" t="s">
        <v>679</v>
      </c>
      <c r="D362" s="80" t="s">
        <v>309</v>
      </c>
      <c r="E362" s="124">
        <v>73126</v>
      </c>
      <c r="F362" s="76"/>
      <c r="G362" s="80" t="s">
        <v>14</v>
      </c>
    </row>
    <row r="363" spans="1:7" ht="15.75" x14ac:dyDescent="0.25">
      <c r="A363" s="79" t="s">
        <v>4259</v>
      </c>
      <c r="B363" s="79" t="s">
        <v>4308</v>
      </c>
      <c r="C363" s="80" t="s">
        <v>4309</v>
      </c>
      <c r="D363" s="80" t="s">
        <v>178</v>
      </c>
      <c r="E363" s="124">
        <v>73116</v>
      </c>
      <c r="F363" s="76"/>
      <c r="G363" s="80" t="s">
        <v>14</v>
      </c>
    </row>
    <row r="364" spans="1:7" ht="15.75" x14ac:dyDescent="0.25">
      <c r="A364" s="86" t="s">
        <v>589</v>
      </c>
      <c r="B364" s="86" t="s">
        <v>5777</v>
      </c>
      <c r="C364" s="76" t="s">
        <v>195</v>
      </c>
      <c r="D364" s="76" t="s">
        <v>514</v>
      </c>
      <c r="E364" s="125">
        <v>73056</v>
      </c>
      <c r="F364" s="76"/>
      <c r="G364" s="76" t="s">
        <v>59</v>
      </c>
    </row>
    <row r="365" spans="1:7" ht="15.75" x14ac:dyDescent="0.25">
      <c r="A365" s="79" t="s">
        <v>578</v>
      </c>
      <c r="B365" s="79" t="s">
        <v>5778</v>
      </c>
      <c r="C365" s="80" t="s">
        <v>195</v>
      </c>
      <c r="D365" s="80" t="s">
        <v>297</v>
      </c>
      <c r="E365" s="124">
        <v>73048</v>
      </c>
      <c r="F365" s="76"/>
      <c r="G365" s="80" t="s">
        <v>59</v>
      </c>
    </row>
    <row r="366" spans="1:7" ht="15.75" x14ac:dyDescent="0.25">
      <c r="A366" s="79" t="s">
        <v>4315</v>
      </c>
      <c r="B366" s="79" t="s">
        <v>5779</v>
      </c>
      <c r="C366" s="80" t="s">
        <v>2760</v>
      </c>
      <c r="D366" s="80" t="s">
        <v>120</v>
      </c>
      <c r="E366" s="124">
        <v>73000</v>
      </c>
      <c r="F366" s="76"/>
      <c r="G366" s="80" t="s">
        <v>14</v>
      </c>
    </row>
    <row r="367" spans="1:7" ht="15.75" x14ac:dyDescent="0.25">
      <c r="A367" s="79" t="s">
        <v>1033</v>
      </c>
      <c r="B367" s="79" t="s">
        <v>5425</v>
      </c>
      <c r="C367" s="80" t="s">
        <v>1034</v>
      </c>
      <c r="D367" s="80" t="s">
        <v>53</v>
      </c>
      <c r="E367" s="124">
        <v>72982</v>
      </c>
      <c r="F367" s="76"/>
      <c r="G367" s="80" t="s">
        <v>14</v>
      </c>
    </row>
    <row r="368" spans="1:7" ht="15.75" x14ac:dyDescent="0.25">
      <c r="A368" s="79" t="s">
        <v>611</v>
      </c>
      <c r="B368" s="79" t="s">
        <v>5780</v>
      </c>
      <c r="C368" s="80" t="s">
        <v>5781</v>
      </c>
      <c r="D368" s="80" t="s">
        <v>706</v>
      </c>
      <c r="E368" s="124">
        <v>72931.13</v>
      </c>
      <c r="F368" s="76"/>
      <c r="G368" s="80" t="s">
        <v>14</v>
      </c>
    </row>
    <row r="369" spans="1:7" ht="15.75" x14ac:dyDescent="0.25">
      <c r="A369" s="79" t="s">
        <v>4764</v>
      </c>
      <c r="B369" s="79" t="s">
        <v>5603</v>
      </c>
      <c r="C369" s="80" t="s">
        <v>201</v>
      </c>
      <c r="D369" s="80" t="s">
        <v>527</v>
      </c>
      <c r="E369" s="124">
        <v>72855</v>
      </c>
      <c r="F369" s="76"/>
      <c r="G369" s="80" t="s">
        <v>59</v>
      </c>
    </row>
    <row r="370" spans="1:7" ht="15.75" x14ac:dyDescent="0.25">
      <c r="A370" s="79" t="s">
        <v>3517</v>
      </c>
      <c r="B370" s="79" t="s">
        <v>5782</v>
      </c>
      <c r="C370" s="80" t="s">
        <v>56</v>
      </c>
      <c r="D370" s="80" t="s">
        <v>450</v>
      </c>
      <c r="E370" s="124">
        <v>72765</v>
      </c>
      <c r="F370" s="76"/>
      <c r="G370" s="80" t="s">
        <v>59</v>
      </c>
    </row>
    <row r="371" spans="1:7" ht="15.75" x14ac:dyDescent="0.25">
      <c r="A371" s="79" t="s">
        <v>851</v>
      </c>
      <c r="B371" s="79" t="s">
        <v>5783</v>
      </c>
      <c r="C371" s="80" t="s">
        <v>796</v>
      </c>
      <c r="D371" s="80" t="s">
        <v>5365</v>
      </c>
      <c r="E371" s="124">
        <v>72720</v>
      </c>
      <c r="F371" s="76"/>
      <c r="G371" s="80" t="s">
        <v>14</v>
      </c>
    </row>
    <row r="372" spans="1:7" ht="15.75" x14ac:dyDescent="0.25">
      <c r="A372" s="79" t="s">
        <v>3948</v>
      </c>
      <c r="B372" s="79" t="s">
        <v>5784</v>
      </c>
      <c r="C372" s="80" t="s">
        <v>796</v>
      </c>
      <c r="D372" s="80" t="s">
        <v>5365</v>
      </c>
      <c r="E372" s="124">
        <v>72720</v>
      </c>
      <c r="F372" s="76"/>
      <c r="G372" s="80" t="s">
        <v>14</v>
      </c>
    </row>
    <row r="373" spans="1:7" ht="15.75" x14ac:dyDescent="0.25">
      <c r="A373" s="79" t="s">
        <v>2709</v>
      </c>
      <c r="B373" s="79" t="s">
        <v>5768</v>
      </c>
      <c r="C373" s="80" t="s">
        <v>796</v>
      </c>
      <c r="D373" s="80" t="s">
        <v>5365</v>
      </c>
      <c r="E373" s="124">
        <v>72720</v>
      </c>
      <c r="F373" s="76"/>
      <c r="G373" s="80" t="s">
        <v>14</v>
      </c>
    </row>
    <row r="374" spans="1:7" ht="15.75" x14ac:dyDescent="0.25">
      <c r="A374" s="86" t="s">
        <v>3926</v>
      </c>
      <c r="B374" s="86" t="s">
        <v>5783</v>
      </c>
      <c r="C374" s="76" t="s">
        <v>5785</v>
      </c>
      <c r="D374" s="76" t="s">
        <v>5365</v>
      </c>
      <c r="E374" s="125">
        <v>72720</v>
      </c>
      <c r="F374" s="76"/>
      <c r="G374" s="76" t="s">
        <v>14</v>
      </c>
    </row>
    <row r="375" spans="1:7" ht="15.75" x14ac:dyDescent="0.25">
      <c r="A375" s="79" t="s">
        <v>986</v>
      </c>
      <c r="B375" s="79" t="s">
        <v>5786</v>
      </c>
      <c r="C375" s="80" t="s">
        <v>5787</v>
      </c>
      <c r="D375" s="80" t="s">
        <v>5365</v>
      </c>
      <c r="E375" s="124">
        <v>72720</v>
      </c>
      <c r="F375" s="76"/>
      <c r="G375" s="80" t="s">
        <v>14</v>
      </c>
    </row>
    <row r="376" spans="1:7" ht="15.75" x14ac:dyDescent="0.25">
      <c r="A376" s="79" t="s">
        <v>822</v>
      </c>
      <c r="B376" s="79" t="s">
        <v>5788</v>
      </c>
      <c r="C376" s="80" t="s">
        <v>1266</v>
      </c>
      <c r="D376" s="80" t="s">
        <v>570</v>
      </c>
      <c r="E376" s="124">
        <v>72720</v>
      </c>
      <c r="F376" s="76"/>
      <c r="G376" s="80" t="s">
        <v>14</v>
      </c>
    </row>
    <row r="377" spans="1:7" ht="15.75" x14ac:dyDescent="0.25">
      <c r="A377" s="79" t="s">
        <v>1451</v>
      </c>
      <c r="B377" s="79" t="s">
        <v>5789</v>
      </c>
      <c r="C377" s="80" t="s">
        <v>1172</v>
      </c>
      <c r="D377" s="80" t="s">
        <v>53</v>
      </c>
      <c r="E377" s="124">
        <v>72636</v>
      </c>
      <c r="F377" s="76"/>
      <c r="G377" s="80" t="s">
        <v>14</v>
      </c>
    </row>
    <row r="378" spans="1:7" ht="15.75" x14ac:dyDescent="0.25">
      <c r="A378" s="79" t="s">
        <v>809</v>
      </c>
      <c r="B378" s="79" t="s">
        <v>5790</v>
      </c>
      <c r="C378" s="80" t="s">
        <v>1266</v>
      </c>
      <c r="D378" s="80" t="s">
        <v>812</v>
      </c>
      <c r="E378" s="124">
        <v>72594</v>
      </c>
      <c r="F378" s="76"/>
      <c r="G378" s="80" t="s">
        <v>14</v>
      </c>
    </row>
    <row r="379" spans="1:7" ht="15.75" x14ac:dyDescent="0.25">
      <c r="A379" s="79" t="s">
        <v>743</v>
      </c>
      <c r="B379" s="79" t="s">
        <v>5791</v>
      </c>
      <c r="C379" s="80" t="s">
        <v>56</v>
      </c>
      <c r="D379" s="80" t="s">
        <v>189</v>
      </c>
      <c r="E379" s="124">
        <v>72527</v>
      </c>
      <c r="F379" s="76"/>
      <c r="G379" s="80" t="s">
        <v>59</v>
      </c>
    </row>
    <row r="380" spans="1:7" ht="15.75" x14ac:dyDescent="0.25">
      <c r="A380" s="79" t="s">
        <v>577</v>
      </c>
      <c r="B380" s="79" t="s">
        <v>5792</v>
      </c>
      <c r="C380" s="80" t="s">
        <v>195</v>
      </c>
      <c r="D380" s="80" t="s">
        <v>297</v>
      </c>
      <c r="E380" s="124">
        <v>72477</v>
      </c>
      <c r="F380" s="80"/>
      <c r="G380" s="80" t="s">
        <v>59</v>
      </c>
    </row>
    <row r="381" spans="1:7" ht="15.75" x14ac:dyDescent="0.25">
      <c r="A381" s="79" t="s">
        <v>1026</v>
      </c>
      <c r="B381" s="79" t="s">
        <v>5372</v>
      </c>
      <c r="C381" s="80" t="s">
        <v>1027</v>
      </c>
      <c r="D381" s="80" t="s">
        <v>53</v>
      </c>
      <c r="E381" s="124">
        <v>72431</v>
      </c>
      <c r="F381" s="76"/>
      <c r="G381" s="80" t="s">
        <v>14</v>
      </c>
    </row>
    <row r="382" spans="1:7" ht="15.75" x14ac:dyDescent="0.25">
      <c r="A382" s="79" t="s">
        <v>878</v>
      </c>
      <c r="B382" s="79" t="s">
        <v>879</v>
      </c>
      <c r="C382" s="80" t="s">
        <v>195</v>
      </c>
      <c r="D382" s="80" t="s">
        <v>766</v>
      </c>
      <c r="E382" s="124">
        <v>72308</v>
      </c>
      <c r="F382" s="80"/>
      <c r="G382" s="80" t="s">
        <v>59</v>
      </c>
    </row>
    <row r="383" spans="1:7" ht="15.75" x14ac:dyDescent="0.25">
      <c r="A383" s="79" t="s">
        <v>4313</v>
      </c>
      <c r="B383" s="79" t="s">
        <v>5793</v>
      </c>
      <c r="C383" s="80" t="s">
        <v>3950</v>
      </c>
      <c r="D383" s="80" t="s">
        <v>173</v>
      </c>
      <c r="E383" s="124">
        <v>72201.45</v>
      </c>
      <c r="F383" s="76"/>
      <c r="G383" s="80" t="s">
        <v>14</v>
      </c>
    </row>
    <row r="384" spans="1:7" ht="15.75" x14ac:dyDescent="0.25">
      <c r="A384" s="79" t="s">
        <v>4316</v>
      </c>
      <c r="B384" s="79" t="s">
        <v>5794</v>
      </c>
      <c r="C384" s="80" t="s">
        <v>56</v>
      </c>
      <c r="D384" s="80" t="s">
        <v>3880</v>
      </c>
      <c r="E384" s="124">
        <v>72111</v>
      </c>
      <c r="F384" s="76"/>
      <c r="G384" s="80" t="s">
        <v>59</v>
      </c>
    </row>
    <row r="385" spans="1:7" ht="15.75" x14ac:dyDescent="0.25">
      <c r="A385" s="79" t="s">
        <v>600</v>
      </c>
      <c r="B385" s="79" t="s">
        <v>5795</v>
      </c>
      <c r="C385" s="80" t="s">
        <v>5796</v>
      </c>
      <c r="D385" s="80" t="s">
        <v>603</v>
      </c>
      <c r="E385" s="124">
        <v>72085</v>
      </c>
      <c r="F385" s="119">
        <v>6500</v>
      </c>
      <c r="G385" s="80" t="s">
        <v>59</v>
      </c>
    </row>
    <row r="386" spans="1:7" ht="15.75" x14ac:dyDescent="0.25">
      <c r="A386" s="79" t="s">
        <v>620</v>
      </c>
      <c r="B386" s="79" t="s">
        <v>5797</v>
      </c>
      <c r="C386" s="80" t="s">
        <v>449</v>
      </c>
      <c r="D386" s="80" t="s">
        <v>1322</v>
      </c>
      <c r="E386" s="124">
        <v>72077</v>
      </c>
      <c r="F386" s="119">
        <v>5625</v>
      </c>
      <c r="G386" s="80" t="s">
        <v>59</v>
      </c>
    </row>
    <row r="387" spans="1:7" ht="15.75" x14ac:dyDescent="0.25">
      <c r="A387" s="79" t="s">
        <v>3518</v>
      </c>
      <c r="B387" s="79" t="s">
        <v>5798</v>
      </c>
      <c r="C387" s="80" t="s">
        <v>195</v>
      </c>
      <c r="D387" s="80" t="s">
        <v>527</v>
      </c>
      <c r="E387" s="124">
        <v>72073</v>
      </c>
      <c r="F387" s="80"/>
      <c r="G387" s="80" t="s">
        <v>59</v>
      </c>
    </row>
    <row r="388" spans="1:7" ht="15.75" x14ac:dyDescent="0.25">
      <c r="A388" s="79" t="s">
        <v>870</v>
      </c>
      <c r="B388" s="79" t="s">
        <v>5663</v>
      </c>
      <c r="C388" s="80" t="s">
        <v>195</v>
      </c>
      <c r="D388" s="80" t="s">
        <v>5559</v>
      </c>
      <c r="E388" s="124">
        <v>72045</v>
      </c>
      <c r="F388" s="76"/>
      <c r="G388" s="80" t="s">
        <v>59</v>
      </c>
    </row>
    <row r="389" spans="1:7" ht="15.75" x14ac:dyDescent="0.25">
      <c r="A389" s="79" t="s">
        <v>5799</v>
      </c>
      <c r="B389" s="79" t="s">
        <v>5800</v>
      </c>
      <c r="C389" s="80" t="s">
        <v>195</v>
      </c>
      <c r="D389" s="80" t="s">
        <v>392</v>
      </c>
      <c r="E389" s="124">
        <v>71894</v>
      </c>
      <c r="F389" s="76"/>
      <c r="G389" s="80" t="s">
        <v>59</v>
      </c>
    </row>
    <row r="390" spans="1:7" ht="15.75" x14ac:dyDescent="0.25">
      <c r="A390" s="79" t="s">
        <v>73</v>
      </c>
      <c r="B390" s="79" t="s">
        <v>74</v>
      </c>
      <c r="C390" s="80" t="s">
        <v>5801</v>
      </c>
      <c r="D390" s="80" t="s">
        <v>5365</v>
      </c>
      <c r="E390" s="124">
        <v>71761</v>
      </c>
      <c r="F390" s="76"/>
      <c r="G390" s="80" t="s">
        <v>14</v>
      </c>
    </row>
    <row r="391" spans="1:7" ht="15.75" x14ac:dyDescent="0.25">
      <c r="A391" s="79" t="s">
        <v>700</v>
      </c>
      <c r="B391" s="79" t="s">
        <v>701</v>
      </c>
      <c r="C391" s="80" t="s">
        <v>588</v>
      </c>
      <c r="D391" s="80" t="s">
        <v>211</v>
      </c>
      <c r="E391" s="124">
        <v>71750</v>
      </c>
      <c r="F391" s="127"/>
      <c r="G391" s="80" t="s">
        <v>59</v>
      </c>
    </row>
    <row r="392" spans="1:7" ht="15.75" x14ac:dyDescent="0.25">
      <c r="A392" s="79" t="s">
        <v>288</v>
      </c>
      <c r="B392" s="79" t="s">
        <v>5802</v>
      </c>
      <c r="C392" s="80" t="s">
        <v>56</v>
      </c>
      <c r="D392" s="80" t="s">
        <v>508</v>
      </c>
      <c r="E392" s="124">
        <v>71721</v>
      </c>
      <c r="F392" s="76"/>
      <c r="G392" s="80" t="s">
        <v>59</v>
      </c>
    </row>
    <row r="393" spans="1:7" ht="15.75" x14ac:dyDescent="0.25">
      <c r="A393" s="79" t="s">
        <v>561</v>
      </c>
      <c r="B393" s="79" t="s">
        <v>5803</v>
      </c>
      <c r="C393" s="80" t="s">
        <v>562</v>
      </c>
      <c r="D393" s="80" t="s">
        <v>33</v>
      </c>
      <c r="E393" s="124">
        <v>71710</v>
      </c>
      <c r="F393" s="76"/>
      <c r="G393" s="80" t="s">
        <v>14</v>
      </c>
    </row>
    <row r="394" spans="1:7" ht="15.75" x14ac:dyDescent="0.25">
      <c r="A394" s="79" t="s">
        <v>4801</v>
      </c>
      <c r="B394" s="79" t="s">
        <v>1914</v>
      </c>
      <c r="C394" s="80" t="s">
        <v>1044</v>
      </c>
      <c r="D394" s="80" t="s">
        <v>5365</v>
      </c>
      <c r="E394" s="124">
        <v>71522</v>
      </c>
      <c r="F394" s="76"/>
      <c r="G394" s="80" t="s">
        <v>14</v>
      </c>
    </row>
    <row r="395" spans="1:7" ht="15.75" x14ac:dyDescent="0.25">
      <c r="A395" s="79" t="s">
        <v>643</v>
      </c>
      <c r="B395" s="79" t="s">
        <v>5804</v>
      </c>
      <c r="C395" s="80" t="s">
        <v>195</v>
      </c>
      <c r="D395" s="80" t="s">
        <v>501</v>
      </c>
      <c r="E395" s="124">
        <v>71415</v>
      </c>
      <c r="F395" s="76"/>
      <c r="G395" s="80" t="s">
        <v>59</v>
      </c>
    </row>
    <row r="396" spans="1:7" ht="15.75" x14ac:dyDescent="0.25">
      <c r="A396" s="79" t="s">
        <v>440</v>
      </c>
      <c r="B396" s="79" t="s">
        <v>5805</v>
      </c>
      <c r="C396" s="80" t="s">
        <v>4272</v>
      </c>
      <c r="D396" s="80" t="s">
        <v>1889</v>
      </c>
      <c r="E396" s="124">
        <v>71382</v>
      </c>
      <c r="F396" s="119">
        <v>20004</v>
      </c>
      <c r="G396" s="80" t="s">
        <v>14</v>
      </c>
    </row>
    <row r="397" spans="1:7" ht="15.75" x14ac:dyDescent="0.25">
      <c r="A397" s="79" t="s">
        <v>897</v>
      </c>
      <c r="B397" s="79" t="s">
        <v>5806</v>
      </c>
      <c r="C397" s="80" t="s">
        <v>195</v>
      </c>
      <c r="D397" s="80" t="s">
        <v>766</v>
      </c>
      <c r="E397" s="124">
        <v>71378</v>
      </c>
      <c r="F397" s="76"/>
      <c r="G397" s="80" t="s">
        <v>59</v>
      </c>
    </row>
    <row r="398" spans="1:7" ht="15.75" x14ac:dyDescent="0.25">
      <c r="A398" s="79" t="s">
        <v>831</v>
      </c>
      <c r="B398" s="79" t="s">
        <v>5807</v>
      </c>
      <c r="C398" s="80" t="s">
        <v>824</v>
      </c>
      <c r="D398" s="80" t="s">
        <v>5808</v>
      </c>
      <c r="E398" s="124">
        <v>71373</v>
      </c>
      <c r="F398" s="76"/>
      <c r="G398" s="80" t="s">
        <v>14</v>
      </c>
    </row>
    <row r="399" spans="1:7" ht="15.75" x14ac:dyDescent="0.25">
      <c r="A399" s="79" t="s">
        <v>3524</v>
      </c>
      <c r="B399" s="79" t="s">
        <v>5809</v>
      </c>
      <c r="C399" s="80" t="s">
        <v>201</v>
      </c>
      <c r="D399" s="80" t="s">
        <v>302</v>
      </c>
      <c r="E399" s="124">
        <v>71298</v>
      </c>
      <c r="F399" s="76"/>
      <c r="G399" s="80" t="s">
        <v>59</v>
      </c>
    </row>
    <row r="400" spans="1:7" ht="15.75" x14ac:dyDescent="0.25">
      <c r="A400" s="79" t="s">
        <v>851</v>
      </c>
      <c r="B400" s="79" t="s">
        <v>5810</v>
      </c>
      <c r="C400" s="80" t="s">
        <v>853</v>
      </c>
      <c r="D400" s="80" t="s">
        <v>53</v>
      </c>
      <c r="E400" s="124">
        <v>71251</v>
      </c>
      <c r="F400" s="76"/>
      <c r="G400" s="80" t="s">
        <v>14</v>
      </c>
    </row>
    <row r="401" spans="1:7" ht="15.75" x14ac:dyDescent="0.25">
      <c r="A401" s="79" t="s">
        <v>5811</v>
      </c>
      <c r="B401" s="79" t="s">
        <v>5812</v>
      </c>
      <c r="C401" s="80" t="s">
        <v>5813</v>
      </c>
      <c r="D401" s="80" t="s">
        <v>497</v>
      </c>
      <c r="E401" s="124">
        <v>71120</v>
      </c>
      <c r="F401" s="76"/>
      <c r="G401" s="80" t="s">
        <v>59</v>
      </c>
    </row>
    <row r="402" spans="1:7" ht="15.75" x14ac:dyDescent="0.25">
      <c r="A402" s="86" t="s">
        <v>723</v>
      </c>
      <c r="B402" s="86" t="s">
        <v>5814</v>
      </c>
      <c r="C402" s="76" t="s">
        <v>56</v>
      </c>
      <c r="D402" s="76" t="s">
        <v>459</v>
      </c>
      <c r="E402" s="125">
        <v>71062</v>
      </c>
      <c r="F402" s="76"/>
      <c r="G402" s="76" t="s">
        <v>59</v>
      </c>
    </row>
    <row r="403" spans="1:7" ht="15.75" x14ac:dyDescent="0.25">
      <c r="A403" s="79" t="s">
        <v>675</v>
      </c>
      <c r="B403" s="79" t="s">
        <v>676</v>
      </c>
      <c r="C403" s="80" t="s">
        <v>195</v>
      </c>
      <c r="D403" s="80" t="s">
        <v>527</v>
      </c>
      <c r="E403" s="124">
        <v>71018</v>
      </c>
      <c r="F403" s="76"/>
      <c r="G403" s="80" t="s">
        <v>59</v>
      </c>
    </row>
    <row r="404" spans="1:7" ht="15.75" x14ac:dyDescent="0.25">
      <c r="A404" s="79" t="s">
        <v>1035</v>
      </c>
      <c r="B404" s="79" t="s">
        <v>1036</v>
      </c>
      <c r="C404" s="80" t="s">
        <v>1172</v>
      </c>
      <c r="D404" s="80" t="s">
        <v>53</v>
      </c>
      <c r="E404" s="124">
        <v>70914</v>
      </c>
      <c r="F404" s="76"/>
      <c r="G404" s="80" t="s">
        <v>14</v>
      </c>
    </row>
    <row r="405" spans="1:7" ht="15.75" x14ac:dyDescent="0.25">
      <c r="A405" s="79" t="s">
        <v>339</v>
      </c>
      <c r="B405" s="79" t="s">
        <v>5815</v>
      </c>
      <c r="C405" s="80" t="s">
        <v>195</v>
      </c>
      <c r="D405" s="80" t="s">
        <v>3880</v>
      </c>
      <c r="E405" s="124">
        <v>70881</v>
      </c>
      <c r="F405" s="119">
        <v>25000</v>
      </c>
      <c r="G405" s="80" t="s">
        <v>59</v>
      </c>
    </row>
    <row r="406" spans="1:7" ht="15.75" x14ac:dyDescent="0.25">
      <c r="A406" s="79" t="s">
        <v>771</v>
      </c>
      <c r="B406" s="79" t="s">
        <v>5816</v>
      </c>
      <c r="C406" s="80" t="s">
        <v>195</v>
      </c>
      <c r="D406" s="80" t="s">
        <v>514</v>
      </c>
      <c r="E406" s="124">
        <v>70809</v>
      </c>
      <c r="F406" s="76"/>
      <c r="G406" s="80" t="s">
        <v>59</v>
      </c>
    </row>
    <row r="407" spans="1:7" ht="15.75" x14ac:dyDescent="0.25">
      <c r="A407" s="79" t="s">
        <v>250</v>
      </c>
      <c r="B407" s="79" t="s">
        <v>5817</v>
      </c>
      <c r="C407" s="80" t="s">
        <v>798</v>
      </c>
      <c r="D407" s="80" t="s">
        <v>53</v>
      </c>
      <c r="E407" s="124">
        <v>70713</v>
      </c>
      <c r="F407" s="80"/>
      <c r="G407" s="80" t="s">
        <v>14</v>
      </c>
    </row>
    <row r="408" spans="1:7" ht="15.75" x14ac:dyDescent="0.25">
      <c r="A408" s="79" t="s">
        <v>2747</v>
      </c>
      <c r="B408" s="79" t="s">
        <v>5818</v>
      </c>
      <c r="C408" s="80" t="s">
        <v>665</v>
      </c>
      <c r="D408" s="80" t="s">
        <v>666</v>
      </c>
      <c r="E408" s="124">
        <v>70700</v>
      </c>
      <c r="F408" s="80"/>
      <c r="G408" s="80" t="s">
        <v>14</v>
      </c>
    </row>
    <row r="409" spans="1:7" ht="15.75" x14ac:dyDescent="0.25">
      <c r="A409" s="79" t="s">
        <v>806</v>
      </c>
      <c r="B409" s="79" t="s">
        <v>5597</v>
      </c>
      <c r="C409" s="80" t="s">
        <v>5819</v>
      </c>
      <c r="D409" s="80" t="s">
        <v>5365</v>
      </c>
      <c r="E409" s="124">
        <v>70700</v>
      </c>
      <c r="F409" s="76"/>
      <c r="G409" s="80" t="s">
        <v>14</v>
      </c>
    </row>
    <row r="410" spans="1:7" ht="15.75" x14ac:dyDescent="0.25">
      <c r="A410" s="79" t="s">
        <v>871</v>
      </c>
      <c r="B410" s="79" t="s">
        <v>5820</v>
      </c>
      <c r="C410" s="80" t="s">
        <v>873</v>
      </c>
      <c r="D410" s="80" t="s">
        <v>5365</v>
      </c>
      <c r="E410" s="124">
        <v>70700</v>
      </c>
      <c r="F410" s="76"/>
      <c r="G410" s="80" t="s">
        <v>14</v>
      </c>
    </row>
    <row r="411" spans="1:7" ht="15.75" x14ac:dyDescent="0.25">
      <c r="A411" s="79" t="s">
        <v>4302</v>
      </c>
      <c r="B411" s="79" t="s">
        <v>5821</v>
      </c>
      <c r="C411" s="80" t="s">
        <v>715</v>
      </c>
      <c r="D411" s="80" t="s">
        <v>53</v>
      </c>
      <c r="E411" s="124">
        <v>70700</v>
      </c>
      <c r="F411" s="76"/>
      <c r="G411" s="80" t="s">
        <v>14</v>
      </c>
    </row>
    <row r="412" spans="1:7" ht="15.75" x14ac:dyDescent="0.25">
      <c r="A412" s="79" t="s">
        <v>4320</v>
      </c>
      <c r="B412" s="79" t="s">
        <v>5822</v>
      </c>
      <c r="C412" s="80" t="s">
        <v>195</v>
      </c>
      <c r="D412" s="80" t="s">
        <v>221</v>
      </c>
      <c r="E412" s="124">
        <v>70665</v>
      </c>
      <c r="F412" s="76"/>
      <c r="G412" s="80" t="s">
        <v>59</v>
      </c>
    </row>
    <row r="413" spans="1:7" ht="15.75" x14ac:dyDescent="0.25">
      <c r="A413" s="79" t="s">
        <v>174</v>
      </c>
      <c r="B413" s="79" t="s">
        <v>5823</v>
      </c>
      <c r="C413" s="80" t="s">
        <v>56</v>
      </c>
      <c r="D413" s="80" t="s">
        <v>3880</v>
      </c>
      <c r="E413" s="124">
        <v>70575</v>
      </c>
      <c r="F413" s="76"/>
      <c r="G413" s="80" t="s">
        <v>59</v>
      </c>
    </row>
    <row r="414" spans="1:7" ht="15.75" x14ac:dyDescent="0.25">
      <c r="A414" s="79" t="s">
        <v>1070</v>
      </c>
      <c r="B414" s="79" t="s">
        <v>5641</v>
      </c>
      <c r="C414" s="80" t="s">
        <v>1071</v>
      </c>
      <c r="D414" s="80" t="s">
        <v>5365</v>
      </c>
      <c r="E414" s="124">
        <v>70574</v>
      </c>
      <c r="F414" s="76"/>
      <c r="G414" s="80" t="s">
        <v>14</v>
      </c>
    </row>
    <row r="415" spans="1:7" ht="15.75" x14ac:dyDescent="0.25">
      <c r="A415" s="79" t="s">
        <v>401</v>
      </c>
      <c r="B415" s="79" t="s">
        <v>5824</v>
      </c>
      <c r="C415" s="80" t="s">
        <v>3957</v>
      </c>
      <c r="D415" s="80" t="s">
        <v>547</v>
      </c>
      <c r="E415" s="124">
        <v>70382.7</v>
      </c>
      <c r="F415" s="76"/>
      <c r="G415" s="80" t="s">
        <v>14</v>
      </c>
    </row>
    <row r="416" spans="1:7" ht="15.75" x14ac:dyDescent="0.25">
      <c r="A416" s="79" t="s">
        <v>372</v>
      </c>
      <c r="B416" s="79" t="s">
        <v>5825</v>
      </c>
      <c r="C416" s="80" t="s">
        <v>195</v>
      </c>
      <c r="D416" s="80" t="s">
        <v>5559</v>
      </c>
      <c r="E416" s="124">
        <v>70313</v>
      </c>
      <c r="F416" s="76"/>
      <c r="G416" s="80" t="s">
        <v>59</v>
      </c>
    </row>
    <row r="417" spans="1:7" ht="15.75" x14ac:dyDescent="0.25">
      <c r="A417" s="79" t="s">
        <v>5826</v>
      </c>
      <c r="B417" s="79" t="s">
        <v>5746</v>
      </c>
      <c r="C417" s="80" t="s">
        <v>1266</v>
      </c>
      <c r="D417" s="80" t="s">
        <v>5566</v>
      </c>
      <c r="E417" s="124">
        <v>70285.710000000006</v>
      </c>
      <c r="F417" s="76"/>
      <c r="G417" s="80" t="s">
        <v>14</v>
      </c>
    </row>
    <row r="418" spans="1:7" ht="15.75" x14ac:dyDescent="0.25">
      <c r="A418" s="79" t="s">
        <v>780</v>
      </c>
      <c r="B418" s="79" t="s">
        <v>5827</v>
      </c>
      <c r="C418" s="80" t="s">
        <v>588</v>
      </c>
      <c r="D418" s="80" t="s">
        <v>392</v>
      </c>
      <c r="E418" s="124">
        <v>70213</v>
      </c>
      <c r="F418" s="80"/>
      <c r="G418" s="80" t="s">
        <v>14</v>
      </c>
    </row>
    <row r="419" spans="1:7" ht="15.75" x14ac:dyDescent="0.25">
      <c r="A419" s="79" t="s">
        <v>3516</v>
      </c>
      <c r="B419" s="79" t="s">
        <v>127</v>
      </c>
      <c r="C419" s="80" t="s">
        <v>56</v>
      </c>
      <c r="D419" s="80" t="s">
        <v>463</v>
      </c>
      <c r="E419" s="124">
        <v>70201</v>
      </c>
      <c r="F419" s="76"/>
      <c r="G419" s="80" t="s">
        <v>59</v>
      </c>
    </row>
    <row r="420" spans="1:7" ht="15.75" x14ac:dyDescent="0.25">
      <c r="A420" s="79" t="s">
        <v>1535</v>
      </c>
      <c r="B420" s="79" t="s">
        <v>5828</v>
      </c>
      <c r="C420" s="80" t="s">
        <v>1536</v>
      </c>
      <c r="D420" s="80" t="s">
        <v>53</v>
      </c>
      <c r="E420" s="124">
        <v>70195</v>
      </c>
      <c r="F420" s="80"/>
      <c r="G420" s="80" t="s">
        <v>14</v>
      </c>
    </row>
    <row r="421" spans="1:7" ht="15.75" x14ac:dyDescent="0.25">
      <c r="A421" s="79" t="s">
        <v>322</v>
      </c>
      <c r="B421" s="79" t="s">
        <v>5706</v>
      </c>
      <c r="C421" s="80" t="s">
        <v>5829</v>
      </c>
      <c r="D421" s="80" t="s">
        <v>1454</v>
      </c>
      <c r="E421" s="124">
        <v>70190</v>
      </c>
      <c r="F421" s="80"/>
      <c r="G421" s="80" t="s">
        <v>14</v>
      </c>
    </row>
    <row r="422" spans="1:7" ht="15.75" x14ac:dyDescent="0.25">
      <c r="A422" s="79" t="s">
        <v>420</v>
      </c>
      <c r="B422" s="79" t="s">
        <v>5570</v>
      </c>
      <c r="C422" s="80" t="s">
        <v>1058</v>
      </c>
      <c r="D422" s="80" t="s">
        <v>53</v>
      </c>
      <c r="E422" s="124">
        <v>70146</v>
      </c>
      <c r="F422" s="76"/>
      <c r="G422" s="80" t="s">
        <v>14</v>
      </c>
    </row>
    <row r="423" spans="1:7" ht="15.75" x14ac:dyDescent="0.25">
      <c r="A423" s="79" t="s">
        <v>904</v>
      </c>
      <c r="B423" s="79" t="s">
        <v>5830</v>
      </c>
      <c r="C423" s="80" t="s">
        <v>195</v>
      </c>
      <c r="D423" s="80" t="s">
        <v>258</v>
      </c>
      <c r="E423" s="124">
        <v>70085</v>
      </c>
      <c r="F423" s="76"/>
      <c r="G423" s="80" t="s">
        <v>59</v>
      </c>
    </row>
    <row r="424" spans="1:7" ht="15.75" x14ac:dyDescent="0.25">
      <c r="A424" s="79" t="s">
        <v>932</v>
      </c>
      <c r="B424" s="79" t="s">
        <v>933</v>
      </c>
      <c r="C424" s="80" t="s">
        <v>195</v>
      </c>
      <c r="D424" s="80" t="s">
        <v>508</v>
      </c>
      <c r="E424" s="124">
        <v>69776</v>
      </c>
      <c r="F424" s="76"/>
      <c r="G424" s="80" t="s">
        <v>59</v>
      </c>
    </row>
    <row r="425" spans="1:7" ht="15.75" x14ac:dyDescent="0.25">
      <c r="A425" s="79" t="s">
        <v>1021</v>
      </c>
      <c r="B425" s="79" t="s">
        <v>5831</v>
      </c>
      <c r="C425" s="80" t="s">
        <v>195</v>
      </c>
      <c r="D425" s="80" t="s">
        <v>814</v>
      </c>
      <c r="E425" s="124">
        <v>69776</v>
      </c>
      <c r="F425" s="83">
        <v>4500</v>
      </c>
      <c r="G425" s="80" t="s">
        <v>59</v>
      </c>
    </row>
    <row r="426" spans="1:7" ht="15.75" x14ac:dyDescent="0.25">
      <c r="A426" s="79" t="s">
        <v>382</v>
      </c>
      <c r="B426" s="79" t="s">
        <v>5832</v>
      </c>
      <c r="C426" s="80" t="s">
        <v>5833</v>
      </c>
      <c r="D426" s="80" t="s">
        <v>5703</v>
      </c>
      <c r="E426" s="124">
        <v>69691</v>
      </c>
      <c r="F426" s="80"/>
      <c r="G426" s="80" t="s">
        <v>59</v>
      </c>
    </row>
    <row r="427" spans="1:7" ht="15.75" x14ac:dyDescent="0.25">
      <c r="A427" s="79" t="s">
        <v>4818</v>
      </c>
      <c r="B427" s="79" t="s">
        <v>5834</v>
      </c>
      <c r="C427" s="80" t="s">
        <v>1027</v>
      </c>
      <c r="D427" s="80" t="s">
        <v>53</v>
      </c>
      <c r="E427" s="124">
        <v>69655</v>
      </c>
      <c r="F427" s="76"/>
      <c r="G427" s="80" t="s">
        <v>14</v>
      </c>
    </row>
    <row r="428" spans="1:7" ht="15.75" x14ac:dyDescent="0.25">
      <c r="A428" s="79" t="s">
        <v>5835</v>
      </c>
      <c r="B428" s="79" t="s">
        <v>5836</v>
      </c>
      <c r="C428" s="80" t="s">
        <v>1027</v>
      </c>
      <c r="D428" s="80" t="s">
        <v>53</v>
      </c>
      <c r="E428" s="124">
        <v>69643</v>
      </c>
      <c r="F428" s="76"/>
      <c r="G428" s="80" t="s">
        <v>14</v>
      </c>
    </row>
    <row r="429" spans="1:7" ht="15.75" x14ac:dyDescent="0.25">
      <c r="A429" s="79" t="s">
        <v>876</v>
      </c>
      <c r="B429" s="79" t="s">
        <v>5837</v>
      </c>
      <c r="C429" s="80" t="s">
        <v>195</v>
      </c>
      <c r="D429" s="80" t="s">
        <v>270</v>
      </c>
      <c r="E429" s="124">
        <v>69611</v>
      </c>
      <c r="F429" s="80"/>
      <c r="G429" s="80" t="s">
        <v>59</v>
      </c>
    </row>
    <row r="430" spans="1:7" ht="15.75" x14ac:dyDescent="0.25">
      <c r="A430" s="86" t="s">
        <v>680</v>
      </c>
      <c r="B430" s="86" t="s">
        <v>5838</v>
      </c>
      <c r="C430" s="76" t="s">
        <v>56</v>
      </c>
      <c r="D430" s="76" t="s">
        <v>270</v>
      </c>
      <c r="E430" s="125">
        <v>69489</v>
      </c>
      <c r="F430" s="76"/>
      <c r="G430" s="76" t="s">
        <v>59</v>
      </c>
    </row>
    <row r="431" spans="1:7" ht="15.75" x14ac:dyDescent="0.25">
      <c r="A431" s="79" t="s">
        <v>295</v>
      </c>
      <c r="B431" s="79" t="s">
        <v>5839</v>
      </c>
      <c r="C431" s="80" t="s">
        <v>869</v>
      </c>
      <c r="D431" s="80" t="s">
        <v>53</v>
      </c>
      <c r="E431" s="124">
        <v>69381</v>
      </c>
      <c r="F431" s="76"/>
      <c r="G431" s="80" t="s">
        <v>14</v>
      </c>
    </row>
    <row r="432" spans="1:7" ht="15.75" x14ac:dyDescent="0.25">
      <c r="A432" s="79" t="s">
        <v>697</v>
      </c>
      <c r="B432" s="79" t="s">
        <v>5840</v>
      </c>
      <c r="C432" s="80" t="s">
        <v>195</v>
      </c>
      <c r="D432" s="80" t="s">
        <v>514</v>
      </c>
      <c r="E432" s="124">
        <v>69329</v>
      </c>
      <c r="F432" s="76"/>
      <c r="G432" s="80" t="s">
        <v>59</v>
      </c>
    </row>
    <row r="433" spans="1:7" ht="15.75" x14ac:dyDescent="0.25">
      <c r="A433" s="79" t="s">
        <v>758</v>
      </c>
      <c r="B433" s="79" t="s">
        <v>5841</v>
      </c>
      <c r="C433" s="80" t="s">
        <v>195</v>
      </c>
      <c r="D433" s="80" t="s">
        <v>463</v>
      </c>
      <c r="E433" s="124">
        <v>69323</v>
      </c>
      <c r="F433" s="76"/>
      <c r="G433" s="80" t="s">
        <v>59</v>
      </c>
    </row>
    <row r="434" spans="1:7" ht="15.75" x14ac:dyDescent="0.25">
      <c r="A434" s="79" t="s">
        <v>1138</v>
      </c>
      <c r="B434" s="79" t="s">
        <v>5610</v>
      </c>
      <c r="C434" s="80" t="s">
        <v>1139</v>
      </c>
      <c r="D434" s="80" t="s">
        <v>392</v>
      </c>
      <c r="E434" s="124">
        <v>69239</v>
      </c>
      <c r="F434" s="76"/>
      <c r="G434" s="80" t="s">
        <v>14</v>
      </c>
    </row>
    <row r="435" spans="1:7" ht="15.75" x14ac:dyDescent="0.25">
      <c r="A435" s="79" t="s">
        <v>1662</v>
      </c>
      <c r="B435" s="79" t="s">
        <v>5842</v>
      </c>
      <c r="C435" s="80" t="s">
        <v>5843</v>
      </c>
      <c r="D435" s="80" t="s">
        <v>505</v>
      </c>
      <c r="E435" s="124">
        <v>69209</v>
      </c>
      <c r="F435" s="119">
        <v>5000</v>
      </c>
      <c r="G435" s="80" t="s">
        <v>14</v>
      </c>
    </row>
    <row r="436" spans="1:7" ht="15.75" x14ac:dyDescent="0.25">
      <c r="A436" s="79" t="s">
        <v>702</v>
      </c>
      <c r="B436" s="79" t="s">
        <v>5564</v>
      </c>
      <c r="C436" s="80" t="s">
        <v>1172</v>
      </c>
      <c r="D436" s="80" t="s">
        <v>53</v>
      </c>
      <c r="E436" s="124">
        <v>69199</v>
      </c>
      <c r="F436" s="76"/>
      <c r="G436" s="80" t="s">
        <v>14</v>
      </c>
    </row>
    <row r="437" spans="1:7" ht="15.75" x14ac:dyDescent="0.25">
      <c r="A437" s="86" t="s">
        <v>376</v>
      </c>
      <c r="B437" s="86" t="s">
        <v>5844</v>
      </c>
      <c r="C437" s="76" t="s">
        <v>195</v>
      </c>
      <c r="D437" s="76" t="s">
        <v>392</v>
      </c>
      <c r="E437" s="125">
        <v>69160</v>
      </c>
      <c r="F437" s="76"/>
      <c r="G437" s="76" t="s">
        <v>59</v>
      </c>
    </row>
    <row r="438" spans="1:7" ht="15.75" x14ac:dyDescent="0.25">
      <c r="A438" s="79" t="s">
        <v>966</v>
      </c>
      <c r="B438" s="79" t="s">
        <v>5845</v>
      </c>
      <c r="C438" s="80" t="s">
        <v>195</v>
      </c>
      <c r="D438" s="80" t="s">
        <v>373</v>
      </c>
      <c r="E438" s="124">
        <v>68975</v>
      </c>
      <c r="F438" s="76"/>
      <c r="G438" s="80" t="s">
        <v>59</v>
      </c>
    </row>
    <row r="439" spans="1:7" ht="15.75" x14ac:dyDescent="0.25">
      <c r="A439" s="79" t="s">
        <v>942</v>
      </c>
      <c r="B439" s="79" t="s">
        <v>5846</v>
      </c>
      <c r="C439" s="80" t="s">
        <v>195</v>
      </c>
      <c r="D439" s="80" t="s">
        <v>221</v>
      </c>
      <c r="E439" s="124">
        <v>68963</v>
      </c>
      <c r="F439" s="76"/>
      <c r="G439" s="80" t="s">
        <v>59</v>
      </c>
    </row>
    <row r="440" spans="1:7" ht="15.75" x14ac:dyDescent="0.25">
      <c r="A440" s="79" t="s">
        <v>1171</v>
      </c>
      <c r="B440" s="79" t="s">
        <v>5507</v>
      </c>
      <c r="C440" s="80" t="s">
        <v>1172</v>
      </c>
      <c r="D440" s="80" t="s">
        <v>53</v>
      </c>
      <c r="E440" s="124">
        <v>68850</v>
      </c>
      <c r="F440" s="76"/>
      <c r="G440" s="80" t="s">
        <v>14</v>
      </c>
    </row>
    <row r="441" spans="1:7" ht="15.75" x14ac:dyDescent="0.25">
      <c r="A441" s="79" t="s">
        <v>955</v>
      </c>
      <c r="B441" s="79" t="s">
        <v>5847</v>
      </c>
      <c r="C441" s="80" t="s">
        <v>195</v>
      </c>
      <c r="D441" s="80" t="s">
        <v>508</v>
      </c>
      <c r="E441" s="124">
        <v>68829</v>
      </c>
      <c r="F441" s="76"/>
      <c r="G441" s="80" t="s">
        <v>59</v>
      </c>
    </row>
    <row r="442" spans="1:7" ht="15.75" x14ac:dyDescent="0.25">
      <c r="A442" s="79" t="s">
        <v>2725</v>
      </c>
      <c r="B442" s="79" t="s">
        <v>5848</v>
      </c>
      <c r="C442" s="80" t="s">
        <v>195</v>
      </c>
      <c r="D442" s="80" t="s">
        <v>501</v>
      </c>
      <c r="E442" s="124">
        <v>68790</v>
      </c>
      <c r="F442" s="80"/>
      <c r="G442" s="80" t="s">
        <v>59</v>
      </c>
    </row>
    <row r="443" spans="1:7" ht="15.75" x14ac:dyDescent="0.25">
      <c r="A443" s="79" t="s">
        <v>2724</v>
      </c>
      <c r="B443" s="79" t="s">
        <v>5849</v>
      </c>
      <c r="C443" s="80" t="s">
        <v>56</v>
      </c>
      <c r="D443" s="80" t="s">
        <v>463</v>
      </c>
      <c r="E443" s="124">
        <v>68788</v>
      </c>
      <c r="F443" s="76"/>
      <c r="G443" s="80" t="s">
        <v>59</v>
      </c>
    </row>
    <row r="444" spans="1:7" ht="15.75" x14ac:dyDescent="0.25">
      <c r="A444" s="79" t="s">
        <v>2753</v>
      </c>
      <c r="B444" s="79" t="s">
        <v>5706</v>
      </c>
      <c r="C444" s="80" t="s">
        <v>2754</v>
      </c>
      <c r="D444" s="80" t="s">
        <v>120</v>
      </c>
      <c r="E444" s="124">
        <v>68759</v>
      </c>
      <c r="F444" s="76"/>
      <c r="G444" s="80" t="s">
        <v>14</v>
      </c>
    </row>
    <row r="445" spans="1:7" ht="15.75" x14ac:dyDescent="0.25">
      <c r="A445" s="79" t="s">
        <v>2235</v>
      </c>
      <c r="B445" s="79" t="s">
        <v>5370</v>
      </c>
      <c r="C445" s="80" t="s">
        <v>5850</v>
      </c>
      <c r="D445" s="80" t="s">
        <v>607</v>
      </c>
      <c r="E445" s="124">
        <v>68751</v>
      </c>
      <c r="F445" s="76"/>
      <c r="G445" s="80" t="s">
        <v>14</v>
      </c>
    </row>
    <row r="446" spans="1:7" ht="15.75" x14ac:dyDescent="0.25">
      <c r="A446" s="79" t="s">
        <v>888</v>
      </c>
      <c r="B446" s="79" t="s">
        <v>5851</v>
      </c>
      <c r="C446" s="80" t="s">
        <v>195</v>
      </c>
      <c r="D446" s="80" t="s">
        <v>258</v>
      </c>
      <c r="E446" s="124">
        <v>68738</v>
      </c>
      <c r="F446" s="80"/>
      <c r="G446" s="80" t="s">
        <v>59</v>
      </c>
    </row>
    <row r="447" spans="1:7" ht="15.75" x14ac:dyDescent="0.25">
      <c r="A447" s="79" t="s">
        <v>856</v>
      </c>
      <c r="B447" s="79" t="s">
        <v>5852</v>
      </c>
      <c r="C447" s="80" t="s">
        <v>858</v>
      </c>
      <c r="D447" s="80" t="s">
        <v>80</v>
      </c>
      <c r="E447" s="124">
        <v>68680</v>
      </c>
      <c r="F447" s="76"/>
      <c r="G447" s="80" t="s">
        <v>14</v>
      </c>
    </row>
    <row r="448" spans="1:7" ht="15.75" x14ac:dyDescent="0.25">
      <c r="A448" s="79" t="s">
        <v>5853</v>
      </c>
      <c r="B448" s="79" t="s">
        <v>5442</v>
      </c>
      <c r="C448" s="80" t="s">
        <v>2761</v>
      </c>
      <c r="D448" s="80" t="s">
        <v>547</v>
      </c>
      <c r="E448" s="124">
        <v>68680</v>
      </c>
      <c r="F448" s="76"/>
      <c r="G448" s="80" t="s">
        <v>14</v>
      </c>
    </row>
    <row r="449" spans="1:7" ht="15.75" x14ac:dyDescent="0.25">
      <c r="A449" s="79" t="s">
        <v>3971</v>
      </c>
      <c r="B449" s="79" t="s">
        <v>4829</v>
      </c>
      <c r="C449" s="80" t="s">
        <v>5854</v>
      </c>
      <c r="D449" s="80" t="s">
        <v>5365</v>
      </c>
      <c r="E449" s="124">
        <v>68680</v>
      </c>
      <c r="F449" s="76"/>
      <c r="G449" s="80" t="s">
        <v>14</v>
      </c>
    </row>
    <row r="450" spans="1:7" ht="15.75" x14ac:dyDescent="0.25">
      <c r="A450" s="79" t="s">
        <v>3431</v>
      </c>
      <c r="B450" s="79" t="s">
        <v>5855</v>
      </c>
      <c r="C450" s="80" t="s">
        <v>5856</v>
      </c>
      <c r="D450" s="80" t="s">
        <v>3880</v>
      </c>
      <c r="E450" s="124">
        <v>68670</v>
      </c>
      <c r="F450" s="80"/>
      <c r="G450" s="80" t="s">
        <v>59</v>
      </c>
    </row>
    <row r="451" spans="1:7" ht="15.75" x14ac:dyDescent="0.25">
      <c r="A451" s="79" t="s">
        <v>953</v>
      </c>
      <c r="B451" s="79" t="s">
        <v>5857</v>
      </c>
      <c r="C451" s="80" t="s">
        <v>195</v>
      </c>
      <c r="D451" s="80" t="s">
        <v>297</v>
      </c>
      <c r="E451" s="124">
        <v>68568</v>
      </c>
      <c r="F451" s="76"/>
      <c r="G451" s="80" t="s">
        <v>59</v>
      </c>
    </row>
    <row r="452" spans="1:7" ht="15.75" x14ac:dyDescent="0.25">
      <c r="A452" s="79" t="s">
        <v>723</v>
      </c>
      <c r="B452" s="79" t="s">
        <v>5858</v>
      </c>
      <c r="C452" s="80" t="s">
        <v>195</v>
      </c>
      <c r="D452" s="80" t="s">
        <v>508</v>
      </c>
      <c r="E452" s="124">
        <v>68541</v>
      </c>
      <c r="F452" s="76"/>
      <c r="G452" s="80" t="s">
        <v>59</v>
      </c>
    </row>
    <row r="453" spans="1:7" ht="15.75" x14ac:dyDescent="0.25">
      <c r="A453" s="79" t="s">
        <v>952</v>
      </c>
      <c r="B453" s="79" t="s">
        <v>5859</v>
      </c>
      <c r="C453" s="80" t="s">
        <v>195</v>
      </c>
      <c r="D453" s="80" t="s">
        <v>221</v>
      </c>
      <c r="E453" s="124">
        <v>68518</v>
      </c>
      <c r="F453" s="76"/>
      <c r="G453" s="80" t="s">
        <v>59</v>
      </c>
    </row>
    <row r="454" spans="1:7" ht="15.75" x14ac:dyDescent="0.25">
      <c r="A454" s="79" t="s">
        <v>2731</v>
      </c>
      <c r="B454" s="79" t="s">
        <v>5860</v>
      </c>
      <c r="C454" s="80" t="s">
        <v>195</v>
      </c>
      <c r="D454" s="80" t="s">
        <v>221</v>
      </c>
      <c r="E454" s="124">
        <v>68477</v>
      </c>
      <c r="F454" s="127"/>
      <c r="G454" s="80" t="s">
        <v>59</v>
      </c>
    </row>
    <row r="455" spans="1:7" ht="15.75" x14ac:dyDescent="0.25">
      <c r="A455" s="79" t="s">
        <v>983</v>
      </c>
      <c r="B455" s="79" t="s">
        <v>5861</v>
      </c>
      <c r="C455" s="80" t="s">
        <v>985</v>
      </c>
      <c r="D455" s="80" t="s">
        <v>603</v>
      </c>
      <c r="E455" s="124">
        <v>68414</v>
      </c>
      <c r="F455" s="119">
        <v>2000</v>
      </c>
      <c r="G455" s="80" t="s">
        <v>59</v>
      </c>
    </row>
    <row r="456" spans="1:7" ht="15.75" x14ac:dyDescent="0.25">
      <c r="A456" s="86" t="s">
        <v>1148</v>
      </c>
      <c r="B456" s="86" t="s">
        <v>5862</v>
      </c>
      <c r="C456" s="76" t="s">
        <v>195</v>
      </c>
      <c r="D456" s="76" t="s">
        <v>189</v>
      </c>
      <c r="E456" s="125">
        <v>68397</v>
      </c>
      <c r="F456" s="76"/>
      <c r="G456" s="76" t="s">
        <v>59</v>
      </c>
    </row>
    <row r="457" spans="1:7" ht="15.75" x14ac:dyDescent="0.25">
      <c r="A457" s="79" t="s">
        <v>1003</v>
      </c>
      <c r="B457" s="79" t="s">
        <v>118</v>
      </c>
      <c r="C457" s="80" t="s">
        <v>195</v>
      </c>
      <c r="D457" s="80" t="s">
        <v>302</v>
      </c>
      <c r="E457" s="124">
        <v>68368</v>
      </c>
      <c r="F457" s="76"/>
      <c r="G457" s="80" t="s">
        <v>59</v>
      </c>
    </row>
    <row r="458" spans="1:7" ht="15.75" x14ac:dyDescent="0.25">
      <c r="A458" s="79" t="s">
        <v>719</v>
      </c>
      <c r="B458" s="79" t="s">
        <v>5863</v>
      </c>
      <c r="C458" s="80" t="s">
        <v>195</v>
      </c>
      <c r="D458" s="80" t="s">
        <v>211</v>
      </c>
      <c r="E458" s="124">
        <v>68330</v>
      </c>
      <c r="F458" s="76"/>
      <c r="G458" s="80" t="s">
        <v>59</v>
      </c>
    </row>
    <row r="459" spans="1:7" ht="15.75" x14ac:dyDescent="0.25">
      <c r="A459" s="79" t="s">
        <v>2755</v>
      </c>
      <c r="B459" s="79" t="s">
        <v>5864</v>
      </c>
      <c r="C459" s="80" t="s">
        <v>2757</v>
      </c>
      <c r="D459" s="80" t="s">
        <v>113</v>
      </c>
      <c r="E459" s="124">
        <v>68175</v>
      </c>
      <c r="F459" s="76"/>
      <c r="G459" s="80" t="s">
        <v>14</v>
      </c>
    </row>
    <row r="460" spans="1:7" ht="15.75" x14ac:dyDescent="0.25">
      <c r="A460" s="79" t="s">
        <v>583</v>
      </c>
      <c r="B460" s="79" t="s">
        <v>5865</v>
      </c>
      <c r="C460" s="80" t="s">
        <v>195</v>
      </c>
      <c r="D460" s="80" t="s">
        <v>270</v>
      </c>
      <c r="E460" s="124">
        <v>68175</v>
      </c>
      <c r="F460" s="76"/>
      <c r="G460" s="80" t="s">
        <v>59</v>
      </c>
    </row>
    <row r="461" spans="1:7" ht="15.75" x14ac:dyDescent="0.25">
      <c r="A461" s="79" t="s">
        <v>199</v>
      </c>
      <c r="B461" s="79" t="s">
        <v>5866</v>
      </c>
      <c r="C461" s="80" t="s">
        <v>56</v>
      </c>
      <c r="D461" s="80" t="s">
        <v>221</v>
      </c>
      <c r="E461" s="124">
        <v>68142</v>
      </c>
      <c r="F461" s="76"/>
      <c r="G461" s="80" t="s">
        <v>59</v>
      </c>
    </row>
    <row r="462" spans="1:7" ht="15.75" x14ac:dyDescent="0.25">
      <c r="A462" s="79" t="s">
        <v>854</v>
      </c>
      <c r="B462" s="79" t="s">
        <v>5867</v>
      </c>
      <c r="C462" s="80" t="s">
        <v>359</v>
      </c>
      <c r="D462" s="80" t="s">
        <v>1889</v>
      </c>
      <c r="E462" s="124">
        <v>68084</v>
      </c>
      <c r="F462" s="76"/>
      <c r="G462" s="80" t="s">
        <v>14</v>
      </c>
    </row>
    <row r="463" spans="1:7" ht="15.75" x14ac:dyDescent="0.25">
      <c r="A463" s="79" t="s">
        <v>420</v>
      </c>
      <c r="B463" s="79" t="s">
        <v>5868</v>
      </c>
      <c r="C463" s="80" t="s">
        <v>1286</v>
      </c>
      <c r="D463" s="80" t="s">
        <v>5573</v>
      </c>
      <c r="E463" s="124">
        <v>68078</v>
      </c>
      <c r="F463" s="76"/>
      <c r="G463" s="80" t="s">
        <v>14</v>
      </c>
    </row>
    <row r="464" spans="1:7" ht="15.75" x14ac:dyDescent="0.25">
      <c r="A464" s="79" t="s">
        <v>1188</v>
      </c>
      <c r="B464" s="79" t="s">
        <v>5869</v>
      </c>
      <c r="C464" s="80" t="s">
        <v>1190</v>
      </c>
      <c r="D464" s="80" t="s">
        <v>1191</v>
      </c>
      <c r="E464" s="124">
        <v>68000</v>
      </c>
      <c r="F464" s="76"/>
      <c r="G464" s="80" t="s">
        <v>14</v>
      </c>
    </row>
    <row r="465" spans="1:7" ht="15.75" x14ac:dyDescent="0.25">
      <c r="A465" s="79" t="s">
        <v>2268</v>
      </c>
      <c r="B465" s="79" t="s">
        <v>5870</v>
      </c>
      <c r="C465" s="80" t="s">
        <v>1338</v>
      </c>
      <c r="D465" s="80" t="s">
        <v>120</v>
      </c>
      <c r="E465" s="124">
        <v>67893</v>
      </c>
      <c r="F465" s="76"/>
      <c r="G465" s="80" t="s">
        <v>14</v>
      </c>
    </row>
    <row r="466" spans="1:7" ht="15.75" x14ac:dyDescent="0.25">
      <c r="A466" s="79" t="s">
        <v>827</v>
      </c>
      <c r="B466" s="79" t="s">
        <v>5871</v>
      </c>
      <c r="C466" s="80" t="s">
        <v>5872</v>
      </c>
      <c r="D466" s="80" t="s">
        <v>120</v>
      </c>
      <c r="E466" s="124">
        <v>67837</v>
      </c>
      <c r="F466" s="76"/>
      <c r="G466" s="80" t="s">
        <v>14</v>
      </c>
    </row>
    <row r="467" spans="1:7" ht="15.75" x14ac:dyDescent="0.25">
      <c r="A467" s="79" t="s">
        <v>695</v>
      </c>
      <c r="B467" s="79" t="s">
        <v>5873</v>
      </c>
      <c r="C467" s="80" t="s">
        <v>195</v>
      </c>
      <c r="D467" s="80" t="s">
        <v>189</v>
      </c>
      <c r="E467" s="124">
        <v>67822</v>
      </c>
      <c r="F467" s="76"/>
      <c r="G467" s="80" t="s">
        <v>59</v>
      </c>
    </row>
    <row r="468" spans="1:7" ht="15.75" x14ac:dyDescent="0.25">
      <c r="A468" s="79" t="s">
        <v>813</v>
      </c>
      <c r="B468" s="79" t="s">
        <v>5874</v>
      </c>
      <c r="C468" s="80" t="s">
        <v>195</v>
      </c>
      <c r="D468" s="80" t="s">
        <v>814</v>
      </c>
      <c r="E468" s="124">
        <v>67772</v>
      </c>
      <c r="F468" s="76"/>
      <c r="G468" s="80" t="s">
        <v>59</v>
      </c>
    </row>
    <row r="469" spans="1:7" ht="15.75" x14ac:dyDescent="0.25">
      <c r="A469" s="79" t="s">
        <v>645</v>
      </c>
      <c r="B469" s="79" t="s">
        <v>646</v>
      </c>
      <c r="C469" s="80" t="s">
        <v>195</v>
      </c>
      <c r="D469" s="80" t="s">
        <v>297</v>
      </c>
      <c r="E469" s="124">
        <v>67762</v>
      </c>
      <c r="F469" s="80"/>
      <c r="G469" s="80" t="s">
        <v>59</v>
      </c>
    </row>
    <row r="470" spans="1:7" ht="15.75" x14ac:dyDescent="0.25">
      <c r="A470" s="79" t="s">
        <v>759</v>
      </c>
      <c r="B470" s="79" t="s">
        <v>5875</v>
      </c>
      <c r="C470" s="80" t="s">
        <v>195</v>
      </c>
      <c r="D470" s="80" t="s">
        <v>463</v>
      </c>
      <c r="E470" s="124">
        <v>67680</v>
      </c>
      <c r="F470" s="76"/>
      <c r="G470" s="80" t="s">
        <v>59</v>
      </c>
    </row>
    <row r="471" spans="1:7" ht="15.75" x14ac:dyDescent="0.25">
      <c r="A471" s="79" t="s">
        <v>3973</v>
      </c>
      <c r="B471" s="79" t="s">
        <v>5876</v>
      </c>
      <c r="C471" s="80" t="s">
        <v>1027</v>
      </c>
      <c r="D471" s="80" t="s">
        <v>53</v>
      </c>
      <c r="E471" s="124">
        <v>67670</v>
      </c>
      <c r="F471" s="80"/>
      <c r="G471" s="80" t="s">
        <v>14</v>
      </c>
    </row>
    <row r="472" spans="1:7" ht="15.75" x14ac:dyDescent="0.25">
      <c r="A472" s="79" t="s">
        <v>1208</v>
      </c>
      <c r="B472" s="79" t="s">
        <v>5877</v>
      </c>
      <c r="C472" s="80" t="s">
        <v>853</v>
      </c>
      <c r="D472" s="80" t="s">
        <v>53</v>
      </c>
      <c r="E472" s="124">
        <v>67670</v>
      </c>
      <c r="F472" s="76"/>
      <c r="G472" s="80" t="s">
        <v>14</v>
      </c>
    </row>
    <row r="473" spans="1:7" ht="15.75" x14ac:dyDescent="0.25">
      <c r="A473" s="86" t="s">
        <v>5878</v>
      </c>
      <c r="B473" s="86" t="s">
        <v>4702</v>
      </c>
      <c r="C473" s="76" t="s">
        <v>195</v>
      </c>
      <c r="D473" s="76" t="s">
        <v>501</v>
      </c>
      <c r="E473" s="125">
        <v>67631</v>
      </c>
      <c r="F473" s="76"/>
      <c r="G473" s="76" t="s">
        <v>59</v>
      </c>
    </row>
    <row r="474" spans="1:7" ht="15.75" x14ac:dyDescent="0.25">
      <c r="A474" s="79" t="s">
        <v>1209</v>
      </c>
      <c r="B474" s="79" t="s">
        <v>5879</v>
      </c>
      <c r="C474" s="80" t="s">
        <v>5880</v>
      </c>
      <c r="D474" s="80" t="s">
        <v>5881</v>
      </c>
      <c r="E474" s="124">
        <v>67567</v>
      </c>
      <c r="F474" s="76"/>
      <c r="G474" s="80" t="s">
        <v>14</v>
      </c>
    </row>
    <row r="475" spans="1:7" ht="15.75" x14ac:dyDescent="0.25">
      <c r="A475" s="79" t="s">
        <v>924</v>
      </c>
      <c r="B475" s="79" t="s">
        <v>5882</v>
      </c>
      <c r="C475" s="80" t="s">
        <v>5883</v>
      </c>
      <c r="D475" s="80" t="s">
        <v>163</v>
      </c>
      <c r="E475" s="124">
        <v>67422</v>
      </c>
      <c r="F475" s="80"/>
      <c r="G475" s="80" t="s">
        <v>14</v>
      </c>
    </row>
    <row r="476" spans="1:7" ht="15.75" x14ac:dyDescent="0.25">
      <c r="A476" s="79" t="s">
        <v>1708</v>
      </c>
      <c r="B476" s="79" t="s">
        <v>1709</v>
      </c>
      <c r="C476" s="80" t="s">
        <v>3098</v>
      </c>
      <c r="D476" s="80" t="s">
        <v>4481</v>
      </c>
      <c r="E476" s="124">
        <v>67317</v>
      </c>
      <c r="F476" s="119">
        <v>3000</v>
      </c>
      <c r="G476" s="80" t="s">
        <v>59</v>
      </c>
    </row>
    <row r="477" spans="1:7" ht="15.75" x14ac:dyDescent="0.25">
      <c r="A477" s="79" t="s">
        <v>1233</v>
      </c>
      <c r="B477" s="79" t="s">
        <v>5884</v>
      </c>
      <c r="C477" s="80" t="s">
        <v>5885</v>
      </c>
      <c r="D477" s="80" t="s">
        <v>141</v>
      </c>
      <c r="E477" s="124">
        <v>67298.720000000001</v>
      </c>
      <c r="F477" s="76"/>
      <c r="G477" s="80" t="s">
        <v>14</v>
      </c>
    </row>
    <row r="478" spans="1:7" ht="15.75" x14ac:dyDescent="0.25">
      <c r="A478" s="79" t="s">
        <v>912</v>
      </c>
      <c r="B478" s="79" t="s">
        <v>5358</v>
      </c>
      <c r="C478" s="80" t="s">
        <v>913</v>
      </c>
      <c r="D478" s="80" t="s">
        <v>120</v>
      </c>
      <c r="E478" s="124">
        <v>67253</v>
      </c>
      <c r="F478" s="76"/>
      <c r="G478" s="80" t="s">
        <v>14</v>
      </c>
    </row>
    <row r="479" spans="1:7" ht="15.75" x14ac:dyDescent="0.25">
      <c r="A479" s="79" t="s">
        <v>692</v>
      </c>
      <c r="B479" s="79" t="s">
        <v>5886</v>
      </c>
      <c r="C479" s="80" t="s">
        <v>1266</v>
      </c>
      <c r="D479" s="80" t="s">
        <v>694</v>
      </c>
      <c r="E479" s="124">
        <v>67152</v>
      </c>
      <c r="F479" s="76"/>
      <c r="G479" s="80" t="s">
        <v>14</v>
      </c>
    </row>
    <row r="480" spans="1:7" ht="15.75" x14ac:dyDescent="0.25">
      <c r="A480" s="79" t="s">
        <v>1244</v>
      </c>
      <c r="B480" s="79" t="s">
        <v>5419</v>
      </c>
      <c r="C480" s="80" t="s">
        <v>1245</v>
      </c>
      <c r="D480" s="80" t="s">
        <v>5887</v>
      </c>
      <c r="E480" s="124">
        <v>67151</v>
      </c>
      <c r="F480" s="80"/>
      <c r="G480" s="80" t="s">
        <v>14</v>
      </c>
    </row>
    <row r="481" spans="1:7" ht="15.75" x14ac:dyDescent="0.25">
      <c r="A481" s="79" t="s">
        <v>1009</v>
      </c>
      <c r="B481" s="79" t="s">
        <v>5888</v>
      </c>
      <c r="C481" s="80" t="s">
        <v>195</v>
      </c>
      <c r="D481" s="80" t="s">
        <v>459</v>
      </c>
      <c r="E481" s="124">
        <v>67079</v>
      </c>
      <c r="F481" s="76"/>
      <c r="G481" s="80" t="s">
        <v>59</v>
      </c>
    </row>
    <row r="482" spans="1:7" ht="15.75" x14ac:dyDescent="0.25">
      <c r="A482" s="79" t="s">
        <v>751</v>
      </c>
      <c r="B482" s="79" t="s">
        <v>5889</v>
      </c>
      <c r="C482" s="80" t="s">
        <v>195</v>
      </c>
      <c r="D482" s="80" t="s">
        <v>189</v>
      </c>
      <c r="E482" s="124">
        <v>67020</v>
      </c>
      <c r="F482" s="76"/>
      <c r="G482" s="80" t="s">
        <v>59</v>
      </c>
    </row>
    <row r="483" spans="1:7" ht="15.75" x14ac:dyDescent="0.25">
      <c r="A483" s="79" t="s">
        <v>5890</v>
      </c>
      <c r="B483" s="79" t="s">
        <v>5891</v>
      </c>
      <c r="C483" s="80" t="s">
        <v>195</v>
      </c>
      <c r="D483" s="80" t="s">
        <v>297</v>
      </c>
      <c r="E483" s="124">
        <v>66988</v>
      </c>
      <c r="F483" s="76"/>
      <c r="G483" s="80" t="s">
        <v>59</v>
      </c>
    </row>
    <row r="484" spans="1:7" ht="15.75" x14ac:dyDescent="0.25">
      <c r="A484" s="79" t="s">
        <v>3920</v>
      </c>
      <c r="B484" s="79" t="s">
        <v>5892</v>
      </c>
      <c r="C484" s="80" t="s">
        <v>5893</v>
      </c>
      <c r="D484" s="80" t="s">
        <v>5637</v>
      </c>
      <c r="E484" s="124">
        <v>66867</v>
      </c>
      <c r="F484" s="76"/>
      <c r="G484" s="80" t="s">
        <v>59</v>
      </c>
    </row>
    <row r="485" spans="1:7" ht="15.75" x14ac:dyDescent="0.25">
      <c r="A485" s="79" t="s">
        <v>1051</v>
      </c>
      <c r="B485" s="79" t="s">
        <v>5894</v>
      </c>
      <c r="C485" s="80" t="s">
        <v>195</v>
      </c>
      <c r="D485" s="80" t="s">
        <v>766</v>
      </c>
      <c r="E485" s="124">
        <v>66821</v>
      </c>
      <c r="F485" s="76"/>
      <c r="G485" s="80" t="s">
        <v>59</v>
      </c>
    </row>
    <row r="486" spans="1:7" ht="15.75" x14ac:dyDescent="0.25">
      <c r="A486" s="79" t="s">
        <v>1023</v>
      </c>
      <c r="B486" s="79" t="s">
        <v>5895</v>
      </c>
      <c r="C486" s="80" t="s">
        <v>195</v>
      </c>
      <c r="D486" s="80" t="s">
        <v>508</v>
      </c>
      <c r="E486" s="124">
        <v>66817</v>
      </c>
      <c r="F486" s="76"/>
      <c r="G486" s="80" t="s">
        <v>59</v>
      </c>
    </row>
    <row r="487" spans="1:7" ht="15.75" x14ac:dyDescent="0.25">
      <c r="A487" s="79" t="s">
        <v>720</v>
      </c>
      <c r="B487" s="79" t="s">
        <v>5896</v>
      </c>
      <c r="C487" s="80" t="s">
        <v>195</v>
      </c>
      <c r="D487" s="80" t="s">
        <v>380</v>
      </c>
      <c r="E487" s="124">
        <v>66786</v>
      </c>
      <c r="F487" s="76"/>
      <c r="G487" s="80" t="s">
        <v>59</v>
      </c>
    </row>
    <row r="488" spans="1:7" ht="15.75" x14ac:dyDescent="0.25">
      <c r="A488" s="79" t="s">
        <v>2479</v>
      </c>
      <c r="B488" s="79" t="s">
        <v>5897</v>
      </c>
      <c r="C488" s="80" t="s">
        <v>195</v>
      </c>
      <c r="D488" s="80" t="s">
        <v>373</v>
      </c>
      <c r="E488" s="124">
        <v>66760</v>
      </c>
      <c r="F488" s="76"/>
      <c r="G488" s="80" t="s">
        <v>59</v>
      </c>
    </row>
    <row r="489" spans="1:7" ht="15.75" x14ac:dyDescent="0.25">
      <c r="A489" s="79" t="s">
        <v>209</v>
      </c>
      <c r="B489" s="79" t="s">
        <v>5898</v>
      </c>
      <c r="C489" s="80" t="s">
        <v>5899</v>
      </c>
      <c r="D489" s="80" t="s">
        <v>120</v>
      </c>
      <c r="E489" s="124">
        <v>66757</v>
      </c>
      <c r="F489" s="119">
        <v>4500</v>
      </c>
      <c r="G489" s="80" t="s">
        <v>14</v>
      </c>
    </row>
    <row r="490" spans="1:7" ht="15.75" x14ac:dyDescent="0.25">
      <c r="A490" s="79" t="s">
        <v>303</v>
      </c>
      <c r="B490" s="79" t="s">
        <v>5900</v>
      </c>
      <c r="C490" s="80" t="s">
        <v>1267</v>
      </c>
      <c r="D490" s="80" t="s">
        <v>658</v>
      </c>
      <c r="E490" s="124">
        <v>66656</v>
      </c>
      <c r="F490" s="76"/>
      <c r="G490" s="80" t="s">
        <v>14</v>
      </c>
    </row>
    <row r="491" spans="1:7" ht="15.75" x14ac:dyDescent="0.25">
      <c r="A491" s="79" t="s">
        <v>3945</v>
      </c>
      <c r="B491" s="79" t="s">
        <v>5564</v>
      </c>
      <c r="C491" s="80" t="s">
        <v>1055</v>
      </c>
      <c r="D491" s="80" t="s">
        <v>1889</v>
      </c>
      <c r="E491" s="124">
        <v>66635</v>
      </c>
      <c r="F491" s="76"/>
      <c r="G491" s="80" t="s">
        <v>14</v>
      </c>
    </row>
    <row r="492" spans="1:7" ht="15.75" x14ac:dyDescent="0.25">
      <c r="A492" s="79" t="s">
        <v>1277</v>
      </c>
      <c r="B492" s="79" t="s">
        <v>5901</v>
      </c>
      <c r="C492" s="80" t="s">
        <v>1278</v>
      </c>
      <c r="D492" s="80" t="s">
        <v>1279</v>
      </c>
      <c r="E492" s="124">
        <v>66489</v>
      </c>
      <c r="F492" s="76"/>
      <c r="G492" s="80" t="s">
        <v>14</v>
      </c>
    </row>
    <row r="493" spans="1:7" ht="15.75" x14ac:dyDescent="0.25">
      <c r="A493" s="79" t="s">
        <v>580</v>
      </c>
      <c r="B493" s="79" t="s">
        <v>5419</v>
      </c>
      <c r="C493" s="80" t="s">
        <v>5902</v>
      </c>
      <c r="D493" s="80" t="s">
        <v>2014</v>
      </c>
      <c r="E493" s="124">
        <v>66281</v>
      </c>
      <c r="F493" s="76"/>
      <c r="G493" s="80" t="s">
        <v>14</v>
      </c>
    </row>
    <row r="494" spans="1:7" ht="15.75" x14ac:dyDescent="0.25">
      <c r="A494" s="79" t="s">
        <v>967</v>
      </c>
      <c r="B494" s="79" t="s">
        <v>5903</v>
      </c>
      <c r="C494" s="80" t="s">
        <v>195</v>
      </c>
      <c r="D494" s="80" t="s">
        <v>270</v>
      </c>
      <c r="E494" s="124">
        <v>66270</v>
      </c>
      <c r="F494" s="76"/>
      <c r="G494" s="80" t="s">
        <v>59</v>
      </c>
    </row>
    <row r="495" spans="1:7" ht="15.75" x14ac:dyDescent="0.25">
      <c r="A495" s="79" t="s">
        <v>97</v>
      </c>
      <c r="B495" s="79" t="s">
        <v>5904</v>
      </c>
      <c r="C495" s="80" t="s">
        <v>1266</v>
      </c>
      <c r="D495" s="80" t="s">
        <v>505</v>
      </c>
      <c r="E495" s="124">
        <v>66233</v>
      </c>
      <c r="F495" s="119">
        <v>5000</v>
      </c>
      <c r="G495" s="80" t="s">
        <v>14</v>
      </c>
    </row>
    <row r="496" spans="1:7" ht="15.75" x14ac:dyDescent="0.25">
      <c r="A496" s="79" t="s">
        <v>5905</v>
      </c>
      <c r="B496" s="79" t="s">
        <v>5906</v>
      </c>
      <c r="C496" s="80" t="s">
        <v>5907</v>
      </c>
      <c r="D496" s="80" t="s">
        <v>5365</v>
      </c>
      <c r="E496" s="124">
        <v>66222</v>
      </c>
      <c r="F496" s="76"/>
      <c r="G496" s="80" t="s">
        <v>14</v>
      </c>
    </row>
    <row r="497" spans="1:7" ht="15.75" x14ac:dyDescent="0.25">
      <c r="A497" s="79" t="s">
        <v>580</v>
      </c>
      <c r="B497" s="79" t="s">
        <v>5908</v>
      </c>
      <c r="C497" s="80" t="s">
        <v>195</v>
      </c>
      <c r="D497" s="80" t="s">
        <v>514</v>
      </c>
      <c r="E497" s="124">
        <v>66151</v>
      </c>
      <c r="F497" s="76"/>
      <c r="G497" s="80" t="s">
        <v>59</v>
      </c>
    </row>
    <row r="498" spans="1:7" ht="15.75" x14ac:dyDescent="0.25">
      <c r="A498" s="79" t="s">
        <v>1024</v>
      </c>
      <c r="B498" s="79" t="s">
        <v>5909</v>
      </c>
      <c r="C498" s="80" t="s">
        <v>195</v>
      </c>
      <c r="D498" s="80" t="s">
        <v>5668</v>
      </c>
      <c r="E498" s="124">
        <v>66087</v>
      </c>
      <c r="F498" s="76"/>
      <c r="G498" s="80" t="s">
        <v>59</v>
      </c>
    </row>
    <row r="499" spans="1:7" ht="15.75" x14ac:dyDescent="0.25">
      <c r="A499" s="79" t="s">
        <v>952</v>
      </c>
      <c r="B499" s="79" t="s">
        <v>5910</v>
      </c>
      <c r="C499" s="80" t="s">
        <v>195</v>
      </c>
      <c r="D499" s="80" t="s">
        <v>93</v>
      </c>
      <c r="E499" s="124">
        <v>66034</v>
      </c>
      <c r="F499" s="76"/>
      <c r="G499" s="80" t="s">
        <v>59</v>
      </c>
    </row>
    <row r="500" spans="1:7" ht="15.75" x14ac:dyDescent="0.25">
      <c r="A500" s="79" t="s">
        <v>882</v>
      </c>
      <c r="B500" s="79" t="s">
        <v>5911</v>
      </c>
      <c r="C500" s="80" t="s">
        <v>195</v>
      </c>
      <c r="D500" s="80" t="s">
        <v>463</v>
      </c>
      <c r="E500" s="124">
        <v>66023</v>
      </c>
      <c r="F500" s="76"/>
      <c r="G500" s="80" t="s">
        <v>59</v>
      </c>
    </row>
    <row r="501" spans="1:7" ht="15.75" x14ac:dyDescent="0.25">
      <c r="A501" s="79" t="s">
        <v>3557</v>
      </c>
      <c r="B501" s="79" t="s">
        <v>5912</v>
      </c>
      <c r="C501" s="80" t="s">
        <v>5913</v>
      </c>
      <c r="D501" s="80" t="s">
        <v>5668</v>
      </c>
      <c r="E501" s="124">
        <v>65904</v>
      </c>
      <c r="F501" s="76"/>
      <c r="G501" s="80" t="s">
        <v>59</v>
      </c>
    </row>
    <row r="502" spans="1:7" ht="15.75" x14ac:dyDescent="0.25">
      <c r="A502" s="79" t="s">
        <v>3544</v>
      </c>
      <c r="B502" s="79" t="s">
        <v>5914</v>
      </c>
      <c r="C502" s="80" t="s">
        <v>195</v>
      </c>
      <c r="D502" s="80" t="s">
        <v>5703</v>
      </c>
      <c r="E502" s="124">
        <v>65869</v>
      </c>
      <c r="F502" s="76"/>
      <c r="G502" s="80" t="s">
        <v>59</v>
      </c>
    </row>
    <row r="503" spans="1:7" ht="15.75" x14ac:dyDescent="0.25">
      <c r="A503" s="79" t="s">
        <v>1038</v>
      </c>
      <c r="B503" s="79" t="s">
        <v>1039</v>
      </c>
      <c r="C503" s="80" t="s">
        <v>195</v>
      </c>
      <c r="D503" s="80" t="s">
        <v>5637</v>
      </c>
      <c r="E503" s="124">
        <v>65864</v>
      </c>
      <c r="F503" s="76"/>
      <c r="G503" s="80" t="s">
        <v>59</v>
      </c>
    </row>
    <row r="504" spans="1:7" ht="15.75" x14ac:dyDescent="0.25">
      <c r="A504" s="79" t="s">
        <v>952</v>
      </c>
      <c r="B504" s="79" t="s">
        <v>5915</v>
      </c>
      <c r="C504" s="80" t="s">
        <v>5916</v>
      </c>
      <c r="D504" s="80" t="s">
        <v>5917</v>
      </c>
      <c r="E504" s="124">
        <v>65799</v>
      </c>
      <c r="F504" s="76"/>
      <c r="G504" s="80" t="s">
        <v>14</v>
      </c>
    </row>
    <row r="505" spans="1:7" ht="15.75" x14ac:dyDescent="0.25">
      <c r="A505" s="79" t="s">
        <v>4331</v>
      </c>
      <c r="B505" s="79" t="s">
        <v>5918</v>
      </c>
      <c r="C505" s="80" t="s">
        <v>195</v>
      </c>
      <c r="D505" s="80" t="s">
        <v>93</v>
      </c>
      <c r="E505" s="124">
        <v>65773</v>
      </c>
      <c r="F505" s="76"/>
      <c r="G505" s="80" t="s">
        <v>59</v>
      </c>
    </row>
    <row r="506" spans="1:7" ht="15.75" x14ac:dyDescent="0.25">
      <c r="A506" s="79" t="s">
        <v>1251</v>
      </c>
      <c r="B506" s="79" t="s">
        <v>5919</v>
      </c>
      <c r="C506" s="80" t="s">
        <v>5920</v>
      </c>
      <c r="D506" s="80" t="s">
        <v>4652</v>
      </c>
      <c r="E506" s="124">
        <v>65759</v>
      </c>
      <c r="F506" s="76"/>
      <c r="G506" s="80" t="s">
        <v>14</v>
      </c>
    </row>
    <row r="507" spans="1:7" ht="15.75" x14ac:dyDescent="0.25">
      <c r="A507" s="79" t="s">
        <v>756</v>
      </c>
      <c r="B507" s="79" t="s">
        <v>5921</v>
      </c>
      <c r="C507" s="80" t="s">
        <v>195</v>
      </c>
      <c r="D507" s="80" t="s">
        <v>57</v>
      </c>
      <c r="E507" s="124">
        <v>65725</v>
      </c>
      <c r="F507" s="76"/>
      <c r="G507" s="80" t="s">
        <v>59</v>
      </c>
    </row>
    <row r="508" spans="1:7" ht="15.75" x14ac:dyDescent="0.25">
      <c r="A508" s="79" t="s">
        <v>987</v>
      </c>
      <c r="B508" s="79" t="s">
        <v>5922</v>
      </c>
      <c r="C508" s="80" t="s">
        <v>195</v>
      </c>
      <c r="D508" s="80" t="s">
        <v>514</v>
      </c>
      <c r="E508" s="124">
        <v>65724</v>
      </c>
      <c r="F508" s="76"/>
      <c r="G508" s="80" t="s">
        <v>59</v>
      </c>
    </row>
    <row r="509" spans="1:7" ht="15.75" x14ac:dyDescent="0.25">
      <c r="A509" s="79" t="s">
        <v>5923</v>
      </c>
      <c r="B509" s="79" t="s">
        <v>5924</v>
      </c>
      <c r="C509" s="80" t="s">
        <v>5925</v>
      </c>
      <c r="D509" s="80" t="s">
        <v>570</v>
      </c>
      <c r="E509" s="124">
        <v>65654</v>
      </c>
      <c r="F509" s="76"/>
      <c r="G509" s="80" t="s">
        <v>14</v>
      </c>
    </row>
    <row r="510" spans="1:7" ht="15.75" x14ac:dyDescent="0.25">
      <c r="A510" s="79" t="s">
        <v>995</v>
      </c>
      <c r="B510" s="79" t="s">
        <v>5926</v>
      </c>
      <c r="C510" s="80" t="s">
        <v>5927</v>
      </c>
      <c r="D510" s="80" t="s">
        <v>53</v>
      </c>
      <c r="E510" s="124">
        <v>65650</v>
      </c>
      <c r="F510" s="76"/>
      <c r="G510" s="80" t="s">
        <v>14</v>
      </c>
    </row>
    <row r="511" spans="1:7" ht="15.75" x14ac:dyDescent="0.25">
      <c r="A511" s="79" t="s">
        <v>4868</v>
      </c>
      <c r="B511" s="79" t="s">
        <v>5928</v>
      </c>
      <c r="C511" s="80" t="s">
        <v>2746</v>
      </c>
      <c r="D511" s="80" t="s">
        <v>89</v>
      </c>
      <c r="E511" s="124">
        <v>65650</v>
      </c>
      <c r="F511" s="76"/>
      <c r="G511" s="80" t="s">
        <v>14</v>
      </c>
    </row>
    <row r="512" spans="1:7" ht="15.75" x14ac:dyDescent="0.25">
      <c r="A512" s="79" t="s">
        <v>1310</v>
      </c>
      <c r="B512" s="79" t="s">
        <v>5929</v>
      </c>
      <c r="C512" s="80" t="s">
        <v>5930</v>
      </c>
      <c r="D512" s="80" t="s">
        <v>706</v>
      </c>
      <c r="E512" s="124">
        <v>65650</v>
      </c>
      <c r="F512" s="76"/>
      <c r="G512" s="80" t="s">
        <v>14</v>
      </c>
    </row>
    <row r="513" spans="1:7" ht="15.75" x14ac:dyDescent="0.25">
      <c r="A513" s="79" t="s">
        <v>1879</v>
      </c>
      <c r="B513" s="79" t="s">
        <v>1484</v>
      </c>
      <c r="C513" s="80" t="s">
        <v>195</v>
      </c>
      <c r="D513" s="80" t="s">
        <v>392</v>
      </c>
      <c r="E513" s="124">
        <v>65615</v>
      </c>
      <c r="F513" s="76"/>
      <c r="G513" s="80" t="s">
        <v>59</v>
      </c>
    </row>
    <row r="514" spans="1:7" ht="15.75" x14ac:dyDescent="0.25">
      <c r="A514" s="79" t="s">
        <v>698</v>
      </c>
      <c r="B514" s="79" t="s">
        <v>5931</v>
      </c>
      <c r="C514" s="80" t="s">
        <v>359</v>
      </c>
      <c r="D514" s="80" t="s">
        <v>5471</v>
      </c>
      <c r="E514" s="124">
        <v>65611</v>
      </c>
      <c r="F514" s="76"/>
      <c r="G514" s="80" t="s">
        <v>14</v>
      </c>
    </row>
    <row r="515" spans="1:7" ht="15.75" x14ac:dyDescent="0.25">
      <c r="A515" s="79" t="s">
        <v>921</v>
      </c>
      <c r="B515" s="79" t="s">
        <v>5932</v>
      </c>
      <c r="C515" s="80" t="s">
        <v>5933</v>
      </c>
      <c r="D515" s="80" t="s">
        <v>93</v>
      </c>
      <c r="E515" s="124">
        <v>65481</v>
      </c>
      <c r="F515" s="119">
        <v>2000</v>
      </c>
      <c r="G515" s="80" t="s">
        <v>14</v>
      </c>
    </row>
    <row r="516" spans="1:7" ht="15.75" x14ac:dyDescent="0.25">
      <c r="A516" s="79" t="s">
        <v>165</v>
      </c>
      <c r="B516" s="79" t="s">
        <v>5934</v>
      </c>
      <c r="C516" s="80" t="s">
        <v>5935</v>
      </c>
      <c r="D516" s="80" t="s">
        <v>706</v>
      </c>
      <c r="E516" s="124">
        <v>65386.75</v>
      </c>
      <c r="F516" s="76"/>
      <c r="G516" s="80" t="s">
        <v>14</v>
      </c>
    </row>
    <row r="517" spans="1:7" ht="15.75" x14ac:dyDescent="0.25">
      <c r="A517" s="79" t="s">
        <v>1351</v>
      </c>
      <c r="B517" s="79" t="s">
        <v>5936</v>
      </c>
      <c r="C517" s="80" t="s">
        <v>5937</v>
      </c>
      <c r="D517" s="80" t="s">
        <v>450</v>
      </c>
      <c r="E517" s="124">
        <v>65374</v>
      </c>
      <c r="F517" s="119">
        <v>3300</v>
      </c>
      <c r="G517" s="80" t="s">
        <v>59</v>
      </c>
    </row>
    <row r="518" spans="1:7" ht="15.75" x14ac:dyDescent="0.25">
      <c r="A518" s="79" t="s">
        <v>1212</v>
      </c>
      <c r="B518" s="79" t="s">
        <v>5938</v>
      </c>
      <c r="C518" s="80" t="s">
        <v>195</v>
      </c>
      <c r="D518" s="80" t="s">
        <v>5668</v>
      </c>
      <c r="E518" s="124">
        <v>65245</v>
      </c>
      <c r="F518" s="76"/>
      <c r="G518" s="80" t="s">
        <v>59</v>
      </c>
    </row>
    <row r="519" spans="1:7" ht="15.75" x14ac:dyDescent="0.25">
      <c r="A519" s="79" t="s">
        <v>3572</v>
      </c>
      <c r="B519" s="79" t="s">
        <v>5939</v>
      </c>
      <c r="C519" s="80" t="s">
        <v>3573</v>
      </c>
      <c r="D519" s="80" t="s">
        <v>93</v>
      </c>
      <c r="E519" s="124">
        <v>65210</v>
      </c>
      <c r="F519" s="76"/>
      <c r="G519" s="80" t="s">
        <v>14</v>
      </c>
    </row>
    <row r="520" spans="1:7" ht="15.75" x14ac:dyDescent="0.25">
      <c r="A520" s="79" t="s">
        <v>488</v>
      </c>
      <c r="B520" s="79" t="s">
        <v>4675</v>
      </c>
      <c r="C520" s="80" t="s">
        <v>195</v>
      </c>
      <c r="D520" s="80" t="s">
        <v>463</v>
      </c>
      <c r="E520" s="124">
        <v>65148</v>
      </c>
      <c r="F520" s="76"/>
      <c r="G520" s="80" t="s">
        <v>59</v>
      </c>
    </row>
    <row r="521" spans="1:7" ht="15.75" x14ac:dyDescent="0.25">
      <c r="A521" s="79" t="s">
        <v>763</v>
      </c>
      <c r="B521" s="79" t="s">
        <v>5940</v>
      </c>
      <c r="C521" s="80" t="s">
        <v>5941</v>
      </c>
      <c r="D521" s="80" t="s">
        <v>766</v>
      </c>
      <c r="E521" s="124">
        <v>65136</v>
      </c>
      <c r="F521" s="119">
        <v>2000</v>
      </c>
      <c r="G521" s="80" t="s">
        <v>59</v>
      </c>
    </row>
    <row r="522" spans="1:7" ht="15.75" x14ac:dyDescent="0.25">
      <c r="A522" s="79" t="s">
        <v>3103</v>
      </c>
      <c r="B522" s="79" t="s">
        <v>5942</v>
      </c>
      <c r="C522" s="80" t="s">
        <v>195</v>
      </c>
      <c r="D522" s="80" t="s">
        <v>93</v>
      </c>
      <c r="E522" s="124">
        <v>65073</v>
      </c>
      <c r="F522" s="76"/>
      <c r="G522" s="80" t="s">
        <v>59</v>
      </c>
    </row>
    <row r="523" spans="1:7" ht="15.75" x14ac:dyDescent="0.25">
      <c r="A523" s="79" t="s">
        <v>935</v>
      </c>
      <c r="B523" s="79" t="s">
        <v>5943</v>
      </c>
      <c r="C523" s="80" t="s">
        <v>195</v>
      </c>
      <c r="D523" s="80" t="s">
        <v>297</v>
      </c>
      <c r="E523" s="124">
        <v>65042</v>
      </c>
      <c r="F523" s="76"/>
      <c r="G523" s="80" t="s">
        <v>59</v>
      </c>
    </row>
    <row r="524" spans="1:7" ht="15.75" x14ac:dyDescent="0.25">
      <c r="A524" s="79" t="s">
        <v>4822</v>
      </c>
      <c r="B524" s="79" t="s">
        <v>5944</v>
      </c>
      <c r="C524" s="80" t="s">
        <v>5945</v>
      </c>
      <c r="D524" s="80" t="s">
        <v>5365</v>
      </c>
      <c r="E524" s="124">
        <v>65017</v>
      </c>
      <c r="F524" s="76"/>
      <c r="G524" s="80" t="s">
        <v>14</v>
      </c>
    </row>
    <row r="525" spans="1:7" ht="15.75" x14ac:dyDescent="0.25">
      <c r="A525" s="79" t="s">
        <v>2685</v>
      </c>
      <c r="B525" s="79" t="s">
        <v>5946</v>
      </c>
      <c r="C525" s="80" t="s">
        <v>5947</v>
      </c>
      <c r="D525" s="80" t="s">
        <v>1281</v>
      </c>
      <c r="E525" s="124">
        <v>64974</v>
      </c>
      <c r="F525" s="76"/>
      <c r="G525" s="80" t="s">
        <v>59</v>
      </c>
    </row>
    <row r="526" spans="1:7" ht="15.75" x14ac:dyDescent="0.25">
      <c r="A526" s="79" t="s">
        <v>982</v>
      </c>
      <c r="B526" s="79" t="s">
        <v>5948</v>
      </c>
      <c r="C526" s="80" t="s">
        <v>195</v>
      </c>
      <c r="D526" s="80" t="s">
        <v>270</v>
      </c>
      <c r="E526" s="124">
        <v>64973</v>
      </c>
      <c r="F526" s="76"/>
      <c r="G526" s="80" t="s">
        <v>59</v>
      </c>
    </row>
    <row r="527" spans="1:7" ht="15.75" x14ac:dyDescent="0.25">
      <c r="A527" s="79" t="s">
        <v>608</v>
      </c>
      <c r="B527" s="79" t="s">
        <v>5949</v>
      </c>
      <c r="C527" s="80" t="s">
        <v>1037</v>
      </c>
      <c r="D527" s="80" t="s">
        <v>740</v>
      </c>
      <c r="E527" s="124">
        <v>64930</v>
      </c>
      <c r="F527" s="119">
        <v>600</v>
      </c>
      <c r="G527" s="80" t="s">
        <v>14</v>
      </c>
    </row>
    <row r="528" spans="1:7" ht="15.75" x14ac:dyDescent="0.25">
      <c r="A528" s="79" t="s">
        <v>5950</v>
      </c>
      <c r="B528" s="79" t="s">
        <v>5951</v>
      </c>
      <c r="C528" s="80" t="s">
        <v>588</v>
      </c>
      <c r="D528" s="80" t="s">
        <v>814</v>
      </c>
      <c r="E528" s="124">
        <v>64909</v>
      </c>
      <c r="F528" s="76"/>
      <c r="G528" s="80" t="s">
        <v>59</v>
      </c>
    </row>
    <row r="529" spans="1:7" ht="15.75" x14ac:dyDescent="0.25">
      <c r="A529" s="79" t="s">
        <v>940</v>
      </c>
      <c r="B529" s="79" t="s">
        <v>941</v>
      </c>
      <c r="C529" s="80" t="s">
        <v>195</v>
      </c>
      <c r="D529" s="80" t="s">
        <v>208</v>
      </c>
      <c r="E529" s="124">
        <v>64902</v>
      </c>
      <c r="F529" s="76"/>
      <c r="G529" s="80" t="s">
        <v>59</v>
      </c>
    </row>
    <row r="530" spans="1:7" ht="15.75" x14ac:dyDescent="0.25">
      <c r="A530" s="79" t="s">
        <v>458</v>
      </c>
      <c r="B530" s="79" t="s">
        <v>5952</v>
      </c>
      <c r="C530" s="80" t="s">
        <v>1332</v>
      </c>
      <c r="D530" s="80" t="s">
        <v>189</v>
      </c>
      <c r="E530" s="124">
        <v>64869</v>
      </c>
      <c r="F530" s="76"/>
      <c r="G530" s="80" t="s">
        <v>14</v>
      </c>
    </row>
    <row r="531" spans="1:7" ht="15.75" x14ac:dyDescent="0.25">
      <c r="A531" s="79" t="s">
        <v>594</v>
      </c>
      <c r="B531" s="79" t="s">
        <v>5953</v>
      </c>
      <c r="C531" s="80" t="s">
        <v>5954</v>
      </c>
      <c r="D531" s="80" t="s">
        <v>120</v>
      </c>
      <c r="E531" s="124">
        <v>64802</v>
      </c>
      <c r="F531" s="119">
        <v>6500</v>
      </c>
      <c r="G531" s="80" t="s">
        <v>14</v>
      </c>
    </row>
    <row r="532" spans="1:7" ht="15.75" x14ac:dyDescent="0.25">
      <c r="A532" s="79" t="s">
        <v>104</v>
      </c>
      <c r="B532" s="79" t="s">
        <v>5370</v>
      </c>
      <c r="C532" s="80" t="s">
        <v>195</v>
      </c>
      <c r="D532" s="80" t="s">
        <v>5668</v>
      </c>
      <c r="E532" s="124">
        <v>64711</v>
      </c>
      <c r="F532" s="76"/>
      <c r="G532" s="80" t="s">
        <v>59</v>
      </c>
    </row>
    <row r="533" spans="1:7" ht="15.75" x14ac:dyDescent="0.25">
      <c r="A533" s="79" t="s">
        <v>1009</v>
      </c>
      <c r="B533" s="79" t="s">
        <v>5955</v>
      </c>
      <c r="C533" s="80" t="s">
        <v>195</v>
      </c>
      <c r="D533" s="80" t="s">
        <v>450</v>
      </c>
      <c r="E533" s="124">
        <v>64658</v>
      </c>
      <c r="F533" s="76"/>
      <c r="G533" s="80" t="s">
        <v>59</v>
      </c>
    </row>
    <row r="534" spans="1:7" ht="15.75" x14ac:dyDescent="0.25">
      <c r="A534" s="79" t="s">
        <v>3940</v>
      </c>
      <c r="B534" s="79" t="s">
        <v>5956</v>
      </c>
      <c r="C534" s="80" t="s">
        <v>3942</v>
      </c>
      <c r="D534" s="80" t="s">
        <v>309</v>
      </c>
      <c r="E534" s="124">
        <v>64640</v>
      </c>
      <c r="F534" s="76"/>
      <c r="G534" s="80" t="s">
        <v>14</v>
      </c>
    </row>
    <row r="535" spans="1:7" ht="15.75" x14ac:dyDescent="0.25">
      <c r="A535" s="79" t="s">
        <v>4329</v>
      </c>
      <c r="B535" s="79" t="s">
        <v>5957</v>
      </c>
      <c r="C535" s="80" t="s">
        <v>1037</v>
      </c>
      <c r="D535" s="80" t="s">
        <v>789</v>
      </c>
      <c r="E535" s="124">
        <v>64636</v>
      </c>
      <c r="F535" s="119">
        <v>5124</v>
      </c>
      <c r="G535" s="80" t="s">
        <v>14</v>
      </c>
    </row>
    <row r="536" spans="1:7" ht="15.75" x14ac:dyDescent="0.25">
      <c r="A536" s="79" t="s">
        <v>1028</v>
      </c>
      <c r="B536" s="79" t="s">
        <v>5958</v>
      </c>
      <c r="C536" s="80" t="s">
        <v>195</v>
      </c>
      <c r="D536" s="80" t="s">
        <v>189</v>
      </c>
      <c r="E536" s="124">
        <v>64608</v>
      </c>
      <c r="F536" s="76"/>
      <c r="G536" s="80" t="s">
        <v>59</v>
      </c>
    </row>
    <row r="537" spans="1:7" ht="15.75" x14ac:dyDescent="0.25">
      <c r="A537" s="79" t="s">
        <v>885</v>
      </c>
      <c r="B537" s="79" t="s">
        <v>5959</v>
      </c>
      <c r="C537" s="80" t="s">
        <v>56</v>
      </c>
      <c r="D537" s="80" t="s">
        <v>535</v>
      </c>
      <c r="E537" s="124">
        <v>64483</v>
      </c>
      <c r="F537" s="76"/>
      <c r="G537" s="80" t="s">
        <v>59</v>
      </c>
    </row>
    <row r="538" spans="1:7" ht="15.75" x14ac:dyDescent="0.25">
      <c r="A538" s="79" t="s">
        <v>1107</v>
      </c>
      <c r="B538" s="79" t="s">
        <v>5960</v>
      </c>
      <c r="C538" s="80" t="s">
        <v>195</v>
      </c>
      <c r="D538" s="80" t="s">
        <v>497</v>
      </c>
      <c r="E538" s="124">
        <v>64482</v>
      </c>
      <c r="F538" s="80"/>
      <c r="G538" s="80" t="s">
        <v>59</v>
      </c>
    </row>
    <row r="539" spans="1:7" ht="15.75" x14ac:dyDescent="0.25">
      <c r="A539" s="79" t="s">
        <v>830</v>
      </c>
      <c r="B539" s="79" t="s">
        <v>5951</v>
      </c>
      <c r="C539" s="80" t="s">
        <v>195</v>
      </c>
      <c r="D539" s="80" t="s">
        <v>535</v>
      </c>
      <c r="E539" s="124">
        <v>64438</v>
      </c>
      <c r="F539" s="76"/>
      <c r="G539" s="80" t="s">
        <v>59</v>
      </c>
    </row>
    <row r="540" spans="1:7" ht="15.75" x14ac:dyDescent="0.25">
      <c r="A540" s="79" t="s">
        <v>818</v>
      </c>
      <c r="B540" s="79" t="s">
        <v>819</v>
      </c>
      <c r="C540" s="80" t="s">
        <v>195</v>
      </c>
      <c r="D540" s="80" t="s">
        <v>459</v>
      </c>
      <c r="E540" s="124">
        <v>64401</v>
      </c>
      <c r="F540" s="76"/>
      <c r="G540" s="80" t="s">
        <v>59</v>
      </c>
    </row>
    <row r="541" spans="1:7" ht="15.75" x14ac:dyDescent="0.25">
      <c r="A541" s="79" t="s">
        <v>837</v>
      </c>
      <c r="B541" s="79" t="s">
        <v>5961</v>
      </c>
      <c r="C541" s="80" t="s">
        <v>5962</v>
      </c>
      <c r="D541" s="80" t="s">
        <v>3880</v>
      </c>
      <c r="E541" s="124">
        <v>64366</v>
      </c>
      <c r="F541" s="119">
        <v>3000</v>
      </c>
      <c r="G541" s="80" t="s">
        <v>59</v>
      </c>
    </row>
    <row r="542" spans="1:7" ht="15.75" x14ac:dyDescent="0.25">
      <c r="A542" s="79" t="s">
        <v>1296</v>
      </c>
      <c r="B542" s="79" t="s">
        <v>2147</v>
      </c>
      <c r="C542" s="80" t="s">
        <v>798</v>
      </c>
      <c r="D542" s="80" t="s">
        <v>53</v>
      </c>
      <c r="E542" s="124">
        <v>64293</v>
      </c>
      <c r="F542" s="76"/>
      <c r="G542" s="80" t="s">
        <v>14</v>
      </c>
    </row>
    <row r="543" spans="1:7" ht="15.75" x14ac:dyDescent="0.25">
      <c r="A543" s="79" t="s">
        <v>3038</v>
      </c>
      <c r="B543" s="79" t="s">
        <v>5963</v>
      </c>
      <c r="C543" s="80" t="s">
        <v>3980</v>
      </c>
      <c r="D543" s="80" t="s">
        <v>116</v>
      </c>
      <c r="E543" s="124">
        <v>64275</v>
      </c>
      <c r="F543" s="76"/>
      <c r="G543" s="80" t="s">
        <v>14</v>
      </c>
    </row>
    <row r="544" spans="1:7" ht="15.75" x14ac:dyDescent="0.25">
      <c r="A544" s="79" t="s">
        <v>986</v>
      </c>
      <c r="B544" s="79" t="s">
        <v>5964</v>
      </c>
      <c r="C544" s="80" t="s">
        <v>195</v>
      </c>
      <c r="D544" s="80" t="s">
        <v>258</v>
      </c>
      <c r="E544" s="124">
        <v>64253</v>
      </c>
      <c r="F544" s="76"/>
      <c r="G544" s="80" t="s">
        <v>59</v>
      </c>
    </row>
    <row r="545" spans="1:7" ht="15.75" x14ac:dyDescent="0.25">
      <c r="A545" s="79" t="s">
        <v>1120</v>
      </c>
      <c r="B545" s="79" t="s">
        <v>5965</v>
      </c>
      <c r="C545" s="80" t="s">
        <v>195</v>
      </c>
      <c r="D545" s="80" t="s">
        <v>373</v>
      </c>
      <c r="E545" s="124">
        <v>64201</v>
      </c>
      <c r="F545" s="76"/>
      <c r="G545" s="80" t="s">
        <v>59</v>
      </c>
    </row>
    <row r="546" spans="1:7" ht="15.75" x14ac:dyDescent="0.25">
      <c r="A546" s="79" t="s">
        <v>265</v>
      </c>
      <c r="B546" s="79" t="s">
        <v>5898</v>
      </c>
      <c r="C546" s="80" t="s">
        <v>4335</v>
      </c>
      <c r="D546" s="80" t="s">
        <v>120</v>
      </c>
      <c r="E546" s="124">
        <v>64196</v>
      </c>
      <c r="F546" s="76"/>
      <c r="G546" s="80" t="s">
        <v>14</v>
      </c>
    </row>
    <row r="547" spans="1:7" ht="15.75" x14ac:dyDescent="0.25">
      <c r="A547" s="79" t="s">
        <v>5966</v>
      </c>
      <c r="B547" s="79" t="s">
        <v>5967</v>
      </c>
      <c r="C547" s="80" t="s">
        <v>5968</v>
      </c>
      <c r="D547" s="80" t="s">
        <v>706</v>
      </c>
      <c r="E547" s="124">
        <v>64174</v>
      </c>
      <c r="F547" s="76"/>
      <c r="G547" s="80" t="s">
        <v>14</v>
      </c>
    </row>
    <row r="548" spans="1:7" ht="15.75" x14ac:dyDescent="0.25">
      <c r="A548" s="86" t="s">
        <v>4888</v>
      </c>
      <c r="B548" s="86" t="s">
        <v>5969</v>
      </c>
      <c r="C548" s="76" t="s">
        <v>195</v>
      </c>
      <c r="D548" s="76" t="s">
        <v>189</v>
      </c>
      <c r="E548" s="125">
        <v>64173</v>
      </c>
      <c r="F548" s="76"/>
      <c r="G548" s="76" t="s">
        <v>59</v>
      </c>
    </row>
    <row r="549" spans="1:7" ht="15.75" x14ac:dyDescent="0.25">
      <c r="A549" s="79" t="s">
        <v>1349</v>
      </c>
      <c r="B549" s="79" t="s">
        <v>5970</v>
      </c>
      <c r="C549" s="80" t="s">
        <v>1862</v>
      </c>
      <c r="D549" s="80" t="s">
        <v>53</v>
      </c>
      <c r="E549" s="124">
        <v>64135</v>
      </c>
      <c r="F549" s="76"/>
      <c r="G549" s="80" t="s">
        <v>14</v>
      </c>
    </row>
    <row r="550" spans="1:7" ht="15.75" x14ac:dyDescent="0.25">
      <c r="A550" s="86" t="s">
        <v>964</v>
      </c>
      <c r="B550" s="86" t="s">
        <v>965</v>
      </c>
      <c r="C550" s="76" t="s">
        <v>201</v>
      </c>
      <c r="D550" s="76" t="s">
        <v>297</v>
      </c>
      <c r="E550" s="125">
        <v>64119</v>
      </c>
      <c r="F550" s="76"/>
      <c r="G550" s="76" t="s">
        <v>59</v>
      </c>
    </row>
    <row r="551" spans="1:7" ht="15.75" x14ac:dyDescent="0.25">
      <c r="A551" s="79" t="s">
        <v>1584</v>
      </c>
      <c r="B551" s="79" t="s">
        <v>5971</v>
      </c>
      <c r="C551" s="80" t="s">
        <v>4327</v>
      </c>
      <c r="D551" s="80" t="s">
        <v>789</v>
      </c>
      <c r="E551" s="124">
        <v>64110</v>
      </c>
      <c r="F551" s="119">
        <v>5076</v>
      </c>
      <c r="G551" s="80" t="s">
        <v>14</v>
      </c>
    </row>
    <row r="552" spans="1:7" ht="15.75" x14ac:dyDescent="0.25">
      <c r="A552" s="79" t="s">
        <v>1073</v>
      </c>
      <c r="B552" s="79" t="s">
        <v>5972</v>
      </c>
      <c r="C552" s="80" t="s">
        <v>195</v>
      </c>
      <c r="D552" s="80" t="s">
        <v>57</v>
      </c>
      <c r="E552" s="124">
        <v>64097</v>
      </c>
      <c r="F552" s="76"/>
      <c r="G552" s="80" t="s">
        <v>59</v>
      </c>
    </row>
    <row r="553" spans="1:7" ht="15.75" x14ac:dyDescent="0.25">
      <c r="A553" s="79" t="s">
        <v>4891</v>
      </c>
      <c r="B553" s="79" t="s">
        <v>5973</v>
      </c>
      <c r="C553" s="80" t="s">
        <v>195</v>
      </c>
      <c r="D553" s="80" t="s">
        <v>410</v>
      </c>
      <c r="E553" s="124">
        <v>64093</v>
      </c>
      <c r="F553" s="76"/>
      <c r="G553" s="80" t="s">
        <v>59</v>
      </c>
    </row>
    <row r="554" spans="1:7" ht="15.75" x14ac:dyDescent="0.25">
      <c r="A554" s="79" t="s">
        <v>515</v>
      </c>
      <c r="B554" s="79" t="s">
        <v>516</v>
      </c>
      <c r="C554" s="80" t="s">
        <v>195</v>
      </c>
      <c r="D554" s="80" t="s">
        <v>497</v>
      </c>
      <c r="E554" s="124">
        <v>64007</v>
      </c>
      <c r="F554" s="76"/>
      <c r="G554" s="80" t="s">
        <v>59</v>
      </c>
    </row>
    <row r="555" spans="1:7" ht="15.75" x14ac:dyDescent="0.25">
      <c r="A555" s="79" t="s">
        <v>1098</v>
      </c>
      <c r="B555" s="79" t="s">
        <v>5695</v>
      </c>
      <c r="C555" s="80" t="s">
        <v>195</v>
      </c>
      <c r="D555" s="80" t="s">
        <v>221</v>
      </c>
      <c r="E555" s="124">
        <v>64004</v>
      </c>
      <c r="F555" s="80"/>
      <c r="G555" s="80" t="s">
        <v>59</v>
      </c>
    </row>
    <row r="556" spans="1:7" ht="15.75" x14ac:dyDescent="0.25">
      <c r="A556" s="79" t="s">
        <v>4525</v>
      </c>
      <c r="B556" s="79" t="s">
        <v>5473</v>
      </c>
      <c r="C556" s="80" t="s">
        <v>195</v>
      </c>
      <c r="D556" s="80" t="s">
        <v>497</v>
      </c>
      <c r="E556" s="124">
        <v>63938</v>
      </c>
      <c r="F556" s="76"/>
      <c r="G556" s="80" t="s">
        <v>59</v>
      </c>
    </row>
    <row r="557" spans="1:7" ht="15.75" x14ac:dyDescent="0.25">
      <c r="A557" s="79" t="s">
        <v>146</v>
      </c>
      <c r="B557" s="79" t="s">
        <v>5970</v>
      </c>
      <c r="C557" s="80" t="s">
        <v>5974</v>
      </c>
      <c r="D557" s="80" t="s">
        <v>1050</v>
      </c>
      <c r="E557" s="124">
        <v>63900</v>
      </c>
      <c r="F557" s="76"/>
      <c r="G557" s="80" t="s">
        <v>14</v>
      </c>
    </row>
    <row r="558" spans="1:7" ht="15.75" x14ac:dyDescent="0.25">
      <c r="A558" s="79" t="s">
        <v>5975</v>
      </c>
      <c r="B558" s="79" t="s">
        <v>5976</v>
      </c>
      <c r="C558" s="80" t="s">
        <v>5977</v>
      </c>
      <c r="D558" s="80" t="s">
        <v>5573</v>
      </c>
      <c r="E558" s="124">
        <v>63888</v>
      </c>
      <c r="F558" s="80"/>
      <c r="G558" s="80" t="s">
        <v>14</v>
      </c>
    </row>
    <row r="559" spans="1:7" ht="15.75" x14ac:dyDescent="0.25">
      <c r="A559" s="79" t="s">
        <v>804</v>
      </c>
      <c r="B559" s="79" t="s">
        <v>3970</v>
      </c>
      <c r="C559" s="80" t="s">
        <v>195</v>
      </c>
      <c r="D559" s="80" t="s">
        <v>211</v>
      </c>
      <c r="E559" s="124">
        <v>63835</v>
      </c>
      <c r="F559" s="76"/>
      <c r="G559" s="80" t="s">
        <v>59</v>
      </c>
    </row>
    <row r="560" spans="1:7" ht="15.75" x14ac:dyDescent="0.25">
      <c r="A560" s="79" t="s">
        <v>950</v>
      </c>
      <c r="B560" s="79" t="s">
        <v>5978</v>
      </c>
      <c r="C560" s="80" t="s">
        <v>195</v>
      </c>
      <c r="D560" s="80" t="s">
        <v>258</v>
      </c>
      <c r="E560" s="124">
        <v>63773</v>
      </c>
      <c r="F560" s="76"/>
      <c r="G560" s="80" t="s">
        <v>59</v>
      </c>
    </row>
    <row r="561" spans="1:7" ht="15.75" x14ac:dyDescent="0.25">
      <c r="A561" s="79" t="s">
        <v>968</v>
      </c>
      <c r="B561" s="79" t="s">
        <v>5979</v>
      </c>
      <c r="C561" s="80" t="s">
        <v>195</v>
      </c>
      <c r="D561" s="80" t="s">
        <v>3880</v>
      </c>
      <c r="E561" s="124">
        <v>63759</v>
      </c>
      <c r="F561" s="76"/>
      <c r="G561" s="80" t="s">
        <v>59</v>
      </c>
    </row>
    <row r="562" spans="1:7" ht="15.75" x14ac:dyDescent="0.25">
      <c r="A562" s="79" t="s">
        <v>708</v>
      </c>
      <c r="B562" s="79" t="s">
        <v>5980</v>
      </c>
      <c r="C562" s="80" t="s">
        <v>195</v>
      </c>
      <c r="D562" s="80" t="s">
        <v>5668</v>
      </c>
      <c r="E562" s="124">
        <v>63751</v>
      </c>
      <c r="F562" s="76"/>
      <c r="G562" s="80" t="s">
        <v>59</v>
      </c>
    </row>
    <row r="563" spans="1:7" ht="15.75" x14ac:dyDescent="0.25">
      <c r="A563" s="79" t="s">
        <v>4340</v>
      </c>
      <c r="B563" s="79" t="s">
        <v>5981</v>
      </c>
      <c r="C563" s="80" t="s">
        <v>195</v>
      </c>
      <c r="D563" s="80" t="s">
        <v>221</v>
      </c>
      <c r="E563" s="124">
        <v>63703</v>
      </c>
      <c r="F563" s="76"/>
      <c r="G563" s="80" t="s">
        <v>59</v>
      </c>
    </row>
    <row r="564" spans="1:7" ht="15.75" x14ac:dyDescent="0.25">
      <c r="A564" s="86" t="s">
        <v>1159</v>
      </c>
      <c r="B564" s="86" t="s">
        <v>5982</v>
      </c>
      <c r="C564" s="76" t="s">
        <v>195</v>
      </c>
      <c r="D564" s="76" t="s">
        <v>5703</v>
      </c>
      <c r="E564" s="125">
        <v>63691</v>
      </c>
      <c r="F564" s="76"/>
      <c r="G564" s="76" t="s">
        <v>59</v>
      </c>
    </row>
    <row r="565" spans="1:7" ht="15.75" x14ac:dyDescent="0.25">
      <c r="A565" s="79" t="s">
        <v>1418</v>
      </c>
      <c r="B565" s="79" t="s">
        <v>5983</v>
      </c>
      <c r="C565" s="80" t="s">
        <v>1027</v>
      </c>
      <c r="D565" s="80" t="s">
        <v>53</v>
      </c>
      <c r="E565" s="124">
        <v>63500</v>
      </c>
      <c r="F565" s="76"/>
      <c r="G565" s="80" t="s">
        <v>14</v>
      </c>
    </row>
    <row r="566" spans="1:7" ht="15.75" x14ac:dyDescent="0.25">
      <c r="A566" s="79" t="s">
        <v>1110</v>
      </c>
      <c r="B566" s="79" t="s">
        <v>5984</v>
      </c>
      <c r="C566" s="80" t="s">
        <v>195</v>
      </c>
      <c r="D566" s="80" t="s">
        <v>221</v>
      </c>
      <c r="E566" s="124">
        <v>63479</v>
      </c>
      <c r="F566" s="76"/>
      <c r="G566" s="80" t="s">
        <v>59</v>
      </c>
    </row>
    <row r="567" spans="1:7" ht="15.75" x14ac:dyDescent="0.25">
      <c r="A567" s="79" t="s">
        <v>464</v>
      </c>
      <c r="B567" s="79" t="s">
        <v>5985</v>
      </c>
      <c r="C567" s="80" t="s">
        <v>5986</v>
      </c>
      <c r="D567" s="80" t="s">
        <v>258</v>
      </c>
      <c r="E567" s="124">
        <v>63440</v>
      </c>
      <c r="F567" s="119">
        <v>4500</v>
      </c>
      <c r="G567" s="80" t="s">
        <v>59</v>
      </c>
    </row>
    <row r="568" spans="1:7" ht="15.75" x14ac:dyDescent="0.25">
      <c r="A568" s="79" t="s">
        <v>1170</v>
      </c>
      <c r="B568" s="79" t="s">
        <v>5987</v>
      </c>
      <c r="C568" s="80" t="s">
        <v>195</v>
      </c>
      <c r="D568" s="80" t="s">
        <v>463</v>
      </c>
      <c r="E568" s="124">
        <v>63421</v>
      </c>
      <c r="F568" s="76"/>
      <c r="G568" s="80" t="s">
        <v>59</v>
      </c>
    </row>
    <row r="569" spans="1:7" ht="15.75" x14ac:dyDescent="0.25">
      <c r="A569" s="79" t="s">
        <v>1068</v>
      </c>
      <c r="B569" s="79" t="s">
        <v>5988</v>
      </c>
      <c r="C569" s="80" t="s">
        <v>5989</v>
      </c>
      <c r="D569" s="80" t="s">
        <v>120</v>
      </c>
      <c r="E569" s="124">
        <v>63420</v>
      </c>
      <c r="F569" s="76"/>
      <c r="G569" s="80" t="s">
        <v>14</v>
      </c>
    </row>
    <row r="570" spans="1:7" ht="15.75" x14ac:dyDescent="0.25">
      <c r="A570" s="79" t="s">
        <v>3550</v>
      </c>
      <c r="B570" s="79" t="s">
        <v>5990</v>
      </c>
      <c r="C570" s="80" t="s">
        <v>195</v>
      </c>
      <c r="D570" s="80" t="s">
        <v>373</v>
      </c>
      <c r="E570" s="124">
        <v>63357</v>
      </c>
      <c r="F570" s="76"/>
      <c r="G570" s="80" t="s">
        <v>59</v>
      </c>
    </row>
    <row r="571" spans="1:7" ht="15.75" x14ac:dyDescent="0.25">
      <c r="A571" s="79" t="s">
        <v>3967</v>
      </c>
      <c r="B571" s="79" t="s">
        <v>5991</v>
      </c>
      <c r="C571" s="80" t="s">
        <v>1027</v>
      </c>
      <c r="D571" s="80" t="s">
        <v>53</v>
      </c>
      <c r="E571" s="124">
        <v>63354</v>
      </c>
      <c r="F571" s="76"/>
      <c r="G571" s="80" t="s">
        <v>14</v>
      </c>
    </row>
    <row r="572" spans="1:7" ht="15.75" x14ac:dyDescent="0.25">
      <c r="A572" s="79" t="s">
        <v>4889</v>
      </c>
      <c r="B572" s="79" t="s">
        <v>5992</v>
      </c>
      <c r="C572" s="80" t="s">
        <v>1037</v>
      </c>
      <c r="D572" s="80" t="s">
        <v>5774</v>
      </c>
      <c r="E572" s="124">
        <v>63354</v>
      </c>
      <c r="F572" s="76"/>
      <c r="G572" s="80" t="s">
        <v>14</v>
      </c>
    </row>
    <row r="573" spans="1:7" ht="15.75" x14ac:dyDescent="0.25">
      <c r="A573" s="79" t="s">
        <v>850</v>
      </c>
      <c r="B573" s="79" t="s">
        <v>5993</v>
      </c>
      <c r="C573" s="80" t="s">
        <v>5994</v>
      </c>
      <c r="D573" s="80" t="s">
        <v>258</v>
      </c>
      <c r="E573" s="124">
        <v>63341</v>
      </c>
      <c r="F573" s="119">
        <v>6000</v>
      </c>
      <c r="G573" s="80" t="s">
        <v>59</v>
      </c>
    </row>
    <row r="574" spans="1:7" ht="15.75" x14ac:dyDescent="0.25">
      <c r="A574" s="79" t="s">
        <v>5995</v>
      </c>
      <c r="B574" s="79" t="s">
        <v>5996</v>
      </c>
      <c r="C574" s="80" t="s">
        <v>5997</v>
      </c>
      <c r="D574" s="80" t="s">
        <v>178</v>
      </c>
      <c r="E574" s="124">
        <v>63340</v>
      </c>
      <c r="F574" s="76"/>
      <c r="G574" s="80" t="s">
        <v>14</v>
      </c>
    </row>
    <row r="575" spans="1:7" ht="15.75" x14ac:dyDescent="0.25">
      <c r="A575" s="79" t="s">
        <v>1053</v>
      </c>
      <c r="B575" s="79" t="s">
        <v>5998</v>
      </c>
      <c r="C575" s="80" t="s">
        <v>195</v>
      </c>
      <c r="D575" s="80" t="s">
        <v>270</v>
      </c>
      <c r="E575" s="124">
        <v>63254</v>
      </c>
      <c r="F575" s="76"/>
      <c r="G575" s="80" t="s">
        <v>59</v>
      </c>
    </row>
    <row r="576" spans="1:7" ht="15.75" x14ac:dyDescent="0.25">
      <c r="A576" s="79" t="s">
        <v>1049</v>
      </c>
      <c r="B576" s="79" t="s">
        <v>5903</v>
      </c>
      <c r="C576" s="80" t="s">
        <v>56</v>
      </c>
      <c r="D576" s="80" t="s">
        <v>1050</v>
      </c>
      <c r="E576" s="124">
        <v>63239</v>
      </c>
      <c r="F576" s="76"/>
      <c r="G576" s="80" t="s">
        <v>59</v>
      </c>
    </row>
    <row r="577" spans="1:7" ht="15.75" x14ac:dyDescent="0.25">
      <c r="A577" s="79" t="s">
        <v>802</v>
      </c>
      <c r="B577" s="79" t="s">
        <v>5999</v>
      </c>
      <c r="C577" s="80" t="s">
        <v>195</v>
      </c>
      <c r="D577" s="80" t="s">
        <v>221</v>
      </c>
      <c r="E577" s="124">
        <v>63231</v>
      </c>
      <c r="F577" s="76"/>
      <c r="G577" s="80" t="s">
        <v>59</v>
      </c>
    </row>
    <row r="578" spans="1:7" ht="15.75" x14ac:dyDescent="0.25">
      <c r="A578" s="79" t="s">
        <v>919</v>
      </c>
      <c r="B578" s="79" t="s">
        <v>6000</v>
      </c>
      <c r="C578" s="80" t="s">
        <v>195</v>
      </c>
      <c r="D578" s="80" t="s">
        <v>463</v>
      </c>
      <c r="E578" s="124">
        <v>63078</v>
      </c>
      <c r="F578" s="76"/>
      <c r="G578" s="80" t="s">
        <v>59</v>
      </c>
    </row>
    <row r="579" spans="1:7" ht="15.75" x14ac:dyDescent="0.25">
      <c r="A579" s="79" t="s">
        <v>1438</v>
      </c>
      <c r="B579" s="79" t="s">
        <v>6001</v>
      </c>
      <c r="C579" s="80" t="s">
        <v>1027</v>
      </c>
      <c r="D579" s="80" t="s">
        <v>53</v>
      </c>
      <c r="E579" s="124">
        <v>63057</v>
      </c>
      <c r="F579" s="76"/>
      <c r="G579" s="80" t="s">
        <v>14</v>
      </c>
    </row>
    <row r="580" spans="1:7" ht="15.75" x14ac:dyDescent="0.25">
      <c r="A580" s="79" t="s">
        <v>3975</v>
      </c>
      <c r="B580" s="79" t="s">
        <v>6002</v>
      </c>
      <c r="C580" s="80" t="s">
        <v>195</v>
      </c>
      <c r="D580" s="80" t="s">
        <v>221</v>
      </c>
      <c r="E580" s="124">
        <v>63026</v>
      </c>
      <c r="F580" s="76"/>
      <c r="G580" s="80" t="s">
        <v>59</v>
      </c>
    </row>
    <row r="581" spans="1:7" ht="15.75" x14ac:dyDescent="0.25">
      <c r="A581" s="79" t="s">
        <v>776</v>
      </c>
      <c r="B581" s="79" t="s">
        <v>6003</v>
      </c>
      <c r="C581" s="80" t="s">
        <v>195</v>
      </c>
      <c r="D581" s="80" t="s">
        <v>297</v>
      </c>
      <c r="E581" s="124">
        <v>63020</v>
      </c>
      <c r="F581" s="76"/>
      <c r="G581" s="80" t="s">
        <v>59</v>
      </c>
    </row>
    <row r="582" spans="1:7" ht="15.75" x14ac:dyDescent="0.25">
      <c r="A582" s="79" t="s">
        <v>1181</v>
      </c>
      <c r="B582" s="79" t="s">
        <v>6004</v>
      </c>
      <c r="C582" s="80" t="s">
        <v>195</v>
      </c>
      <c r="D582" s="80" t="s">
        <v>450</v>
      </c>
      <c r="E582" s="124">
        <v>63004</v>
      </c>
      <c r="F582" s="76"/>
      <c r="G582" s="80" t="s">
        <v>59</v>
      </c>
    </row>
    <row r="583" spans="1:7" ht="15.75" x14ac:dyDescent="0.25">
      <c r="A583" s="79" t="s">
        <v>1136</v>
      </c>
      <c r="B583" s="79" t="s">
        <v>6005</v>
      </c>
      <c r="C583" s="80" t="s">
        <v>195</v>
      </c>
      <c r="D583" s="80" t="s">
        <v>189</v>
      </c>
      <c r="E583" s="124">
        <v>62993</v>
      </c>
      <c r="F583" s="76"/>
      <c r="G583" s="80" t="s">
        <v>59</v>
      </c>
    </row>
    <row r="584" spans="1:7" ht="15.75" x14ac:dyDescent="0.25">
      <c r="A584" s="79" t="s">
        <v>3592</v>
      </c>
      <c r="B584" s="79" t="s">
        <v>6006</v>
      </c>
      <c r="C584" s="80" t="s">
        <v>1027</v>
      </c>
      <c r="D584" s="80" t="s">
        <v>53</v>
      </c>
      <c r="E584" s="124">
        <v>62931</v>
      </c>
      <c r="F584" s="76"/>
      <c r="G584" s="80" t="s">
        <v>14</v>
      </c>
    </row>
    <row r="585" spans="1:7" ht="15.75" x14ac:dyDescent="0.25">
      <c r="A585" s="79" t="s">
        <v>1166</v>
      </c>
      <c r="B585" s="79" t="s">
        <v>6007</v>
      </c>
      <c r="C585" s="80" t="s">
        <v>195</v>
      </c>
      <c r="D585" s="80" t="s">
        <v>535</v>
      </c>
      <c r="E585" s="124">
        <v>62918</v>
      </c>
      <c r="F585" s="76"/>
      <c r="G585" s="80" t="s">
        <v>59</v>
      </c>
    </row>
    <row r="586" spans="1:7" ht="15.75" x14ac:dyDescent="0.25">
      <c r="A586" s="79" t="s">
        <v>761</v>
      </c>
      <c r="B586" s="79" t="s">
        <v>6008</v>
      </c>
      <c r="C586" s="80" t="s">
        <v>195</v>
      </c>
      <c r="D586" s="80" t="s">
        <v>270</v>
      </c>
      <c r="E586" s="124">
        <v>62916</v>
      </c>
      <c r="F586" s="76"/>
      <c r="G586" s="80" t="s">
        <v>59</v>
      </c>
    </row>
    <row r="587" spans="1:7" ht="15.75" x14ac:dyDescent="0.25">
      <c r="A587" s="79" t="s">
        <v>703</v>
      </c>
      <c r="B587" s="79" t="s">
        <v>6009</v>
      </c>
      <c r="C587" s="80" t="s">
        <v>195</v>
      </c>
      <c r="D587" s="80" t="s">
        <v>607</v>
      </c>
      <c r="E587" s="124">
        <v>62880</v>
      </c>
      <c r="F587" s="76"/>
      <c r="G587" s="80" t="s">
        <v>59</v>
      </c>
    </row>
    <row r="588" spans="1:7" ht="15.75" x14ac:dyDescent="0.25">
      <c r="A588" s="79" t="s">
        <v>6010</v>
      </c>
      <c r="B588" s="79" t="s">
        <v>6011</v>
      </c>
      <c r="C588" s="80" t="s">
        <v>195</v>
      </c>
      <c r="D588" s="80" t="s">
        <v>208</v>
      </c>
      <c r="E588" s="124">
        <v>62874</v>
      </c>
      <c r="F588" s="80"/>
      <c r="G588" s="80" t="s">
        <v>59</v>
      </c>
    </row>
    <row r="589" spans="1:7" ht="15.75" x14ac:dyDescent="0.25">
      <c r="A589" s="79" t="s">
        <v>446</v>
      </c>
      <c r="B589" s="79" t="s">
        <v>6012</v>
      </c>
      <c r="C589" s="80" t="s">
        <v>195</v>
      </c>
      <c r="D589" s="80" t="s">
        <v>5703</v>
      </c>
      <c r="E589" s="124">
        <v>62723</v>
      </c>
      <c r="F589" s="76"/>
      <c r="G589" s="80" t="s">
        <v>59</v>
      </c>
    </row>
    <row r="590" spans="1:7" ht="15.75" x14ac:dyDescent="0.25">
      <c r="A590" s="79" t="s">
        <v>2371</v>
      </c>
      <c r="B590" s="79" t="s">
        <v>6013</v>
      </c>
      <c r="C590" s="80" t="s">
        <v>6014</v>
      </c>
      <c r="D590" s="80" t="s">
        <v>547</v>
      </c>
      <c r="E590" s="124">
        <v>62697.15</v>
      </c>
      <c r="F590" s="76"/>
      <c r="G590" s="80" t="s">
        <v>14</v>
      </c>
    </row>
    <row r="591" spans="1:7" ht="15.75" x14ac:dyDescent="0.25">
      <c r="A591" s="79" t="s">
        <v>1099</v>
      </c>
      <c r="B591" s="79" t="s">
        <v>6015</v>
      </c>
      <c r="C591" s="80" t="s">
        <v>712</v>
      </c>
      <c r="D591" s="80" t="s">
        <v>109</v>
      </c>
      <c r="E591" s="124">
        <v>62677</v>
      </c>
      <c r="F591" s="76"/>
      <c r="G591" s="80" t="s">
        <v>59</v>
      </c>
    </row>
    <row r="592" spans="1:7" ht="15.75" x14ac:dyDescent="0.25">
      <c r="A592" s="79" t="s">
        <v>6016</v>
      </c>
      <c r="B592" s="79" t="s">
        <v>6017</v>
      </c>
      <c r="C592" s="80" t="s">
        <v>195</v>
      </c>
      <c r="D592" s="80" t="s">
        <v>57</v>
      </c>
      <c r="E592" s="124">
        <v>62643</v>
      </c>
      <c r="F592" s="76"/>
      <c r="G592" s="80" t="s">
        <v>59</v>
      </c>
    </row>
    <row r="593" spans="1:7" ht="15.75" x14ac:dyDescent="0.25">
      <c r="A593" s="79" t="s">
        <v>1485</v>
      </c>
      <c r="B593" s="79" t="s">
        <v>6018</v>
      </c>
      <c r="C593" s="80" t="s">
        <v>6019</v>
      </c>
      <c r="D593" s="80" t="s">
        <v>547</v>
      </c>
      <c r="E593" s="124">
        <v>62620</v>
      </c>
      <c r="F593" s="76"/>
      <c r="G593" s="80" t="s">
        <v>14</v>
      </c>
    </row>
    <row r="594" spans="1:7" ht="15.75" x14ac:dyDescent="0.25">
      <c r="A594" s="79" t="s">
        <v>3935</v>
      </c>
      <c r="B594" s="79" t="s">
        <v>6020</v>
      </c>
      <c r="C594" s="80" t="s">
        <v>796</v>
      </c>
      <c r="D594" s="80" t="s">
        <v>5365</v>
      </c>
      <c r="E594" s="124">
        <v>62620</v>
      </c>
      <c r="F594" s="76"/>
      <c r="G594" s="80" t="s">
        <v>14</v>
      </c>
    </row>
    <row r="595" spans="1:7" ht="15.75" x14ac:dyDescent="0.25">
      <c r="A595" s="79" t="s">
        <v>840</v>
      </c>
      <c r="B595" s="79" t="s">
        <v>6021</v>
      </c>
      <c r="C595" s="80" t="s">
        <v>195</v>
      </c>
      <c r="D595" s="80" t="s">
        <v>5668</v>
      </c>
      <c r="E595" s="124">
        <v>62568</v>
      </c>
      <c r="F595" s="76"/>
      <c r="G595" s="80" t="s">
        <v>59</v>
      </c>
    </row>
    <row r="596" spans="1:7" ht="15.75" x14ac:dyDescent="0.25">
      <c r="A596" s="79" t="s">
        <v>820</v>
      </c>
      <c r="B596" s="79" t="s">
        <v>6022</v>
      </c>
      <c r="C596" s="80" t="s">
        <v>195</v>
      </c>
      <c r="D596" s="80" t="s">
        <v>5703</v>
      </c>
      <c r="E596" s="124">
        <v>62532</v>
      </c>
      <c r="F596" s="76"/>
      <c r="G596" s="80" t="s">
        <v>59</v>
      </c>
    </row>
    <row r="597" spans="1:7" ht="15.75" x14ac:dyDescent="0.25">
      <c r="A597" s="79" t="s">
        <v>4910</v>
      </c>
      <c r="B597" s="79" t="s">
        <v>6023</v>
      </c>
      <c r="C597" s="80" t="s">
        <v>195</v>
      </c>
      <c r="D597" s="80" t="s">
        <v>189</v>
      </c>
      <c r="E597" s="124">
        <v>62495</v>
      </c>
      <c r="F597" s="76"/>
      <c r="G597" s="80" t="s">
        <v>59</v>
      </c>
    </row>
    <row r="598" spans="1:7" ht="15.75" x14ac:dyDescent="0.25">
      <c r="A598" s="79" t="s">
        <v>1169</v>
      </c>
      <c r="B598" s="79" t="s">
        <v>6024</v>
      </c>
      <c r="C598" s="80" t="s">
        <v>195</v>
      </c>
      <c r="D598" s="80" t="s">
        <v>93</v>
      </c>
      <c r="E598" s="124">
        <v>62460</v>
      </c>
      <c r="F598" s="76"/>
      <c r="G598" s="80" t="s">
        <v>59</v>
      </c>
    </row>
    <row r="599" spans="1:7" ht="15.75" x14ac:dyDescent="0.25">
      <c r="A599" s="79" t="s">
        <v>4913</v>
      </c>
      <c r="B599" s="79" t="s">
        <v>6025</v>
      </c>
      <c r="C599" s="80" t="s">
        <v>195</v>
      </c>
      <c r="D599" s="80" t="s">
        <v>211</v>
      </c>
      <c r="E599" s="124">
        <v>62433</v>
      </c>
      <c r="F599" s="127"/>
      <c r="G599" s="80" t="s">
        <v>59</v>
      </c>
    </row>
    <row r="600" spans="1:7" ht="15.75" x14ac:dyDescent="0.25">
      <c r="A600" s="79" t="s">
        <v>1024</v>
      </c>
      <c r="B600" s="79" t="s">
        <v>1029</v>
      </c>
      <c r="C600" s="80" t="s">
        <v>6026</v>
      </c>
      <c r="D600" s="80" t="s">
        <v>5668</v>
      </c>
      <c r="E600" s="124">
        <v>62422</v>
      </c>
      <c r="F600" s="76"/>
      <c r="G600" s="80" t="s">
        <v>59</v>
      </c>
    </row>
    <row r="601" spans="1:7" ht="15.75" x14ac:dyDescent="0.25">
      <c r="A601" s="79" t="s">
        <v>295</v>
      </c>
      <c r="B601" s="79" t="s">
        <v>667</v>
      </c>
      <c r="C601" s="80" t="s">
        <v>195</v>
      </c>
      <c r="D601" s="80" t="s">
        <v>93</v>
      </c>
      <c r="E601" s="124">
        <v>62398</v>
      </c>
      <c r="F601" s="76"/>
      <c r="G601" s="80" t="s">
        <v>59</v>
      </c>
    </row>
    <row r="602" spans="1:7" ht="15.75" x14ac:dyDescent="0.25">
      <c r="A602" s="79" t="s">
        <v>295</v>
      </c>
      <c r="B602" s="79" t="s">
        <v>1443</v>
      </c>
      <c r="C602" s="80" t="s">
        <v>1444</v>
      </c>
      <c r="D602" s="80" t="s">
        <v>163</v>
      </c>
      <c r="E602" s="124">
        <v>62312</v>
      </c>
      <c r="F602" s="76"/>
      <c r="G602" s="80" t="s">
        <v>4334</v>
      </c>
    </row>
    <row r="603" spans="1:7" ht="15.75" x14ac:dyDescent="0.25">
      <c r="A603" s="79" t="s">
        <v>513</v>
      </c>
      <c r="B603" s="79" t="s">
        <v>6027</v>
      </c>
      <c r="C603" s="80" t="s">
        <v>6028</v>
      </c>
      <c r="D603" s="80" t="s">
        <v>120</v>
      </c>
      <c r="E603" s="124">
        <v>62209</v>
      </c>
      <c r="F603" s="76"/>
      <c r="G603" s="80" t="s">
        <v>14</v>
      </c>
    </row>
    <row r="604" spans="1:7" ht="15.75" x14ac:dyDescent="0.25">
      <c r="A604" s="79" t="s">
        <v>859</v>
      </c>
      <c r="B604" s="79" t="s">
        <v>6029</v>
      </c>
      <c r="C604" s="80" t="s">
        <v>195</v>
      </c>
      <c r="D604" s="80" t="s">
        <v>189</v>
      </c>
      <c r="E604" s="124">
        <v>62186</v>
      </c>
      <c r="F604" s="119">
        <v>1000</v>
      </c>
      <c r="G604" s="80" t="s">
        <v>59</v>
      </c>
    </row>
    <row r="605" spans="1:7" ht="15.75" x14ac:dyDescent="0.25">
      <c r="A605" s="79" t="s">
        <v>1131</v>
      </c>
      <c r="B605" s="79" t="s">
        <v>6030</v>
      </c>
      <c r="C605" s="80" t="s">
        <v>195</v>
      </c>
      <c r="D605" s="80" t="s">
        <v>93</v>
      </c>
      <c r="E605" s="124">
        <v>62127</v>
      </c>
      <c r="F605" s="76"/>
      <c r="G605" s="80" t="s">
        <v>59</v>
      </c>
    </row>
    <row r="606" spans="1:7" ht="15.75" x14ac:dyDescent="0.25">
      <c r="A606" s="79" t="s">
        <v>440</v>
      </c>
      <c r="B606" s="79" t="s">
        <v>6031</v>
      </c>
      <c r="C606" s="80" t="s">
        <v>1216</v>
      </c>
      <c r="D606" s="80" t="s">
        <v>1217</v>
      </c>
      <c r="E606" s="124">
        <v>62115</v>
      </c>
      <c r="F606" s="76"/>
      <c r="G606" s="80" t="s">
        <v>14</v>
      </c>
    </row>
    <row r="607" spans="1:7" ht="15.75" x14ac:dyDescent="0.25">
      <c r="A607" s="79" t="s">
        <v>1085</v>
      </c>
      <c r="B607" s="79" t="s">
        <v>6032</v>
      </c>
      <c r="C607" s="80" t="s">
        <v>449</v>
      </c>
      <c r="D607" s="80" t="s">
        <v>1050</v>
      </c>
      <c r="E607" s="124">
        <v>62072</v>
      </c>
      <c r="F607" s="76"/>
      <c r="G607" s="80" t="s">
        <v>59</v>
      </c>
    </row>
    <row r="608" spans="1:7" ht="15.75" x14ac:dyDescent="0.25">
      <c r="A608" s="79" t="s">
        <v>3600</v>
      </c>
      <c r="B608" s="79" t="s">
        <v>5758</v>
      </c>
      <c r="C608" s="80" t="s">
        <v>6033</v>
      </c>
      <c r="D608" s="80" t="s">
        <v>178</v>
      </c>
      <c r="E608" s="124">
        <v>62058</v>
      </c>
      <c r="F608" s="76"/>
      <c r="G608" s="80" t="s">
        <v>14</v>
      </c>
    </row>
    <row r="609" spans="1:7" ht="15.75" x14ac:dyDescent="0.25">
      <c r="A609" s="79" t="s">
        <v>890</v>
      </c>
      <c r="B609" s="79" t="s">
        <v>6034</v>
      </c>
      <c r="C609" s="80" t="s">
        <v>6035</v>
      </c>
      <c r="D609" s="80" t="s">
        <v>497</v>
      </c>
      <c r="E609" s="124">
        <v>62008</v>
      </c>
      <c r="F609" s="76"/>
      <c r="G609" s="80" t="s">
        <v>59</v>
      </c>
    </row>
    <row r="610" spans="1:7" ht="15.75" x14ac:dyDescent="0.25">
      <c r="A610" s="79" t="s">
        <v>976</v>
      </c>
      <c r="B610" s="79" t="s">
        <v>977</v>
      </c>
      <c r="C610" s="80" t="s">
        <v>201</v>
      </c>
      <c r="D610" s="80" t="s">
        <v>297</v>
      </c>
      <c r="E610" s="124">
        <v>61963</v>
      </c>
      <c r="F610" s="76"/>
      <c r="G610" s="80" t="s">
        <v>59</v>
      </c>
    </row>
    <row r="611" spans="1:7" ht="15.75" x14ac:dyDescent="0.25">
      <c r="A611" s="79" t="s">
        <v>2744</v>
      </c>
      <c r="B611" s="79" t="s">
        <v>6036</v>
      </c>
      <c r="C611" s="80" t="s">
        <v>195</v>
      </c>
      <c r="D611" s="80" t="s">
        <v>221</v>
      </c>
      <c r="E611" s="124">
        <v>61927</v>
      </c>
      <c r="F611" s="76"/>
      <c r="G611" s="80" t="s">
        <v>59</v>
      </c>
    </row>
    <row r="612" spans="1:7" ht="15.75" x14ac:dyDescent="0.25">
      <c r="A612" s="79" t="s">
        <v>815</v>
      </c>
      <c r="B612" s="79" t="s">
        <v>816</v>
      </c>
      <c r="C612" s="80" t="s">
        <v>195</v>
      </c>
      <c r="D612" s="80" t="s">
        <v>450</v>
      </c>
      <c r="E612" s="124">
        <v>61921</v>
      </c>
      <c r="F612" s="80"/>
      <c r="G612" s="80" t="s">
        <v>59</v>
      </c>
    </row>
    <row r="613" spans="1:7" ht="15.75" x14ac:dyDescent="0.25">
      <c r="A613" s="79" t="s">
        <v>1173</v>
      </c>
      <c r="B613" s="79" t="s">
        <v>6037</v>
      </c>
      <c r="C613" s="80" t="s">
        <v>195</v>
      </c>
      <c r="D613" s="80" t="s">
        <v>5668</v>
      </c>
      <c r="E613" s="124">
        <v>61805</v>
      </c>
      <c r="F613" s="76"/>
      <c r="G613" s="80" t="s">
        <v>59</v>
      </c>
    </row>
    <row r="614" spans="1:7" ht="15.75" x14ac:dyDescent="0.25">
      <c r="A614" s="79" t="s">
        <v>895</v>
      </c>
      <c r="B614" s="79" t="s">
        <v>6038</v>
      </c>
      <c r="C614" s="80" t="s">
        <v>195</v>
      </c>
      <c r="D614" s="80" t="s">
        <v>5668</v>
      </c>
      <c r="E614" s="124">
        <v>61783</v>
      </c>
      <c r="F614" s="76"/>
      <c r="G614" s="80" t="s">
        <v>59</v>
      </c>
    </row>
    <row r="615" spans="1:7" ht="15.75" x14ac:dyDescent="0.25">
      <c r="A615" s="79" t="s">
        <v>518</v>
      </c>
      <c r="B615" s="79" t="s">
        <v>5896</v>
      </c>
      <c r="C615" s="80" t="s">
        <v>201</v>
      </c>
      <c r="D615" s="80" t="s">
        <v>302</v>
      </c>
      <c r="E615" s="124">
        <v>61763</v>
      </c>
      <c r="F615" s="76"/>
      <c r="G615" s="80" t="s">
        <v>59</v>
      </c>
    </row>
    <row r="616" spans="1:7" ht="15.75" x14ac:dyDescent="0.25">
      <c r="A616" s="79" t="s">
        <v>4929</v>
      </c>
      <c r="B616" s="79" t="s">
        <v>6039</v>
      </c>
      <c r="C616" s="80" t="s">
        <v>195</v>
      </c>
      <c r="D616" s="80" t="s">
        <v>5703</v>
      </c>
      <c r="E616" s="124">
        <v>61749</v>
      </c>
      <c r="F616" s="76"/>
      <c r="G616" s="80" t="s">
        <v>59</v>
      </c>
    </row>
    <row r="617" spans="1:7" ht="15.75" x14ac:dyDescent="0.25">
      <c r="A617" s="79" t="s">
        <v>1161</v>
      </c>
      <c r="B617" s="79" t="s">
        <v>6040</v>
      </c>
      <c r="C617" s="80" t="s">
        <v>195</v>
      </c>
      <c r="D617" s="80" t="s">
        <v>5668</v>
      </c>
      <c r="E617" s="124">
        <v>61744</v>
      </c>
      <c r="F617" s="76"/>
      <c r="G617" s="80" t="s">
        <v>59</v>
      </c>
    </row>
    <row r="618" spans="1:7" ht="15.75" x14ac:dyDescent="0.25">
      <c r="A618" s="79" t="s">
        <v>1323</v>
      </c>
      <c r="B618" s="79" t="s">
        <v>1324</v>
      </c>
      <c r="C618" s="80" t="s">
        <v>6041</v>
      </c>
      <c r="D618" s="80" t="s">
        <v>1326</v>
      </c>
      <c r="E618" s="124">
        <v>61738</v>
      </c>
      <c r="F618" s="76"/>
      <c r="G618" s="80" t="s">
        <v>14</v>
      </c>
    </row>
    <row r="619" spans="1:7" ht="15.75" x14ac:dyDescent="0.25">
      <c r="A619" s="79" t="s">
        <v>1237</v>
      </c>
      <c r="B619" s="79" t="s">
        <v>6042</v>
      </c>
      <c r="C619" s="80" t="s">
        <v>712</v>
      </c>
      <c r="D619" s="80" t="s">
        <v>450</v>
      </c>
      <c r="E619" s="124">
        <v>61731</v>
      </c>
      <c r="F619" s="119">
        <v>3000</v>
      </c>
      <c r="G619" s="80" t="s">
        <v>59</v>
      </c>
    </row>
    <row r="620" spans="1:7" ht="15.75" x14ac:dyDescent="0.25">
      <c r="A620" s="79" t="s">
        <v>1097</v>
      </c>
      <c r="B620" s="79" t="s">
        <v>6043</v>
      </c>
      <c r="C620" s="80" t="s">
        <v>195</v>
      </c>
      <c r="D620" s="80" t="s">
        <v>211</v>
      </c>
      <c r="E620" s="124">
        <v>61704</v>
      </c>
      <c r="F620" s="119">
        <v>4000</v>
      </c>
      <c r="G620" s="80" t="s">
        <v>59</v>
      </c>
    </row>
    <row r="621" spans="1:7" ht="15.75" x14ac:dyDescent="0.25">
      <c r="A621" s="79" t="s">
        <v>1186</v>
      </c>
      <c r="B621" s="79" t="s">
        <v>1187</v>
      </c>
      <c r="C621" s="80" t="s">
        <v>195</v>
      </c>
      <c r="D621" s="80" t="s">
        <v>459</v>
      </c>
      <c r="E621" s="124">
        <v>61699</v>
      </c>
      <c r="F621" s="80"/>
      <c r="G621" s="80" t="s">
        <v>59</v>
      </c>
    </row>
    <row r="622" spans="1:7" ht="15.75" x14ac:dyDescent="0.25">
      <c r="A622" s="79" t="s">
        <v>673</v>
      </c>
      <c r="B622" s="79" t="s">
        <v>5510</v>
      </c>
      <c r="C622" s="80" t="s">
        <v>195</v>
      </c>
      <c r="D622" s="80" t="s">
        <v>5668</v>
      </c>
      <c r="E622" s="124">
        <v>61652</v>
      </c>
      <c r="F622" s="76"/>
      <c r="G622" s="80" t="s">
        <v>59</v>
      </c>
    </row>
    <row r="623" spans="1:7" ht="15.75" x14ac:dyDescent="0.25">
      <c r="A623" s="79" t="s">
        <v>1075</v>
      </c>
      <c r="B623" s="79" t="s">
        <v>6044</v>
      </c>
      <c r="C623" s="80" t="s">
        <v>195</v>
      </c>
      <c r="D623" s="80" t="s">
        <v>3880</v>
      </c>
      <c r="E623" s="124">
        <v>61623</v>
      </c>
      <c r="F623" s="76"/>
      <c r="G623" s="80" t="s">
        <v>59</v>
      </c>
    </row>
    <row r="624" spans="1:7" ht="15.75" x14ac:dyDescent="0.25">
      <c r="A624" s="79" t="s">
        <v>1013</v>
      </c>
      <c r="B624" s="79" t="s">
        <v>6045</v>
      </c>
      <c r="C624" s="80" t="s">
        <v>2746</v>
      </c>
      <c r="D624" s="80" t="s">
        <v>547</v>
      </c>
      <c r="E624" s="124">
        <v>61610</v>
      </c>
      <c r="F624" s="76"/>
      <c r="G624" s="80" t="s">
        <v>14</v>
      </c>
    </row>
    <row r="625" spans="1:7" ht="15.75" x14ac:dyDescent="0.25">
      <c r="A625" s="79" t="s">
        <v>1240</v>
      </c>
      <c r="B625" s="79" t="s">
        <v>6046</v>
      </c>
      <c r="C625" s="80" t="s">
        <v>195</v>
      </c>
      <c r="D625" s="80" t="s">
        <v>508</v>
      </c>
      <c r="E625" s="124">
        <v>61560</v>
      </c>
      <c r="F625" s="76"/>
      <c r="G625" s="80" t="s">
        <v>59</v>
      </c>
    </row>
    <row r="626" spans="1:7" ht="15.75" x14ac:dyDescent="0.25">
      <c r="A626" s="79" t="s">
        <v>6047</v>
      </c>
      <c r="B626" s="79" t="s">
        <v>5539</v>
      </c>
      <c r="C626" s="80" t="s">
        <v>6048</v>
      </c>
      <c r="D626" s="80" t="s">
        <v>5573</v>
      </c>
      <c r="E626" s="124">
        <v>61509</v>
      </c>
      <c r="F626" s="76"/>
      <c r="G626" s="80" t="s">
        <v>14</v>
      </c>
    </row>
    <row r="627" spans="1:7" ht="15.75" x14ac:dyDescent="0.25">
      <c r="A627" s="79" t="s">
        <v>6049</v>
      </c>
      <c r="B627" s="79" t="s">
        <v>6050</v>
      </c>
      <c r="C627" s="80" t="s">
        <v>798</v>
      </c>
      <c r="D627" s="80" t="s">
        <v>53</v>
      </c>
      <c r="E627" s="124">
        <v>61509</v>
      </c>
      <c r="F627" s="76"/>
      <c r="G627" s="80" t="s">
        <v>14</v>
      </c>
    </row>
    <row r="628" spans="1:7" ht="15.75" x14ac:dyDescent="0.25">
      <c r="A628" s="79" t="s">
        <v>949</v>
      </c>
      <c r="B628" s="79" t="s">
        <v>6051</v>
      </c>
      <c r="C628" s="80" t="s">
        <v>195</v>
      </c>
      <c r="D628" s="80" t="s">
        <v>189</v>
      </c>
      <c r="E628" s="124">
        <v>61459</v>
      </c>
      <c r="F628" s="76"/>
      <c r="G628" s="80" t="s">
        <v>59</v>
      </c>
    </row>
    <row r="629" spans="1:7" ht="15.75" x14ac:dyDescent="0.25">
      <c r="A629" s="79" t="s">
        <v>2778</v>
      </c>
      <c r="B629" s="79" t="s">
        <v>6052</v>
      </c>
      <c r="C629" s="80" t="s">
        <v>6053</v>
      </c>
      <c r="D629" s="80" t="s">
        <v>505</v>
      </c>
      <c r="E629" s="124">
        <v>61438</v>
      </c>
      <c r="F629" s="80"/>
      <c r="G629" s="80" t="s">
        <v>14</v>
      </c>
    </row>
    <row r="630" spans="1:7" ht="15.75" x14ac:dyDescent="0.25">
      <c r="A630" s="79" t="s">
        <v>1064</v>
      </c>
      <c r="B630" s="79" t="s">
        <v>5445</v>
      </c>
      <c r="C630" s="80" t="s">
        <v>5994</v>
      </c>
      <c r="D630" s="80" t="s">
        <v>258</v>
      </c>
      <c r="E630" s="124">
        <v>61415</v>
      </c>
      <c r="F630" s="119">
        <v>4500</v>
      </c>
      <c r="G630" s="80" t="s">
        <v>59</v>
      </c>
    </row>
    <row r="631" spans="1:7" ht="15.75" x14ac:dyDescent="0.25">
      <c r="A631" s="79" t="s">
        <v>1262</v>
      </c>
      <c r="B631" s="79" t="s">
        <v>5510</v>
      </c>
      <c r="C631" s="80" t="s">
        <v>6054</v>
      </c>
      <c r="D631" s="80" t="s">
        <v>1322</v>
      </c>
      <c r="E631" s="124">
        <v>61397</v>
      </c>
      <c r="F631" s="76"/>
      <c r="G631" s="80" t="s">
        <v>59</v>
      </c>
    </row>
    <row r="632" spans="1:7" ht="15.75" x14ac:dyDescent="0.25">
      <c r="A632" s="86" t="s">
        <v>917</v>
      </c>
      <c r="B632" s="86" t="s">
        <v>6055</v>
      </c>
      <c r="C632" s="76" t="s">
        <v>195</v>
      </c>
      <c r="D632" s="76" t="s">
        <v>535</v>
      </c>
      <c r="E632" s="125">
        <v>61386</v>
      </c>
      <c r="F632" s="76"/>
      <c r="G632" s="76" t="s">
        <v>59</v>
      </c>
    </row>
    <row r="633" spans="1:7" ht="15.75" x14ac:dyDescent="0.25">
      <c r="A633" s="79" t="s">
        <v>6056</v>
      </c>
      <c r="B633" s="79" t="s">
        <v>6057</v>
      </c>
      <c r="C633" s="80" t="s">
        <v>961</v>
      </c>
      <c r="D633" s="80" t="s">
        <v>371</v>
      </c>
      <c r="E633" s="124">
        <v>61384</v>
      </c>
      <c r="F633" s="119">
        <v>6138</v>
      </c>
      <c r="G633" s="80" t="s">
        <v>14</v>
      </c>
    </row>
    <row r="634" spans="1:7" ht="15.75" x14ac:dyDescent="0.25">
      <c r="A634" s="79" t="s">
        <v>3922</v>
      </c>
      <c r="B634" s="79" t="s">
        <v>6058</v>
      </c>
      <c r="C634" s="80" t="s">
        <v>201</v>
      </c>
      <c r="D634" s="80" t="s">
        <v>93</v>
      </c>
      <c r="E634" s="124">
        <v>61305</v>
      </c>
      <c r="F634" s="76"/>
      <c r="G634" s="80" t="s">
        <v>59</v>
      </c>
    </row>
    <row r="635" spans="1:7" ht="15.75" x14ac:dyDescent="0.25">
      <c r="A635" s="79" t="s">
        <v>1079</v>
      </c>
      <c r="B635" s="79" t="s">
        <v>4935</v>
      </c>
      <c r="C635" s="80" t="s">
        <v>6059</v>
      </c>
      <c r="D635" s="80" t="s">
        <v>6060</v>
      </c>
      <c r="E635" s="124">
        <v>61235</v>
      </c>
      <c r="F635" s="76"/>
      <c r="G635" s="80" t="s">
        <v>59</v>
      </c>
    </row>
    <row r="636" spans="1:7" ht="15.75" x14ac:dyDescent="0.25">
      <c r="A636" s="79" t="s">
        <v>1176</v>
      </c>
      <c r="B636" s="79" t="s">
        <v>6061</v>
      </c>
      <c r="C636" s="80" t="s">
        <v>195</v>
      </c>
      <c r="D636" s="80" t="s">
        <v>501</v>
      </c>
      <c r="E636" s="124">
        <v>61137</v>
      </c>
      <c r="F636" s="76"/>
      <c r="G636" s="80" t="s">
        <v>59</v>
      </c>
    </row>
    <row r="637" spans="1:7" ht="15.75" x14ac:dyDescent="0.25">
      <c r="A637" s="79" t="s">
        <v>1496</v>
      </c>
      <c r="B637" s="79" t="s">
        <v>4346</v>
      </c>
      <c r="C637" s="80" t="s">
        <v>6062</v>
      </c>
      <c r="D637" s="80" t="s">
        <v>658</v>
      </c>
      <c r="E637" s="124">
        <v>61083</v>
      </c>
      <c r="F637" s="76"/>
      <c r="G637" s="80" t="s">
        <v>14</v>
      </c>
    </row>
    <row r="638" spans="1:7" ht="15.75" x14ac:dyDescent="0.25">
      <c r="A638" s="79" t="s">
        <v>880</v>
      </c>
      <c r="B638" s="79" t="s">
        <v>881</v>
      </c>
      <c r="C638" s="80" t="s">
        <v>195</v>
      </c>
      <c r="D638" s="80" t="s">
        <v>189</v>
      </c>
      <c r="E638" s="124">
        <v>61046</v>
      </c>
      <c r="F638" s="76"/>
      <c r="G638" s="80" t="s">
        <v>59</v>
      </c>
    </row>
    <row r="639" spans="1:7" ht="15.75" x14ac:dyDescent="0.25">
      <c r="A639" s="79" t="s">
        <v>1257</v>
      </c>
      <c r="B639" s="79" t="s">
        <v>5403</v>
      </c>
      <c r="C639" s="80" t="s">
        <v>195</v>
      </c>
      <c r="D639" s="80" t="s">
        <v>463</v>
      </c>
      <c r="E639" s="124">
        <v>61012</v>
      </c>
      <c r="F639" s="76"/>
      <c r="G639" s="80" t="s">
        <v>59</v>
      </c>
    </row>
    <row r="640" spans="1:7" ht="15.75" x14ac:dyDescent="0.25">
      <c r="A640" s="79" t="s">
        <v>884</v>
      </c>
      <c r="B640" s="79" t="s">
        <v>6063</v>
      </c>
      <c r="C640" s="80" t="s">
        <v>195</v>
      </c>
      <c r="D640" s="80" t="s">
        <v>373</v>
      </c>
      <c r="E640" s="124">
        <v>61000</v>
      </c>
      <c r="F640" s="76"/>
      <c r="G640" s="80" t="s">
        <v>59</v>
      </c>
    </row>
    <row r="641" spans="1:7" ht="15.75" x14ac:dyDescent="0.25">
      <c r="A641" s="79" t="s">
        <v>4349</v>
      </c>
      <c r="B641" s="79" t="s">
        <v>6064</v>
      </c>
      <c r="C641" s="80" t="s">
        <v>6065</v>
      </c>
      <c r="D641" s="80" t="s">
        <v>1050</v>
      </c>
      <c r="E641" s="124">
        <v>60965</v>
      </c>
      <c r="F641" s="76"/>
      <c r="G641" s="80" t="s">
        <v>14</v>
      </c>
    </row>
    <row r="642" spans="1:7" ht="15.75" x14ac:dyDescent="0.25">
      <c r="A642" s="79" t="s">
        <v>1109</v>
      </c>
      <c r="B642" s="79" t="s">
        <v>6066</v>
      </c>
      <c r="C642" s="80" t="s">
        <v>195</v>
      </c>
      <c r="D642" s="80" t="s">
        <v>270</v>
      </c>
      <c r="E642" s="124">
        <v>60782</v>
      </c>
      <c r="F642" s="76"/>
      <c r="G642" s="80" t="s">
        <v>59</v>
      </c>
    </row>
    <row r="643" spans="1:7" ht="15.75" x14ac:dyDescent="0.25">
      <c r="A643" s="79" t="s">
        <v>1138</v>
      </c>
      <c r="B643" s="79" t="s">
        <v>6067</v>
      </c>
      <c r="C643" s="80" t="s">
        <v>195</v>
      </c>
      <c r="D643" s="80" t="s">
        <v>392</v>
      </c>
      <c r="E643" s="124">
        <v>60737</v>
      </c>
      <c r="F643" s="76"/>
      <c r="G643" s="80" t="s">
        <v>59</v>
      </c>
    </row>
    <row r="644" spans="1:7" ht="15.75" x14ac:dyDescent="0.25">
      <c r="A644" s="79" t="s">
        <v>1248</v>
      </c>
      <c r="B644" s="79" t="s">
        <v>6068</v>
      </c>
      <c r="C644" s="80" t="s">
        <v>195</v>
      </c>
      <c r="D644" s="80" t="s">
        <v>535</v>
      </c>
      <c r="E644" s="124">
        <v>60727</v>
      </c>
      <c r="F644" s="76"/>
      <c r="G644" s="80" t="s">
        <v>59</v>
      </c>
    </row>
    <row r="645" spans="1:7" ht="15.75" x14ac:dyDescent="0.25">
      <c r="A645" s="79" t="s">
        <v>1274</v>
      </c>
      <c r="B645" s="79" t="s">
        <v>6069</v>
      </c>
      <c r="C645" s="80" t="s">
        <v>195</v>
      </c>
      <c r="D645" s="80" t="s">
        <v>535</v>
      </c>
      <c r="E645" s="124">
        <v>60704</v>
      </c>
      <c r="F645" s="80"/>
      <c r="G645" s="80" t="s">
        <v>59</v>
      </c>
    </row>
    <row r="646" spans="1:7" ht="15.75" x14ac:dyDescent="0.25">
      <c r="A646" s="79" t="s">
        <v>533</v>
      </c>
      <c r="B646" s="79" t="s">
        <v>6070</v>
      </c>
      <c r="C646" s="80" t="s">
        <v>195</v>
      </c>
      <c r="D646" s="80" t="s">
        <v>535</v>
      </c>
      <c r="E646" s="124">
        <v>60681</v>
      </c>
      <c r="F646" s="76"/>
      <c r="G646" s="80" t="s">
        <v>59</v>
      </c>
    </row>
    <row r="647" spans="1:7" ht="15.75" x14ac:dyDescent="0.25">
      <c r="A647" s="79" t="s">
        <v>4946</v>
      </c>
      <c r="B647" s="79" t="s">
        <v>6071</v>
      </c>
      <c r="C647" s="80" t="s">
        <v>195</v>
      </c>
      <c r="D647" s="80" t="s">
        <v>501</v>
      </c>
      <c r="E647" s="124">
        <v>60650</v>
      </c>
      <c r="F647" s="76"/>
      <c r="G647" s="80" t="s">
        <v>59</v>
      </c>
    </row>
    <row r="648" spans="1:7" ht="15.75" x14ac:dyDescent="0.25">
      <c r="A648" s="79" t="s">
        <v>1164</v>
      </c>
      <c r="B648" s="79" t="s">
        <v>6072</v>
      </c>
      <c r="C648" s="80" t="s">
        <v>195</v>
      </c>
      <c r="D648" s="80" t="s">
        <v>93</v>
      </c>
      <c r="E648" s="124">
        <v>60638</v>
      </c>
      <c r="F648" s="76"/>
      <c r="G648" s="80" t="s">
        <v>59</v>
      </c>
    </row>
    <row r="649" spans="1:7" ht="15.75" x14ac:dyDescent="0.25">
      <c r="A649" s="79" t="s">
        <v>6073</v>
      </c>
      <c r="B649" s="79" t="s">
        <v>6074</v>
      </c>
      <c r="C649" s="80" t="s">
        <v>6075</v>
      </c>
      <c r="D649" s="80" t="s">
        <v>240</v>
      </c>
      <c r="E649" s="124">
        <v>60600</v>
      </c>
      <c r="F649" s="76"/>
      <c r="G649" s="80" t="s">
        <v>14</v>
      </c>
    </row>
    <row r="650" spans="1:7" ht="15.75" x14ac:dyDescent="0.25">
      <c r="A650" s="79" t="s">
        <v>1614</v>
      </c>
      <c r="B650" s="79" t="s">
        <v>6076</v>
      </c>
      <c r="C650" s="80" t="s">
        <v>6077</v>
      </c>
      <c r="D650" s="80" t="s">
        <v>547</v>
      </c>
      <c r="E650" s="124">
        <v>60600</v>
      </c>
      <c r="F650" s="76"/>
      <c r="G650" s="80" t="s">
        <v>14</v>
      </c>
    </row>
    <row r="651" spans="1:7" ht="15.75" x14ac:dyDescent="0.25">
      <c r="A651" s="79" t="s">
        <v>937</v>
      </c>
      <c r="B651" s="79" t="s">
        <v>6078</v>
      </c>
      <c r="C651" s="80" t="s">
        <v>939</v>
      </c>
      <c r="D651" s="80" t="s">
        <v>5365</v>
      </c>
      <c r="E651" s="124">
        <v>60600</v>
      </c>
      <c r="F651" s="76"/>
      <c r="G651" s="80" t="s">
        <v>14</v>
      </c>
    </row>
    <row r="652" spans="1:7" ht="15.75" x14ac:dyDescent="0.25">
      <c r="A652" s="79" t="s">
        <v>1083</v>
      </c>
      <c r="B652" s="79" t="s">
        <v>6079</v>
      </c>
      <c r="C652" s="80" t="s">
        <v>6080</v>
      </c>
      <c r="D652" s="80" t="s">
        <v>53</v>
      </c>
      <c r="E652" s="124">
        <v>60600</v>
      </c>
      <c r="F652" s="76"/>
      <c r="G652" s="80" t="s">
        <v>14</v>
      </c>
    </row>
    <row r="653" spans="1:7" ht="15.75" x14ac:dyDescent="0.25">
      <c r="A653" s="79" t="s">
        <v>554</v>
      </c>
      <c r="B653" s="79" t="s">
        <v>6081</v>
      </c>
      <c r="C653" s="80" t="s">
        <v>195</v>
      </c>
      <c r="D653" s="80" t="s">
        <v>258</v>
      </c>
      <c r="E653" s="124">
        <v>60574</v>
      </c>
      <c r="F653" s="76"/>
      <c r="G653" s="80" t="s">
        <v>59</v>
      </c>
    </row>
    <row r="654" spans="1:7" ht="15.75" x14ac:dyDescent="0.25">
      <c r="A654" s="79" t="s">
        <v>970</v>
      </c>
      <c r="B654" s="79" t="s">
        <v>6082</v>
      </c>
      <c r="C654" s="80" t="s">
        <v>195</v>
      </c>
      <c r="D654" s="80" t="s">
        <v>189</v>
      </c>
      <c r="E654" s="124">
        <v>60551</v>
      </c>
      <c r="F654" s="76"/>
      <c r="G654" s="80" t="s">
        <v>59</v>
      </c>
    </row>
    <row r="655" spans="1:7" ht="15.75" x14ac:dyDescent="0.25">
      <c r="A655" s="86" t="s">
        <v>1260</v>
      </c>
      <c r="B655" s="86" t="s">
        <v>6083</v>
      </c>
      <c r="C655" s="76" t="s">
        <v>729</v>
      </c>
      <c r="D655" s="76" t="s">
        <v>5774</v>
      </c>
      <c r="E655" s="125">
        <v>60544</v>
      </c>
      <c r="F655" s="76"/>
      <c r="G655" s="76" t="s">
        <v>14</v>
      </c>
    </row>
    <row r="656" spans="1:7" ht="15.75" x14ac:dyDescent="0.25">
      <c r="A656" s="79" t="s">
        <v>1078</v>
      </c>
      <c r="B656" s="79" t="s">
        <v>6084</v>
      </c>
      <c r="C656" s="80" t="s">
        <v>195</v>
      </c>
      <c r="D656" s="80" t="s">
        <v>392</v>
      </c>
      <c r="E656" s="124">
        <v>60488</v>
      </c>
      <c r="F656" s="76"/>
      <c r="G656" s="80" t="s">
        <v>59</v>
      </c>
    </row>
    <row r="657" spans="1:7" ht="15.75" x14ac:dyDescent="0.25">
      <c r="A657" s="79" t="s">
        <v>737</v>
      </c>
      <c r="B657" s="79" t="s">
        <v>6085</v>
      </c>
      <c r="C657" s="80" t="s">
        <v>195</v>
      </c>
      <c r="D657" s="80" t="s">
        <v>607</v>
      </c>
      <c r="E657" s="124">
        <v>60384</v>
      </c>
      <c r="F657" s="76"/>
      <c r="G657" s="80" t="s">
        <v>59</v>
      </c>
    </row>
    <row r="658" spans="1:7" ht="15.75" x14ac:dyDescent="0.25">
      <c r="A658" s="79" t="s">
        <v>1411</v>
      </c>
      <c r="B658" s="79" t="s">
        <v>5726</v>
      </c>
      <c r="C658" s="80" t="s">
        <v>1412</v>
      </c>
      <c r="D658" s="80" t="s">
        <v>141</v>
      </c>
      <c r="E658" s="124">
        <v>60306.41</v>
      </c>
      <c r="F658" s="76"/>
      <c r="G658" s="80" t="s">
        <v>14</v>
      </c>
    </row>
    <row r="659" spans="1:7" ht="15.75" x14ac:dyDescent="0.25">
      <c r="A659" s="79" t="s">
        <v>2784</v>
      </c>
      <c r="B659" s="79" t="s">
        <v>6086</v>
      </c>
      <c r="C659" s="80" t="s">
        <v>2785</v>
      </c>
      <c r="D659" s="80" t="s">
        <v>53</v>
      </c>
      <c r="E659" s="124">
        <v>60210</v>
      </c>
      <c r="F659" s="80"/>
      <c r="G659" s="80" t="s">
        <v>14</v>
      </c>
    </row>
    <row r="660" spans="1:7" ht="15.75" x14ac:dyDescent="0.25">
      <c r="A660" s="79" t="s">
        <v>3623</v>
      </c>
      <c r="B660" s="79" t="s">
        <v>6087</v>
      </c>
      <c r="C660" s="80" t="s">
        <v>1551</v>
      </c>
      <c r="D660" s="80" t="s">
        <v>5365</v>
      </c>
      <c r="E660" s="124">
        <v>60187</v>
      </c>
      <c r="F660" s="80"/>
      <c r="G660" s="80" t="s">
        <v>14</v>
      </c>
    </row>
    <row r="661" spans="1:7" ht="15.75" x14ac:dyDescent="0.25">
      <c r="A661" s="79" t="s">
        <v>1452</v>
      </c>
      <c r="B661" s="79" t="s">
        <v>6088</v>
      </c>
      <c r="C661" s="80" t="s">
        <v>3608</v>
      </c>
      <c r="D661" s="80" t="s">
        <v>706</v>
      </c>
      <c r="E661" s="124">
        <v>60140.99</v>
      </c>
      <c r="F661" s="76"/>
      <c r="G661" s="80" t="s">
        <v>14</v>
      </c>
    </row>
    <row r="662" spans="1:7" ht="15.75" x14ac:dyDescent="0.25">
      <c r="A662" s="79" t="s">
        <v>315</v>
      </c>
      <c r="B662" s="79" t="s">
        <v>6089</v>
      </c>
      <c r="C662" s="80" t="s">
        <v>6090</v>
      </c>
      <c r="D662" s="80" t="s">
        <v>20</v>
      </c>
      <c r="E662" s="124">
        <v>60066</v>
      </c>
      <c r="F662" s="80"/>
      <c r="G662" s="80" t="s">
        <v>14</v>
      </c>
    </row>
    <row r="663" spans="1:7" ht="15.75" x14ac:dyDescent="0.25">
      <c r="A663" s="79" t="s">
        <v>1568</v>
      </c>
      <c r="B663" s="79" t="s">
        <v>6091</v>
      </c>
      <c r="C663" s="80" t="s">
        <v>1569</v>
      </c>
      <c r="D663" s="80" t="s">
        <v>53</v>
      </c>
      <c r="E663" s="124">
        <v>60020</v>
      </c>
      <c r="F663" s="76"/>
      <c r="G663" s="80" t="s">
        <v>14</v>
      </c>
    </row>
    <row r="664" spans="1:7" ht="15.75" x14ac:dyDescent="0.25">
      <c r="A664" s="79" t="s">
        <v>1092</v>
      </c>
      <c r="B664" s="79" t="s">
        <v>6092</v>
      </c>
      <c r="C664" s="80" t="s">
        <v>201</v>
      </c>
      <c r="D664" s="80" t="s">
        <v>297</v>
      </c>
      <c r="E664" s="124">
        <v>60010</v>
      </c>
      <c r="F664" s="76"/>
      <c r="G664" s="80" t="s">
        <v>59</v>
      </c>
    </row>
    <row r="665" spans="1:7" ht="15.75" x14ac:dyDescent="0.25">
      <c r="A665" s="79" t="s">
        <v>902</v>
      </c>
      <c r="B665" s="79" t="s">
        <v>6093</v>
      </c>
      <c r="C665" s="80" t="s">
        <v>6094</v>
      </c>
      <c r="D665" s="80" t="s">
        <v>116</v>
      </c>
      <c r="E665" s="124">
        <v>60000</v>
      </c>
      <c r="F665" s="76"/>
      <c r="G665" s="80" t="s">
        <v>14</v>
      </c>
    </row>
    <row r="666" spans="1:7" ht="15.75" x14ac:dyDescent="0.25">
      <c r="A666" s="79" t="s">
        <v>1101</v>
      </c>
      <c r="B666" s="79" t="s">
        <v>6095</v>
      </c>
      <c r="C666" s="80" t="s">
        <v>2790</v>
      </c>
      <c r="D666" s="80" t="s">
        <v>1104</v>
      </c>
      <c r="E666" s="124">
        <v>60000</v>
      </c>
      <c r="F666" s="76"/>
      <c r="G666" s="80" t="s">
        <v>14</v>
      </c>
    </row>
    <row r="667" spans="1:7" ht="15.75" x14ac:dyDescent="0.25">
      <c r="A667" s="79" t="s">
        <v>2791</v>
      </c>
      <c r="B667" s="79" t="s">
        <v>6096</v>
      </c>
      <c r="C667" s="80" t="s">
        <v>1541</v>
      </c>
      <c r="D667" s="80" t="s">
        <v>1272</v>
      </c>
      <c r="E667" s="124">
        <v>59971</v>
      </c>
      <c r="F667" s="76"/>
      <c r="G667" s="80" t="s">
        <v>14</v>
      </c>
    </row>
    <row r="668" spans="1:7" ht="15.75" x14ac:dyDescent="0.25">
      <c r="A668" s="79" t="s">
        <v>3991</v>
      </c>
      <c r="B668" s="79" t="s">
        <v>6097</v>
      </c>
      <c r="C668" s="80" t="s">
        <v>359</v>
      </c>
      <c r="D668" s="80" t="s">
        <v>4292</v>
      </c>
      <c r="E668" s="124">
        <v>59960</v>
      </c>
      <c r="F668" s="80"/>
      <c r="G668" s="80" t="s">
        <v>14</v>
      </c>
    </row>
    <row r="669" spans="1:7" ht="15.75" x14ac:dyDescent="0.25">
      <c r="A669" s="79" t="s">
        <v>1144</v>
      </c>
      <c r="B669" s="79" t="s">
        <v>6098</v>
      </c>
      <c r="C669" s="80" t="s">
        <v>195</v>
      </c>
      <c r="D669" s="80" t="s">
        <v>5703</v>
      </c>
      <c r="E669" s="124">
        <v>59911</v>
      </c>
      <c r="F669" s="76"/>
      <c r="G669" s="80" t="s">
        <v>59</v>
      </c>
    </row>
    <row r="670" spans="1:7" ht="15.75" x14ac:dyDescent="0.25">
      <c r="A670" s="79" t="s">
        <v>506</v>
      </c>
      <c r="B670" s="79" t="s">
        <v>5492</v>
      </c>
      <c r="C670" s="80" t="s">
        <v>195</v>
      </c>
      <c r="D670" s="80" t="s">
        <v>508</v>
      </c>
      <c r="E670" s="124">
        <v>59828</v>
      </c>
      <c r="F670" s="76"/>
      <c r="G670" s="80" t="s">
        <v>59</v>
      </c>
    </row>
    <row r="671" spans="1:7" ht="15.75" x14ac:dyDescent="0.25">
      <c r="A671" s="79" t="s">
        <v>4362</v>
      </c>
      <c r="B671" s="79" t="s">
        <v>5551</v>
      </c>
      <c r="C671" s="80" t="s">
        <v>195</v>
      </c>
      <c r="D671" s="80" t="s">
        <v>258</v>
      </c>
      <c r="E671" s="124">
        <v>59748</v>
      </c>
      <c r="F671" s="76"/>
      <c r="G671" s="80" t="s">
        <v>59</v>
      </c>
    </row>
    <row r="672" spans="1:7" ht="15.75" x14ac:dyDescent="0.25">
      <c r="A672" s="79" t="s">
        <v>1891</v>
      </c>
      <c r="B672" s="79" t="s">
        <v>6099</v>
      </c>
      <c r="C672" s="80" t="s">
        <v>6100</v>
      </c>
      <c r="D672" s="80" t="s">
        <v>5365</v>
      </c>
      <c r="E672" s="124">
        <v>59739</v>
      </c>
      <c r="F672" s="127"/>
      <c r="G672" s="80" t="s">
        <v>14</v>
      </c>
    </row>
    <row r="673" spans="1:7" ht="15.75" x14ac:dyDescent="0.25">
      <c r="A673" s="79" t="s">
        <v>4089</v>
      </c>
      <c r="B673" s="79" t="s">
        <v>6101</v>
      </c>
      <c r="C673" s="80" t="s">
        <v>2746</v>
      </c>
      <c r="D673" s="80" t="s">
        <v>547</v>
      </c>
      <c r="E673" s="124">
        <v>59590</v>
      </c>
      <c r="F673" s="76"/>
      <c r="G673" s="80" t="s">
        <v>14</v>
      </c>
    </row>
    <row r="674" spans="1:7" ht="15.75" x14ac:dyDescent="0.25">
      <c r="A674" s="79" t="s">
        <v>467</v>
      </c>
      <c r="B674" s="79" t="s">
        <v>6102</v>
      </c>
      <c r="C674" s="80" t="s">
        <v>1234</v>
      </c>
      <c r="D674" s="80" t="s">
        <v>141</v>
      </c>
      <c r="E674" s="124">
        <v>59590</v>
      </c>
      <c r="F674" s="76"/>
      <c r="G674" s="80" t="s">
        <v>14</v>
      </c>
    </row>
    <row r="675" spans="1:7" ht="15.75" x14ac:dyDescent="0.25">
      <c r="A675" s="79" t="s">
        <v>1129</v>
      </c>
      <c r="B675" s="79" t="s">
        <v>248</v>
      </c>
      <c r="C675" s="80" t="s">
        <v>6103</v>
      </c>
      <c r="D675" s="80" t="s">
        <v>120</v>
      </c>
      <c r="E675" s="124">
        <v>59566</v>
      </c>
      <c r="F675" s="119">
        <v>4500</v>
      </c>
      <c r="G675" s="80" t="s">
        <v>14</v>
      </c>
    </row>
    <row r="676" spans="1:7" ht="15.75" x14ac:dyDescent="0.25">
      <c r="A676" s="79" t="s">
        <v>1435</v>
      </c>
      <c r="B676" s="79" t="s">
        <v>6104</v>
      </c>
      <c r="C676" s="80" t="s">
        <v>3992</v>
      </c>
      <c r="D676" s="80" t="s">
        <v>694</v>
      </c>
      <c r="E676" s="124">
        <v>59502</v>
      </c>
      <c r="F676" s="76"/>
      <c r="G676" s="80" t="s">
        <v>14</v>
      </c>
    </row>
    <row r="677" spans="1:7" ht="15.75" x14ac:dyDescent="0.25">
      <c r="A677" s="79" t="s">
        <v>647</v>
      </c>
      <c r="B677" s="79" t="s">
        <v>6105</v>
      </c>
      <c r="C677" s="80" t="s">
        <v>195</v>
      </c>
      <c r="D677" s="80" t="s">
        <v>607</v>
      </c>
      <c r="E677" s="124">
        <v>59465</v>
      </c>
      <c r="F677" s="76"/>
      <c r="G677" s="80" t="s">
        <v>59</v>
      </c>
    </row>
    <row r="678" spans="1:7" ht="15.75" x14ac:dyDescent="0.25">
      <c r="A678" s="79" t="s">
        <v>2798</v>
      </c>
      <c r="B678" s="79" t="s">
        <v>5783</v>
      </c>
      <c r="C678" s="80" t="s">
        <v>195</v>
      </c>
      <c r="D678" s="80" t="s">
        <v>3880</v>
      </c>
      <c r="E678" s="124">
        <v>59352</v>
      </c>
      <c r="F678" s="76"/>
      <c r="G678" s="80" t="s">
        <v>59</v>
      </c>
    </row>
    <row r="679" spans="1:7" ht="15.75" x14ac:dyDescent="0.25">
      <c r="A679" s="79" t="s">
        <v>1011</v>
      </c>
      <c r="B679" s="79" t="s">
        <v>1012</v>
      </c>
      <c r="C679" s="80" t="s">
        <v>195</v>
      </c>
      <c r="D679" s="80" t="s">
        <v>490</v>
      </c>
      <c r="E679" s="124">
        <v>59348</v>
      </c>
      <c r="F679" s="80"/>
      <c r="G679" s="80" t="s">
        <v>59</v>
      </c>
    </row>
    <row r="680" spans="1:7" ht="15.75" x14ac:dyDescent="0.25">
      <c r="A680" s="79" t="s">
        <v>4959</v>
      </c>
      <c r="B680" s="79" t="s">
        <v>6106</v>
      </c>
      <c r="C680" s="80" t="s">
        <v>195</v>
      </c>
      <c r="D680" s="80" t="s">
        <v>1050</v>
      </c>
      <c r="E680" s="124">
        <v>59317</v>
      </c>
      <c r="F680" s="119">
        <v>1125</v>
      </c>
      <c r="G680" s="80" t="s">
        <v>59</v>
      </c>
    </row>
    <row r="681" spans="1:7" ht="15.75" x14ac:dyDescent="0.25">
      <c r="A681" s="79" t="s">
        <v>1122</v>
      </c>
      <c r="B681" s="79" t="s">
        <v>6107</v>
      </c>
      <c r="C681" s="80" t="s">
        <v>782</v>
      </c>
      <c r="D681" s="80" t="s">
        <v>234</v>
      </c>
      <c r="E681" s="124">
        <v>59223</v>
      </c>
      <c r="F681" s="76"/>
      <c r="G681" s="80" t="s">
        <v>59</v>
      </c>
    </row>
    <row r="682" spans="1:7" ht="15.75" x14ac:dyDescent="0.25">
      <c r="A682" s="79" t="s">
        <v>971</v>
      </c>
      <c r="B682" s="79" t="s">
        <v>6108</v>
      </c>
      <c r="C682" s="80" t="s">
        <v>195</v>
      </c>
      <c r="D682" s="80" t="s">
        <v>603</v>
      </c>
      <c r="E682" s="124">
        <v>59100</v>
      </c>
      <c r="F682" s="119">
        <v>2000</v>
      </c>
      <c r="G682" s="80" t="s">
        <v>59</v>
      </c>
    </row>
    <row r="683" spans="1:7" ht="15.75" x14ac:dyDescent="0.25">
      <c r="A683" s="79" t="s">
        <v>2769</v>
      </c>
      <c r="B683" s="79" t="s">
        <v>6109</v>
      </c>
      <c r="C683" s="80" t="s">
        <v>2770</v>
      </c>
      <c r="D683" s="80" t="s">
        <v>1050</v>
      </c>
      <c r="E683" s="124">
        <v>59055</v>
      </c>
      <c r="F683" s="119">
        <v>2000</v>
      </c>
      <c r="G683" s="80" t="s">
        <v>59</v>
      </c>
    </row>
    <row r="684" spans="1:7" ht="15.75" x14ac:dyDescent="0.25">
      <c r="A684" s="79" t="s">
        <v>1096</v>
      </c>
      <c r="B684" s="79" t="s">
        <v>5454</v>
      </c>
      <c r="C684" s="80" t="s">
        <v>782</v>
      </c>
      <c r="D684" s="80" t="s">
        <v>234</v>
      </c>
      <c r="E684" s="124">
        <v>59039</v>
      </c>
      <c r="F684" s="76"/>
      <c r="G684" s="80" t="s">
        <v>59</v>
      </c>
    </row>
    <row r="685" spans="1:7" ht="15.75" x14ac:dyDescent="0.25">
      <c r="A685" s="79" t="s">
        <v>6110</v>
      </c>
      <c r="B685" s="79" t="s">
        <v>1143</v>
      </c>
      <c r="C685" s="80" t="s">
        <v>201</v>
      </c>
      <c r="D685" s="80" t="s">
        <v>297</v>
      </c>
      <c r="E685" s="124">
        <v>59030</v>
      </c>
      <c r="F685" s="76"/>
      <c r="G685" s="80" t="s">
        <v>59</v>
      </c>
    </row>
    <row r="686" spans="1:7" ht="15.75" x14ac:dyDescent="0.25">
      <c r="A686" s="79" t="s">
        <v>1392</v>
      </c>
      <c r="B686" s="79" t="s">
        <v>6111</v>
      </c>
      <c r="C686" s="80" t="s">
        <v>1234</v>
      </c>
      <c r="D686" s="80" t="s">
        <v>141</v>
      </c>
      <c r="E686" s="124">
        <v>59000</v>
      </c>
      <c r="F686" s="76"/>
      <c r="G686" s="80" t="s">
        <v>14</v>
      </c>
    </row>
    <row r="687" spans="1:7" ht="15.75" x14ac:dyDescent="0.25">
      <c r="A687" s="79" t="s">
        <v>6112</v>
      </c>
      <c r="B687" s="79" t="s">
        <v>6113</v>
      </c>
      <c r="C687" s="80" t="s">
        <v>6114</v>
      </c>
      <c r="D687" s="80" t="s">
        <v>1889</v>
      </c>
      <c r="E687" s="124">
        <v>58896</v>
      </c>
      <c r="F687" s="76"/>
      <c r="G687" s="80" t="s">
        <v>14</v>
      </c>
    </row>
    <row r="688" spans="1:7" ht="15.75" x14ac:dyDescent="0.25">
      <c r="A688" s="79" t="s">
        <v>2138</v>
      </c>
      <c r="B688" s="79" t="s">
        <v>6115</v>
      </c>
      <c r="C688" s="80" t="s">
        <v>6116</v>
      </c>
      <c r="D688" s="80" t="s">
        <v>53</v>
      </c>
      <c r="E688" s="124">
        <v>58807</v>
      </c>
      <c r="F688" s="76"/>
      <c r="G688" s="80" t="s">
        <v>14</v>
      </c>
    </row>
    <row r="689" spans="1:7" ht="15.75" x14ac:dyDescent="0.25">
      <c r="A689" s="79" t="s">
        <v>209</v>
      </c>
      <c r="B689" s="79" t="s">
        <v>5908</v>
      </c>
      <c r="C689" s="80" t="s">
        <v>195</v>
      </c>
      <c r="D689" s="80" t="s">
        <v>625</v>
      </c>
      <c r="E689" s="124">
        <v>58741</v>
      </c>
      <c r="F689" s="76"/>
      <c r="G689" s="80" t="s">
        <v>59</v>
      </c>
    </row>
    <row r="690" spans="1:7" ht="15.75" x14ac:dyDescent="0.25">
      <c r="A690" s="79" t="s">
        <v>3141</v>
      </c>
      <c r="B690" s="79" t="s">
        <v>6117</v>
      </c>
      <c r="C690" s="80" t="s">
        <v>195</v>
      </c>
      <c r="D690" s="80" t="s">
        <v>497</v>
      </c>
      <c r="E690" s="124">
        <v>58651</v>
      </c>
      <c r="F690" s="76"/>
      <c r="G690" s="80" t="s">
        <v>59</v>
      </c>
    </row>
    <row r="691" spans="1:7" ht="15.75" x14ac:dyDescent="0.25">
      <c r="A691" s="79" t="s">
        <v>727</v>
      </c>
      <c r="B691" s="79" t="s">
        <v>6118</v>
      </c>
      <c r="C691" s="80" t="s">
        <v>6119</v>
      </c>
      <c r="D691" s="80" t="s">
        <v>4652</v>
      </c>
      <c r="E691" s="124">
        <v>58580</v>
      </c>
      <c r="F691" s="76"/>
      <c r="G691" s="80" t="s">
        <v>14</v>
      </c>
    </row>
    <row r="692" spans="1:7" ht="15.75" x14ac:dyDescent="0.25">
      <c r="A692" s="79" t="s">
        <v>3998</v>
      </c>
      <c r="B692" s="79" t="s">
        <v>4809</v>
      </c>
      <c r="C692" s="80" t="s">
        <v>1828</v>
      </c>
      <c r="D692" s="80" t="s">
        <v>309</v>
      </c>
      <c r="E692" s="124">
        <v>58580</v>
      </c>
      <c r="F692" s="76"/>
      <c r="G692" s="80" t="s">
        <v>14</v>
      </c>
    </row>
    <row r="693" spans="1:7" ht="15.75" x14ac:dyDescent="0.25">
      <c r="A693" s="79" t="s">
        <v>1928</v>
      </c>
      <c r="B693" s="79" t="s">
        <v>6120</v>
      </c>
      <c r="C693" s="80" t="s">
        <v>337</v>
      </c>
      <c r="D693" s="80" t="s">
        <v>497</v>
      </c>
      <c r="E693" s="124">
        <v>58560</v>
      </c>
      <c r="F693" s="76"/>
      <c r="G693" s="80" t="s">
        <v>59</v>
      </c>
    </row>
    <row r="694" spans="1:7" ht="15.75" x14ac:dyDescent="0.25">
      <c r="A694" s="79" t="s">
        <v>1315</v>
      </c>
      <c r="B694" s="79" t="s">
        <v>6121</v>
      </c>
      <c r="C694" s="80" t="s">
        <v>6122</v>
      </c>
      <c r="D694" s="80" t="s">
        <v>570</v>
      </c>
      <c r="E694" s="124">
        <v>58500</v>
      </c>
      <c r="F694" s="76"/>
      <c r="G694" s="80" t="s">
        <v>14</v>
      </c>
    </row>
    <row r="695" spans="1:7" ht="15.75" x14ac:dyDescent="0.25">
      <c r="A695" s="86" t="s">
        <v>1637</v>
      </c>
      <c r="B695" s="86" t="s">
        <v>6085</v>
      </c>
      <c r="C695" s="76" t="s">
        <v>1638</v>
      </c>
      <c r="D695" s="76" t="s">
        <v>53</v>
      </c>
      <c r="E695" s="125">
        <v>58490</v>
      </c>
      <c r="F695" s="76"/>
      <c r="G695" s="76" t="s">
        <v>14</v>
      </c>
    </row>
    <row r="696" spans="1:7" ht="15.75" x14ac:dyDescent="0.25">
      <c r="A696" s="79" t="s">
        <v>907</v>
      </c>
      <c r="B696" s="79" t="s">
        <v>6123</v>
      </c>
      <c r="C696" s="80" t="s">
        <v>201</v>
      </c>
      <c r="D696" s="80" t="s">
        <v>603</v>
      </c>
      <c r="E696" s="124">
        <v>58468</v>
      </c>
      <c r="F696" s="76"/>
      <c r="G696" s="80" t="s">
        <v>59</v>
      </c>
    </row>
    <row r="697" spans="1:7" ht="15.75" x14ac:dyDescent="0.25">
      <c r="A697" s="79" t="s">
        <v>1320</v>
      </c>
      <c r="B697" s="79" t="s">
        <v>6124</v>
      </c>
      <c r="C697" s="80" t="s">
        <v>195</v>
      </c>
      <c r="D697" s="80" t="s">
        <v>1322</v>
      </c>
      <c r="E697" s="124">
        <v>58464</v>
      </c>
      <c r="F697" s="76"/>
      <c r="G697" s="80" t="s">
        <v>59</v>
      </c>
    </row>
    <row r="698" spans="1:7" ht="15.75" x14ac:dyDescent="0.25">
      <c r="A698" s="79" t="s">
        <v>398</v>
      </c>
      <c r="B698" s="79" t="s">
        <v>6125</v>
      </c>
      <c r="C698" s="80" t="s">
        <v>1027</v>
      </c>
      <c r="D698" s="80" t="s">
        <v>53</v>
      </c>
      <c r="E698" s="124">
        <v>58434</v>
      </c>
      <c r="F698" s="76"/>
      <c r="G698" s="80" t="s">
        <v>14</v>
      </c>
    </row>
    <row r="699" spans="1:7" ht="15.75" x14ac:dyDescent="0.25">
      <c r="A699" s="79" t="s">
        <v>958</v>
      </c>
      <c r="B699" s="79" t="s">
        <v>6126</v>
      </c>
      <c r="C699" s="80" t="s">
        <v>195</v>
      </c>
      <c r="D699" s="80" t="s">
        <v>508</v>
      </c>
      <c r="E699" s="124">
        <v>58378</v>
      </c>
      <c r="F699" s="76"/>
      <c r="G699" s="80" t="s">
        <v>59</v>
      </c>
    </row>
    <row r="700" spans="1:7" ht="15.75" x14ac:dyDescent="0.25">
      <c r="A700" s="79" t="s">
        <v>1766</v>
      </c>
      <c r="B700" s="79" t="s">
        <v>6127</v>
      </c>
      <c r="C700" s="80" t="s">
        <v>195</v>
      </c>
      <c r="D700" s="80" t="s">
        <v>607</v>
      </c>
      <c r="E700" s="124">
        <v>58371</v>
      </c>
      <c r="F700" s="76"/>
      <c r="G700" s="80" t="s">
        <v>59</v>
      </c>
    </row>
    <row r="701" spans="1:7" ht="15.75" x14ac:dyDescent="0.25">
      <c r="A701" s="79" t="s">
        <v>725</v>
      </c>
      <c r="B701" s="79" t="s">
        <v>6128</v>
      </c>
      <c r="C701" s="80" t="s">
        <v>195</v>
      </c>
      <c r="D701" s="80" t="s">
        <v>450</v>
      </c>
      <c r="E701" s="124">
        <v>58272</v>
      </c>
      <c r="F701" s="76"/>
      <c r="G701" s="80" t="s">
        <v>59</v>
      </c>
    </row>
    <row r="702" spans="1:7" ht="15.75" x14ac:dyDescent="0.25">
      <c r="A702" s="79" t="s">
        <v>663</v>
      </c>
      <c r="B702" s="79" t="s">
        <v>6129</v>
      </c>
      <c r="C702" s="80" t="s">
        <v>6130</v>
      </c>
      <c r="D702" s="80" t="s">
        <v>5573</v>
      </c>
      <c r="E702" s="124">
        <v>58173</v>
      </c>
      <c r="F702" s="76"/>
      <c r="G702" s="80" t="s">
        <v>14</v>
      </c>
    </row>
    <row r="703" spans="1:7" ht="15.75" x14ac:dyDescent="0.25">
      <c r="A703" s="79" t="s">
        <v>6131</v>
      </c>
      <c r="B703" s="79" t="s">
        <v>4919</v>
      </c>
      <c r="C703" s="80" t="s">
        <v>195</v>
      </c>
      <c r="D703" s="80" t="s">
        <v>814</v>
      </c>
      <c r="E703" s="124">
        <v>58129</v>
      </c>
      <c r="F703" s="76"/>
      <c r="G703" s="80" t="s">
        <v>59</v>
      </c>
    </row>
    <row r="704" spans="1:7" ht="15.75" x14ac:dyDescent="0.25">
      <c r="A704" s="79" t="s">
        <v>6132</v>
      </c>
      <c r="B704" s="79" t="s">
        <v>6133</v>
      </c>
      <c r="C704" s="80" t="s">
        <v>1380</v>
      </c>
      <c r="D704" s="80" t="s">
        <v>48</v>
      </c>
      <c r="E704" s="124">
        <v>58099</v>
      </c>
      <c r="F704" s="119">
        <v>5000</v>
      </c>
      <c r="G704" s="80" t="s">
        <v>14</v>
      </c>
    </row>
    <row r="705" spans="1:7" ht="15.75" x14ac:dyDescent="0.25">
      <c r="A705" s="79" t="s">
        <v>1201</v>
      </c>
      <c r="B705" s="79" t="s">
        <v>6134</v>
      </c>
      <c r="C705" s="80" t="s">
        <v>6135</v>
      </c>
      <c r="D705" s="80" t="s">
        <v>2661</v>
      </c>
      <c r="E705" s="124">
        <v>58084</v>
      </c>
      <c r="F705" s="76"/>
      <c r="G705" s="80" t="s">
        <v>14</v>
      </c>
    </row>
    <row r="706" spans="1:7" ht="15.75" x14ac:dyDescent="0.25">
      <c r="A706" s="79" t="s">
        <v>1088</v>
      </c>
      <c r="B706" s="79" t="s">
        <v>6136</v>
      </c>
      <c r="C706" s="80" t="s">
        <v>1090</v>
      </c>
      <c r="D706" s="80" t="s">
        <v>25</v>
      </c>
      <c r="E706" s="124">
        <v>58075</v>
      </c>
      <c r="F706" s="76"/>
      <c r="G706" s="80" t="s">
        <v>14</v>
      </c>
    </row>
    <row r="707" spans="1:7" ht="15.75" x14ac:dyDescent="0.25">
      <c r="A707" s="79" t="s">
        <v>3996</v>
      </c>
      <c r="B707" s="79" t="s">
        <v>5564</v>
      </c>
      <c r="C707" s="80" t="s">
        <v>6137</v>
      </c>
      <c r="D707" s="80" t="s">
        <v>6138</v>
      </c>
      <c r="E707" s="124">
        <v>58000</v>
      </c>
      <c r="F707" s="76"/>
      <c r="G707" s="80" t="s">
        <v>14</v>
      </c>
    </row>
    <row r="708" spans="1:7" ht="15.75" x14ac:dyDescent="0.25">
      <c r="A708" s="79" t="s">
        <v>2190</v>
      </c>
      <c r="B708" s="79" t="s">
        <v>6139</v>
      </c>
      <c r="C708" s="80" t="s">
        <v>3630</v>
      </c>
      <c r="D708" s="80" t="s">
        <v>48</v>
      </c>
      <c r="E708" s="124">
        <v>57967</v>
      </c>
      <c r="F708" s="76"/>
      <c r="G708" s="80" t="s">
        <v>14</v>
      </c>
    </row>
    <row r="709" spans="1:7" ht="15.75" x14ac:dyDescent="0.25">
      <c r="A709" s="79" t="s">
        <v>978</v>
      </c>
      <c r="B709" s="79" t="s">
        <v>8</v>
      </c>
      <c r="C709" s="80" t="s">
        <v>1828</v>
      </c>
      <c r="D709" s="80" t="s">
        <v>309</v>
      </c>
      <c r="E709" s="124">
        <v>57913</v>
      </c>
      <c r="F709" s="76"/>
      <c r="G709" s="80" t="s">
        <v>14</v>
      </c>
    </row>
    <row r="710" spans="1:7" ht="15.75" x14ac:dyDescent="0.25">
      <c r="A710" s="79" t="s">
        <v>2520</v>
      </c>
      <c r="B710" s="79" t="s">
        <v>6140</v>
      </c>
      <c r="C710" s="80" t="s">
        <v>3632</v>
      </c>
      <c r="D710" s="80" t="s">
        <v>5592</v>
      </c>
      <c r="E710" s="124">
        <v>57903</v>
      </c>
      <c r="F710" s="80"/>
      <c r="G710" s="80" t="s">
        <v>14</v>
      </c>
    </row>
    <row r="711" spans="1:7" ht="15.75" x14ac:dyDescent="0.25">
      <c r="A711" s="79" t="s">
        <v>1659</v>
      </c>
      <c r="B711" s="79" t="s">
        <v>6141</v>
      </c>
      <c r="C711" s="80" t="s">
        <v>6142</v>
      </c>
      <c r="D711" s="80" t="s">
        <v>435</v>
      </c>
      <c r="E711" s="124">
        <v>57861</v>
      </c>
      <c r="F711" s="76"/>
      <c r="G711" s="80" t="s">
        <v>14</v>
      </c>
    </row>
    <row r="712" spans="1:7" ht="15.75" x14ac:dyDescent="0.25">
      <c r="A712" s="79" t="s">
        <v>1287</v>
      </c>
      <c r="B712" s="79" t="s">
        <v>6143</v>
      </c>
      <c r="C712" s="80" t="s">
        <v>6144</v>
      </c>
      <c r="D712" s="80" t="s">
        <v>435</v>
      </c>
      <c r="E712" s="124">
        <v>57861</v>
      </c>
      <c r="F712" s="76"/>
      <c r="G712" s="80" t="s">
        <v>14</v>
      </c>
    </row>
    <row r="713" spans="1:7" ht="15.75" x14ac:dyDescent="0.25">
      <c r="A713" s="79" t="s">
        <v>1629</v>
      </c>
      <c r="B713" s="79" t="s">
        <v>6024</v>
      </c>
      <c r="C713" s="80" t="s">
        <v>359</v>
      </c>
      <c r="D713" s="80" t="s">
        <v>1191</v>
      </c>
      <c r="E713" s="124">
        <v>57798</v>
      </c>
      <c r="F713" s="76"/>
      <c r="G713" s="80" t="s">
        <v>14</v>
      </c>
    </row>
    <row r="714" spans="1:7" ht="15.75" x14ac:dyDescent="0.25">
      <c r="A714" s="79" t="s">
        <v>771</v>
      </c>
      <c r="B714" s="79" t="s">
        <v>6145</v>
      </c>
      <c r="C714" s="80" t="s">
        <v>1184</v>
      </c>
      <c r="D714" s="80" t="s">
        <v>53</v>
      </c>
      <c r="E714" s="124">
        <v>57698</v>
      </c>
      <c r="F714" s="76"/>
      <c r="G714" s="80" t="s">
        <v>14</v>
      </c>
    </row>
    <row r="715" spans="1:7" ht="15.75" x14ac:dyDescent="0.25">
      <c r="A715" s="79" t="s">
        <v>2806</v>
      </c>
      <c r="B715" s="79" t="s">
        <v>6146</v>
      </c>
      <c r="C715" s="80" t="s">
        <v>6147</v>
      </c>
      <c r="D715" s="80" t="s">
        <v>5592</v>
      </c>
      <c r="E715" s="124">
        <v>57653</v>
      </c>
      <c r="F715" s="76"/>
      <c r="G715" s="80" t="s">
        <v>14</v>
      </c>
    </row>
    <row r="716" spans="1:7" ht="15.75" x14ac:dyDescent="0.25">
      <c r="A716" s="86" t="s">
        <v>4016</v>
      </c>
      <c r="B716" s="86" t="s">
        <v>597</v>
      </c>
      <c r="C716" s="76" t="s">
        <v>5854</v>
      </c>
      <c r="D716" s="76" t="s">
        <v>5365</v>
      </c>
      <c r="E716" s="125">
        <v>57570</v>
      </c>
      <c r="F716" s="76"/>
      <c r="G716" s="76" t="s">
        <v>14</v>
      </c>
    </row>
    <row r="717" spans="1:7" ht="15.75" x14ac:dyDescent="0.25">
      <c r="A717" s="79" t="s">
        <v>1653</v>
      </c>
      <c r="B717" s="79" t="s">
        <v>6148</v>
      </c>
      <c r="C717" s="80" t="s">
        <v>3979</v>
      </c>
      <c r="D717" s="80" t="s">
        <v>45</v>
      </c>
      <c r="E717" s="124">
        <v>57557</v>
      </c>
      <c r="F717" s="76"/>
      <c r="G717" s="80" t="s">
        <v>14</v>
      </c>
    </row>
    <row r="718" spans="1:7" ht="15.75" x14ac:dyDescent="0.25">
      <c r="A718" s="79" t="s">
        <v>3185</v>
      </c>
      <c r="B718" s="79" t="s">
        <v>6149</v>
      </c>
      <c r="C718" s="80" t="s">
        <v>195</v>
      </c>
      <c r="D718" s="80" t="s">
        <v>814</v>
      </c>
      <c r="E718" s="124">
        <v>57517</v>
      </c>
      <c r="F718" s="76"/>
      <c r="G718" s="80" t="s">
        <v>59</v>
      </c>
    </row>
    <row r="719" spans="1:7" ht="15.75" x14ac:dyDescent="0.25">
      <c r="A719" s="79" t="s">
        <v>1591</v>
      </c>
      <c r="B719" s="79" t="s">
        <v>6150</v>
      </c>
      <c r="C719" s="80" t="s">
        <v>1592</v>
      </c>
      <c r="D719" s="80" t="s">
        <v>658</v>
      </c>
      <c r="E719" s="124">
        <v>57495</v>
      </c>
      <c r="F719" s="76"/>
      <c r="G719" s="80" t="s">
        <v>14</v>
      </c>
    </row>
    <row r="720" spans="1:7" ht="15.75" x14ac:dyDescent="0.25">
      <c r="A720" s="79" t="s">
        <v>786</v>
      </c>
      <c r="B720" s="79" t="s">
        <v>6151</v>
      </c>
      <c r="C720" s="80" t="s">
        <v>195</v>
      </c>
      <c r="D720" s="80" t="s">
        <v>380</v>
      </c>
      <c r="E720" s="124">
        <v>57472</v>
      </c>
      <c r="F720" s="76"/>
      <c r="G720" s="80" t="s">
        <v>59</v>
      </c>
    </row>
    <row r="721" spans="1:7" ht="15.75" x14ac:dyDescent="0.25">
      <c r="A721" s="79" t="s">
        <v>1220</v>
      </c>
      <c r="B721" s="79" t="s">
        <v>6152</v>
      </c>
      <c r="C721" s="80" t="s">
        <v>195</v>
      </c>
      <c r="D721" s="80" t="s">
        <v>380</v>
      </c>
      <c r="E721" s="124">
        <v>57472</v>
      </c>
      <c r="F721" s="76"/>
      <c r="G721" s="80" t="s">
        <v>59</v>
      </c>
    </row>
    <row r="722" spans="1:7" ht="15.75" x14ac:dyDescent="0.25">
      <c r="A722" s="79" t="s">
        <v>905</v>
      </c>
      <c r="B722" s="79" t="s">
        <v>5794</v>
      </c>
      <c r="C722" s="80" t="s">
        <v>6153</v>
      </c>
      <c r="D722" s="80" t="s">
        <v>120</v>
      </c>
      <c r="E722" s="124">
        <v>57472</v>
      </c>
      <c r="F722" s="76"/>
      <c r="G722" s="80" t="s">
        <v>14</v>
      </c>
    </row>
    <row r="723" spans="1:7" ht="15.75" x14ac:dyDescent="0.25">
      <c r="A723" s="79" t="s">
        <v>6154</v>
      </c>
      <c r="B723" s="79" t="s">
        <v>1182</v>
      </c>
      <c r="C723" s="80" t="s">
        <v>1027</v>
      </c>
      <c r="D723" s="80" t="s">
        <v>53</v>
      </c>
      <c r="E723" s="124">
        <v>57408</v>
      </c>
      <c r="F723" s="76"/>
      <c r="G723" s="80" t="s">
        <v>14</v>
      </c>
    </row>
    <row r="724" spans="1:7" ht="15.75" x14ac:dyDescent="0.25">
      <c r="A724" s="79" t="s">
        <v>3596</v>
      </c>
      <c r="B724" s="79" t="s">
        <v>5776</v>
      </c>
      <c r="C724" s="80" t="s">
        <v>195</v>
      </c>
      <c r="D724" s="80" t="s">
        <v>459</v>
      </c>
      <c r="E724" s="124">
        <v>57387</v>
      </c>
      <c r="F724" s="76"/>
      <c r="G724" s="80" t="s">
        <v>59</v>
      </c>
    </row>
    <row r="725" spans="1:7" ht="15.75" x14ac:dyDescent="0.25">
      <c r="A725" s="79" t="s">
        <v>908</v>
      </c>
      <c r="B725" s="79" t="s">
        <v>909</v>
      </c>
      <c r="C725" s="80" t="s">
        <v>201</v>
      </c>
      <c r="D725" s="80" t="s">
        <v>163</v>
      </c>
      <c r="E725" s="124">
        <v>57258</v>
      </c>
      <c r="F725" s="76"/>
      <c r="G725" s="80" t="s">
        <v>59</v>
      </c>
    </row>
    <row r="726" spans="1:7" ht="15.75" x14ac:dyDescent="0.25">
      <c r="A726" s="79" t="s">
        <v>4748</v>
      </c>
      <c r="B726" s="79" t="s">
        <v>6155</v>
      </c>
      <c r="C726" s="80" t="s">
        <v>1266</v>
      </c>
      <c r="D726" s="80" t="s">
        <v>2041</v>
      </c>
      <c r="E726" s="124">
        <v>57257</v>
      </c>
      <c r="F726" s="76"/>
      <c r="G726" s="80" t="s">
        <v>14</v>
      </c>
    </row>
    <row r="727" spans="1:7" ht="15.75" x14ac:dyDescent="0.25">
      <c r="A727" s="79" t="s">
        <v>1371</v>
      </c>
      <c r="B727" s="79" t="s">
        <v>6156</v>
      </c>
      <c r="C727" s="80" t="s">
        <v>2770</v>
      </c>
      <c r="D727" s="80" t="s">
        <v>1322</v>
      </c>
      <c r="E727" s="124">
        <v>57222</v>
      </c>
      <c r="F727" s="119">
        <v>2000</v>
      </c>
      <c r="G727" s="80" t="s">
        <v>59</v>
      </c>
    </row>
    <row r="728" spans="1:7" ht="15.75" x14ac:dyDescent="0.25">
      <c r="A728" s="79" t="s">
        <v>378</v>
      </c>
      <c r="B728" s="79" t="s">
        <v>6157</v>
      </c>
      <c r="C728" s="80" t="s">
        <v>195</v>
      </c>
      <c r="D728" s="80" t="s">
        <v>189</v>
      </c>
      <c r="E728" s="124">
        <v>57110</v>
      </c>
      <c r="F728" s="76"/>
      <c r="G728" s="80" t="s">
        <v>59</v>
      </c>
    </row>
    <row r="729" spans="1:7" ht="15.75" x14ac:dyDescent="0.25">
      <c r="A729" s="79" t="s">
        <v>3582</v>
      </c>
      <c r="B729" s="79" t="s">
        <v>4978</v>
      </c>
      <c r="C729" s="80" t="s">
        <v>6158</v>
      </c>
      <c r="D729" s="80" t="s">
        <v>6159</v>
      </c>
      <c r="E729" s="124">
        <v>57050</v>
      </c>
      <c r="F729" s="76"/>
      <c r="G729" s="80" t="s">
        <v>14</v>
      </c>
    </row>
    <row r="730" spans="1:7" ht="15.75" x14ac:dyDescent="0.25">
      <c r="A730" s="79" t="s">
        <v>4363</v>
      </c>
      <c r="B730" s="79" t="s">
        <v>6160</v>
      </c>
      <c r="C730" s="80" t="s">
        <v>2292</v>
      </c>
      <c r="D730" s="80" t="s">
        <v>65</v>
      </c>
      <c r="E730" s="124">
        <v>57050</v>
      </c>
      <c r="F730" s="76"/>
      <c r="G730" s="80" t="s">
        <v>14</v>
      </c>
    </row>
    <row r="731" spans="1:7" ht="15.75" x14ac:dyDescent="0.25">
      <c r="A731" s="79" t="s">
        <v>4948</v>
      </c>
      <c r="B731" s="79" t="s">
        <v>6161</v>
      </c>
      <c r="C731" s="80" t="s">
        <v>201</v>
      </c>
      <c r="D731" s="80" t="s">
        <v>392</v>
      </c>
      <c r="E731" s="124">
        <v>57035</v>
      </c>
      <c r="F731" s="76"/>
      <c r="G731" s="80" t="s">
        <v>59</v>
      </c>
    </row>
    <row r="732" spans="1:7" ht="15.75" x14ac:dyDescent="0.25">
      <c r="A732" s="79" t="s">
        <v>2762</v>
      </c>
      <c r="B732" s="79" t="s">
        <v>2763</v>
      </c>
      <c r="C732" s="80" t="s">
        <v>195</v>
      </c>
      <c r="D732" s="80" t="s">
        <v>410</v>
      </c>
      <c r="E732" s="124">
        <v>56946</v>
      </c>
      <c r="F732" s="76"/>
      <c r="G732" s="80" t="s">
        <v>59</v>
      </c>
    </row>
    <row r="733" spans="1:7" ht="15.75" x14ac:dyDescent="0.25">
      <c r="A733" s="79" t="s">
        <v>4778</v>
      </c>
      <c r="B733" s="79" t="s">
        <v>6162</v>
      </c>
      <c r="C733" s="80" t="s">
        <v>588</v>
      </c>
      <c r="D733" s="80" t="s">
        <v>205</v>
      </c>
      <c r="E733" s="124">
        <v>56942</v>
      </c>
      <c r="F733" s="76"/>
      <c r="G733" s="80" t="s">
        <v>59</v>
      </c>
    </row>
    <row r="734" spans="1:7" ht="15.75" x14ac:dyDescent="0.25">
      <c r="A734" s="79" t="s">
        <v>1672</v>
      </c>
      <c r="B734" s="79" t="s">
        <v>6163</v>
      </c>
      <c r="C734" s="80" t="s">
        <v>359</v>
      </c>
      <c r="D734" s="80" t="s">
        <v>5566</v>
      </c>
      <c r="E734" s="124">
        <v>56893</v>
      </c>
      <c r="F734" s="76"/>
      <c r="G734" s="80" t="s">
        <v>14</v>
      </c>
    </row>
    <row r="735" spans="1:7" ht="15.75" x14ac:dyDescent="0.25">
      <c r="A735" s="79" t="s">
        <v>989</v>
      </c>
      <c r="B735" s="79" t="s">
        <v>6164</v>
      </c>
      <c r="C735" s="80" t="s">
        <v>1828</v>
      </c>
      <c r="D735" s="80" t="s">
        <v>309</v>
      </c>
      <c r="E735" s="124">
        <v>56861</v>
      </c>
      <c r="F735" s="76"/>
      <c r="G735" s="80" t="s">
        <v>14</v>
      </c>
    </row>
    <row r="736" spans="1:7" ht="15.75" x14ac:dyDescent="0.25">
      <c r="A736" s="79" t="s">
        <v>1067</v>
      </c>
      <c r="B736" s="79" t="s">
        <v>6165</v>
      </c>
      <c r="C736" s="80" t="s">
        <v>201</v>
      </c>
      <c r="D736" s="80" t="s">
        <v>163</v>
      </c>
      <c r="E736" s="124">
        <v>56764</v>
      </c>
      <c r="F736" s="76"/>
      <c r="G736" s="80" t="s">
        <v>59</v>
      </c>
    </row>
    <row r="737" spans="1:7" ht="15.75" x14ac:dyDescent="0.25">
      <c r="A737" s="79" t="s">
        <v>1414</v>
      </c>
      <c r="B737" s="79" t="s">
        <v>6166</v>
      </c>
      <c r="C737" s="80" t="s">
        <v>195</v>
      </c>
      <c r="D737" s="80" t="s">
        <v>508</v>
      </c>
      <c r="E737" s="124">
        <v>56758</v>
      </c>
      <c r="F737" s="76"/>
      <c r="G737" s="80" t="s">
        <v>59</v>
      </c>
    </row>
    <row r="738" spans="1:7" ht="15.75" x14ac:dyDescent="0.25">
      <c r="A738" s="79" t="s">
        <v>1680</v>
      </c>
      <c r="B738" s="79" t="s">
        <v>5990</v>
      </c>
      <c r="C738" s="80" t="s">
        <v>1681</v>
      </c>
      <c r="D738" s="80" t="s">
        <v>240</v>
      </c>
      <c r="E738" s="124">
        <v>56706</v>
      </c>
      <c r="F738" s="127"/>
      <c r="G738" s="80" t="s">
        <v>14</v>
      </c>
    </row>
    <row r="739" spans="1:7" ht="15.75" x14ac:dyDescent="0.25">
      <c r="A739" s="86" t="s">
        <v>4990</v>
      </c>
      <c r="B739" s="86" t="s">
        <v>5516</v>
      </c>
      <c r="C739" s="76" t="s">
        <v>201</v>
      </c>
      <c r="D739" s="76" t="s">
        <v>258</v>
      </c>
      <c r="E739" s="125">
        <v>56700</v>
      </c>
      <c r="F739" s="76"/>
      <c r="G739" s="76" t="s">
        <v>59</v>
      </c>
    </row>
    <row r="740" spans="1:7" ht="15.75" x14ac:dyDescent="0.25">
      <c r="A740" s="79" t="s">
        <v>4982</v>
      </c>
      <c r="B740" s="79" t="s">
        <v>4983</v>
      </c>
      <c r="C740" s="80" t="s">
        <v>791</v>
      </c>
      <c r="D740" s="80" t="s">
        <v>5365</v>
      </c>
      <c r="E740" s="124">
        <v>56656</v>
      </c>
      <c r="F740" s="76"/>
      <c r="G740" s="80" t="s">
        <v>14</v>
      </c>
    </row>
    <row r="741" spans="1:7" ht="15.75" x14ac:dyDescent="0.25">
      <c r="A741" s="79" t="s">
        <v>767</v>
      </c>
      <c r="B741" s="79" t="s">
        <v>6167</v>
      </c>
      <c r="C741" s="80" t="s">
        <v>1961</v>
      </c>
      <c r="D741" s="80" t="s">
        <v>5573</v>
      </c>
      <c r="E741" s="124">
        <v>56560</v>
      </c>
      <c r="F741" s="76"/>
      <c r="G741" s="80" t="s">
        <v>14</v>
      </c>
    </row>
    <row r="742" spans="1:7" ht="15.75" x14ac:dyDescent="0.25">
      <c r="A742" s="79" t="s">
        <v>1913</v>
      </c>
      <c r="B742" s="79" t="s">
        <v>6168</v>
      </c>
      <c r="C742" s="80" t="s">
        <v>6169</v>
      </c>
      <c r="D742" s="80" t="s">
        <v>812</v>
      </c>
      <c r="E742" s="124">
        <v>56560</v>
      </c>
      <c r="F742" s="76"/>
      <c r="G742" s="80" t="s">
        <v>14</v>
      </c>
    </row>
    <row r="743" spans="1:7" ht="15.75" x14ac:dyDescent="0.25">
      <c r="A743" s="79" t="s">
        <v>1381</v>
      </c>
      <c r="B743" s="79" t="s">
        <v>6170</v>
      </c>
      <c r="C743" s="80" t="s">
        <v>1027</v>
      </c>
      <c r="D743" s="80" t="s">
        <v>53</v>
      </c>
      <c r="E743" s="124">
        <v>56560</v>
      </c>
      <c r="F743" s="76"/>
      <c r="G743" s="80" t="s">
        <v>14</v>
      </c>
    </row>
    <row r="744" spans="1:7" ht="15.75" x14ac:dyDescent="0.25">
      <c r="A744" s="79" t="s">
        <v>6171</v>
      </c>
      <c r="B744" s="79" t="s">
        <v>5982</v>
      </c>
      <c r="C744" s="80" t="s">
        <v>3652</v>
      </c>
      <c r="D744" s="80" t="s">
        <v>96</v>
      </c>
      <c r="E744" s="124">
        <v>56560</v>
      </c>
      <c r="F744" s="76"/>
      <c r="G744" s="80" t="s">
        <v>14</v>
      </c>
    </row>
    <row r="745" spans="1:7" ht="15.75" x14ac:dyDescent="0.25">
      <c r="A745" s="79" t="s">
        <v>3922</v>
      </c>
      <c r="B745" s="79" t="s">
        <v>6172</v>
      </c>
      <c r="C745" s="80" t="s">
        <v>201</v>
      </c>
      <c r="D745" s="80" t="s">
        <v>3880</v>
      </c>
      <c r="E745" s="124">
        <v>56460</v>
      </c>
      <c r="F745" s="76"/>
      <c r="G745" s="80" t="s">
        <v>59</v>
      </c>
    </row>
    <row r="746" spans="1:7" ht="15.75" x14ac:dyDescent="0.25">
      <c r="A746" s="79" t="s">
        <v>6173</v>
      </c>
      <c r="B746" s="79" t="s">
        <v>6174</v>
      </c>
      <c r="C746" s="80" t="s">
        <v>6175</v>
      </c>
      <c r="D746" s="80" t="s">
        <v>706</v>
      </c>
      <c r="E746" s="124">
        <v>56413.7</v>
      </c>
      <c r="F746" s="76"/>
      <c r="G746" s="80" t="s">
        <v>14</v>
      </c>
    </row>
    <row r="747" spans="1:7" ht="15.75" x14ac:dyDescent="0.25">
      <c r="A747" s="79" t="s">
        <v>808</v>
      </c>
      <c r="B747" s="79" t="s">
        <v>6176</v>
      </c>
      <c r="C747" s="80" t="s">
        <v>359</v>
      </c>
      <c r="D747" s="80" t="s">
        <v>6159</v>
      </c>
      <c r="E747" s="124">
        <v>56411</v>
      </c>
      <c r="F747" s="80"/>
      <c r="G747" s="80" t="s">
        <v>14</v>
      </c>
    </row>
    <row r="748" spans="1:7" ht="15.75" x14ac:dyDescent="0.25">
      <c r="A748" s="79" t="s">
        <v>1231</v>
      </c>
      <c r="B748" s="79" t="s">
        <v>6177</v>
      </c>
      <c r="C748" s="80" t="s">
        <v>201</v>
      </c>
      <c r="D748" s="80" t="s">
        <v>607</v>
      </c>
      <c r="E748" s="124">
        <v>56395</v>
      </c>
      <c r="F748" s="76"/>
      <c r="G748" s="80" t="s">
        <v>59</v>
      </c>
    </row>
    <row r="749" spans="1:7" ht="15.75" x14ac:dyDescent="0.25">
      <c r="A749" s="79" t="s">
        <v>1128</v>
      </c>
      <c r="B749" s="79" t="s">
        <v>6178</v>
      </c>
      <c r="C749" s="80" t="s">
        <v>201</v>
      </c>
      <c r="D749" s="80" t="s">
        <v>258</v>
      </c>
      <c r="E749" s="124">
        <v>56376</v>
      </c>
      <c r="F749" s="76"/>
      <c r="G749" s="80" t="s">
        <v>59</v>
      </c>
    </row>
    <row r="750" spans="1:7" ht="15.75" x14ac:dyDescent="0.25">
      <c r="A750" s="79" t="s">
        <v>1105</v>
      </c>
      <c r="B750" s="79" t="s">
        <v>6017</v>
      </c>
      <c r="C750" s="80" t="s">
        <v>201</v>
      </c>
      <c r="D750" s="80" t="s">
        <v>93</v>
      </c>
      <c r="E750" s="124">
        <v>56375</v>
      </c>
      <c r="F750" s="76"/>
      <c r="G750" s="80" t="s">
        <v>59</v>
      </c>
    </row>
    <row r="751" spans="1:7" ht="15.75" x14ac:dyDescent="0.25">
      <c r="A751" s="79" t="s">
        <v>4371</v>
      </c>
      <c r="B751" s="79" t="s">
        <v>4372</v>
      </c>
      <c r="C751" s="80" t="s">
        <v>588</v>
      </c>
      <c r="D751" s="80" t="s">
        <v>6179</v>
      </c>
      <c r="E751" s="124">
        <v>56343</v>
      </c>
      <c r="F751" s="76"/>
      <c r="G751" s="80" t="s">
        <v>59</v>
      </c>
    </row>
    <row r="752" spans="1:7" ht="15.75" x14ac:dyDescent="0.25">
      <c r="A752" s="79" t="s">
        <v>1203</v>
      </c>
      <c r="B752" s="79" t="s">
        <v>6180</v>
      </c>
      <c r="C752" s="80" t="s">
        <v>201</v>
      </c>
      <c r="D752" s="80" t="s">
        <v>211</v>
      </c>
      <c r="E752" s="124">
        <v>56094</v>
      </c>
      <c r="F752" s="76"/>
      <c r="G752" s="80" t="s">
        <v>59</v>
      </c>
    </row>
    <row r="753" spans="1:7" ht="15.75" x14ac:dyDescent="0.25">
      <c r="A753" s="79" t="s">
        <v>682</v>
      </c>
      <c r="B753" s="79" t="s">
        <v>5361</v>
      </c>
      <c r="C753" s="80" t="s">
        <v>195</v>
      </c>
      <c r="D753" s="80" t="s">
        <v>814</v>
      </c>
      <c r="E753" s="124">
        <v>56073</v>
      </c>
      <c r="F753" s="76"/>
      <c r="G753" s="80" t="s">
        <v>59</v>
      </c>
    </row>
    <row r="754" spans="1:7" ht="15.75" x14ac:dyDescent="0.25">
      <c r="A754" s="79" t="s">
        <v>1506</v>
      </c>
      <c r="B754" s="79" t="s">
        <v>6181</v>
      </c>
      <c r="C754" s="80" t="s">
        <v>588</v>
      </c>
      <c r="D754" s="80" t="s">
        <v>603</v>
      </c>
      <c r="E754" s="124">
        <v>56045</v>
      </c>
      <c r="F754" s="119">
        <v>1125</v>
      </c>
      <c r="G754" s="80" t="s">
        <v>59</v>
      </c>
    </row>
    <row r="755" spans="1:7" ht="15.75" x14ac:dyDescent="0.25">
      <c r="A755" s="79" t="s">
        <v>1167</v>
      </c>
      <c r="B755" s="79" t="s">
        <v>1168</v>
      </c>
      <c r="C755" s="80" t="s">
        <v>201</v>
      </c>
      <c r="D755" s="80" t="s">
        <v>258</v>
      </c>
      <c r="E755" s="124">
        <v>55884</v>
      </c>
      <c r="F755" s="76"/>
      <c r="G755" s="80" t="s">
        <v>59</v>
      </c>
    </row>
    <row r="756" spans="1:7" ht="15.75" x14ac:dyDescent="0.25">
      <c r="A756" s="79" t="s">
        <v>1710</v>
      </c>
      <c r="B756" s="79" t="s">
        <v>6182</v>
      </c>
      <c r="C756" s="80" t="s">
        <v>6183</v>
      </c>
      <c r="D756" s="80" t="s">
        <v>20</v>
      </c>
      <c r="E756" s="124">
        <v>55844.2</v>
      </c>
      <c r="F756" s="80"/>
      <c r="G756" s="80" t="s">
        <v>14</v>
      </c>
    </row>
    <row r="757" spans="1:7" ht="15.75" x14ac:dyDescent="0.25">
      <c r="A757" s="79" t="s">
        <v>1713</v>
      </c>
      <c r="B757" s="79" t="s">
        <v>6184</v>
      </c>
      <c r="C757" s="80" t="s">
        <v>1714</v>
      </c>
      <c r="D757" s="80" t="s">
        <v>6159</v>
      </c>
      <c r="E757" s="124">
        <v>55842</v>
      </c>
      <c r="F757" s="76"/>
      <c r="G757" s="80" t="s">
        <v>14</v>
      </c>
    </row>
    <row r="758" spans="1:7" ht="15.75" x14ac:dyDescent="0.25">
      <c r="A758" s="79" t="s">
        <v>848</v>
      </c>
      <c r="B758" s="79" t="s">
        <v>1715</v>
      </c>
      <c r="C758" s="80" t="s">
        <v>1716</v>
      </c>
      <c r="D758" s="80" t="s">
        <v>1454</v>
      </c>
      <c r="E758" s="124">
        <v>55829</v>
      </c>
      <c r="F758" s="76"/>
      <c r="G758" s="80" t="s">
        <v>14</v>
      </c>
    </row>
    <row r="759" spans="1:7" ht="15.75" x14ac:dyDescent="0.25">
      <c r="A759" s="79" t="s">
        <v>1455</v>
      </c>
      <c r="B759" s="79" t="s">
        <v>6185</v>
      </c>
      <c r="C759" s="80" t="s">
        <v>195</v>
      </c>
      <c r="D759" s="80" t="s">
        <v>508</v>
      </c>
      <c r="E759" s="124">
        <v>55823</v>
      </c>
      <c r="F759" s="80"/>
      <c r="G759" s="80" t="s">
        <v>59</v>
      </c>
    </row>
    <row r="760" spans="1:7" ht="15.75" x14ac:dyDescent="0.25">
      <c r="A760" s="79" t="s">
        <v>929</v>
      </c>
      <c r="B760" s="79" t="s">
        <v>6186</v>
      </c>
      <c r="C760" s="80" t="s">
        <v>931</v>
      </c>
      <c r="D760" s="80" t="s">
        <v>120</v>
      </c>
      <c r="E760" s="124">
        <v>55776</v>
      </c>
      <c r="F760" s="76"/>
      <c r="G760" s="80" t="s">
        <v>14</v>
      </c>
    </row>
    <row r="761" spans="1:7" ht="15.75" x14ac:dyDescent="0.25">
      <c r="A761" s="79" t="s">
        <v>874</v>
      </c>
      <c r="B761" s="79" t="s">
        <v>6187</v>
      </c>
      <c r="C761" s="80" t="s">
        <v>195</v>
      </c>
      <c r="D761" s="80" t="s">
        <v>625</v>
      </c>
      <c r="E761" s="124">
        <v>55753</v>
      </c>
      <c r="F761" s="76"/>
      <c r="G761" s="80" t="s">
        <v>59</v>
      </c>
    </row>
    <row r="762" spans="1:7" ht="15.75" x14ac:dyDescent="0.25">
      <c r="A762" s="79" t="s">
        <v>4017</v>
      </c>
      <c r="B762" s="79" t="s">
        <v>6085</v>
      </c>
      <c r="C762" s="80" t="s">
        <v>6188</v>
      </c>
      <c r="D762" s="80" t="s">
        <v>1217</v>
      </c>
      <c r="E762" s="124">
        <v>55747</v>
      </c>
      <c r="F762" s="76"/>
      <c r="G762" s="80" t="s">
        <v>14</v>
      </c>
    </row>
    <row r="763" spans="1:7" ht="15.75" x14ac:dyDescent="0.25">
      <c r="A763" s="79" t="s">
        <v>1179</v>
      </c>
      <c r="B763" s="79" t="s">
        <v>1180</v>
      </c>
      <c r="C763" s="80" t="s">
        <v>201</v>
      </c>
      <c r="D763" s="80" t="s">
        <v>258</v>
      </c>
      <c r="E763" s="124">
        <v>55688</v>
      </c>
      <c r="F763" s="76"/>
      <c r="G763" s="80" t="s">
        <v>59</v>
      </c>
    </row>
    <row r="764" spans="1:7" ht="15.75" x14ac:dyDescent="0.25">
      <c r="A764" s="79" t="s">
        <v>5004</v>
      </c>
      <c r="B764" s="79" t="s">
        <v>6189</v>
      </c>
      <c r="C764" s="80" t="s">
        <v>201</v>
      </c>
      <c r="D764" s="80" t="s">
        <v>258</v>
      </c>
      <c r="E764" s="124">
        <v>55688</v>
      </c>
      <c r="F764" s="76"/>
      <c r="G764" s="80" t="s">
        <v>59</v>
      </c>
    </row>
    <row r="765" spans="1:7" ht="15.75" x14ac:dyDescent="0.25">
      <c r="A765" s="79" t="s">
        <v>1732</v>
      </c>
      <c r="B765" s="79" t="s">
        <v>6190</v>
      </c>
      <c r="C765" s="80" t="s">
        <v>6191</v>
      </c>
      <c r="D765" s="80" t="s">
        <v>234</v>
      </c>
      <c r="E765" s="124">
        <v>55602</v>
      </c>
      <c r="F765" s="76"/>
      <c r="G765" s="80" t="s">
        <v>14</v>
      </c>
    </row>
    <row r="766" spans="1:7" ht="15.75" x14ac:dyDescent="0.25">
      <c r="A766" s="79" t="s">
        <v>1349</v>
      </c>
      <c r="B766" s="79" t="s">
        <v>6192</v>
      </c>
      <c r="C766" s="80" t="s">
        <v>4209</v>
      </c>
      <c r="D766" s="80" t="s">
        <v>53</v>
      </c>
      <c r="E766" s="124">
        <v>55567</v>
      </c>
      <c r="F766" s="76"/>
      <c r="G766" s="80" t="s">
        <v>14</v>
      </c>
    </row>
    <row r="767" spans="1:7" ht="15.75" x14ac:dyDescent="0.25">
      <c r="A767" s="79" t="s">
        <v>989</v>
      </c>
      <c r="B767" s="79" t="s">
        <v>6193</v>
      </c>
      <c r="C767" s="80" t="s">
        <v>1696</v>
      </c>
      <c r="D767" s="80" t="s">
        <v>72</v>
      </c>
      <c r="E767" s="124">
        <v>55550</v>
      </c>
      <c r="F767" s="76"/>
      <c r="G767" s="80" t="s">
        <v>14</v>
      </c>
    </row>
    <row r="768" spans="1:7" ht="15.75" x14ac:dyDescent="0.25">
      <c r="A768" s="79" t="s">
        <v>4018</v>
      </c>
      <c r="B768" s="79" t="s">
        <v>5520</v>
      </c>
      <c r="C768" s="80" t="s">
        <v>4019</v>
      </c>
      <c r="D768" s="80" t="s">
        <v>1702</v>
      </c>
      <c r="E768" s="124">
        <v>55550</v>
      </c>
      <c r="F768" s="76"/>
      <c r="G768" s="80" t="s">
        <v>14</v>
      </c>
    </row>
    <row r="769" spans="1:7" ht="15.75" x14ac:dyDescent="0.25">
      <c r="A769" s="79" t="s">
        <v>3654</v>
      </c>
      <c r="B769" s="79" t="s">
        <v>6194</v>
      </c>
      <c r="C769" s="80" t="s">
        <v>3655</v>
      </c>
      <c r="D769" s="80" t="s">
        <v>120</v>
      </c>
      <c r="E769" s="124">
        <v>55549</v>
      </c>
      <c r="F769" s="76"/>
      <c r="G769" s="80" t="s">
        <v>14</v>
      </c>
    </row>
    <row r="770" spans="1:7" ht="15.75" x14ac:dyDescent="0.25">
      <c r="A770" s="79" t="s">
        <v>1136</v>
      </c>
      <c r="B770" s="79" t="s">
        <v>6195</v>
      </c>
      <c r="C770" s="80" t="s">
        <v>6196</v>
      </c>
      <c r="D770" s="80" t="s">
        <v>33</v>
      </c>
      <c r="E770" s="124">
        <v>55454</v>
      </c>
      <c r="F770" s="76"/>
      <c r="G770" s="80" t="s">
        <v>14</v>
      </c>
    </row>
    <row r="771" spans="1:7" ht="15.75" x14ac:dyDescent="0.25">
      <c r="A771" s="79" t="s">
        <v>1007</v>
      </c>
      <c r="B771" s="79" t="s">
        <v>6197</v>
      </c>
      <c r="C771" s="80" t="s">
        <v>201</v>
      </c>
      <c r="D771" s="80" t="s">
        <v>208</v>
      </c>
      <c r="E771" s="124">
        <v>55444</v>
      </c>
      <c r="F771" s="80"/>
      <c r="G771" s="80" t="s">
        <v>59</v>
      </c>
    </row>
    <row r="772" spans="1:7" ht="15.75" x14ac:dyDescent="0.25">
      <c r="A772" s="79" t="s">
        <v>4367</v>
      </c>
      <c r="B772" s="79" t="s">
        <v>6198</v>
      </c>
      <c r="C772" s="80" t="s">
        <v>4368</v>
      </c>
      <c r="D772" s="80" t="s">
        <v>1272</v>
      </c>
      <c r="E772" s="124">
        <v>55378</v>
      </c>
      <c r="F772" s="76"/>
      <c r="G772" s="76"/>
    </row>
    <row r="773" spans="1:7" ht="15.75" x14ac:dyDescent="0.25">
      <c r="A773" s="79" t="s">
        <v>1199</v>
      </c>
      <c r="B773" s="79" t="s">
        <v>1200</v>
      </c>
      <c r="C773" s="80" t="s">
        <v>195</v>
      </c>
      <c r="D773" s="80" t="s">
        <v>625</v>
      </c>
      <c r="E773" s="124">
        <v>55361</v>
      </c>
      <c r="F773" s="76"/>
      <c r="G773" s="80" t="s">
        <v>59</v>
      </c>
    </row>
    <row r="774" spans="1:7" ht="15.75" x14ac:dyDescent="0.25">
      <c r="A774" s="79" t="s">
        <v>3566</v>
      </c>
      <c r="B774" s="79" t="s">
        <v>6199</v>
      </c>
      <c r="C774" s="80" t="s">
        <v>201</v>
      </c>
      <c r="D774" s="80" t="s">
        <v>258</v>
      </c>
      <c r="E774" s="124">
        <v>55270</v>
      </c>
      <c r="F774" s="76"/>
      <c r="G774" s="80" t="s">
        <v>59</v>
      </c>
    </row>
    <row r="775" spans="1:7" ht="15.75" x14ac:dyDescent="0.25">
      <c r="A775" s="79" t="s">
        <v>1185</v>
      </c>
      <c r="B775" s="79" t="s">
        <v>6200</v>
      </c>
      <c r="C775" s="80" t="s">
        <v>201</v>
      </c>
      <c r="D775" s="80" t="s">
        <v>514</v>
      </c>
      <c r="E775" s="124">
        <v>55255</v>
      </c>
      <c r="F775" s="76"/>
      <c r="G775" s="80" t="s">
        <v>59</v>
      </c>
    </row>
    <row r="776" spans="1:7" ht="15.75" x14ac:dyDescent="0.25">
      <c r="A776" s="79" t="s">
        <v>6201</v>
      </c>
      <c r="B776" s="79" t="s">
        <v>6202</v>
      </c>
      <c r="C776" s="80" t="s">
        <v>201</v>
      </c>
      <c r="D776" s="80" t="s">
        <v>5703</v>
      </c>
      <c r="E776" s="124">
        <v>55215</v>
      </c>
      <c r="F776" s="76"/>
      <c r="G776" s="80" t="s">
        <v>59</v>
      </c>
    </row>
    <row r="777" spans="1:7" ht="15.75" x14ac:dyDescent="0.25">
      <c r="A777" s="79" t="s">
        <v>1513</v>
      </c>
      <c r="B777" s="79" t="s">
        <v>6203</v>
      </c>
      <c r="C777" s="80" t="s">
        <v>201</v>
      </c>
      <c r="D777" s="80" t="s">
        <v>535</v>
      </c>
      <c r="E777" s="124">
        <v>55215</v>
      </c>
      <c r="F777" s="76"/>
      <c r="G777" s="80" t="s">
        <v>59</v>
      </c>
    </row>
    <row r="778" spans="1:7" ht="15.75" x14ac:dyDescent="0.25">
      <c r="A778" s="79" t="s">
        <v>597</v>
      </c>
      <c r="B778" s="79" t="s">
        <v>6204</v>
      </c>
      <c r="C778" s="80" t="s">
        <v>1266</v>
      </c>
      <c r="D778" s="80" t="s">
        <v>2535</v>
      </c>
      <c r="E778" s="124">
        <v>55213</v>
      </c>
      <c r="F778" s="76"/>
      <c r="G778" s="80" t="s">
        <v>14</v>
      </c>
    </row>
    <row r="779" spans="1:7" ht="15.75" x14ac:dyDescent="0.25">
      <c r="A779" s="86" t="s">
        <v>1132</v>
      </c>
      <c r="B779" s="86" t="s">
        <v>6205</v>
      </c>
      <c r="C779" s="76" t="s">
        <v>2887</v>
      </c>
      <c r="D779" s="76" t="s">
        <v>706</v>
      </c>
      <c r="E779" s="125">
        <v>54907.4</v>
      </c>
      <c r="F779" s="76"/>
      <c r="G779" s="76" t="s">
        <v>14</v>
      </c>
    </row>
    <row r="780" spans="1:7" ht="15.75" x14ac:dyDescent="0.25">
      <c r="A780" s="79" t="s">
        <v>1274</v>
      </c>
      <c r="B780" s="79" t="s">
        <v>6206</v>
      </c>
      <c r="C780" s="80" t="s">
        <v>1027</v>
      </c>
      <c r="D780" s="80" t="s">
        <v>53</v>
      </c>
      <c r="E780" s="124">
        <v>54907</v>
      </c>
      <c r="F780" s="80"/>
      <c r="G780" s="80" t="s">
        <v>14</v>
      </c>
    </row>
    <row r="781" spans="1:7" ht="15.75" x14ac:dyDescent="0.25">
      <c r="A781" s="79" t="s">
        <v>209</v>
      </c>
      <c r="B781" s="79" t="s">
        <v>6207</v>
      </c>
      <c r="C781" s="80" t="s">
        <v>1266</v>
      </c>
      <c r="D781" s="80" t="s">
        <v>5774</v>
      </c>
      <c r="E781" s="124">
        <v>54907</v>
      </c>
      <c r="F781" s="76"/>
      <c r="G781" s="80" t="s">
        <v>14</v>
      </c>
    </row>
    <row r="782" spans="1:7" ht="15.75" x14ac:dyDescent="0.25">
      <c r="A782" s="79" t="s">
        <v>1636</v>
      </c>
      <c r="B782" s="79" t="s">
        <v>6208</v>
      </c>
      <c r="C782" s="80" t="s">
        <v>4023</v>
      </c>
      <c r="D782" s="80" t="s">
        <v>694</v>
      </c>
      <c r="E782" s="124">
        <v>54907</v>
      </c>
      <c r="F782" s="76"/>
      <c r="G782" s="80" t="s">
        <v>14</v>
      </c>
    </row>
    <row r="783" spans="1:7" ht="15.75" x14ac:dyDescent="0.25">
      <c r="A783" s="79" t="s">
        <v>1247</v>
      </c>
      <c r="B783" s="79" t="s">
        <v>6209</v>
      </c>
      <c r="C783" s="80" t="s">
        <v>201</v>
      </c>
      <c r="D783" s="80" t="s">
        <v>5668</v>
      </c>
      <c r="E783" s="124">
        <v>54900</v>
      </c>
      <c r="F783" s="76"/>
      <c r="G783" s="80" t="s">
        <v>59</v>
      </c>
    </row>
    <row r="784" spans="1:7" ht="15.75" x14ac:dyDescent="0.25">
      <c r="A784" s="79" t="s">
        <v>3658</v>
      </c>
      <c r="B784" s="79" t="s">
        <v>6210</v>
      </c>
      <c r="C784" s="80" t="s">
        <v>201</v>
      </c>
      <c r="D784" s="80" t="s">
        <v>603</v>
      </c>
      <c r="E784" s="124">
        <v>54836</v>
      </c>
      <c r="F784" s="80"/>
      <c r="G784" s="80" t="s">
        <v>59</v>
      </c>
    </row>
    <row r="785" spans="1:7" ht="15.75" x14ac:dyDescent="0.25">
      <c r="A785" s="79" t="s">
        <v>1745</v>
      </c>
      <c r="B785" s="79" t="s">
        <v>6211</v>
      </c>
      <c r="C785" s="80" t="s">
        <v>1746</v>
      </c>
      <c r="D785" s="80" t="s">
        <v>240</v>
      </c>
      <c r="E785" s="124">
        <v>54801</v>
      </c>
      <c r="F785" s="76"/>
      <c r="G785" s="80" t="s">
        <v>14</v>
      </c>
    </row>
    <row r="786" spans="1:7" ht="15.75" x14ac:dyDescent="0.25">
      <c r="A786" s="79" t="s">
        <v>1390</v>
      </c>
      <c r="B786" s="79" t="s">
        <v>6212</v>
      </c>
      <c r="C786" s="80" t="s">
        <v>201</v>
      </c>
      <c r="D786" s="80" t="s">
        <v>221</v>
      </c>
      <c r="E786" s="124">
        <v>54748</v>
      </c>
      <c r="F786" s="76"/>
      <c r="G786" s="80" t="s">
        <v>59</v>
      </c>
    </row>
    <row r="787" spans="1:7" ht="15.75" x14ac:dyDescent="0.25">
      <c r="A787" s="79" t="s">
        <v>1375</v>
      </c>
      <c r="B787" s="79" t="s">
        <v>5501</v>
      </c>
      <c r="C787" s="80" t="s">
        <v>3672</v>
      </c>
      <c r="D787" s="80" t="s">
        <v>435</v>
      </c>
      <c r="E787" s="124">
        <v>54744</v>
      </c>
      <c r="F787" s="76"/>
      <c r="G787" s="80" t="s">
        <v>14</v>
      </c>
    </row>
    <row r="788" spans="1:7" ht="15.75" x14ac:dyDescent="0.25">
      <c r="A788" s="79" t="s">
        <v>2405</v>
      </c>
      <c r="B788" s="79" t="s">
        <v>6213</v>
      </c>
      <c r="C788" s="80" t="s">
        <v>6214</v>
      </c>
      <c r="D788" s="80" t="s">
        <v>270</v>
      </c>
      <c r="E788" s="124">
        <v>54723</v>
      </c>
      <c r="F788" s="76"/>
      <c r="G788" s="80" t="s">
        <v>14</v>
      </c>
    </row>
    <row r="789" spans="1:7" ht="15.75" x14ac:dyDescent="0.25">
      <c r="A789" s="79" t="s">
        <v>1363</v>
      </c>
      <c r="B789" s="79" t="s">
        <v>6215</v>
      </c>
      <c r="C789" s="80" t="s">
        <v>1027</v>
      </c>
      <c r="D789" s="80" t="s">
        <v>53</v>
      </c>
      <c r="E789" s="124">
        <v>54650</v>
      </c>
      <c r="F789" s="76"/>
      <c r="G789" s="80" t="s">
        <v>14</v>
      </c>
    </row>
    <row r="790" spans="1:7" ht="15.75" x14ac:dyDescent="0.25">
      <c r="A790" s="79" t="s">
        <v>1623</v>
      </c>
      <c r="B790" s="79" t="s">
        <v>5676</v>
      </c>
      <c r="C790" s="80" t="s">
        <v>359</v>
      </c>
      <c r="D790" s="80" t="s">
        <v>570</v>
      </c>
      <c r="E790" s="124">
        <v>54641</v>
      </c>
      <c r="F790" s="76"/>
      <c r="G790" s="80" t="s">
        <v>14</v>
      </c>
    </row>
    <row r="791" spans="1:7" ht="15.75" x14ac:dyDescent="0.25">
      <c r="A791" s="79" t="s">
        <v>5010</v>
      </c>
      <c r="B791" s="79" t="s">
        <v>5624</v>
      </c>
      <c r="C791" s="80" t="s">
        <v>6216</v>
      </c>
      <c r="D791" s="80" t="s">
        <v>570</v>
      </c>
      <c r="E791" s="124">
        <v>54626</v>
      </c>
      <c r="F791" s="76"/>
      <c r="G791" s="80" t="s">
        <v>14</v>
      </c>
    </row>
    <row r="792" spans="1:7" ht="15.75" x14ac:dyDescent="0.25">
      <c r="A792" s="79" t="s">
        <v>3663</v>
      </c>
      <c r="B792" s="79" t="s">
        <v>6217</v>
      </c>
      <c r="C792" s="80" t="s">
        <v>3664</v>
      </c>
      <c r="D792" s="80" t="s">
        <v>658</v>
      </c>
      <c r="E792" s="124">
        <v>54625</v>
      </c>
      <c r="F792" s="76"/>
      <c r="G792" s="80" t="s">
        <v>14</v>
      </c>
    </row>
    <row r="793" spans="1:7" ht="15.75" x14ac:dyDescent="0.25">
      <c r="A793" s="79" t="s">
        <v>193</v>
      </c>
      <c r="B793" s="79" t="s">
        <v>1295</v>
      </c>
      <c r="C793" s="80" t="s">
        <v>201</v>
      </c>
      <c r="D793" s="80" t="s">
        <v>5668</v>
      </c>
      <c r="E793" s="124">
        <v>54600</v>
      </c>
      <c r="F793" s="76"/>
      <c r="G793" s="80" t="s">
        <v>59</v>
      </c>
    </row>
    <row r="794" spans="1:7" ht="15.75" x14ac:dyDescent="0.25">
      <c r="A794" s="79" t="s">
        <v>4369</v>
      </c>
      <c r="B794" s="79" t="s">
        <v>6218</v>
      </c>
      <c r="C794" s="80" t="s">
        <v>4370</v>
      </c>
      <c r="D794" s="80" t="s">
        <v>120</v>
      </c>
      <c r="E794" s="124">
        <v>54572</v>
      </c>
      <c r="F794" s="76"/>
      <c r="G794" s="80" t="s">
        <v>14</v>
      </c>
    </row>
    <row r="795" spans="1:7" ht="15.75" x14ac:dyDescent="0.25">
      <c r="A795" s="79" t="s">
        <v>1059</v>
      </c>
      <c r="B795" s="79" t="s">
        <v>6219</v>
      </c>
      <c r="C795" s="80" t="s">
        <v>201</v>
      </c>
      <c r="D795" s="80" t="s">
        <v>603</v>
      </c>
      <c r="E795" s="124">
        <v>54547</v>
      </c>
      <c r="F795" s="80"/>
      <c r="G795" s="80" t="s">
        <v>59</v>
      </c>
    </row>
    <row r="796" spans="1:7" ht="15.75" x14ac:dyDescent="0.25">
      <c r="A796" s="79" t="s">
        <v>3984</v>
      </c>
      <c r="B796" s="79" t="s">
        <v>5397</v>
      </c>
      <c r="C796" s="80" t="s">
        <v>201</v>
      </c>
      <c r="D796" s="80" t="s">
        <v>3880</v>
      </c>
      <c r="E796" s="124">
        <v>54492</v>
      </c>
      <c r="F796" s="76"/>
      <c r="G796" s="80" t="s">
        <v>59</v>
      </c>
    </row>
    <row r="797" spans="1:7" ht="15.75" x14ac:dyDescent="0.25">
      <c r="A797" s="79" t="s">
        <v>1810</v>
      </c>
      <c r="B797" s="79" t="s">
        <v>5512</v>
      </c>
      <c r="C797" s="80" t="s">
        <v>4027</v>
      </c>
      <c r="D797" s="80" t="s">
        <v>96</v>
      </c>
      <c r="E797" s="124">
        <v>54468</v>
      </c>
      <c r="F797" s="76"/>
      <c r="G797" s="80" t="s">
        <v>14</v>
      </c>
    </row>
    <row r="798" spans="1:7" ht="15.75" x14ac:dyDescent="0.25">
      <c r="A798" s="79" t="s">
        <v>1535</v>
      </c>
      <c r="B798" s="79" t="s">
        <v>6220</v>
      </c>
      <c r="C798" s="80" t="s">
        <v>201</v>
      </c>
      <c r="D798" s="80" t="s">
        <v>5703</v>
      </c>
      <c r="E798" s="124">
        <v>54458</v>
      </c>
      <c r="F798" s="80"/>
      <c r="G798" s="80" t="s">
        <v>59</v>
      </c>
    </row>
    <row r="799" spans="1:7" ht="15.75" x14ac:dyDescent="0.25">
      <c r="A799" s="79" t="s">
        <v>2829</v>
      </c>
      <c r="B799" s="79" t="s">
        <v>5591</v>
      </c>
      <c r="C799" s="80" t="s">
        <v>6221</v>
      </c>
      <c r="D799" s="80" t="s">
        <v>48</v>
      </c>
      <c r="E799" s="124">
        <v>54428</v>
      </c>
      <c r="F799" s="76"/>
      <c r="G799" s="80" t="s">
        <v>14</v>
      </c>
    </row>
    <row r="800" spans="1:7" ht="15.75" x14ac:dyDescent="0.25">
      <c r="A800" s="79" t="s">
        <v>1249</v>
      </c>
      <c r="B800" s="79" t="s">
        <v>6222</v>
      </c>
      <c r="C800" s="80" t="s">
        <v>201</v>
      </c>
      <c r="D800" s="80" t="s">
        <v>211</v>
      </c>
      <c r="E800" s="124">
        <v>54427</v>
      </c>
      <c r="F800" s="76"/>
      <c r="G800" s="80" t="s">
        <v>59</v>
      </c>
    </row>
    <row r="801" spans="1:7" ht="15.75" x14ac:dyDescent="0.25">
      <c r="A801" s="79" t="s">
        <v>5011</v>
      </c>
      <c r="B801" s="79" t="s">
        <v>6223</v>
      </c>
      <c r="C801" s="80" t="s">
        <v>869</v>
      </c>
      <c r="D801" s="80" t="s">
        <v>53</v>
      </c>
      <c r="E801" s="124">
        <v>54424</v>
      </c>
      <c r="F801" s="76"/>
      <c r="G801" s="80" t="s">
        <v>14</v>
      </c>
    </row>
    <row r="802" spans="1:7" ht="15.75" x14ac:dyDescent="0.25">
      <c r="A802" s="79" t="s">
        <v>1790</v>
      </c>
      <c r="B802" s="79" t="s">
        <v>6224</v>
      </c>
      <c r="C802" s="80" t="s">
        <v>6225</v>
      </c>
      <c r="D802" s="80" t="s">
        <v>270</v>
      </c>
      <c r="E802" s="124">
        <v>54398</v>
      </c>
      <c r="F802" s="76"/>
      <c r="G802" s="80" t="s">
        <v>14</v>
      </c>
    </row>
    <row r="803" spans="1:7" ht="15.75" x14ac:dyDescent="0.25">
      <c r="A803" s="79" t="s">
        <v>6226</v>
      </c>
      <c r="B803" s="79" t="s">
        <v>6227</v>
      </c>
      <c r="C803" s="80" t="s">
        <v>201</v>
      </c>
      <c r="D803" s="80" t="s">
        <v>258</v>
      </c>
      <c r="E803" s="124">
        <v>54340</v>
      </c>
      <c r="F803" s="76"/>
      <c r="G803" s="80" t="s">
        <v>59</v>
      </c>
    </row>
    <row r="804" spans="1:7" ht="15.75" x14ac:dyDescent="0.25">
      <c r="A804" s="79" t="s">
        <v>1316</v>
      </c>
      <c r="B804" s="79" t="s">
        <v>6228</v>
      </c>
      <c r="C804" s="80" t="s">
        <v>201</v>
      </c>
      <c r="D804" s="80" t="s">
        <v>5668</v>
      </c>
      <c r="E804" s="124">
        <v>54326</v>
      </c>
      <c r="F804" s="76"/>
      <c r="G804" s="80" t="s">
        <v>59</v>
      </c>
    </row>
    <row r="805" spans="1:7" ht="15.75" x14ac:dyDescent="0.25">
      <c r="A805" s="79" t="s">
        <v>989</v>
      </c>
      <c r="B805" s="79" t="s">
        <v>6229</v>
      </c>
      <c r="C805" s="80" t="s">
        <v>201</v>
      </c>
      <c r="D805" s="80" t="s">
        <v>607</v>
      </c>
      <c r="E805" s="124">
        <v>54269</v>
      </c>
      <c r="F805" s="76"/>
      <c r="G805" s="80" t="s">
        <v>59</v>
      </c>
    </row>
    <row r="806" spans="1:7" ht="15.75" x14ac:dyDescent="0.25">
      <c r="A806" s="79" t="s">
        <v>460</v>
      </c>
      <c r="B806" s="79" t="s">
        <v>5939</v>
      </c>
      <c r="C806" s="80" t="s">
        <v>1888</v>
      </c>
      <c r="D806" s="80" t="s">
        <v>1889</v>
      </c>
      <c r="E806" s="124">
        <v>54258</v>
      </c>
      <c r="F806" s="76"/>
      <c r="G806" s="80" t="s">
        <v>14</v>
      </c>
    </row>
    <row r="807" spans="1:7" ht="15.75" x14ac:dyDescent="0.25">
      <c r="A807" s="79" t="s">
        <v>1282</v>
      </c>
      <c r="B807" s="79" t="s">
        <v>1283</v>
      </c>
      <c r="C807" s="80" t="s">
        <v>201</v>
      </c>
      <c r="D807" s="80" t="s">
        <v>3880</v>
      </c>
      <c r="E807" s="124">
        <v>54169</v>
      </c>
      <c r="F807" s="76"/>
      <c r="G807" s="80" t="s">
        <v>59</v>
      </c>
    </row>
    <row r="808" spans="1:7" ht="15.75" x14ac:dyDescent="0.25">
      <c r="A808" s="79" t="s">
        <v>1500</v>
      </c>
      <c r="B808" s="79" t="s">
        <v>6230</v>
      </c>
      <c r="C808" s="80" t="s">
        <v>782</v>
      </c>
      <c r="D808" s="80" t="s">
        <v>258</v>
      </c>
      <c r="E808" s="124">
        <v>54142</v>
      </c>
      <c r="F808" s="76"/>
      <c r="G808" s="80" t="s">
        <v>59</v>
      </c>
    </row>
    <row r="809" spans="1:7" ht="15.75" x14ac:dyDescent="0.25">
      <c r="A809" s="79" t="s">
        <v>1144</v>
      </c>
      <c r="B809" s="79" t="s">
        <v>6231</v>
      </c>
      <c r="C809" s="80" t="s">
        <v>1888</v>
      </c>
      <c r="D809" s="80" t="s">
        <v>1889</v>
      </c>
      <c r="E809" s="124">
        <v>54128</v>
      </c>
      <c r="F809" s="76"/>
      <c r="G809" s="80" t="s">
        <v>14</v>
      </c>
    </row>
    <row r="810" spans="1:7" ht="15.75" x14ac:dyDescent="0.25">
      <c r="A810" s="79" t="s">
        <v>5020</v>
      </c>
      <c r="B810" s="79" t="s">
        <v>5763</v>
      </c>
      <c r="C810" s="80" t="s">
        <v>2827</v>
      </c>
      <c r="D810" s="80" t="s">
        <v>5365</v>
      </c>
      <c r="E810" s="124">
        <v>54085</v>
      </c>
      <c r="F810" s="76"/>
      <c r="G810" s="80" t="s">
        <v>14</v>
      </c>
    </row>
    <row r="811" spans="1:7" ht="15.75" x14ac:dyDescent="0.25">
      <c r="A811" s="79" t="s">
        <v>3673</v>
      </c>
      <c r="B811" s="79" t="s">
        <v>6232</v>
      </c>
      <c r="C811" s="80" t="s">
        <v>3674</v>
      </c>
      <c r="D811" s="80" t="s">
        <v>505</v>
      </c>
      <c r="E811" s="124">
        <v>54035</v>
      </c>
      <c r="F811" s="80"/>
      <c r="G811" s="80" t="s">
        <v>14</v>
      </c>
    </row>
    <row r="812" spans="1:7" ht="15.75" x14ac:dyDescent="0.25">
      <c r="A812" s="79" t="s">
        <v>1268</v>
      </c>
      <c r="B812" s="79" t="s">
        <v>6233</v>
      </c>
      <c r="C812" s="80" t="s">
        <v>201</v>
      </c>
      <c r="D812" s="80" t="s">
        <v>380</v>
      </c>
      <c r="E812" s="124">
        <v>54000</v>
      </c>
      <c r="F812" s="76"/>
      <c r="G812" s="80" t="s">
        <v>59</v>
      </c>
    </row>
    <row r="813" spans="1:7" ht="15.75" x14ac:dyDescent="0.25">
      <c r="A813" s="79" t="s">
        <v>1562</v>
      </c>
      <c r="B813" s="79" t="s">
        <v>6234</v>
      </c>
      <c r="C813" s="80" t="s">
        <v>1839</v>
      </c>
      <c r="D813" s="80" t="s">
        <v>96</v>
      </c>
      <c r="E813" s="124">
        <v>53968</v>
      </c>
      <c r="F813" s="76"/>
      <c r="G813" s="80" t="s">
        <v>14</v>
      </c>
    </row>
    <row r="814" spans="1:7" ht="15.75" x14ac:dyDescent="0.25">
      <c r="A814" s="79" t="s">
        <v>1432</v>
      </c>
      <c r="B814" s="79" t="s">
        <v>6235</v>
      </c>
      <c r="C814" s="80" t="s">
        <v>782</v>
      </c>
      <c r="D814" s="80" t="s">
        <v>221</v>
      </c>
      <c r="E814" s="124">
        <v>53952</v>
      </c>
      <c r="F814" s="76"/>
      <c r="G814" s="80" t="s">
        <v>59</v>
      </c>
    </row>
    <row r="815" spans="1:7" ht="15.75" x14ac:dyDescent="0.25">
      <c r="A815" s="79" t="s">
        <v>4384</v>
      </c>
      <c r="B815" s="79" t="s">
        <v>6236</v>
      </c>
      <c r="C815" s="80" t="s">
        <v>195</v>
      </c>
      <c r="D815" s="80" t="s">
        <v>535</v>
      </c>
      <c r="E815" s="124">
        <v>53897</v>
      </c>
      <c r="F815" s="127"/>
      <c r="G815" s="80" t="s">
        <v>59</v>
      </c>
    </row>
    <row r="816" spans="1:7" ht="15.75" x14ac:dyDescent="0.25">
      <c r="A816" s="79" t="s">
        <v>1589</v>
      </c>
      <c r="B816" s="79" t="s">
        <v>6237</v>
      </c>
      <c r="C816" s="80" t="s">
        <v>4361</v>
      </c>
      <c r="D816" s="80" t="s">
        <v>666</v>
      </c>
      <c r="E816" s="124">
        <v>53820</v>
      </c>
      <c r="F816" s="76"/>
      <c r="G816" s="80" t="s">
        <v>14</v>
      </c>
    </row>
    <row r="817" spans="1:7" ht="15.75" x14ac:dyDescent="0.25">
      <c r="A817" s="79" t="s">
        <v>1339</v>
      </c>
      <c r="B817" s="79" t="s">
        <v>6238</v>
      </c>
      <c r="C817" s="80" t="s">
        <v>201</v>
      </c>
      <c r="D817" s="80" t="s">
        <v>459</v>
      </c>
      <c r="E817" s="124">
        <v>53790</v>
      </c>
      <c r="F817" s="76"/>
      <c r="G817" s="80" t="s">
        <v>59</v>
      </c>
    </row>
    <row r="818" spans="1:7" ht="15.75" x14ac:dyDescent="0.25">
      <c r="A818" s="86" t="s">
        <v>5030</v>
      </c>
      <c r="B818" s="86" t="s">
        <v>5653</v>
      </c>
      <c r="C818" s="76" t="s">
        <v>201</v>
      </c>
      <c r="D818" s="76" t="s">
        <v>5703</v>
      </c>
      <c r="E818" s="125">
        <v>53719</v>
      </c>
      <c r="F818" s="76"/>
      <c r="G818" s="76" t="s">
        <v>59</v>
      </c>
    </row>
    <row r="819" spans="1:7" ht="15.75" x14ac:dyDescent="0.25">
      <c r="A819" s="86" t="s">
        <v>1431</v>
      </c>
      <c r="B819" s="86" t="s">
        <v>465</v>
      </c>
      <c r="C819" s="76" t="s">
        <v>195</v>
      </c>
      <c r="D819" s="76" t="s">
        <v>459</v>
      </c>
      <c r="E819" s="125">
        <v>53667</v>
      </c>
      <c r="F819" s="76"/>
      <c r="G819" s="76" t="s">
        <v>59</v>
      </c>
    </row>
    <row r="820" spans="1:7" ht="15.75" x14ac:dyDescent="0.25">
      <c r="A820" s="79" t="s">
        <v>3634</v>
      </c>
      <c r="B820" s="79" t="s">
        <v>6239</v>
      </c>
      <c r="C820" s="80" t="s">
        <v>201</v>
      </c>
      <c r="D820" s="80" t="s">
        <v>380</v>
      </c>
      <c r="E820" s="124">
        <v>53663</v>
      </c>
      <c r="F820" s="76"/>
      <c r="G820" s="80" t="s">
        <v>59</v>
      </c>
    </row>
    <row r="821" spans="1:7" ht="15.75" x14ac:dyDescent="0.25">
      <c r="A821" s="79" t="s">
        <v>1293</v>
      </c>
      <c r="B821" s="79" t="s">
        <v>6240</v>
      </c>
      <c r="C821" s="80" t="s">
        <v>201</v>
      </c>
      <c r="D821" s="80" t="s">
        <v>380</v>
      </c>
      <c r="E821" s="124">
        <v>53663</v>
      </c>
      <c r="F821" s="76"/>
      <c r="G821" s="80" t="s">
        <v>59</v>
      </c>
    </row>
    <row r="822" spans="1:7" ht="15.75" x14ac:dyDescent="0.25">
      <c r="A822" s="79" t="s">
        <v>884</v>
      </c>
      <c r="B822" s="79" t="s">
        <v>6241</v>
      </c>
      <c r="C822" s="80" t="s">
        <v>195</v>
      </c>
      <c r="D822" s="80" t="s">
        <v>459</v>
      </c>
      <c r="E822" s="124">
        <v>53663</v>
      </c>
      <c r="F822" s="76"/>
      <c r="G822" s="80" t="s">
        <v>59</v>
      </c>
    </row>
    <row r="823" spans="1:7" ht="15.75" x14ac:dyDescent="0.25">
      <c r="A823" s="79" t="s">
        <v>1406</v>
      </c>
      <c r="B823" s="79" t="s">
        <v>6242</v>
      </c>
      <c r="C823" s="80" t="s">
        <v>195</v>
      </c>
      <c r="D823" s="80" t="s">
        <v>459</v>
      </c>
      <c r="E823" s="124">
        <v>53656</v>
      </c>
      <c r="F823" s="76"/>
      <c r="G823" s="80" t="s">
        <v>59</v>
      </c>
    </row>
    <row r="824" spans="1:7" ht="15.75" x14ac:dyDescent="0.25">
      <c r="A824" s="79" t="s">
        <v>1158</v>
      </c>
      <c r="B824" s="79" t="s">
        <v>5487</v>
      </c>
      <c r="C824" s="80" t="s">
        <v>201</v>
      </c>
      <c r="D824" s="80" t="s">
        <v>3880</v>
      </c>
      <c r="E824" s="124">
        <v>53578</v>
      </c>
      <c r="F824" s="76"/>
      <c r="G824" s="80" t="s">
        <v>59</v>
      </c>
    </row>
    <row r="825" spans="1:7" ht="15.75" x14ac:dyDescent="0.25">
      <c r="A825" s="79" t="s">
        <v>4112</v>
      </c>
      <c r="B825" s="79" t="s">
        <v>6243</v>
      </c>
      <c r="C825" s="80" t="s">
        <v>2090</v>
      </c>
      <c r="D825" s="80" t="s">
        <v>178</v>
      </c>
      <c r="E825" s="124">
        <v>53530</v>
      </c>
      <c r="F825" s="76"/>
      <c r="G825" s="80" t="s">
        <v>14</v>
      </c>
    </row>
    <row r="826" spans="1:7" ht="15.75" x14ac:dyDescent="0.25">
      <c r="A826" s="79" t="s">
        <v>1883</v>
      </c>
      <c r="B826" s="79" t="s">
        <v>6244</v>
      </c>
      <c r="C826" s="80" t="s">
        <v>6245</v>
      </c>
      <c r="D826" s="80" t="s">
        <v>5365</v>
      </c>
      <c r="E826" s="124">
        <v>53530</v>
      </c>
      <c r="F826" s="76"/>
      <c r="G826" s="80" t="s">
        <v>14</v>
      </c>
    </row>
    <row r="827" spans="1:7" ht="15.75" x14ac:dyDescent="0.25">
      <c r="A827" s="79" t="s">
        <v>942</v>
      </c>
      <c r="B827" s="79" t="s">
        <v>5434</v>
      </c>
      <c r="C827" s="80" t="s">
        <v>201</v>
      </c>
      <c r="D827" s="80" t="s">
        <v>3880</v>
      </c>
      <c r="E827" s="124">
        <v>53486</v>
      </c>
      <c r="F827" s="76"/>
      <c r="G827" s="80" t="s">
        <v>59</v>
      </c>
    </row>
    <row r="828" spans="1:7" ht="15.75" x14ac:dyDescent="0.25">
      <c r="A828" s="79" t="s">
        <v>3621</v>
      </c>
      <c r="B828" s="79" t="s">
        <v>6246</v>
      </c>
      <c r="C828" s="80" t="s">
        <v>195</v>
      </c>
      <c r="D828" s="80" t="s">
        <v>1322</v>
      </c>
      <c r="E828" s="124">
        <v>53436</v>
      </c>
      <c r="F828" s="76"/>
      <c r="G828" s="80" t="s">
        <v>59</v>
      </c>
    </row>
    <row r="829" spans="1:7" ht="15.75" x14ac:dyDescent="0.25">
      <c r="A829" s="86" t="s">
        <v>1313</v>
      </c>
      <c r="B829" s="86" t="s">
        <v>6247</v>
      </c>
      <c r="C829" s="76" t="s">
        <v>195</v>
      </c>
      <c r="D829" s="76" t="s">
        <v>189</v>
      </c>
      <c r="E829" s="125">
        <v>53407</v>
      </c>
      <c r="F829" s="76"/>
      <c r="G829" s="76" t="s">
        <v>59</v>
      </c>
    </row>
    <row r="830" spans="1:7" ht="15.75" x14ac:dyDescent="0.25">
      <c r="A830" s="79" t="s">
        <v>2848</v>
      </c>
      <c r="B830" s="79" t="s">
        <v>6248</v>
      </c>
      <c r="C830" s="80" t="s">
        <v>201</v>
      </c>
      <c r="D830" s="80" t="s">
        <v>5668</v>
      </c>
      <c r="E830" s="124">
        <v>53398</v>
      </c>
      <c r="F830" s="76"/>
      <c r="G830" s="80" t="s">
        <v>59</v>
      </c>
    </row>
    <row r="831" spans="1:7" ht="15.75" x14ac:dyDescent="0.25">
      <c r="A831" s="79" t="s">
        <v>1841</v>
      </c>
      <c r="B831" s="79" t="s">
        <v>1842</v>
      </c>
      <c r="C831" s="80" t="s">
        <v>1843</v>
      </c>
      <c r="D831" s="80" t="s">
        <v>163</v>
      </c>
      <c r="E831" s="124">
        <v>53395</v>
      </c>
      <c r="F831" s="76"/>
      <c r="G831" s="80" t="s">
        <v>14</v>
      </c>
    </row>
    <row r="832" spans="1:7" ht="15.75" x14ac:dyDescent="0.25">
      <c r="A832" s="79" t="s">
        <v>313</v>
      </c>
      <c r="B832" s="79" t="s">
        <v>6249</v>
      </c>
      <c r="C832" s="80" t="s">
        <v>201</v>
      </c>
      <c r="D832" s="80" t="s">
        <v>258</v>
      </c>
      <c r="E832" s="124">
        <v>53321</v>
      </c>
      <c r="F832" s="76"/>
      <c r="G832" s="80" t="s">
        <v>59</v>
      </c>
    </row>
    <row r="833" spans="1:7" ht="15.75" x14ac:dyDescent="0.25">
      <c r="A833" s="79" t="s">
        <v>1112</v>
      </c>
      <c r="B833" s="79" t="s">
        <v>5763</v>
      </c>
      <c r="C833" s="80" t="s">
        <v>1563</v>
      </c>
      <c r="D833" s="80" t="s">
        <v>53</v>
      </c>
      <c r="E833" s="124">
        <v>53291</v>
      </c>
      <c r="F833" s="76"/>
      <c r="G833" s="80" t="s">
        <v>14</v>
      </c>
    </row>
    <row r="834" spans="1:7" ht="15.75" x14ac:dyDescent="0.25">
      <c r="A834" s="79" t="s">
        <v>1398</v>
      </c>
      <c r="B834" s="79" t="s">
        <v>5970</v>
      </c>
      <c r="C834" s="80" t="s">
        <v>201</v>
      </c>
      <c r="D834" s="80" t="s">
        <v>463</v>
      </c>
      <c r="E834" s="124">
        <v>53281</v>
      </c>
      <c r="F834" s="76"/>
      <c r="G834" s="80" t="s">
        <v>59</v>
      </c>
    </row>
    <row r="835" spans="1:7" ht="15.75" x14ac:dyDescent="0.25">
      <c r="A835" s="79" t="s">
        <v>654</v>
      </c>
      <c r="B835" s="79" t="s">
        <v>523</v>
      </c>
      <c r="C835" s="80" t="s">
        <v>869</v>
      </c>
      <c r="D835" s="80" t="s">
        <v>53</v>
      </c>
      <c r="E835" s="124">
        <v>53261</v>
      </c>
      <c r="F835" s="76"/>
      <c r="G835" s="80" t="s">
        <v>14</v>
      </c>
    </row>
    <row r="836" spans="1:7" ht="15.75" x14ac:dyDescent="0.25">
      <c r="A836" s="79" t="s">
        <v>1503</v>
      </c>
      <c r="B836" s="79" t="s">
        <v>6250</v>
      </c>
      <c r="C836" s="80" t="s">
        <v>195</v>
      </c>
      <c r="D836" s="80" t="s">
        <v>508</v>
      </c>
      <c r="E836" s="124">
        <v>53248</v>
      </c>
      <c r="F836" s="76"/>
      <c r="G836" s="80" t="s">
        <v>59</v>
      </c>
    </row>
    <row r="837" spans="1:7" ht="15.75" x14ac:dyDescent="0.25">
      <c r="A837" s="79" t="s">
        <v>1136</v>
      </c>
      <c r="B837" s="79" t="s">
        <v>6251</v>
      </c>
      <c r="C837" s="80" t="s">
        <v>359</v>
      </c>
      <c r="D837" s="80" t="s">
        <v>2041</v>
      </c>
      <c r="E837" s="124">
        <v>53241</v>
      </c>
      <c r="F837" s="76"/>
      <c r="G837" s="80" t="s">
        <v>14</v>
      </c>
    </row>
    <row r="838" spans="1:7" ht="15.75" x14ac:dyDescent="0.25">
      <c r="A838" s="79" t="s">
        <v>1852</v>
      </c>
      <c r="B838" s="79" t="s">
        <v>6252</v>
      </c>
      <c r="C838" s="80" t="s">
        <v>3683</v>
      </c>
      <c r="D838" s="80" t="s">
        <v>5422</v>
      </c>
      <c r="E838" s="124">
        <v>53223.79</v>
      </c>
      <c r="F838" s="76"/>
      <c r="G838" s="76"/>
    </row>
    <row r="839" spans="1:7" ht="15.75" x14ac:dyDescent="0.25">
      <c r="A839" s="79" t="s">
        <v>2056</v>
      </c>
      <c r="B839" s="79" t="s">
        <v>6253</v>
      </c>
      <c r="C839" s="80" t="s">
        <v>6254</v>
      </c>
      <c r="D839" s="80" t="s">
        <v>6255</v>
      </c>
      <c r="E839" s="124">
        <v>53221</v>
      </c>
      <c r="F839" s="76"/>
      <c r="G839" s="80" t="s">
        <v>14</v>
      </c>
    </row>
    <row r="840" spans="1:7" ht="15.75" x14ac:dyDescent="0.25">
      <c r="A840" s="79" t="s">
        <v>513</v>
      </c>
      <c r="B840" s="79" t="s">
        <v>6256</v>
      </c>
      <c r="C840" s="80" t="s">
        <v>1184</v>
      </c>
      <c r="D840" s="80" t="s">
        <v>53</v>
      </c>
      <c r="E840" s="124">
        <v>53212</v>
      </c>
      <c r="F840" s="76"/>
      <c r="G840" s="80" t="s">
        <v>14</v>
      </c>
    </row>
    <row r="841" spans="1:7" ht="15.75" x14ac:dyDescent="0.25">
      <c r="A841" s="79" t="s">
        <v>214</v>
      </c>
      <c r="B841" s="79" t="s">
        <v>6257</v>
      </c>
      <c r="C841" s="80" t="s">
        <v>195</v>
      </c>
      <c r="D841" s="80" t="s">
        <v>1322</v>
      </c>
      <c r="E841" s="124">
        <v>53188</v>
      </c>
      <c r="F841" s="76"/>
      <c r="G841" s="80" t="s">
        <v>59</v>
      </c>
    </row>
    <row r="842" spans="1:7" ht="15.75" x14ac:dyDescent="0.25">
      <c r="A842" s="79" t="s">
        <v>6258</v>
      </c>
      <c r="B842" s="79" t="s">
        <v>6259</v>
      </c>
      <c r="C842" s="80" t="s">
        <v>6260</v>
      </c>
      <c r="D842" s="80" t="s">
        <v>5559</v>
      </c>
      <c r="E842" s="124">
        <v>53143</v>
      </c>
      <c r="F842" s="76"/>
      <c r="G842" s="80" t="s">
        <v>14</v>
      </c>
    </row>
    <row r="843" spans="1:7" ht="15.75" x14ac:dyDescent="0.25">
      <c r="A843" s="79" t="s">
        <v>1446</v>
      </c>
      <c r="B843" s="79" t="s">
        <v>6261</v>
      </c>
      <c r="C843" s="80" t="s">
        <v>201</v>
      </c>
      <c r="D843" s="80" t="s">
        <v>189</v>
      </c>
      <c r="E843" s="124">
        <v>53135</v>
      </c>
      <c r="F843" s="76"/>
      <c r="G843" s="80" t="s">
        <v>59</v>
      </c>
    </row>
    <row r="844" spans="1:7" ht="15.75" x14ac:dyDescent="0.25">
      <c r="A844" s="79" t="s">
        <v>432</v>
      </c>
      <c r="B844" s="79" t="s">
        <v>5459</v>
      </c>
      <c r="C844" s="80" t="s">
        <v>201</v>
      </c>
      <c r="D844" s="80" t="s">
        <v>3880</v>
      </c>
      <c r="E844" s="124">
        <v>53059</v>
      </c>
      <c r="F844" s="76"/>
      <c r="G844" s="80" t="s">
        <v>59</v>
      </c>
    </row>
    <row r="845" spans="1:7" ht="15.75" x14ac:dyDescent="0.25">
      <c r="A845" s="79" t="s">
        <v>3616</v>
      </c>
      <c r="B845" s="79" t="s">
        <v>3617</v>
      </c>
      <c r="C845" s="80" t="s">
        <v>782</v>
      </c>
      <c r="D845" s="80" t="s">
        <v>1050</v>
      </c>
      <c r="E845" s="124">
        <v>53049</v>
      </c>
      <c r="F845" s="76"/>
      <c r="G845" s="80" t="s">
        <v>14</v>
      </c>
    </row>
    <row r="846" spans="1:7" ht="15.75" x14ac:dyDescent="0.25">
      <c r="A846" s="79" t="s">
        <v>1870</v>
      </c>
      <c r="B846" s="79" t="s">
        <v>1871</v>
      </c>
      <c r="C846" s="80" t="s">
        <v>1872</v>
      </c>
      <c r="D846" s="80" t="s">
        <v>6262</v>
      </c>
      <c r="E846" s="124">
        <v>53025</v>
      </c>
      <c r="F846" s="76"/>
      <c r="G846" s="80" t="s">
        <v>14</v>
      </c>
    </row>
    <row r="847" spans="1:7" ht="15.75" x14ac:dyDescent="0.25">
      <c r="A847" s="79" t="s">
        <v>1296</v>
      </c>
      <c r="B847" s="79" t="s">
        <v>6263</v>
      </c>
      <c r="C847" s="80" t="s">
        <v>1563</v>
      </c>
      <c r="D847" s="80" t="s">
        <v>53</v>
      </c>
      <c r="E847" s="124">
        <v>52854</v>
      </c>
      <c r="F847" s="76"/>
      <c r="G847" s="80" t="s">
        <v>14</v>
      </c>
    </row>
    <row r="848" spans="1:7" ht="15.75" x14ac:dyDescent="0.25">
      <c r="A848" s="79" t="s">
        <v>1522</v>
      </c>
      <c r="B848" s="79" t="s">
        <v>1523</v>
      </c>
      <c r="C848" s="80" t="s">
        <v>588</v>
      </c>
      <c r="D848" s="80" t="s">
        <v>603</v>
      </c>
      <c r="E848" s="124">
        <v>52818</v>
      </c>
      <c r="F848" s="76"/>
      <c r="G848" s="80" t="s">
        <v>59</v>
      </c>
    </row>
    <row r="849" spans="1:7" ht="15.75" x14ac:dyDescent="0.25">
      <c r="A849" s="79" t="s">
        <v>1353</v>
      </c>
      <c r="B849" s="79" t="s">
        <v>5985</v>
      </c>
      <c r="C849" s="80" t="s">
        <v>359</v>
      </c>
      <c r="D849" s="80" t="s">
        <v>1354</v>
      </c>
      <c r="E849" s="124">
        <v>52796</v>
      </c>
      <c r="F849" s="76"/>
      <c r="G849" s="80" t="s">
        <v>14</v>
      </c>
    </row>
    <row r="850" spans="1:7" ht="15.75" x14ac:dyDescent="0.25">
      <c r="A850" s="79" t="s">
        <v>6264</v>
      </c>
      <c r="B850" s="79" t="s">
        <v>6265</v>
      </c>
      <c r="C850" s="80" t="s">
        <v>1982</v>
      </c>
      <c r="D850" s="80" t="s">
        <v>5365</v>
      </c>
      <c r="E850" s="124">
        <v>52795</v>
      </c>
      <c r="F850" s="76"/>
      <c r="G850" s="80" t="s">
        <v>14</v>
      </c>
    </row>
    <row r="851" spans="1:7" ht="15.75" x14ac:dyDescent="0.25">
      <c r="A851" s="79" t="s">
        <v>1840</v>
      </c>
      <c r="B851" s="79" t="s">
        <v>3686</v>
      </c>
      <c r="C851" s="80" t="s">
        <v>4034</v>
      </c>
      <c r="D851" s="80" t="s">
        <v>4263</v>
      </c>
      <c r="E851" s="124">
        <v>52739</v>
      </c>
      <c r="F851" s="76"/>
      <c r="G851" s="80" t="s">
        <v>14</v>
      </c>
    </row>
    <row r="852" spans="1:7" ht="15.75" x14ac:dyDescent="0.25">
      <c r="A852" s="79" t="s">
        <v>6266</v>
      </c>
      <c r="B852" s="79" t="s">
        <v>6267</v>
      </c>
      <c r="C852" s="80" t="s">
        <v>6268</v>
      </c>
      <c r="D852" s="80" t="s">
        <v>53</v>
      </c>
      <c r="E852" s="124">
        <v>52733</v>
      </c>
      <c r="F852" s="76"/>
      <c r="G852" s="80" t="s">
        <v>14</v>
      </c>
    </row>
    <row r="853" spans="1:7" ht="15.75" x14ac:dyDescent="0.25">
      <c r="A853" s="79" t="s">
        <v>3597</v>
      </c>
      <c r="B853" s="79" t="s">
        <v>6269</v>
      </c>
      <c r="C853" s="80" t="s">
        <v>588</v>
      </c>
      <c r="D853" s="80" t="s">
        <v>205</v>
      </c>
      <c r="E853" s="124">
        <v>52694</v>
      </c>
      <c r="F853" s="76"/>
      <c r="G853" s="80" t="s">
        <v>59</v>
      </c>
    </row>
    <row r="854" spans="1:7" ht="15.75" x14ac:dyDescent="0.25">
      <c r="A854" s="79" t="s">
        <v>1409</v>
      </c>
      <c r="B854" s="79" t="s">
        <v>6270</v>
      </c>
      <c r="C854" s="80" t="s">
        <v>201</v>
      </c>
      <c r="D854" s="80" t="s">
        <v>463</v>
      </c>
      <c r="E854" s="124">
        <v>52526</v>
      </c>
      <c r="F854" s="76"/>
      <c r="G854" s="80" t="s">
        <v>59</v>
      </c>
    </row>
    <row r="855" spans="1:7" ht="15.75" x14ac:dyDescent="0.25">
      <c r="A855" s="79" t="s">
        <v>1969</v>
      </c>
      <c r="B855" s="79" t="s">
        <v>6271</v>
      </c>
      <c r="C855" s="80" t="s">
        <v>201</v>
      </c>
      <c r="D855" s="80" t="s">
        <v>270</v>
      </c>
      <c r="E855" s="124">
        <v>52504</v>
      </c>
      <c r="F855" s="76"/>
      <c r="G855" s="80" t="s">
        <v>59</v>
      </c>
    </row>
    <row r="856" spans="1:7" ht="15.75" x14ac:dyDescent="0.25">
      <c r="A856" s="79" t="s">
        <v>1467</v>
      </c>
      <c r="B856" s="79" t="s">
        <v>5440</v>
      </c>
      <c r="C856" s="80" t="s">
        <v>201</v>
      </c>
      <c r="D856" s="80" t="s">
        <v>463</v>
      </c>
      <c r="E856" s="124">
        <v>52348</v>
      </c>
      <c r="F856" s="76"/>
      <c r="G856" s="80" t="s">
        <v>59</v>
      </c>
    </row>
    <row r="857" spans="1:7" ht="15.75" x14ac:dyDescent="0.25">
      <c r="A857" s="79" t="s">
        <v>1292</v>
      </c>
      <c r="B857" s="79" t="s">
        <v>5834</v>
      </c>
      <c r="C857" s="80" t="s">
        <v>201</v>
      </c>
      <c r="D857" s="80" t="s">
        <v>270</v>
      </c>
      <c r="E857" s="124">
        <v>52347</v>
      </c>
      <c r="F857" s="76"/>
      <c r="G857" s="80" t="s">
        <v>59</v>
      </c>
    </row>
    <row r="858" spans="1:7" ht="15.75" x14ac:dyDescent="0.25">
      <c r="A858" s="79" t="s">
        <v>86</v>
      </c>
      <c r="B858" s="79" t="s">
        <v>6272</v>
      </c>
      <c r="C858" s="80" t="s">
        <v>201</v>
      </c>
      <c r="D858" s="80" t="s">
        <v>5668</v>
      </c>
      <c r="E858" s="124">
        <v>52276</v>
      </c>
      <c r="F858" s="76"/>
      <c r="G858" s="80" t="s">
        <v>59</v>
      </c>
    </row>
    <row r="859" spans="1:7" ht="15.75" x14ac:dyDescent="0.25">
      <c r="A859" s="79" t="s">
        <v>1860</v>
      </c>
      <c r="B859" s="79" t="s">
        <v>6273</v>
      </c>
      <c r="C859" s="80" t="s">
        <v>1862</v>
      </c>
      <c r="D859" s="80" t="s">
        <v>45</v>
      </c>
      <c r="E859" s="124">
        <v>52245</v>
      </c>
      <c r="F859" s="76"/>
      <c r="G859" s="80" t="s">
        <v>14</v>
      </c>
    </row>
    <row r="860" spans="1:7" ht="15.75" x14ac:dyDescent="0.25">
      <c r="A860" s="79" t="s">
        <v>1643</v>
      </c>
      <c r="B860" s="79" t="s">
        <v>6274</v>
      </c>
      <c r="C860" s="80" t="s">
        <v>201</v>
      </c>
      <c r="D860" s="80" t="s">
        <v>535</v>
      </c>
      <c r="E860" s="124">
        <v>52238</v>
      </c>
      <c r="F860" s="76"/>
      <c r="G860" s="80" t="s">
        <v>59</v>
      </c>
    </row>
    <row r="861" spans="1:7" ht="15.75" x14ac:dyDescent="0.25">
      <c r="A861" s="79" t="s">
        <v>1312</v>
      </c>
      <c r="B861" s="79" t="s">
        <v>6275</v>
      </c>
      <c r="C861" s="80" t="s">
        <v>1563</v>
      </c>
      <c r="D861" s="80" t="s">
        <v>53</v>
      </c>
      <c r="E861" s="124">
        <v>52198</v>
      </c>
      <c r="F861" s="76"/>
      <c r="G861" s="80" t="s">
        <v>14</v>
      </c>
    </row>
    <row r="862" spans="1:7" ht="15.75" x14ac:dyDescent="0.25">
      <c r="A862" s="79" t="s">
        <v>1498</v>
      </c>
      <c r="B862" s="79" t="s">
        <v>5621</v>
      </c>
      <c r="C862" s="80" t="s">
        <v>782</v>
      </c>
      <c r="D862" s="80" t="s">
        <v>221</v>
      </c>
      <c r="E862" s="124">
        <v>52180</v>
      </c>
      <c r="F862" s="76"/>
      <c r="G862" s="80" t="s">
        <v>59</v>
      </c>
    </row>
    <row r="863" spans="1:7" ht="15.75" x14ac:dyDescent="0.25">
      <c r="A863" s="79" t="s">
        <v>1448</v>
      </c>
      <c r="B863" s="79" t="s">
        <v>5653</v>
      </c>
      <c r="C863" s="80" t="s">
        <v>201</v>
      </c>
      <c r="D863" s="80" t="s">
        <v>814</v>
      </c>
      <c r="E863" s="124">
        <v>52175</v>
      </c>
      <c r="F863" s="76"/>
      <c r="G863" s="80" t="s">
        <v>59</v>
      </c>
    </row>
    <row r="864" spans="1:7" ht="15.75" x14ac:dyDescent="0.25">
      <c r="A864" s="86" t="s">
        <v>1140</v>
      </c>
      <c r="B864" s="86" t="s">
        <v>1141</v>
      </c>
      <c r="C864" s="76" t="s">
        <v>201</v>
      </c>
      <c r="D864" s="76" t="s">
        <v>490</v>
      </c>
      <c r="E864" s="125">
        <v>52104</v>
      </c>
      <c r="F864" s="76"/>
      <c r="G864" s="76" t="s">
        <v>59</v>
      </c>
    </row>
    <row r="865" spans="1:7" ht="15.75" x14ac:dyDescent="0.25">
      <c r="A865" s="79" t="s">
        <v>3409</v>
      </c>
      <c r="B865" s="79" t="s">
        <v>6276</v>
      </c>
      <c r="C865" s="80" t="s">
        <v>712</v>
      </c>
      <c r="D865" s="80" t="s">
        <v>508</v>
      </c>
      <c r="E865" s="124">
        <v>52056</v>
      </c>
      <c r="F865" s="76"/>
      <c r="G865" s="80" t="s">
        <v>59</v>
      </c>
    </row>
    <row r="866" spans="1:7" ht="15.75" x14ac:dyDescent="0.25">
      <c r="A866" s="79" t="s">
        <v>1296</v>
      </c>
      <c r="B866" s="79" t="s">
        <v>6277</v>
      </c>
      <c r="C866" s="80" t="s">
        <v>4036</v>
      </c>
      <c r="D866" s="80" t="s">
        <v>392</v>
      </c>
      <c r="E866" s="124">
        <v>52015</v>
      </c>
      <c r="F866" s="76"/>
      <c r="G866" s="80" t="s">
        <v>4334</v>
      </c>
    </row>
    <row r="867" spans="1:7" ht="15.75" x14ac:dyDescent="0.25">
      <c r="A867" s="79" t="s">
        <v>4355</v>
      </c>
      <c r="B867" s="79" t="s">
        <v>6278</v>
      </c>
      <c r="C867" s="80" t="s">
        <v>6279</v>
      </c>
      <c r="D867" s="80" t="s">
        <v>89</v>
      </c>
      <c r="E867" s="124">
        <v>52015</v>
      </c>
      <c r="F867" s="76"/>
      <c r="G867" s="80" t="s">
        <v>14</v>
      </c>
    </row>
    <row r="868" spans="1:7" ht="15.75" x14ac:dyDescent="0.25">
      <c r="A868" s="79" t="s">
        <v>1218</v>
      </c>
      <c r="B868" s="79" t="s">
        <v>1219</v>
      </c>
      <c r="C868" s="80" t="s">
        <v>201</v>
      </c>
      <c r="D868" s="80" t="s">
        <v>270</v>
      </c>
      <c r="E868" s="124">
        <v>52001</v>
      </c>
      <c r="F868" s="76"/>
      <c r="G868" s="80" t="s">
        <v>59</v>
      </c>
    </row>
    <row r="869" spans="1:7" ht="15.75" x14ac:dyDescent="0.25">
      <c r="A869" s="79" t="s">
        <v>1796</v>
      </c>
      <c r="B869" s="79" t="s">
        <v>5510</v>
      </c>
      <c r="C869" s="80" t="s">
        <v>201</v>
      </c>
      <c r="D869" s="80" t="s">
        <v>463</v>
      </c>
      <c r="E869" s="124">
        <v>52000</v>
      </c>
      <c r="F869" s="76"/>
      <c r="G869" s="80" t="s">
        <v>59</v>
      </c>
    </row>
    <row r="870" spans="1:7" ht="15.75" x14ac:dyDescent="0.25">
      <c r="A870" s="79" t="s">
        <v>1463</v>
      </c>
      <c r="B870" s="79" t="s">
        <v>1464</v>
      </c>
      <c r="C870" s="80" t="s">
        <v>201</v>
      </c>
      <c r="D870" s="80" t="s">
        <v>497</v>
      </c>
      <c r="E870" s="124">
        <v>52000</v>
      </c>
      <c r="F870" s="76"/>
      <c r="G870" s="80" t="s">
        <v>59</v>
      </c>
    </row>
    <row r="871" spans="1:7" ht="15.75" x14ac:dyDescent="0.25">
      <c r="A871" s="79" t="s">
        <v>3669</v>
      </c>
      <c r="B871" s="79" t="s">
        <v>4756</v>
      </c>
      <c r="C871" s="80" t="s">
        <v>201</v>
      </c>
      <c r="D871" s="80" t="s">
        <v>497</v>
      </c>
      <c r="E871" s="124">
        <v>52000</v>
      </c>
      <c r="F871" s="76"/>
      <c r="G871" s="80" t="s">
        <v>59</v>
      </c>
    </row>
    <row r="872" spans="1:7" ht="15.75" x14ac:dyDescent="0.25">
      <c r="A872" s="79" t="s">
        <v>1858</v>
      </c>
      <c r="B872" s="79" t="s">
        <v>6280</v>
      </c>
      <c r="C872" s="80" t="s">
        <v>1859</v>
      </c>
      <c r="D872" s="80" t="s">
        <v>658</v>
      </c>
      <c r="E872" s="124">
        <v>52000</v>
      </c>
      <c r="F872" s="80"/>
      <c r="G872" s="80" t="s">
        <v>14</v>
      </c>
    </row>
    <row r="873" spans="1:7" ht="15.75" x14ac:dyDescent="0.25">
      <c r="A873" s="79" t="s">
        <v>1905</v>
      </c>
      <c r="B873" s="79" t="s">
        <v>6281</v>
      </c>
      <c r="C873" s="80" t="s">
        <v>359</v>
      </c>
      <c r="D873" s="80" t="s">
        <v>5044</v>
      </c>
      <c r="E873" s="124">
        <v>51989</v>
      </c>
      <c r="F873" s="76"/>
      <c r="G873" s="80" t="s">
        <v>14</v>
      </c>
    </row>
    <row r="874" spans="1:7" ht="15.75" x14ac:dyDescent="0.25">
      <c r="A874" s="79" t="s">
        <v>914</v>
      </c>
      <c r="B874" s="79" t="s">
        <v>5539</v>
      </c>
      <c r="C874" s="80" t="s">
        <v>201</v>
      </c>
      <c r="D874" s="80" t="s">
        <v>508</v>
      </c>
      <c r="E874" s="124">
        <v>51974</v>
      </c>
      <c r="F874" s="76"/>
      <c r="G874" s="80" t="s">
        <v>59</v>
      </c>
    </row>
    <row r="875" spans="1:7" ht="15.75" x14ac:dyDescent="0.25">
      <c r="A875" s="79" t="s">
        <v>952</v>
      </c>
      <c r="B875" s="79" t="s">
        <v>6282</v>
      </c>
      <c r="C875" s="80" t="s">
        <v>4395</v>
      </c>
      <c r="D875" s="80" t="s">
        <v>603</v>
      </c>
      <c r="E875" s="124">
        <v>51969</v>
      </c>
      <c r="F875" s="119">
        <v>2000</v>
      </c>
      <c r="G875" s="80" t="s">
        <v>59</v>
      </c>
    </row>
    <row r="876" spans="1:7" ht="15.75" x14ac:dyDescent="0.25">
      <c r="A876" s="79" t="s">
        <v>1312</v>
      </c>
      <c r="B876" s="79" t="s">
        <v>6283</v>
      </c>
      <c r="C876" s="80" t="s">
        <v>4038</v>
      </c>
      <c r="D876" s="80" t="s">
        <v>5488</v>
      </c>
      <c r="E876" s="124">
        <v>51902</v>
      </c>
      <c r="F876" s="76"/>
      <c r="G876" s="80" t="s">
        <v>14</v>
      </c>
    </row>
    <row r="877" spans="1:7" ht="15.75" x14ac:dyDescent="0.25">
      <c r="A877" s="79" t="s">
        <v>966</v>
      </c>
      <c r="B877" s="79" t="s">
        <v>5453</v>
      </c>
      <c r="C877" s="80" t="s">
        <v>6284</v>
      </c>
      <c r="D877" s="80" t="s">
        <v>120</v>
      </c>
      <c r="E877" s="124">
        <v>51892</v>
      </c>
      <c r="F877" s="76"/>
      <c r="G877" s="80" t="s">
        <v>14</v>
      </c>
    </row>
    <row r="878" spans="1:7" ht="15.75" x14ac:dyDescent="0.25">
      <c r="A878" s="79" t="s">
        <v>1483</v>
      </c>
      <c r="B878" s="79" t="s">
        <v>6285</v>
      </c>
      <c r="C878" s="80" t="s">
        <v>201</v>
      </c>
      <c r="D878" s="80" t="s">
        <v>814</v>
      </c>
      <c r="E878" s="124">
        <v>51865</v>
      </c>
      <c r="F878" s="80"/>
      <c r="G878" s="80" t="s">
        <v>59</v>
      </c>
    </row>
    <row r="879" spans="1:7" ht="15.75" x14ac:dyDescent="0.25">
      <c r="A879" s="79" t="s">
        <v>659</v>
      </c>
      <c r="B879" s="79" t="s">
        <v>5564</v>
      </c>
      <c r="C879" s="80" t="s">
        <v>6286</v>
      </c>
      <c r="D879" s="80" t="s">
        <v>570</v>
      </c>
      <c r="E879" s="124">
        <v>51848</v>
      </c>
      <c r="F879" s="76"/>
      <c r="G879" s="80" t="s">
        <v>14</v>
      </c>
    </row>
    <row r="880" spans="1:7" ht="15.75" x14ac:dyDescent="0.25">
      <c r="A880" s="79" t="s">
        <v>2464</v>
      </c>
      <c r="B880" s="79" t="s">
        <v>6287</v>
      </c>
      <c r="C880" s="80" t="s">
        <v>201</v>
      </c>
      <c r="D880" s="80" t="s">
        <v>463</v>
      </c>
      <c r="E880" s="124">
        <v>51815</v>
      </c>
      <c r="F880" s="76"/>
      <c r="G880" s="80" t="s">
        <v>59</v>
      </c>
    </row>
    <row r="881" spans="1:7" ht="15.75" x14ac:dyDescent="0.25">
      <c r="A881" s="79" t="s">
        <v>4390</v>
      </c>
      <c r="B881" s="79" t="s">
        <v>6288</v>
      </c>
      <c r="C881" s="80" t="s">
        <v>588</v>
      </c>
      <c r="D881" s="80" t="s">
        <v>392</v>
      </c>
      <c r="E881" s="124">
        <v>51700</v>
      </c>
      <c r="F881" s="76"/>
      <c r="G881" s="80" t="s">
        <v>59</v>
      </c>
    </row>
    <row r="882" spans="1:7" ht="15.75" x14ac:dyDescent="0.25">
      <c r="A882" s="79" t="s">
        <v>1572</v>
      </c>
      <c r="B882" s="79" t="s">
        <v>1573</v>
      </c>
      <c r="C882" s="80" t="s">
        <v>588</v>
      </c>
      <c r="D882" s="80" t="s">
        <v>530</v>
      </c>
      <c r="E882" s="124">
        <v>51700</v>
      </c>
      <c r="F882" s="76"/>
      <c r="G882" s="80" t="s">
        <v>59</v>
      </c>
    </row>
    <row r="883" spans="1:7" ht="15.75" x14ac:dyDescent="0.25">
      <c r="A883" s="79" t="s">
        <v>1891</v>
      </c>
      <c r="B883" s="79" t="s">
        <v>6289</v>
      </c>
      <c r="C883" s="80" t="s">
        <v>782</v>
      </c>
      <c r="D883" s="80" t="s">
        <v>6060</v>
      </c>
      <c r="E883" s="124">
        <v>51582</v>
      </c>
      <c r="F883" s="76"/>
      <c r="G883" s="80" t="s">
        <v>59</v>
      </c>
    </row>
    <row r="884" spans="1:7" ht="15.75" x14ac:dyDescent="0.25">
      <c r="A884" s="79" t="s">
        <v>6290</v>
      </c>
      <c r="B884" s="79" t="s">
        <v>6291</v>
      </c>
      <c r="C884" s="80" t="s">
        <v>359</v>
      </c>
      <c r="D884" s="80" t="s">
        <v>113</v>
      </c>
      <c r="E884" s="124">
        <v>51577.35</v>
      </c>
      <c r="F884" s="76"/>
      <c r="G884" s="80" t="s">
        <v>14</v>
      </c>
    </row>
    <row r="885" spans="1:7" ht="15.75" x14ac:dyDescent="0.25">
      <c r="A885" s="79" t="s">
        <v>3585</v>
      </c>
      <c r="B885" s="79" t="s">
        <v>5013</v>
      </c>
      <c r="C885" s="80" t="s">
        <v>588</v>
      </c>
      <c r="D885" s="80" t="s">
        <v>205</v>
      </c>
      <c r="E885" s="124">
        <v>51530</v>
      </c>
      <c r="F885" s="76"/>
      <c r="G885" s="80" t="s">
        <v>59</v>
      </c>
    </row>
    <row r="886" spans="1:7" ht="15.75" x14ac:dyDescent="0.25">
      <c r="A886" s="79" t="s">
        <v>1605</v>
      </c>
      <c r="B886" s="79" t="s">
        <v>6152</v>
      </c>
      <c r="C886" s="80" t="s">
        <v>6077</v>
      </c>
      <c r="D886" s="80" t="s">
        <v>40</v>
      </c>
      <c r="E886" s="124">
        <v>51510</v>
      </c>
      <c r="F886" s="76"/>
      <c r="G886" s="80" t="s">
        <v>14</v>
      </c>
    </row>
    <row r="887" spans="1:7" ht="15.75" x14ac:dyDescent="0.25">
      <c r="A887" s="79" t="s">
        <v>3509</v>
      </c>
      <c r="B887" s="79" t="s">
        <v>6292</v>
      </c>
      <c r="C887" s="80" t="s">
        <v>201</v>
      </c>
      <c r="D887" s="80" t="s">
        <v>5398</v>
      </c>
      <c r="E887" s="124">
        <v>51500</v>
      </c>
      <c r="F887" s="76"/>
      <c r="G887" s="80" t="s">
        <v>59</v>
      </c>
    </row>
    <row r="888" spans="1:7" ht="15.75" x14ac:dyDescent="0.25">
      <c r="A888" s="79" t="s">
        <v>2787</v>
      </c>
      <c r="B888" s="79" t="s">
        <v>6293</v>
      </c>
      <c r="C888" s="80" t="s">
        <v>2839</v>
      </c>
      <c r="D888" s="80" t="s">
        <v>1354</v>
      </c>
      <c r="E888" s="124">
        <v>51476</v>
      </c>
      <c r="F888" s="76"/>
      <c r="G888" s="80" t="s">
        <v>14</v>
      </c>
    </row>
    <row r="889" spans="1:7" ht="15.75" x14ac:dyDescent="0.25">
      <c r="A889" s="79" t="s">
        <v>1273</v>
      </c>
      <c r="B889" s="79" t="s">
        <v>6294</v>
      </c>
      <c r="C889" s="80" t="s">
        <v>588</v>
      </c>
      <c r="D889" s="80" t="s">
        <v>169</v>
      </c>
      <c r="E889" s="124">
        <v>51463</v>
      </c>
      <c r="F889" s="76"/>
      <c r="G889" s="80" t="s">
        <v>59</v>
      </c>
    </row>
    <row r="890" spans="1:7" ht="15.75" x14ac:dyDescent="0.25">
      <c r="A890" s="79" t="s">
        <v>957</v>
      </c>
      <c r="B890" s="79" t="s">
        <v>6295</v>
      </c>
      <c r="C890" s="80" t="s">
        <v>195</v>
      </c>
      <c r="D890" s="80" t="s">
        <v>280</v>
      </c>
      <c r="E890" s="124">
        <v>51426</v>
      </c>
      <c r="F890" s="76"/>
      <c r="G890" s="80" t="s">
        <v>59</v>
      </c>
    </row>
    <row r="891" spans="1:7" ht="15.75" x14ac:dyDescent="0.25">
      <c r="A891" s="79" t="s">
        <v>1706</v>
      </c>
      <c r="B891" s="79" t="s">
        <v>5419</v>
      </c>
      <c r="C891" s="80" t="s">
        <v>712</v>
      </c>
      <c r="D891" s="80" t="s">
        <v>508</v>
      </c>
      <c r="E891" s="124">
        <v>51400</v>
      </c>
      <c r="F891" s="76"/>
      <c r="G891" s="80" t="s">
        <v>59</v>
      </c>
    </row>
    <row r="892" spans="1:7" ht="15.75" x14ac:dyDescent="0.25">
      <c r="A892" s="79" t="s">
        <v>3660</v>
      </c>
      <c r="B892" s="79" t="s">
        <v>5991</v>
      </c>
      <c r="C892" s="80" t="s">
        <v>712</v>
      </c>
      <c r="D892" s="80" t="s">
        <v>1050</v>
      </c>
      <c r="E892" s="124">
        <v>51382</v>
      </c>
      <c r="F892" s="119">
        <v>2000</v>
      </c>
      <c r="G892" s="80" t="s">
        <v>59</v>
      </c>
    </row>
    <row r="893" spans="1:7" ht="15.75" x14ac:dyDescent="0.25">
      <c r="A893" s="79" t="s">
        <v>1693</v>
      </c>
      <c r="B893" s="79" t="s">
        <v>6296</v>
      </c>
      <c r="C893" s="80" t="s">
        <v>6297</v>
      </c>
      <c r="D893" s="80" t="s">
        <v>120</v>
      </c>
      <c r="E893" s="124">
        <v>51347</v>
      </c>
      <c r="F893" s="76"/>
      <c r="G893" s="80" t="s">
        <v>14</v>
      </c>
    </row>
    <row r="894" spans="1:7" ht="15.75" x14ac:dyDescent="0.25">
      <c r="A894" s="79" t="s">
        <v>214</v>
      </c>
      <c r="B894" s="79" t="s">
        <v>6298</v>
      </c>
      <c r="C894" s="80" t="s">
        <v>201</v>
      </c>
      <c r="D894" s="80" t="s">
        <v>463</v>
      </c>
      <c r="E894" s="124">
        <v>51336</v>
      </c>
      <c r="F894" s="76"/>
      <c r="G894" s="80" t="s">
        <v>59</v>
      </c>
    </row>
    <row r="895" spans="1:7" ht="15.75" x14ac:dyDescent="0.25">
      <c r="A895" s="79" t="s">
        <v>4392</v>
      </c>
      <c r="B895" s="79" t="s">
        <v>6299</v>
      </c>
      <c r="C895" s="80" t="s">
        <v>6300</v>
      </c>
      <c r="D895" s="80" t="s">
        <v>5365</v>
      </c>
      <c r="E895" s="124">
        <v>51258</v>
      </c>
      <c r="F895" s="76"/>
      <c r="G895" s="80" t="s">
        <v>14</v>
      </c>
    </row>
    <row r="896" spans="1:7" ht="15.75" x14ac:dyDescent="0.25">
      <c r="A896" s="79" t="s">
        <v>1580</v>
      </c>
      <c r="B896" s="79" t="s">
        <v>6301</v>
      </c>
      <c r="C896" s="80" t="s">
        <v>1184</v>
      </c>
      <c r="D896" s="80" t="s">
        <v>53</v>
      </c>
      <c r="E896" s="124">
        <v>51258</v>
      </c>
      <c r="F896" s="76"/>
      <c r="G896" s="80" t="s">
        <v>14</v>
      </c>
    </row>
    <row r="897" spans="1:7" ht="15.75" x14ac:dyDescent="0.25">
      <c r="A897" s="79" t="s">
        <v>5056</v>
      </c>
      <c r="B897" s="79" t="s">
        <v>6302</v>
      </c>
      <c r="C897" s="80" t="s">
        <v>201</v>
      </c>
      <c r="D897" s="80" t="s">
        <v>501</v>
      </c>
      <c r="E897" s="124">
        <v>51250</v>
      </c>
      <c r="F897" s="76"/>
      <c r="G897" s="80" t="s">
        <v>59</v>
      </c>
    </row>
    <row r="898" spans="1:7" ht="15.75" x14ac:dyDescent="0.25">
      <c r="A898" s="79" t="s">
        <v>554</v>
      </c>
      <c r="B898" s="79" t="s">
        <v>6303</v>
      </c>
      <c r="C898" s="80" t="s">
        <v>712</v>
      </c>
      <c r="D898" s="80" t="s">
        <v>508</v>
      </c>
      <c r="E898" s="124">
        <v>51234</v>
      </c>
      <c r="F898" s="76"/>
      <c r="G898" s="80" t="s">
        <v>59</v>
      </c>
    </row>
    <row r="899" spans="1:7" ht="15.75" x14ac:dyDescent="0.25">
      <c r="A899" s="79" t="s">
        <v>256</v>
      </c>
      <c r="B899" s="79" t="s">
        <v>6304</v>
      </c>
      <c r="C899" s="80" t="s">
        <v>3665</v>
      </c>
      <c r="D899" s="80" t="s">
        <v>120</v>
      </c>
      <c r="E899" s="124">
        <v>51212</v>
      </c>
      <c r="F899" s="80"/>
      <c r="G899" s="80" t="s">
        <v>14</v>
      </c>
    </row>
    <row r="900" spans="1:7" ht="15.75" x14ac:dyDescent="0.25">
      <c r="A900" s="79" t="s">
        <v>1291</v>
      </c>
      <c r="B900" s="79" t="s">
        <v>6305</v>
      </c>
      <c r="C900" s="80" t="s">
        <v>588</v>
      </c>
      <c r="D900" s="80" t="s">
        <v>169</v>
      </c>
      <c r="E900" s="124">
        <v>51208</v>
      </c>
      <c r="F900" s="80"/>
      <c r="G900" s="80" t="s">
        <v>59</v>
      </c>
    </row>
    <row r="901" spans="1:7" ht="15.75" x14ac:dyDescent="0.25">
      <c r="A901" s="79" t="s">
        <v>1952</v>
      </c>
      <c r="B901" s="79" t="s">
        <v>6306</v>
      </c>
      <c r="C901" s="80" t="s">
        <v>974</v>
      </c>
      <c r="D901" s="80" t="s">
        <v>1953</v>
      </c>
      <c r="E901" s="124">
        <v>51161</v>
      </c>
      <c r="F901" s="76"/>
      <c r="G901" s="80" t="s">
        <v>14</v>
      </c>
    </row>
    <row r="902" spans="1:7" ht="15.75" x14ac:dyDescent="0.25">
      <c r="A902" s="79" t="s">
        <v>4029</v>
      </c>
      <c r="B902" s="79" t="s">
        <v>6307</v>
      </c>
      <c r="C902" s="80" t="s">
        <v>782</v>
      </c>
      <c r="D902" s="80" t="s">
        <v>603</v>
      </c>
      <c r="E902" s="124">
        <v>51135</v>
      </c>
      <c r="F902" s="76"/>
      <c r="G902" s="80" t="s">
        <v>59</v>
      </c>
    </row>
    <row r="903" spans="1:7" ht="15.75" x14ac:dyDescent="0.25">
      <c r="A903" s="79" t="s">
        <v>5025</v>
      </c>
      <c r="B903" s="79" t="s">
        <v>6308</v>
      </c>
      <c r="C903" s="80" t="s">
        <v>1832</v>
      </c>
      <c r="D903" s="80" t="s">
        <v>53</v>
      </c>
      <c r="E903" s="124">
        <v>51040</v>
      </c>
      <c r="F903" s="76"/>
      <c r="G903" s="80" t="s">
        <v>14</v>
      </c>
    </row>
    <row r="904" spans="1:7" ht="15.75" x14ac:dyDescent="0.25">
      <c r="A904" s="79" t="s">
        <v>1831</v>
      </c>
      <c r="B904" s="79" t="s">
        <v>5791</v>
      </c>
      <c r="C904" s="80" t="s">
        <v>1832</v>
      </c>
      <c r="D904" s="80" t="s">
        <v>53</v>
      </c>
      <c r="E904" s="124">
        <v>51040</v>
      </c>
      <c r="F904" s="76"/>
      <c r="G904" s="80" t="s">
        <v>14</v>
      </c>
    </row>
    <row r="905" spans="1:7" ht="15.75" x14ac:dyDescent="0.25">
      <c r="A905" s="79" t="s">
        <v>1275</v>
      </c>
      <c r="B905" s="79" t="s">
        <v>1265</v>
      </c>
      <c r="C905" s="80" t="s">
        <v>4433</v>
      </c>
      <c r="D905" s="80" t="s">
        <v>5573</v>
      </c>
      <c r="E905" s="124">
        <v>51005</v>
      </c>
      <c r="F905" s="76"/>
      <c r="G905" s="80" t="s">
        <v>14</v>
      </c>
    </row>
    <row r="906" spans="1:7" ht="15.75" x14ac:dyDescent="0.25">
      <c r="A906" s="79" t="s">
        <v>1342</v>
      </c>
      <c r="B906" s="79" t="s">
        <v>6309</v>
      </c>
      <c r="C906" s="80" t="s">
        <v>201</v>
      </c>
      <c r="D906" s="80" t="s">
        <v>302</v>
      </c>
      <c r="E906" s="124">
        <v>51005</v>
      </c>
      <c r="F906" s="76"/>
      <c r="G906" s="80" t="s">
        <v>59</v>
      </c>
    </row>
    <row r="907" spans="1:7" ht="15.75" x14ac:dyDescent="0.25">
      <c r="A907" s="79" t="s">
        <v>1274</v>
      </c>
      <c r="B907" s="79" t="s">
        <v>6079</v>
      </c>
      <c r="C907" s="80" t="s">
        <v>712</v>
      </c>
      <c r="D907" s="80" t="s">
        <v>508</v>
      </c>
      <c r="E907" s="124">
        <v>50986</v>
      </c>
      <c r="F907" s="80"/>
      <c r="G907" s="80" t="s">
        <v>59</v>
      </c>
    </row>
    <row r="908" spans="1:7" ht="15.75" x14ac:dyDescent="0.25">
      <c r="A908" s="79" t="s">
        <v>1364</v>
      </c>
      <c r="B908" s="79" t="s">
        <v>5697</v>
      </c>
      <c r="C908" s="80" t="s">
        <v>1563</v>
      </c>
      <c r="D908" s="80" t="s">
        <v>53</v>
      </c>
      <c r="E908" s="124">
        <v>50864</v>
      </c>
      <c r="F908" s="76"/>
      <c r="G908" s="80" t="s">
        <v>14</v>
      </c>
    </row>
    <row r="909" spans="1:7" ht="15.75" x14ac:dyDescent="0.25">
      <c r="A909" s="79" t="s">
        <v>1962</v>
      </c>
      <c r="B909" s="79" t="s">
        <v>5988</v>
      </c>
      <c r="C909" s="80" t="s">
        <v>6310</v>
      </c>
      <c r="D909" s="80" t="s">
        <v>45</v>
      </c>
      <c r="E909" s="124">
        <v>50788</v>
      </c>
      <c r="F909" s="76"/>
      <c r="G909" s="80" t="s">
        <v>14</v>
      </c>
    </row>
    <row r="910" spans="1:7" ht="15.75" x14ac:dyDescent="0.25">
      <c r="A910" s="86" t="s">
        <v>6311</v>
      </c>
      <c r="B910" s="86" t="s">
        <v>6312</v>
      </c>
      <c r="C910" s="76" t="s">
        <v>201</v>
      </c>
      <c r="D910" s="76" t="s">
        <v>189</v>
      </c>
      <c r="E910" s="125">
        <v>50744</v>
      </c>
      <c r="F910" s="76"/>
      <c r="G910" s="76" t="s">
        <v>59</v>
      </c>
    </row>
    <row r="911" spans="1:7" ht="15.75" x14ac:dyDescent="0.25">
      <c r="A911" s="79" t="s">
        <v>6313</v>
      </c>
      <c r="B911" s="79" t="s">
        <v>6124</v>
      </c>
      <c r="C911" s="80" t="s">
        <v>2085</v>
      </c>
      <c r="D911" s="80" t="s">
        <v>48</v>
      </c>
      <c r="E911" s="124">
        <v>50730</v>
      </c>
      <c r="F911" s="76"/>
      <c r="G911" s="80" t="s">
        <v>14</v>
      </c>
    </row>
    <row r="912" spans="1:7" ht="15.75" x14ac:dyDescent="0.25">
      <c r="A912" s="79" t="s">
        <v>1433</v>
      </c>
      <c r="B912" s="79" t="s">
        <v>6314</v>
      </c>
      <c r="C912" s="80" t="s">
        <v>195</v>
      </c>
      <c r="D912" s="80" t="s">
        <v>459</v>
      </c>
      <c r="E912" s="124">
        <v>50728</v>
      </c>
      <c r="F912" s="76"/>
      <c r="G912" s="80" t="s">
        <v>59</v>
      </c>
    </row>
    <row r="913" spans="1:7" ht="15.75" x14ac:dyDescent="0.25">
      <c r="A913" s="79" t="s">
        <v>1333</v>
      </c>
      <c r="B913" s="79" t="s">
        <v>6315</v>
      </c>
      <c r="C913" s="80" t="s">
        <v>6316</v>
      </c>
      <c r="D913" s="80" t="s">
        <v>270</v>
      </c>
      <c r="E913" s="124">
        <v>50699</v>
      </c>
      <c r="F913" s="76"/>
      <c r="G913" s="80" t="s">
        <v>59</v>
      </c>
    </row>
    <row r="914" spans="1:7" ht="15.75" x14ac:dyDescent="0.25">
      <c r="A914" s="79" t="s">
        <v>1967</v>
      </c>
      <c r="B914" s="79" t="s">
        <v>6203</v>
      </c>
      <c r="C914" s="80" t="s">
        <v>1968</v>
      </c>
      <c r="D914" s="80" t="s">
        <v>1354</v>
      </c>
      <c r="E914" s="124">
        <v>50684</v>
      </c>
      <c r="F914" s="76"/>
      <c r="G914" s="80" t="s">
        <v>14</v>
      </c>
    </row>
    <row r="915" spans="1:7" ht="15.75" x14ac:dyDescent="0.25">
      <c r="A915" s="79" t="s">
        <v>1487</v>
      </c>
      <c r="B915" s="79" t="s">
        <v>6317</v>
      </c>
      <c r="C915" s="80" t="s">
        <v>1714</v>
      </c>
      <c r="D915" s="80" t="s">
        <v>6159</v>
      </c>
      <c r="E915" s="124">
        <v>50668</v>
      </c>
      <c r="F915" s="76"/>
      <c r="G915" s="80" t="s">
        <v>14</v>
      </c>
    </row>
    <row r="916" spans="1:7" ht="15.75" x14ac:dyDescent="0.25">
      <c r="A916" s="79" t="s">
        <v>1775</v>
      </c>
      <c r="B916" s="79" t="s">
        <v>5542</v>
      </c>
      <c r="C916" s="80" t="s">
        <v>712</v>
      </c>
      <c r="D916" s="80" t="s">
        <v>508</v>
      </c>
      <c r="E916" s="124">
        <v>50579</v>
      </c>
      <c r="F916" s="76"/>
      <c r="G916" s="80" t="s">
        <v>59</v>
      </c>
    </row>
    <row r="917" spans="1:7" ht="15.75" x14ac:dyDescent="0.25">
      <c r="A917" s="79" t="s">
        <v>1542</v>
      </c>
      <c r="B917" s="79" t="s">
        <v>6318</v>
      </c>
      <c r="C917" s="80" t="s">
        <v>588</v>
      </c>
      <c r="D917" s="80" t="s">
        <v>270</v>
      </c>
      <c r="E917" s="124">
        <v>50564</v>
      </c>
      <c r="F917" s="76"/>
      <c r="G917" s="80" t="s">
        <v>14</v>
      </c>
    </row>
    <row r="918" spans="1:7" ht="15.75" x14ac:dyDescent="0.25">
      <c r="A918" s="79" t="s">
        <v>1769</v>
      </c>
      <c r="B918" s="79" t="s">
        <v>5428</v>
      </c>
      <c r="C918" s="80" t="s">
        <v>782</v>
      </c>
      <c r="D918" s="80" t="s">
        <v>459</v>
      </c>
      <c r="E918" s="124">
        <v>50504</v>
      </c>
      <c r="F918" s="76"/>
      <c r="G918" s="80" t="s">
        <v>59</v>
      </c>
    </row>
    <row r="919" spans="1:7" ht="15.75" x14ac:dyDescent="0.25">
      <c r="A919" s="79" t="s">
        <v>6319</v>
      </c>
      <c r="B919" s="79" t="s">
        <v>6320</v>
      </c>
      <c r="C919" s="80" t="s">
        <v>201</v>
      </c>
      <c r="D919" s="80" t="s">
        <v>463</v>
      </c>
      <c r="E919" s="124">
        <v>50501</v>
      </c>
      <c r="F919" s="76"/>
      <c r="G919" s="80" t="s">
        <v>59</v>
      </c>
    </row>
    <row r="920" spans="1:7" ht="15.75" x14ac:dyDescent="0.25">
      <c r="A920" s="79" t="s">
        <v>837</v>
      </c>
      <c r="B920" s="79" t="s">
        <v>6321</v>
      </c>
      <c r="C920" s="80" t="s">
        <v>1836</v>
      </c>
      <c r="D920" s="80" t="s">
        <v>72</v>
      </c>
      <c r="E920" s="124">
        <v>50500</v>
      </c>
      <c r="F920" s="76"/>
      <c r="G920" s="80" t="s">
        <v>14</v>
      </c>
    </row>
    <row r="921" spans="1:7" ht="15.75" x14ac:dyDescent="0.25">
      <c r="A921" s="79" t="s">
        <v>986</v>
      </c>
      <c r="B921" s="79" t="s">
        <v>6322</v>
      </c>
      <c r="C921" s="80" t="s">
        <v>359</v>
      </c>
      <c r="D921" s="80" t="s">
        <v>547</v>
      </c>
      <c r="E921" s="124">
        <v>50500</v>
      </c>
      <c r="F921" s="76"/>
      <c r="G921" s="80" t="s">
        <v>14</v>
      </c>
    </row>
    <row r="922" spans="1:7" ht="15.75" x14ac:dyDescent="0.25">
      <c r="A922" s="86" t="s">
        <v>1305</v>
      </c>
      <c r="B922" s="86" t="s">
        <v>6323</v>
      </c>
      <c r="C922" s="76" t="s">
        <v>1306</v>
      </c>
      <c r="D922" s="76" t="s">
        <v>5365</v>
      </c>
      <c r="E922" s="125">
        <v>50500</v>
      </c>
      <c r="F922" s="76"/>
      <c r="G922" s="76" t="s">
        <v>14</v>
      </c>
    </row>
    <row r="923" spans="1:7" ht="15.75" x14ac:dyDescent="0.25">
      <c r="A923" s="79" t="s">
        <v>1938</v>
      </c>
      <c r="B923" s="79" t="s">
        <v>6324</v>
      </c>
      <c r="C923" s="80" t="s">
        <v>1640</v>
      </c>
      <c r="D923" s="80" t="s">
        <v>371</v>
      </c>
      <c r="E923" s="124">
        <v>50500</v>
      </c>
      <c r="F923" s="76"/>
      <c r="G923" s="80" t="s">
        <v>14</v>
      </c>
    </row>
    <row r="924" spans="1:7" ht="15.75" x14ac:dyDescent="0.25">
      <c r="A924" s="86" t="s">
        <v>2781</v>
      </c>
      <c r="B924" s="86" t="s">
        <v>6325</v>
      </c>
      <c r="C924" s="76" t="s">
        <v>6326</v>
      </c>
      <c r="D924" s="76" t="s">
        <v>89</v>
      </c>
      <c r="E924" s="125">
        <v>50500</v>
      </c>
      <c r="F924" s="76"/>
      <c r="G924" s="76" t="s">
        <v>14</v>
      </c>
    </row>
    <row r="925" spans="1:7" ht="15.75" x14ac:dyDescent="0.25">
      <c r="A925" s="79" t="s">
        <v>4403</v>
      </c>
      <c r="B925" s="79" t="s">
        <v>6327</v>
      </c>
      <c r="C925" s="80" t="s">
        <v>974</v>
      </c>
      <c r="D925" s="80" t="s">
        <v>5774</v>
      </c>
      <c r="E925" s="124">
        <v>50394</v>
      </c>
      <c r="F925" s="76"/>
      <c r="G925" s="80" t="s">
        <v>14</v>
      </c>
    </row>
    <row r="926" spans="1:7" ht="15.75" x14ac:dyDescent="0.25">
      <c r="A926" s="79" t="s">
        <v>6328</v>
      </c>
      <c r="B926" s="79" t="s">
        <v>6329</v>
      </c>
      <c r="C926" s="80" t="s">
        <v>201</v>
      </c>
      <c r="D926" s="80" t="s">
        <v>463</v>
      </c>
      <c r="E926" s="124">
        <v>50378</v>
      </c>
      <c r="F926" s="80"/>
      <c r="G926" s="80" t="s">
        <v>59</v>
      </c>
    </row>
    <row r="927" spans="1:7" ht="15.75" x14ac:dyDescent="0.25">
      <c r="A927" s="79" t="s">
        <v>1470</v>
      </c>
      <c r="B927" s="79" t="s">
        <v>6330</v>
      </c>
      <c r="C927" s="80" t="s">
        <v>195</v>
      </c>
      <c r="D927" s="80" t="s">
        <v>459</v>
      </c>
      <c r="E927" s="124">
        <v>50355</v>
      </c>
      <c r="F927" s="76"/>
      <c r="G927" s="80" t="s">
        <v>59</v>
      </c>
    </row>
    <row r="928" spans="1:7" ht="15.75" x14ac:dyDescent="0.25">
      <c r="A928" s="79" t="s">
        <v>1340</v>
      </c>
      <c r="B928" s="79" t="s">
        <v>1341</v>
      </c>
      <c r="C928" s="80" t="s">
        <v>201</v>
      </c>
      <c r="D928" s="80" t="s">
        <v>459</v>
      </c>
      <c r="E928" s="124">
        <v>50315</v>
      </c>
      <c r="F928" s="76"/>
      <c r="G928" s="80" t="s">
        <v>59</v>
      </c>
    </row>
    <row r="929" spans="1:7" ht="15.75" x14ac:dyDescent="0.25">
      <c r="A929" s="79" t="s">
        <v>989</v>
      </c>
      <c r="B929" s="79" t="s">
        <v>6331</v>
      </c>
      <c r="C929" s="80" t="s">
        <v>201</v>
      </c>
      <c r="D929" s="80" t="s">
        <v>625</v>
      </c>
      <c r="E929" s="124">
        <v>50273</v>
      </c>
      <c r="F929" s="76"/>
      <c r="G929" s="80" t="s">
        <v>59</v>
      </c>
    </row>
    <row r="930" spans="1:7" ht="15.75" x14ac:dyDescent="0.25">
      <c r="A930" s="79" t="s">
        <v>2005</v>
      </c>
      <c r="B930" s="79" t="s">
        <v>6332</v>
      </c>
      <c r="C930" s="80" t="s">
        <v>2006</v>
      </c>
      <c r="D930" s="80" t="s">
        <v>96</v>
      </c>
      <c r="E930" s="124">
        <v>50206</v>
      </c>
      <c r="F930" s="80"/>
      <c r="G930" s="80" t="s">
        <v>14</v>
      </c>
    </row>
    <row r="931" spans="1:7" ht="15.75" x14ac:dyDescent="0.25">
      <c r="A931" s="79" t="s">
        <v>1780</v>
      </c>
      <c r="B931" s="79" t="s">
        <v>6333</v>
      </c>
      <c r="C931" s="80" t="s">
        <v>782</v>
      </c>
      <c r="D931" s="80" t="s">
        <v>459</v>
      </c>
      <c r="E931" s="124">
        <v>50065</v>
      </c>
      <c r="F931" s="76"/>
      <c r="G931" s="80" t="s">
        <v>59</v>
      </c>
    </row>
    <row r="932" spans="1:7" ht="15.75" x14ac:dyDescent="0.25">
      <c r="A932" s="79" t="s">
        <v>372</v>
      </c>
      <c r="B932" s="79" t="s">
        <v>6334</v>
      </c>
      <c r="C932" s="80" t="s">
        <v>6335</v>
      </c>
      <c r="D932" s="80" t="s">
        <v>163</v>
      </c>
      <c r="E932" s="124">
        <v>50042</v>
      </c>
      <c r="F932" s="76"/>
      <c r="G932" s="80" t="s">
        <v>14</v>
      </c>
    </row>
    <row r="933" spans="1:7" ht="15.75" x14ac:dyDescent="0.25">
      <c r="A933" s="79" t="s">
        <v>1570</v>
      </c>
      <c r="B933" s="79" t="s">
        <v>6336</v>
      </c>
      <c r="C933" s="80" t="s">
        <v>782</v>
      </c>
      <c r="D933" s="80" t="s">
        <v>208</v>
      </c>
      <c r="E933" s="124">
        <v>50004</v>
      </c>
      <c r="F933" s="76"/>
      <c r="G933" s="80" t="s">
        <v>59</v>
      </c>
    </row>
    <row r="934" spans="1:7" ht="15.75" x14ac:dyDescent="0.25">
      <c r="A934" s="79" t="s">
        <v>1635</v>
      </c>
      <c r="B934" s="79" t="s">
        <v>6337</v>
      </c>
      <c r="C934" s="80" t="s">
        <v>588</v>
      </c>
      <c r="D934" s="80" t="s">
        <v>270</v>
      </c>
      <c r="E934" s="124">
        <v>50000</v>
      </c>
      <c r="F934" s="76"/>
      <c r="G934" s="80" t="s">
        <v>59</v>
      </c>
    </row>
    <row r="935" spans="1:7" ht="15.75" x14ac:dyDescent="0.25">
      <c r="A935" s="79" t="s">
        <v>1566</v>
      </c>
      <c r="B935" s="79" t="s">
        <v>6338</v>
      </c>
      <c r="C935" s="80" t="s">
        <v>201</v>
      </c>
      <c r="D935" s="80" t="s">
        <v>607</v>
      </c>
      <c r="E935" s="124">
        <v>50000</v>
      </c>
      <c r="F935" s="76"/>
      <c r="G935" s="80" t="s">
        <v>59</v>
      </c>
    </row>
    <row r="936" spans="1:7" ht="15.75" x14ac:dyDescent="0.25">
      <c r="A936" s="79" t="s">
        <v>2280</v>
      </c>
      <c r="B936" s="79" t="s">
        <v>6339</v>
      </c>
      <c r="C936" s="80" t="s">
        <v>2926</v>
      </c>
      <c r="D936" s="80" t="s">
        <v>6159</v>
      </c>
      <c r="E936" s="124">
        <v>49909.58</v>
      </c>
      <c r="F936" s="76"/>
      <c r="G936" s="80" t="s">
        <v>14</v>
      </c>
    </row>
    <row r="937" spans="1:7" ht="15.75" x14ac:dyDescent="0.25">
      <c r="A937" s="79" t="s">
        <v>835</v>
      </c>
      <c r="B937" s="79" t="s">
        <v>6340</v>
      </c>
      <c r="C937" s="80" t="s">
        <v>6341</v>
      </c>
      <c r="D937" s="80" t="s">
        <v>6255</v>
      </c>
      <c r="E937" s="124">
        <v>49892</v>
      </c>
      <c r="F937" s="76"/>
      <c r="G937" s="80" t="s">
        <v>14</v>
      </c>
    </row>
    <row r="938" spans="1:7" ht="15.75" x14ac:dyDescent="0.25">
      <c r="A938" s="79" t="s">
        <v>5073</v>
      </c>
      <c r="B938" s="79" t="s">
        <v>6342</v>
      </c>
      <c r="C938" s="80" t="s">
        <v>3691</v>
      </c>
      <c r="D938" s="80" t="s">
        <v>178</v>
      </c>
      <c r="E938" s="124">
        <v>49848</v>
      </c>
      <c r="F938" s="76"/>
      <c r="G938" s="80" t="s">
        <v>14</v>
      </c>
    </row>
    <row r="939" spans="1:7" ht="15.75" x14ac:dyDescent="0.25">
      <c r="A939" s="79" t="s">
        <v>1253</v>
      </c>
      <c r="B939" s="79" t="s">
        <v>1254</v>
      </c>
      <c r="C939" s="80" t="s">
        <v>201</v>
      </c>
      <c r="D939" s="80" t="s">
        <v>270</v>
      </c>
      <c r="E939" s="124">
        <v>49844</v>
      </c>
      <c r="F939" s="76"/>
      <c r="G939" s="80" t="s">
        <v>59</v>
      </c>
    </row>
    <row r="940" spans="1:7" ht="15.75" x14ac:dyDescent="0.25">
      <c r="A940" s="79" t="s">
        <v>5086</v>
      </c>
      <c r="B940" s="79" t="s">
        <v>6343</v>
      </c>
      <c r="C940" s="80" t="s">
        <v>201</v>
      </c>
      <c r="D940" s="80" t="s">
        <v>508</v>
      </c>
      <c r="E940" s="124">
        <v>49828</v>
      </c>
      <c r="F940" s="76"/>
      <c r="G940" s="80" t="s">
        <v>59</v>
      </c>
    </row>
    <row r="941" spans="1:7" ht="15.75" x14ac:dyDescent="0.25">
      <c r="A941" s="79" t="s">
        <v>821</v>
      </c>
      <c r="B941" s="79" t="s">
        <v>5895</v>
      </c>
      <c r="C941" s="80" t="s">
        <v>782</v>
      </c>
      <c r="D941" s="80" t="s">
        <v>527</v>
      </c>
      <c r="E941" s="124">
        <v>49824</v>
      </c>
      <c r="F941" s="76"/>
      <c r="G941" s="80" t="s">
        <v>59</v>
      </c>
    </row>
    <row r="942" spans="1:7" ht="15.75" x14ac:dyDescent="0.25">
      <c r="A942" s="86" t="s">
        <v>3680</v>
      </c>
      <c r="B942" s="86" t="s">
        <v>6344</v>
      </c>
      <c r="C942" s="76" t="s">
        <v>782</v>
      </c>
      <c r="D942" s="76" t="s">
        <v>527</v>
      </c>
      <c r="E942" s="125">
        <v>49824</v>
      </c>
      <c r="F942" s="76"/>
      <c r="G942" s="76" t="s">
        <v>59</v>
      </c>
    </row>
    <row r="943" spans="1:7" ht="15.75" x14ac:dyDescent="0.25">
      <c r="A943" s="79" t="s">
        <v>837</v>
      </c>
      <c r="B943" s="79" t="s">
        <v>6345</v>
      </c>
      <c r="C943" s="80" t="s">
        <v>4408</v>
      </c>
      <c r="D943" s="80" t="s">
        <v>163</v>
      </c>
      <c r="E943" s="124">
        <v>49809</v>
      </c>
      <c r="F943" s="76"/>
      <c r="G943" s="80" t="s">
        <v>59</v>
      </c>
    </row>
    <row r="944" spans="1:7" ht="15.75" x14ac:dyDescent="0.25">
      <c r="A944" s="79" t="s">
        <v>1046</v>
      </c>
      <c r="B944" s="79" t="s">
        <v>6346</v>
      </c>
      <c r="C944" s="80" t="s">
        <v>1752</v>
      </c>
      <c r="D944" s="80" t="s">
        <v>173</v>
      </c>
      <c r="E944" s="124">
        <v>49690.07</v>
      </c>
      <c r="F944" s="76"/>
      <c r="G944" s="80" t="s">
        <v>14</v>
      </c>
    </row>
    <row r="945" spans="1:7" ht="15.75" x14ac:dyDescent="0.25">
      <c r="A945" s="79" t="s">
        <v>1465</v>
      </c>
      <c r="B945" s="79" t="s">
        <v>6347</v>
      </c>
      <c r="C945" s="80" t="s">
        <v>1752</v>
      </c>
      <c r="D945" s="80" t="s">
        <v>173</v>
      </c>
      <c r="E945" s="124">
        <v>49690</v>
      </c>
      <c r="F945" s="76"/>
      <c r="G945" s="80" t="s">
        <v>14</v>
      </c>
    </row>
    <row r="946" spans="1:7" ht="15.75" x14ac:dyDescent="0.25">
      <c r="A946" s="79" t="s">
        <v>6348</v>
      </c>
      <c r="B946" s="79" t="s">
        <v>2512</v>
      </c>
      <c r="C946" s="80" t="s">
        <v>201</v>
      </c>
      <c r="D946" s="80" t="s">
        <v>463</v>
      </c>
      <c r="E946" s="124">
        <v>49689</v>
      </c>
      <c r="F946" s="76"/>
      <c r="G946" s="80" t="s">
        <v>59</v>
      </c>
    </row>
    <row r="947" spans="1:7" ht="15.75" x14ac:dyDescent="0.25">
      <c r="A947" s="79" t="s">
        <v>6349</v>
      </c>
      <c r="B947" s="79" t="s">
        <v>6350</v>
      </c>
      <c r="C947" s="80" t="s">
        <v>6351</v>
      </c>
      <c r="D947" s="80" t="s">
        <v>5668</v>
      </c>
      <c r="E947" s="124">
        <v>49603</v>
      </c>
      <c r="F947" s="76"/>
      <c r="G947" s="80" t="s">
        <v>59</v>
      </c>
    </row>
    <row r="948" spans="1:7" ht="15.75" x14ac:dyDescent="0.25">
      <c r="A948" s="86" t="s">
        <v>1528</v>
      </c>
      <c r="B948" s="86" t="s">
        <v>6352</v>
      </c>
      <c r="C948" s="76" t="s">
        <v>201</v>
      </c>
      <c r="D948" s="76" t="s">
        <v>459</v>
      </c>
      <c r="E948" s="125">
        <v>49500</v>
      </c>
      <c r="F948" s="76"/>
      <c r="G948" s="76" t="s">
        <v>59</v>
      </c>
    </row>
    <row r="949" spans="1:7" ht="15.75" x14ac:dyDescent="0.25">
      <c r="A949" s="79" t="s">
        <v>372</v>
      </c>
      <c r="B949" s="79" t="s">
        <v>6353</v>
      </c>
      <c r="C949" s="80" t="s">
        <v>4402</v>
      </c>
      <c r="D949" s="80" t="s">
        <v>1272</v>
      </c>
      <c r="E949" s="124">
        <v>49463</v>
      </c>
      <c r="F949" s="76"/>
      <c r="G949" s="76"/>
    </row>
    <row r="950" spans="1:7" ht="15.75" x14ac:dyDescent="0.25">
      <c r="A950" s="79" t="s">
        <v>1564</v>
      </c>
      <c r="B950" s="79" t="s">
        <v>4551</v>
      </c>
      <c r="C950" s="80" t="s">
        <v>1184</v>
      </c>
      <c r="D950" s="80" t="s">
        <v>53</v>
      </c>
      <c r="E950" s="124">
        <v>49463</v>
      </c>
      <c r="F950" s="76"/>
      <c r="G950" s="80" t="s">
        <v>14</v>
      </c>
    </row>
    <row r="951" spans="1:7" ht="15.75" x14ac:dyDescent="0.25">
      <c r="A951" s="79" t="s">
        <v>4418</v>
      </c>
      <c r="B951" s="79" t="s">
        <v>6354</v>
      </c>
      <c r="C951" s="80" t="s">
        <v>201</v>
      </c>
      <c r="D951" s="80" t="s">
        <v>508</v>
      </c>
      <c r="E951" s="124">
        <v>49429</v>
      </c>
      <c r="F951" s="76"/>
      <c r="G951" s="80" t="s">
        <v>59</v>
      </c>
    </row>
    <row r="952" spans="1:7" ht="15.75" x14ac:dyDescent="0.25">
      <c r="A952" s="79" t="s">
        <v>1576</v>
      </c>
      <c r="B952" s="79" t="s">
        <v>6355</v>
      </c>
      <c r="C952" s="80" t="s">
        <v>1234</v>
      </c>
      <c r="D952" s="80" t="s">
        <v>141</v>
      </c>
      <c r="E952" s="124">
        <v>49416.06</v>
      </c>
      <c r="F952" s="76"/>
      <c r="G952" s="80" t="s">
        <v>14</v>
      </c>
    </row>
    <row r="953" spans="1:7" ht="15.75" x14ac:dyDescent="0.25">
      <c r="A953" s="79" t="s">
        <v>2039</v>
      </c>
      <c r="B953" s="79" t="s">
        <v>6356</v>
      </c>
      <c r="C953" s="80" t="s">
        <v>2040</v>
      </c>
      <c r="D953" s="80" t="s">
        <v>2041</v>
      </c>
      <c r="E953" s="124">
        <v>49416</v>
      </c>
      <c r="F953" s="76"/>
      <c r="G953" s="80" t="s">
        <v>14</v>
      </c>
    </row>
    <row r="954" spans="1:7" ht="15.75" x14ac:dyDescent="0.25">
      <c r="A954" s="79" t="s">
        <v>1517</v>
      </c>
      <c r="B954" s="79" t="s">
        <v>6357</v>
      </c>
      <c r="C954" s="80" t="s">
        <v>588</v>
      </c>
      <c r="D954" s="80" t="s">
        <v>234</v>
      </c>
      <c r="E954" s="124">
        <v>49385</v>
      </c>
      <c r="F954" s="76"/>
      <c r="G954" s="80" t="s">
        <v>59</v>
      </c>
    </row>
    <row r="955" spans="1:7" ht="15.75" x14ac:dyDescent="0.25">
      <c r="A955" s="79" t="s">
        <v>5098</v>
      </c>
      <c r="B955" s="79" t="s">
        <v>6358</v>
      </c>
      <c r="C955" s="80" t="s">
        <v>201</v>
      </c>
      <c r="D955" s="80" t="s">
        <v>5668</v>
      </c>
      <c r="E955" s="124">
        <v>49378</v>
      </c>
      <c r="F955" s="76"/>
      <c r="G955" s="80" t="s">
        <v>59</v>
      </c>
    </row>
    <row r="956" spans="1:7" ht="15.75" x14ac:dyDescent="0.25">
      <c r="A956" s="79" t="s">
        <v>5099</v>
      </c>
      <c r="B956" s="79" t="s">
        <v>6359</v>
      </c>
      <c r="C956" s="80" t="s">
        <v>201</v>
      </c>
      <c r="D956" s="80" t="s">
        <v>463</v>
      </c>
      <c r="E956" s="124">
        <v>49359</v>
      </c>
      <c r="F956" s="119">
        <v>3000</v>
      </c>
      <c r="G956" s="80" t="s">
        <v>59</v>
      </c>
    </row>
    <row r="957" spans="1:7" ht="15.75" x14ac:dyDescent="0.25">
      <c r="A957" s="79" t="s">
        <v>1061</v>
      </c>
      <c r="B957" s="79" t="s">
        <v>6360</v>
      </c>
      <c r="C957" s="80" t="s">
        <v>359</v>
      </c>
      <c r="D957" s="80" t="s">
        <v>740</v>
      </c>
      <c r="E957" s="124">
        <v>49325</v>
      </c>
      <c r="F957" s="80"/>
      <c r="G957" s="80" t="s">
        <v>14</v>
      </c>
    </row>
    <row r="958" spans="1:7" ht="15.75" x14ac:dyDescent="0.25">
      <c r="A958" s="79" t="s">
        <v>2846</v>
      </c>
      <c r="B958" s="79" t="s">
        <v>6361</v>
      </c>
      <c r="C958" s="80" t="s">
        <v>6362</v>
      </c>
      <c r="D958" s="80" t="s">
        <v>5559</v>
      </c>
      <c r="E958" s="124">
        <v>49311</v>
      </c>
      <c r="F958" s="76"/>
      <c r="G958" s="80" t="s">
        <v>14</v>
      </c>
    </row>
    <row r="959" spans="1:7" ht="15.75" x14ac:dyDescent="0.25">
      <c r="A959" s="79" t="s">
        <v>1466</v>
      </c>
      <c r="B959" s="79" t="s">
        <v>6363</v>
      </c>
      <c r="C959" s="80" t="s">
        <v>6364</v>
      </c>
      <c r="D959" s="80" t="s">
        <v>205</v>
      </c>
      <c r="E959" s="124">
        <v>49300</v>
      </c>
      <c r="F959" s="76"/>
      <c r="G959" s="80" t="s">
        <v>59</v>
      </c>
    </row>
    <row r="960" spans="1:7" ht="15.75" x14ac:dyDescent="0.25">
      <c r="A960" s="79" t="s">
        <v>1507</v>
      </c>
      <c r="B960" s="79" t="s">
        <v>1508</v>
      </c>
      <c r="C960" s="80" t="s">
        <v>201</v>
      </c>
      <c r="D960" s="80" t="s">
        <v>497</v>
      </c>
      <c r="E960" s="124">
        <v>49294</v>
      </c>
      <c r="F960" s="76"/>
      <c r="G960" s="80" t="s">
        <v>59</v>
      </c>
    </row>
    <row r="961" spans="1:7" ht="15.75" x14ac:dyDescent="0.25">
      <c r="A961" s="79" t="s">
        <v>4405</v>
      </c>
      <c r="B961" s="79" t="s">
        <v>6365</v>
      </c>
      <c r="C961" s="80" t="s">
        <v>4406</v>
      </c>
      <c r="D961" s="80" t="s">
        <v>789</v>
      </c>
      <c r="E961" s="124">
        <v>49276</v>
      </c>
      <c r="F961" s="76"/>
      <c r="G961" s="80" t="s">
        <v>14</v>
      </c>
    </row>
    <row r="962" spans="1:7" ht="15.75" x14ac:dyDescent="0.25">
      <c r="A962" s="79" t="s">
        <v>506</v>
      </c>
      <c r="B962" s="79" t="s">
        <v>781</v>
      </c>
      <c r="C962" s="80" t="s">
        <v>201</v>
      </c>
      <c r="D962" s="80" t="s">
        <v>508</v>
      </c>
      <c r="E962" s="124">
        <v>49272</v>
      </c>
      <c r="F962" s="76"/>
      <c r="G962" s="80" t="s">
        <v>59</v>
      </c>
    </row>
    <row r="963" spans="1:7" ht="15.75" x14ac:dyDescent="0.25">
      <c r="A963" s="79" t="s">
        <v>1509</v>
      </c>
      <c r="B963" s="79" t="s">
        <v>6366</v>
      </c>
      <c r="C963" s="80" t="s">
        <v>201</v>
      </c>
      <c r="D963" s="80" t="s">
        <v>508</v>
      </c>
      <c r="E963" s="124">
        <v>49272</v>
      </c>
      <c r="F963" s="76"/>
      <c r="G963" s="80" t="s">
        <v>59</v>
      </c>
    </row>
    <row r="964" spans="1:7" ht="15.75" x14ac:dyDescent="0.25">
      <c r="A964" s="79" t="s">
        <v>1504</v>
      </c>
      <c r="B964" s="79" t="s">
        <v>6367</v>
      </c>
      <c r="C964" s="80" t="s">
        <v>201</v>
      </c>
      <c r="D964" s="80" t="s">
        <v>508</v>
      </c>
      <c r="E964" s="124">
        <v>49272</v>
      </c>
      <c r="F964" s="76"/>
      <c r="G964" s="80" t="s">
        <v>59</v>
      </c>
    </row>
    <row r="965" spans="1:7" ht="15.75" x14ac:dyDescent="0.25">
      <c r="A965" s="79" t="s">
        <v>804</v>
      </c>
      <c r="B965" s="79" t="s">
        <v>6368</v>
      </c>
      <c r="C965" s="80" t="s">
        <v>201</v>
      </c>
      <c r="D965" s="80" t="s">
        <v>280</v>
      </c>
      <c r="E965" s="124">
        <v>49250</v>
      </c>
      <c r="F965" s="76"/>
      <c r="G965" s="80" t="s">
        <v>59</v>
      </c>
    </row>
    <row r="966" spans="1:7" ht="15.75" x14ac:dyDescent="0.25">
      <c r="A966" s="79" t="s">
        <v>1462</v>
      </c>
      <c r="B966" s="79" t="s">
        <v>6369</v>
      </c>
      <c r="C966" s="80" t="s">
        <v>201</v>
      </c>
      <c r="D966" s="80" t="s">
        <v>373</v>
      </c>
      <c r="E966" s="124">
        <v>49212</v>
      </c>
      <c r="F966" s="76"/>
      <c r="G966" s="80" t="s">
        <v>59</v>
      </c>
    </row>
    <row r="967" spans="1:7" ht="15.75" x14ac:dyDescent="0.25">
      <c r="A967" s="79" t="s">
        <v>1194</v>
      </c>
      <c r="B967" s="79" t="s">
        <v>6370</v>
      </c>
      <c r="C967" s="80" t="s">
        <v>6371</v>
      </c>
      <c r="D967" s="80" t="s">
        <v>173</v>
      </c>
      <c r="E967" s="124">
        <v>49207</v>
      </c>
      <c r="F967" s="76"/>
      <c r="G967" s="80" t="s">
        <v>14</v>
      </c>
    </row>
    <row r="968" spans="1:7" ht="15.75" x14ac:dyDescent="0.25">
      <c r="A968" s="79" t="s">
        <v>2052</v>
      </c>
      <c r="B968" s="79" t="s">
        <v>1321</v>
      </c>
      <c r="C968" s="80" t="s">
        <v>4407</v>
      </c>
      <c r="D968" s="80" t="s">
        <v>1191</v>
      </c>
      <c r="E968" s="124">
        <v>49105</v>
      </c>
      <c r="F968" s="76"/>
      <c r="G968" s="80" t="s">
        <v>14</v>
      </c>
    </row>
    <row r="969" spans="1:7" ht="15.75" x14ac:dyDescent="0.25">
      <c r="A969" s="79" t="s">
        <v>1420</v>
      </c>
      <c r="B969" s="79" t="s">
        <v>6372</v>
      </c>
      <c r="C969" s="80" t="s">
        <v>201</v>
      </c>
      <c r="D969" s="80" t="s">
        <v>280</v>
      </c>
      <c r="E969" s="124">
        <v>49000</v>
      </c>
      <c r="F969" s="76"/>
      <c r="G969" s="80" t="s">
        <v>59</v>
      </c>
    </row>
    <row r="970" spans="1:7" ht="15.75" x14ac:dyDescent="0.25">
      <c r="A970" s="79" t="s">
        <v>4391</v>
      </c>
      <c r="B970" s="79" t="s">
        <v>6373</v>
      </c>
      <c r="C970" s="80" t="s">
        <v>201</v>
      </c>
      <c r="D970" s="80" t="s">
        <v>280</v>
      </c>
      <c r="E970" s="124">
        <v>49000</v>
      </c>
      <c r="F970" s="76"/>
      <c r="G970" s="80" t="s">
        <v>59</v>
      </c>
    </row>
    <row r="971" spans="1:7" ht="15.75" x14ac:dyDescent="0.25">
      <c r="A971" s="79" t="s">
        <v>1185</v>
      </c>
      <c r="B971" s="79" t="s">
        <v>6374</v>
      </c>
      <c r="C971" s="80" t="s">
        <v>201</v>
      </c>
      <c r="D971" s="80" t="s">
        <v>280</v>
      </c>
      <c r="E971" s="124">
        <v>49000</v>
      </c>
      <c r="F971" s="76"/>
      <c r="G971" s="80" t="s">
        <v>59</v>
      </c>
    </row>
    <row r="972" spans="1:7" ht="15.75" x14ac:dyDescent="0.25">
      <c r="A972" s="79" t="s">
        <v>2056</v>
      </c>
      <c r="B972" s="79" t="s">
        <v>6375</v>
      </c>
      <c r="C972" s="80" t="s">
        <v>359</v>
      </c>
      <c r="D972" s="80" t="s">
        <v>505</v>
      </c>
      <c r="E972" s="124">
        <v>48921</v>
      </c>
      <c r="F972" s="76"/>
      <c r="G972" s="80" t="s">
        <v>14</v>
      </c>
    </row>
    <row r="973" spans="1:7" ht="15.75" x14ac:dyDescent="0.25">
      <c r="A973" s="79" t="s">
        <v>4040</v>
      </c>
      <c r="B973" s="79" t="s">
        <v>3395</v>
      </c>
      <c r="C973" s="80" t="s">
        <v>2010</v>
      </c>
      <c r="D973" s="80" t="s">
        <v>120</v>
      </c>
      <c r="E973" s="124">
        <v>48896</v>
      </c>
      <c r="F973" s="76"/>
      <c r="G973" s="80" t="s">
        <v>14</v>
      </c>
    </row>
    <row r="974" spans="1:7" ht="15.75" x14ac:dyDescent="0.25">
      <c r="A974" s="79" t="s">
        <v>3710</v>
      </c>
      <c r="B974" s="79" t="s">
        <v>6376</v>
      </c>
      <c r="C974" s="80" t="s">
        <v>3711</v>
      </c>
      <c r="D974" s="80" t="s">
        <v>173</v>
      </c>
      <c r="E974" s="124">
        <v>48849.1</v>
      </c>
      <c r="F974" s="76"/>
      <c r="G974" s="80" t="s">
        <v>14</v>
      </c>
    </row>
    <row r="975" spans="1:7" ht="15.75" x14ac:dyDescent="0.25">
      <c r="A975" s="79" t="s">
        <v>5091</v>
      </c>
      <c r="B975" s="79" t="s">
        <v>5092</v>
      </c>
      <c r="C975" s="80" t="s">
        <v>6377</v>
      </c>
      <c r="D975" s="80" t="s">
        <v>53</v>
      </c>
      <c r="E975" s="124">
        <v>48783</v>
      </c>
      <c r="F975" s="76"/>
      <c r="G975" s="80" t="s">
        <v>14</v>
      </c>
    </row>
    <row r="976" spans="1:7" ht="15.75" x14ac:dyDescent="0.25">
      <c r="A976" s="79" t="s">
        <v>1728</v>
      </c>
      <c r="B976" s="79" t="s">
        <v>6378</v>
      </c>
      <c r="C976" s="80" t="s">
        <v>1714</v>
      </c>
      <c r="D976" s="80" t="s">
        <v>6159</v>
      </c>
      <c r="E976" s="124">
        <v>48762</v>
      </c>
      <c r="F976" s="76"/>
      <c r="G976" s="80" t="s">
        <v>14</v>
      </c>
    </row>
    <row r="977" spans="1:7" ht="15.75" x14ac:dyDescent="0.25">
      <c r="A977" s="79" t="s">
        <v>1356</v>
      </c>
      <c r="B977" s="79" t="s">
        <v>5985</v>
      </c>
      <c r="C977" s="80" t="s">
        <v>6379</v>
      </c>
      <c r="D977" s="80" t="s">
        <v>120</v>
      </c>
      <c r="E977" s="124">
        <v>48709</v>
      </c>
      <c r="F977" s="76"/>
      <c r="G977" s="80" t="s">
        <v>14</v>
      </c>
    </row>
    <row r="978" spans="1:7" ht="15.75" x14ac:dyDescent="0.25">
      <c r="A978" s="79" t="s">
        <v>1258</v>
      </c>
      <c r="B978" s="79" t="s">
        <v>6380</v>
      </c>
      <c r="C978" s="80" t="s">
        <v>2793</v>
      </c>
      <c r="D978" s="80" t="s">
        <v>309</v>
      </c>
      <c r="E978" s="124">
        <v>48672</v>
      </c>
      <c r="F978" s="76"/>
      <c r="G978" s="80" t="s">
        <v>14</v>
      </c>
    </row>
    <row r="979" spans="1:7" ht="15.75" x14ac:dyDescent="0.25">
      <c r="A979" s="79" t="s">
        <v>2821</v>
      </c>
      <c r="B979" s="79" t="s">
        <v>2822</v>
      </c>
      <c r="C979" s="80" t="s">
        <v>201</v>
      </c>
      <c r="D979" s="80" t="s">
        <v>450</v>
      </c>
      <c r="E979" s="124">
        <v>48600</v>
      </c>
      <c r="F979" s="76"/>
      <c r="G979" s="80" t="s">
        <v>59</v>
      </c>
    </row>
    <row r="980" spans="1:7" ht="15.75" x14ac:dyDescent="0.25">
      <c r="A980" s="79" t="s">
        <v>1294</v>
      </c>
      <c r="B980" s="79" t="s">
        <v>6381</v>
      </c>
      <c r="C980" s="80" t="s">
        <v>201</v>
      </c>
      <c r="D980" s="80" t="s">
        <v>1281</v>
      </c>
      <c r="E980" s="124">
        <v>48581</v>
      </c>
      <c r="F980" s="76"/>
      <c r="G980" s="80" t="s">
        <v>59</v>
      </c>
    </row>
    <row r="981" spans="1:7" ht="15.75" x14ac:dyDescent="0.25">
      <c r="A981" s="79" t="s">
        <v>1688</v>
      </c>
      <c r="B981" s="79" t="s">
        <v>6382</v>
      </c>
      <c r="C981" s="80" t="s">
        <v>3713</v>
      </c>
      <c r="D981" s="80" t="s">
        <v>120</v>
      </c>
      <c r="E981" s="124">
        <v>48577</v>
      </c>
      <c r="F981" s="76"/>
      <c r="G981" s="80" t="s">
        <v>14</v>
      </c>
    </row>
    <row r="982" spans="1:7" ht="15.75" x14ac:dyDescent="0.25">
      <c r="A982" s="79" t="s">
        <v>2833</v>
      </c>
      <c r="B982" s="79" t="s">
        <v>6383</v>
      </c>
      <c r="C982" s="80" t="s">
        <v>6384</v>
      </c>
      <c r="D982" s="80" t="s">
        <v>706</v>
      </c>
      <c r="E982" s="124">
        <v>48549.37</v>
      </c>
      <c r="F982" s="76"/>
      <c r="G982" s="80" t="s">
        <v>14</v>
      </c>
    </row>
    <row r="983" spans="1:7" ht="15.75" x14ac:dyDescent="0.25">
      <c r="A983" s="79" t="s">
        <v>1501</v>
      </c>
      <c r="B983" s="79" t="s">
        <v>6385</v>
      </c>
      <c r="C983" s="80" t="s">
        <v>201</v>
      </c>
      <c r="D983" s="80" t="s">
        <v>373</v>
      </c>
      <c r="E983" s="124">
        <v>48500</v>
      </c>
      <c r="F983" s="76"/>
      <c r="G983" s="80" t="s">
        <v>59</v>
      </c>
    </row>
    <row r="984" spans="1:7" ht="15.75" x14ac:dyDescent="0.25">
      <c r="A984" s="79" t="s">
        <v>2084</v>
      </c>
      <c r="B984" s="79" t="s">
        <v>5776</v>
      </c>
      <c r="C984" s="80" t="s">
        <v>2085</v>
      </c>
      <c r="D984" s="80" t="s">
        <v>48</v>
      </c>
      <c r="E984" s="124">
        <v>48480</v>
      </c>
      <c r="F984" s="76"/>
      <c r="G984" s="80" t="s">
        <v>14</v>
      </c>
    </row>
    <row r="985" spans="1:7" ht="15.75" x14ac:dyDescent="0.25">
      <c r="A985" s="79" t="s">
        <v>1205</v>
      </c>
      <c r="B985" s="79" t="s">
        <v>1206</v>
      </c>
      <c r="C985" s="80" t="s">
        <v>2085</v>
      </c>
      <c r="D985" s="80" t="s">
        <v>48</v>
      </c>
      <c r="E985" s="124">
        <v>48480</v>
      </c>
      <c r="F985" s="76"/>
      <c r="G985" s="80" t="s">
        <v>14</v>
      </c>
    </row>
    <row r="986" spans="1:7" ht="15.75" x14ac:dyDescent="0.25">
      <c r="A986" s="86" t="s">
        <v>1280</v>
      </c>
      <c r="B986" s="86" t="s">
        <v>2640</v>
      </c>
      <c r="C986" s="76" t="s">
        <v>6386</v>
      </c>
      <c r="D986" s="76" t="s">
        <v>5365</v>
      </c>
      <c r="E986" s="125">
        <v>48480</v>
      </c>
      <c r="F986" s="76"/>
      <c r="G986" s="76" t="s">
        <v>14</v>
      </c>
    </row>
    <row r="987" spans="1:7" ht="15.75" x14ac:dyDescent="0.25">
      <c r="A987" s="79" t="s">
        <v>1197</v>
      </c>
      <c r="B987" s="79" t="s">
        <v>6387</v>
      </c>
      <c r="C987" s="80" t="s">
        <v>2197</v>
      </c>
      <c r="D987" s="80" t="s">
        <v>72</v>
      </c>
      <c r="E987" s="124">
        <v>48432</v>
      </c>
      <c r="F987" s="80"/>
      <c r="G987" s="80" t="s">
        <v>14</v>
      </c>
    </row>
    <row r="988" spans="1:7" ht="15.75" x14ac:dyDescent="0.25">
      <c r="A988" s="79" t="s">
        <v>2671</v>
      </c>
      <c r="B988" s="79" t="s">
        <v>6294</v>
      </c>
      <c r="C988" s="80" t="s">
        <v>6388</v>
      </c>
      <c r="D988" s="80" t="s">
        <v>109</v>
      </c>
      <c r="E988" s="124">
        <v>48430</v>
      </c>
      <c r="F988" s="76"/>
      <c r="G988" s="80" t="s">
        <v>14</v>
      </c>
    </row>
    <row r="989" spans="1:7" ht="15.75" x14ac:dyDescent="0.25">
      <c r="A989" s="79" t="s">
        <v>3612</v>
      </c>
      <c r="B989" s="79" t="s">
        <v>6389</v>
      </c>
      <c r="C989" s="80" t="s">
        <v>588</v>
      </c>
      <c r="D989" s="80" t="s">
        <v>169</v>
      </c>
      <c r="E989" s="124">
        <v>48387</v>
      </c>
      <c r="F989" s="76"/>
      <c r="G989" s="80" t="s">
        <v>59</v>
      </c>
    </row>
    <row r="990" spans="1:7" ht="15.75" x14ac:dyDescent="0.25">
      <c r="A990" s="86" t="s">
        <v>1855</v>
      </c>
      <c r="B990" s="86" t="s">
        <v>6152</v>
      </c>
      <c r="C990" s="76" t="s">
        <v>712</v>
      </c>
      <c r="D990" s="76" t="s">
        <v>1050</v>
      </c>
      <c r="E990" s="125">
        <v>48327</v>
      </c>
      <c r="F990" s="76"/>
      <c r="G990" s="76" t="s">
        <v>59</v>
      </c>
    </row>
    <row r="991" spans="1:7" ht="15.75" x14ac:dyDescent="0.25">
      <c r="A991" s="79" t="s">
        <v>3609</v>
      </c>
      <c r="B991" s="79" t="s">
        <v>2776</v>
      </c>
      <c r="C991" s="80" t="s">
        <v>201</v>
      </c>
      <c r="D991" s="80" t="s">
        <v>410</v>
      </c>
      <c r="E991" s="124">
        <v>48280</v>
      </c>
      <c r="F991" s="76"/>
      <c r="G991" s="80" t="s">
        <v>59</v>
      </c>
    </row>
    <row r="992" spans="1:7" ht="15.75" x14ac:dyDescent="0.25">
      <c r="A992" s="79" t="s">
        <v>1895</v>
      </c>
      <c r="B992" s="79" t="s">
        <v>1709</v>
      </c>
      <c r="C992" s="80" t="s">
        <v>588</v>
      </c>
      <c r="D992" s="80" t="s">
        <v>459</v>
      </c>
      <c r="E992" s="124">
        <v>48276</v>
      </c>
      <c r="F992" s="76"/>
      <c r="G992" s="80" t="s">
        <v>59</v>
      </c>
    </row>
    <row r="993" spans="1:7" ht="15.75" x14ac:dyDescent="0.25">
      <c r="A993" s="79" t="s">
        <v>1396</v>
      </c>
      <c r="B993" s="79" t="s">
        <v>6390</v>
      </c>
      <c r="C993" s="80" t="s">
        <v>201</v>
      </c>
      <c r="D993" s="80" t="s">
        <v>410</v>
      </c>
      <c r="E993" s="124">
        <v>48220</v>
      </c>
      <c r="F993" s="76"/>
      <c r="G993" s="80" t="s">
        <v>59</v>
      </c>
    </row>
    <row r="994" spans="1:7" ht="15.75" x14ac:dyDescent="0.25">
      <c r="A994" s="79" t="s">
        <v>1794</v>
      </c>
      <c r="B994" s="79" t="s">
        <v>5613</v>
      </c>
      <c r="C994" s="80" t="s">
        <v>6391</v>
      </c>
      <c r="D994" s="80" t="s">
        <v>706</v>
      </c>
      <c r="E994" s="124">
        <v>48203.32</v>
      </c>
      <c r="F994" s="76"/>
      <c r="G994" s="80" t="s">
        <v>14</v>
      </c>
    </row>
    <row r="995" spans="1:7" ht="15.75" x14ac:dyDescent="0.25">
      <c r="A995" s="79" t="s">
        <v>1670</v>
      </c>
      <c r="B995" s="79" t="s">
        <v>6392</v>
      </c>
      <c r="C995" s="80" t="s">
        <v>359</v>
      </c>
      <c r="D995" s="80" t="s">
        <v>113</v>
      </c>
      <c r="E995" s="124">
        <v>48182.05</v>
      </c>
      <c r="F995" s="76"/>
      <c r="G995" s="80" t="s">
        <v>14</v>
      </c>
    </row>
    <row r="996" spans="1:7" ht="15.75" x14ac:dyDescent="0.25">
      <c r="A996" s="79" t="s">
        <v>4405</v>
      </c>
      <c r="B996" s="79" t="s">
        <v>6393</v>
      </c>
      <c r="C996" s="80" t="s">
        <v>359</v>
      </c>
      <c r="D996" s="80" t="s">
        <v>740</v>
      </c>
      <c r="E996" s="124">
        <v>48169</v>
      </c>
      <c r="F996" s="76"/>
      <c r="G996" s="80" t="s">
        <v>14</v>
      </c>
    </row>
    <row r="997" spans="1:7" ht="15.75" x14ac:dyDescent="0.25">
      <c r="A997" s="79" t="s">
        <v>1562</v>
      </c>
      <c r="B997" s="79" t="s">
        <v>5653</v>
      </c>
      <c r="C997" s="80" t="s">
        <v>6394</v>
      </c>
      <c r="D997" s="80" t="s">
        <v>149</v>
      </c>
      <c r="E997" s="124">
        <v>48155</v>
      </c>
      <c r="F997" s="119">
        <v>11845</v>
      </c>
      <c r="G997" s="80" t="s">
        <v>14</v>
      </c>
    </row>
    <row r="998" spans="1:7" ht="15.75" x14ac:dyDescent="0.25">
      <c r="A998" s="79" t="s">
        <v>2112</v>
      </c>
      <c r="B998" s="79" t="s">
        <v>2113</v>
      </c>
      <c r="C998" s="80" t="s">
        <v>2085</v>
      </c>
      <c r="D998" s="80" t="s">
        <v>1217</v>
      </c>
      <c r="E998" s="124">
        <v>48113</v>
      </c>
      <c r="F998" s="76"/>
      <c r="G998" s="80" t="s">
        <v>14</v>
      </c>
    </row>
    <row r="999" spans="1:7" ht="15.75" x14ac:dyDescent="0.25">
      <c r="A999" s="79" t="s">
        <v>4411</v>
      </c>
      <c r="B999" s="79" t="s">
        <v>6395</v>
      </c>
      <c r="C999" s="80" t="s">
        <v>2085</v>
      </c>
      <c r="D999" s="80" t="s">
        <v>1217</v>
      </c>
      <c r="E999" s="124">
        <v>48113</v>
      </c>
      <c r="F999" s="76"/>
      <c r="G999" s="80" t="s">
        <v>14</v>
      </c>
    </row>
    <row r="1000" spans="1:7" ht="15.75" x14ac:dyDescent="0.25">
      <c r="A1000" s="79" t="s">
        <v>2028</v>
      </c>
      <c r="B1000" s="79" t="s">
        <v>6396</v>
      </c>
      <c r="C1000" s="80" t="s">
        <v>974</v>
      </c>
      <c r="D1000" s="80" t="s">
        <v>53</v>
      </c>
      <c r="E1000" s="124">
        <v>48065</v>
      </c>
      <c r="F1000" s="76"/>
      <c r="G1000" s="80" t="s">
        <v>14</v>
      </c>
    </row>
    <row r="1001" spans="1:7" ht="15.75" x14ac:dyDescent="0.25">
      <c r="A1001" s="79" t="s">
        <v>1655</v>
      </c>
      <c r="B1001" s="79" t="s">
        <v>6397</v>
      </c>
      <c r="C1001" s="80" t="s">
        <v>6398</v>
      </c>
      <c r="D1001" s="80" t="s">
        <v>173</v>
      </c>
      <c r="E1001" s="124">
        <v>48007.45</v>
      </c>
      <c r="F1001" s="76"/>
      <c r="G1001" s="80" t="s">
        <v>14</v>
      </c>
    </row>
    <row r="1002" spans="1:7" ht="15.75" x14ac:dyDescent="0.25">
      <c r="A1002" s="79" t="s">
        <v>2855</v>
      </c>
      <c r="B1002" s="79" t="s">
        <v>6399</v>
      </c>
      <c r="C1002" s="80" t="s">
        <v>2856</v>
      </c>
      <c r="D1002" s="80" t="s">
        <v>1191</v>
      </c>
      <c r="E1002" s="124">
        <v>47771</v>
      </c>
      <c r="F1002" s="119">
        <v>500</v>
      </c>
      <c r="G1002" s="80" t="s">
        <v>14</v>
      </c>
    </row>
    <row r="1003" spans="1:7" ht="15.75" x14ac:dyDescent="0.25">
      <c r="A1003" s="79" t="s">
        <v>2857</v>
      </c>
      <c r="B1003" s="79" t="s">
        <v>6400</v>
      </c>
      <c r="C1003" s="80" t="s">
        <v>2858</v>
      </c>
      <c r="D1003" s="80" t="s">
        <v>5430</v>
      </c>
      <c r="E1003" s="124">
        <v>47743</v>
      </c>
      <c r="F1003" s="76"/>
      <c r="G1003" s="80" t="s">
        <v>14</v>
      </c>
    </row>
    <row r="1004" spans="1:7" ht="15.75" x14ac:dyDescent="0.25">
      <c r="A1004" s="79" t="s">
        <v>2150</v>
      </c>
      <c r="B1004" s="79" t="s">
        <v>6149</v>
      </c>
      <c r="C1004" s="80" t="s">
        <v>6401</v>
      </c>
      <c r="D1004" s="80" t="s">
        <v>603</v>
      </c>
      <c r="E1004" s="124">
        <v>47706</v>
      </c>
      <c r="F1004" s="76"/>
      <c r="G1004" s="80" t="s">
        <v>59</v>
      </c>
    </row>
    <row r="1005" spans="1:7" ht="15.75" x14ac:dyDescent="0.25">
      <c r="A1005" s="79" t="s">
        <v>885</v>
      </c>
      <c r="B1005" s="79" t="s">
        <v>5707</v>
      </c>
      <c r="C1005" s="80" t="s">
        <v>4420</v>
      </c>
      <c r="D1005" s="80" t="s">
        <v>6402</v>
      </c>
      <c r="E1005" s="124">
        <v>47628</v>
      </c>
      <c r="F1005" s="76"/>
      <c r="G1005" s="80" t="s">
        <v>14</v>
      </c>
    </row>
    <row r="1006" spans="1:7" ht="15.75" x14ac:dyDescent="0.25">
      <c r="A1006" s="79" t="s">
        <v>5126</v>
      </c>
      <c r="B1006" s="79" t="s">
        <v>6403</v>
      </c>
      <c r="C1006" s="80" t="s">
        <v>201</v>
      </c>
      <c r="D1006" s="80" t="s">
        <v>373</v>
      </c>
      <c r="E1006" s="124">
        <v>47602</v>
      </c>
      <c r="F1006" s="80"/>
      <c r="G1006" s="80" t="s">
        <v>59</v>
      </c>
    </row>
    <row r="1007" spans="1:7" ht="15.75" x14ac:dyDescent="0.25">
      <c r="A1007" s="79" t="s">
        <v>21</v>
      </c>
      <c r="B1007" s="79" t="s">
        <v>6404</v>
      </c>
      <c r="C1007" s="80" t="s">
        <v>56</v>
      </c>
      <c r="D1007" s="80" t="s">
        <v>270</v>
      </c>
      <c r="E1007" s="124">
        <v>47592.5</v>
      </c>
      <c r="F1007" s="76"/>
      <c r="G1007" s="80" t="s">
        <v>59</v>
      </c>
    </row>
    <row r="1008" spans="1:7" ht="15.75" x14ac:dyDescent="0.25">
      <c r="A1008" s="79" t="s">
        <v>4044</v>
      </c>
      <c r="B1008" s="79" t="s">
        <v>3271</v>
      </c>
      <c r="C1008" s="80" t="s">
        <v>588</v>
      </c>
      <c r="D1008" s="80" t="s">
        <v>297</v>
      </c>
      <c r="E1008" s="124">
        <v>47588</v>
      </c>
      <c r="F1008" s="76"/>
      <c r="G1008" s="80" t="s">
        <v>59</v>
      </c>
    </row>
    <row r="1009" spans="1:7" ht="15.75" x14ac:dyDescent="0.25">
      <c r="A1009" s="79" t="s">
        <v>6405</v>
      </c>
      <c r="B1009" s="79" t="s">
        <v>6406</v>
      </c>
      <c r="C1009" s="80" t="s">
        <v>1654</v>
      </c>
      <c r="D1009" s="80" t="s">
        <v>53</v>
      </c>
      <c r="E1009" s="124">
        <v>47554</v>
      </c>
      <c r="F1009" s="76"/>
      <c r="G1009" s="80" t="s">
        <v>14</v>
      </c>
    </row>
    <row r="1010" spans="1:7" ht="15.75" x14ac:dyDescent="0.25">
      <c r="A1010" s="79" t="s">
        <v>315</v>
      </c>
      <c r="B1010" s="79" t="s">
        <v>6407</v>
      </c>
      <c r="C1010" s="80" t="s">
        <v>359</v>
      </c>
      <c r="D1010" s="80" t="s">
        <v>435</v>
      </c>
      <c r="E1010" s="124">
        <v>47515</v>
      </c>
      <c r="F1010" s="80"/>
      <c r="G1010" s="80" t="s">
        <v>14</v>
      </c>
    </row>
    <row r="1011" spans="1:7" ht="15.75" x14ac:dyDescent="0.25">
      <c r="A1011" s="79" t="s">
        <v>4342</v>
      </c>
      <c r="B1011" s="79" t="s">
        <v>6251</v>
      </c>
      <c r="C1011" s="80" t="s">
        <v>359</v>
      </c>
      <c r="D1011" s="80" t="s">
        <v>113</v>
      </c>
      <c r="E1011" s="124">
        <v>47470</v>
      </c>
      <c r="F1011" s="76"/>
      <c r="G1011" s="80" t="s">
        <v>14</v>
      </c>
    </row>
    <row r="1012" spans="1:7" ht="15.75" x14ac:dyDescent="0.25">
      <c r="A1012" s="79" t="s">
        <v>4077</v>
      </c>
      <c r="B1012" s="79" t="s">
        <v>6408</v>
      </c>
      <c r="C1012" s="80" t="s">
        <v>5854</v>
      </c>
      <c r="D1012" s="80" t="s">
        <v>5365</v>
      </c>
      <c r="E1012" s="124">
        <v>47470</v>
      </c>
      <c r="F1012" s="80"/>
      <c r="G1012" s="80" t="s">
        <v>14</v>
      </c>
    </row>
    <row r="1013" spans="1:7" ht="15.75" x14ac:dyDescent="0.25">
      <c r="A1013" s="79" t="s">
        <v>4393</v>
      </c>
      <c r="B1013" s="79" t="s">
        <v>6409</v>
      </c>
      <c r="C1013" s="80" t="s">
        <v>4394</v>
      </c>
      <c r="D1013" s="80" t="s">
        <v>113</v>
      </c>
      <c r="E1013" s="124">
        <v>47456.24</v>
      </c>
      <c r="F1013" s="76"/>
      <c r="G1013" s="80" t="s">
        <v>14</v>
      </c>
    </row>
    <row r="1014" spans="1:7" ht="15.75" x14ac:dyDescent="0.25">
      <c r="A1014" s="79" t="s">
        <v>1674</v>
      </c>
      <c r="B1014" s="79" t="s">
        <v>6410</v>
      </c>
      <c r="C1014" s="80" t="s">
        <v>1675</v>
      </c>
      <c r="D1014" s="80" t="s">
        <v>4736</v>
      </c>
      <c r="E1014" s="124">
        <v>47404</v>
      </c>
      <c r="F1014" s="76"/>
      <c r="G1014" s="76"/>
    </row>
    <row r="1015" spans="1:7" ht="15.75" x14ac:dyDescent="0.25">
      <c r="A1015" s="79" t="s">
        <v>1966</v>
      </c>
      <c r="B1015" s="79" t="s">
        <v>5951</v>
      </c>
      <c r="C1015" s="80" t="s">
        <v>2926</v>
      </c>
      <c r="D1015" s="80" t="s">
        <v>6159</v>
      </c>
      <c r="E1015" s="124">
        <v>47375</v>
      </c>
      <c r="F1015" s="76"/>
      <c r="G1015" s="80" t="s">
        <v>14</v>
      </c>
    </row>
    <row r="1016" spans="1:7" ht="15.75" x14ac:dyDescent="0.25">
      <c r="A1016" s="79" t="s">
        <v>2133</v>
      </c>
      <c r="B1016" s="79" t="s">
        <v>6411</v>
      </c>
      <c r="C1016" s="80" t="s">
        <v>6412</v>
      </c>
      <c r="D1016" s="80" t="s">
        <v>72</v>
      </c>
      <c r="E1016" s="124">
        <v>47356</v>
      </c>
      <c r="F1016" s="76"/>
      <c r="G1016" s="80" t="s">
        <v>14</v>
      </c>
    </row>
    <row r="1017" spans="1:7" ht="15.75" x14ac:dyDescent="0.25">
      <c r="A1017" s="79" t="s">
        <v>1809</v>
      </c>
      <c r="B1017" s="79" t="s">
        <v>6413</v>
      </c>
      <c r="C1017" s="80" t="s">
        <v>782</v>
      </c>
      <c r="D1017" s="80" t="s">
        <v>5559</v>
      </c>
      <c r="E1017" s="124">
        <v>47236</v>
      </c>
      <c r="F1017" s="119">
        <v>10000</v>
      </c>
      <c r="G1017" s="80" t="s">
        <v>59</v>
      </c>
    </row>
    <row r="1018" spans="1:7" ht="15.75" x14ac:dyDescent="0.25">
      <c r="A1018" s="79" t="s">
        <v>1705</v>
      </c>
      <c r="B1018" s="79" t="s">
        <v>6414</v>
      </c>
      <c r="C1018" s="80" t="s">
        <v>782</v>
      </c>
      <c r="D1018" s="80" t="s">
        <v>189</v>
      </c>
      <c r="E1018" s="124">
        <v>47235</v>
      </c>
      <c r="F1018" s="76"/>
      <c r="G1018" s="80" t="s">
        <v>59</v>
      </c>
    </row>
    <row r="1019" spans="1:7" ht="15.75" x14ac:dyDescent="0.25">
      <c r="A1019" s="79" t="s">
        <v>2182</v>
      </c>
      <c r="B1019" s="79" t="s">
        <v>5859</v>
      </c>
      <c r="C1019" s="80" t="s">
        <v>6415</v>
      </c>
      <c r="D1019" s="80" t="s">
        <v>435</v>
      </c>
      <c r="E1019" s="124">
        <v>47207</v>
      </c>
      <c r="F1019" s="76"/>
      <c r="G1019" s="80" t="s">
        <v>14</v>
      </c>
    </row>
    <row r="1020" spans="1:7" ht="15.75" x14ac:dyDescent="0.25">
      <c r="A1020" s="86" t="s">
        <v>1634</v>
      </c>
      <c r="B1020" s="86" t="s">
        <v>6416</v>
      </c>
      <c r="C1020" s="76" t="s">
        <v>588</v>
      </c>
      <c r="D1020" s="76" t="s">
        <v>5668</v>
      </c>
      <c r="E1020" s="125">
        <v>47198</v>
      </c>
      <c r="F1020" s="76"/>
      <c r="G1020" s="76" t="s">
        <v>59</v>
      </c>
    </row>
    <row r="1021" spans="1:7" ht="15.75" x14ac:dyDescent="0.25">
      <c r="A1021" s="79" t="s">
        <v>2106</v>
      </c>
      <c r="B1021" s="79" t="s">
        <v>6417</v>
      </c>
      <c r="C1021" s="80" t="s">
        <v>6418</v>
      </c>
      <c r="D1021" s="80" t="s">
        <v>48</v>
      </c>
      <c r="E1021" s="124">
        <v>47157</v>
      </c>
      <c r="F1021" s="119">
        <v>5000</v>
      </c>
      <c r="G1021" s="80" t="s">
        <v>14</v>
      </c>
    </row>
    <row r="1022" spans="1:7" ht="15.75" x14ac:dyDescent="0.25">
      <c r="A1022" s="79" t="s">
        <v>5122</v>
      </c>
      <c r="B1022" s="79" t="s">
        <v>6419</v>
      </c>
      <c r="C1022" s="80" t="s">
        <v>6420</v>
      </c>
      <c r="D1022" s="80" t="s">
        <v>666</v>
      </c>
      <c r="E1022" s="124">
        <v>47157</v>
      </c>
      <c r="F1022" s="80"/>
      <c r="G1022" s="80" t="s">
        <v>14</v>
      </c>
    </row>
    <row r="1023" spans="1:7" ht="15.75" x14ac:dyDescent="0.25">
      <c r="A1023" s="79" t="s">
        <v>5121</v>
      </c>
      <c r="B1023" s="79" t="s">
        <v>6421</v>
      </c>
      <c r="C1023" s="80" t="s">
        <v>6422</v>
      </c>
      <c r="D1023" s="80" t="s">
        <v>5365</v>
      </c>
      <c r="E1023" s="124">
        <v>47157</v>
      </c>
      <c r="F1023" s="76"/>
      <c r="G1023" s="80" t="s">
        <v>14</v>
      </c>
    </row>
    <row r="1024" spans="1:7" ht="15.75" x14ac:dyDescent="0.25">
      <c r="A1024" s="79" t="s">
        <v>1201</v>
      </c>
      <c r="B1024" s="79" t="s">
        <v>237</v>
      </c>
      <c r="C1024" s="80" t="s">
        <v>588</v>
      </c>
      <c r="D1024" s="80" t="s">
        <v>277</v>
      </c>
      <c r="E1024" s="124">
        <v>47142</v>
      </c>
      <c r="F1024" s="76"/>
      <c r="G1024" s="80" t="s">
        <v>59</v>
      </c>
    </row>
    <row r="1025" spans="1:7" ht="15.75" x14ac:dyDescent="0.25">
      <c r="A1025" s="79" t="s">
        <v>1771</v>
      </c>
      <c r="B1025" s="79" t="s">
        <v>6423</v>
      </c>
      <c r="C1025" s="80" t="s">
        <v>782</v>
      </c>
      <c r="D1025" s="80" t="s">
        <v>501</v>
      </c>
      <c r="E1025" s="124">
        <v>47126</v>
      </c>
      <c r="F1025" s="76"/>
      <c r="G1025" s="80" t="s">
        <v>59</v>
      </c>
    </row>
    <row r="1026" spans="1:7" ht="15.75" x14ac:dyDescent="0.25">
      <c r="A1026" s="86" t="s">
        <v>2188</v>
      </c>
      <c r="B1026" s="86" t="s">
        <v>6424</v>
      </c>
      <c r="C1026" s="76" t="s">
        <v>6425</v>
      </c>
      <c r="D1026" s="76" t="s">
        <v>570</v>
      </c>
      <c r="E1026" s="125">
        <v>47048</v>
      </c>
      <c r="F1026" s="76"/>
      <c r="G1026" s="76" t="s">
        <v>14</v>
      </c>
    </row>
    <row r="1027" spans="1:7" ht="15.75" x14ac:dyDescent="0.25">
      <c r="A1027" s="79" t="s">
        <v>6426</v>
      </c>
      <c r="B1027" s="79" t="s">
        <v>6427</v>
      </c>
      <c r="C1027" s="80" t="s">
        <v>782</v>
      </c>
      <c r="D1027" s="80" t="s">
        <v>5668</v>
      </c>
      <c r="E1027" s="124">
        <v>47028</v>
      </c>
      <c r="F1027" s="76"/>
      <c r="G1027" s="80" t="s">
        <v>59</v>
      </c>
    </row>
    <row r="1028" spans="1:7" ht="15.75" x14ac:dyDescent="0.25">
      <c r="A1028" s="79" t="s">
        <v>401</v>
      </c>
      <c r="B1028" s="79" t="s">
        <v>6244</v>
      </c>
      <c r="C1028" s="80" t="s">
        <v>4066</v>
      </c>
      <c r="D1028" s="80" t="s">
        <v>570</v>
      </c>
      <c r="E1028" s="124">
        <v>46963</v>
      </c>
      <c r="F1028" s="76"/>
      <c r="G1028" s="80" t="s">
        <v>14</v>
      </c>
    </row>
    <row r="1029" spans="1:7" ht="15.75" x14ac:dyDescent="0.25">
      <c r="A1029" s="79" t="s">
        <v>130</v>
      </c>
      <c r="B1029" s="79" t="s">
        <v>6428</v>
      </c>
      <c r="C1029" s="80" t="s">
        <v>2868</v>
      </c>
      <c r="D1029" s="80" t="s">
        <v>261</v>
      </c>
      <c r="E1029" s="124">
        <v>46941</v>
      </c>
      <c r="F1029" s="76"/>
      <c r="G1029" s="80" t="s">
        <v>14</v>
      </c>
    </row>
    <row r="1030" spans="1:7" ht="15.75" x14ac:dyDescent="0.25">
      <c r="A1030" s="79" t="s">
        <v>1280</v>
      </c>
      <c r="B1030" s="79" t="s">
        <v>6429</v>
      </c>
      <c r="C1030" s="80" t="s">
        <v>201</v>
      </c>
      <c r="D1030" s="80" t="s">
        <v>1281</v>
      </c>
      <c r="E1030" s="124">
        <v>46924</v>
      </c>
      <c r="F1030" s="76"/>
      <c r="G1030" s="80" t="s">
        <v>59</v>
      </c>
    </row>
    <row r="1031" spans="1:7" ht="15.75" x14ac:dyDescent="0.25">
      <c r="A1031" s="79" t="s">
        <v>4069</v>
      </c>
      <c r="B1031" s="79" t="s">
        <v>6430</v>
      </c>
      <c r="C1031" s="80" t="s">
        <v>6431</v>
      </c>
      <c r="D1031" s="80" t="s">
        <v>163</v>
      </c>
      <c r="E1031" s="124">
        <v>46867</v>
      </c>
      <c r="F1031" s="76"/>
      <c r="G1031" s="80" t="s">
        <v>14</v>
      </c>
    </row>
    <row r="1032" spans="1:7" ht="15.75" x14ac:dyDescent="0.25">
      <c r="A1032" s="79" t="s">
        <v>1737</v>
      </c>
      <c r="B1032" s="79" t="s">
        <v>6432</v>
      </c>
      <c r="C1032" s="80" t="s">
        <v>782</v>
      </c>
      <c r="D1032" s="80" t="s">
        <v>527</v>
      </c>
      <c r="E1032" s="124">
        <v>46817</v>
      </c>
      <c r="F1032" s="127"/>
      <c r="G1032" s="80" t="s">
        <v>59</v>
      </c>
    </row>
    <row r="1033" spans="1:7" ht="15.75" x14ac:dyDescent="0.25">
      <c r="A1033" s="112" t="s">
        <v>904</v>
      </c>
      <c r="B1033" s="112" t="s">
        <v>6433</v>
      </c>
      <c r="C1033" s="113" t="s">
        <v>588</v>
      </c>
      <c r="D1033" s="113" t="s">
        <v>249</v>
      </c>
      <c r="E1033" s="126">
        <v>46782</v>
      </c>
      <c r="F1033" s="121"/>
      <c r="G1033" s="113" t="s">
        <v>59</v>
      </c>
    </row>
    <row r="1034" spans="1:7" ht="15.75" x14ac:dyDescent="0.25">
      <c r="A1034" s="79" t="s">
        <v>544</v>
      </c>
      <c r="B1034" s="79" t="s">
        <v>5951</v>
      </c>
      <c r="C1034" s="80" t="s">
        <v>782</v>
      </c>
      <c r="D1034" s="80" t="s">
        <v>5668</v>
      </c>
      <c r="E1034" s="124">
        <v>46737</v>
      </c>
      <c r="F1034" s="76"/>
      <c r="G1034" s="80" t="s">
        <v>59</v>
      </c>
    </row>
    <row r="1035" spans="1:7" ht="15.75" x14ac:dyDescent="0.25">
      <c r="A1035" s="79" t="s">
        <v>1989</v>
      </c>
      <c r="B1035" s="79" t="s">
        <v>6434</v>
      </c>
      <c r="C1035" s="80" t="s">
        <v>782</v>
      </c>
      <c r="D1035" s="80" t="s">
        <v>211</v>
      </c>
      <c r="E1035" s="124">
        <v>46731</v>
      </c>
      <c r="F1035" s="76"/>
      <c r="G1035" s="80" t="s">
        <v>59</v>
      </c>
    </row>
    <row r="1036" spans="1:7" ht="15.75" x14ac:dyDescent="0.25">
      <c r="A1036" s="79" t="s">
        <v>1468</v>
      </c>
      <c r="B1036" s="79" t="s">
        <v>6435</v>
      </c>
      <c r="C1036" s="80" t="s">
        <v>588</v>
      </c>
      <c r="D1036" s="80" t="s">
        <v>205</v>
      </c>
      <c r="E1036" s="124">
        <v>46685</v>
      </c>
      <c r="F1036" s="80"/>
      <c r="G1036" s="80" t="s">
        <v>59</v>
      </c>
    </row>
    <row r="1037" spans="1:7" ht="15.75" x14ac:dyDescent="0.25">
      <c r="A1037" s="79" t="s">
        <v>1829</v>
      </c>
      <c r="B1037" s="79" t="s">
        <v>6436</v>
      </c>
      <c r="C1037" s="80" t="s">
        <v>588</v>
      </c>
      <c r="D1037" s="80" t="s">
        <v>208</v>
      </c>
      <c r="E1037" s="124">
        <v>46675</v>
      </c>
      <c r="F1037" s="76"/>
      <c r="G1037" s="80" t="s">
        <v>59</v>
      </c>
    </row>
    <row r="1038" spans="1:7" ht="15.75" x14ac:dyDescent="0.25">
      <c r="A1038" s="86" t="s">
        <v>1461</v>
      </c>
      <c r="B1038" s="86" t="s">
        <v>6437</v>
      </c>
      <c r="C1038" s="76" t="s">
        <v>6438</v>
      </c>
      <c r="D1038" s="76" t="s">
        <v>205</v>
      </c>
      <c r="E1038" s="125">
        <v>46638</v>
      </c>
      <c r="F1038" s="118">
        <v>20000</v>
      </c>
      <c r="G1038" s="80" t="s">
        <v>59</v>
      </c>
    </row>
    <row r="1039" spans="1:7" ht="15.75" x14ac:dyDescent="0.25">
      <c r="A1039" s="79" t="s">
        <v>1779</v>
      </c>
      <c r="B1039" s="79" t="s">
        <v>6439</v>
      </c>
      <c r="C1039" s="80" t="s">
        <v>782</v>
      </c>
      <c r="D1039" s="80" t="s">
        <v>5668</v>
      </c>
      <c r="E1039" s="124">
        <v>46605</v>
      </c>
      <c r="F1039" s="76"/>
      <c r="G1039" s="80" t="s">
        <v>59</v>
      </c>
    </row>
    <row r="1040" spans="1:7" ht="15.75" x14ac:dyDescent="0.25">
      <c r="A1040" s="86" t="s">
        <v>6440</v>
      </c>
      <c r="B1040" s="86" t="s">
        <v>6086</v>
      </c>
      <c r="C1040" s="76" t="s">
        <v>2085</v>
      </c>
      <c r="D1040" s="76" t="s">
        <v>48</v>
      </c>
      <c r="E1040" s="125">
        <v>46500</v>
      </c>
      <c r="F1040" s="76"/>
      <c r="G1040" s="76" t="s">
        <v>14</v>
      </c>
    </row>
    <row r="1041" spans="1:7" ht="15.75" x14ac:dyDescent="0.25">
      <c r="A1041" s="79" t="s">
        <v>2832</v>
      </c>
      <c r="B1041" s="79" t="s">
        <v>6441</v>
      </c>
      <c r="C1041" s="80" t="s">
        <v>6442</v>
      </c>
      <c r="D1041" s="80" t="s">
        <v>141</v>
      </c>
      <c r="E1041" s="124">
        <v>46460</v>
      </c>
      <c r="F1041" s="76"/>
      <c r="G1041" s="80" t="s">
        <v>14</v>
      </c>
    </row>
    <row r="1042" spans="1:7" ht="15.75" x14ac:dyDescent="0.25">
      <c r="A1042" s="79" t="s">
        <v>3659</v>
      </c>
      <c r="B1042" s="79" t="s">
        <v>6443</v>
      </c>
      <c r="C1042" s="80" t="s">
        <v>3779</v>
      </c>
      <c r="D1042" s="80" t="s">
        <v>570</v>
      </c>
      <c r="E1042" s="124">
        <v>46460</v>
      </c>
      <c r="F1042" s="76"/>
      <c r="G1042" s="80" t="s">
        <v>14</v>
      </c>
    </row>
    <row r="1043" spans="1:7" ht="15.75" x14ac:dyDescent="0.25">
      <c r="A1043" s="79" t="s">
        <v>2233</v>
      </c>
      <c r="B1043" s="79" t="s">
        <v>5691</v>
      </c>
      <c r="C1043" s="80" t="s">
        <v>2234</v>
      </c>
      <c r="D1043" s="80" t="s">
        <v>270</v>
      </c>
      <c r="E1043" s="124">
        <v>46456</v>
      </c>
      <c r="F1043" s="76"/>
      <c r="G1043" s="80" t="s">
        <v>14</v>
      </c>
    </row>
    <row r="1044" spans="1:7" ht="15.75" x14ac:dyDescent="0.25">
      <c r="A1044" s="79" t="s">
        <v>1545</v>
      </c>
      <c r="B1044" s="79" t="s">
        <v>6444</v>
      </c>
      <c r="C1044" s="80" t="s">
        <v>2785</v>
      </c>
      <c r="D1044" s="80" t="s">
        <v>53</v>
      </c>
      <c r="E1044" s="124">
        <v>46427</v>
      </c>
      <c r="F1044" s="76"/>
      <c r="G1044" s="80" t="s">
        <v>14</v>
      </c>
    </row>
    <row r="1045" spans="1:7" ht="15.75" x14ac:dyDescent="0.25">
      <c r="A1045" s="79" t="s">
        <v>2242</v>
      </c>
      <c r="B1045" s="79" t="s">
        <v>6445</v>
      </c>
      <c r="C1045" s="80" t="s">
        <v>2243</v>
      </c>
      <c r="D1045" s="80" t="s">
        <v>4652</v>
      </c>
      <c r="E1045" s="124">
        <v>46292</v>
      </c>
      <c r="F1045" s="76"/>
      <c r="G1045" s="80" t="s">
        <v>14</v>
      </c>
    </row>
    <row r="1046" spans="1:7" ht="15.75" x14ac:dyDescent="0.25">
      <c r="A1046" s="79" t="s">
        <v>1686</v>
      </c>
      <c r="B1046" s="79" t="s">
        <v>5418</v>
      </c>
      <c r="C1046" s="80" t="s">
        <v>782</v>
      </c>
      <c r="D1046" s="80" t="s">
        <v>5703</v>
      </c>
      <c r="E1046" s="124">
        <v>46284</v>
      </c>
      <c r="F1046" s="76"/>
      <c r="G1046" s="80" t="s">
        <v>59</v>
      </c>
    </row>
    <row r="1047" spans="1:7" ht="15.75" x14ac:dyDescent="0.25">
      <c r="A1047" s="79" t="s">
        <v>1819</v>
      </c>
      <c r="B1047" s="79" t="s">
        <v>6446</v>
      </c>
      <c r="C1047" s="80" t="s">
        <v>782</v>
      </c>
      <c r="D1047" s="80" t="s">
        <v>916</v>
      </c>
      <c r="E1047" s="124">
        <v>46265</v>
      </c>
      <c r="F1047" s="76"/>
      <c r="G1047" s="80" t="s">
        <v>59</v>
      </c>
    </row>
    <row r="1048" spans="1:7" ht="15.75" x14ac:dyDescent="0.25">
      <c r="A1048" s="79" t="s">
        <v>1907</v>
      </c>
      <c r="B1048" s="79" t="s">
        <v>6447</v>
      </c>
      <c r="C1048" s="80" t="s">
        <v>1908</v>
      </c>
      <c r="D1048" s="80" t="s">
        <v>120</v>
      </c>
      <c r="E1048" s="124">
        <v>46224</v>
      </c>
      <c r="F1048" s="80"/>
      <c r="G1048" s="80" t="s">
        <v>14</v>
      </c>
    </row>
    <row r="1049" spans="1:7" ht="15.75" x14ac:dyDescent="0.25">
      <c r="A1049" s="79" t="s">
        <v>4075</v>
      </c>
      <c r="B1049" s="79" t="s">
        <v>5727</v>
      </c>
      <c r="C1049" s="80" t="s">
        <v>4076</v>
      </c>
      <c r="D1049" s="80" t="s">
        <v>5044</v>
      </c>
      <c r="E1049" s="124">
        <v>46196</v>
      </c>
      <c r="F1049" s="76"/>
      <c r="G1049" s="80" t="s">
        <v>14</v>
      </c>
    </row>
    <row r="1050" spans="1:7" ht="15.75" x14ac:dyDescent="0.25">
      <c r="A1050" s="79" t="s">
        <v>2834</v>
      </c>
      <c r="B1050" s="79" t="s">
        <v>5469</v>
      </c>
      <c r="C1050" s="80" t="s">
        <v>6448</v>
      </c>
      <c r="D1050" s="80" t="s">
        <v>5044</v>
      </c>
      <c r="E1050" s="124">
        <v>46196</v>
      </c>
      <c r="F1050" s="76"/>
      <c r="G1050" s="80" t="s">
        <v>14</v>
      </c>
    </row>
    <row r="1051" spans="1:7" ht="15.75" x14ac:dyDescent="0.25">
      <c r="A1051" s="79" t="s">
        <v>2247</v>
      </c>
      <c r="B1051" s="79" t="s">
        <v>6449</v>
      </c>
      <c r="C1051" s="80" t="s">
        <v>2248</v>
      </c>
      <c r="D1051" s="80" t="s">
        <v>385</v>
      </c>
      <c r="E1051" s="124">
        <v>46158</v>
      </c>
      <c r="F1051" s="76"/>
      <c r="G1051" s="80" t="s">
        <v>14</v>
      </c>
    </row>
    <row r="1052" spans="1:7" ht="15.75" x14ac:dyDescent="0.25">
      <c r="A1052" s="79" t="s">
        <v>2109</v>
      </c>
      <c r="B1052" s="79" t="s">
        <v>6450</v>
      </c>
      <c r="C1052" s="80" t="s">
        <v>1714</v>
      </c>
      <c r="D1052" s="80" t="s">
        <v>6159</v>
      </c>
      <c r="E1052" s="124">
        <v>46132</v>
      </c>
      <c r="F1052" s="80"/>
      <c r="G1052" s="80" t="s">
        <v>14</v>
      </c>
    </row>
    <row r="1053" spans="1:7" ht="15.75" x14ac:dyDescent="0.25">
      <c r="A1053" s="79" t="s">
        <v>2249</v>
      </c>
      <c r="B1053" s="79" t="s">
        <v>6451</v>
      </c>
      <c r="C1053" s="80" t="s">
        <v>2250</v>
      </c>
      <c r="D1053" s="80" t="s">
        <v>178</v>
      </c>
      <c r="E1053" s="124">
        <v>46132</v>
      </c>
      <c r="F1053" s="76"/>
      <c r="G1053" s="80" t="s">
        <v>14</v>
      </c>
    </row>
    <row r="1054" spans="1:7" ht="15.75" x14ac:dyDescent="0.25">
      <c r="A1054" s="79" t="s">
        <v>1537</v>
      </c>
      <c r="B1054" s="79" t="s">
        <v>74</v>
      </c>
      <c r="C1054" s="80" t="s">
        <v>588</v>
      </c>
      <c r="D1054" s="80" t="s">
        <v>189</v>
      </c>
      <c r="E1054" s="124">
        <v>46132</v>
      </c>
      <c r="F1054" s="76"/>
      <c r="G1054" s="80" t="s">
        <v>59</v>
      </c>
    </row>
    <row r="1055" spans="1:7" ht="15.75" x14ac:dyDescent="0.25">
      <c r="A1055" s="79" t="s">
        <v>4430</v>
      </c>
      <c r="B1055" s="79" t="s">
        <v>6452</v>
      </c>
      <c r="C1055" s="80" t="s">
        <v>588</v>
      </c>
      <c r="D1055" s="80" t="s">
        <v>766</v>
      </c>
      <c r="E1055" s="124">
        <v>46125</v>
      </c>
      <c r="F1055" s="76"/>
      <c r="G1055" s="80" t="s">
        <v>59</v>
      </c>
    </row>
    <row r="1056" spans="1:7" ht="15.75" x14ac:dyDescent="0.25">
      <c r="A1056" s="79" t="s">
        <v>1800</v>
      </c>
      <c r="B1056" s="79" t="s">
        <v>6152</v>
      </c>
      <c r="C1056" s="80" t="s">
        <v>588</v>
      </c>
      <c r="D1056" s="80" t="s">
        <v>5668</v>
      </c>
      <c r="E1056" s="124">
        <v>46118</v>
      </c>
      <c r="F1056" s="76"/>
      <c r="G1056" s="80" t="s">
        <v>59</v>
      </c>
    </row>
    <row r="1057" spans="1:7" ht="15.75" x14ac:dyDescent="0.25">
      <c r="A1057" s="79" t="s">
        <v>1976</v>
      </c>
      <c r="B1057" s="79" t="s">
        <v>6453</v>
      </c>
      <c r="C1057" s="80" t="s">
        <v>782</v>
      </c>
      <c r="D1057" s="80" t="s">
        <v>211</v>
      </c>
      <c r="E1057" s="124">
        <v>46100</v>
      </c>
      <c r="F1057" s="76"/>
      <c r="G1057" s="80" t="s">
        <v>59</v>
      </c>
    </row>
    <row r="1058" spans="1:7" ht="15.75" x14ac:dyDescent="0.25">
      <c r="A1058" s="79" t="s">
        <v>1609</v>
      </c>
      <c r="B1058" s="79" t="s">
        <v>5771</v>
      </c>
      <c r="C1058" s="80" t="s">
        <v>588</v>
      </c>
      <c r="D1058" s="80" t="s">
        <v>125</v>
      </c>
      <c r="E1058" s="124">
        <v>46083</v>
      </c>
      <c r="F1058" s="76"/>
      <c r="G1058" s="80" t="s">
        <v>59</v>
      </c>
    </row>
    <row r="1059" spans="1:7" ht="15.75" x14ac:dyDescent="0.25">
      <c r="A1059" s="79" t="s">
        <v>1932</v>
      </c>
      <c r="B1059" s="79" t="s">
        <v>6454</v>
      </c>
      <c r="C1059" s="80" t="s">
        <v>359</v>
      </c>
      <c r="D1059" s="80" t="s">
        <v>5881</v>
      </c>
      <c r="E1059" s="124">
        <v>46080</v>
      </c>
      <c r="F1059" s="76"/>
      <c r="G1059" s="80" t="s">
        <v>14</v>
      </c>
    </row>
    <row r="1060" spans="1:7" ht="15.75" x14ac:dyDescent="0.25">
      <c r="A1060" s="79" t="s">
        <v>2227</v>
      </c>
      <c r="B1060" s="79" t="s">
        <v>6239</v>
      </c>
      <c r="C1060" s="80" t="s">
        <v>2228</v>
      </c>
      <c r="D1060" s="80" t="s">
        <v>221</v>
      </c>
      <c r="E1060" s="124">
        <v>46078</v>
      </c>
      <c r="F1060" s="76"/>
      <c r="G1060" s="80" t="s">
        <v>14</v>
      </c>
    </row>
    <row r="1061" spans="1:7" ht="15.75" x14ac:dyDescent="0.25">
      <c r="A1061" s="79" t="s">
        <v>420</v>
      </c>
      <c r="B1061" s="79" t="s">
        <v>5973</v>
      </c>
      <c r="C1061" s="80" t="s">
        <v>588</v>
      </c>
      <c r="D1061" s="80" t="s">
        <v>277</v>
      </c>
      <c r="E1061" s="124">
        <v>46014</v>
      </c>
      <c r="F1061" s="76"/>
      <c r="G1061" s="80" t="s">
        <v>59</v>
      </c>
    </row>
    <row r="1062" spans="1:7" ht="15.75" x14ac:dyDescent="0.25">
      <c r="A1062" s="112" t="s">
        <v>6455</v>
      </c>
      <c r="B1062" s="112" t="s">
        <v>6456</v>
      </c>
      <c r="C1062" s="113" t="s">
        <v>588</v>
      </c>
      <c r="D1062" s="113" t="s">
        <v>249</v>
      </c>
      <c r="E1062" s="126">
        <v>46000</v>
      </c>
      <c r="F1062" s="121"/>
      <c r="G1062" s="113" t="s">
        <v>59</v>
      </c>
    </row>
    <row r="1063" spans="1:7" ht="15.75" x14ac:dyDescent="0.25">
      <c r="A1063" s="79" t="s">
        <v>4385</v>
      </c>
      <c r="B1063" s="79" t="s">
        <v>5985</v>
      </c>
      <c r="C1063" s="80" t="s">
        <v>3607</v>
      </c>
      <c r="D1063" s="80" t="s">
        <v>1534</v>
      </c>
      <c r="E1063" s="124">
        <v>45996</v>
      </c>
      <c r="F1063" s="76"/>
      <c r="G1063" s="80" t="s">
        <v>14</v>
      </c>
    </row>
    <row r="1064" spans="1:7" ht="15.75" x14ac:dyDescent="0.25">
      <c r="A1064" s="79" t="s">
        <v>1840</v>
      </c>
      <c r="B1064" s="79" t="s">
        <v>6457</v>
      </c>
      <c r="C1064" s="80" t="s">
        <v>6458</v>
      </c>
      <c r="D1064" s="80" t="s">
        <v>163</v>
      </c>
      <c r="E1064" s="124">
        <v>45976</v>
      </c>
      <c r="F1064" s="76"/>
      <c r="G1064" s="80" t="s">
        <v>14</v>
      </c>
    </row>
    <row r="1065" spans="1:7" ht="15.75" x14ac:dyDescent="0.25">
      <c r="A1065" s="79" t="s">
        <v>6459</v>
      </c>
      <c r="B1065" s="79" t="s">
        <v>6460</v>
      </c>
      <c r="C1065" s="80" t="s">
        <v>2201</v>
      </c>
      <c r="D1065" s="80" t="s">
        <v>5573</v>
      </c>
      <c r="E1065" s="124">
        <v>45946</v>
      </c>
      <c r="F1065" s="76"/>
      <c r="G1065" s="80" t="s">
        <v>14</v>
      </c>
    </row>
    <row r="1066" spans="1:7" ht="15.75" x14ac:dyDescent="0.25">
      <c r="A1066" s="79" t="s">
        <v>2277</v>
      </c>
      <c r="B1066" s="79" t="s">
        <v>6461</v>
      </c>
      <c r="C1066" s="80" t="s">
        <v>2534</v>
      </c>
      <c r="D1066" s="80" t="s">
        <v>2535</v>
      </c>
      <c r="E1066" s="124">
        <v>45921</v>
      </c>
      <c r="F1066" s="76"/>
      <c r="G1066" s="80" t="s">
        <v>14</v>
      </c>
    </row>
    <row r="1067" spans="1:7" ht="15.75" x14ac:dyDescent="0.25">
      <c r="A1067" s="79" t="s">
        <v>1856</v>
      </c>
      <c r="B1067" s="79" t="s">
        <v>6462</v>
      </c>
      <c r="C1067" s="80" t="s">
        <v>588</v>
      </c>
      <c r="D1067" s="80" t="s">
        <v>3131</v>
      </c>
      <c r="E1067" s="124">
        <v>45916</v>
      </c>
      <c r="F1067" s="76"/>
      <c r="G1067" s="80" t="s">
        <v>59</v>
      </c>
    </row>
    <row r="1068" spans="1:7" ht="15.75" x14ac:dyDescent="0.25">
      <c r="A1068" s="79" t="s">
        <v>5139</v>
      </c>
      <c r="B1068" s="79" t="s">
        <v>6463</v>
      </c>
      <c r="C1068" s="80" t="s">
        <v>6464</v>
      </c>
      <c r="D1068" s="80" t="s">
        <v>5774</v>
      </c>
      <c r="E1068" s="124">
        <v>45892</v>
      </c>
      <c r="F1068" s="80"/>
      <c r="G1068" s="80" t="s">
        <v>14</v>
      </c>
    </row>
    <row r="1069" spans="1:7" ht="15.75" x14ac:dyDescent="0.25">
      <c r="A1069" s="79" t="s">
        <v>1096</v>
      </c>
      <c r="B1069" s="79" t="s">
        <v>6465</v>
      </c>
      <c r="C1069" s="80" t="s">
        <v>588</v>
      </c>
      <c r="D1069" s="80" t="s">
        <v>277</v>
      </c>
      <c r="E1069" s="124">
        <v>45829</v>
      </c>
      <c r="F1069" s="76"/>
      <c r="G1069" s="80" t="s">
        <v>59</v>
      </c>
    </row>
    <row r="1070" spans="1:7" ht="15.75" x14ac:dyDescent="0.25">
      <c r="A1070" s="79" t="s">
        <v>1344</v>
      </c>
      <c r="B1070" s="79" t="s">
        <v>6466</v>
      </c>
      <c r="C1070" s="80" t="s">
        <v>359</v>
      </c>
      <c r="D1070" s="80" t="s">
        <v>5430</v>
      </c>
      <c r="E1070" s="124">
        <v>45728</v>
      </c>
      <c r="F1070" s="76"/>
      <c r="G1070" s="80" t="s">
        <v>14</v>
      </c>
    </row>
    <row r="1071" spans="1:7" ht="15.75" x14ac:dyDescent="0.25">
      <c r="A1071" s="79" t="s">
        <v>1457</v>
      </c>
      <c r="B1071" s="79" t="s">
        <v>6453</v>
      </c>
      <c r="C1071" s="80" t="s">
        <v>6467</v>
      </c>
      <c r="D1071" s="80" t="s">
        <v>530</v>
      </c>
      <c r="E1071" s="124">
        <v>45713</v>
      </c>
      <c r="F1071" s="76"/>
      <c r="G1071" s="80" t="s">
        <v>59</v>
      </c>
    </row>
    <row r="1072" spans="1:7" ht="15.75" x14ac:dyDescent="0.25">
      <c r="A1072" s="79" t="s">
        <v>1297</v>
      </c>
      <c r="B1072" s="79" t="s">
        <v>6172</v>
      </c>
      <c r="C1072" s="80" t="s">
        <v>201</v>
      </c>
      <c r="D1072" s="80" t="s">
        <v>1322</v>
      </c>
      <c r="E1072" s="124">
        <v>45637</v>
      </c>
      <c r="F1072" s="76"/>
      <c r="G1072" s="80" t="s">
        <v>59</v>
      </c>
    </row>
    <row r="1073" spans="1:7" ht="15.75" x14ac:dyDescent="0.25">
      <c r="A1073" s="79" t="s">
        <v>1046</v>
      </c>
      <c r="B1073" s="79" t="s">
        <v>5949</v>
      </c>
      <c r="C1073" s="80" t="s">
        <v>2926</v>
      </c>
      <c r="D1073" s="80" t="s">
        <v>6159</v>
      </c>
      <c r="E1073" s="124">
        <v>45619</v>
      </c>
      <c r="F1073" s="76"/>
      <c r="G1073" s="80" t="s">
        <v>14</v>
      </c>
    </row>
    <row r="1074" spans="1:7" ht="15.75" x14ac:dyDescent="0.25">
      <c r="A1074" s="79" t="s">
        <v>2140</v>
      </c>
      <c r="B1074" s="79" t="s">
        <v>6468</v>
      </c>
      <c r="C1074" s="80" t="s">
        <v>4426</v>
      </c>
      <c r="D1074" s="80" t="s">
        <v>6159</v>
      </c>
      <c r="E1074" s="124">
        <v>45619</v>
      </c>
      <c r="F1074" s="76"/>
      <c r="G1074" s="80" t="s">
        <v>14</v>
      </c>
    </row>
    <row r="1075" spans="1:7" ht="15.75" x14ac:dyDescent="0.25">
      <c r="A1075" s="79" t="s">
        <v>1593</v>
      </c>
      <c r="B1075" s="79" t="s">
        <v>6469</v>
      </c>
      <c r="C1075" s="80" t="s">
        <v>782</v>
      </c>
      <c r="D1075" s="80" t="s">
        <v>410</v>
      </c>
      <c r="E1075" s="124">
        <v>45596</v>
      </c>
      <c r="F1075" s="76"/>
      <c r="G1075" s="80" t="s">
        <v>59</v>
      </c>
    </row>
    <row r="1076" spans="1:7" ht="15.75" x14ac:dyDescent="0.25">
      <c r="A1076" s="79" t="s">
        <v>6470</v>
      </c>
      <c r="B1076" s="79" t="s">
        <v>6471</v>
      </c>
      <c r="C1076" s="80" t="s">
        <v>1654</v>
      </c>
      <c r="D1076" s="80" t="s">
        <v>53</v>
      </c>
      <c r="E1076" s="124">
        <v>45560</v>
      </c>
      <c r="F1076" s="76"/>
      <c r="G1076" s="80" t="s">
        <v>14</v>
      </c>
    </row>
    <row r="1077" spans="1:7" ht="15.75" x14ac:dyDescent="0.25">
      <c r="A1077" s="79" t="s">
        <v>1783</v>
      </c>
      <c r="B1077" s="79" t="s">
        <v>6472</v>
      </c>
      <c r="C1077" s="80" t="s">
        <v>1785</v>
      </c>
      <c r="D1077" s="80" t="s">
        <v>812</v>
      </c>
      <c r="E1077" s="124">
        <v>45520</v>
      </c>
      <c r="F1077" s="76"/>
      <c r="G1077" s="76"/>
    </row>
    <row r="1078" spans="1:7" ht="15.75" x14ac:dyDescent="0.25">
      <c r="A1078" s="79" t="s">
        <v>2293</v>
      </c>
      <c r="B1078" s="79" t="s">
        <v>6473</v>
      </c>
      <c r="C1078" s="80" t="s">
        <v>2294</v>
      </c>
      <c r="D1078" s="80" t="s">
        <v>535</v>
      </c>
      <c r="E1078" s="124">
        <v>45500</v>
      </c>
      <c r="F1078" s="76"/>
      <c r="G1078" s="80" t="s">
        <v>14</v>
      </c>
    </row>
    <row r="1079" spans="1:7" ht="15.75" x14ac:dyDescent="0.25">
      <c r="A1079" s="79" t="s">
        <v>2198</v>
      </c>
      <c r="B1079" s="79" t="s">
        <v>6474</v>
      </c>
      <c r="C1079" s="80" t="s">
        <v>2199</v>
      </c>
      <c r="D1079" s="80" t="s">
        <v>72</v>
      </c>
      <c r="E1079" s="124">
        <v>45450</v>
      </c>
      <c r="F1079" s="76"/>
      <c r="G1079" s="80" t="s">
        <v>14</v>
      </c>
    </row>
    <row r="1080" spans="1:7" ht="15.75" x14ac:dyDescent="0.25">
      <c r="A1080" s="79" t="s">
        <v>2295</v>
      </c>
      <c r="B1080" s="79" t="s">
        <v>6475</v>
      </c>
      <c r="C1080" s="80" t="s">
        <v>2296</v>
      </c>
      <c r="D1080" s="80" t="s">
        <v>178</v>
      </c>
      <c r="E1080" s="124">
        <v>45450</v>
      </c>
      <c r="F1080" s="76"/>
      <c r="G1080" s="80" t="s">
        <v>14</v>
      </c>
    </row>
    <row r="1081" spans="1:7" ht="15.75" x14ac:dyDescent="0.25">
      <c r="A1081" s="79" t="s">
        <v>4868</v>
      </c>
      <c r="B1081" s="79" t="s">
        <v>6441</v>
      </c>
      <c r="C1081" s="80" t="s">
        <v>6476</v>
      </c>
      <c r="D1081" s="80" t="s">
        <v>570</v>
      </c>
      <c r="E1081" s="124">
        <v>45450</v>
      </c>
      <c r="F1081" s="76"/>
      <c r="G1081" s="80" t="s">
        <v>14</v>
      </c>
    </row>
    <row r="1082" spans="1:7" ht="15.75" x14ac:dyDescent="0.25">
      <c r="A1082" s="79" t="s">
        <v>1893</v>
      </c>
      <c r="B1082" s="79" t="s">
        <v>6477</v>
      </c>
      <c r="C1082" s="80" t="s">
        <v>588</v>
      </c>
      <c r="D1082" s="80" t="s">
        <v>297</v>
      </c>
      <c r="E1082" s="124">
        <v>45305</v>
      </c>
      <c r="F1082" s="119">
        <v>1200</v>
      </c>
      <c r="G1082" s="80" t="s">
        <v>59</v>
      </c>
    </row>
    <row r="1083" spans="1:7" ht="15.75" x14ac:dyDescent="0.25">
      <c r="A1083" s="79" t="s">
        <v>2068</v>
      </c>
      <c r="B1083" s="79" t="s">
        <v>6478</v>
      </c>
      <c r="C1083" s="80" t="s">
        <v>712</v>
      </c>
      <c r="D1083" s="80" t="s">
        <v>1050</v>
      </c>
      <c r="E1083" s="124">
        <v>45282</v>
      </c>
      <c r="F1083" s="119">
        <v>1125</v>
      </c>
      <c r="G1083" s="80" t="s">
        <v>59</v>
      </c>
    </row>
    <row r="1084" spans="1:7" ht="15.75" x14ac:dyDescent="0.25">
      <c r="A1084" s="79" t="s">
        <v>1075</v>
      </c>
      <c r="B1084" s="79" t="s">
        <v>6479</v>
      </c>
      <c r="C1084" s="80" t="s">
        <v>782</v>
      </c>
      <c r="D1084" s="80" t="s">
        <v>1322</v>
      </c>
      <c r="E1084" s="124">
        <v>45257</v>
      </c>
      <c r="F1084" s="76"/>
      <c r="G1084" s="80" t="s">
        <v>59</v>
      </c>
    </row>
    <row r="1085" spans="1:7" ht="15.75" x14ac:dyDescent="0.25">
      <c r="A1085" s="79" t="s">
        <v>5148</v>
      </c>
      <c r="B1085" s="79" t="s">
        <v>6480</v>
      </c>
      <c r="C1085" s="80" t="s">
        <v>6481</v>
      </c>
      <c r="D1085" s="80" t="s">
        <v>6255</v>
      </c>
      <c r="E1085" s="124">
        <v>45253</v>
      </c>
      <c r="F1085" s="76"/>
      <c r="G1085" s="80" t="s">
        <v>14</v>
      </c>
    </row>
    <row r="1086" spans="1:7" ht="15.75" x14ac:dyDescent="0.25">
      <c r="A1086" s="79" t="s">
        <v>1974</v>
      </c>
      <c r="B1086" s="79" t="s">
        <v>6482</v>
      </c>
      <c r="C1086" s="80" t="s">
        <v>588</v>
      </c>
      <c r="D1086" s="80" t="s">
        <v>5668</v>
      </c>
      <c r="E1086" s="124">
        <v>45161</v>
      </c>
      <c r="F1086" s="76"/>
      <c r="G1086" s="80" t="s">
        <v>59</v>
      </c>
    </row>
    <row r="1087" spans="1:7" ht="15.75" x14ac:dyDescent="0.25">
      <c r="A1087" s="79" t="s">
        <v>1879</v>
      </c>
      <c r="B1087" s="79" t="s">
        <v>6483</v>
      </c>
      <c r="C1087" s="80" t="s">
        <v>782</v>
      </c>
      <c r="D1087" s="80" t="s">
        <v>916</v>
      </c>
      <c r="E1087" s="124">
        <v>45150</v>
      </c>
      <c r="F1087" s="76"/>
      <c r="G1087" s="80" t="s">
        <v>59</v>
      </c>
    </row>
    <row r="1088" spans="1:7" ht="15.75" x14ac:dyDescent="0.25">
      <c r="A1088" s="79" t="s">
        <v>1891</v>
      </c>
      <c r="B1088" s="79" t="s">
        <v>8</v>
      </c>
      <c r="C1088" s="80" t="s">
        <v>1892</v>
      </c>
      <c r="D1088" s="80" t="s">
        <v>5887</v>
      </c>
      <c r="E1088" s="124">
        <v>45129</v>
      </c>
      <c r="F1088" s="76"/>
      <c r="G1088" s="80" t="s">
        <v>14</v>
      </c>
    </row>
    <row r="1089" spans="1:7" ht="15.75" x14ac:dyDescent="0.25">
      <c r="A1089" s="79" t="s">
        <v>1553</v>
      </c>
      <c r="B1089" s="79" t="s">
        <v>6484</v>
      </c>
      <c r="C1089" s="80" t="s">
        <v>2644</v>
      </c>
      <c r="D1089" s="80" t="s">
        <v>392</v>
      </c>
      <c r="E1089" s="124">
        <v>45126</v>
      </c>
      <c r="F1089" s="76"/>
      <c r="G1089" s="80" t="s">
        <v>59</v>
      </c>
    </row>
    <row r="1090" spans="1:7" ht="15.75" x14ac:dyDescent="0.25">
      <c r="A1090" s="79" t="s">
        <v>2022</v>
      </c>
      <c r="B1090" s="79" t="s">
        <v>2023</v>
      </c>
      <c r="C1090" s="80" t="s">
        <v>588</v>
      </c>
      <c r="D1090" s="80" t="s">
        <v>189</v>
      </c>
      <c r="E1090" s="124">
        <v>45120</v>
      </c>
      <c r="F1090" s="76"/>
      <c r="G1090" s="80" t="s">
        <v>59</v>
      </c>
    </row>
    <row r="1091" spans="1:7" ht="15.75" x14ac:dyDescent="0.25">
      <c r="A1091" s="79" t="s">
        <v>1936</v>
      </c>
      <c r="B1091" s="79" t="s">
        <v>6485</v>
      </c>
      <c r="C1091" s="80" t="s">
        <v>1654</v>
      </c>
      <c r="D1091" s="80" t="s">
        <v>53</v>
      </c>
      <c r="E1091" s="124">
        <v>45107</v>
      </c>
      <c r="F1091" s="76"/>
      <c r="G1091" s="80" t="s">
        <v>14</v>
      </c>
    </row>
    <row r="1092" spans="1:7" ht="15.75" x14ac:dyDescent="0.25">
      <c r="A1092" s="79" t="s">
        <v>1875</v>
      </c>
      <c r="B1092" s="79" t="s">
        <v>6486</v>
      </c>
      <c r="C1092" s="80" t="s">
        <v>588</v>
      </c>
      <c r="D1092" s="80" t="s">
        <v>211</v>
      </c>
      <c r="E1092" s="124">
        <v>45100</v>
      </c>
      <c r="F1092" s="76"/>
      <c r="G1092" s="80" t="s">
        <v>59</v>
      </c>
    </row>
    <row r="1093" spans="1:7" ht="15.75" x14ac:dyDescent="0.25">
      <c r="A1093" s="79" t="s">
        <v>1645</v>
      </c>
      <c r="B1093" s="79" t="s">
        <v>6487</v>
      </c>
      <c r="C1093" s="80" t="s">
        <v>3691</v>
      </c>
      <c r="D1093" s="80" t="s">
        <v>178</v>
      </c>
      <c r="E1093" s="124">
        <v>45047</v>
      </c>
      <c r="F1093" s="76"/>
      <c r="G1093" s="80" t="s">
        <v>14</v>
      </c>
    </row>
    <row r="1094" spans="1:7" ht="15.75" x14ac:dyDescent="0.25">
      <c r="A1094" s="79" t="s">
        <v>2051</v>
      </c>
      <c r="B1094" s="79" t="s">
        <v>6488</v>
      </c>
      <c r="C1094" s="80" t="s">
        <v>588</v>
      </c>
      <c r="D1094" s="80" t="s">
        <v>1322</v>
      </c>
      <c r="E1094" s="124">
        <v>45000</v>
      </c>
      <c r="F1094" s="76"/>
      <c r="G1094" s="80" t="s">
        <v>59</v>
      </c>
    </row>
    <row r="1095" spans="1:7" ht="15.75" x14ac:dyDescent="0.25">
      <c r="A1095" s="86" t="s">
        <v>748</v>
      </c>
      <c r="B1095" s="86" t="s">
        <v>6489</v>
      </c>
      <c r="C1095" s="76" t="s">
        <v>588</v>
      </c>
      <c r="D1095" s="76" t="s">
        <v>205</v>
      </c>
      <c r="E1095" s="125">
        <v>45000</v>
      </c>
      <c r="F1095" s="76"/>
      <c r="G1095" s="76" t="s">
        <v>59</v>
      </c>
    </row>
    <row r="1096" spans="1:7" ht="15.75" x14ac:dyDescent="0.25">
      <c r="A1096" s="79" t="s">
        <v>6490</v>
      </c>
      <c r="B1096" s="79" t="s">
        <v>5870</v>
      </c>
      <c r="C1096" s="80" t="s">
        <v>5723</v>
      </c>
      <c r="D1096" s="80" t="s">
        <v>297</v>
      </c>
      <c r="E1096" s="124">
        <v>45000</v>
      </c>
      <c r="F1096" s="76"/>
      <c r="G1096" s="80" t="s">
        <v>59</v>
      </c>
    </row>
    <row r="1097" spans="1:7" ht="15.75" x14ac:dyDescent="0.25">
      <c r="A1097" s="79" t="s">
        <v>193</v>
      </c>
      <c r="B1097" s="79" t="s">
        <v>5161</v>
      </c>
      <c r="C1097" s="80" t="s">
        <v>5723</v>
      </c>
      <c r="D1097" s="80" t="s">
        <v>297</v>
      </c>
      <c r="E1097" s="124">
        <v>45000</v>
      </c>
      <c r="F1097" s="76"/>
      <c r="G1097" s="80" t="s">
        <v>59</v>
      </c>
    </row>
    <row r="1098" spans="1:7" ht="15.75" x14ac:dyDescent="0.25">
      <c r="A1098" s="79" t="s">
        <v>420</v>
      </c>
      <c r="B1098" s="79" t="s">
        <v>6491</v>
      </c>
      <c r="C1098" s="80" t="s">
        <v>6492</v>
      </c>
      <c r="D1098" s="80" t="s">
        <v>5559</v>
      </c>
      <c r="E1098" s="124">
        <v>45000</v>
      </c>
      <c r="F1098" s="76"/>
      <c r="G1098" s="80" t="s">
        <v>14</v>
      </c>
    </row>
    <row r="1099" spans="1:7" ht="15.75" x14ac:dyDescent="0.25">
      <c r="A1099" s="79" t="s">
        <v>1227</v>
      </c>
      <c r="B1099" s="79" t="s">
        <v>5445</v>
      </c>
      <c r="C1099" s="80" t="s">
        <v>6493</v>
      </c>
      <c r="D1099" s="80" t="s">
        <v>1534</v>
      </c>
      <c r="E1099" s="124">
        <v>44962</v>
      </c>
      <c r="F1099" s="76"/>
      <c r="G1099" s="80" t="s">
        <v>14</v>
      </c>
    </row>
    <row r="1100" spans="1:7" ht="15.75" x14ac:dyDescent="0.25">
      <c r="A1100" s="79" t="s">
        <v>2031</v>
      </c>
      <c r="B1100" s="79" t="s">
        <v>6494</v>
      </c>
      <c r="C1100" s="80" t="s">
        <v>3756</v>
      </c>
      <c r="D1100" s="80" t="s">
        <v>116</v>
      </c>
      <c r="E1100" s="124">
        <v>44945</v>
      </c>
      <c r="F1100" s="76"/>
      <c r="G1100" s="80" t="s">
        <v>14</v>
      </c>
    </row>
    <row r="1101" spans="1:7" ht="15.75" x14ac:dyDescent="0.25">
      <c r="A1101" s="86" t="s">
        <v>1413</v>
      </c>
      <c r="B1101" s="86" t="s">
        <v>6495</v>
      </c>
      <c r="C1101" s="76" t="s">
        <v>201</v>
      </c>
      <c r="D1101" s="76" t="s">
        <v>625</v>
      </c>
      <c r="E1101" s="125">
        <v>44923</v>
      </c>
      <c r="F1101" s="76"/>
      <c r="G1101" s="76" t="s">
        <v>59</v>
      </c>
    </row>
    <row r="1102" spans="1:7" ht="15.75" x14ac:dyDescent="0.25">
      <c r="A1102" s="79" t="s">
        <v>4061</v>
      </c>
      <c r="B1102" s="79" t="s">
        <v>5570</v>
      </c>
      <c r="C1102" s="80" t="s">
        <v>588</v>
      </c>
      <c r="D1102" s="80" t="s">
        <v>125</v>
      </c>
      <c r="E1102" s="124">
        <v>44920</v>
      </c>
      <c r="F1102" s="76"/>
      <c r="G1102" s="80" t="s">
        <v>59</v>
      </c>
    </row>
    <row r="1103" spans="1:7" ht="15.75" x14ac:dyDescent="0.25">
      <c r="A1103" s="79" t="s">
        <v>1878</v>
      </c>
      <c r="B1103" s="79" t="s">
        <v>6496</v>
      </c>
      <c r="C1103" s="80" t="s">
        <v>588</v>
      </c>
      <c r="D1103" s="80" t="s">
        <v>5668</v>
      </c>
      <c r="E1103" s="124">
        <v>44843</v>
      </c>
      <c r="F1103" s="76"/>
      <c r="G1103" s="80" t="s">
        <v>59</v>
      </c>
    </row>
    <row r="1104" spans="1:7" ht="15.75" x14ac:dyDescent="0.25">
      <c r="A1104" s="79" t="s">
        <v>1833</v>
      </c>
      <c r="B1104" s="79" t="s">
        <v>127</v>
      </c>
      <c r="C1104" s="80" t="s">
        <v>6497</v>
      </c>
      <c r="D1104" s="80" t="s">
        <v>53</v>
      </c>
      <c r="E1104" s="124">
        <v>44661</v>
      </c>
      <c r="F1104" s="76"/>
      <c r="G1104" s="80" t="s">
        <v>14</v>
      </c>
    </row>
    <row r="1105" spans="1:7" ht="15.75" x14ac:dyDescent="0.25">
      <c r="A1105" s="79" t="s">
        <v>1561</v>
      </c>
      <c r="B1105" s="79" t="s">
        <v>6498</v>
      </c>
      <c r="C1105" s="80" t="s">
        <v>588</v>
      </c>
      <c r="D1105" s="80" t="s">
        <v>3871</v>
      </c>
      <c r="E1105" s="124">
        <v>44656</v>
      </c>
      <c r="F1105" s="76"/>
      <c r="G1105" s="80" t="s">
        <v>59</v>
      </c>
    </row>
    <row r="1106" spans="1:7" ht="15.75" x14ac:dyDescent="0.25">
      <c r="A1106" s="79" t="s">
        <v>1873</v>
      </c>
      <c r="B1106" s="79" t="s">
        <v>5836</v>
      </c>
      <c r="C1106" s="80" t="s">
        <v>588</v>
      </c>
      <c r="D1106" s="80" t="s">
        <v>270</v>
      </c>
      <c r="E1106" s="124">
        <v>44650</v>
      </c>
      <c r="F1106" s="76"/>
      <c r="G1106" s="80" t="s">
        <v>59</v>
      </c>
    </row>
    <row r="1107" spans="1:7" ht="15.75" x14ac:dyDescent="0.25">
      <c r="A1107" s="79" t="s">
        <v>1301</v>
      </c>
      <c r="B1107" s="79" t="s">
        <v>6499</v>
      </c>
      <c r="C1107" s="80" t="s">
        <v>588</v>
      </c>
      <c r="D1107" s="80" t="s">
        <v>459</v>
      </c>
      <c r="E1107" s="124">
        <v>44605</v>
      </c>
      <c r="F1107" s="76"/>
      <c r="G1107" s="80" t="s">
        <v>59</v>
      </c>
    </row>
    <row r="1108" spans="1:7" ht="15.75" x14ac:dyDescent="0.25">
      <c r="A1108" s="79" t="s">
        <v>980</v>
      </c>
      <c r="B1108" s="79" t="s">
        <v>6500</v>
      </c>
      <c r="C1108" s="80" t="s">
        <v>1654</v>
      </c>
      <c r="D1108" s="80" t="s">
        <v>53</v>
      </c>
      <c r="E1108" s="124">
        <v>44595</v>
      </c>
      <c r="F1108" s="76"/>
      <c r="G1108" s="80" t="s">
        <v>14</v>
      </c>
    </row>
    <row r="1109" spans="1:7" ht="15.75" x14ac:dyDescent="0.25">
      <c r="A1109" s="79" t="s">
        <v>1237</v>
      </c>
      <c r="B1109" s="79" t="s">
        <v>6501</v>
      </c>
      <c r="C1109" s="80" t="s">
        <v>201</v>
      </c>
      <c r="D1109" s="80" t="s">
        <v>490</v>
      </c>
      <c r="E1109" s="124">
        <v>44550</v>
      </c>
      <c r="F1109" s="76"/>
      <c r="G1109" s="80" t="s">
        <v>59</v>
      </c>
    </row>
    <row r="1110" spans="1:7" ht="15.75" x14ac:dyDescent="0.25">
      <c r="A1110" s="79" t="s">
        <v>604</v>
      </c>
      <c r="B1110" s="79" t="s">
        <v>6502</v>
      </c>
      <c r="C1110" s="80" t="s">
        <v>6503</v>
      </c>
      <c r="D1110" s="80" t="s">
        <v>5365</v>
      </c>
      <c r="E1110" s="124">
        <v>44549</v>
      </c>
      <c r="F1110" s="76"/>
      <c r="G1110" s="80" t="s">
        <v>14</v>
      </c>
    </row>
    <row r="1111" spans="1:7" ht="15.75" x14ac:dyDescent="0.25">
      <c r="A1111" s="79" t="s">
        <v>2890</v>
      </c>
      <c r="B1111" s="79" t="s">
        <v>6235</v>
      </c>
      <c r="C1111" s="80" t="s">
        <v>4439</v>
      </c>
      <c r="D1111" s="80" t="s">
        <v>740</v>
      </c>
      <c r="E1111" s="124">
        <v>44471</v>
      </c>
      <c r="F1111" s="76"/>
      <c r="G1111" s="80" t="s">
        <v>14</v>
      </c>
    </row>
    <row r="1112" spans="1:7" ht="15.75" x14ac:dyDescent="0.25">
      <c r="A1112" s="79" t="s">
        <v>509</v>
      </c>
      <c r="B1112" s="79" t="s">
        <v>6504</v>
      </c>
      <c r="C1112" s="80" t="s">
        <v>6505</v>
      </c>
      <c r="D1112" s="80" t="s">
        <v>96</v>
      </c>
      <c r="E1112" s="124">
        <v>44471</v>
      </c>
      <c r="F1112" s="76"/>
      <c r="G1112" s="80" t="s">
        <v>14</v>
      </c>
    </row>
    <row r="1113" spans="1:7" ht="15.75" x14ac:dyDescent="0.25">
      <c r="A1113" s="79" t="s">
        <v>1899</v>
      </c>
      <c r="B1113" s="79" t="s">
        <v>6506</v>
      </c>
      <c r="C1113" s="80" t="s">
        <v>588</v>
      </c>
      <c r="D1113" s="80" t="s">
        <v>189</v>
      </c>
      <c r="E1113" s="124">
        <v>44453</v>
      </c>
      <c r="F1113" s="76"/>
      <c r="G1113" s="80" t="s">
        <v>59</v>
      </c>
    </row>
    <row r="1114" spans="1:7" ht="15.75" x14ac:dyDescent="0.25">
      <c r="A1114" s="79" t="s">
        <v>6507</v>
      </c>
      <c r="B1114" s="79" t="s">
        <v>6508</v>
      </c>
      <c r="C1114" s="80" t="s">
        <v>6509</v>
      </c>
      <c r="D1114" s="80" t="s">
        <v>5365</v>
      </c>
      <c r="E1114" s="124">
        <v>44440</v>
      </c>
      <c r="F1114" s="76"/>
      <c r="G1114" s="80" t="s">
        <v>14</v>
      </c>
    </row>
    <row r="1115" spans="1:7" ht="15.75" x14ac:dyDescent="0.25">
      <c r="A1115" s="79" t="s">
        <v>1612</v>
      </c>
      <c r="B1115" s="79" t="s">
        <v>6510</v>
      </c>
      <c r="C1115" s="80" t="s">
        <v>6511</v>
      </c>
      <c r="D1115" s="80" t="s">
        <v>53</v>
      </c>
      <c r="E1115" s="124">
        <v>44440</v>
      </c>
      <c r="F1115" s="76"/>
      <c r="G1115" s="80" t="s">
        <v>14</v>
      </c>
    </row>
    <row r="1116" spans="1:7" ht="15.75" x14ac:dyDescent="0.25">
      <c r="A1116" s="79" t="s">
        <v>5162</v>
      </c>
      <c r="B1116" s="79" t="s">
        <v>6512</v>
      </c>
      <c r="C1116" s="80" t="s">
        <v>6513</v>
      </c>
      <c r="D1116" s="80" t="s">
        <v>435</v>
      </c>
      <c r="E1116" s="124">
        <v>44348</v>
      </c>
      <c r="F1116" s="76"/>
      <c r="G1116" s="80" t="s">
        <v>14</v>
      </c>
    </row>
    <row r="1117" spans="1:7" ht="15.75" x14ac:dyDescent="0.25">
      <c r="A1117" s="79" t="s">
        <v>1607</v>
      </c>
      <c r="B1117" s="79" t="s">
        <v>6514</v>
      </c>
      <c r="C1117" s="80" t="s">
        <v>1654</v>
      </c>
      <c r="D1117" s="80" t="s">
        <v>53</v>
      </c>
      <c r="E1117" s="124">
        <v>44338</v>
      </c>
      <c r="F1117" s="76"/>
      <c r="G1117" s="80" t="s">
        <v>14</v>
      </c>
    </row>
    <row r="1118" spans="1:7" ht="15.75" x14ac:dyDescent="0.25">
      <c r="A1118" s="79" t="s">
        <v>6515</v>
      </c>
      <c r="B1118" s="79" t="s">
        <v>6516</v>
      </c>
      <c r="C1118" s="80" t="s">
        <v>5723</v>
      </c>
      <c r="D1118" s="80" t="s">
        <v>189</v>
      </c>
      <c r="E1118" s="124">
        <v>44330</v>
      </c>
      <c r="F1118" s="76"/>
      <c r="G1118" s="80" t="s">
        <v>59</v>
      </c>
    </row>
    <row r="1119" spans="1:7" ht="15.75" x14ac:dyDescent="0.25">
      <c r="A1119" s="79" t="s">
        <v>1807</v>
      </c>
      <c r="B1119" s="79" t="s">
        <v>6517</v>
      </c>
      <c r="C1119" s="80" t="s">
        <v>782</v>
      </c>
      <c r="D1119" s="80" t="s">
        <v>527</v>
      </c>
      <c r="E1119" s="124">
        <v>44261</v>
      </c>
      <c r="F1119" s="76"/>
      <c r="G1119" s="80" t="s">
        <v>59</v>
      </c>
    </row>
    <row r="1120" spans="1:7" ht="15.75" x14ac:dyDescent="0.25">
      <c r="A1120" s="79" t="s">
        <v>4434</v>
      </c>
      <c r="B1120" s="79" t="s">
        <v>6323</v>
      </c>
      <c r="C1120" s="80" t="s">
        <v>2374</v>
      </c>
      <c r="D1120" s="80" t="s">
        <v>189</v>
      </c>
      <c r="E1120" s="124">
        <v>44250</v>
      </c>
      <c r="F1120" s="76"/>
      <c r="G1120" s="80" t="s">
        <v>14</v>
      </c>
    </row>
    <row r="1121" spans="1:7" ht="15.75" x14ac:dyDescent="0.25">
      <c r="A1121" s="79" t="s">
        <v>4074</v>
      </c>
      <c r="B1121" s="79" t="s">
        <v>6518</v>
      </c>
      <c r="C1121" s="80" t="s">
        <v>588</v>
      </c>
      <c r="D1121" s="80" t="s">
        <v>270</v>
      </c>
      <c r="E1121" s="124">
        <v>44236</v>
      </c>
      <c r="F1121" s="76"/>
      <c r="G1121" s="80" t="s">
        <v>59</v>
      </c>
    </row>
    <row r="1122" spans="1:7" ht="15.75" x14ac:dyDescent="0.25">
      <c r="A1122" s="79" t="s">
        <v>668</v>
      </c>
      <c r="B1122" s="79" t="s">
        <v>6519</v>
      </c>
      <c r="C1122" s="80" t="s">
        <v>588</v>
      </c>
      <c r="D1122" s="80" t="s">
        <v>221</v>
      </c>
      <c r="E1122" s="124">
        <v>44178</v>
      </c>
      <c r="F1122" s="76"/>
      <c r="G1122" s="80" t="s">
        <v>59</v>
      </c>
    </row>
    <row r="1123" spans="1:7" ht="15.75" x14ac:dyDescent="0.25">
      <c r="A1123" s="79" t="s">
        <v>698</v>
      </c>
      <c r="B1123" s="79" t="s">
        <v>6520</v>
      </c>
      <c r="C1123" s="80" t="s">
        <v>2503</v>
      </c>
      <c r="D1123" s="80" t="s">
        <v>297</v>
      </c>
      <c r="E1123" s="124">
        <v>44172</v>
      </c>
      <c r="F1123" s="119">
        <v>1200</v>
      </c>
      <c r="G1123" s="80" t="s">
        <v>59</v>
      </c>
    </row>
    <row r="1124" spans="1:7" ht="15.75" x14ac:dyDescent="0.25">
      <c r="A1124" s="79" t="s">
        <v>1685</v>
      </c>
      <c r="B1124" s="79" t="s">
        <v>6521</v>
      </c>
      <c r="C1124" s="80" t="s">
        <v>5723</v>
      </c>
      <c r="D1124" s="80" t="s">
        <v>625</v>
      </c>
      <c r="E1124" s="124">
        <v>44150</v>
      </c>
      <c r="F1124" s="76"/>
      <c r="G1124" s="80" t="s">
        <v>59</v>
      </c>
    </row>
    <row r="1125" spans="1:7" ht="15.75" x14ac:dyDescent="0.25">
      <c r="A1125" s="79" t="s">
        <v>6522</v>
      </c>
      <c r="B1125" s="79" t="s">
        <v>5694</v>
      </c>
      <c r="C1125" s="80" t="s">
        <v>1654</v>
      </c>
      <c r="D1125" s="80" t="s">
        <v>53</v>
      </c>
      <c r="E1125" s="124">
        <v>44081</v>
      </c>
      <c r="F1125" s="80"/>
      <c r="G1125" s="80" t="s">
        <v>14</v>
      </c>
    </row>
    <row r="1126" spans="1:7" ht="15.75" x14ac:dyDescent="0.25">
      <c r="A1126" s="79" t="s">
        <v>6523</v>
      </c>
      <c r="B1126" s="79" t="s">
        <v>6524</v>
      </c>
      <c r="C1126" s="80" t="s">
        <v>1654</v>
      </c>
      <c r="D1126" s="80" t="s">
        <v>53</v>
      </c>
      <c r="E1126" s="124">
        <v>44081</v>
      </c>
      <c r="F1126" s="76"/>
      <c r="G1126" s="80" t="s">
        <v>14</v>
      </c>
    </row>
    <row r="1127" spans="1:7" ht="15.75" x14ac:dyDescent="0.25">
      <c r="A1127" s="79" t="s">
        <v>5164</v>
      </c>
      <c r="B1127" s="79" t="s">
        <v>6525</v>
      </c>
      <c r="C1127" s="80" t="s">
        <v>1917</v>
      </c>
      <c r="D1127" s="80" t="s">
        <v>53</v>
      </c>
      <c r="E1127" s="124">
        <v>44036</v>
      </c>
      <c r="F1127" s="76"/>
      <c r="G1127" s="80" t="s">
        <v>14</v>
      </c>
    </row>
    <row r="1128" spans="1:7" ht="15.75" x14ac:dyDescent="0.25">
      <c r="A1128" s="79" t="s">
        <v>1938</v>
      </c>
      <c r="B1128" s="79" t="s">
        <v>6526</v>
      </c>
      <c r="C1128" s="80" t="s">
        <v>6527</v>
      </c>
      <c r="D1128" s="80" t="s">
        <v>570</v>
      </c>
      <c r="E1128" s="124">
        <v>44031</v>
      </c>
      <c r="F1128" s="76"/>
      <c r="G1128" s="80" t="s">
        <v>14</v>
      </c>
    </row>
    <row r="1129" spans="1:7" ht="15.75" x14ac:dyDescent="0.25">
      <c r="A1129" s="79" t="s">
        <v>4105</v>
      </c>
      <c r="B1129" s="79" t="s">
        <v>6528</v>
      </c>
      <c r="C1129" s="80" t="s">
        <v>4023</v>
      </c>
      <c r="D1129" s="80" t="s">
        <v>694</v>
      </c>
      <c r="E1129" s="124">
        <v>44031</v>
      </c>
      <c r="F1129" s="76"/>
      <c r="G1129" s="80" t="s">
        <v>14</v>
      </c>
    </row>
    <row r="1130" spans="1:7" ht="15.75" x14ac:dyDescent="0.25">
      <c r="A1130" s="79" t="s">
        <v>4035</v>
      </c>
      <c r="B1130" s="79" t="s">
        <v>5898</v>
      </c>
      <c r="C1130" s="80" t="s">
        <v>660</v>
      </c>
      <c r="D1130" s="80" t="s">
        <v>6159</v>
      </c>
      <c r="E1130" s="124">
        <v>43982</v>
      </c>
      <c r="F1130" s="76"/>
      <c r="G1130" s="76"/>
    </row>
    <row r="1131" spans="1:7" ht="15.75" x14ac:dyDescent="0.25">
      <c r="A1131" s="79" t="s">
        <v>1658</v>
      </c>
      <c r="B1131" s="79" t="s">
        <v>6529</v>
      </c>
      <c r="C1131" s="80" t="s">
        <v>201</v>
      </c>
      <c r="D1131" s="80" t="s">
        <v>1050</v>
      </c>
      <c r="E1131" s="124">
        <v>43970</v>
      </c>
      <c r="F1131" s="119">
        <v>5000</v>
      </c>
      <c r="G1131" s="80" t="s">
        <v>59</v>
      </c>
    </row>
    <row r="1132" spans="1:7" ht="15.75" x14ac:dyDescent="0.25">
      <c r="A1132" s="79" t="s">
        <v>2373</v>
      </c>
      <c r="B1132" s="79" t="s">
        <v>6530</v>
      </c>
      <c r="C1132" s="80" t="s">
        <v>2374</v>
      </c>
      <c r="D1132" s="80" t="s">
        <v>189</v>
      </c>
      <c r="E1132" s="124">
        <v>43951</v>
      </c>
      <c r="F1132" s="76"/>
      <c r="G1132" s="80" t="s">
        <v>14</v>
      </c>
    </row>
    <row r="1133" spans="1:7" ht="15.75" x14ac:dyDescent="0.25">
      <c r="A1133" s="79" t="s">
        <v>1109</v>
      </c>
      <c r="B1133" s="79" t="s">
        <v>6531</v>
      </c>
      <c r="C1133" s="80" t="s">
        <v>6532</v>
      </c>
      <c r="D1133" s="80" t="s">
        <v>6533</v>
      </c>
      <c r="E1133" s="124">
        <v>43935</v>
      </c>
      <c r="F1133" s="76"/>
      <c r="G1133" s="80" t="s">
        <v>14</v>
      </c>
    </row>
    <row r="1134" spans="1:7" ht="15.75" x14ac:dyDescent="0.25">
      <c r="A1134" s="79" t="s">
        <v>5172</v>
      </c>
      <c r="B1134" s="79" t="s">
        <v>6534</v>
      </c>
      <c r="C1134" s="80" t="s">
        <v>6535</v>
      </c>
      <c r="D1134" s="80" t="s">
        <v>570</v>
      </c>
      <c r="E1134" s="124">
        <v>43935</v>
      </c>
      <c r="F1134" s="76"/>
      <c r="G1134" s="80" t="s">
        <v>14</v>
      </c>
    </row>
    <row r="1135" spans="1:7" ht="15.75" x14ac:dyDescent="0.25">
      <c r="A1135" s="79" t="s">
        <v>6536</v>
      </c>
      <c r="B1135" s="79" t="s">
        <v>6537</v>
      </c>
      <c r="C1135" s="80" t="s">
        <v>359</v>
      </c>
      <c r="D1135" s="80" t="s">
        <v>5566</v>
      </c>
      <c r="E1135" s="124">
        <v>43891</v>
      </c>
      <c r="F1135" s="76"/>
      <c r="G1135" s="80" t="s">
        <v>14</v>
      </c>
    </row>
    <row r="1136" spans="1:7" ht="15.75" x14ac:dyDescent="0.25">
      <c r="A1136" s="79" t="s">
        <v>2364</v>
      </c>
      <c r="B1136" s="79" t="s">
        <v>6538</v>
      </c>
      <c r="C1136" s="80" t="s">
        <v>6539</v>
      </c>
      <c r="D1136" s="80" t="s">
        <v>603</v>
      </c>
      <c r="E1136" s="124">
        <v>43876</v>
      </c>
      <c r="F1136" s="76"/>
      <c r="G1136" s="80" t="s">
        <v>14</v>
      </c>
    </row>
    <row r="1137" spans="1:7" ht="15.75" x14ac:dyDescent="0.25">
      <c r="A1137" s="79" t="s">
        <v>4427</v>
      </c>
      <c r="B1137" s="79" t="s">
        <v>6540</v>
      </c>
      <c r="C1137" s="80" t="s">
        <v>6541</v>
      </c>
      <c r="D1137" s="80" t="s">
        <v>1534</v>
      </c>
      <c r="E1137" s="124">
        <v>43808</v>
      </c>
      <c r="F1137" s="119">
        <v>1735</v>
      </c>
      <c r="G1137" s="80" t="s">
        <v>14</v>
      </c>
    </row>
    <row r="1138" spans="1:7" ht="15.75" x14ac:dyDescent="0.25">
      <c r="A1138" s="79" t="s">
        <v>4450</v>
      </c>
      <c r="B1138" s="79" t="s">
        <v>6542</v>
      </c>
      <c r="C1138" s="80" t="s">
        <v>2503</v>
      </c>
      <c r="D1138" s="80" t="s">
        <v>297</v>
      </c>
      <c r="E1138" s="124">
        <v>43776</v>
      </c>
      <c r="F1138" s="119">
        <v>1000</v>
      </c>
      <c r="G1138" s="80" t="s">
        <v>59</v>
      </c>
    </row>
    <row r="1139" spans="1:7" ht="15.75" x14ac:dyDescent="0.25">
      <c r="A1139" s="86" t="s">
        <v>6543</v>
      </c>
      <c r="B1139" s="86" t="s">
        <v>6544</v>
      </c>
      <c r="C1139" s="76" t="s">
        <v>2394</v>
      </c>
      <c r="D1139" s="76" t="s">
        <v>5365</v>
      </c>
      <c r="E1139" s="125">
        <v>43700</v>
      </c>
      <c r="F1139" s="76"/>
      <c r="G1139" s="76" t="s">
        <v>14</v>
      </c>
    </row>
    <row r="1140" spans="1:7" ht="15.75" x14ac:dyDescent="0.25">
      <c r="A1140" s="79" t="s">
        <v>313</v>
      </c>
      <c r="B1140" s="79" t="s">
        <v>6545</v>
      </c>
      <c r="C1140" s="80" t="s">
        <v>588</v>
      </c>
      <c r="D1140" s="80" t="s">
        <v>603</v>
      </c>
      <c r="E1140" s="124">
        <v>43591</v>
      </c>
      <c r="F1140" s="119">
        <v>2000</v>
      </c>
      <c r="G1140" s="80" t="s">
        <v>59</v>
      </c>
    </row>
    <row r="1141" spans="1:7" ht="15.75" x14ac:dyDescent="0.25">
      <c r="A1141" s="79" t="s">
        <v>5180</v>
      </c>
      <c r="B1141" s="79" t="s">
        <v>6546</v>
      </c>
      <c r="C1141" s="80" t="s">
        <v>588</v>
      </c>
      <c r="D1141" s="80" t="s">
        <v>916</v>
      </c>
      <c r="E1141" s="124">
        <v>43563</v>
      </c>
      <c r="F1141" s="76"/>
      <c r="G1141" s="80" t="s">
        <v>59</v>
      </c>
    </row>
    <row r="1142" spans="1:7" ht="15.75" x14ac:dyDescent="0.25">
      <c r="A1142" s="79" t="s">
        <v>2003</v>
      </c>
      <c r="B1142" s="79" t="s">
        <v>6547</v>
      </c>
      <c r="C1142" s="80" t="s">
        <v>588</v>
      </c>
      <c r="D1142" s="80" t="s">
        <v>916</v>
      </c>
      <c r="E1142" s="124">
        <v>43563</v>
      </c>
      <c r="F1142" s="76"/>
      <c r="G1142" s="80" t="s">
        <v>59</v>
      </c>
    </row>
    <row r="1143" spans="1:7" ht="15.75" x14ac:dyDescent="0.25">
      <c r="A1143" s="79" t="s">
        <v>2004</v>
      </c>
      <c r="B1143" s="79" t="s">
        <v>5676</v>
      </c>
      <c r="C1143" s="80" t="s">
        <v>588</v>
      </c>
      <c r="D1143" s="80" t="s">
        <v>916</v>
      </c>
      <c r="E1143" s="124">
        <v>43563</v>
      </c>
      <c r="F1143" s="76"/>
      <c r="G1143" s="80" t="s">
        <v>59</v>
      </c>
    </row>
    <row r="1144" spans="1:7" ht="15.75" x14ac:dyDescent="0.25">
      <c r="A1144" s="79" t="s">
        <v>2400</v>
      </c>
      <c r="B1144" s="79" t="s">
        <v>2401</v>
      </c>
      <c r="C1144" s="80" t="s">
        <v>2402</v>
      </c>
      <c r="D1144" s="80" t="s">
        <v>163</v>
      </c>
      <c r="E1144" s="124">
        <v>43559</v>
      </c>
      <c r="F1144" s="76"/>
      <c r="G1144" s="80" t="s">
        <v>14</v>
      </c>
    </row>
    <row r="1145" spans="1:7" ht="15.75" x14ac:dyDescent="0.25">
      <c r="A1145" s="112" t="s">
        <v>1642</v>
      </c>
      <c r="B1145" s="112" t="s">
        <v>6548</v>
      </c>
      <c r="C1145" s="113" t="s">
        <v>588</v>
      </c>
      <c r="D1145" s="113" t="s">
        <v>249</v>
      </c>
      <c r="E1145" s="126">
        <v>43559</v>
      </c>
      <c r="F1145" s="121"/>
      <c r="G1145" s="113" t="s">
        <v>59</v>
      </c>
    </row>
    <row r="1146" spans="1:7" ht="15.75" x14ac:dyDescent="0.25">
      <c r="A1146" s="79" t="s">
        <v>1937</v>
      </c>
      <c r="B1146" s="79" t="s">
        <v>6549</v>
      </c>
      <c r="C1146" s="80" t="s">
        <v>588</v>
      </c>
      <c r="D1146" s="80" t="s">
        <v>270</v>
      </c>
      <c r="E1146" s="124">
        <v>43539</v>
      </c>
      <c r="F1146" s="76"/>
      <c r="G1146" s="80" t="s">
        <v>59</v>
      </c>
    </row>
    <row r="1147" spans="1:7" ht="15.75" x14ac:dyDescent="0.25">
      <c r="A1147" s="79" t="s">
        <v>1972</v>
      </c>
      <c r="B1147" s="79" t="s">
        <v>6550</v>
      </c>
      <c r="C1147" s="80" t="s">
        <v>201</v>
      </c>
      <c r="D1147" s="80" t="s">
        <v>535</v>
      </c>
      <c r="E1147" s="124">
        <v>43538</v>
      </c>
      <c r="F1147" s="119">
        <v>6000</v>
      </c>
      <c r="G1147" s="80" t="s">
        <v>59</v>
      </c>
    </row>
    <row r="1148" spans="1:7" ht="15.75" x14ac:dyDescent="0.25">
      <c r="A1148" s="79" t="s">
        <v>1193</v>
      </c>
      <c r="B1148" s="79" t="s">
        <v>6551</v>
      </c>
      <c r="C1148" s="80" t="s">
        <v>4409</v>
      </c>
      <c r="D1148" s="80" t="s">
        <v>1196</v>
      </c>
      <c r="E1148" s="124">
        <v>43430</v>
      </c>
      <c r="F1148" s="76"/>
      <c r="G1148" s="80" t="s">
        <v>14</v>
      </c>
    </row>
    <row r="1149" spans="1:7" ht="15.75" x14ac:dyDescent="0.25">
      <c r="A1149" s="79" t="s">
        <v>2054</v>
      </c>
      <c r="B1149" s="79" t="s">
        <v>6552</v>
      </c>
      <c r="C1149" s="80" t="s">
        <v>588</v>
      </c>
      <c r="D1149" s="80" t="s">
        <v>463</v>
      </c>
      <c r="E1149" s="124">
        <v>43373</v>
      </c>
      <c r="F1149" s="76"/>
      <c r="G1149" s="80" t="s">
        <v>59</v>
      </c>
    </row>
    <row r="1150" spans="1:7" ht="15.75" x14ac:dyDescent="0.25">
      <c r="A1150" s="79" t="s">
        <v>2413</v>
      </c>
      <c r="B1150" s="79" t="s">
        <v>6553</v>
      </c>
      <c r="C1150" s="80" t="s">
        <v>2414</v>
      </c>
      <c r="D1150" s="80" t="s">
        <v>270</v>
      </c>
      <c r="E1150" s="124">
        <v>43261</v>
      </c>
      <c r="F1150" s="76"/>
      <c r="G1150" s="80" t="s">
        <v>14</v>
      </c>
    </row>
    <row r="1151" spans="1:7" ht="15.75" x14ac:dyDescent="0.25">
      <c r="A1151" s="112" t="s">
        <v>1678</v>
      </c>
      <c r="B1151" s="112" t="s">
        <v>1679</v>
      </c>
      <c r="C1151" s="113" t="s">
        <v>588</v>
      </c>
      <c r="D1151" s="113" t="s">
        <v>249</v>
      </c>
      <c r="E1151" s="126">
        <v>43214</v>
      </c>
      <c r="F1151" s="121"/>
      <c r="G1151" s="113" t="s">
        <v>59</v>
      </c>
    </row>
    <row r="1152" spans="1:7" ht="15.75" x14ac:dyDescent="0.25">
      <c r="A1152" s="79" t="s">
        <v>2891</v>
      </c>
      <c r="B1152" s="79" t="s">
        <v>6554</v>
      </c>
      <c r="C1152" s="80" t="s">
        <v>2893</v>
      </c>
      <c r="D1152" s="80" t="s">
        <v>6255</v>
      </c>
      <c r="E1152" s="124">
        <v>43203</v>
      </c>
      <c r="F1152" s="76"/>
      <c r="G1152" s="80" t="s">
        <v>14</v>
      </c>
    </row>
    <row r="1153" spans="1:7" ht="15.75" x14ac:dyDescent="0.25">
      <c r="A1153" s="86" t="s">
        <v>2015</v>
      </c>
      <c r="B1153" s="86" t="s">
        <v>6423</v>
      </c>
      <c r="C1153" s="76" t="s">
        <v>588</v>
      </c>
      <c r="D1153" s="76" t="s">
        <v>535</v>
      </c>
      <c r="E1153" s="125">
        <v>43191</v>
      </c>
      <c r="F1153" s="76"/>
      <c r="G1153" s="76" t="s">
        <v>59</v>
      </c>
    </row>
    <row r="1154" spans="1:7" ht="15.75" x14ac:dyDescent="0.25">
      <c r="A1154" s="79" t="s">
        <v>2163</v>
      </c>
      <c r="B1154" s="79" t="s">
        <v>6555</v>
      </c>
      <c r="C1154" s="80" t="s">
        <v>1654</v>
      </c>
      <c r="D1154" s="80" t="s">
        <v>53</v>
      </c>
      <c r="E1154" s="124">
        <v>43190</v>
      </c>
      <c r="F1154" s="76"/>
      <c r="G1154" s="80" t="s">
        <v>14</v>
      </c>
    </row>
    <row r="1155" spans="1:7" ht="15.75" x14ac:dyDescent="0.25">
      <c r="A1155" s="79" t="s">
        <v>4084</v>
      </c>
      <c r="B1155" s="79" t="s">
        <v>6556</v>
      </c>
      <c r="C1155" s="80" t="s">
        <v>588</v>
      </c>
      <c r="D1155" s="80" t="s">
        <v>208</v>
      </c>
      <c r="E1155" s="124">
        <v>42950</v>
      </c>
      <c r="F1155" s="76"/>
      <c r="G1155" s="80" t="s">
        <v>59</v>
      </c>
    </row>
    <row r="1156" spans="1:7" ht="15.75" x14ac:dyDescent="0.25">
      <c r="A1156" s="79" t="s">
        <v>372</v>
      </c>
      <c r="B1156" s="79" t="s">
        <v>821</v>
      </c>
      <c r="C1156" s="80" t="s">
        <v>2085</v>
      </c>
      <c r="D1156" s="80" t="s">
        <v>1217</v>
      </c>
      <c r="E1156" s="124">
        <v>42925</v>
      </c>
      <c r="F1156" s="76"/>
      <c r="G1156" s="80" t="s">
        <v>14</v>
      </c>
    </row>
    <row r="1157" spans="1:7" ht="15.75" x14ac:dyDescent="0.25">
      <c r="A1157" s="79" t="s">
        <v>86</v>
      </c>
      <c r="B1157" s="79" t="s">
        <v>6557</v>
      </c>
      <c r="C1157" s="80" t="s">
        <v>6558</v>
      </c>
      <c r="D1157" s="80" t="s">
        <v>6138</v>
      </c>
      <c r="E1157" s="124">
        <v>42885</v>
      </c>
      <c r="F1157" s="76"/>
      <c r="G1157" s="76"/>
    </row>
    <row r="1158" spans="1:7" ht="15.75" x14ac:dyDescent="0.25">
      <c r="A1158" s="79" t="s">
        <v>432</v>
      </c>
      <c r="B1158" s="79" t="s">
        <v>6559</v>
      </c>
      <c r="C1158" s="80" t="s">
        <v>6560</v>
      </c>
      <c r="D1158" s="80" t="s">
        <v>120</v>
      </c>
      <c r="E1158" s="124">
        <v>42869</v>
      </c>
      <c r="F1158" s="76"/>
      <c r="G1158" s="80" t="s">
        <v>14</v>
      </c>
    </row>
    <row r="1159" spans="1:7" ht="15.75" x14ac:dyDescent="0.25">
      <c r="A1159" s="79" t="s">
        <v>3702</v>
      </c>
      <c r="B1159" s="79" t="s">
        <v>6446</v>
      </c>
      <c r="C1159" s="80" t="s">
        <v>782</v>
      </c>
      <c r="D1159" s="80" t="s">
        <v>221</v>
      </c>
      <c r="E1159" s="124">
        <v>42868</v>
      </c>
      <c r="F1159" s="76"/>
      <c r="G1159" s="80" t="s">
        <v>59</v>
      </c>
    </row>
    <row r="1160" spans="1:7" ht="15.75" x14ac:dyDescent="0.25">
      <c r="A1160" s="79" t="s">
        <v>2288</v>
      </c>
      <c r="B1160" s="79" t="s">
        <v>6561</v>
      </c>
      <c r="C1160" s="80" t="s">
        <v>6562</v>
      </c>
      <c r="D1160" s="80" t="s">
        <v>5592</v>
      </c>
      <c r="E1160" s="124">
        <v>42832</v>
      </c>
      <c r="F1160" s="76"/>
      <c r="G1160" s="76"/>
    </row>
    <row r="1161" spans="1:7" ht="15.75" x14ac:dyDescent="0.25">
      <c r="A1161" s="86" t="s">
        <v>837</v>
      </c>
      <c r="B1161" s="86" t="s">
        <v>6563</v>
      </c>
      <c r="C1161" s="76" t="s">
        <v>782</v>
      </c>
      <c r="D1161" s="76" t="s">
        <v>1322</v>
      </c>
      <c r="E1161" s="125">
        <v>42794</v>
      </c>
      <c r="F1161" s="118">
        <v>1125</v>
      </c>
      <c r="G1161" s="76" t="s">
        <v>59</v>
      </c>
    </row>
    <row r="1162" spans="1:7" ht="15.75" x14ac:dyDescent="0.25">
      <c r="A1162" s="79" t="s">
        <v>2027</v>
      </c>
      <c r="B1162" s="79" t="s">
        <v>6564</v>
      </c>
      <c r="C1162" s="80" t="s">
        <v>588</v>
      </c>
      <c r="D1162" s="80" t="s">
        <v>163</v>
      </c>
      <c r="E1162" s="124">
        <v>42656</v>
      </c>
      <c r="F1162" s="76"/>
      <c r="G1162" s="80" t="s">
        <v>59</v>
      </c>
    </row>
    <row r="1163" spans="1:7" ht="15.75" x14ac:dyDescent="0.25">
      <c r="A1163" s="79" t="s">
        <v>2055</v>
      </c>
      <c r="B1163" s="79" t="s">
        <v>78</v>
      </c>
      <c r="C1163" s="80" t="s">
        <v>588</v>
      </c>
      <c r="D1163" s="80" t="s">
        <v>163</v>
      </c>
      <c r="E1163" s="124">
        <v>42656</v>
      </c>
      <c r="F1163" s="76"/>
      <c r="G1163" s="80" t="s">
        <v>59</v>
      </c>
    </row>
    <row r="1164" spans="1:7" ht="15.75" x14ac:dyDescent="0.25">
      <c r="A1164" s="79" t="s">
        <v>2852</v>
      </c>
      <c r="B1164" s="79" t="s">
        <v>6565</v>
      </c>
      <c r="C1164" s="80" t="s">
        <v>588</v>
      </c>
      <c r="D1164" s="80" t="s">
        <v>508</v>
      </c>
      <c r="E1164" s="124">
        <v>42656</v>
      </c>
      <c r="F1164" s="76"/>
      <c r="G1164" s="80" t="s">
        <v>59</v>
      </c>
    </row>
    <row r="1165" spans="1:7" ht="15.75" x14ac:dyDescent="0.25">
      <c r="A1165" s="79" t="s">
        <v>6566</v>
      </c>
      <c r="B1165" s="79" t="s">
        <v>6567</v>
      </c>
      <c r="C1165" s="80" t="s">
        <v>588</v>
      </c>
      <c r="D1165" s="80" t="s">
        <v>6060</v>
      </c>
      <c r="E1165" s="124">
        <v>42650</v>
      </c>
      <c r="F1165" s="76"/>
      <c r="G1165" s="80" t="s">
        <v>59</v>
      </c>
    </row>
    <row r="1166" spans="1:7" ht="15.75" x14ac:dyDescent="0.25">
      <c r="A1166" s="79" t="s">
        <v>4088</v>
      </c>
      <c r="B1166" s="79" t="s">
        <v>5402</v>
      </c>
      <c r="C1166" s="80" t="s">
        <v>588</v>
      </c>
      <c r="D1166" s="80" t="s">
        <v>814</v>
      </c>
      <c r="E1166" s="124">
        <v>42645</v>
      </c>
      <c r="F1166" s="76"/>
      <c r="G1166" s="80" t="s">
        <v>59</v>
      </c>
    </row>
    <row r="1167" spans="1:7" ht="15.75" x14ac:dyDescent="0.25">
      <c r="A1167" s="79" t="s">
        <v>1838</v>
      </c>
      <c r="B1167" s="79" t="s">
        <v>210</v>
      </c>
      <c r="C1167" s="80" t="s">
        <v>588</v>
      </c>
      <c r="D1167" s="80" t="s">
        <v>916</v>
      </c>
      <c r="E1167" s="124">
        <v>42627</v>
      </c>
      <c r="F1167" s="76"/>
      <c r="G1167" s="80" t="s">
        <v>59</v>
      </c>
    </row>
    <row r="1168" spans="1:7" ht="15.75" x14ac:dyDescent="0.25">
      <c r="A1168" s="79" t="s">
        <v>2824</v>
      </c>
      <c r="B1168" s="79" t="s">
        <v>6568</v>
      </c>
      <c r="C1168" s="80" t="s">
        <v>782</v>
      </c>
      <c r="D1168" s="80" t="s">
        <v>5703</v>
      </c>
      <c r="E1168" s="124">
        <v>42622</v>
      </c>
      <c r="F1168" s="80"/>
      <c r="G1168" s="80" t="s">
        <v>59</v>
      </c>
    </row>
    <row r="1169" spans="1:7" ht="15.75" x14ac:dyDescent="0.25">
      <c r="A1169" s="79" t="s">
        <v>6569</v>
      </c>
      <c r="B1169" s="79" t="s">
        <v>6570</v>
      </c>
      <c r="C1169" s="80" t="s">
        <v>5723</v>
      </c>
      <c r="D1169" s="80" t="s">
        <v>459</v>
      </c>
      <c r="E1169" s="124">
        <v>42580</v>
      </c>
      <c r="F1169" s="76"/>
      <c r="G1169" s="80" t="s">
        <v>59</v>
      </c>
    </row>
    <row r="1170" spans="1:7" ht="15.75" x14ac:dyDescent="0.25">
      <c r="A1170" s="79" t="s">
        <v>5194</v>
      </c>
      <c r="B1170" s="79" t="s">
        <v>6571</v>
      </c>
      <c r="C1170" s="80" t="s">
        <v>5723</v>
      </c>
      <c r="D1170" s="80" t="s">
        <v>459</v>
      </c>
      <c r="E1170" s="124">
        <v>42525</v>
      </c>
      <c r="F1170" s="76"/>
      <c r="G1170" s="80" t="s">
        <v>59</v>
      </c>
    </row>
    <row r="1171" spans="1:7" ht="15.75" x14ac:dyDescent="0.25">
      <c r="A1171" s="79" t="s">
        <v>1209</v>
      </c>
      <c r="B1171" s="79" t="s">
        <v>6572</v>
      </c>
      <c r="C1171" s="80" t="s">
        <v>588</v>
      </c>
      <c r="D1171" s="80" t="s">
        <v>258</v>
      </c>
      <c r="E1171" s="124">
        <v>42525</v>
      </c>
      <c r="F1171" s="76"/>
      <c r="G1171" s="80" t="s">
        <v>59</v>
      </c>
    </row>
    <row r="1172" spans="1:7" ht="15.75" x14ac:dyDescent="0.25">
      <c r="A1172" s="79" t="s">
        <v>4446</v>
      </c>
      <c r="B1172" s="79" t="s">
        <v>4447</v>
      </c>
      <c r="C1172" s="80" t="s">
        <v>2313</v>
      </c>
      <c r="D1172" s="80" t="s">
        <v>221</v>
      </c>
      <c r="E1172" s="124">
        <v>42503</v>
      </c>
      <c r="F1172" s="76"/>
      <c r="G1172" s="80" t="s">
        <v>59</v>
      </c>
    </row>
    <row r="1173" spans="1:7" ht="15.75" x14ac:dyDescent="0.25">
      <c r="A1173" s="79" t="s">
        <v>2897</v>
      </c>
      <c r="B1173" s="79" t="s">
        <v>6573</v>
      </c>
      <c r="C1173" s="80" t="s">
        <v>2898</v>
      </c>
      <c r="D1173" s="80" t="s">
        <v>4652</v>
      </c>
      <c r="E1173" s="124">
        <v>42482</v>
      </c>
      <c r="F1173" s="76"/>
      <c r="G1173" s="80" t="s">
        <v>14</v>
      </c>
    </row>
    <row r="1174" spans="1:7" ht="15.75" x14ac:dyDescent="0.25">
      <c r="A1174" s="79" t="s">
        <v>2002</v>
      </c>
      <c r="B1174" s="79" t="s">
        <v>6308</v>
      </c>
      <c r="C1174" s="80" t="s">
        <v>782</v>
      </c>
      <c r="D1174" s="80" t="s">
        <v>1322</v>
      </c>
      <c r="E1174" s="124">
        <v>42481</v>
      </c>
      <c r="F1174" s="119">
        <v>1125</v>
      </c>
      <c r="G1174" s="80" t="s">
        <v>59</v>
      </c>
    </row>
    <row r="1175" spans="1:7" ht="15.75" x14ac:dyDescent="0.25">
      <c r="A1175" s="79" t="s">
        <v>5196</v>
      </c>
      <c r="B1175" s="79" t="s">
        <v>6574</v>
      </c>
      <c r="C1175" s="80" t="s">
        <v>5723</v>
      </c>
      <c r="D1175" s="80" t="s">
        <v>302</v>
      </c>
      <c r="E1175" s="124">
        <v>42474</v>
      </c>
      <c r="F1175" s="76"/>
      <c r="G1175" s="80" t="s">
        <v>59</v>
      </c>
    </row>
    <row r="1176" spans="1:7" ht="15.75" x14ac:dyDescent="0.25">
      <c r="A1176" s="79" t="s">
        <v>2074</v>
      </c>
      <c r="B1176" s="79" t="s">
        <v>6189</v>
      </c>
      <c r="C1176" s="80" t="s">
        <v>6575</v>
      </c>
      <c r="D1176" s="80" t="s">
        <v>5668</v>
      </c>
      <c r="E1176" s="124">
        <v>42420</v>
      </c>
      <c r="F1176" s="76"/>
      <c r="G1176" s="80" t="s">
        <v>14</v>
      </c>
    </row>
    <row r="1177" spans="1:7" ht="15.75" x14ac:dyDescent="0.25">
      <c r="A1177" s="79" t="s">
        <v>4399</v>
      </c>
      <c r="B1177" s="79" t="s">
        <v>6576</v>
      </c>
      <c r="C1177" s="80" t="s">
        <v>1430</v>
      </c>
      <c r="D1177" s="80" t="s">
        <v>5365</v>
      </c>
      <c r="E1177" s="124">
        <v>42420</v>
      </c>
      <c r="F1177" s="76"/>
      <c r="G1177" s="80" t="s">
        <v>14</v>
      </c>
    </row>
    <row r="1178" spans="1:7" ht="15.75" x14ac:dyDescent="0.25">
      <c r="A1178" s="79" t="s">
        <v>2642</v>
      </c>
      <c r="B1178" s="79" t="s">
        <v>6577</v>
      </c>
      <c r="C1178" s="80" t="s">
        <v>3771</v>
      </c>
      <c r="D1178" s="80" t="s">
        <v>1889</v>
      </c>
      <c r="E1178" s="124">
        <v>42420</v>
      </c>
      <c r="F1178" s="76"/>
      <c r="G1178" s="80" t="s">
        <v>14</v>
      </c>
    </row>
    <row r="1179" spans="1:7" ht="15.75" x14ac:dyDescent="0.25">
      <c r="A1179" s="79" t="s">
        <v>3047</v>
      </c>
      <c r="B1179" s="79" t="s">
        <v>6578</v>
      </c>
      <c r="C1179" s="80" t="s">
        <v>2886</v>
      </c>
      <c r="D1179" s="80" t="s">
        <v>211</v>
      </c>
      <c r="E1179" s="124">
        <v>42420</v>
      </c>
      <c r="F1179" s="76"/>
      <c r="G1179" s="80" t="s">
        <v>14</v>
      </c>
    </row>
    <row r="1180" spans="1:7" ht="15.75" x14ac:dyDescent="0.25">
      <c r="A1180" s="79" t="s">
        <v>2899</v>
      </c>
      <c r="B1180" s="79" t="s">
        <v>6579</v>
      </c>
      <c r="C1180" s="80" t="s">
        <v>2901</v>
      </c>
      <c r="D1180" s="80" t="s">
        <v>120</v>
      </c>
      <c r="E1180" s="124">
        <v>42420</v>
      </c>
      <c r="F1180" s="76"/>
      <c r="G1180" s="80" t="s">
        <v>14</v>
      </c>
    </row>
    <row r="1181" spans="1:7" ht="15.75" x14ac:dyDescent="0.25">
      <c r="A1181" s="79" t="s">
        <v>1850</v>
      </c>
      <c r="B1181" s="79" t="s">
        <v>5095</v>
      </c>
      <c r="C1181" s="80" t="s">
        <v>588</v>
      </c>
      <c r="D1181" s="80" t="s">
        <v>410</v>
      </c>
      <c r="E1181" s="124">
        <v>42410</v>
      </c>
      <c r="F1181" s="76"/>
      <c r="G1181" s="80" t="s">
        <v>59</v>
      </c>
    </row>
    <row r="1182" spans="1:7" ht="15.75" x14ac:dyDescent="0.25">
      <c r="A1182" s="79" t="s">
        <v>1909</v>
      </c>
      <c r="B1182" s="79" t="s">
        <v>6454</v>
      </c>
      <c r="C1182" s="80" t="s">
        <v>782</v>
      </c>
      <c r="D1182" s="80" t="s">
        <v>607</v>
      </c>
      <c r="E1182" s="124">
        <v>42410</v>
      </c>
      <c r="F1182" s="76"/>
      <c r="G1182" s="80" t="s">
        <v>59</v>
      </c>
    </row>
    <row r="1183" spans="1:7" ht="15.75" x14ac:dyDescent="0.25">
      <c r="A1183" s="79" t="s">
        <v>2240</v>
      </c>
      <c r="B1183" s="79" t="s">
        <v>6580</v>
      </c>
      <c r="C1183" s="80" t="s">
        <v>6581</v>
      </c>
      <c r="D1183" s="80" t="s">
        <v>5566</v>
      </c>
      <c r="E1183" s="124">
        <v>42394</v>
      </c>
      <c r="F1183" s="80"/>
      <c r="G1183" s="80" t="s">
        <v>14</v>
      </c>
    </row>
    <row r="1184" spans="1:7" ht="15.75" x14ac:dyDescent="0.25">
      <c r="A1184" s="79" t="s">
        <v>3199</v>
      </c>
      <c r="B1184" s="79" t="s">
        <v>6582</v>
      </c>
      <c r="C1184" s="80" t="s">
        <v>588</v>
      </c>
      <c r="D1184" s="80" t="s">
        <v>916</v>
      </c>
      <c r="E1184" s="124">
        <v>42281</v>
      </c>
      <c r="F1184" s="127"/>
      <c r="G1184" s="80" t="s">
        <v>59</v>
      </c>
    </row>
    <row r="1185" spans="1:7" ht="15.75" x14ac:dyDescent="0.25">
      <c r="A1185" s="79" t="s">
        <v>4094</v>
      </c>
      <c r="B1185" s="79" t="s">
        <v>6583</v>
      </c>
      <c r="C1185" s="80" t="s">
        <v>588</v>
      </c>
      <c r="D1185" s="80" t="s">
        <v>916</v>
      </c>
      <c r="E1185" s="124">
        <v>42281</v>
      </c>
      <c r="F1185" s="76"/>
      <c r="G1185" s="80" t="s">
        <v>59</v>
      </c>
    </row>
    <row r="1186" spans="1:7" ht="15.75" x14ac:dyDescent="0.25">
      <c r="A1186" s="79" t="s">
        <v>2444</v>
      </c>
      <c r="B1186" s="79" t="s">
        <v>6584</v>
      </c>
      <c r="C1186" s="80" t="s">
        <v>359</v>
      </c>
      <c r="D1186" s="80" t="s">
        <v>4736</v>
      </c>
      <c r="E1186" s="124">
        <v>42263</v>
      </c>
      <c r="F1186" s="76"/>
      <c r="G1186" s="80" t="s">
        <v>14</v>
      </c>
    </row>
    <row r="1187" spans="1:7" ht="15.75" x14ac:dyDescent="0.25">
      <c r="A1187" s="79" t="s">
        <v>4041</v>
      </c>
      <c r="B1187" s="79" t="s">
        <v>5577</v>
      </c>
      <c r="C1187" s="80" t="s">
        <v>6585</v>
      </c>
      <c r="D1187" s="80" t="s">
        <v>570</v>
      </c>
      <c r="E1187" s="124">
        <v>42236</v>
      </c>
      <c r="F1187" s="119">
        <v>8000</v>
      </c>
      <c r="G1187" s="80" t="s">
        <v>14</v>
      </c>
    </row>
    <row r="1188" spans="1:7" ht="15.75" x14ac:dyDescent="0.25">
      <c r="A1188" s="79" t="s">
        <v>2922</v>
      </c>
      <c r="B1188" s="79" t="s">
        <v>6586</v>
      </c>
      <c r="C1188" s="80" t="s">
        <v>6587</v>
      </c>
      <c r="D1188" s="80" t="s">
        <v>1272</v>
      </c>
      <c r="E1188" s="124">
        <v>42031</v>
      </c>
      <c r="F1188" s="76"/>
      <c r="G1188" s="80" t="s">
        <v>14</v>
      </c>
    </row>
    <row r="1189" spans="1:7" ht="15.75" x14ac:dyDescent="0.25">
      <c r="A1189" s="79" t="s">
        <v>2146</v>
      </c>
      <c r="B1189" s="79" t="s">
        <v>6588</v>
      </c>
      <c r="C1189" s="80" t="s">
        <v>1654</v>
      </c>
      <c r="D1189" s="80" t="s">
        <v>53</v>
      </c>
      <c r="E1189" s="124">
        <v>42031</v>
      </c>
      <c r="F1189" s="76"/>
      <c r="G1189" s="80" t="s">
        <v>14</v>
      </c>
    </row>
    <row r="1190" spans="1:7" ht="15.75" x14ac:dyDescent="0.25">
      <c r="A1190" s="79" t="s">
        <v>1136</v>
      </c>
      <c r="B1190" s="79" t="s">
        <v>6589</v>
      </c>
      <c r="C1190" s="80" t="s">
        <v>1654</v>
      </c>
      <c r="D1190" s="80" t="s">
        <v>53</v>
      </c>
      <c r="E1190" s="124">
        <v>42031</v>
      </c>
      <c r="F1190" s="76"/>
      <c r="G1190" s="80" t="s">
        <v>14</v>
      </c>
    </row>
    <row r="1191" spans="1:7" ht="15.75" x14ac:dyDescent="0.25">
      <c r="A1191" s="79" t="s">
        <v>209</v>
      </c>
      <c r="B1191" s="79" t="s">
        <v>6590</v>
      </c>
      <c r="C1191" s="80" t="s">
        <v>588</v>
      </c>
      <c r="D1191" s="80" t="s">
        <v>3131</v>
      </c>
      <c r="E1191" s="124">
        <v>42000</v>
      </c>
      <c r="F1191" s="76"/>
      <c r="G1191" s="80" t="s">
        <v>59</v>
      </c>
    </row>
    <row r="1192" spans="1:7" ht="15.75" x14ac:dyDescent="0.25">
      <c r="A1192" s="79" t="s">
        <v>6591</v>
      </c>
      <c r="B1192" s="79" t="s">
        <v>5771</v>
      </c>
      <c r="C1192" s="80" t="s">
        <v>588</v>
      </c>
      <c r="D1192" s="80" t="s">
        <v>1992</v>
      </c>
      <c r="E1192" s="124">
        <v>42000</v>
      </c>
      <c r="F1192" s="76"/>
      <c r="G1192" s="80" t="s">
        <v>59</v>
      </c>
    </row>
    <row r="1193" spans="1:7" ht="15.75" x14ac:dyDescent="0.25">
      <c r="A1193" s="79" t="s">
        <v>1688</v>
      </c>
      <c r="B1193" s="79" t="s">
        <v>6592</v>
      </c>
      <c r="C1193" s="80" t="s">
        <v>201</v>
      </c>
      <c r="D1193" s="80" t="s">
        <v>1322</v>
      </c>
      <c r="E1193" s="124">
        <v>42000</v>
      </c>
      <c r="F1193" s="76"/>
      <c r="G1193" s="80" t="s">
        <v>59</v>
      </c>
    </row>
    <row r="1194" spans="1:7" ht="15.75" x14ac:dyDescent="0.25">
      <c r="A1194" s="79" t="s">
        <v>6593</v>
      </c>
      <c r="B1194" s="79" t="s">
        <v>5418</v>
      </c>
      <c r="C1194" s="80" t="s">
        <v>588</v>
      </c>
      <c r="D1194" s="80" t="s">
        <v>814</v>
      </c>
      <c r="E1194" s="124">
        <v>42000</v>
      </c>
      <c r="F1194" s="76"/>
      <c r="G1194" s="80" t="s">
        <v>59</v>
      </c>
    </row>
    <row r="1195" spans="1:7" ht="15.75" x14ac:dyDescent="0.25">
      <c r="A1195" s="79" t="s">
        <v>2854</v>
      </c>
      <c r="B1195" s="79" t="s">
        <v>6594</v>
      </c>
      <c r="C1195" s="80" t="s">
        <v>588</v>
      </c>
      <c r="D1195" s="80" t="s">
        <v>497</v>
      </c>
      <c r="E1195" s="124">
        <v>42000</v>
      </c>
      <c r="F1195" s="76"/>
      <c r="G1195" s="80" t="s">
        <v>59</v>
      </c>
    </row>
    <row r="1196" spans="1:7" ht="15.75" x14ac:dyDescent="0.25">
      <c r="A1196" s="79" t="s">
        <v>1683</v>
      </c>
      <c r="B1196" s="79" t="s">
        <v>5434</v>
      </c>
      <c r="C1196" s="80" t="s">
        <v>588</v>
      </c>
      <c r="D1196" s="80" t="s">
        <v>497</v>
      </c>
      <c r="E1196" s="124">
        <v>42000</v>
      </c>
      <c r="F1196" s="80"/>
      <c r="G1196" s="80" t="s">
        <v>59</v>
      </c>
    </row>
    <row r="1197" spans="1:7" ht="15.75" x14ac:dyDescent="0.25">
      <c r="A1197" s="79" t="s">
        <v>2225</v>
      </c>
      <c r="B1197" s="79" t="s">
        <v>6595</v>
      </c>
      <c r="C1197" s="80" t="s">
        <v>782</v>
      </c>
      <c r="D1197" s="80" t="s">
        <v>258</v>
      </c>
      <c r="E1197" s="124">
        <v>41949</v>
      </c>
      <c r="F1197" s="76"/>
      <c r="G1197" s="80" t="s">
        <v>59</v>
      </c>
    </row>
    <row r="1198" spans="1:7" ht="15.75" x14ac:dyDescent="0.25">
      <c r="A1198" s="79" t="s">
        <v>2098</v>
      </c>
      <c r="B1198" s="79" t="s">
        <v>6088</v>
      </c>
      <c r="C1198" s="80" t="s">
        <v>359</v>
      </c>
      <c r="D1198" s="80" t="s">
        <v>1326</v>
      </c>
      <c r="E1198" s="124">
        <v>41938</v>
      </c>
      <c r="F1198" s="76"/>
      <c r="G1198" s="80" t="s">
        <v>14</v>
      </c>
    </row>
    <row r="1199" spans="1:7" ht="15.75" x14ac:dyDescent="0.25">
      <c r="A1199" s="79" t="s">
        <v>1830</v>
      </c>
      <c r="B1199" s="79" t="s">
        <v>6596</v>
      </c>
      <c r="C1199" s="80" t="s">
        <v>2948</v>
      </c>
      <c r="D1199" s="80" t="s">
        <v>505</v>
      </c>
      <c r="E1199" s="124">
        <v>41884</v>
      </c>
      <c r="F1199" s="76"/>
      <c r="G1199" s="80" t="s">
        <v>14</v>
      </c>
    </row>
    <row r="1200" spans="1:7" ht="15.75" x14ac:dyDescent="0.25">
      <c r="A1200" s="79" t="s">
        <v>1891</v>
      </c>
      <c r="B1200" s="79" t="s">
        <v>6597</v>
      </c>
      <c r="C1200" s="80" t="s">
        <v>588</v>
      </c>
      <c r="D1200" s="80" t="s">
        <v>3880</v>
      </c>
      <c r="E1200" s="124">
        <v>41859</v>
      </c>
      <c r="F1200" s="76"/>
      <c r="G1200" s="80" t="s">
        <v>59</v>
      </c>
    </row>
    <row r="1201" spans="1:7" ht="15.75" x14ac:dyDescent="0.25">
      <c r="A1201" s="79" t="s">
        <v>2142</v>
      </c>
      <c r="B1201" s="79" t="s">
        <v>6598</v>
      </c>
      <c r="C1201" s="80" t="s">
        <v>588</v>
      </c>
      <c r="D1201" s="80" t="s">
        <v>6599</v>
      </c>
      <c r="E1201" s="124">
        <v>41848</v>
      </c>
      <c r="F1201" s="76"/>
      <c r="G1201" s="80" t="s">
        <v>59</v>
      </c>
    </row>
    <row r="1202" spans="1:7" ht="15.75" x14ac:dyDescent="0.25">
      <c r="A1202" s="79" t="s">
        <v>2081</v>
      </c>
      <c r="B1202" s="79" t="s">
        <v>6600</v>
      </c>
      <c r="C1202" s="80" t="s">
        <v>588</v>
      </c>
      <c r="D1202" s="80" t="s">
        <v>535</v>
      </c>
      <c r="E1202" s="124">
        <v>41756</v>
      </c>
      <c r="F1202" s="76"/>
      <c r="G1202" s="80" t="s">
        <v>59</v>
      </c>
    </row>
    <row r="1203" spans="1:7" ht="15.75" x14ac:dyDescent="0.25">
      <c r="A1203" s="79" t="s">
        <v>4460</v>
      </c>
      <c r="B1203" s="79" t="s">
        <v>6601</v>
      </c>
      <c r="C1203" s="80" t="s">
        <v>6602</v>
      </c>
      <c r="D1203" s="80" t="s">
        <v>120</v>
      </c>
      <c r="E1203" s="124">
        <v>41753</v>
      </c>
      <c r="F1203" s="76"/>
      <c r="G1203" s="80" t="s">
        <v>14</v>
      </c>
    </row>
    <row r="1204" spans="1:7" ht="15.75" x14ac:dyDescent="0.25">
      <c r="A1204" s="79" t="s">
        <v>1977</v>
      </c>
      <c r="B1204" s="79" t="s">
        <v>6603</v>
      </c>
      <c r="C1204" s="80" t="s">
        <v>6604</v>
      </c>
      <c r="D1204" s="80" t="s">
        <v>280</v>
      </c>
      <c r="E1204" s="124">
        <v>41729</v>
      </c>
      <c r="F1204" s="76"/>
      <c r="G1204" s="80" t="s">
        <v>59</v>
      </c>
    </row>
    <row r="1205" spans="1:7" ht="15.75" x14ac:dyDescent="0.25">
      <c r="A1205" s="79" t="s">
        <v>2000</v>
      </c>
      <c r="B1205" s="79" t="s">
        <v>6605</v>
      </c>
      <c r="C1205" s="80" t="s">
        <v>588</v>
      </c>
      <c r="D1205" s="80" t="s">
        <v>208</v>
      </c>
      <c r="E1205" s="124">
        <v>41683</v>
      </c>
      <c r="F1205" s="76"/>
      <c r="G1205" s="80" t="s">
        <v>59</v>
      </c>
    </row>
    <row r="1206" spans="1:7" ht="15.75" x14ac:dyDescent="0.25">
      <c r="A1206" s="79" t="s">
        <v>1825</v>
      </c>
      <c r="B1206" s="79" t="s">
        <v>6606</v>
      </c>
      <c r="C1206" s="80" t="s">
        <v>588</v>
      </c>
      <c r="D1206" s="80" t="s">
        <v>1050</v>
      </c>
      <c r="E1206" s="124">
        <v>41586</v>
      </c>
      <c r="F1206" s="76"/>
      <c r="G1206" s="80" t="s">
        <v>59</v>
      </c>
    </row>
    <row r="1207" spans="1:7" ht="15.75" x14ac:dyDescent="0.25">
      <c r="A1207" s="79" t="s">
        <v>3544</v>
      </c>
      <c r="B1207" s="79" t="s">
        <v>6322</v>
      </c>
      <c r="C1207" s="80" t="s">
        <v>2404</v>
      </c>
      <c r="D1207" s="80" t="s">
        <v>490</v>
      </c>
      <c r="E1207" s="124">
        <v>41547</v>
      </c>
      <c r="F1207" s="76"/>
      <c r="G1207" s="80" t="s">
        <v>59</v>
      </c>
    </row>
    <row r="1208" spans="1:7" ht="15.75" x14ac:dyDescent="0.25">
      <c r="A1208" s="79" t="s">
        <v>5207</v>
      </c>
      <c r="B1208" s="79" t="s">
        <v>6607</v>
      </c>
      <c r="C1208" s="80" t="s">
        <v>588</v>
      </c>
      <c r="D1208" s="80" t="s">
        <v>490</v>
      </c>
      <c r="E1208" s="124">
        <v>41547</v>
      </c>
      <c r="F1208" s="76"/>
      <c r="G1208" s="80" t="s">
        <v>59</v>
      </c>
    </row>
    <row r="1209" spans="1:7" ht="15.75" x14ac:dyDescent="0.25">
      <c r="A1209" s="79" t="s">
        <v>6608</v>
      </c>
      <c r="B1209" s="79" t="s">
        <v>6288</v>
      </c>
      <c r="C1209" s="80" t="s">
        <v>588</v>
      </c>
      <c r="D1209" s="80" t="s">
        <v>490</v>
      </c>
      <c r="E1209" s="124">
        <v>41547</v>
      </c>
      <c r="F1209" s="76"/>
      <c r="G1209" s="80" t="s">
        <v>59</v>
      </c>
    </row>
    <row r="1210" spans="1:7" ht="15.75" x14ac:dyDescent="0.25">
      <c r="A1210" s="79" t="s">
        <v>5197</v>
      </c>
      <c r="B1210" s="79" t="s">
        <v>6609</v>
      </c>
      <c r="C1210" s="80" t="s">
        <v>2537</v>
      </c>
      <c r="D1210" s="80" t="s">
        <v>5365</v>
      </c>
      <c r="E1210" s="124">
        <v>41537</v>
      </c>
      <c r="F1210" s="76"/>
      <c r="G1210" s="80" t="s">
        <v>14</v>
      </c>
    </row>
    <row r="1211" spans="1:7" ht="15.75" x14ac:dyDescent="0.25">
      <c r="A1211" s="79" t="s">
        <v>4100</v>
      </c>
      <c r="B1211" s="79" t="s">
        <v>6342</v>
      </c>
      <c r="C1211" s="80" t="s">
        <v>588</v>
      </c>
      <c r="D1211" s="80" t="s">
        <v>211</v>
      </c>
      <c r="E1211" s="124">
        <v>41499</v>
      </c>
      <c r="F1211" s="76"/>
      <c r="G1211" s="80" t="s">
        <v>59</v>
      </c>
    </row>
    <row r="1212" spans="1:7" ht="15.75" x14ac:dyDescent="0.25">
      <c r="A1212" s="79" t="s">
        <v>6610</v>
      </c>
      <c r="B1212" s="79" t="s">
        <v>5209</v>
      </c>
      <c r="C1212" s="80" t="s">
        <v>588</v>
      </c>
      <c r="D1212" s="80" t="s">
        <v>5668</v>
      </c>
      <c r="E1212" s="124">
        <v>41462</v>
      </c>
      <c r="F1212" s="76"/>
      <c r="G1212" s="80" t="s">
        <v>59</v>
      </c>
    </row>
    <row r="1213" spans="1:7" ht="15.75" x14ac:dyDescent="0.25">
      <c r="A1213" s="79" t="s">
        <v>2046</v>
      </c>
      <c r="B1213" s="79" t="s">
        <v>4642</v>
      </c>
      <c r="C1213" s="80" t="s">
        <v>588</v>
      </c>
      <c r="D1213" s="80" t="s">
        <v>625</v>
      </c>
      <c r="E1213" s="124">
        <v>41453</v>
      </c>
      <c r="F1213" s="76"/>
      <c r="G1213" s="80" t="s">
        <v>59</v>
      </c>
    </row>
    <row r="1214" spans="1:7" ht="15.75" x14ac:dyDescent="0.25">
      <c r="A1214" s="79" t="s">
        <v>2483</v>
      </c>
      <c r="B1214" s="79" t="s">
        <v>6611</v>
      </c>
      <c r="C1214" s="80" t="s">
        <v>3734</v>
      </c>
      <c r="D1214" s="80" t="s">
        <v>178</v>
      </c>
      <c r="E1214" s="124">
        <v>41410</v>
      </c>
      <c r="F1214" s="76"/>
      <c r="G1214" s="80" t="s">
        <v>14</v>
      </c>
    </row>
    <row r="1215" spans="1:7" ht="15.75" x14ac:dyDescent="0.25">
      <c r="A1215" s="79" t="s">
        <v>1568</v>
      </c>
      <c r="B1215" s="79" t="s">
        <v>6612</v>
      </c>
      <c r="C1215" s="80" t="s">
        <v>6613</v>
      </c>
      <c r="D1215" s="80" t="s">
        <v>5365</v>
      </c>
      <c r="E1215" s="124">
        <v>41410</v>
      </c>
      <c r="F1215" s="76"/>
      <c r="G1215" s="80" t="s">
        <v>14</v>
      </c>
    </row>
    <row r="1216" spans="1:7" ht="15.75" x14ac:dyDescent="0.25">
      <c r="A1216" s="79" t="s">
        <v>682</v>
      </c>
      <c r="B1216" s="79" t="s">
        <v>6614</v>
      </c>
      <c r="C1216" s="80" t="s">
        <v>588</v>
      </c>
      <c r="D1216" s="80" t="s">
        <v>5668</v>
      </c>
      <c r="E1216" s="124">
        <v>41327</v>
      </c>
      <c r="F1216" s="76"/>
      <c r="G1216" s="80" t="s">
        <v>59</v>
      </c>
    </row>
    <row r="1217" spans="1:7" ht="15.75" x14ac:dyDescent="0.25">
      <c r="A1217" s="79" t="s">
        <v>1363</v>
      </c>
      <c r="B1217" s="79" t="s">
        <v>6443</v>
      </c>
      <c r="C1217" s="80" t="s">
        <v>782</v>
      </c>
      <c r="D1217" s="80" t="s">
        <v>527</v>
      </c>
      <c r="E1217" s="124">
        <v>41270</v>
      </c>
      <c r="F1217" s="76"/>
      <c r="G1217" s="80" t="s">
        <v>59</v>
      </c>
    </row>
    <row r="1218" spans="1:7" ht="15.75" x14ac:dyDescent="0.25">
      <c r="A1218" s="79" t="s">
        <v>5214</v>
      </c>
      <c r="B1218" s="79" t="s">
        <v>6615</v>
      </c>
      <c r="C1218" s="80" t="s">
        <v>588</v>
      </c>
      <c r="D1218" s="80" t="s">
        <v>916</v>
      </c>
      <c r="E1218" s="124">
        <v>41249</v>
      </c>
      <c r="F1218" s="76"/>
      <c r="G1218" s="80" t="s">
        <v>59</v>
      </c>
    </row>
    <row r="1219" spans="1:7" ht="15.75" x14ac:dyDescent="0.25">
      <c r="A1219" s="79" t="s">
        <v>1662</v>
      </c>
      <c r="B1219" s="79" t="s">
        <v>5489</v>
      </c>
      <c r="C1219" s="80" t="s">
        <v>588</v>
      </c>
      <c r="D1219" s="80" t="s">
        <v>916</v>
      </c>
      <c r="E1219" s="124">
        <v>41249</v>
      </c>
      <c r="F1219" s="80"/>
      <c r="G1219" s="80" t="s">
        <v>59</v>
      </c>
    </row>
    <row r="1220" spans="1:7" ht="15.75" x14ac:dyDescent="0.25">
      <c r="A1220" s="79" t="s">
        <v>4108</v>
      </c>
      <c r="B1220" s="79" t="s">
        <v>6616</v>
      </c>
      <c r="C1220" s="80" t="s">
        <v>588</v>
      </c>
      <c r="D1220" s="80" t="s">
        <v>916</v>
      </c>
      <c r="E1220" s="124">
        <v>41249</v>
      </c>
      <c r="F1220" s="76"/>
      <c r="G1220" s="80" t="s">
        <v>59</v>
      </c>
    </row>
    <row r="1221" spans="1:7" ht="15.75" x14ac:dyDescent="0.25">
      <c r="A1221" s="79" t="s">
        <v>4468</v>
      </c>
      <c r="B1221" s="79" t="s">
        <v>6236</v>
      </c>
      <c r="C1221" s="80" t="s">
        <v>588</v>
      </c>
      <c r="D1221" s="80" t="s">
        <v>916</v>
      </c>
      <c r="E1221" s="124">
        <v>41249</v>
      </c>
      <c r="F1221" s="76"/>
      <c r="G1221" s="80" t="s">
        <v>59</v>
      </c>
    </row>
    <row r="1222" spans="1:7" ht="15.75" x14ac:dyDescent="0.25">
      <c r="A1222" s="79" t="s">
        <v>6617</v>
      </c>
      <c r="B1222" s="79" t="s">
        <v>6618</v>
      </c>
      <c r="C1222" s="80" t="s">
        <v>588</v>
      </c>
      <c r="D1222" s="80" t="s">
        <v>603</v>
      </c>
      <c r="E1222" s="124">
        <v>41212</v>
      </c>
      <c r="F1222" s="76"/>
      <c r="G1222" s="80" t="s">
        <v>59</v>
      </c>
    </row>
    <row r="1223" spans="1:7" ht="15.75" x14ac:dyDescent="0.25">
      <c r="A1223" s="79" t="s">
        <v>2160</v>
      </c>
      <c r="B1223" s="79" t="s">
        <v>5867</v>
      </c>
      <c r="C1223" s="80" t="s">
        <v>588</v>
      </c>
      <c r="D1223" s="80" t="s">
        <v>916</v>
      </c>
      <c r="E1223" s="124">
        <v>41210</v>
      </c>
      <c r="F1223" s="76"/>
      <c r="G1223" s="80" t="s">
        <v>59</v>
      </c>
    </row>
    <row r="1224" spans="1:7" ht="15.75" x14ac:dyDescent="0.25">
      <c r="A1224" s="79" t="s">
        <v>502</v>
      </c>
      <c r="B1224" s="79" t="s">
        <v>6619</v>
      </c>
      <c r="C1224" s="80" t="s">
        <v>359</v>
      </c>
      <c r="D1224" s="80" t="s">
        <v>505</v>
      </c>
      <c r="E1224" s="124">
        <v>41181</v>
      </c>
      <c r="F1224" s="119">
        <v>5000</v>
      </c>
      <c r="G1224" s="80" t="s">
        <v>14</v>
      </c>
    </row>
    <row r="1225" spans="1:7" ht="15.75" x14ac:dyDescent="0.25">
      <c r="A1225" s="79" t="s">
        <v>2138</v>
      </c>
      <c r="B1225" s="79" t="s">
        <v>6620</v>
      </c>
      <c r="C1225" s="80" t="s">
        <v>1654</v>
      </c>
      <c r="D1225" s="80" t="s">
        <v>5887</v>
      </c>
      <c r="E1225" s="124">
        <v>41173</v>
      </c>
      <c r="F1225" s="76"/>
      <c r="G1225" s="80" t="s">
        <v>14</v>
      </c>
    </row>
    <row r="1226" spans="1:7" ht="15.75" x14ac:dyDescent="0.25">
      <c r="A1226" s="79" t="s">
        <v>1617</v>
      </c>
      <c r="B1226" s="79" t="s">
        <v>6621</v>
      </c>
      <c r="C1226" s="80" t="s">
        <v>588</v>
      </c>
      <c r="D1226" s="80" t="s">
        <v>535</v>
      </c>
      <c r="E1226" s="124">
        <v>41141</v>
      </c>
      <c r="F1226" s="76"/>
      <c r="G1226" s="80" t="s">
        <v>59</v>
      </c>
    </row>
    <row r="1227" spans="1:7" ht="15.75" x14ac:dyDescent="0.25">
      <c r="A1227" s="79" t="s">
        <v>917</v>
      </c>
      <c r="B1227" s="79" t="s">
        <v>6622</v>
      </c>
      <c r="C1227" s="80" t="s">
        <v>6623</v>
      </c>
      <c r="D1227" s="80"/>
      <c r="E1227" s="124">
        <v>41141</v>
      </c>
      <c r="F1227" s="76"/>
      <c r="G1227" s="80" t="s">
        <v>59</v>
      </c>
    </row>
    <row r="1228" spans="1:7" ht="15.75" x14ac:dyDescent="0.25">
      <c r="A1228" s="79" t="s">
        <v>4110</v>
      </c>
      <c r="B1228" s="79" t="s">
        <v>6624</v>
      </c>
      <c r="C1228" s="80" t="s">
        <v>588</v>
      </c>
      <c r="D1228" s="80" t="s">
        <v>208</v>
      </c>
      <c r="E1228" s="124">
        <v>41040</v>
      </c>
      <c r="F1228" s="76"/>
      <c r="G1228" s="80" t="s">
        <v>59</v>
      </c>
    </row>
    <row r="1229" spans="1:7" ht="15.75" x14ac:dyDescent="0.25">
      <c r="A1229" s="79" t="s">
        <v>2049</v>
      </c>
      <c r="B1229" s="79" t="s">
        <v>6625</v>
      </c>
      <c r="C1229" s="80" t="s">
        <v>588</v>
      </c>
      <c r="D1229" s="80" t="s">
        <v>208</v>
      </c>
      <c r="E1229" s="124">
        <v>41033</v>
      </c>
      <c r="F1229" s="76"/>
      <c r="G1229" s="80" t="s">
        <v>59</v>
      </c>
    </row>
    <row r="1230" spans="1:7" ht="15.75" x14ac:dyDescent="0.25">
      <c r="A1230" s="79" t="s">
        <v>4456</v>
      </c>
      <c r="B1230" s="79" t="s">
        <v>6626</v>
      </c>
      <c r="C1230" s="80" t="s">
        <v>4457</v>
      </c>
      <c r="D1230" s="80" t="s">
        <v>5887</v>
      </c>
      <c r="E1230" s="124">
        <v>41025</v>
      </c>
      <c r="F1230" s="76"/>
      <c r="G1230" s="80" t="s">
        <v>14</v>
      </c>
    </row>
    <row r="1231" spans="1:7" ht="15.75" x14ac:dyDescent="0.25">
      <c r="A1231" s="79" t="s">
        <v>1946</v>
      </c>
      <c r="B1231" s="79" t="s">
        <v>6184</v>
      </c>
      <c r="C1231" s="80" t="s">
        <v>2085</v>
      </c>
      <c r="D1231" s="80" t="s">
        <v>45</v>
      </c>
      <c r="E1231" s="124">
        <v>41006</v>
      </c>
      <c r="F1231" s="76"/>
      <c r="G1231" s="80" t="s">
        <v>14</v>
      </c>
    </row>
    <row r="1232" spans="1:7" ht="15.75" x14ac:dyDescent="0.25">
      <c r="A1232" s="79" t="s">
        <v>1808</v>
      </c>
      <c r="B1232" s="79" t="s">
        <v>6627</v>
      </c>
      <c r="C1232" s="80" t="s">
        <v>6628</v>
      </c>
      <c r="D1232" s="80" t="s">
        <v>435</v>
      </c>
      <c r="E1232" s="124">
        <v>41006</v>
      </c>
      <c r="F1232" s="76"/>
      <c r="G1232" s="80" t="s">
        <v>14</v>
      </c>
    </row>
    <row r="1233" spans="1:7" ht="15.75" x14ac:dyDescent="0.25">
      <c r="A1233" s="79" t="s">
        <v>2161</v>
      </c>
      <c r="B1233" s="79" t="s">
        <v>4621</v>
      </c>
      <c r="C1233" s="80" t="s">
        <v>4455</v>
      </c>
      <c r="D1233" s="80" t="s">
        <v>1354</v>
      </c>
      <c r="E1233" s="124">
        <v>41006</v>
      </c>
      <c r="F1233" s="76"/>
      <c r="G1233" s="80" t="s">
        <v>14</v>
      </c>
    </row>
    <row r="1234" spans="1:7" ht="15.75" x14ac:dyDescent="0.25">
      <c r="A1234" s="79" t="s">
        <v>1993</v>
      </c>
      <c r="B1234" s="79" t="s">
        <v>6629</v>
      </c>
      <c r="C1234" s="80" t="s">
        <v>588</v>
      </c>
      <c r="D1234" s="80" t="s">
        <v>3131</v>
      </c>
      <c r="E1234" s="124">
        <v>41000</v>
      </c>
      <c r="F1234" s="76"/>
      <c r="G1234" s="80" t="s">
        <v>59</v>
      </c>
    </row>
    <row r="1235" spans="1:7" ht="15.75" x14ac:dyDescent="0.25">
      <c r="A1235" s="79" t="s">
        <v>4113</v>
      </c>
      <c r="B1235" s="79" t="s">
        <v>6630</v>
      </c>
      <c r="C1235" s="80" t="s">
        <v>588</v>
      </c>
      <c r="D1235" s="80" t="s">
        <v>501</v>
      </c>
      <c r="E1235" s="124">
        <v>41000</v>
      </c>
      <c r="F1235" s="76"/>
      <c r="G1235" s="80" t="s">
        <v>59</v>
      </c>
    </row>
    <row r="1236" spans="1:7" ht="15.75" x14ac:dyDescent="0.25">
      <c r="A1236" s="79" t="s">
        <v>2117</v>
      </c>
      <c r="B1236" s="79" t="s">
        <v>2118</v>
      </c>
      <c r="C1236" s="80" t="s">
        <v>588</v>
      </c>
      <c r="D1236" s="80" t="s">
        <v>459</v>
      </c>
      <c r="E1236" s="124">
        <v>41000</v>
      </c>
      <c r="F1236" s="76"/>
      <c r="G1236" s="80" t="s">
        <v>59</v>
      </c>
    </row>
    <row r="1237" spans="1:7" ht="15.75" x14ac:dyDescent="0.25">
      <c r="A1237" s="79" t="s">
        <v>6631</v>
      </c>
      <c r="B1237" s="79" t="s">
        <v>4690</v>
      </c>
      <c r="C1237" s="80" t="s">
        <v>588</v>
      </c>
      <c r="D1237" s="80" t="s">
        <v>459</v>
      </c>
      <c r="E1237" s="124">
        <v>41000</v>
      </c>
      <c r="F1237" s="76"/>
      <c r="G1237" s="80" t="s">
        <v>59</v>
      </c>
    </row>
    <row r="1238" spans="1:7" ht="15.75" x14ac:dyDescent="0.25">
      <c r="A1238" s="79" t="s">
        <v>1585</v>
      </c>
      <c r="B1238" s="79" t="s">
        <v>6632</v>
      </c>
      <c r="C1238" s="80" t="s">
        <v>6633</v>
      </c>
      <c r="D1238" s="80" t="s">
        <v>4481</v>
      </c>
      <c r="E1238" s="124">
        <v>41000</v>
      </c>
      <c r="F1238" s="76"/>
      <c r="G1238" s="80" t="s">
        <v>59</v>
      </c>
    </row>
    <row r="1239" spans="1:7" ht="15.75" x14ac:dyDescent="0.25">
      <c r="A1239" s="79" t="s">
        <v>130</v>
      </c>
      <c r="B1239" s="79" t="s">
        <v>6134</v>
      </c>
      <c r="C1239" s="80" t="s">
        <v>1654</v>
      </c>
      <c r="D1239" s="80" t="s">
        <v>53</v>
      </c>
      <c r="E1239" s="124">
        <v>40926</v>
      </c>
      <c r="F1239" s="76"/>
      <c r="G1239" s="80" t="s">
        <v>14</v>
      </c>
    </row>
    <row r="1240" spans="1:7" ht="15.75" x14ac:dyDescent="0.25">
      <c r="A1240" s="79" t="s">
        <v>1778</v>
      </c>
      <c r="B1240" s="79" t="s">
        <v>6634</v>
      </c>
      <c r="C1240" s="80" t="s">
        <v>1654</v>
      </c>
      <c r="D1240" s="80" t="s">
        <v>53</v>
      </c>
      <c r="E1240" s="124">
        <v>40926</v>
      </c>
      <c r="F1240" s="76"/>
      <c r="G1240" s="80" t="s">
        <v>14</v>
      </c>
    </row>
    <row r="1241" spans="1:7" ht="15.75" x14ac:dyDescent="0.25">
      <c r="A1241" s="79" t="s">
        <v>2213</v>
      </c>
      <c r="B1241" s="79" t="s">
        <v>6635</v>
      </c>
      <c r="C1241" s="80" t="s">
        <v>1654</v>
      </c>
      <c r="D1241" s="80" t="s">
        <v>53</v>
      </c>
      <c r="E1241" s="124">
        <v>40926</v>
      </c>
      <c r="F1241" s="80"/>
      <c r="G1241" s="80" t="s">
        <v>14</v>
      </c>
    </row>
    <row r="1242" spans="1:7" ht="15.75" x14ac:dyDescent="0.25">
      <c r="A1242" s="79" t="s">
        <v>2055</v>
      </c>
      <c r="B1242" s="79" t="s">
        <v>6636</v>
      </c>
      <c r="C1242" s="80" t="s">
        <v>588</v>
      </c>
      <c r="D1242" s="80" t="s">
        <v>535</v>
      </c>
      <c r="E1242" s="124">
        <v>40917</v>
      </c>
      <c r="F1242" s="76"/>
      <c r="G1242" s="80" t="s">
        <v>59</v>
      </c>
    </row>
    <row r="1243" spans="1:7" ht="15.75" x14ac:dyDescent="0.25">
      <c r="A1243" s="79" t="s">
        <v>2163</v>
      </c>
      <c r="B1243" s="79" t="s">
        <v>6220</v>
      </c>
      <c r="C1243" s="80" t="s">
        <v>588</v>
      </c>
      <c r="D1243" s="80" t="s">
        <v>916</v>
      </c>
      <c r="E1243" s="124">
        <v>40746</v>
      </c>
      <c r="F1243" s="76"/>
      <c r="G1243" s="80" t="s">
        <v>59</v>
      </c>
    </row>
    <row r="1244" spans="1:7" ht="15.75" x14ac:dyDescent="0.25">
      <c r="A1244" s="79" t="s">
        <v>2172</v>
      </c>
      <c r="B1244" s="79" t="s">
        <v>6637</v>
      </c>
      <c r="C1244" s="80" t="s">
        <v>588</v>
      </c>
      <c r="D1244" s="80" t="s">
        <v>916</v>
      </c>
      <c r="E1244" s="124">
        <v>40744</v>
      </c>
      <c r="F1244" s="76"/>
      <c r="G1244" s="80" t="s">
        <v>59</v>
      </c>
    </row>
    <row r="1245" spans="1:7" ht="15.75" x14ac:dyDescent="0.25">
      <c r="A1245" s="79" t="s">
        <v>420</v>
      </c>
      <c r="B1245" s="79" t="s">
        <v>6638</v>
      </c>
      <c r="C1245" s="80" t="s">
        <v>4050</v>
      </c>
      <c r="D1245" s="80" t="s">
        <v>4652</v>
      </c>
      <c r="E1245" s="124">
        <v>40724</v>
      </c>
      <c r="F1245" s="76"/>
      <c r="G1245" s="80" t="s">
        <v>14</v>
      </c>
    </row>
    <row r="1246" spans="1:7" ht="15.75" x14ac:dyDescent="0.25">
      <c r="A1246" s="79" t="s">
        <v>1786</v>
      </c>
      <c r="B1246" s="79" t="s">
        <v>6639</v>
      </c>
      <c r="C1246" s="80" t="s">
        <v>1654</v>
      </c>
      <c r="D1246" s="80" t="s">
        <v>53</v>
      </c>
      <c r="E1246" s="124">
        <v>40724</v>
      </c>
      <c r="F1246" s="76"/>
      <c r="G1246" s="80" t="s">
        <v>14</v>
      </c>
    </row>
    <row r="1247" spans="1:7" ht="15.75" x14ac:dyDescent="0.25">
      <c r="A1247" s="79" t="s">
        <v>2031</v>
      </c>
      <c r="B1247" s="79" t="s">
        <v>6640</v>
      </c>
      <c r="C1247" s="80" t="s">
        <v>1654</v>
      </c>
      <c r="D1247" s="80" t="s">
        <v>53</v>
      </c>
      <c r="E1247" s="124">
        <v>40724</v>
      </c>
      <c r="F1247" s="76"/>
      <c r="G1247" s="80" t="s">
        <v>14</v>
      </c>
    </row>
    <row r="1248" spans="1:7" ht="15.75" x14ac:dyDescent="0.25">
      <c r="A1248" s="79" t="s">
        <v>3185</v>
      </c>
      <c r="B1248" s="79" t="s">
        <v>6551</v>
      </c>
      <c r="C1248" s="80" t="s">
        <v>1654</v>
      </c>
      <c r="D1248" s="80" t="s">
        <v>53</v>
      </c>
      <c r="E1248" s="124">
        <v>40724</v>
      </c>
      <c r="F1248" s="76"/>
      <c r="G1248" s="80" t="s">
        <v>14</v>
      </c>
    </row>
    <row r="1249" spans="1:7" ht="15.75" x14ac:dyDescent="0.25">
      <c r="A1249" s="79" t="s">
        <v>1388</v>
      </c>
      <c r="B1249" s="79" t="s">
        <v>6641</v>
      </c>
      <c r="C1249" s="80" t="s">
        <v>1654</v>
      </c>
      <c r="D1249" s="80" t="s">
        <v>53</v>
      </c>
      <c r="E1249" s="124">
        <v>40724</v>
      </c>
      <c r="F1249" s="76"/>
      <c r="G1249" s="80" t="s">
        <v>14</v>
      </c>
    </row>
    <row r="1250" spans="1:7" ht="15.75" x14ac:dyDescent="0.25">
      <c r="A1250" s="79" t="s">
        <v>464</v>
      </c>
      <c r="B1250" s="79" t="s">
        <v>6642</v>
      </c>
      <c r="C1250" s="80" t="s">
        <v>1654</v>
      </c>
      <c r="D1250" s="80" t="s">
        <v>53</v>
      </c>
      <c r="E1250" s="124">
        <v>40724</v>
      </c>
      <c r="F1250" s="76"/>
      <c r="G1250" s="80" t="s">
        <v>14</v>
      </c>
    </row>
    <row r="1251" spans="1:7" ht="15.75" x14ac:dyDescent="0.25">
      <c r="A1251" s="79" t="s">
        <v>2158</v>
      </c>
      <c r="B1251" s="79" t="s">
        <v>6643</v>
      </c>
      <c r="C1251" s="80" t="s">
        <v>1654</v>
      </c>
      <c r="D1251" s="80" t="s">
        <v>53</v>
      </c>
      <c r="E1251" s="124">
        <v>40724</v>
      </c>
      <c r="F1251" s="76"/>
      <c r="G1251" s="80" t="s">
        <v>14</v>
      </c>
    </row>
    <row r="1252" spans="1:7" ht="15.75" x14ac:dyDescent="0.25">
      <c r="A1252" s="79" t="s">
        <v>2337</v>
      </c>
      <c r="B1252" s="79" t="s">
        <v>6557</v>
      </c>
      <c r="C1252" s="80" t="s">
        <v>2338</v>
      </c>
      <c r="D1252" s="80" t="s">
        <v>96</v>
      </c>
      <c r="E1252" s="124">
        <v>40724</v>
      </c>
      <c r="F1252" s="76"/>
      <c r="G1252" s="80" t="s">
        <v>14</v>
      </c>
    </row>
    <row r="1253" spans="1:7" ht="15.75" x14ac:dyDescent="0.25">
      <c r="A1253" s="79" t="s">
        <v>1667</v>
      </c>
      <c r="B1253" s="79" t="s">
        <v>6644</v>
      </c>
      <c r="C1253" s="80" t="s">
        <v>6645</v>
      </c>
      <c r="D1253" s="80" t="s">
        <v>570</v>
      </c>
      <c r="E1253" s="124">
        <v>40724</v>
      </c>
      <c r="F1253" s="76"/>
      <c r="G1253" s="80" t="s">
        <v>14</v>
      </c>
    </row>
    <row r="1254" spans="1:7" ht="15.75" x14ac:dyDescent="0.25">
      <c r="A1254" s="79" t="s">
        <v>1930</v>
      </c>
      <c r="B1254" s="79" t="s">
        <v>6646</v>
      </c>
      <c r="C1254" s="80" t="s">
        <v>782</v>
      </c>
      <c r="D1254" s="80" t="s">
        <v>5668</v>
      </c>
      <c r="E1254" s="124">
        <v>40640</v>
      </c>
      <c r="F1254" s="76"/>
      <c r="G1254" s="80" t="s">
        <v>59</v>
      </c>
    </row>
    <row r="1255" spans="1:7" ht="15.75" x14ac:dyDescent="0.25">
      <c r="A1255" s="79" t="s">
        <v>4473</v>
      </c>
      <c r="B1255" s="79" t="s">
        <v>6647</v>
      </c>
      <c r="C1255" s="80" t="s">
        <v>6648</v>
      </c>
      <c r="D1255" s="80" t="s">
        <v>120</v>
      </c>
      <c r="E1255" s="124">
        <v>40609</v>
      </c>
      <c r="F1255" s="76"/>
      <c r="G1255" s="80" t="s">
        <v>14</v>
      </c>
    </row>
    <row r="1256" spans="1:7" ht="15.75" x14ac:dyDescent="0.25">
      <c r="A1256" s="79" t="s">
        <v>1756</v>
      </c>
      <c r="B1256" s="79" t="s">
        <v>1183</v>
      </c>
      <c r="C1256" s="80" t="s">
        <v>588</v>
      </c>
      <c r="D1256" s="80" t="s">
        <v>205</v>
      </c>
      <c r="E1256" s="124">
        <v>40590</v>
      </c>
      <c r="F1256" s="76"/>
      <c r="G1256" s="80" t="s">
        <v>59</v>
      </c>
    </row>
    <row r="1257" spans="1:7" ht="15.75" x14ac:dyDescent="0.25">
      <c r="A1257" s="86" t="s">
        <v>2939</v>
      </c>
      <c r="B1257" s="86" t="s">
        <v>6104</v>
      </c>
      <c r="C1257" s="76" t="s">
        <v>6649</v>
      </c>
      <c r="D1257" s="76" t="s">
        <v>5365</v>
      </c>
      <c r="E1257" s="125">
        <v>40576</v>
      </c>
      <c r="F1257" s="76"/>
      <c r="G1257" s="76" t="s">
        <v>14</v>
      </c>
    </row>
    <row r="1258" spans="1:7" ht="15.75" x14ac:dyDescent="0.25">
      <c r="A1258" s="79" t="s">
        <v>6650</v>
      </c>
      <c r="B1258" s="79" t="s">
        <v>6651</v>
      </c>
      <c r="C1258" s="80" t="s">
        <v>588</v>
      </c>
      <c r="D1258" s="80" t="s">
        <v>3871</v>
      </c>
      <c r="E1258" s="124">
        <v>40575</v>
      </c>
      <c r="F1258" s="76"/>
      <c r="G1258" s="80" t="s">
        <v>59</v>
      </c>
    </row>
    <row r="1259" spans="1:7" ht="15.75" x14ac:dyDescent="0.25">
      <c r="A1259" s="79" t="s">
        <v>1136</v>
      </c>
      <c r="B1259" s="79" t="s">
        <v>6652</v>
      </c>
      <c r="C1259" s="80" t="s">
        <v>782</v>
      </c>
      <c r="D1259" s="80" t="s">
        <v>302</v>
      </c>
      <c r="E1259" s="124">
        <v>40560</v>
      </c>
      <c r="F1259" s="76"/>
      <c r="G1259" s="80" t="s">
        <v>59</v>
      </c>
    </row>
    <row r="1260" spans="1:7" ht="15.75" x14ac:dyDescent="0.25">
      <c r="A1260" s="79" t="s">
        <v>2087</v>
      </c>
      <c r="B1260" s="79" t="s">
        <v>5676</v>
      </c>
      <c r="C1260" s="80" t="s">
        <v>588</v>
      </c>
      <c r="D1260" s="80" t="s">
        <v>297</v>
      </c>
      <c r="E1260" s="124">
        <v>40526</v>
      </c>
      <c r="F1260" s="76"/>
      <c r="G1260" s="80" t="s">
        <v>59</v>
      </c>
    </row>
    <row r="1261" spans="1:7" ht="15.75" x14ac:dyDescent="0.25">
      <c r="A1261" s="79" t="s">
        <v>2916</v>
      </c>
      <c r="B1261" s="79" t="s">
        <v>6653</v>
      </c>
      <c r="C1261" s="80" t="s">
        <v>2917</v>
      </c>
      <c r="D1261" s="80" t="s">
        <v>789</v>
      </c>
      <c r="E1261" s="124">
        <v>40500</v>
      </c>
      <c r="F1261" s="76"/>
      <c r="G1261" s="80" t="s">
        <v>14</v>
      </c>
    </row>
    <row r="1262" spans="1:7" ht="15.75" x14ac:dyDescent="0.25">
      <c r="A1262" s="79" t="s">
        <v>3762</v>
      </c>
      <c r="B1262" s="79" t="s">
        <v>6654</v>
      </c>
      <c r="C1262" s="80" t="s">
        <v>588</v>
      </c>
      <c r="D1262" s="80" t="s">
        <v>297</v>
      </c>
      <c r="E1262" s="124">
        <v>40475</v>
      </c>
      <c r="F1262" s="76"/>
      <c r="G1262" s="80" t="s">
        <v>59</v>
      </c>
    </row>
    <row r="1263" spans="1:7" ht="15.75" x14ac:dyDescent="0.25">
      <c r="A1263" s="79" t="s">
        <v>2226</v>
      </c>
      <c r="B1263" s="79" t="s">
        <v>6172</v>
      </c>
      <c r="C1263" s="80" t="s">
        <v>588</v>
      </c>
      <c r="D1263" s="80" t="s">
        <v>916</v>
      </c>
      <c r="E1263" s="124">
        <v>40415</v>
      </c>
      <c r="F1263" s="76"/>
      <c r="G1263" s="80" t="s">
        <v>59</v>
      </c>
    </row>
    <row r="1264" spans="1:7" ht="15.75" x14ac:dyDescent="0.25">
      <c r="A1264" s="79" t="s">
        <v>3274</v>
      </c>
      <c r="B1264" s="79" t="s">
        <v>6015</v>
      </c>
      <c r="C1264" s="80" t="s">
        <v>2201</v>
      </c>
      <c r="D1264" s="80" t="s">
        <v>5573</v>
      </c>
      <c r="E1264" s="124">
        <v>40400</v>
      </c>
      <c r="F1264" s="76"/>
      <c r="G1264" s="80" t="s">
        <v>14</v>
      </c>
    </row>
    <row r="1265" spans="1:7" ht="15.75" x14ac:dyDescent="0.25">
      <c r="A1265" s="79" t="s">
        <v>1503</v>
      </c>
      <c r="B1265" s="79" t="s">
        <v>5725</v>
      </c>
      <c r="C1265" s="80" t="s">
        <v>6655</v>
      </c>
      <c r="D1265" s="80" t="s">
        <v>240</v>
      </c>
      <c r="E1265" s="124">
        <v>40400</v>
      </c>
      <c r="F1265" s="76"/>
      <c r="G1265" s="80" t="s">
        <v>14</v>
      </c>
    </row>
    <row r="1266" spans="1:7" ht="15.75" x14ac:dyDescent="0.25">
      <c r="A1266" s="79" t="s">
        <v>1814</v>
      </c>
      <c r="B1266" s="79" t="s">
        <v>6656</v>
      </c>
      <c r="C1266" s="80" t="s">
        <v>1816</v>
      </c>
      <c r="D1266" s="80" t="s">
        <v>240</v>
      </c>
      <c r="E1266" s="124">
        <v>40400</v>
      </c>
      <c r="F1266" s="76"/>
      <c r="G1266" s="80" t="s">
        <v>14</v>
      </c>
    </row>
    <row r="1267" spans="1:7" ht="15.75" x14ac:dyDescent="0.25">
      <c r="A1267" s="79" t="s">
        <v>4382</v>
      </c>
      <c r="B1267" s="79" t="s">
        <v>6657</v>
      </c>
      <c r="C1267" s="80" t="s">
        <v>1865</v>
      </c>
      <c r="D1267" s="80" t="s">
        <v>178</v>
      </c>
      <c r="E1267" s="124">
        <v>40400</v>
      </c>
      <c r="F1267" s="76"/>
      <c r="G1267" s="80" t="s">
        <v>14</v>
      </c>
    </row>
    <row r="1268" spans="1:7" ht="15.75" x14ac:dyDescent="0.25">
      <c r="A1268" s="79" t="s">
        <v>848</v>
      </c>
      <c r="B1268" s="79" t="s">
        <v>2885</v>
      </c>
      <c r="C1268" s="80" t="s">
        <v>2886</v>
      </c>
      <c r="D1268" s="80" t="s">
        <v>211</v>
      </c>
      <c r="E1268" s="124">
        <v>40400</v>
      </c>
      <c r="F1268" s="76"/>
      <c r="G1268" s="80" t="s">
        <v>14</v>
      </c>
    </row>
    <row r="1269" spans="1:7" ht="15.75" x14ac:dyDescent="0.25">
      <c r="A1269" s="79" t="s">
        <v>1157</v>
      </c>
      <c r="B1269" s="79" t="s">
        <v>6658</v>
      </c>
      <c r="C1269" s="80" t="s">
        <v>6659</v>
      </c>
      <c r="D1269" s="80" t="s">
        <v>5566</v>
      </c>
      <c r="E1269" s="124">
        <v>40400</v>
      </c>
      <c r="F1269" s="76"/>
      <c r="G1269" s="80" t="s">
        <v>14</v>
      </c>
    </row>
    <row r="1270" spans="1:7" ht="15.75" x14ac:dyDescent="0.25">
      <c r="A1270" s="79" t="s">
        <v>6660</v>
      </c>
      <c r="B1270" s="79" t="s">
        <v>6661</v>
      </c>
      <c r="C1270" s="80" t="s">
        <v>588</v>
      </c>
      <c r="D1270" s="80" t="s">
        <v>916</v>
      </c>
      <c r="E1270" s="124">
        <v>40290</v>
      </c>
      <c r="F1270" s="76"/>
      <c r="G1270" s="80" t="s">
        <v>59</v>
      </c>
    </row>
    <row r="1271" spans="1:7" ht="15.75" x14ac:dyDescent="0.25">
      <c r="A1271" s="79" t="s">
        <v>1958</v>
      </c>
      <c r="B1271" s="79" t="s">
        <v>6091</v>
      </c>
      <c r="C1271" s="80" t="s">
        <v>588</v>
      </c>
      <c r="D1271" s="80" t="s">
        <v>501</v>
      </c>
      <c r="E1271" s="124">
        <v>40268</v>
      </c>
      <c r="F1271" s="76"/>
      <c r="G1271" s="80" t="s">
        <v>59</v>
      </c>
    </row>
    <row r="1272" spans="1:7" ht="15.75" x14ac:dyDescent="0.25">
      <c r="A1272" s="79" t="s">
        <v>2876</v>
      </c>
      <c r="B1272" s="79" t="s">
        <v>6662</v>
      </c>
      <c r="C1272" s="80" t="s">
        <v>588</v>
      </c>
      <c r="D1272" s="80" t="s">
        <v>625</v>
      </c>
      <c r="E1272" s="124">
        <v>40211</v>
      </c>
      <c r="F1272" s="76"/>
      <c r="G1272" s="80" t="s">
        <v>59</v>
      </c>
    </row>
    <row r="1273" spans="1:7" ht="15.75" x14ac:dyDescent="0.25">
      <c r="A1273" s="79" t="s">
        <v>2169</v>
      </c>
      <c r="B1273" s="79" t="s">
        <v>5419</v>
      </c>
      <c r="C1273" s="80" t="s">
        <v>588</v>
      </c>
      <c r="D1273" s="80" t="s">
        <v>1322</v>
      </c>
      <c r="E1273" s="124">
        <v>40173</v>
      </c>
      <c r="F1273" s="76"/>
      <c r="G1273" s="80" t="s">
        <v>59</v>
      </c>
    </row>
    <row r="1274" spans="1:7" ht="15.75" x14ac:dyDescent="0.25">
      <c r="A1274" s="79" t="s">
        <v>209</v>
      </c>
      <c r="B1274" s="79" t="s">
        <v>6663</v>
      </c>
      <c r="C1274" s="80" t="s">
        <v>588</v>
      </c>
      <c r="D1274" s="80" t="s">
        <v>5668</v>
      </c>
      <c r="E1274" s="124">
        <v>40154</v>
      </c>
      <c r="F1274" s="76"/>
      <c r="G1274" s="80" t="s">
        <v>59</v>
      </c>
    </row>
    <row r="1275" spans="1:7" ht="15.75" x14ac:dyDescent="0.25">
      <c r="A1275" s="79" t="s">
        <v>1532</v>
      </c>
      <c r="B1275" s="79" t="s">
        <v>6444</v>
      </c>
      <c r="C1275" s="80" t="s">
        <v>2085</v>
      </c>
      <c r="D1275" s="80" t="s">
        <v>1534</v>
      </c>
      <c r="E1275" s="124">
        <v>40148</v>
      </c>
      <c r="F1275" s="76"/>
      <c r="G1275" s="80" t="s">
        <v>14</v>
      </c>
    </row>
    <row r="1276" spans="1:7" ht="15.75" x14ac:dyDescent="0.25">
      <c r="A1276" s="79" t="s">
        <v>2239</v>
      </c>
      <c r="B1276" s="79" t="s">
        <v>6664</v>
      </c>
      <c r="C1276" s="80" t="s">
        <v>588</v>
      </c>
      <c r="D1276" s="80" t="s">
        <v>916</v>
      </c>
      <c r="E1276" s="124">
        <v>40136</v>
      </c>
      <c r="F1276" s="80"/>
      <c r="G1276" s="80" t="s">
        <v>59</v>
      </c>
    </row>
    <row r="1277" spans="1:7" ht="15.75" x14ac:dyDescent="0.25">
      <c r="A1277" s="79" t="s">
        <v>4138</v>
      </c>
      <c r="B1277" s="79" t="s">
        <v>6597</v>
      </c>
      <c r="C1277" s="80" t="s">
        <v>2085</v>
      </c>
      <c r="D1277" s="80" t="s">
        <v>116</v>
      </c>
      <c r="E1277" s="124">
        <v>40097</v>
      </c>
      <c r="F1277" s="76"/>
      <c r="G1277" s="80" t="s">
        <v>14</v>
      </c>
    </row>
    <row r="1278" spans="1:7" ht="15.75" x14ac:dyDescent="0.25">
      <c r="A1278" s="79" t="s">
        <v>4120</v>
      </c>
      <c r="B1278" s="79" t="s">
        <v>5991</v>
      </c>
      <c r="C1278" s="80" t="s">
        <v>588</v>
      </c>
      <c r="D1278" s="80" t="s">
        <v>211</v>
      </c>
      <c r="E1278" s="124">
        <v>40093</v>
      </c>
      <c r="F1278" s="76"/>
      <c r="G1278" s="80" t="s">
        <v>59</v>
      </c>
    </row>
    <row r="1279" spans="1:7" ht="15.75" x14ac:dyDescent="0.25">
      <c r="A1279" s="79" t="s">
        <v>4119</v>
      </c>
      <c r="B1279" s="79" t="s">
        <v>6665</v>
      </c>
      <c r="C1279" s="80" t="s">
        <v>588</v>
      </c>
      <c r="D1279" s="80" t="s">
        <v>297</v>
      </c>
      <c r="E1279" s="124">
        <v>40080</v>
      </c>
      <c r="F1279" s="119">
        <v>1200</v>
      </c>
      <c r="G1279" s="80" t="s">
        <v>59</v>
      </c>
    </row>
    <row r="1280" spans="1:7" ht="15.75" x14ac:dyDescent="0.25">
      <c r="A1280" s="79" t="s">
        <v>2170</v>
      </c>
      <c r="B1280" s="79" t="s">
        <v>6295</v>
      </c>
      <c r="C1280" s="80" t="s">
        <v>588</v>
      </c>
      <c r="D1280" s="80" t="s">
        <v>297</v>
      </c>
      <c r="E1280" s="124">
        <v>40070</v>
      </c>
      <c r="F1280" s="80"/>
      <c r="G1280" s="80" t="s">
        <v>59</v>
      </c>
    </row>
    <row r="1281" spans="1:7" ht="15.75" x14ac:dyDescent="0.25">
      <c r="A1281" s="79" t="s">
        <v>5225</v>
      </c>
      <c r="B1281" s="79" t="s">
        <v>6666</v>
      </c>
      <c r="C1281" s="80" t="s">
        <v>2491</v>
      </c>
      <c r="D1281" s="80" t="s">
        <v>5774</v>
      </c>
      <c r="E1281" s="124">
        <v>40053</v>
      </c>
      <c r="F1281" s="76"/>
      <c r="G1281" s="80" t="s">
        <v>14</v>
      </c>
    </row>
    <row r="1282" spans="1:7" ht="15.75" x14ac:dyDescent="0.25">
      <c r="A1282" s="79" t="s">
        <v>2086</v>
      </c>
      <c r="B1282" s="79" t="s">
        <v>6667</v>
      </c>
      <c r="C1282" s="80" t="s">
        <v>588</v>
      </c>
      <c r="D1282" s="80" t="s">
        <v>270</v>
      </c>
      <c r="E1282" s="124">
        <v>40000</v>
      </c>
      <c r="F1282" s="76"/>
      <c r="G1282" s="80" t="s">
        <v>59</v>
      </c>
    </row>
    <row r="1283" spans="1:7" ht="15.75" x14ac:dyDescent="0.25">
      <c r="A1283" s="79" t="s">
        <v>2883</v>
      </c>
      <c r="B1283" s="79" t="s">
        <v>6668</v>
      </c>
      <c r="C1283" s="80" t="s">
        <v>588</v>
      </c>
      <c r="D1283" s="80" t="s">
        <v>490</v>
      </c>
      <c r="E1283" s="124">
        <v>40000</v>
      </c>
      <c r="F1283" s="76"/>
      <c r="G1283" s="80" t="s">
        <v>59</v>
      </c>
    </row>
    <row r="1284" spans="1:7" ht="15.75" x14ac:dyDescent="0.25">
      <c r="A1284" s="79" t="s">
        <v>2889</v>
      </c>
      <c r="B1284" s="79" t="s">
        <v>6669</v>
      </c>
      <c r="C1284" s="80" t="s">
        <v>588</v>
      </c>
      <c r="D1284" s="80" t="s">
        <v>490</v>
      </c>
      <c r="E1284" s="124">
        <v>40000</v>
      </c>
      <c r="F1284" s="76"/>
      <c r="G1284" s="80" t="s">
        <v>59</v>
      </c>
    </row>
    <row r="1285" spans="1:7" ht="15.75" x14ac:dyDescent="0.25">
      <c r="A1285" s="79" t="s">
        <v>1136</v>
      </c>
      <c r="B1285" s="79" t="s">
        <v>6066</v>
      </c>
      <c r="C1285" s="80" t="s">
        <v>588</v>
      </c>
      <c r="D1285" s="80" t="s">
        <v>1050</v>
      </c>
      <c r="E1285" s="124">
        <v>40000</v>
      </c>
      <c r="F1285" s="119">
        <v>1125</v>
      </c>
      <c r="G1285" s="80" t="s">
        <v>59</v>
      </c>
    </row>
    <row r="1286" spans="1:7" ht="15.75" x14ac:dyDescent="0.25">
      <c r="A1286" s="79" t="s">
        <v>2270</v>
      </c>
      <c r="B1286" s="79" t="s">
        <v>6670</v>
      </c>
      <c r="C1286" s="80" t="s">
        <v>588</v>
      </c>
      <c r="D1286" s="80" t="s">
        <v>1322</v>
      </c>
      <c r="E1286" s="124">
        <v>40000</v>
      </c>
      <c r="F1286" s="76"/>
      <c r="G1286" s="80" t="s">
        <v>59</v>
      </c>
    </row>
    <row r="1287" spans="1:7" ht="15.75" x14ac:dyDescent="0.25">
      <c r="A1287" s="79" t="s">
        <v>6522</v>
      </c>
      <c r="B1287" s="79" t="s">
        <v>6671</v>
      </c>
      <c r="C1287" s="80" t="s">
        <v>588</v>
      </c>
      <c r="D1287" s="80" t="s">
        <v>766</v>
      </c>
      <c r="E1287" s="124">
        <v>40000</v>
      </c>
      <c r="F1287" s="80"/>
      <c r="G1287" s="80" t="s">
        <v>59</v>
      </c>
    </row>
    <row r="1288" spans="1:7" ht="15.75" x14ac:dyDescent="0.25">
      <c r="A1288" s="79" t="s">
        <v>2331</v>
      </c>
      <c r="B1288" s="79" t="s">
        <v>6121</v>
      </c>
      <c r="C1288" s="80" t="s">
        <v>588</v>
      </c>
      <c r="D1288" s="80" t="s">
        <v>607</v>
      </c>
      <c r="E1288" s="124">
        <v>40000</v>
      </c>
      <c r="F1288" s="76"/>
      <c r="G1288" s="80" t="s">
        <v>59</v>
      </c>
    </row>
    <row r="1289" spans="1:7" ht="15.75" x14ac:dyDescent="0.25">
      <c r="A1289" s="79" t="s">
        <v>2072</v>
      </c>
      <c r="B1289" s="79" t="s">
        <v>6672</v>
      </c>
      <c r="C1289" s="80" t="s">
        <v>588</v>
      </c>
      <c r="D1289" s="80" t="s">
        <v>625</v>
      </c>
      <c r="E1289" s="124">
        <v>40000</v>
      </c>
      <c r="F1289" s="76"/>
      <c r="G1289" s="80" t="s">
        <v>59</v>
      </c>
    </row>
    <row r="1290" spans="1:7" ht="15.75" x14ac:dyDescent="0.25">
      <c r="A1290" s="79" t="s">
        <v>2217</v>
      </c>
      <c r="B1290" s="79" t="s">
        <v>6673</v>
      </c>
      <c r="C1290" s="80" t="s">
        <v>588</v>
      </c>
      <c r="D1290" s="80" t="s">
        <v>459</v>
      </c>
      <c r="E1290" s="124">
        <v>40000</v>
      </c>
      <c r="F1290" s="76"/>
      <c r="G1290" s="80" t="s">
        <v>59</v>
      </c>
    </row>
    <row r="1291" spans="1:7" ht="15.75" x14ac:dyDescent="0.25">
      <c r="A1291" s="79" t="s">
        <v>5250</v>
      </c>
      <c r="B1291" s="79" t="s">
        <v>6625</v>
      </c>
      <c r="C1291" s="80" t="s">
        <v>588</v>
      </c>
      <c r="D1291" s="80" t="s">
        <v>459</v>
      </c>
      <c r="E1291" s="124">
        <v>40000</v>
      </c>
      <c r="F1291" s="76"/>
      <c r="G1291" s="80" t="s">
        <v>59</v>
      </c>
    </row>
    <row r="1292" spans="1:7" ht="15.75" x14ac:dyDescent="0.25">
      <c r="A1292" s="79" t="s">
        <v>6674</v>
      </c>
      <c r="B1292" s="79" t="s">
        <v>6675</v>
      </c>
      <c r="C1292" s="80" t="s">
        <v>588</v>
      </c>
      <c r="D1292" s="80" t="s">
        <v>5703</v>
      </c>
      <c r="E1292" s="124">
        <v>40000</v>
      </c>
      <c r="F1292" s="80"/>
      <c r="G1292" s="80" t="s">
        <v>59</v>
      </c>
    </row>
    <row r="1293" spans="1:7" ht="15.75" x14ac:dyDescent="0.25">
      <c r="A1293" s="79" t="s">
        <v>3252</v>
      </c>
      <c r="B1293" s="79" t="s">
        <v>2617</v>
      </c>
      <c r="C1293" s="80" t="s">
        <v>588</v>
      </c>
      <c r="D1293" s="80" t="s">
        <v>5559</v>
      </c>
      <c r="E1293" s="124">
        <v>40000</v>
      </c>
      <c r="F1293" s="76"/>
      <c r="G1293" s="80" t="s">
        <v>59</v>
      </c>
    </row>
    <row r="1294" spans="1:7" ht="15.75" x14ac:dyDescent="0.25">
      <c r="A1294" s="79" t="s">
        <v>5246</v>
      </c>
      <c r="B1294" s="79" t="s">
        <v>6676</v>
      </c>
      <c r="C1294" s="80" t="s">
        <v>588</v>
      </c>
      <c r="D1294" s="80" t="s">
        <v>535</v>
      </c>
      <c r="E1294" s="124">
        <v>40000</v>
      </c>
      <c r="F1294" s="76"/>
      <c r="G1294" s="80" t="s">
        <v>59</v>
      </c>
    </row>
    <row r="1295" spans="1:7" ht="15.75" x14ac:dyDescent="0.25">
      <c r="A1295" s="79" t="s">
        <v>1423</v>
      </c>
      <c r="B1295" s="79" t="s">
        <v>6677</v>
      </c>
      <c r="C1295" s="80" t="s">
        <v>588</v>
      </c>
      <c r="D1295" s="80" t="s">
        <v>535</v>
      </c>
      <c r="E1295" s="124">
        <v>40000</v>
      </c>
      <c r="F1295" s="76"/>
      <c r="G1295" s="80" t="s">
        <v>59</v>
      </c>
    </row>
    <row r="1296" spans="1:7" ht="15.75" x14ac:dyDescent="0.25">
      <c r="A1296" s="79" t="s">
        <v>4121</v>
      </c>
      <c r="B1296" s="79" t="s">
        <v>6678</v>
      </c>
      <c r="C1296" s="80" t="s">
        <v>588</v>
      </c>
      <c r="D1296" s="80" t="s">
        <v>535</v>
      </c>
      <c r="E1296" s="124">
        <v>40000</v>
      </c>
      <c r="F1296" s="76"/>
      <c r="G1296" s="80" t="s">
        <v>59</v>
      </c>
    </row>
    <row r="1297" spans="1:7" ht="15.75" x14ac:dyDescent="0.25">
      <c r="A1297" s="79" t="s">
        <v>6679</v>
      </c>
      <c r="B1297" s="79" t="s">
        <v>6680</v>
      </c>
      <c r="C1297" s="80" t="s">
        <v>588</v>
      </c>
      <c r="D1297" s="80" t="s">
        <v>527</v>
      </c>
      <c r="E1297" s="124">
        <v>40000</v>
      </c>
      <c r="F1297" s="76"/>
      <c r="G1297" s="80" t="s">
        <v>59</v>
      </c>
    </row>
    <row r="1298" spans="1:7" ht="15.75" x14ac:dyDescent="0.25">
      <c r="A1298" s="79" t="s">
        <v>986</v>
      </c>
      <c r="B1298" s="79" t="s">
        <v>6681</v>
      </c>
      <c r="C1298" s="80" t="s">
        <v>2937</v>
      </c>
      <c r="D1298" s="80" t="s">
        <v>5044</v>
      </c>
      <c r="E1298" s="124">
        <v>39980</v>
      </c>
      <c r="F1298" s="76"/>
      <c r="G1298" s="80" t="s">
        <v>14</v>
      </c>
    </row>
    <row r="1299" spans="1:7" ht="15.75" x14ac:dyDescent="0.25">
      <c r="A1299" s="79" t="s">
        <v>6682</v>
      </c>
      <c r="B1299" s="79" t="s">
        <v>6683</v>
      </c>
      <c r="C1299" s="80" t="s">
        <v>588</v>
      </c>
      <c r="D1299" s="80" t="s">
        <v>916</v>
      </c>
      <c r="E1299" s="124">
        <v>39975</v>
      </c>
      <c r="F1299" s="76"/>
      <c r="G1299" s="80" t="s">
        <v>59</v>
      </c>
    </row>
    <row r="1300" spans="1:7" ht="15.75" x14ac:dyDescent="0.25">
      <c r="A1300" s="79" t="s">
        <v>2167</v>
      </c>
      <c r="B1300" s="79" t="s">
        <v>6238</v>
      </c>
      <c r="C1300" s="80" t="s">
        <v>588</v>
      </c>
      <c r="D1300" s="80" t="s">
        <v>603</v>
      </c>
      <c r="E1300" s="124">
        <v>39847</v>
      </c>
      <c r="F1300" s="76"/>
      <c r="G1300" s="80" t="s">
        <v>59</v>
      </c>
    </row>
    <row r="1301" spans="1:7" ht="15.75" x14ac:dyDescent="0.25">
      <c r="A1301" s="79" t="s">
        <v>2556</v>
      </c>
      <c r="B1301" s="79" t="s">
        <v>6684</v>
      </c>
      <c r="C1301" s="80" t="s">
        <v>2558</v>
      </c>
      <c r="D1301" s="80" t="s">
        <v>5774</v>
      </c>
      <c r="E1301" s="124">
        <v>39796</v>
      </c>
      <c r="F1301" s="80"/>
      <c r="G1301" s="80" t="s">
        <v>14</v>
      </c>
    </row>
    <row r="1302" spans="1:7" ht="15.75" x14ac:dyDescent="0.25">
      <c r="A1302" s="79" t="s">
        <v>2883</v>
      </c>
      <c r="B1302" s="79" t="s">
        <v>717</v>
      </c>
      <c r="C1302" s="80" t="s">
        <v>2887</v>
      </c>
      <c r="D1302" s="80" t="s">
        <v>706</v>
      </c>
      <c r="E1302" s="124">
        <v>39794</v>
      </c>
      <c r="F1302" s="80"/>
      <c r="G1302" s="80" t="s">
        <v>14</v>
      </c>
    </row>
    <row r="1303" spans="1:7" ht="15.75" x14ac:dyDescent="0.25">
      <c r="A1303" s="79" t="s">
        <v>6685</v>
      </c>
      <c r="B1303" s="79" t="s">
        <v>6686</v>
      </c>
      <c r="C1303" s="80" t="s">
        <v>6687</v>
      </c>
      <c r="D1303" s="80" t="s">
        <v>6688</v>
      </c>
      <c r="E1303" s="124">
        <v>39654</v>
      </c>
      <c r="F1303" s="76"/>
      <c r="G1303" s="80" t="s">
        <v>14</v>
      </c>
    </row>
    <row r="1304" spans="1:7" ht="15.75" x14ac:dyDescent="0.25">
      <c r="A1304" s="79" t="s">
        <v>5257</v>
      </c>
      <c r="B1304" s="79" t="s">
        <v>6689</v>
      </c>
      <c r="C1304" s="80" t="s">
        <v>588</v>
      </c>
      <c r="D1304" s="80" t="s">
        <v>297</v>
      </c>
      <c r="E1304" s="124">
        <v>39639</v>
      </c>
      <c r="F1304" s="76"/>
      <c r="G1304" s="80" t="s">
        <v>59</v>
      </c>
    </row>
    <row r="1305" spans="1:7" ht="15.75" x14ac:dyDescent="0.25">
      <c r="A1305" s="79" t="s">
        <v>2502</v>
      </c>
      <c r="B1305" s="79" t="s">
        <v>6690</v>
      </c>
      <c r="C1305" s="80" t="s">
        <v>588</v>
      </c>
      <c r="D1305" s="80" t="s">
        <v>297</v>
      </c>
      <c r="E1305" s="124">
        <v>39635</v>
      </c>
      <c r="F1305" s="76"/>
      <c r="G1305" s="80" t="s">
        <v>59</v>
      </c>
    </row>
    <row r="1306" spans="1:7" ht="15.75" x14ac:dyDescent="0.25">
      <c r="A1306" s="79" t="s">
        <v>3790</v>
      </c>
      <c r="B1306" s="79" t="s">
        <v>6691</v>
      </c>
      <c r="C1306" s="80" t="s">
        <v>588</v>
      </c>
      <c r="D1306" s="80" t="s">
        <v>916</v>
      </c>
      <c r="E1306" s="124">
        <v>39578</v>
      </c>
      <c r="F1306" s="76"/>
      <c r="G1306" s="80" t="s">
        <v>59</v>
      </c>
    </row>
    <row r="1307" spans="1:7" ht="15.75" x14ac:dyDescent="0.25">
      <c r="A1307" s="79" t="s">
        <v>989</v>
      </c>
      <c r="B1307" s="79" t="s">
        <v>6692</v>
      </c>
      <c r="C1307" s="80" t="s">
        <v>588</v>
      </c>
      <c r="D1307" s="80" t="s">
        <v>297</v>
      </c>
      <c r="E1307" s="124">
        <v>39554</v>
      </c>
      <c r="F1307" s="80"/>
      <c r="G1307" s="80" t="s">
        <v>59</v>
      </c>
    </row>
    <row r="1308" spans="1:7" ht="15.75" x14ac:dyDescent="0.25">
      <c r="A1308" s="79" t="s">
        <v>86</v>
      </c>
      <c r="B1308" s="79" t="s">
        <v>6693</v>
      </c>
      <c r="C1308" s="80" t="s">
        <v>6694</v>
      </c>
      <c r="D1308" s="80" t="s">
        <v>789</v>
      </c>
      <c r="E1308" s="124">
        <v>39533</v>
      </c>
      <c r="F1308" s="76"/>
      <c r="G1308" s="80" t="s">
        <v>14</v>
      </c>
    </row>
    <row r="1309" spans="1:7" ht="15.75" x14ac:dyDescent="0.25">
      <c r="A1309" s="79" t="s">
        <v>2458</v>
      </c>
      <c r="B1309" s="79" t="s">
        <v>307</v>
      </c>
      <c r="C1309" s="80" t="s">
        <v>588</v>
      </c>
      <c r="D1309" s="80" t="s">
        <v>297</v>
      </c>
      <c r="E1309" s="124">
        <v>39488</v>
      </c>
      <c r="F1309" s="76"/>
      <c r="G1309" s="80" t="s">
        <v>59</v>
      </c>
    </row>
    <row r="1310" spans="1:7" ht="15.75" x14ac:dyDescent="0.25">
      <c r="A1310" s="79" t="s">
        <v>4485</v>
      </c>
      <c r="B1310" s="79" t="s">
        <v>6695</v>
      </c>
      <c r="C1310" s="80" t="s">
        <v>588</v>
      </c>
      <c r="D1310" s="80" t="s">
        <v>916</v>
      </c>
      <c r="E1310" s="124">
        <v>39468</v>
      </c>
      <c r="F1310" s="76"/>
      <c r="G1310" s="80" t="s">
        <v>59</v>
      </c>
    </row>
    <row r="1311" spans="1:7" ht="15.75" x14ac:dyDescent="0.25">
      <c r="A1311" s="79" t="s">
        <v>6696</v>
      </c>
      <c r="B1311" s="79" t="s">
        <v>6172</v>
      </c>
      <c r="C1311" s="80" t="s">
        <v>588</v>
      </c>
      <c r="D1311" s="80" t="s">
        <v>508</v>
      </c>
      <c r="E1311" s="124">
        <v>39463</v>
      </c>
      <c r="F1311" s="76"/>
      <c r="G1311" s="80" t="s">
        <v>59</v>
      </c>
    </row>
    <row r="1312" spans="1:7" ht="15.75" x14ac:dyDescent="0.25">
      <c r="A1312" s="79" t="s">
        <v>209</v>
      </c>
      <c r="B1312" s="79" t="s">
        <v>6697</v>
      </c>
      <c r="C1312" s="80" t="s">
        <v>6698</v>
      </c>
      <c r="D1312" s="80" t="s">
        <v>570</v>
      </c>
      <c r="E1312" s="124">
        <v>39444</v>
      </c>
      <c r="F1312" s="76"/>
      <c r="G1312" s="76"/>
    </row>
    <row r="1313" spans="1:7" ht="15.75" x14ac:dyDescent="0.25">
      <c r="A1313" s="79" t="s">
        <v>2339</v>
      </c>
      <c r="B1313" s="79" t="s">
        <v>5776</v>
      </c>
      <c r="C1313" s="80" t="s">
        <v>588</v>
      </c>
      <c r="D1313" s="80" t="s">
        <v>2340</v>
      </c>
      <c r="E1313" s="124">
        <v>39393</v>
      </c>
      <c r="F1313" s="76"/>
      <c r="G1313" s="80" t="s">
        <v>59</v>
      </c>
    </row>
    <row r="1314" spans="1:7" ht="15.75" x14ac:dyDescent="0.25">
      <c r="A1314" s="79" t="s">
        <v>420</v>
      </c>
      <c r="B1314" s="79" t="s">
        <v>6699</v>
      </c>
      <c r="C1314" s="80" t="s">
        <v>4463</v>
      </c>
      <c r="D1314" s="80" t="s">
        <v>789</v>
      </c>
      <c r="E1314" s="124">
        <v>39390</v>
      </c>
      <c r="F1314" s="76"/>
      <c r="G1314" s="80" t="s">
        <v>14</v>
      </c>
    </row>
    <row r="1315" spans="1:7" ht="15.75" x14ac:dyDescent="0.25">
      <c r="A1315" s="79" t="s">
        <v>2949</v>
      </c>
      <c r="B1315" s="79" t="s">
        <v>5564</v>
      </c>
      <c r="C1315" s="80" t="s">
        <v>2950</v>
      </c>
      <c r="D1315" s="80" t="s">
        <v>5365</v>
      </c>
      <c r="E1315" s="124">
        <v>39390</v>
      </c>
      <c r="F1315" s="76"/>
      <c r="G1315" s="80" t="s">
        <v>14</v>
      </c>
    </row>
    <row r="1316" spans="1:7" ht="15.75" x14ac:dyDescent="0.25">
      <c r="A1316" s="79" t="s">
        <v>4442</v>
      </c>
      <c r="B1316" s="79" t="s">
        <v>6700</v>
      </c>
      <c r="C1316" s="80" t="s">
        <v>6701</v>
      </c>
      <c r="D1316" s="80" t="s">
        <v>570</v>
      </c>
      <c r="E1316" s="124">
        <v>39390</v>
      </c>
      <c r="F1316" s="76"/>
      <c r="G1316" s="80" t="s">
        <v>14</v>
      </c>
    </row>
    <row r="1317" spans="1:7" ht="15.75" x14ac:dyDescent="0.25">
      <c r="A1317" s="79" t="s">
        <v>2332</v>
      </c>
      <c r="B1317" s="79" t="s">
        <v>6702</v>
      </c>
      <c r="C1317" s="80" t="s">
        <v>4148</v>
      </c>
      <c r="D1317" s="80" t="s">
        <v>2059</v>
      </c>
      <c r="E1317" s="124">
        <v>39390</v>
      </c>
      <c r="F1317" s="76"/>
      <c r="G1317" s="80" t="s">
        <v>14</v>
      </c>
    </row>
    <row r="1318" spans="1:7" ht="15.75" x14ac:dyDescent="0.25">
      <c r="A1318" s="79" t="s">
        <v>1125</v>
      </c>
      <c r="B1318" s="79" t="s">
        <v>6703</v>
      </c>
      <c r="C1318" s="80" t="s">
        <v>2272</v>
      </c>
      <c r="D1318" s="80" t="s">
        <v>5365</v>
      </c>
      <c r="E1318" s="124">
        <v>39318</v>
      </c>
      <c r="F1318" s="76"/>
      <c r="G1318" s="80" t="s">
        <v>14</v>
      </c>
    </row>
    <row r="1319" spans="1:7" ht="15.75" x14ac:dyDescent="0.25">
      <c r="A1319" s="79" t="s">
        <v>2312</v>
      </c>
      <c r="B1319" s="79" t="s">
        <v>5795</v>
      </c>
      <c r="C1319" s="80" t="s">
        <v>2313</v>
      </c>
      <c r="D1319" s="80" t="s">
        <v>221</v>
      </c>
      <c r="E1319" s="124">
        <v>39291</v>
      </c>
      <c r="F1319" s="76"/>
      <c r="G1319" s="80" t="s">
        <v>59</v>
      </c>
    </row>
    <row r="1320" spans="1:7" ht="15.75" x14ac:dyDescent="0.25">
      <c r="A1320" s="79" t="s">
        <v>4128</v>
      </c>
      <c r="B1320" s="79" t="s">
        <v>6704</v>
      </c>
      <c r="C1320" s="80" t="s">
        <v>782</v>
      </c>
      <c r="D1320" s="80" t="s">
        <v>508</v>
      </c>
      <c r="E1320" s="124">
        <v>39228</v>
      </c>
      <c r="F1320" s="76"/>
      <c r="G1320" s="80" t="s">
        <v>59</v>
      </c>
    </row>
    <row r="1321" spans="1:7" ht="15.75" x14ac:dyDescent="0.25">
      <c r="A1321" s="79" t="s">
        <v>1944</v>
      </c>
      <c r="B1321" s="79" t="s">
        <v>6705</v>
      </c>
      <c r="C1321" s="80" t="s">
        <v>782</v>
      </c>
      <c r="D1321" s="80" t="s">
        <v>527</v>
      </c>
      <c r="E1321" s="124">
        <v>39155</v>
      </c>
      <c r="F1321" s="76"/>
      <c r="G1321" s="80" t="s">
        <v>59</v>
      </c>
    </row>
    <row r="1322" spans="1:7" ht="15.75" x14ac:dyDescent="0.25">
      <c r="A1322" s="79" t="s">
        <v>1969</v>
      </c>
      <c r="B1322" s="79" t="s">
        <v>2488</v>
      </c>
      <c r="C1322" s="80" t="s">
        <v>2489</v>
      </c>
      <c r="D1322" s="80" t="s">
        <v>450</v>
      </c>
      <c r="E1322" s="124">
        <v>39095</v>
      </c>
      <c r="F1322" s="76"/>
      <c r="G1322" s="80" t="s">
        <v>14</v>
      </c>
    </row>
    <row r="1323" spans="1:7" ht="15.75" x14ac:dyDescent="0.25">
      <c r="A1323" s="79" t="s">
        <v>1237</v>
      </c>
      <c r="B1323" s="79" t="s">
        <v>6706</v>
      </c>
      <c r="C1323" s="80" t="s">
        <v>588</v>
      </c>
      <c r="D1323" s="80" t="s">
        <v>535</v>
      </c>
      <c r="E1323" s="124">
        <v>39092</v>
      </c>
      <c r="F1323" s="76"/>
      <c r="G1323" s="80" t="s">
        <v>59</v>
      </c>
    </row>
    <row r="1324" spans="1:7" ht="15.75" x14ac:dyDescent="0.25">
      <c r="A1324" s="79" t="s">
        <v>6707</v>
      </c>
      <c r="B1324" s="79" t="s">
        <v>6708</v>
      </c>
      <c r="C1324" s="80" t="s">
        <v>2534</v>
      </c>
      <c r="D1324" s="80" t="s">
        <v>570</v>
      </c>
      <c r="E1324" s="124">
        <v>39068</v>
      </c>
      <c r="F1324" s="76"/>
      <c r="G1324" s="80" t="s">
        <v>14</v>
      </c>
    </row>
    <row r="1325" spans="1:7" ht="15.75" x14ac:dyDescent="0.25">
      <c r="A1325" s="79" t="s">
        <v>5264</v>
      </c>
      <c r="B1325" s="79" t="s">
        <v>6709</v>
      </c>
      <c r="C1325" s="80" t="s">
        <v>588</v>
      </c>
      <c r="D1325" s="80" t="s">
        <v>5668</v>
      </c>
      <c r="E1325" s="124">
        <v>39000</v>
      </c>
      <c r="F1325" s="76"/>
      <c r="G1325" s="80" t="s">
        <v>59</v>
      </c>
    </row>
    <row r="1326" spans="1:7" ht="15.75" x14ac:dyDescent="0.25">
      <c r="A1326" s="79" t="s">
        <v>2452</v>
      </c>
      <c r="B1326" s="79" t="s">
        <v>6710</v>
      </c>
      <c r="C1326" s="80" t="s">
        <v>588</v>
      </c>
      <c r="D1326" s="80" t="s">
        <v>297</v>
      </c>
      <c r="E1326" s="124">
        <v>39000</v>
      </c>
      <c r="F1326" s="76"/>
      <c r="G1326" s="80" t="s">
        <v>59</v>
      </c>
    </row>
    <row r="1327" spans="1:7" ht="15.75" x14ac:dyDescent="0.25">
      <c r="A1327" s="79" t="s">
        <v>614</v>
      </c>
      <c r="B1327" s="79" t="s">
        <v>6123</v>
      </c>
      <c r="C1327" s="80" t="s">
        <v>588</v>
      </c>
      <c r="D1327" s="80" t="s">
        <v>297</v>
      </c>
      <c r="E1327" s="124">
        <v>39000</v>
      </c>
      <c r="F1327" s="76"/>
      <c r="G1327" s="80" t="s">
        <v>59</v>
      </c>
    </row>
    <row r="1328" spans="1:7" ht="15.75" x14ac:dyDescent="0.25">
      <c r="A1328" s="79" t="s">
        <v>6711</v>
      </c>
      <c r="B1328" s="79" t="s">
        <v>6239</v>
      </c>
      <c r="C1328" s="80" t="s">
        <v>588</v>
      </c>
      <c r="D1328" s="80" t="s">
        <v>459</v>
      </c>
      <c r="E1328" s="124">
        <v>39000</v>
      </c>
      <c r="F1328" s="76"/>
      <c r="G1328" s="80" t="s">
        <v>59</v>
      </c>
    </row>
    <row r="1329" spans="1:7" ht="15.75" x14ac:dyDescent="0.25">
      <c r="A1329" s="79" t="s">
        <v>6712</v>
      </c>
      <c r="B1329" s="79" t="s">
        <v>6713</v>
      </c>
      <c r="C1329" s="80" t="s">
        <v>588</v>
      </c>
      <c r="D1329" s="80" t="s">
        <v>916</v>
      </c>
      <c r="E1329" s="124">
        <v>38959</v>
      </c>
      <c r="F1329" s="76"/>
      <c r="G1329" s="80" t="s">
        <v>59</v>
      </c>
    </row>
    <row r="1330" spans="1:7" ht="15.75" x14ac:dyDescent="0.25">
      <c r="A1330" s="79" t="s">
        <v>4491</v>
      </c>
      <c r="B1330" s="79" t="s">
        <v>6714</v>
      </c>
      <c r="C1330" s="80" t="s">
        <v>588</v>
      </c>
      <c r="D1330" s="80" t="s">
        <v>5668</v>
      </c>
      <c r="E1330" s="124">
        <v>38950</v>
      </c>
      <c r="F1330" s="76"/>
      <c r="G1330" s="80" t="s">
        <v>59</v>
      </c>
    </row>
    <row r="1331" spans="1:7" ht="15.75" x14ac:dyDescent="0.25">
      <c r="A1331" s="79" t="s">
        <v>6715</v>
      </c>
      <c r="B1331" s="79" t="s">
        <v>6716</v>
      </c>
      <c r="C1331" s="80" t="s">
        <v>588</v>
      </c>
      <c r="D1331" s="80" t="s">
        <v>508</v>
      </c>
      <c r="E1331" s="124">
        <v>38950</v>
      </c>
      <c r="F1331" s="76"/>
      <c r="G1331" s="80" t="s">
        <v>59</v>
      </c>
    </row>
    <row r="1332" spans="1:7" ht="15.75" x14ac:dyDescent="0.25">
      <c r="A1332" s="79" t="s">
        <v>2025</v>
      </c>
      <c r="B1332" s="79" t="s">
        <v>6717</v>
      </c>
      <c r="C1332" s="80" t="s">
        <v>588</v>
      </c>
      <c r="D1332" s="80" t="s">
        <v>221</v>
      </c>
      <c r="E1332" s="124">
        <v>38950</v>
      </c>
      <c r="F1332" s="76"/>
      <c r="G1332" s="80" t="s">
        <v>59</v>
      </c>
    </row>
    <row r="1333" spans="1:7" ht="15.75" x14ac:dyDescent="0.25">
      <c r="A1333" s="79" t="s">
        <v>2951</v>
      </c>
      <c r="B1333" s="79" t="s">
        <v>6718</v>
      </c>
      <c r="C1333" s="80" t="s">
        <v>2952</v>
      </c>
      <c r="D1333" s="80" t="s">
        <v>5430</v>
      </c>
      <c r="E1333" s="124">
        <v>38924</v>
      </c>
      <c r="F1333" s="76"/>
      <c r="G1333" s="80" t="s">
        <v>14</v>
      </c>
    </row>
    <row r="1334" spans="1:7" ht="15.75" x14ac:dyDescent="0.25">
      <c r="A1334" s="79" t="s">
        <v>5261</v>
      </c>
      <c r="B1334" s="79" t="s">
        <v>5918</v>
      </c>
      <c r="C1334" s="80" t="s">
        <v>6719</v>
      </c>
      <c r="D1334" s="80" t="s">
        <v>570</v>
      </c>
      <c r="E1334" s="124">
        <v>38886</v>
      </c>
      <c r="F1334" s="76"/>
      <c r="G1334" s="80" t="s">
        <v>14</v>
      </c>
    </row>
    <row r="1335" spans="1:7" ht="15.75" x14ac:dyDescent="0.25">
      <c r="A1335" s="79" t="s">
        <v>1237</v>
      </c>
      <c r="B1335" s="79" t="s">
        <v>6720</v>
      </c>
      <c r="C1335" s="80" t="s">
        <v>588</v>
      </c>
      <c r="D1335" s="80" t="s">
        <v>916</v>
      </c>
      <c r="E1335" s="124">
        <v>38799</v>
      </c>
      <c r="F1335" s="76"/>
      <c r="G1335" s="80" t="s">
        <v>59</v>
      </c>
    </row>
    <row r="1336" spans="1:7" ht="15.75" x14ac:dyDescent="0.25">
      <c r="A1336" s="79" t="s">
        <v>6721</v>
      </c>
      <c r="B1336" s="79" t="s">
        <v>6722</v>
      </c>
      <c r="C1336" s="80" t="s">
        <v>359</v>
      </c>
      <c r="D1336" s="80" t="s">
        <v>5365</v>
      </c>
      <c r="E1336" s="124">
        <v>38542</v>
      </c>
      <c r="F1336" s="76"/>
      <c r="G1336" s="80" t="s">
        <v>14</v>
      </c>
    </row>
    <row r="1337" spans="1:7" ht="15.75" x14ac:dyDescent="0.25">
      <c r="A1337" s="79" t="s">
        <v>5270</v>
      </c>
      <c r="B1337" s="79" t="s">
        <v>6723</v>
      </c>
      <c r="C1337" s="80" t="s">
        <v>588</v>
      </c>
      <c r="D1337" s="80" t="s">
        <v>5703</v>
      </c>
      <c r="E1337" s="124">
        <v>38500</v>
      </c>
      <c r="F1337" s="76"/>
      <c r="G1337" s="80" t="s">
        <v>59</v>
      </c>
    </row>
    <row r="1338" spans="1:7" ht="15.75" x14ac:dyDescent="0.25">
      <c r="A1338" s="79" t="s">
        <v>2335</v>
      </c>
      <c r="B1338" s="79" t="s">
        <v>6724</v>
      </c>
      <c r="C1338" s="80" t="s">
        <v>588</v>
      </c>
      <c r="D1338" s="80" t="s">
        <v>916</v>
      </c>
      <c r="E1338" s="124">
        <v>38438</v>
      </c>
      <c r="F1338" s="76"/>
      <c r="G1338" s="80" t="s">
        <v>59</v>
      </c>
    </row>
    <row r="1339" spans="1:7" ht="15.75" x14ac:dyDescent="0.25">
      <c r="A1339" s="79" t="s">
        <v>4483</v>
      </c>
      <c r="B1339" s="79" t="s">
        <v>6387</v>
      </c>
      <c r="C1339" s="80" t="s">
        <v>4484</v>
      </c>
      <c r="D1339" s="80" t="s">
        <v>189</v>
      </c>
      <c r="E1339" s="124">
        <v>38380</v>
      </c>
      <c r="F1339" s="76"/>
      <c r="G1339" s="80" t="s">
        <v>14</v>
      </c>
    </row>
    <row r="1340" spans="1:7" ht="15.75" x14ac:dyDescent="0.25">
      <c r="A1340" s="79" t="s">
        <v>313</v>
      </c>
      <c r="B1340" s="79" t="s">
        <v>5226</v>
      </c>
      <c r="C1340" s="80" t="s">
        <v>2491</v>
      </c>
      <c r="D1340" s="80" t="s">
        <v>5774</v>
      </c>
      <c r="E1340" s="124">
        <v>38266</v>
      </c>
      <c r="F1340" s="76"/>
      <c r="G1340" s="80" t="s">
        <v>14</v>
      </c>
    </row>
    <row r="1341" spans="1:7" ht="15.75" x14ac:dyDescent="0.25">
      <c r="A1341" s="86" t="s">
        <v>1411</v>
      </c>
      <c r="B1341" s="86" t="s">
        <v>6725</v>
      </c>
      <c r="C1341" s="76" t="s">
        <v>588</v>
      </c>
      <c r="D1341" s="76" t="s">
        <v>490</v>
      </c>
      <c r="E1341" s="125">
        <v>38253</v>
      </c>
      <c r="F1341" s="76"/>
      <c r="G1341" s="76" t="s">
        <v>59</v>
      </c>
    </row>
    <row r="1342" spans="1:7" ht="15.75" x14ac:dyDescent="0.25">
      <c r="A1342" s="79" t="s">
        <v>1136</v>
      </c>
      <c r="B1342" s="79" t="s">
        <v>6115</v>
      </c>
      <c r="C1342" s="80" t="s">
        <v>2314</v>
      </c>
      <c r="D1342" s="80" t="s">
        <v>5365</v>
      </c>
      <c r="E1342" s="124">
        <v>38220</v>
      </c>
      <c r="F1342" s="76"/>
      <c r="G1342" s="80" t="s">
        <v>14</v>
      </c>
    </row>
    <row r="1343" spans="1:7" ht="15.75" x14ac:dyDescent="0.25">
      <c r="A1343" s="79" t="s">
        <v>209</v>
      </c>
      <c r="B1343" s="79" t="s">
        <v>6726</v>
      </c>
      <c r="C1343" s="80" t="s">
        <v>588</v>
      </c>
      <c r="D1343" s="80" t="s">
        <v>508</v>
      </c>
      <c r="E1343" s="124">
        <v>38198</v>
      </c>
      <c r="F1343" s="76"/>
      <c r="G1343" s="80" t="s">
        <v>59</v>
      </c>
    </row>
    <row r="1344" spans="1:7" ht="15.75" x14ac:dyDescent="0.25">
      <c r="A1344" s="79" t="s">
        <v>2341</v>
      </c>
      <c r="B1344" s="79" t="s">
        <v>5749</v>
      </c>
      <c r="C1344" s="80" t="s">
        <v>588</v>
      </c>
      <c r="D1344" s="80" t="s">
        <v>508</v>
      </c>
      <c r="E1344" s="124">
        <v>38198</v>
      </c>
      <c r="F1344" s="76"/>
      <c r="G1344" s="80" t="s">
        <v>59</v>
      </c>
    </row>
    <row r="1345" spans="1:7" ht="15.75" x14ac:dyDescent="0.25">
      <c r="A1345" s="79" t="s">
        <v>4128</v>
      </c>
      <c r="B1345" s="79" t="s">
        <v>6727</v>
      </c>
      <c r="C1345" s="80" t="s">
        <v>588</v>
      </c>
      <c r="D1345" s="80" t="s">
        <v>508</v>
      </c>
      <c r="E1345" s="124">
        <v>38197</v>
      </c>
      <c r="F1345" s="76"/>
      <c r="G1345" s="80" t="s">
        <v>59</v>
      </c>
    </row>
    <row r="1346" spans="1:7" ht="15.75" x14ac:dyDescent="0.25">
      <c r="A1346" s="79" t="s">
        <v>2395</v>
      </c>
      <c r="B1346" s="79" t="s">
        <v>6728</v>
      </c>
      <c r="C1346" s="80" t="s">
        <v>2396</v>
      </c>
      <c r="D1346" s="80" t="s">
        <v>5365</v>
      </c>
      <c r="E1346" s="124">
        <v>38058</v>
      </c>
      <c r="F1346" s="76"/>
      <c r="G1346" s="80" t="s">
        <v>14</v>
      </c>
    </row>
    <row r="1347" spans="1:7" ht="15.75" x14ac:dyDescent="0.25">
      <c r="A1347" s="79" t="s">
        <v>2274</v>
      </c>
      <c r="B1347" s="79" t="s">
        <v>6729</v>
      </c>
      <c r="C1347" s="80" t="s">
        <v>588</v>
      </c>
      <c r="D1347" s="80" t="s">
        <v>373</v>
      </c>
      <c r="E1347" s="124">
        <v>38047</v>
      </c>
      <c r="F1347" s="76"/>
      <c r="G1347" s="80" t="s">
        <v>59</v>
      </c>
    </row>
    <row r="1348" spans="1:7" ht="15.75" x14ac:dyDescent="0.25">
      <c r="A1348" s="79" t="s">
        <v>2020</v>
      </c>
      <c r="B1348" s="79" t="s">
        <v>6730</v>
      </c>
      <c r="C1348" s="80" t="s">
        <v>782</v>
      </c>
      <c r="D1348" s="80" t="s">
        <v>514</v>
      </c>
      <c r="E1348" s="124">
        <v>38013</v>
      </c>
      <c r="F1348" s="76"/>
      <c r="G1348" s="80" t="s">
        <v>59</v>
      </c>
    </row>
    <row r="1349" spans="1:7" ht="15.75" x14ac:dyDescent="0.25">
      <c r="A1349" s="79" t="s">
        <v>6731</v>
      </c>
      <c r="B1349" s="79" t="s">
        <v>6732</v>
      </c>
      <c r="C1349" s="80" t="s">
        <v>588</v>
      </c>
      <c r="D1349" s="80" t="s">
        <v>163</v>
      </c>
      <c r="E1349" s="124">
        <v>38000</v>
      </c>
      <c r="F1349" s="76"/>
      <c r="G1349" s="80" t="s">
        <v>59</v>
      </c>
    </row>
    <row r="1350" spans="1:7" ht="15.75" x14ac:dyDescent="0.25">
      <c r="A1350" s="79" t="s">
        <v>1148</v>
      </c>
      <c r="B1350" s="79" t="s">
        <v>6733</v>
      </c>
      <c r="C1350" s="80" t="s">
        <v>588</v>
      </c>
      <c r="D1350" s="80" t="s">
        <v>5668</v>
      </c>
      <c r="E1350" s="124">
        <v>38000</v>
      </c>
      <c r="F1350" s="76"/>
      <c r="G1350" s="80" t="s">
        <v>59</v>
      </c>
    </row>
    <row r="1351" spans="1:7" ht="15.75" x14ac:dyDescent="0.25">
      <c r="A1351" s="79" t="s">
        <v>2148</v>
      </c>
      <c r="B1351" s="79" t="s">
        <v>6734</v>
      </c>
      <c r="C1351" s="80" t="s">
        <v>588</v>
      </c>
      <c r="D1351" s="80" t="s">
        <v>221</v>
      </c>
      <c r="E1351" s="124">
        <v>38000</v>
      </c>
      <c r="F1351" s="76"/>
      <c r="G1351" s="80" t="s">
        <v>59</v>
      </c>
    </row>
    <row r="1352" spans="1:7" ht="15.75" x14ac:dyDescent="0.25">
      <c r="A1352" s="79" t="s">
        <v>1237</v>
      </c>
      <c r="B1352" s="79" t="s">
        <v>6735</v>
      </c>
      <c r="C1352" s="80" t="s">
        <v>588</v>
      </c>
      <c r="D1352" s="80" t="s">
        <v>297</v>
      </c>
      <c r="E1352" s="124">
        <v>38000</v>
      </c>
      <c r="F1352" s="76"/>
      <c r="G1352" s="80" t="s">
        <v>59</v>
      </c>
    </row>
    <row r="1353" spans="1:7" ht="15.75" x14ac:dyDescent="0.25">
      <c r="A1353" s="79" t="s">
        <v>5278</v>
      </c>
      <c r="B1353" s="79" t="s">
        <v>6051</v>
      </c>
      <c r="C1353" s="80" t="s">
        <v>588</v>
      </c>
      <c r="D1353" s="80" t="s">
        <v>302</v>
      </c>
      <c r="E1353" s="124">
        <v>38000</v>
      </c>
      <c r="F1353" s="76"/>
      <c r="G1353" s="80" t="s">
        <v>59</v>
      </c>
    </row>
    <row r="1354" spans="1:7" ht="15.75" x14ac:dyDescent="0.25">
      <c r="A1354" s="79" t="s">
        <v>6736</v>
      </c>
      <c r="B1354" s="79" t="s">
        <v>6737</v>
      </c>
      <c r="C1354" s="80" t="s">
        <v>588</v>
      </c>
      <c r="D1354" s="80" t="s">
        <v>189</v>
      </c>
      <c r="E1354" s="124">
        <v>38000</v>
      </c>
      <c r="F1354" s="76"/>
      <c r="G1354" s="80" t="s">
        <v>59</v>
      </c>
    </row>
    <row r="1355" spans="1:7" ht="15.75" x14ac:dyDescent="0.25">
      <c r="A1355" s="79" t="s">
        <v>6738</v>
      </c>
      <c r="B1355" s="79" t="s">
        <v>6739</v>
      </c>
      <c r="C1355" s="80" t="s">
        <v>588</v>
      </c>
      <c r="D1355" s="80" t="s">
        <v>189</v>
      </c>
      <c r="E1355" s="124">
        <v>38000</v>
      </c>
      <c r="F1355" s="76"/>
      <c r="G1355" s="80" t="s">
        <v>59</v>
      </c>
    </row>
    <row r="1356" spans="1:7" ht="15.75" x14ac:dyDescent="0.25">
      <c r="A1356" s="79" t="s">
        <v>597</v>
      </c>
      <c r="B1356" s="79" t="s">
        <v>6740</v>
      </c>
      <c r="C1356" s="80" t="s">
        <v>588</v>
      </c>
      <c r="D1356" s="80" t="s">
        <v>261</v>
      </c>
      <c r="E1356" s="124">
        <v>37969</v>
      </c>
      <c r="F1356" s="76"/>
      <c r="G1356" s="80" t="s">
        <v>59</v>
      </c>
    </row>
    <row r="1357" spans="1:7" ht="15.75" x14ac:dyDescent="0.25">
      <c r="A1357" s="79" t="s">
        <v>2074</v>
      </c>
      <c r="B1357" s="79" t="s">
        <v>5815</v>
      </c>
      <c r="C1357" s="80" t="s">
        <v>2581</v>
      </c>
      <c r="D1357" s="80" t="s">
        <v>5668</v>
      </c>
      <c r="E1357" s="124">
        <v>37926</v>
      </c>
      <c r="F1357" s="76"/>
      <c r="G1357" s="80" t="s">
        <v>59</v>
      </c>
    </row>
    <row r="1358" spans="1:7" ht="15.75" x14ac:dyDescent="0.25">
      <c r="A1358" s="79" t="s">
        <v>4504</v>
      </c>
      <c r="B1358" s="79" t="s">
        <v>6741</v>
      </c>
      <c r="C1358" s="80" t="s">
        <v>588</v>
      </c>
      <c r="D1358" s="80" t="s">
        <v>5703</v>
      </c>
      <c r="E1358" s="124">
        <v>37926</v>
      </c>
      <c r="F1358" s="76"/>
      <c r="G1358" s="80" t="s">
        <v>59</v>
      </c>
    </row>
    <row r="1359" spans="1:7" ht="15.75" x14ac:dyDescent="0.25">
      <c r="A1359" s="79" t="s">
        <v>3855</v>
      </c>
      <c r="B1359" s="79" t="s">
        <v>5721</v>
      </c>
      <c r="C1359" s="80" t="s">
        <v>588</v>
      </c>
      <c r="D1359" s="80" t="s">
        <v>5703</v>
      </c>
      <c r="E1359" s="124">
        <v>37926</v>
      </c>
      <c r="F1359" s="76"/>
      <c r="G1359" s="80" t="s">
        <v>59</v>
      </c>
    </row>
    <row r="1360" spans="1:7" ht="15.75" x14ac:dyDescent="0.25">
      <c r="A1360" s="79" t="s">
        <v>5279</v>
      </c>
      <c r="B1360" s="79" t="s">
        <v>6742</v>
      </c>
      <c r="C1360" s="80" t="s">
        <v>588</v>
      </c>
      <c r="D1360" s="80" t="s">
        <v>5703</v>
      </c>
      <c r="E1360" s="124">
        <v>37926</v>
      </c>
      <c r="F1360" s="76"/>
      <c r="G1360" s="80" t="s">
        <v>59</v>
      </c>
    </row>
    <row r="1361" spans="1:7" ht="15.75" x14ac:dyDescent="0.25">
      <c r="A1361" s="79" t="s">
        <v>6743</v>
      </c>
      <c r="B1361" s="79" t="s">
        <v>6744</v>
      </c>
      <c r="C1361" s="80" t="s">
        <v>6745</v>
      </c>
      <c r="D1361" s="80" t="s">
        <v>706</v>
      </c>
      <c r="E1361" s="124">
        <v>37906.660000000003</v>
      </c>
      <c r="F1361" s="80"/>
      <c r="G1361" s="80" t="s">
        <v>14</v>
      </c>
    </row>
    <row r="1362" spans="1:7" ht="15.75" x14ac:dyDescent="0.25">
      <c r="A1362" s="79" t="s">
        <v>2301</v>
      </c>
      <c r="B1362" s="79" t="s">
        <v>6746</v>
      </c>
      <c r="C1362" s="80" t="s">
        <v>588</v>
      </c>
      <c r="D1362" s="80" t="s">
        <v>916</v>
      </c>
      <c r="E1362" s="124">
        <v>37906</v>
      </c>
      <c r="F1362" s="76"/>
      <c r="G1362" s="80" t="s">
        <v>59</v>
      </c>
    </row>
    <row r="1363" spans="1:7" ht="15.75" x14ac:dyDescent="0.25">
      <c r="A1363" s="79" t="s">
        <v>2335</v>
      </c>
      <c r="B1363" s="79" t="s">
        <v>6747</v>
      </c>
      <c r="C1363" s="80" t="s">
        <v>588</v>
      </c>
      <c r="D1363" s="80" t="s">
        <v>916</v>
      </c>
      <c r="E1363" s="124">
        <v>37906</v>
      </c>
      <c r="F1363" s="76"/>
      <c r="G1363" s="80" t="s">
        <v>59</v>
      </c>
    </row>
    <row r="1364" spans="1:7" ht="15.75" x14ac:dyDescent="0.25">
      <c r="A1364" s="79" t="s">
        <v>6748</v>
      </c>
      <c r="B1364" s="79" t="s">
        <v>6749</v>
      </c>
      <c r="C1364" s="80" t="s">
        <v>2898</v>
      </c>
      <c r="D1364" s="80" t="s">
        <v>141</v>
      </c>
      <c r="E1364" s="124">
        <v>37875</v>
      </c>
      <c r="F1364" s="76"/>
      <c r="G1364" s="80" t="s">
        <v>14</v>
      </c>
    </row>
    <row r="1365" spans="1:7" ht="15.75" x14ac:dyDescent="0.25">
      <c r="A1365" s="79" t="s">
        <v>1562</v>
      </c>
      <c r="B1365" s="79" t="s">
        <v>6750</v>
      </c>
      <c r="C1365" s="80" t="s">
        <v>2893</v>
      </c>
      <c r="D1365" s="80" t="s">
        <v>6255</v>
      </c>
      <c r="E1365" s="124">
        <v>37873</v>
      </c>
      <c r="F1365" s="76"/>
      <c r="G1365" s="80" t="s">
        <v>14</v>
      </c>
    </row>
    <row r="1366" spans="1:7" ht="15.75" x14ac:dyDescent="0.25">
      <c r="A1366" s="79" t="s">
        <v>2963</v>
      </c>
      <c r="B1366" s="79" t="s">
        <v>893</v>
      </c>
      <c r="C1366" s="80" t="s">
        <v>2964</v>
      </c>
      <c r="D1366" s="80" t="s">
        <v>5566</v>
      </c>
      <c r="E1366" s="124">
        <v>37869</v>
      </c>
      <c r="F1366" s="76"/>
      <c r="G1366" s="80" t="s">
        <v>14</v>
      </c>
    </row>
    <row r="1367" spans="1:7" ht="15.75" x14ac:dyDescent="0.25">
      <c r="A1367" s="79" t="s">
        <v>2229</v>
      </c>
      <c r="B1367" s="79" t="s">
        <v>6751</v>
      </c>
      <c r="C1367" s="80" t="s">
        <v>588</v>
      </c>
      <c r="D1367" s="80" t="s">
        <v>280</v>
      </c>
      <c r="E1367" s="124">
        <v>37823</v>
      </c>
      <c r="F1367" s="76"/>
      <c r="G1367" s="80" t="s">
        <v>59</v>
      </c>
    </row>
    <row r="1368" spans="1:7" ht="15.75" x14ac:dyDescent="0.25">
      <c r="A1368" s="79" t="s">
        <v>2385</v>
      </c>
      <c r="B1368" s="79" t="s">
        <v>6752</v>
      </c>
      <c r="C1368" s="80" t="s">
        <v>588</v>
      </c>
      <c r="D1368" s="80" t="s">
        <v>916</v>
      </c>
      <c r="E1368" s="124">
        <v>37720</v>
      </c>
      <c r="F1368" s="80"/>
      <c r="G1368" s="80" t="s">
        <v>59</v>
      </c>
    </row>
    <row r="1369" spans="1:7" ht="15.75" x14ac:dyDescent="0.25">
      <c r="A1369" s="79" t="s">
        <v>2880</v>
      </c>
      <c r="B1369" s="79" t="s">
        <v>2881</v>
      </c>
      <c r="C1369" s="80" t="s">
        <v>588</v>
      </c>
      <c r="D1369" s="80" t="s">
        <v>280</v>
      </c>
      <c r="E1369" s="124">
        <v>37698</v>
      </c>
      <c r="F1369" s="80"/>
      <c r="G1369" s="80" t="s">
        <v>59</v>
      </c>
    </row>
    <row r="1370" spans="1:7" ht="15.75" x14ac:dyDescent="0.25">
      <c r="A1370" s="79" t="s">
        <v>3754</v>
      </c>
      <c r="B1370" s="79" t="s">
        <v>5440</v>
      </c>
      <c r="C1370" s="80" t="s">
        <v>588</v>
      </c>
      <c r="D1370" s="80" t="s">
        <v>5703</v>
      </c>
      <c r="E1370" s="124">
        <v>37694</v>
      </c>
      <c r="F1370" s="76"/>
      <c r="G1370" s="80" t="s">
        <v>59</v>
      </c>
    </row>
    <row r="1371" spans="1:7" ht="15.75" x14ac:dyDescent="0.25">
      <c r="A1371" s="79" t="s">
        <v>1890</v>
      </c>
      <c r="B1371" s="79" t="s">
        <v>6753</v>
      </c>
      <c r="C1371" s="80" t="s">
        <v>588</v>
      </c>
      <c r="D1371" s="80" t="s">
        <v>5529</v>
      </c>
      <c r="E1371" s="124">
        <v>37635</v>
      </c>
      <c r="F1371" s="76"/>
      <c r="G1371" s="80" t="s">
        <v>59</v>
      </c>
    </row>
    <row r="1372" spans="1:7" ht="15.75" x14ac:dyDescent="0.25">
      <c r="A1372" s="79" t="s">
        <v>6754</v>
      </c>
      <c r="B1372" s="79" t="s">
        <v>5824</v>
      </c>
      <c r="C1372" s="80" t="s">
        <v>6755</v>
      </c>
      <c r="D1372" s="80" t="s">
        <v>505</v>
      </c>
      <c r="E1372" s="124">
        <v>37613</v>
      </c>
      <c r="F1372" s="76"/>
      <c r="G1372" s="80" t="s">
        <v>14</v>
      </c>
    </row>
    <row r="1373" spans="1:7" ht="15.75" x14ac:dyDescent="0.25">
      <c r="A1373" s="79" t="s">
        <v>1530</v>
      </c>
      <c r="B1373" s="79" t="s">
        <v>5979</v>
      </c>
      <c r="C1373" s="80" t="s">
        <v>4137</v>
      </c>
      <c r="D1373" s="80" t="s">
        <v>527</v>
      </c>
      <c r="E1373" s="124">
        <v>37579</v>
      </c>
      <c r="F1373" s="76"/>
      <c r="G1373" s="80" t="s">
        <v>14</v>
      </c>
    </row>
    <row r="1374" spans="1:7" ht="15.75" x14ac:dyDescent="0.25">
      <c r="A1374" s="79" t="s">
        <v>6756</v>
      </c>
      <c r="B1374" s="79" t="s">
        <v>5928</v>
      </c>
      <c r="C1374" s="80" t="s">
        <v>6757</v>
      </c>
      <c r="D1374" s="80" t="s">
        <v>3880</v>
      </c>
      <c r="E1374" s="124">
        <v>37511</v>
      </c>
      <c r="F1374" s="76"/>
      <c r="G1374" s="80" t="s">
        <v>59</v>
      </c>
    </row>
    <row r="1375" spans="1:7" ht="15.75" x14ac:dyDescent="0.25">
      <c r="A1375" s="79" t="s">
        <v>6758</v>
      </c>
      <c r="B1375" s="79" t="s">
        <v>6759</v>
      </c>
      <c r="C1375" s="80" t="s">
        <v>588</v>
      </c>
      <c r="D1375" s="80" t="s">
        <v>1322</v>
      </c>
      <c r="E1375" s="124">
        <v>37500</v>
      </c>
      <c r="F1375" s="76"/>
      <c r="G1375" s="80" t="s">
        <v>59</v>
      </c>
    </row>
    <row r="1376" spans="1:7" ht="15.75" x14ac:dyDescent="0.25">
      <c r="A1376" s="79" t="s">
        <v>1731</v>
      </c>
      <c r="B1376" s="79" t="s">
        <v>6760</v>
      </c>
      <c r="C1376" s="80" t="s">
        <v>588</v>
      </c>
      <c r="D1376" s="80" t="s">
        <v>280</v>
      </c>
      <c r="E1376" s="124">
        <v>37496</v>
      </c>
      <c r="F1376" s="76"/>
      <c r="G1376" s="80" t="s">
        <v>59</v>
      </c>
    </row>
    <row r="1377" spans="1:7" ht="15.75" x14ac:dyDescent="0.25">
      <c r="A1377" s="79" t="s">
        <v>6761</v>
      </c>
      <c r="B1377" s="79" t="s">
        <v>6762</v>
      </c>
      <c r="C1377" s="80" t="s">
        <v>588</v>
      </c>
      <c r="D1377" s="80" t="s">
        <v>189</v>
      </c>
      <c r="E1377" s="124">
        <v>37463</v>
      </c>
      <c r="F1377" s="76"/>
      <c r="G1377" s="80" t="s">
        <v>59</v>
      </c>
    </row>
    <row r="1378" spans="1:7" ht="15.75" x14ac:dyDescent="0.25">
      <c r="A1378" s="79" t="s">
        <v>5280</v>
      </c>
      <c r="B1378" s="79" t="s">
        <v>6557</v>
      </c>
      <c r="C1378" s="80" t="s">
        <v>588</v>
      </c>
      <c r="D1378" s="80" t="s">
        <v>5559</v>
      </c>
      <c r="E1378" s="124">
        <v>37454</v>
      </c>
      <c r="F1378" s="80"/>
      <c r="G1378" s="80" t="s">
        <v>59</v>
      </c>
    </row>
    <row r="1379" spans="1:7" ht="15.75" x14ac:dyDescent="0.25">
      <c r="A1379" s="79" t="s">
        <v>5281</v>
      </c>
      <c r="B1379" s="79" t="s">
        <v>6308</v>
      </c>
      <c r="C1379" s="80" t="s">
        <v>588</v>
      </c>
      <c r="D1379" s="80" t="s">
        <v>5559</v>
      </c>
      <c r="E1379" s="124">
        <v>37454</v>
      </c>
      <c r="F1379" s="80"/>
      <c r="G1379" s="80" t="s">
        <v>59</v>
      </c>
    </row>
    <row r="1380" spans="1:7" ht="15.75" x14ac:dyDescent="0.25">
      <c r="A1380" s="79" t="s">
        <v>5152</v>
      </c>
      <c r="B1380" s="79" t="s">
        <v>6763</v>
      </c>
      <c r="C1380" s="80" t="s">
        <v>6764</v>
      </c>
      <c r="D1380" s="80" t="s">
        <v>5774</v>
      </c>
      <c r="E1380" s="124">
        <v>37428</v>
      </c>
      <c r="F1380" s="76"/>
      <c r="G1380" s="76"/>
    </row>
    <row r="1381" spans="1:7" ht="15.75" x14ac:dyDescent="0.25">
      <c r="A1381" s="79" t="s">
        <v>4505</v>
      </c>
      <c r="B1381" s="79" t="s">
        <v>6765</v>
      </c>
      <c r="C1381" s="80" t="s">
        <v>588</v>
      </c>
      <c r="D1381" s="80" t="s">
        <v>916</v>
      </c>
      <c r="E1381" s="124">
        <v>37403</v>
      </c>
      <c r="F1381" s="80"/>
      <c r="G1381" s="80" t="s">
        <v>59</v>
      </c>
    </row>
    <row r="1382" spans="1:7" ht="15.75" x14ac:dyDescent="0.25">
      <c r="A1382" s="79" t="s">
        <v>2953</v>
      </c>
      <c r="B1382" s="79" t="s">
        <v>6766</v>
      </c>
      <c r="C1382" s="80" t="s">
        <v>2954</v>
      </c>
      <c r="D1382" s="80" t="s">
        <v>5365</v>
      </c>
      <c r="E1382" s="124">
        <v>37370</v>
      </c>
      <c r="F1382" s="80"/>
      <c r="G1382" s="80" t="s">
        <v>14</v>
      </c>
    </row>
    <row r="1383" spans="1:7" ht="15.75" x14ac:dyDescent="0.25">
      <c r="A1383" s="79" t="s">
        <v>2612</v>
      </c>
      <c r="B1383" s="79" t="s">
        <v>5755</v>
      </c>
      <c r="C1383" s="80" t="s">
        <v>2614</v>
      </c>
      <c r="D1383" s="80" t="s">
        <v>211</v>
      </c>
      <c r="E1383" s="124">
        <v>37352</v>
      </c>
      <c r="F1383" s="76"/>
      <c r="G1383" s="80" t="s">
        <v>14</v>
      </c>
    </row>
    <row r="1384" spans="1:7" ht="15.75" x14ac:dyDescent="0.25">
      <c r="A1384" s="79" t="s">
        <v>773</v>
      </c>
      <c r="B1384" s="79" t="s">
        <v>2185</v>
      </c>
      <c r="C1384" s="80" t="s">
        <v>782</v>
      </c>
      <c r="D1384" s="80" t="s">
        <v>189</v>
      </c>
      <c r="E1384" s="124">
        <v>37260</v>
      </c>
      <c r="F1384" s="76"/>
      <c r="G1384" s="80" t="s">
        <v>59</v>
      </c>
    </row>
    <row r="1385" spans="1:7" ht="15.75" x14ac:dyDescent="0.25">
      <c r="A1385" s="86" t="s">
        <v>6767</v>
      </c>
      <c r="B1385" s="86" t="s">
        <v>762</v>
      </c>
      <c r="C1385" s="76" t="s">
        <v>2534</v>
      </c>
      <c r="D1385" s="76" t="s">
        <v>5774</v>
      </c>
      <c r="E1385" s="125">
        <v>37112</v>
      </c>
      <c r="F1385" s="76"/>
      <c r="G1385" s="76"/>
    </row>
    <row r="1386" spans="1:7" ht="15.75" x14ac:dyDescent="0.25">
      <c r="A1386" s="79" t="s">
        <v>3792</v>
      </c>
      <c r="B1386" s="79" t="s">
        <v>5990</v>
      </c>
      <c r="C1386" s="80" t="s">
        <v>588</v>
      </c>
      <c r="D1386" s="80" t="s">
        <v>221</v>
      </c>
      <c r="E1386" s="124">
        <v>37000</v>
      </c>
      <c r="F1386" s="76"/>
      <c r="G1386" s="80" t="s">
        <v>59</v>
      </c>
    </row>
    <row r="1387" spans="1:7" ht="15.75" x14ac:dyDescent="0.25">
      <c r="A1387" s="79" t="s">
        <v>2492</v>
      </c>
      <c r="B1387" s="79" t="s">
        <v>6768</v>
      </c>
      <c r="C1387" s="80" t="s">
        <v>588</v>
      </c>
      <c r="D1387" s="80" t="s">
        <v>916</v>
      </c>
      <c r="E1387" s="124">
        <v>37000</v>
      </c>
      <c r="F1387" s="76"/>
      <c r="G1387" s="80" t="s">
        <v>59</v>
      </c>
    </row>
    <row r="1388" spans="1:7" ht="15.75" x14ac:dyDescent="0.25">
      <c r="A1388" s="86" t="s">
        <v>1922</v>
      </c>
      <c r="B1388" s="86" t="s">
        <v>6113</v>
      </c>
      <c r="C1388" s="76" t="s">
        <v>588</v>
      </c>
      <c r="D1388" s="76" t="s">
        <v>916</v>
      </c>
      <c r="E1388" s="125">
        <v>37000</v>
      </c>
      <c r="F1388" s="76"/>
      <c r="G1388" s="76" t="s">
        <v>59</v>
      </c>
    </row>
    <row r="1389" spans="1:7" ht="15.75" x14ac:dyDescent="0.25">
      <c r="A1389" s="79" t="s">
        <v>5288</v>
      </c>
      <c r="B1389" s="79" t="s">
        <v>5657</v>
      </c>
      <c r="C1389" s="80" t="s">
        <v>588</v>
      </c>
      <c r="D1389" s="80" t="s">
        <v>916</v>
      </c>
      <c r="E1389" s="124">
        <v>37000</v>
      </c>
      <c r="F1389" s="76"/>
      <c r="G1389" s="80" t="s">
        <v>59</v>
      </c>
    </row>
    <row r="1390" spans="1:7" ht="15.75" x14ac:dyDescent="0.25">
      <c r="A1390" s="79" t="s">
        <v>604</v>
      </c>
      <c r="B1390" s="79" t="s">
        <v>6769</v>
      </c>
      <c r="C1390" s="80" t="s">
        <v>588</v>
      </c>
      <c r="D1390" s="80" t="s">
        <v>916</v>
      </c>
      <c r="E1390" s="124">
        <v>37000</v>
      </c>
      <c r="F1390" s="76"/>
      <c r="G1390" s="80" t="s">
        <v>59</v>
      </c>
    </row>
    <row r="1391" spans="1:7" ht="15.75" x14ac:dyDescent="0.25">
      <c r="A1391" s="79" t="s">
        <v>5291</v>
      </c>
      <c r="B1391" s="79" t="s">
        <v>6770</v>
      </c>
      <c r="C1391" s="80" t="s">
        <v>588</v>
      </c>
      <c r="D1391" s="80" t="s">
        <v>916</v>
      </c>
      <c r="E1391" s="124">
        <v>37000</v>
      </c>
      <c r="F1391" s="80"/>
      <c r="G1391" s="80" t="s">
        <v>59</v>
      </c>
    </row>
    <row r="1392" spans="1:7" ht="15.75" x14ac:dyDescent="0.25">
      <c r="A1392" s="79" t="s">
        <v>2130</v>
      </c>
      <c r="B1392" s="79" t="s">
        <v>1157</v>
      </c>
      <c r="C1392" s="80" t="s">
        <v>2948</v>
      </c>
      <c r="D1392" s="80" t="s">
        <v>505</v>
      </c>
      <c r="E1392" s="124">
        <v>36972</v>
      </c>
      <c r="F1392" s="76"/>
      <c r="G1392" s="80" t="s">
        <v>14</v>
      </c>
    </row>
    <row r="1393" spans="1:7" ht="15.75" x14ac:dyDescent="0.25">
      <c r="A1393" s="79" t="s">
        <v>4149</v>
      </c>
      <c r="B1393" s="79" t="s">
        <v>6771</v>
      </c>
      <c r="C1393" s="80" t="s">
        <v>588</v>
      </c>
      <c r="D1393" s="80" t="s">
        <v>508</v>
      </c>
      <c r="E1393" s="124">
        <v>36933</v>
      </c>
      <c r="F1393" s="76"/>
      <c r="G1393" s="80" t="s">
        <v>59</v>
      </c>
    </row>
    <row r="1394" spans="1:7" ht="15.75" x14ac:dyDescent="0.25">
      <c r="A1394" s="79" t="s">
        <v>5282</v>
      </c>
      <c r="B1394" s="79" t="s">
        <v>6456</v>
      </c>
      <c r="C1394" s="80" t="s">
        <v>660</v>
      </c>
      <c r="D1394" s="80" t="s">
        <v>6159</v>
      </c>
      <c r="E1394" s="124">
        <v>36905</v>
      </c>
      <c r="F1394" s="76"/>
      <c r="G1394" s="80" t="s">
        <v>14</v>
      </c>
    </row>
    <row r="1395" spans="1:7" ht="15.75" x14ac:dyDescent="0.25">
      <c r="A1395" s="79" t="s">
        <v>3806</v>
      </c>
      <c r="B1395" s="79" t="s">
        <v>6772</v>
      </c>
      <c r="C1395" s="80" t="s">
        <v>660</v>
      </c>
      <c r="D1395" s="80" t="s">
        <v>6159</v>
      </c>
      <c r="E1395" s="124">
        <v>36905</v>
      </c>
      <c r="F1395" s="76"/>
      <c r="G1395" s="80" t="s">
        <v>14</v>
      </c>
    </row>
    <row r="1396" spans="1:7" ht="15.75" x14ac:dyDescent="0.25">
      <c r="A1396" s="79" t="s">
        <v>4464</v>
      </c>
      <c r="B1396" s="79" t="s">
        <v>8</v>
      </c>
      <c r="C1396" s="80" t="s">
        <v>660</v>
      </c>
      <c r="D1396" s="80" t="s">
        <v>6159</v>
      </c>
      <c r="E1396" s="124">
        <v>36905</v>
      </c>
      <c r="F1396" s="76"/>
      <c r="G1396" s="80" t="s">
        <v>14</v>
      </c>
    </row>
    <row r="1397" spans="1:7" ht="15.75" x14ac:dyDescent="0.25">
      <c r="A1397" s="79" t="s">
        <v>1728</v>
      </c>
      <c r="B1397" s="79" t="s">
        <v>349</v>
      </c>
      <c r="C1397" s="80" t="s">
        <v>4144</v>
      </c>
      <c r="D1397" s="80" t="s">
        <v>6159</v>
      </c>
      <c r="E1397" s="124">
        <v>36905</v>
      </c>
      <c r="F1397" s="76"/>
      <c r="G1397" s="80" t="s">
        <v>14</v>
      </c>
    </row>
    <row r="1398" spans="1:7" ht="15.75" x14ac:dyDescent="0.25">
      <c r="A1398" s="79" t="s">
        <v>1844</v>
      </c>
      <c r="B1398" s="79" t="s">
        <v>151</v>
      </c>
      <c r="C1398" s="80" t="s">
        <v>4163</v>
      </c>
      <c r="D1398" s="80" t="s">
        <v>5365</v>
      </c>
      <c r="E1398" s="124">
        <v>36905</v>
      </c>
      <c r="F1398" s="76"/>
      <c r="G1398" s="80" t="s">
        <v>14</v>
      </c>
    </row>
    <row r="1399" spans="1:7" ht="15.75" x14ac:dyDescent="0.25">
      <c r="A1399" s="79" t="s">
        <v>2244</v>
      </c>
      <c r="B1399" s="79" t="s">
        <v>6773</v>
      </c>
      <c r="C1399" s="80" t="s">
        <v>588</v>
      </c>
      <c r="D1399" s="80" t="s">
        <v>410</v>
      </c>
      <c r="E1399" s="124">
        <v>36900</v>
      </c>
      <c r="F1399" s="80"/>
      <c r="G1399" s="80" t="s">
        <v>59</v>
      </c>
    </row>
    <row r="1400" spans="1:7" ht="15.75" x14ac:dyDescent="0.25">
      <c r="A1400" s="79" t="s">
        <v>4460</v>
      </c>
      <c r="B1400" s="79" t="s">
        <v>6774</v>
      </c>
      <c r="C1400" s="80" t="s">
        <v>588</v>
      </c>
      <c r="D1400" s="80" t="s">
        <v>410</v>
      </c>
      <c r="E1400" s="124">
        <v>36900</v>
      </c>
      <c r="F1400" s="76"/>
      <c r="G1400" s="80" t="s">
        <v>59</v>
      </c>
    </row>
    <row r="1401" spans="1:7" ht="15.75" x14ac:dyDescent="0.25">
      <c r="A1401" s="79" t="s">
        <v>6775</v>
      </c>
      <c r="B1401" s="79" t="s">
        <v>6773</v>
      </c>
      <c r="C1401" s="80" t="s">
        <v>588</v>
      </c>
      <c r="D1401" s="80" t="s">
        <v>5668</v>
      </c>
      <c r="E1401" s="124">
        <v>36900</v>
      </c>
      <c r="F1401" s="76"/>
      <c r="G1401" s="80" t="s">
        <v>59</v>
      </c>
    </row>
    <row r="1402" spans="1:7" ht="15.75" x14ac:dyDescent="0.25">
      <c r="A1402" s="79" t="s">
        <v>2175</v>
      </c>
      <c r="B1402" s="79" t="s">
        <v>6776</v>
      </c>
      <c r="C1402" s="80" t="s">
        <v>588</v>
      </c>
      <c r="D1402" s="80" t="s">
        <v>221</v>
      </c>
      <c r="E1402" s="124">
        <v>36900</v>
      </c>
      <c r="F1402" s="76"/>
      <c r="G1402" s="80" t="s">
        <v>59</v>
      </c>
    </row>
    <row r="1403" spans="1:7" ht="15.75" x14ac:dyDescent="0.25">
      <c r="A1403" s="79" t="s">
        <v>1728</v>
      </c>
      <c r="B1403" s="79" t="s">
        <v>6777</v>
      </c>
      <c r="C1403" s="80" t="s">
        <v>2529</v>
      </c>
      <c r="D1403" s="80" t="s">
        <v>1322</v>
      </c>
      <c r="E1403" s="124">
        <v>36717</v>
      </c>
      <c r="F1403" s="76"/>
      <c r="G1403" s="76"/>
    </row>
    <row r="1404" spans="1:7" ht="15.75" x14ac:dyDescent="0.25">
      <c r="A1404" s="79" t="s">
        <v>86</v>
      </c>
      <c r="B1404" s="79" t="s">
        <v>6778</v>
      </c>
      <c r="C1404" s="80" t="s">
        <v>6779</v>
      </c>
      <c r="D1404" s="80" t="s">
        <v>120</v>
      </c>
      <c r="E1404" s="124">
        <v>36450</v>
      </c>
      <c r="F1404" s="76"/>
      <c r="G1404" s="80" t="s">
        <v>14</v>
      </c>
    </row>
    <row r="1405" spans="1:7" ht="15.75" x14ac:dyDescent="0.25">
      <c r="A1405" s="79" t="s">
        <v>6780</v>
      </c>
      <c r="B1405" s="79" t="s">
        <v>6781</v>
      </c>
      <c r="C1405" s="80" t="s">
        <v>588</v>
      </c>
      <c r="D1405" s="80" t="s">
        <v>527</v>
      </c>
      <c r="E1405" s="124">
        <v>36412</v>
      </c>
      <c r="F1405" s="76"/>
      <c r="G1405" s="80" t="s">
        <v>59</v>
      </c>
    </row>
    <row r="1406" spans="1:7" ht="15.75" x14ac:dyDescent="0.25">
      <c r="A1406" s="79" t="s">
        <v>6782</v>
      </c>
      <c r="B1406" s="79" t="s">
        <v>6783</v>
      </c>
      <c r="C1406" s="80" t="s">
        <v>588</v>
      </c>
      <c r="D1406" s="80" t="s">
        <v>280</v>
      </c>
      <c r="E1406" s="124">
        <v>36388</v>
      </c>
      <c r="F1406" s="76"/>
      <c r="G1406" s="80" t="s">
        <v>59</v>
      </c>
    </row>
    <row r="1407" spans="1:7" ht="15.75" x14ac:dyDescent="0.25">
      <c r="A1407" s="79" t="s">
        <v>2930</v>
      </c>
      <c r="B1407" s="79" t="s">
        <v>6784</v>
      </c>
      <c r="C1407" s="80" t="s">
        <v>6785</v>
      </c>
      <c r="D1407" s="80" t="s">
        <v>435</v>
      </c>
      <c r="E1407" s="124">
        <v>36360</v>
      </c>
      <c r="F1407" s="76"/>
      <c r="G1407" s="80" t="s">
        <v>14</v>
      </c>
    </row>
    <row r="1408" spans="1:7" ht="15.75" x14ac:dyDescent="0.25">
      <c r="A1408" s="79" t="s">
        <v>5300</v>
      </c>
      <c r="B1408" s="79" t="s">
        <v>6786</v>
      </c>
      <c r="C1408" s="80" t="s">
        <v>588</v>
      </c>
      <c r="D1408" s="80" t="s">
        <v>189</v>
      </c>
      <c r="E1408" s="124">
        <v>36286</v>
      </c>
      <c r="F1408" s="76"/>
      <c r="G1408" s="80" t="s">
        <v>59</v>
      </c>
    </row>
    <row r="1409" spans="1:7" ht="15.75" x14ac:dyDescent="0.25">
      <c r="A1409" s="79" t="s">
        <v>2420</v>
      </c>
      <c r="B1409" s="79" t="s">
        <v>6787</v>
      </c>
      <c r="C1409" s="80" t="s">
        <v>588</v>
      </c>
      <c r="D1409" s="80" t="s">
        <v>189</v>
      </c>
      <c r="E1409" s="124">
        <v>36258</v>
      </c>
      <c r="F1409" s="76"/>
      <c r="G1409" s="80" t="s">
        <v>59</v>
      </c>
    </row>
    <row r="1410" spans="1:7" ht="15.75" x14ac:dyDescent="0.25">
      <c r="A1410" s="79" t="s">
        <v>6788</v>
      </c>
      <c r="B1410" s="79" t="s">
        <v>6789</v>
      </c>
      <c r="C1410" s="80" t="s">
        <v>588</v>
      </c>
      <c r="D1410" s="80" t="s">
        <v>189</v>
      </c>
      <c r="E1410" s="124">
        <v>36221</v>
      </c>
      <c r="F1410" s="76"/>
      <c r="G1410" s="80" t="s">
        <v>59</v>
      </c>
    </row>
    <row r="1411" spans="1:7" ht="15.75" x14ac:dyDescent="0.25">
      <c r="A1411" s="79" t="s">
        <v>4510</v>
      </c>
      <c r="B1411" s="79" t="s">
        <v>6790</v>
      </c>
      <c r="C1411" s="80" t="s">
        <v>588</v>
      </c>
      <c r="D1411" s="80" t="s">
        <v>189</v>
      </c>
      <c r="E1411" s="124">
        <v>36194</v>
      </c>
      <c r="F1411" s="119">
        <v>18000</v>
      </c>
      <c r="G1411" s="80" t="s">
        <v>59</v>
      </c>
    </row>
    <row r="1412" spans="1:7" ht="15.75" x14ac:dyDescent="0.25">
      <c r="A1412" s="79" t="s">
        <v>6791</v>
      </c>
      <c r="B1412" s="79" t="s">
        <v>6792</v>
      </c>
      <c r="C1412" s="80" t="s">
        <v>588</v>
      </c>
      <c r="D1412" s="80" t="s">
        <v>189</v>
      </c>
      <c r="E1412" s="124">
        <v>36137</v>
      </c>
      <c r="F1412" s="76"/>
      <c r="G1412" s="80" t="s">
        <v>59</v>
      </c>
    </row>
    <row r="1413" spans="1:7" ht="15.75" x14ac:dyDescent="0.25">
      <c r="A1413" s="79" t="s">
        <v>381</v>
      </c>
      <c r="B1413" s="79" t="s">
        <v>5896</v>
      </c>
      <c r="C1413" s="80" t="s">
        <v>588</v>
      </c>
      <c r="D1413" s="80" t="s">
        <v>373</v>
      </c>
      <c r="E1413" s="124">
        <v>36112</v>
      </c>
      <c r="F1413" s="76"/>
      <c r="G1413" s="80" t="s">
        <v>59</v>
      </c>
    </row>
    <row r="1414" spans="1:7" ht="15.75" x14ac:dyDescent="0.25">
      <c r="A1414" s="79" t="s">
        <v>250</v>
      </c>
      <c r="B1414" s="79" t="s">
        <v>6793</v>
      </c>
      <c r="C1414" s="80" t="s">
        <v>2989</v>
      </c>
      <c r="D1414" s="80" t="s">
        <v>5365</v>
      </c>
      <c r="E1414" s="124">
        <v>36067</v>
      </c>
      <c r="F1414" s="80"/>
      <c r="G1414" s="80" t="s">
        <v>14</v>
      </c>
    </row>
    <row r="1415" spans="1:7" ht="15.75" x14ac:dyDescent="0.25">
      <c r="A1415" s="79" t="s">
        <v>6794</v>
      </c>
      <c r="B1415" s="79" t="s">
        <v>6795</v>
      </c>
      <c r="C1415" s="80" t="s">
        <v>2491</v>
      </c>
      <c r="D1415" s="80" t="s">
        <v>5774</v>
      </c>
      <c r="E1415" s="124">
        <v>36067</v>
      </c>
      <c r="F1415" s="76"/>
      <c r="G1415" s="80" t="s">
        <v>14</v>
      </c>
    </row>
    <row r="1416" spans="1:7" ht="15.75" x14ac:dyDescent="0.25">
      <c r="A1416" s="79" t="s">
        <v>3532</v>
      </c>
      <c r="B1416" s="79" t="s">
        <v>6796</v>
      </c>
      <c r="C1416" s="80" t="s">
        <v>588</v>
      </c>
      <c r="D1416" s="80" t="s">
        <v>280</v>
      </c>
      <c r="E1416" s="124">
        <v>36050</v>
      </c>
      <c r="F1416" s="76"/>
      <c r="G1416" s="80" t="s">
        <v>59</v>
      </c>
    </row>
    <row r="1417" spans="1:7" ht="15.75" x14ac:dyDescent="0.25">
      <c r="A1417" s="79" t="s">
        <v>5306</v>
      </c>
      <c r="B1417" s="79" t="s">
        <v>6797</v>
      </c>
      <c r="C1417" s="80" t="s">
        <v>588</v>
      </c>
      <c r="D1417" s="80" t="s">
        <v>189</v>
      </c>
      <c r="E1417" s="124">
        <v>36047</v>
      </c>
      <c r="F1417" s="76"/>
      <c r="G1417" s="80" t="s">
        <v>59</v>
      </c>
    </row>
    <row r="1418" spans="1:7" ht="15.75" x14ac:dyDescent="0.25">
      <c r="A1418" s="79" t="s">
        <v>835</v>
      </c>
      <c r="B1418" s="79" t="s">
        <v>6798</v>
      </c>
      <c r="C1418" s="80" t="s">
        <v>588</v>
      </c>
      <c r="D1418" s="80" t="s">
        <v>508</v>
      </c>
      <c r="E1418" s="124">
        <v>36000</v>
      </c>
      <c r="F1418" s="76"/>
      <c r="G1418" s="80" t="s">
        <v>59</v>
      </c>
    </row>
    <row r="1419" spans="1:7" ht="15.75" x14ac:dyDescent="0.25">
      <c r="A1419" s="79" t="s">
        <v>507</v>
      </c>
      <c r="B1419" s="79" t="s">
        <v>6799</v>
      </c>
      <c r="C1419" s="80" t="s">
        <v>588</v>
      </c>
      <c r="D1419" s="80" t="s">
        <v>514</v>
      </c>
      <c r="E1419" s="124">
        <v>36000</v>
      </c>
      <c r="F1419" s="76"/>
      <c r="G1419" s="80" t="s">
        <v>59</v>
      </c>
    </row>
    <row r="1420" spans="1:7" ht="15.75" x14ac:dyDescent="0.25">
      <c r="A1420" s="79" t="s">
        <v>3569</v>
      </c>
      <c r="B1420" s="79" t="s">
        <v>6800</v>
      </c>
      <c r="C1420" s="80" t="s">
        <v>6801</v>
      </c>
      <c r="D1420" s="80" t="s">
        <v>5365</v>
      </c>
      <c r="E1420" s="124">
        <v>36000</v>
      </c>
      <c r="F1420" s="80"/>
      <c r="G1420" s="80" t="s">
        <v>14</v>
      </c>
    </row>
    <row r="1421" spans="1:7" ht="15.75" x14ac:dyDescent="0.25">
      <c r="A1421" s="79" t="s">
        <v>2300</v>
      </c>
      <c r="B1421" s="79" t="s">
        <v>6802</v>
      </c>
      <c r="C1421" s="80" t="s">
        <v>588</v>
      </c>
      <c r="D1421" s="80" t="s">
        <v>297</v>
      </c>
      <c r="E1421" s="124">
        <v>36000</v>
      </c>
      <c r="F1421" s="76"/>
      <c r="G1421" s="80" t="s">
        <v>59</v>
      </c>
    </row>
    <row r="1422" spans="1:7" ht="15.75" x14ac:dyDescent="0.25">
      <c r="A1422" s="86" t="s">
        <v>4096</v>
      </c>
      <c r="B1422" s="86" t="s">
        <v>6803</v>
      </c>
      <c r="C1422" s="76" t="s">
        <v>6505</v>
      </c>
      <c r="D1422" s="76" t="s">
        <v>96</v>
      </c>
      <c r="E1422" s="125">
        <v>36000</v>
      </c>
      <c r="F1422" s="76"/>
      <c r="G1422" s="76" t="s">
        <v>14</v>
      </c>
    </row>
    <row r="1423" spans="1:7" ht="15.75" x14ac:dyDescent="0.25">
      <c r="A1423" s="79" t="s">
        <v>4512</v>
      </c>
      <c r="B1423" s="79" t="s">
        <v>6804</v>
      </c>
      <c r="C1423" s="80" t="s">
        <v>588</v>
      </c>
      <c r="D1423" s="80" t="s">
        <v>302</v>
      </c>
      <c r="E1423" s="124">
        <v>36000</v>
      </c>
      <c r="F1423" s="76"/>
      <c r="G1423" s="80" t="s">
        <v>59</v>
      </c>
    </row>
    <row r="1424" spans="1:7" ht="15.75" x14ac:dyDescent="0.25">
      <c r="A1424" s="79" t="s">
        <v>5309</v>
      </c>
      <c r="B1424" s="79" t="s">
        <v>6564</v>
      </c>
      <c r="C1424" s="80" t="s">
        <v>588</v>
      </c>
      <c r="D1424" s="80" t="s">
        <v>302</v>
      </c>
      <c r="E1424" s="124">
        <v>36000</v>
      </c>
      <c r="F1424" s="76"/>
      <c r="G1424" s="80" t="s">
        <v>59</v>
      </c>
    </row>
    <row r="1425" spans="1:7" ht="15.75" x14ac:dyDescent="0.25">
      <c r="A1425" s="79" t="s">
        <v>2322</v>
      </c>
      <c r="B1425" s="79" t="s">
        <v>6805</v>
      </c>
      <c r="C1425" s="80" t="s">
        <v>588</v>
      </c>
      <c r="D1425" s="80" t="s">
        <v>189</v>
      </c>
      <c r="E1425" s="124">
        <v>36000</v>
      </c>
      <c r="F1425" s="76"/>
      <c r="G1425" s="80" t="s">
        <v>59</v>
      </c>
    </row>
    <row r="1426" spans="1:7" ht="15.75" x14ac:dyDescent="0.25">
      <c r="A1426" s="79" t="s">
        <v>6806</v>
      </c>
      <c r="B1426" s="79" t="s">
        <v>6807</v>
      </c>
      <c r="C1426" s="80" t="s">
        <v>6808</v>
      </c>
      <c r="D1426" s="80" t="s">
        <v>120</v>
      </c>
      <c r="E1426" s="124">
        <v>36000</v>
      </c>
      <c r="F1426" s="76"/>
      <c r="G1426" s="80" t="s">
        <v>14</v>
      </c>
    </row>
    <row r="1427" spans="1:7" ht="15.75" x14ac:dyDescent="0.25">
      <c r="A1427" s="79" t="s">
        <v>5298</v>
      </c>
      <c r="B1427" s="79" t="s">
        <v>6809</v>
      </c>
      <c r="C1427" s="80" t="s">
        <v>6810</v>
      </c>
      <c r="D1427" s="80" t="s">
        <v>535</v>
      </c>
      <c r="E1427" s="124">
        <v>35951</v>
      </c>
      <c r="F1427" s="76"/>
      <c r="G1427" s="80" t="s">
        <v>14</v>
      </c>
    </row>
    <row r="1428" spans="1:7" ht="15.75" x14ac:dyDescent="0.25">
      <c r="A1428" s="79" t="s">
        <v>2121</v>
      </c>
      <c r="B1428" s="79" t="s">
        <v>6811</v>
      </c>
      <c r="C1428" s="80" t="s">
        <v>588</v>
      </c>
      <c r="D1428" s="80" t="s">
        <v>5703</v>
      </c>
      <c r="E1428" s="124">
        <v>35876</v>
      </c>
      <c r="F1428" s="76"/>
      <c r="G1428" s="80" t="s">
        <v>59</v>
      </c>
    </row>
    <row r="1429" spans="1:7" ht="15.75" x14ac:dyDescent="0.25">
      <c r="A1429" s="79" t="s">
        <v>2182</v>
      </c>
      <c r="B1429" s="79" t="s">
        <v>5990</v>
      </c>
      <c r="C1429" s="80" t="s">
        <v>588</v>
      </c>
      <c r="D1429" s="80" t="s">
        <v>527</v>
      </c>
      <c r="E1429" s="124">
        <v>35875</v>
      </c>
      <c r="F1429" s="76"/>
      <c r="G1429" s="80" t="s">
        <v>59</v>
      </c>
    </row>
    <row r="1430" spans="1:7" ht="15.75" x14ac:dyDescent="0.25">
      <c r="A1430" s="79" t="s">
        <v>5299</v>
      </c>
      <c r="B1430" s="79" t="s">
        <v>6812</v>
      </c>
      <c r="C1430" s="80" t="s">
        <v>2573</v>
      </c>
      <c r="D1430" s="80" t="s">
        <v>5365</v>
      </c>
      <c r="E1430" s="124">
        <v>35846</v>
      </c>
      <c r="F1430" s="76"/>
      <c r="G1430" s="80" t="s">
        <v>14</v>
      </c>
    </row>
    <row r="1431" spans="1:7" ht="15.75" x14ac:dyDescent="0.25">
      <c r="A1431" s="79" t="s">
        <v>1838</v>
      </c>
      <c r="B1431" s="79" t="s">
        <v>6813</v>
      </c>
      <c r="C1431" s="80" t="s">
        <v>2996</v>
      </c>
      <c r="D1431" s="80" t="s">
        <v>505</v>
      </c>
      <c r="E1431" s="124">
        <v>35795</v>
      </c>
      <c r="F1431" s="76"/>
      <c r="G1431" s="80" t="s">
        <v>14</v>
      </c>
    </row>
    <row r="1432" spans="1:7" ht="15.75" x14ac:dyDescent="0.25">
      <c r="A1432" s="79" t="s">
        <v>6814</v>
      </c>
      <c r="B1432" s="79" t="s">
        <v>628</v>
      </c>
      <c r="C1432" s="80" t="s">
        <v>588</v>
      </c>
      <c r="D1432" s="80" t="s">
        <v>189</v>
      </c>
      <c r="E1432" s="124">
        <v>35704</v>
      </c>
      <c r="F1432" s="76"/>
      <c r="G1432" s="80" t="s">
        <v>59</v>
      </c>
    </row>
    <row r="1433" spans="1:7" ht="15.75" x14ac:dyDescent="0.25">
      <c r="A1433" s="79" t="s">
        <v>2997</v>
      </c>
      <c r="B1433" s="79" t="s">
        <v>6815</v>
      </c>
      <c r="C1433" s="80" t="s">
        <v>2999</v>
      </c>
      <c r="D1433" s="80" t="s">
        <v>1272</v>
      </c>
      <c r="E1433" s="124">
        <v>35592</v>
      </c>
      <c r="F1433" s="76"/>
      <c r="G1433" s="76"/>
    </row>
    <row r="1434" spans="1:7" ht="15.75" x14ac:dyDescent="0.25">
      <c r="A1434" s="86" t="s">
        <v>2451</v>
      </c>
      <c r="B1434" s="86" t="s">
        <v>6816</v>
      </c>
      <c r="C1434" s="76" t="s">
        <v>588</v>
      </c>
      <c r="D1434" s="76" t="s">
        <v>189</v>
      </c>
      <c r="E1434" s="125">
        <v>35579</v>
      </c>
      <c r="F1434" s="76"/>
      <c r="G1434" s="76" t="s">
        <v>59</v>
      </c>
    </row>
    <row r="1435" spans="1:7" ht="15.75" x14ac:dyDescent="0.25">
      <c r="A1435" s="79" t="s">
        <v>2065</v>
      </c>
      <c r="B1435" s="79" t="s">
        <v>6817</v>
      </c>
      <c r="C1435" s="80" t="s">
        <v>782</v>
      </c>
      <c r="D1435" s="80" t="s">
        <v>527</v>
      </c>
      <c r="E1435" s="124">
        <v>35546</v>
      </c>
      <c r="F1435" s="76"/>
      <c r="G1435" s="80" t="s">
        <v>59</v>
      </c>
    </row>
    <row r="1436" spans="1:7" ht="15.75" x14ac:dyDescent="0.25">
      <c r="A1436" s="79" t="s">
        <v>1136</v>
      </c>
      <c r="B1436" s="79" t="s">
        <v>6818</v>
      </c>
      <c r="C1436" s="80" t="s">
        <v>2530</v>
      </c>
      <c r="D1436" s="80" t="s">
        <v>5365</v>
      </c>
      <c r="E1436" s="124">
        <v>35478</v>
      </c>
      <c r="F1436" s="76"/>
      <c r="G1436" s="80" t="s">
        <v>14</v>
      </c>
    </row>
    <row r="1437" spans="1:7" ht="15.75" x14ac:dyDescent="0.25">
      <c r="A1437" s="79" t="s">
        <v>2468</v>
      </c>
      <c r="B1437" s="79" t="s">
        <v>6819</v>
      </c>
      <c r="C1437" s="80" t="s">
        <v>588</v>
      </c>
      <c r="D1437" s="80" t="s">
        <v>508</v>
      </c>
      <c r="E1437" s="124">
        <v>35373</v>
      </c>
      <c r="F1437" s="76"/>
      <c r="G1437" s="80" t="s">
        <v>59</v>
      </c>
    </row>
    <row r="1438" spans="1:7" ht="15.75" x14ac:dyDescent="0.25">
      <c r="A1438" s="79" t="s">
        <v>2376</v>
      </c>
      <c r="B1438" s="79" t="s">
        <v>102</v>
      </c>
      <c r="C1438" s="80" t="s">
        <v>588</v>
      </c>
      <c r="D1438" s="80" t="s">
        <v>527</v>
      </c>
      <c r="E1438" s="124">
        <v>35373</v>
      </c>
      <c r="F1438" s="76"/>
      <c r="G1438" s="80" t="s">
        <v>59</v>
      </c>
    </row>
    <row r="1439" spans="1:7" ht="15.75" x14ac:dyDescent="0.25">
      <c r="A1439" s="79" t="s">
        <v>104</v>
      </c>
      <c r="B1439" s="79" t="s">
        <v>6820</v>
      </c>
      <c r="C1439" s="80" t="s">
        <v>2394</v>
      </c>
      <c r="D1439" s="80" t="s">
        <v>5365</v>
      </c>
      <c r="E1439" s="124">
        <v>35350</v>
      </c>
      <c r="F1439" s="76"/>
      <c r="G1439" s="80" t="s">
        <v>14</v>
      </c>
    </row>
    <row r="1440" spans="1:7" ht="15.75" x14ac:dyDescent="0.25">
      <c r="A1440" s="79" t="s">
        <v>3179</v>
      </c>
      <c r="B1440" s="79" t="s">
        <v>6821</v>
      </c>
      <c r="C1440" s="80" t="s">
        <v>4166</v>
      </c>
      <c r="D1440" s="80" t="s">
        <v>5398</v>
      </c>
      <c r="E1440" s="124">
        <v>35250</v>
      </c>
      <c r="F1440" s="76"/>
      <c r="G1440" s="76"/>
    </row>
    <row r="1441" spans="1:7" ht="15.75" x14ac:dyDescent="0.25">
      <c r="A1441" s="79" t="s">
        <v>556</v>
      </c>
      <c r="B1441" s="79" t="s">
        <v>6160</v>
      </c>
      <c r="C1441" s="80" t="s">
        <v>588</v>
      </c>
      <c r="D1441" s="80" t="s">
        <v>297</v>
      </c>
      <c r="E1441" s="124">
        <v>35230</v>
      </c>
      <c r="F1441" s="119">
        <v>900</v>
      </c>
      <c r="G1441" s="80" t="s">
        <v>59</v>
      </c>
    </row>
    <row r="1442" spans="1:7" ht="15.75" x14ac:dyDescent="0.25">
      <c r="A1442" s="79" t="s">
        <v>4519</v>
      </c>
      <c r="B1442" s="79" t="s">
        <v>6822</v>
      </c>
      <c r="C1442" s="80" t="s">
        <v>588</v>
      </c>
      <c r="D1442" s="80" t="s">
        <v>297</v>
      </c>
      <c r="E1442" s="124">
        <v>35078</v>
      </c>
      <c r="F1442" s="119">
        <v>1200</v>
      </c>
      <c r="G1442" s="80" t="s">
        <v>59</v>
      </c>
    </row>
    <row r="1443" spans="1:7" ht="15.75" x14ac:dyDescent="0.25">
      <c r="A1443" s="79" t="s">
        <v>6823</v>
      </c>
      <c r="B1443" s="79" t="s">
        <v>6803</v>
      </c>
      <c r="C1443" s="80" t="s">
        <v>588</v>
      </c>
      <c r="D1443" s="80" t="s">
        <v>297</v>
      </c>
      <c r="E1443" s="124">
        <v>35078</v>
      </c>
      <c r="F1443" s="76"/>
      <c r="G1443" s="80" t="s">
        <v>59</v>
      </c>
    </row>
    <row r="1444" spans="1:7" ht="15.75" x14ac:dyDescent="0.25">
      <c r="A1444" s="79" t="s">
        <v>4523</v>
      </c>
      <c r="B1444" s="79" t="s">
        <v>6824</v>
      </c>
      <c r="C1444" s="80" t="s">
        <v>588</v>
      </c>
      <c r="D1444" s="80" t="s">
        <v>450</v>
      </c>
      <c r="E1444" s="124">
        <v>35000</v>
      </c>
      <c r="F1444" s="76"/>
      <c r="G1444" s="80" t="s">
        <v>59</v>
      </c>
    </row>
    <row r="1445" spans="1:7" ht="15.75" x14ac:dyDescent="0.25">
      <c r="A1445" s="86" t="s">
        <v>6825</v>
      </c>
      <c r="B1445" s="86" t="s">
        <v>6826</v>
      </c>
      <c r="C1445" s="76" t="s">
        <v>588</v>
      </c>
      <c r="D1445" s="76" t="s">
        <v>189</v>
      </c>
      <c r="E1445" s="125">
        <v>35000</v>
      </c>
      <c r="F1445" s="76"/>
      <c r="G1445" s="76" t="s">
        <v>59</v>
      </c>
    </row>
    <row r="1446" spans="1:7" ht="15.75" x14ac:dyDescent="0.25">
      <c r="A1446" s="79" t="s">
        <v>2485</v>
      </c>
      <c r="B1446" s="79" t="s">
        <v>5366</v>
      </c>
      <c r="C1446" s="80" t="s">
        <v>588</v>
      </c>
      <c r="D1446" s="80" t="s">
        <v>527</v>
      </c>
      <c r="E1446" s="124">
        <v>35000</v>
      </c>
      <c r="F1446" s="76"/>
      <c r="G1446" s="80" t="s">
        <v>59</v>
      </c>
    </row>
    <row r="1447" spans="1:7" ht="15.75" x14ac:dyDescent="0.25">
      <c r="A1447" s="86" t="s">
        <v>2560</v>
      </c>
      <c r="B1447" s="86" t="s">
        <v>6827</v>
      </c>
      <c r="C1447" s="76" t="s">
        <v>2562</v>
      </c>
      <c r="D1447" s="76" t="s">
        <v>5774</v>
      </c>
      <c r="E1447" s="125">
        <v>34912</v>
      </c>
      <c r="F1447" s="76"/>
      <c r="G1447" s="76" t="s">
        <v>59</v>
      </c>
    </row>
    <row r="1448" spans="1:7" ht="15.75" x14ac:dyDescent="0.25">
      <c r="A1448" s="79" t="s">
        <v>3813</v>
      </c>
      <c r="B1448" s="79" t="s">
        <v>6828</v>
      </c>
      <c r="C1448" s="80" t="s">
        <v>2566</v>
      </c>
      <c r="D1448" s="80" t="s">
        <v>5365</v>
      </c>
      <c r="E1448" s="124">
        <v>34855</v>
      </c>
      <c r="F1448" s="76"/>
      <c r="G1448" s="80" t="s">
        <v>14</v>
      </c>
    </row>
    <row r="1449" spans="1:7" ht="15.75" x14ac:dyDescent="0.25">
      <c r="A1449" s="79" t="s">
        <v>6829</v>
      </c>
      <c r="B1449" s="79" t="s">
        <v>2383</v>
      </c>
      <c r="C1449" s="80" t="s">
        <v>4184</v>
      </c>
      <c r="D1449" s="80" t="s">
        <v>5365</v>
      </c>
      <c r="E1449" s="124">
        <v>34845</v>
      </c>
      <c r="F1449" s="76"/>
      <c r="G1449" s="80" t="s">
        <v>14</v>
      </c>
    </row>
    <row r="1450" spans="1:7" ht="15.75" x14ac:dyDescent="0.25">
      <c r="A1450" s="79" t="s">
        <v>2551</v>
      </c>
      <c r="B1450" s="79" t="s">
        <v>5321</v>
      </c>
      <c r="C1450" s="80" t="s">
        <v>2511</v>
      </c>
      <c r="D1450" s="80" t="s">
        <v>6255</v>
      </c>
      <c r="E1450" s="124">
        <v>34661</v>
      </c>
      <c r="F1450" s="76"/>
      <c r="G1450" s="80" t="s">
        <v>14</v>
      </c>
    </row>
    <row r="1451" spans="1:7" ht="15.75" x14ac:dyDescent="0.25">
      <c r="A1451" s="79" t="s">
        <v>1524</v>
      </c>
      <c r="B1451" s="79" t="s">
        <v>5143</v>
      </c>
      <c r="C1451" s="80" t="s">
        <v>4518</v>
      </c>
      <c r="D1451" s="80" t="s">
        <v>547</v>
      </c>
      <c r="E1451" s="124">
        <v>34340</v>
      </c>
      <c r="F1451" s="76"/>
      <c r="G1451" s="80" t="s">
        <v>14</v>
      </c>
    </row>
    <row r="1452" spans="1:7" ht="15.75" x14ac:dyDescent="0.25">
      <c r="A1452" s="79" t="s">
        <v>1457</v>
      </c>
      <c r="B1452" s="79" t="s">
        <v>6590</v>
      </c>
      <c r="C1452" s="80" t="s">
        <v>588</v>
      </c>
      <c r="D1452" s="80" t="s">
        <v>93</v>
      </c>
      <c r="E1452" s="124">
        <v>34000</v>
      </c>
      <c r="F1452" s="76"/>
      <c r="G1452" s="80" t="s">
        <v>59</v>
      </c>
    </row>
    <row r="1453" spans="1:7" ht="15.75" x14ac:dyDescent="0.25">
      <c r="A1453" s="79" t="s">
        <v>990</v>
      </c>
      <c r="B1453" s="79" t="s">
        <v>6830</v>
      </c>
      <c r="C1453" s="80" t="s">
        <v>6831</v>
      </c>
      <c r="D1453" s="80" t="s">
        <v>527</v>
      </c>
      <c r="E1453" s="124">
        <v>34000</v>
      </c>
      <c r="F1453" s="76"/>
      <c r="G1453" s="80" t="s">
        <v>59</v>
      </c>
    </row>
    <row r="1454" spans="1:7" ht="15.75" x14ac:dyDescent="0.25">
      <c r="A1454" s="79" t="s">
        <v>2569</v>
      </c>
      <c r="B1454" s="79" t="s">
        <v>6347</v>
      </c>
      <c r="C1454" s="80" t="s">
        <v>2570</v>
      </c>
      <c r="D1454" s="80" t="s">
        <v>1050</v>
      </c>
      <c r="E1454" s="124">
        <v>33986</v>
      </c>
      <c r="F1454" s="76"/>
      <c r="G1454" s="80" t="s">
        <v>4334</v>
      </c>
    </row>
    <row r="1455" spans="1:7" ht="15.75" x14ac:dyDescent="0.25">
      <c r="A1455" s="79" t="s">
        <v>544</v>
      </c>
      <c r="B1455" s="79" t="s">
        <v>6285</v>
      </c>
      <c r="C1455" s="80" t="s">
        <v>4522</v>
      </c>
      <c r="D1455" s="80" t="s">
        <v>270</v>
      </c>
      <c r="E1455" s="124">
        <v>33835</v>
      </c>
      <c r="F1455" s="127"/>
      <c r="G1455" s="80" t="s">
        <v>14</v>
      </c>
    </row>
    <row r="1456" spans="1:7" ht="15.75" x14ac:dyDescent="0.25">
      <c r="A1456" s="79" t="s">
        <v>2322</v>
      </c>
      <c r="B1456" s="79" t="s">
        <v>6832</v>
      </c>
      <c r="C1456" s="80" t="s">
        <v>588</v>
      </c>
      <c r="D1456" s="80" t="s">
        <v>527</v>
      </c>
      <c r="E1456" s="124">
        <v>33825</v>
      </c>
      <c r="F1456" s="76"/>
      <c r="G1456" s="80" t="s">
        <v>59</v>
      </c>
    </row>
    <row r="1457" spans="1:7" ht="15.75" x14ac:dyDescent="0.25">
      <c r="A1457" s="79" t="s">
        <v>4528</v>
      </c>
      <c r="B1457" s="79" t="s">
        <v>6833</v>
      </c>
      <c r="C1457" s="80" t="s">
        <v>588</v>
      </c>
      <c r="D1457" s="80" t="s">
        <v>527</v>
      </c>
      <c r="E1457" s="124">
        <v>33825</v>
      </c>
      <c r="F1457" s="76"/>
      <c r="G1457" s="80" t="s">
        <v>59</v>
      </c>
    </row>
    <row r="1458" spans="1:7" ht="15.75" x14ac:dyDescent="0.25">
      <c r="A1458" s="79" t="s">
        <v>6834</v>
      </c>
      <c r="B1458" s="79" t="s">
        <v>6805</v>
      </c>
      <c r="C1458" s="80" t="s">
        <v>6835</v>
      </c>
      <c r="D1458" s="80" t="s">
        <v>5365</v>
      </c>
      <c r="E1458" s="124">
        <v>33789</v>
      </c>
      <c r="F1458" s="76"/>
      <c r="G1458" s="80" t="s">
        <v>14</v>
      </c>
    </row>
    <row r="1459" spans="1:7" ht="15.75" x14ac:dyDescent="0.25">
      <c r="A1459" s="79" t="s">
        <v>6836</v>
      </c>
      <c r="B1459" s="79" t="s">
        <v>6088</v>
      </c>
      <c r="C1459" s="80" t="s">
        <v>2078</v>
      </c>
      <c r="D1459" s="80" t="s">
        <v>5365</v>
      </c>
      <c r="E1459" s="124">
        <v>33330</v>
      </c>
      <c r="F1459" s="76"/>
      <c r="G1459" s="80" t="s">
        <v>14</v>
      </c>
    </row>
    <row r="1460" spans="1:7" ht="15.75" x14ac:dyDescent="0.25">
      <c r="A1460" s="79" t="s">
        <v>2927</v>
      </c>
      <c r="B1460" s="79" t="s">
        <v>6837</v>
      </c>
      <c r="C1460" s="80" t="s">
        <v>6838</v>
      </c>
      <c r="D1460" s="80" t="s">
        <v>5365</v>
      </c>
      <c r="E1460" s="124">
        <v>33330</v>
      </c>
      <c r="F1460" s="76"/>
      <c r="G1460" s="80" t="s">
        <v>14</v>
      </c>
    </row>
    <row r="1461" spans="1:7" ht="15.75" x14ac:dyDescent="0.25">
      <c r="A1461" s="79" t="s">
        <v>21</v>
      </c>
      <c r="B1461" s="79" t="s">
        <v>6839</v>
      </c>
      <c r="C1461" s="80" t="s">
        <v>588</v>
      </c>
      <c r="D1461" s="80" t="s">
        <v>527</v>
      </c>
      <c r="E1461" s="124">
        <v>33292</v>
      </c>
      <c r="F1461" s="76"/>
      <c r="G1461" s="80" t="s">
        <v>59</v>
      </c>
    </row>
    <row r="1462" spans="1:7" ht="15.75" x14ac:dyDescent="0.25">
      <c r="A1462" s="79" t="s">
        <v>1237</v>
      </c>
      <c r="B1462" s="79" t="s">
        <v>6840</v>
      </c>
      <c r="C1462" s="80" t="s">
        <v>588</v>
      </c>
      <c r="D1462" s="80" t="s">
        <v>4481</v>
      </c>
      <c r="E1462" s="124">
        <v>33000</v>
      </c>
      <c r="F1462" s="76"/>
      <c r="G1462" s="80" t="s">
        <v>59</v>
      </c>
    </row>
    <row r="1463" spans="1:7" ht="15.75" x14ac:dyDescent="0.25">
      <c r="A1463" s="79" t="s">
        <v>6841</v>
      </c>
      <c r="B1463" s="79" t="s">
        <v>6842</v>
      </c>
      <c r="C1463" s="80" t="s">
        <v>6843</v>
      </c>
      <c r="D1463" s="80" t="s">
        <v>6138</v>
      </c>
      <c r="E1463" s="124">
        <v>32994</v>
      </c>
      <c r="F1463" s="76"/>
      <c r="G1463" s="80" t="s">
        <v>59</v>
      </c>
    </row>
    <row r="1464" spans="1:7" ht="15.75" x14ac:dyDescent="0.25">
      <c r="A1464" s="79" t="s">
        <v>4530</v>
      </c>
      <c r="B1464" s="79" t="s">
        <v>6844</v>
      </c>
      <c r="C1464" s="80" t="s">
        <v>588</v>
      </c>
      <c r="D1464" s="80" t="s">
        <v>527</v>
      </c>
      <c r="E1464" s="124">
        <v>32800</v>
      </c>
      <c r="F1464" s="76"/>
      <c r="G1464" s="80" t="s">
        <v>59</v>
      </c>
    </row>
    <row r="1465" spans="1:7" ht="15.75" x14ac:dyDescent="0.25">
      <c r="A1465" s="79" t="s">
        <v>209</v>
      </c>
      <c r="B1465" s="79" t="s">
        <v>5338</v>
      </c>
      <c r="C1465" s="80" t="s">
        <v>588</v>
      </c>
      <c r="D1465" s="80" t="s">
        <v>373</v>
      </c>
      <c r="E1465" s="124">
        <v>32000</v>
      </c>
      <c r="F1465" s="76"/>
      <c r="G1465" s="80" t="s">
        <v>59</v>
      </c>
    </row>
    <row r="1466" spans="1:7" ht="15.75" x14ac:dyDescent="0.25">
      <c r="A1466" s="79" t="s">
        <v>1747</v>
      </c>
      <c r="B1466" s="79" t="s">
        <v>5709</v>
      </c>
      <c r="C1466" s="80" t="s">
        <v>6845</v>
      </c>
      <c r="D1466" s="80" t="s">
        <v>5365</v>
      </c>
      <c r="E1466" s="124">
        <v>32000</v>
      </c>
      <c r="F1466" s="76"/>
      <c r="G1466" s="80" t="s">
        <v>14</v>
      </c>
    </row>
    <row r="1467" spans="1:7" ht="15.75" x14ac:dyDescent="0.25">
      <c r="A1467" s="79" t="s">
        <v>1995</v>
      </c>
      <c r="B1467" s="79" t="s">
        <v>6846</v>
      </c>
      <c r="C1467" s="80" t="s">
        <v>1996</v>
      </c>
      <c r="D1467" s="80" t="s">
        <v>706</v>
      </c>
      <c r="E1467" s="124">
        <v>31581</v>
      </c>
      <c r="F1467" s="76"/>
      <c r="G1467" s="80" t="s">
        <v>14</v>
      </c>
    </row>
    <row r="1468" spans="1:7" ht="15.75" x14ac:dyDescent="0.25">
      <c r="A1468" s="79" t="s">
        <v>1132</v>
      </c>
      <c r="B1468" s="79" t="s">
        <v>5915</v>
      </c>
      <c r="C1468" s="80" t="s">
        <v>2584</v>
      </c>
      <c r="D1468" s="80" t="s">
        <v>5365</v>
      </c>
      <c r="E1468" s="124">
        <v>31465</v>
      </c>
      <c r="F1468" s="76"/>
      <c r="G1468" s="80" t="s">
        <v>14</v>
      </c>
    </row>
    <row r="1469" spans="1:7" ht="15.75" x14ac:dyDescent="0.25">
      <c r="A1469" s="79" t="s">
        <v>1526</v>
      </c>
      <c r="B1469" s="79" t="s">
        <v>4197</v>
      </c>
      <c r="C1469" s="80" t="s">
        <v>6847</v>
      </c>
      <c r="D1469" s="80" t="s">
        <v>1889</v>
      </c>
      <c r="E1469" s="124">
        <v>31310</v>
      </c>
      <c r="F1469" s="76"/>
      <c r="G1469" s="76"/>
    </row>
    <row r="1470" spans="1:7" ht="15.75" x14ac:dyDescent="0.25">
      <c r="A1470" s="79" t="s">
        <v>2598</v>
      </c>
      <c r="B1470" s="79" t="s">
        <v>6848</v>
      </c>
      <c r="C1470" s="80" t="s">
        <v>2599</v>
      </c>
      <c r="D1470" s="80" t="s">
        <v>96</v>
      </c>
      <c r="E1470" s="124">
        <v>31168</v>
      </c>
      <c r="F1470" s="76"/>
      <c r="G1470" s="80" t="s">
        <v>59</v>
      </c>
    </row>
    <row r="1471" spans="1:7" ht="15.75" x14ac:dyDescent="0.25">
      <c r="A1471" s="86" t="s">
        <v>6849</v>
      </c>
      <c r="B1471" s="86" t="s">
        <v>6850</v>
      </c>
      <c r="C1471" s="76" t="s">
        <v>2579</v>
      </c>
      <c r="D1471" s="76" t="s">
        <v>5365</v>
      </c>
      <c r="E1471" s="125">
        <v>30910</v>
      </c>
      <c r="F1471" s="76"/>
      <c r="G1471" s="76" t="s">
        <v>14</v>
      </c>
    </row>
    <row r="1472" spans="1:7" ht="15.75" x14ac:dyDescent="0.25">
      <c r="A1472" s="79" t="s">
        <v>4342</v>
      </c>
      <c r="B1472" s="79" t="s">
        <v>6851</v>
      </c>
      <c r="C1472" s="80" t="s">
        <v>6852</v>
      </c>
      <c r="D1472" s="80" t="s">
        <v>5365</v>
      </c>
      <c r="E1472" s="124">
        <v>30755</v>
      </c>
      <c r="F1472" s="76"/>
      <c r="G1472" s="80" t="s">
        <v>14</v>
      </c>
    </row>
    <row r="1473" spans="1:7" ht="15.75" x14ac:dyDescent="0.25">
      <c r="A1473" s="79" t="s">
        <v>4024</v>
      </c>
      <c r="B1473" s="79" t="s">
        <v>6803</v>
      </c>
      <c r="C1473" s="80" t="s">
        <v>3025</v>
      </c>
      <c r="D1473" s="80" t="s">
        <v>570</v>
      </c>
      <c r="E1473" s="124">
        <v>30755</v>
      </c>
      <c r="F1473" s="119">
        <v>9660</v>
      </c>
      <c r="G1473" s="80" t="s">
        <v>14</v>
      </c>
    </row>
    <row r="1474" spans="1:7" ht="15.75" x14ac:dyDescent="0.25">
      <c r="A1474" s="79" t="s">
        <v>5343</v>
      </c>
      <c r="B1474" s="79" t="s">
        <v>6853</v>
      </c>
      <c r="C1474" s="80" t="s">
        <v>3025</v>
      </c>
      <c r="D1474" s="80" t="s">
        <v>6854</v>
      </c>
      <c r="E1474" s="124">
        <v>30300</v>
      </c>
      <c r="F1474" s="119">
        <v>9660</v>
      </c>
      <c r="G1474" s="80" t="s">
        <v>14</v>
      </c>
    </row>
    <row r="1475" spans="1:7" ht="15.75" x14ac:dyDescent="0.25">
      <c r="A1475" s="79" t="s">
        <v>6855</v>
      </c>
      <c r="B1475" s="79" t="s">
        <v>5467</v>
      </c>
      <c r="C1475" s="80" t="s">
        <v>2604</v>
      </c>
      <c r="D1475" s="80" t="s">
        <v>5365</v>
      </c>
      <c r="E1475" s="124">
        <v>30300</v>
      </c>
      <c r="F1475" s="76"/>
      <c r="G1475" s="80" t="s">
        <v>14</v>
      </c>
    </row>
    <row r="1476" spans="1:7" ht="15.75" x14ac:dyDescent="0.25">
      <c r="A1476" s="79" t="s">
        <v>5341</v>
      </c>
      <c r="B1476" s="79" t="s">
        <v>6856</v>
      </c>
      <c r="C1476" s="80" t="s">
        <v>2983</v>
      </c>
      <c r="D1476" s="80" t="s">
        <v>5365</v>
      </c>
      <c r="E1476" s="124">
        <v>30300</v>
      </c>
      <c r="F1476" s="80"/>
      <c r="G1476" s="80" t="s">
        <v>14</v>
      </c>
    </row>
    <row r="1477" spans="1:7" ht="15.75" x14ac:dyDescent="0.25">
      <c r="A1477" s="79" t="s">
        <v>2895</v>
      </c>
      <c r="B1477" s="79" t="s">
        <v>6857</v>
      </c>
      <c r="C1477" s="80" t="s">
        <v>3025</v>
      </c>
      <c r="D1477" s="80" t="s">
        <v>570</v>
      </c>
      <c r="E1477" s="124">
        <v>30300</v>
      </c>
      <c r="F1477" s="119">
        <v>9660</v>
      </c>
      <c r="G1477" s="80" t="s">
        <v>14</v>
      </c>
    </row>
    <row r="1478" spans="1:7" ht="15.75" x14ac:dyDescent="0.25">
      <c r="A1478" s="79" t="s">
        <v>643</v>
      </c>
      <c r="B1478" s="79" t="s">
        <v>6176</v>
      </c>
      <c r="C1478" s="80" t="s">
        <v>3025</v>
      </c>
      <c r="D1478" s="80" t="s">
        <v>570</v>
      </c>
      <c r="E1478" s="124">
        <v>30300</v>
      </c>
      <c r="F1478" s="119">
        <v>9660</v>
      </c>
      <c r="G1478" s="80" t="s">
        <v>14</v>
      </c>
    </row>
    <row r="1479" spans="1:7" ht="15.75" x14ac:dyDescent="0.25">
      <c r="A1479" s="79" t="s">
        <v>2450</v>
      </c>
      <c r="B1479" s="79" t="s">
        <v>6858</v>
      </c>
      <c r="C1479" s="80" t="s">
        <v>3025</v>
      </c>
      <c r="D1479" s="80" t="s">
        <v>570</v>
      </c>
      <c r="E1479" s="124">
        <v>30300</v>
      </c>
      <c r="F1479" s="119">
        <v>9660</v>
      </c>
      <c r="G1479" s="80" t="s">
        <v>14</v>
      </c>
    </row>
    <row r="1480" spans="1:7" ht="15.75" x14ac:dyDescent="0.25">
      <c r="A1480" s="79" t="s">
        <v>4533</v>
      </c>
      <c r="B1480" s="79" t="s">
        <v>6859</v>
      </c>
      <c r="C1480" s="80" t="s">
        <v>3025</v>
      </c>
      <c r="D1480" s="80" t="s">
        <v>570</v>
      </c>
      <c r="E1480" s="124">
        <v>30300</v>
      </c>
      <c r="F1480" s="119">
        <v>9660</v>
      </c>
      <c r="G1480" s="80" t="s">
        <v>14</v>
      </c>
    </row>
    <row r="1481" spans="1:7" ht="15.75" x14ac:dyDescent="0.25">
      <c r="A1481" s="79" t="s">
        <v>6860</v>
      </c>
      <c r="B1481" s="79" t="s">
        <v>6861</v>
      </c>
      <c r="C1481" s="80" t="s">
        <v>3025</v>
      </c>
      <c r="D1481" s="80" t="s">
        <v>570</v>
      </c>
      <c r="E1481" s="124">
        <v>30000</v>
      </c>
      <c r="F1481" s="119">
        <v>9660</v>
      </c>
      <c r="G1481" s="80" t="s">
        <v>14</v>
      </c>
    </row>
    <row r="1482" spans="1:7" ht="15.75" x14ac:dyDescent="0.25">
      <c r="A1482" s="79" t="s">
        <v>5346</v>
      </c>
      <c r="B1482" s="79" t="s">
        <v>6862</v>
      </c>
      <c r="C1482" s="80" t="s">
        <v>3025</v>
      </c>
      <c r="D1482" s="80" t="s">
        <v>570</v>
      </c>
      <c r="E1482" s="124">
        <v>30000</v>
      </c>
      <c r="F1482" s="119">
        <v>9660</v>
      </c>
      <c r="G1482" s="80" t="s">
        <v>14</v>
      </c>
    </row>
    <row r="1483" spans="1:7" ht="15.75" x14ac:dyDescent="0.25">
      <c r="A1483" s="79" t="s">
        <v>5344</v>
      </c>
      <c r="B1483" s="79" t="s">
        <v>6863</v>
      </c>
      <c r="C1483" s="80" t="s">
        <v>3025</v>
      </c>
      <c r="D1483" s="80" t="s">
        <v>6864</v>
      </c>
      <c r="E1483" s="124">
        <v>30000</v>
      </c>
      <c r="F1483" s="119">
        <v>9660</v>
      </c>
      <c r="G1483" s="80" t="s">
        <v>14</v>
      </c>
    </row>
    <row r="1484" spans="1:7" ht="15.75" x14ac:dyDescent="0.25">
      <c r="A1484" s="79" t="s">
        <v>2925</v>
      </c>
      <c r="B1484" s="79" t="s">
        <v>6372</v>
      </c>
      <c r="C1484" s="80" t="s">
        <v>660</v>
      </c>
      <c r="D1484" s="80" t="s">
        <v>6159</v>
      </c>
      <c r="E1484" s="124">
        <v>29406</v>
      </c>
      <c r="F1484" s="76"/>
      <c r="G1484" s="76"/>
    </row>
    <row r="1485" spans="1:7" ht="15.75" x14ac:dyDescent="0.25">
      <c r="A1485" s="79" t="s">
        <v>6865</v>
      </c>
      <c r="B1485" s="79" t="s">
        <v>6866</v>
      </c>
      <c r="C1485" s="80" t="s">
        <v>6867</v>
      </c>
      <c r="D1485" s="80" t="s">
        <v>5365</v>
      </c>
      <c r="E1485" s="124">
        <v>28280</v>
      </c>
      <c r="F1485" s="76"/>
      <c r="G1485" s="80" t="s">
        <v>14</v>
      </c>
    </row>
    <row r="1486" spans="1:7" ht="15.75" x14ac:dyDescent="0.25">
      <c r="A1486" s="79" t="s">
        <v>6868</v>
      </c>
      <c r="B1486" s="79" t="s">
        <v>6869</v>
      </c>
      <c r="C1486" s="80" t="s">
        <v>6870</v>
      </c>
      <c r="D1486" s="80" t="s">
        <v>5365</v>
      </c>
      <c r="E1486" s="124">
        <v>28038</v>
      </c>
      <c r="F1486" s="76"/>
      <c r="G1486" s="80" t="s">
        <v>14</v>
      </c>
    </row>
    <row r="1487" spans="1:7" ht="15.75" x14ac:dyDescent="0.25">
      <c r="A1487" s="79" t="s">
        <v>6871</v>
      </c>
      <c r="B1487" s="79" t="s">
        <v>6872</v>
      </c>
      <c r="C1487" s="80" t="s">
        <v>6873</v>
      </c>
      <c r="D1487" s="80" t="s">
        <v>5365</v>
      </c>
      <c r="E1487" s="124">
        <v>25673</v>
      </c>
      <c r="F1487" s="76"/>
      <c r="G1487" s="80" t="s">
        <v>14</v>
      </c>
    </row>
    <row r="1488" spans="1:7" ht="15.75" x14ac:dyDescent="0.25">
      <c r="A1488" s="79" t="s">
        <v>3416</v>
      </c>
      <c r="B1488" s="79" t="s">
        <v>6874</v>
      </c>
      <c r="C1488" s="80" t="s">
        <v>3062</v>
      </c>
      <c r="D1488" s="80" t="s">
        <v>812</v>
      </c>
      <c r="E1488" s="124">
        <v>20640</v>
      </c>
      <c r="F1488" s="76"/>
      <c r="G1488" s="80" t="s">
        <v>14</v>
      </c>
    </row>
    <row r="1489" spans="1:7" ht="15.75" x14ac:dyDescent="0.25">
      <c r="A1489" s="79" t="s">
        <v>6875</v>
      </c>
      <c r="B1489" s="79" t="s">
        <v>6876</v>
      </c>
      <c r="C1489" s="80" t="s">
        <v>3062</v>
      </c>
      <c r="D1489" s="80" t="s">
        <v>812</v>
      </c>
      <c r="E1489" s="124">
        <v>20436</v>
      </c>
      <c r="F1489" s="76"/>
      <c r="G1489" s="80" t="s">
        <v>14</v>
      </c>
    </row>
    <row r="1490" spans="1:7" ht="15.75" x14ac:dyDescent="0.25">
      <c r="A1490" s="79" t="s">
        <v>548</v>
      </c>
      <c r="B1490" s="79" t="s">
        <v>6877</v>
      </c>
      <c r="C1490" s="80" t="s">
        <v>3062</v>
      </c>
      <c r="D1490" s="80" t="s">
        <v>812</v>
      </c>
      <c r="E1490" s="124">
        <v>20436</v>
      </c>
      <c r="F1490" s="76"/>
      <c r="G1490" s="80" t="s">
        <v>14</v>
      </c>
    </row>
    <row r="1491" spans="1:7" ht="15.75" x14ac:dyDescent="0.25">
      <c r="A1491" s="79" t="s">
        <v>6878</v>
      </c>
      <c r="B1491" s="79" t="s">
        <v>6879</v>
      </c>
      <c r="C1491" s="80" t="s">
        <v>3062</v>
      </c>
      <c r="D1491" s="80" t="s">
        <v>812</v>
      </c>
      <c r="E1491" s="124">
        <v>20436</v>
      </c>
      <c r="F1491" s="127"/>
      <c r="G1491" s="80" t="s">
        <v>14</v>
      </c>
    </row>
  </sheetData>
  <conditionalFormatting sqref="E1:E1491">
    <cfRule type="top10" dxfId="21" priority="1" percent="1" bottom="1" rank="10"/>
    <cfRule type="top10" dxfId="20" priority="2" percent="1" rank="10"/>
  </conditionalFormatting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6"/>
  <sheetViews>
    <sheetView workbookViewId="0"/>
  </sheetViews>
  <sheetFormatPr defaultColWidth="34.42578125" defaultRowHeight="15" x14ac:dyDescent="0.25"/>
  <cols>
    <col min="1" max="1" width="19.85546875" bestFit="1" customWidth="1"/>
    <col min="2" max="2" width="16.85546875" bestFit="1" customWidth="1"/>
    <col min="3" max="3" width="35" bestFit="1" customWidth="1"/>
    <col min="4" max="4" width="30.85546875" bestFit="1" customWidth="1"/>
    <col min="5" max="5" width="14" bestFit="1" customWidth="1"/>
    <col min="6" max="6" width="31.42578125" bestFit="1" customWidth="1"/>
    <col min="7" max="7" width="14.7109375" bestFit="1" customWidth="1"/>
  </cols>
  <sheetData>
    <row r="1" spans="1:7" s="138" customFormat="1" ht="15.75" x14ac:dyDescent="0.25">
      <c r="A1" s="176" t="s">
        <v>3848</v>
      </c>
      <c r="B1" s="176" t="s">
        <v>2649</v>
      </c>
      <c r="C1" s="176" t="s">
        <v>5355</v>
      </c>
      <c r="D1" s="176" t="s">
        <v>2651</v>
      </c>
      <c r="E1" s="179" t="s">
        <v>2646</v>
      </c>
      <c r="F1" s="180" t="s">
        <v>5356</v>
      </c>
      <c r="G1" s="176" t="s">
        <v>2655</v>
      </c>
    </row>
    <row r="2" spans="1:7" ht="15.75" x14ac:dyDescent="0.25">
      <c r="A2" s="79" t="s">
        <v>5357</v>
      </c>
      <c r="B2" s="79" t="s">
        <v>5358</v>
      </c>
      <c r="C2" s="80" t="s">
        <v>19</v>
      </c>
      <c r="D2" s="80" t="s">
        <v>5359</v>
      </c>
      <c r="E2" s="83">
        <v>375000</v>
      </c>
      <c r="F2" s="105"/>
      <c r="G2" s="80" t="s">
        <v>14</v>
      </c>
    </row>
    <row r="3" spans="1:7" ht="15.75" x14ac:dyDescent="0.25">
      <c r="A3" s="79" t="s">
        <v>54</v>
      </c>
      <c r="B3" s="79" t="s">
        <v>5361</v>
      </c>
      <c r="C3" s="80" t="s">
        <v>3391</v>
      </c>
      <c r="D3" s="80" t="s">
        <v>25</v>
      </c>
      <c r="E3" s="83">
        <v>240000</v>
      </c>
      <c r="F3" s="105"/>
      <c r="G3" s="80" t="s">
        <v>14</v>
      </c>
    </row>
    <row r="4" spans="1:7" ht="15.75" x14ac:dyDescent="0.25">
      <c r="A4" s="79" t="s">
        <v>29</v>
      </c>
      <c r="B4" s="79" t="s">
        <v>5362</v>
      </c>
      <c r="C4" s="80" t="s">
        <v>32</v>
      </c>
      <c r="D4" s="80" t="s">
        <v>33</v>
      </c>
      <c r="E4" s="124">
        <v>203000</v>
      </c>
      <c r="F4" s="105"/>
      <c r="G4" s="80" t="s">
        <v>14</v>
      </c>
    </row>
    <row r="5" spans="1:7" ht="15.75" x14ac:dyDescent="0.25">
      <c r="A5" s="79" t="s">
        <v>3852</v>
      </c>
      <c r="B5" s="79" t="s">
        <v>5364</v>
      </c>
      <c r="C5" s="80" t="s">
        <v>10</v>
      </c>
      <c r="D5" s="80" t="s">
        <v>5365</v>
      </c>
      <c r="E5" s="83">
        <v>200000</v>
      </c>
      <c r="F5" s="105"/>
      <c r="G5" s="80" t="s">
        <v>14</v>
      </c>
    </row>
    <row r="6" spans="1:7" ht="15.75" x14ac:dyDescent="0.25">
      <c r="A6" s="79" t="s">
        <v>21</v>
      </c>
      <c r="B6" s="79" t="s">
        <v>5368</v>
      </c>
      <c r="C6" s="80" t="s">
        <v>6880</v>
      </c>
      <c r="D6" s="80" t="s">
        <v>45</v>
      </c>
      <c r="E6" s="83">
        <v>188545</v>
      </c>
      <c r="F6" s="105"/>
      <c r="G6" s="80" t="s">
        <v>14</v>
      </c>
    </row>
    <row r="7" spans="1:7" ht="15.75" x14ac:dyDescent="0.25">
      <c r="A7" s="79" t="s">
        <v>3855</v>
      </c>
      <c r="B7" s="79" t="s">
        <v>6881</v>
      </c>
      <c r="C7" s="80" t="s">
        <v>3856</v>
      </c>
      <c r="D7" s="80" t="s">
        <v>25</v>
      </c>
      <c r="E7" s="83">
        <v>185000</v>
      </c>
      <c r="F7" s="105"/>
      <c r="G7" s="80" t="s">
        <v>14</v>
      </c>
    </row>
    <row r="8" spans="1:7" ht="15.75" x14ac:dyDescent="0.25">
      <c r="A8" s="79" t="s">
        <v>6882</v>
      </c>
      <c r="B8" s="79" t="s">
        <v>6883</v>
      </c>
      <c r="C8" s="80" t="s">
        <v>52</v>
      </c>
      <c r="D8" s="80" t="s">
        <v>53</v>
      </c>
      <c r="E8" s="124">
        <v>179052</v>
      </c>
      <c r="F8" s="105"/>
      <c r="G8" s="80" t="s">
        <v>14</v>
      </c>
    </row>
    <row r="9" spans="1:7" ht="15.75" x14ac:dyDescent="0.25">
      <c r="A9" s="86" t="s">
        <v>61</v>
      </c>
      <c r="B9" s="86" t="s">
        <v>5366</v>
      </c>
      <c r="C9" s="76" t="s">
        <v>6884</v>
      </c>
      <c r="D9" s="76" t="s">
        <v>65</v>
      </c>
      <c r="E9" s="125">
        <v>176000</v>
      </c>
      <c r="F9" s="104"/>
      <c r="G9" s="76" t="s">
        <v>14</v>
      </c>
    </row>
    <row r="10" spans="1:7" ht="15.75" x14ac:dyDescent="0.25">
      <c r="A10" s="79" t="s">
        <v>3394</v>
      </c>
      <c r="B10" s="79" t="s">
        <v>5372</v>
      </c>
      <c r="C10" s="80" t="s">
        <v>56</v>
      </c>
      <c r="D10" s="80" t="s">
        <v>392</v>
      </c>
      <c r="E10" s="124">
        <v>175537</v>
      </c>
      <c r="F10" s="105"/>
      <c r="G10" s="80" t="s">
        <v>59</v>
      </c>
    </row>
    <row r="11" spans="1:7" ht="15.75" x14ac:dyDescent="0.25">
      <c r="A11" s="86" t="s">
        <v>164</v>
      </c>
      <c r="B11" s="86" t="s">
        <v>5373</v>
      </c>
      <c r="C11" s="76" t="s">
        <v>4226</v>
      </c>
      <c r="D11" s="76" t="s">
        <v>48</v>
      </c>
      <c r="E11" s="129">
        <v>175000</v>
      </c>
      <c r="F11" s="104"/>
      <c r="G11" s="76" t="s">
        <v>14</v>
      </c>
    </row>
    <row r="12" spans="1:7" ht="15.75" x14ac:dyDescent="0.25">
      <c r="A12" s="79" t="s">
        <v>989</v>
      </c>
      <c r="B12" s="79" t="s">
        <v>5375</v>
      </c>
      <c r="C12" s="80" t="s">
        <v>4230</v>
      </c>
      <c r="D12" s="80" t="s">
        <v>4231</v>
      </c>
      <c r="E12" s="83">
        <v>170257.19</v>
      </c>
      <c r="F12" s="105"/>
      <c r="G12" s="80" t="s">
        <v>14</v>
      </c>
    </row>
    <row r="13" spans="1:7" ht="15.75" x14ac:dyDescent="0.25">
      <c r="A13" s="86" t="s">
        <v>989</v>
      </c>
      <c r="B13" s="86" t="s">
        <v>5383</v>
      </c>
      <c r="C13" s="76" t="s">
        <v>75</v>
      </c>
      <c r="D13" s="76" t="s">
        <v>5365</v>
      </c>
      <c r="E13" s="129">
        <v>162525.85999999999</v>
      </c>
      <c r="F13" s="104"/>
      <c r="G13" s="76" t="s">
        <v>14</v>
      </c>
    </row>
    <row r="14" spans="1:7" ht="15.75" x14ac:dyDescent="0.25">
      <c r="A14" s="86" t="s">
        <v>1231</v>
      </c>
      <c r="B14" s="86" t="s">
        <v>6885</v>
      </c>
      <c r="C14" s="76" t="s">
        <v>27</v>
      </c>
      <c r="D14" s="76" t="s">
        <v>5365</v>
      </c>
      <c r="E14" s="129">
        <v>162400</v>
      </c>
      <c r="F14" s="104"/>
      <c r="G14" s="76" t="s">
        <v>14</v>
      </c>
    </row>
    <row r="15" spans="1:7" ht="15.75" x14ac:dyDescent="0.25">
      <c r="A15" s="79" t="s">
        <v>127</v>
      </c>
      <c r="B15" s="79" t="s">
        <v>5386</v>
      </c>
      <c r="C15" s="80" t="s">
        <v>6886</v>
      </c>
      <c r="D15" s="80" t="s">
        <v>5365</v>
      </c>
      <c r="E15" s="83">
        <v>162044.75</v>
      </c>
      <c r="F15" s="105"/>
      <c r="G15" s="80" t="s">
        <v>14</v>
      </c>
    </row>
    <row r="16" spans="1:7" ht="15.75" x14ac:dyDescent="0.25">
      <c r="A16" s="79" t="s">
        <v>5407</v>
      </c>
      <c r="B16" s="79" t="s">
        <v>5408</v>
      </c>
      <c r="C16" s="80" t="s">
        <v>6887</v>
      </c>
      <c r="D16" s="80" t="s">
        <v>25</v>
      </c>
      <c r="E16" s="124">
        <v>161959</v>
      </c>
      <c r="F16" s="130">
        <v>5000</v>
      </c>
      <c r="G16" s="80" t="s">
        <v>14</v>
      </c>
    </row>
    <row r="17" spans="1:7" ht="15.75" x14ac:dyDescent="0.25">
      <c r="A17" s="79" t="s">
        <v>184</v>
      </c>
      <c r="B17" s="79" t="s">
        <v>5381</v>
      </c>
      <c r="C17" s="80" t="s">
        <v>5382</v>
      </c>
      <c r="D17" s="80" t="s">
        <v>4231</v>
      </c>
      <c r="E17" s="124">
        <v>160718.15</v>
      </c>
      <c r="F17" s="105"/>
      <c r="G17" s="80" t="s">
        <v>14</v>
      </c>
    </row>
    <row r="18" spans="1:7" ht="15.75" x14ac:dyDescent="0.25">
      <c r="A18" s="79" t="s">
        <v>90</v>
      </c>
      <c r="B18" s="79" t="s">
        <v>5385</v>
      </c>
      <c r="C18" s="80" t="s">
        <v>92</v>
      </c>
      <c r="D18" s="80" t="s">
        <v>93</v>
      </c>
      <c r="E18" s="124">
        <v>160000</v>
      </c>
      <c r="F18" s="105"/>
      <c r="G18" s="80" t="s">
        <v>59</v>
      </c>
    </row>
    <row r="19" spans="1:7" ht="15.75" x14ac:dyDescent="0.25">
      <c r="A19" s="79" t="s">
        <v>5388</v>
      </c>
      <c r="B19" s="79" t="s">
        <v>5389</v>
      </c>
      <c r="C19" s="80" t="s">
        <v>5390</v>
      </c>
      <c r="D19" s="80" t="s">
        <v>125</v>
      </c>
      <c r="E19" s="83">
        <v>158580.79</v>
      </c>
      <c r="F19" s="105"/>
      <c r="G19" s="80" t="s">
        <v>59</v>
      </c>
    </row>
    <row r="20" spans="1:7" ht="15.75" x14ac:dyDescent="0.25">
      <c r="A20" s="79" t="s">
        <v>5393</v>
      </c>
      <c r="B20" s="79" t="s">
        <v>5394</v>
      </c>
      <c r="C20" s="80" t="s">
        <v>6888</v>
      </c>
      <c r="D20" s="80" t="s">
        <v>547</v>
      </c>
      <c r="E20" s="83">
        <v>156744.42000000001</v>
      </c>
      <c r="F20" s="130">
        <v>15256</v>
      </c>
      <c r="G20" s="80" t="s">
        <v>14</v>
      </c>
    </row>
    <row r="21" spans="1:7" ht="15.75" x14ac:dyDescent="0.25">
      <c r="A21" s="79" t="s">
        <v>66</v>
      </c>
      <c r="B21" s="79" t="s">
        <v>5397</v>
      </c>
      <c r="C21" s="80" t="s">
        <v>71</v>
      </c>
      <c r="D21" s="80" t="s">
        <v>5398</v>
      </c>
      <c r="E21" s="83">
        <v>152000</v>
      </c>
      <c r="F21" s="105"/>
      <c r="G21" s="80" t="s">
        <v>14</v>
      </c>
    </row>
    <row r="22" spans="1:7" ht="15.75" x14ac:dyDescent="0.25">
      <c r="A22" s="79" t="s">
        <v>184</v>
      </c>
      <c r="B22" s="79" t="s">
        <v>5396</v>
      </c>
      <c r="C22" s="80" t="s">
        <v>4236</v>
      </c>
      <c r="D22" s="80" t="s">
        <v>4231</v>
      </c>
      <c r="E22" s="124">
        <v>151130.46</v>
      </c>
      <c r="F22" s="105"/>
      <c r="G22" s="80" t="s">
        <v>14</v>
      </c>
    </row>
    <row r="23" spans="1:7" ht="15.75" x14ac:dyDescent="0.25">
      <c r="A23" s="79" t="s">
        <v>5379</v>
      </c>
      <c r="B23" s="79" t="s">
        <v>5380</v>
      </c>
      <c r="C23" s="80" t="s">
        <v>71</v>
      </c>
      <c r="D23" s="80" t="s">
        <v>6889</v>
      </c>
      <c r="E23" s="83">
        <v>150449</v>
      </c>
      <c r="F23" s="105"/>
      <c r="G23" s="80" t="s">
        <v>14</v>
      </c>
    </row>
    <row r="24" spans="1:7" ht="15.75" x14ac:dyDescent="0.25">
      <c r="A24" s="86" t="s">
        <v>4570</v>
      </c>
      <c r="B24" s="86" t="s">
        <v>944</v>
      </c>
      <c r="C24" s="76" t="s">
        <v>71</v>
      </c>
      <c r="D24" s="76" t="s">
        <v>116</v>
      </c>
      <c r="E24" s="125">
        <v>150048</v>
      </c>
      <c r="F24" s="104"/>
      <c r="G24" s="76" t="s">
        <v>14</v>
      </c>
    </row>
    <row r="25" spans="1:7" ht="15.75" x14ac:dyDescent="0.25">
      <c r="A25" s="79" t="s">
        <v>4562</v>
      </c>
      <c r="B25" s="79" t="s">
        <v>5399</v>
      </c>
      <c r="C25" s="80" t="s">
        <v>3919</v>
      </c>
      <c r="D25" s="80" t="s">
        <v>45</v>
      </c>
      <c r="E25" s="83">
        <v>149631</v>
      </c>
      <c r="F25" s="130">
        <v>5000</v>
      </c>
      <c r="G25" s="80" t="s">
        <v>14</v>
      </c>
    </row>
    <row r="26" spans="1:7" ht="15.75" x14ac:dyDescent="0.25">
      <c r="A26" s="79" t="s">
        <v>313</v>
      </c>
      <c r="B26" s="79" t="s">
        <v>5402</v>
      </c>
      <c r="C26" s="80" t="s">
        <v>159</v>
      </c>
      <c r="D26" s="80" t="s">
        <v>211</v>
      </c>
      <c r="E26" s="83">
        <v>146633.31</v>
      </c>
      <c r="F26" s="130">
        <v>5000</v>
      </c>
      <c r="G26" s="80" t="s">
        <v>14</v>
      </c>
    </row>
    <row r="27" spans="1:7" ht="15.75" x14ac:dyDescent="0.25">
      <c r="A27" s="79" t="s">
        <v>107</v>
      </c>
      <c r="B27" s="79" t="s">
        <v>108</v>
      </c>
      <c r="C27" s="80" t="s">
        <v>56</v>
      </c>
      <c r="D27" s="80" t="s">
        <v>109</v>
      </c>
      <c r="E27" s="83">
        <v>145069.71</v>
      </c>
      <c r="F27" s="130">
        <v>30000</v>
      </c>
      <c r="G27" s="80" t="s">
        <v>59</v>
      </c>
    </row>
    <row r="28" spans="1:7" ht="15.75" x14ac:dyDescent="0.25">
      <c r="A28" s="79" t="s">
        <v>3398</v>
      </c>
      <c r="B28" s="79" t="s">
        <v>5403</v>
      </c>
      <c r="C28" s="80" t="s">
        <v>159</v>
      </c>
      <c r="D28" s="80" t="s">
        <v>514</v>
      </c>
      <c r="E28" s="83">
        <v>144089</v>
      </c>
      <c r="F28" s="130">
        <v>5000</v>
      </c>
      <c r="G28" s="80" t="s">
        <v>14</v>
      </c>
    </row>
    <row r="29" spans="1:7" ht="15.75" x14ac:dyDescent="0.25">
      <c r="A29" s="79" t="s">
        <v>244</v>
      </c>
      <c r="B29" s="79" t="s">
        <v>5405</v>
      </c>
      <c r="C29" s="80" t="s">
        <v>5406</v>
      </c>
      <c r="D29" s="80" t="s">
        <v>1272</v>
      </c>
      <c r="E29" s="124">
        <v>140000</v>
      </c>
      <c r="F29" s="105"/>
      <c r="G29" s="80" t="s">
        <v>14</v>
      </c>
    </row>
    <row r="30" spans="1:7" ht="15.75" x14ac:dyDescent="0.25">
      <c r="A30" s="79" t="s">
        <v>122</v>
      </c>
      <c r="B30" s="79" t="s">
        <v>5404</v>
      </c>
      <c r="C30" s="80" t="s">
        <v>56</v>
      </c>
      <c r="D30" s="80" t="s">
        <v>125</v>
      </c>
      <c r="E30" s="83">
        <v>137314.01</v>
      </c>
      <c r="F30" s="105"/>
      <c r="G30" s="80" t="s">
        <v>59</v>
      </c>
    </row>
    <row r="31" spans="1:7" ht="15.75" x14ac:dyDescent="0.25">
      <c r="A31" s="79" t="s">
        <v>942</v>
      </c>
      <c r="B31" s="79" t="s">
        <v>5830</v>
      </c>
      <c r="C31" s="80" t="s">
        <v>56</v>
      </c>
      <c r="D31" s="80" t="s">
        <v>302</v>
      </c>
      <c r="E31" s="83">
        <v>136006.46</v>
      </c>
      <c r="F31" s="105"/>
      <c r="G31" s="80" t="s">
        <v>59</v>
      </c>
    </row>
    <row r="32" spans="1:7" ht="15.75" x14ac:dyDescent="0.25">
      <c r="A32" s="79" t="s">
        <v>5409</v>
      </c>
      <c r="B32" s="79" t="s">
        <v>5410</v>
      </c>
      <c r="C32" s="80" t="s">
        <v>6890</v>
      </c>
      <c r="D32" s="80" t="s">
        <v>178</v>
      </c>
      <c r="E32" s="124">
        <v>134260</v>
      </c>
      <c r="F32" s="130">
        <v>10740</v>
      </c>
      <c r="G32" s="80" t="s">
        <v>14</v>
      </c>
    </row>
    <row r="33" spans="1:7" ht="15.75" x14ac:dyDescent="0.25">
      <c r="A33" s="79" t="s">
        <v>1270</v>
      </c>
      <c r="B33" s="79" t="s">
        <v>6891</v>
      </c>
      <c r="C33" s="80" t="s">
        <v>6892</v>
      </c>
      <c r="D33" s="80" t="s">
        <v>1272</v>
      </c>
      <c r="E33" s="83">
        <v>131950</v>
      </c>
      <c r="F33" s="105"/>
      <c r="G33" s="80" t="s">
        <v>14</v>
      </c>
    </row>
    <row r="34" spans="1:7" ht="15.75" x14ac:dyDescent="0.25">
      <c r="A34" s="79" t="s">
        <v>160</v>
      </c>
      <c r="B34" s="79" t="s">
        <v>5413</v>
      </c>
      <c r="C34" s="80" t="s">
        <v>162</v>
      </c>
      <c r="D34" s="80" t="s">
        <v>163</v>
      </c>
      <c r="E34" s="124">
        <v>131363.5</v>
      </c>
      <c r="F34" s="130">
        <v>15000</v>
      </c>
      <c r="G34" s="80" t="s">
        <v>59</v>
      </c>
    </row>
    <row r="35" spans="1:7" ht="15.75" x14ac:dyDescent="0.25">
      <c r="A35" s="79" t="s">
        <v>4588</v>
      </c>
      <c r="B35" s="79" t="s">
        <v>5414</v>
      </c>
      <c r="C35" s="80" t="s">
        <v>56</v>
      </c>
      <c r="D35" s="80" t="s">
        <v>169</v>
      </c>
      <c r="E35" s="124">
        <v>130565.13</v>
      </c>
      <c r="F35" s="105"/>
      <c r="G35" s="80" t="s">
        <v>59</v>
      </c>
    </row>
    <row r="36" spans="1:7" ht="15.75" x14ac:dyDescent="0.25">
      <c r="A36" s="79" t="s">
        <v>142</v>
      </c>
      <c r="B36" s="79" t="s">
        <v>5411</v>
      </c>
      <c r="C36" s="80" t="s">
        <v>159</v>
      </c>
      <c r="D36" s="80" t="s">
        <v>109</v>
      </c>
      <c r="E36" s="124">
        <v>130436</v>
      </c>
      <c r="F36" s="130">
        <v>3750</v>
      </c>
      <c r="G36" s="80" t="s">
        <v>59</v>
      </c>
    </row>
    <row r="37" spans="1:7" ht="15.75" x14ac:dyDescent="0.25">
      <c r="A37" s="79" t="s">
        <v>6893</v>
      </c>
      <c r="B37" s="79" t="s">
        <v>6894</v>
      </c>
      <c r="C37" s="80" t="s">
        <v>6895</v>
      </c>
      <c r="D37" s="80" t="s">
        <v>1272</v>
      </c>
      <c r="E37" s="83">
        <v>130142.29</v>
      </c>
      <c r="F37" s="105"/>
      <c r="G37" s="80" t="s">
        <v>14</v>
      </c>
    </row>
    <row r="38" spans="1:7" ht="15.75" x14ac:dyDescent="0.25">
      <c r="A38" s="79" t="s">
        <v>2259</v>
      </c>
      <c r="B38" s="79" t="s">
        <v>6896</v>
      </c>
      <c r="C38" s="80" t="s">
        <v>422</v>
      </c>
      <c r="D38" s="80" t="s">
        <v>72</v>
      </c>
      <c r="E38" s="83">
        <v>130001</v>
      </c>
      <c r="F38" s="130">
        <v>10000</v>
      </c>
      <c r="G38" s="80" t="s">
        <v>14</v>
      </c>
    </row>
    <row r="39" spans="1:7" ht="15.75" x14ac:dyDescent="0.25">
      <c r="A39" s="79" t="s">
        <v>299</v>
      </c>
      <c r="B39" s="79" t="s">
        <v>6897</v>
      </c>
      <c r="C39" s="80" t="s">
        <v>5427</v>
      </c>
      <c r="D39" s="80" t="s">
        <v>302</v>
      </c>
      <c r="E39" s="124">
        <v>129822</v>
      </c>
      <c r="F39" s="130">
        <v>3750</v>
      </c>
      <c r="G39" s="80" t="s">
        <v>14</v>
      </c>
    </row>
    <row r="40" spans="1:7" ht="15.75" x14ac:dyDescent="0.25">
      <c r="A40" s="79" t="s">
        <v>4596</v>
      </c>
      <c r="B40" s="79" t="s">
        <v>1121</v>
      </c>
      <c r="C40" s="80" t="s">
        <v>6898</v>
      </c>
      <c r="D40" s="80" t="s">
        <v>234</v>
      </c>
      <c r="E40" s="124">
        <v>129762</v>
      </c>
      <c r="F40" s="130">
        <v>5000</v>
      </c>
      <c r="G40" s="80" t="s">
        <v>14</v>
      </c>
    </row>
    <row r="41" spans="1:7" ht="15.75" x14ac:dyDescent="0.25">
      <c r="A41" s="79" t="s">
        <v>3405</v>
      </c>
      <c r="B41" s="79" t="s">
        <v>5423</v>
      </c>
      <c r="C41" s="80" t="s">
        <v>3407</v>
      </c>
      <c r="D41" s="80" t="s">
        <v>6899</v>
      </c>
      <c r="E41" s="83">
        <v>128384.23</v>
      </c>
      <c r="F41" s="105"/>
      <c r="G41" s="80" t="s">
        <v>59</v>
      </c>
    </row>
    <row r="42" spans="1:7" ht="15.75" x14ac:dyDescent="0.25">
      <c r="A42" s="79" t="s">
        <v>130</v>
      </c>
      <c r="B42" s="79" t="s">
        <v>5419</v>
      </c>
      <c r="C42" s="80" t="s">
        <v>156</v>
      </c>
      <c r="D42" s="80" t="s">
        <v>48</v>
      </c>
      <c r="E42" s="124">
        <v>128322</v>
      </c>
      <c r="F42" s="130">
        <v>5000</v>
      </c>
      <c r="G42" s="80" t="s">
        <v>14</v>
      </c>
    </row>
    <row r="43" spans="1:7" ht="15.75" x14ac:dyDescent="0.25">
      <c r="A43" s="79" t="s">
        <v>2639</v>
      </c>
      <c r="B43" s="79" t="s">
        <v>5420</v>
      </c>
      <c r="C43" s="80" t="s">
        <v>6900</v>
      </c>
      <c r="D43" s="80" t="s">
        <v>4652</v>
      </c>
      <c r="E43" s="83">
        <v>128156</v>
      </c>
      <c r="F43" s="130">
        <v>10101</v>
      </c>
      <c r="G43" s="80" t="s">
        <v>14</v>
      </c>
    </row>
    <row r="44" spans="1:7" ht="15.75" x14ac:dyDescent="0.25">
      <c r="A44" s="79" t="s">
        <v>4244</v>
      </c>
      <c r="B44" s="79" t="s">
        <v>5428</v>
      </c>
      <c r="C44" s="80" t="s">
        <v>56</v>
      </c>
      <c r="D44" s="80" t="s">
        <v>109</v>
      </c>
      <c r="E44" s="124">
        <v>127137.03</v>
      </c>
      <c r="F44" s="105"/>
      <c r="G44" s="80" t="s">
        <v>59</v>
      </c>
    </row>
    <row r="45" spans="1:7" ht="15.75" x14ac:dyDescent="0.25">
      <c r="A45" s="79" t="s">
        <v>157</v>
      </c>
      <c r="B45" s="79" t="s">
        <v>5412</v>
      </c>
      <c r="C45" s="80" t="s">
        <v>6901</v>
      </c>
      <c r="D45" s="80" t="s">
        <v>109</v>
      </c>
      <c r="E45" s="83">
        <v>126260.69</v>
      </c>
      <c r="F45" s="105"/>
      <c r="G45" s="80" t="s">
        <v>59</v>
      </c>
    </row>
    <row r="46" spans="1:7" ht="15.75" x14ac:dyDescent="0.25">
      <c r="A46" s="79" t="s">
        <v>3396</v>
      </c>
      <c r="B46" s="79" t="s">
        <v>5429</v>
      </c>
      <c r="C46" s="80" t="s">
        <v>71</v>
      </c>
      <c r="D46" s="80" t="s">
        <v>137</v>
      </c>
      <c r="E46" s="83">
        <v>126050</v>
      </c>
      <c r="F46" s="130">
        <v>11460</v>
      </c>
      <c r="G46" s="80" t="s">
        <v>14</v>
      </c>
    </row>
    <row r="47" spans="1:7" ht="15.75" x14ac:dyDescent="0.25">
      <c r="A47" s="79" t="s">
        <v>5417</v>
      </c>
      <c r="B47" s="79" t="s">
        <v>5418</v>
      </c>
      <c r="C47" s="80" t="s">
        <v>2662</v>
      </c>
      <c r="D47" s="80" t="s">
        <v>141</v>
      </c>
      <c r="E47" s="124">
        <v>124931</v>
      </c>
      <c r="F47" s="105"/>
      <c r="G47" s="80" t="s">
        <v>14</v>
      </c>
    </row>
    <row r="48" spans="1:7" ht="15.75" x14ac:dyDescent="0.25">
      <c r="A48" s="79" t="s">
        <v>5435</v>
      </c>
      <c r="B48" s="79" t="s">
        <v>6902</v>
      </c>
      <c r="C48" s="80" t="s">
        <v>159</v>
      </c>
      <c r="D48" s="80" t="s">
        <v>208</v>
      </c>
      <c r="E48" s="83">
        <v>124930</v>
      </c>
      <c r="F48" s="130">
        <v>9994</v>
      </c>
      <c r="G48" s="80" t="s">
        <v>14</v>
      </c>
    </row>
    <row r="49" spans="1:7" ht="15.75" x14ac:dyDescent="0.25">
      <c r="A49" s="86" t="s">
        <v>185</v>
      </c>
      <c r="B49" s="86" t="s">
        <v>5431</v>
      </c>
      <c r="C49" s="76" t="s">
        <v>188</v>
      </c>
      <c r="D49" s="76" t="s">
        <v>189</v>
      </c>
      <c r="E49" s="129">
        <v>123759.65</v>
      </c>
      <c r="F49" s="131">
        <v>5000</v>
      </c>
      <c r="G49" s="76" t="s">
        <v>14</v>
      </c>
    </row>
    <row r="50" spans="1:7" ht="15.75" x14ac:dyDescent="0.25">
      <c r="A50" s="79" t="s">
        <v>2664</v>
      </c>
      <c r="B50" s="79" t="s">
        <v>5432</v>
      </c>
      <c r="C50" s="80" t="s">
        <v>56</v>
      </c>
      <c r="D50" s="80" t="s">
        <v>169</v>
      </c>
      <c r="E50" s="83">
        <v>123559</v>
      </c>
      <c r="F50" s="105"/>
      <c r="G50" s="80" t="s">
        <v>59</v>
      </c>
    </row>
    <row r="51" spans="1:7" ht="15.75" x14ac:dyDescent="0.25">
      <c r="A51" s="79" t="s">
        <v>2663</v>
      </c>
      <c r="B51" s="79" t="s">
        <v>5433</v>
      </c>
      <c r="C51" s="80" t="s">
        <v>56</v>
      </c>
      <c r="D51" s="80" t="s">
        <v>527</v>
      </c>
      <c r="E51" s="83">
        <v>123112</v>
      </c>
      <c r="F51" s="105"/>
      <c r="G51" s="80" t="s">
        <v>59</v>
      </c>
    </row>
    <row r="52" spans="1:7" ht="15.75" x14ac:dyDescent="0.25">
      <c r="A52" s="79" t="s">
        <v>6903</v>
      </c>
      <c r="B52" s="79" t="s">
        <v>6904</v>
      </c>
      <c r="C52" s="80" t="s">
        <v>6905</v>
      </c>
      <c r="D52" s="80" t="s">
        <v>178</v>
      </c>
      <c r="E52" s="83">
        <v>122020</v>
      </c>
      <c r="F52" s="130">
        <v>2500</v>
      </c>
      <c r="G52" s="80" t="s">
        <v>14</v>
      </c>
    </row>
    <row r="53" spans="1:7" ht="15.75" x14ac:dyDescent="0.25">
      <c r="A53" s="79" t="s">
        <v>2668</v>
      </c>
      <c r="B53" s="79" t="s">
        <v>5443</v>
      </c>
      <c r="C53" s="80" t="s">
        <v>6906</v>
      </c>
      <c r="D53" s="80" t="s">
        <v>25</v>
      </c>
      <c r="E53" s="83">
        <v>121800</v>
      </c>
      <c r="F53" s="105"/>
      <c r="G53" s="80" t="s">
        <v>14</v>
      </c>
    </row>
    <row r="54" spans="1:7" ht="15.75" x14ac:dyDescent="0.25">
      <c r="A54" s="79" t="s">
        <v>6907</v>
      </c>
      <c r="B54" s="79" t="s">
        <v>6908</v>
      </c>
      <c r="C54" s="80" t="s">
        <v>6909</v>
      </c>
      <c r="D54" s="80" t="s">
        <v>89</v>
      </c>
      <c r="E54" s="83">
        <v>121800</v>
      </c>
      <c r="F54" s="105"/>
      <c r="G54" s="80" t="s">
        <v>14</v>
      </c>
    </row>
    <row r="55" spans="1:7" ht="15.75" x14ac:dyDescent="0.25">
      <c r="A55" s="86" t="s">
        <v>6910</v>
      </c>
      <c r="B55" s="86" t="s">
        <v>6911</v>
      </c>
      <c r="C55" s="76" t="s">
        <v>6912</v>
      </c>
      <c r="D55" s="76" t="s">
        <v>20</v>
      </c>
      <c r="E55" s="125">
        <v>121372</v>
      </c>
      <c r="F55" s="104"/>
      <c r="G55" s="76" t="s">
        <v>14</v>
      </c>
    </row>
    <row r="56" spans="1:7" ht="15.75" x14ac:dyDescent="0.25">
      <c r="A56" s="79" t="s">
        <v>81</v>
      </c>
      <c r="B56" s="79" t="s">
        <v>5437</v>
      </c>
      <c r="C56" s="80" t="s">
        <v>159</v>
      </c>
      <c r="D56" s="80" t="s">
        <v>163</v>
      </c>
      <c r="E56" s="83">
        <v>121195</v>
      </c>
      <c r="F56" s="130">
        <v>3750</v>
      </c>
      <c r="G56" s="80" t="s">
        <v>14</v>
      </c>
    </row>
    <row r="57" spans="1:7" ht="15.75" x14ac:dyDescent="0.25">
      <c r="A57" s="79" t="s">
        <v>5439</v>
      </c>
      <c r="B57" s="79" t="s">
        <v>5440</v>
      </c>
      <c r="C57" s="80" t="s">
        <v>5441</v>
      </c>
      <c r="D57" s="80" t="s">
        <v>163</v>
      </c>
      <c r="E57" s="83">
        <v>121072.55</v>
      </c>
      <c r="F57" s="105"/>
      <c r="G57" s="80" t="s">
        <v>59</v>
      </c>
    </row>
    <row r="58" spans="1:7" ht="15.75" x14ac:dyDescent="0.25">
      <c r="A58" s="86" t="s">
        <v>3409</v>
      </c>
      <c r="B58" s="86" t="s">
        <v>5442</v>
      </c>
      <c r="C58" s="76" t="s">
        <v>449</v>
      </c>
      <c r="D58" s="76" t="s">
        <v>125</v>
      </c>
      <c r="E58" s="129">
        <v>120430.94</v>
      </c>
      <c r="F58" s="131">
        <v>2500</v>
      </c>
      <c r="G58" s="76" t="s">
        <v>59</v>
      </c>
    </row>
    <row r="59" spans="1:7" ht="15.75" x14ac:dyDescent="0.25">
      <c r="A59" s="79" t="s">
        <v>77</v>
      </c>
      <c r="B59" s="79" t="s">
        <v>5391</v>
      </c>
      <c r="C59" s="80" t="s">
        <v>6913</v>
      </c>
      <c r="D59" s="80" t="s">
        <v>80</v>
      </c>
      <c r="E59" s="124">
        <v>120000</v>
      </c>
      <c r="F59" s="105"/>
      <c r="G59" s="80" t="s">
        <v>14</v>
      </c>
    </row>
    <row r="60" spans="1:7" ht="15.75" x14ac:dyDescent="0.25">
      <c r="A60" s="79" t="s">
        <v>204</v>
      </c>
      <c r="B60" s="79" t="s">
        <v>5445</v>
      </c>
      <c r="C60" s="80" t="s">
        <v>195</v>
      </c>
      <c r="D60" s="80" t="s">
        <v>205</v>
      </c>
      <c r="E60" s="83">
        <v>120000</v>
      </c>
      <c r="F60" s="105"/>
      <c r="G60" s="80" t="s">
        <v>59</v>
      </c>
    </row>
    <row r="61" spans="1:7" ht="15.75" x14ac:dyDescent="0.25">
      <c r="A61" s="79" t="s">
        <v>2206</v>
      </c>
      <c r="B61" s="79" t="s">
        <v>6914</v>
      </c>
      <c r="C61" s="80" t="s">
        <v>195</v>
      </c>
      <c r="D61" s="80" t="s">
        <v>234</v>
      </c>
      <c r="E61" s="83">
        <v>118548.01</v>
      </c>
      <c r="F61" s="105"/>
      <c r="G61" s="80" t="s">
        <v>59</v>
      </c>
    </row>
    <row r="62" spans="1:7" ht="15.75" x14ac:dyDescent="0.25">
      <c r="A62" s="79" t="s">
        <v>193</v>
      </c>
      <c r="B62" s="79" t="s">
        <v>194</v>
      </c>
      <c r="C62" s="80" t="s">
        <v>201</v>
      </c>
      <c r="D62" s="80" t="s">
        <v>125</v>
      </c>
      <c r="E62" s="124">
        <v>117007</v>
      </c>
      <c r="F62" s="105"/>
      <c r="G62" s="80" t="s">
        <v>59</v>
      </c>
    </row>
    <row r="63" spans="1:7" ht="15.75" x14ac:dyDescent="0.25">
      <c r="A63" s="112" t="s">
        <v>2038</v>
      </c>
      <c r="B63" s="112" t="s">
        <v>5453</v>
      </c>
      <c r="C63" s="113" t="s">
        <v>159</v>
      </c>
      <c r="D63" s="113" t="s">
        <v>249</v>
      </c>
      <c r="E63" s="126">
        <v>116914.89</v>
      </c>
      <c r="F63" s="132">
        <v>3000</v>
      </c>
      <c r="G63" s="113" t="s">
        <v>59</v>
      </c>
    </row>
    <row r="64" spans="1:7" ht="15.75" x14ac:dyDescent="0.25">
      <c r="A64" s="79" t="s">
        <v>4268</v>
      </c>
      <c r="B64" s="79" t="s">
        <v>5454</v>
      </c>
      <c r="C64" s="80" t="s">
        <v>159</v>
      </c>
      <c r="D64" s="80" t="s">
        <v>535</v>
      </c>
      <c r="E64" s="83">
        <v>116694.9</v>
      </c>
      <c r="F64" s="130">
        <v>3750</v>
      </c>
      <c r="G64" s="80" t="s">
        <v>14</v>
      </c>
    </row>
    <row r="65" spans="1:7" ht="15.75" x14ac:dyDescent="0.25">
      <c r="A65" s="86" t="s">
        <v>401</v>
      </c>
      <c r="B65" s="86" t="s">
        <v>5455</v>
      </c>
      <c r="C65" s="76" t="s">
        <v>6915</v>
      </c>
      <c r="D65" s="76" t="s">
        <v>116</v>
      </c>
      <c r="E65" s="125">
        <v>116642.11</v>
      </c>
      <c r="F65" s="131">
        <v>4000</v>
      </c>
      <c r="G65" s="76" t="s">
        <v>14</v>
      </c>
    </row>
    <row r="66" spans="1:7" ht="15.75" x14ac:dyDescent="0.25">
      <c r="A66" s="79" t="s">
        <v>21</v>
      </c>
      <c r="B66" s="79" t="s">
        <v>6404</v>
      </c>
      <c r="C66" s="80" t="s">
        <v>159</v>
      </c>
      <c r="D66" s="80" t="s">
        <v>270</v>
      </c>
      <c r="E66" s="83">
        <v>116337</v>
      </c>
      <c r="F66" s="130">
        <v>5000</v>
      </c>
      <c r="G66" s="80" t="s">
        <v>14</v>
      </c>
    </row>
    <row r="67" spans="1:7" ht="15.75" x14ac:dyDescent="0.25">
      <c r="A67" s="79" t="s">
        <v>6916</v>
      </c>
      <c r="B67" s="79" t="s">
        <v>6917</v>
      </c>
      <c r="C67" s="80" t="s">
        <v>56</v>
      </c>
      <c r="D67" s="80" t="s">
        <v>373</v>
      </c>
      <c r="E67" s="83">
        <v>116147</v>
      </c>
      <c r="F67" s="105"/>
      <c r="G67" s="80" t="s">
        <v>59</v>
      </c>
    </row>
    <row r="68" spans="1:7" ht="15.75" x14ac:dyDescent="0.25">
      <c r="A68" s="79" t="s">
        <v>4610</v>
      </c>
      <c r="B68" s="79" t="s">
        <v>5451</v>
      </c>
      <c r="C68" s="80" t="s">
        <v>370</v>
      </c>
      <c r="D68" s="80" t="s">
        <v>371</v>
      </c>
      <c r="E68" s="83">
        <v>114999.5</v>
      </c>
      <c r="F68" s="105"/>
      <c r="G68" s="80" t="s">
        <v>14</v>
      </c>
    </row>
    <row r="69" spans="1:7" ht="15.75" x14ac:dyDescent="0.25">
      <c r="A69" s="79" t="s">
        <v>5472</v>
      </c>
      <c r="B69" s="79" t="s">
        <v>5473</v>
      </c>
      <c r="C69" s="80" t="s">
        <v>6918</v>
      </c>
      <c r="D69" s="80" t="s">
        <v>1454</v>
      </c>
      <c r="E69" s="83">
        <v>114939</v>
      </c>
      <c r="F69" s="105"/>
      <c r="G69" s="80" t="s">
        <v>14</v>
      </c>
    </row>
    <row r="70" spans="1:7" ht="15.75" x14ac:dyDescent="0.25">
      <c r="A70" s="79" t="s">
        <v>398</v>
      </c>
      <c r="B70" s="79" t="s">
        <v>5459</v>
      </c>
      <c r="C70" s="80" t="s">
        <v>6919</v>
      </c>
      <c r="D70" s="80" t="s">
        <v>2661</v>
      </c>
      <c r="E70" s="83">
        <v>114760.19</v>
      </c>
      <c r="F70" s="130">
        <v>5000</v>
      </c>
      <c r="G70" s="80" t="s">
        <v>14</v>
      </c>
    </row>
    <row r="71" spans="1:7" ht="15.75" x14ac:dyDescent="0.25">
      <c r="A71" s="112" t="s">
        <v>4620</v>
      </c>
      <c r="B71" s="112" t="s">
        <v>5461</v>
      </c>
      <c r="C71" s="113" t="s">
        <v>56</v>
      </c>
      <c r="D71" s="113" t="s">
        <v>249</v>
      </c>
      <c r="E71" s="133">
        <v>113960</v>
      </c>
      <c r="F71" s="134"/>
      <c r="G71" s="113" t="s">
        <v>59</v>
      </c>
    </row>
    <row r="72" spans="1:7" ht="15.75" x14ac:dyDescent="0.25">
      <c r="A72" s="79" t="s">
        <v>5463</v>
      </c>
      <c r="B72" s="79" t="s">
        <v>5464</v>
      </c>
      <c r="C72" s="80" t="s">
        <v>56</v>
      </c>
      <c r="D72" s="80" t="s">
        <v>234</v>
      </c>
      <c r="E72" s="124">
        <v>113390.89</v>
      </c>
      <c r="F72" s="105"/>
      <c r="G72" s="80" t="s">
        <v>59</v>
      </c>
    </row>
    <row r="73" spans="1:7" ht="15.75" x14ac:dyDescent="0.25">
      <c r="A73" s="79" t="s">
        <v>168</v>
      </c>
      <c r="B73" s="79" t="s">
        <v>5466</v>
      </c>
      <c r="C73" s="80" t="s">
        <v>195</v>
      </c>
      <c r="D73" s="80" t="s">
        <v>169</v>
      </c>
      <c r="E73" s="124">
        <v>113173</v>
      </c>
      <c r="F73" s="105"/>
      <c r="G73" s="80" t="s">
        <v>59</v>
      </c>
    </row>
    <row r="74" spans="1:7" ht="15.75" x14ac:dyDescent="0.25">
      <c r="A74" s="79" t="s">
        <v>183</v>
      </c>
      <c r="B74" s="79" t="s">
        <v>5467</v>
      </c>
      <c r="C74" s="80" t="s">
        <v>195</v>
      </c>
      <c r="D74" s="80" t="s">
        <v>169</v>
      </c>
      <c r="E74" s="124">
        <v>113154</v>
      </c>
      <c r="F74" s="105"/>
      <c r="G74" s="80" t="s">
        <v>59</v>
      </c>
    </row>
    <row r="75" spans="1:7" ht="15.75" x14ac:dyDescent="0.25">
      <c r="A75" s="86" t="s">
        <v>6920</v>
      </c>
      <c r="B75" s="86" t="s">
        <v>6921</v>
      </c>
      <c r="C75" s="76" t="s">
        <v>188</v>
      </c>
      <c r="D75" s="76" t="s">
        <v>2340</v>
      </c>
      <c r="E75" s="125">
        <v>112931</v>
      </c>
      <c r="F75" s="131">
        <v>2500</v>
      </c>
      <c r="G75" s="76" t="s">
        <v>14</v>
      </c>
    </row>
    <row r="76" spans="1:7" ht="15.75" x14ac:dyDescent="0.25">
      <c r="A76" s="79" t="s">
        <v>1676</v>
      </c>
      <c r="B76" s="79" t="s">
        <v>6922</v>
      </c>
      <c r="C76" s="80" t="s">
        <v>6923</v>
      </c>
      <c r="D76" s="80" t="s">
        <v>706</v>
      </c>
      <c r="E76" s="124">
        <v>112885.26</v>
      </c>
      <c r="F76" s="105"/>
      <c r="G76" s="80" t="s">
        <v>14</v>
      </c>
    </row>
    <row r="77" spans="1:7" ht="15.75" x14ac:dyDescent="0.25">
      <c r="A77" s="79" t="s">
        <v>226</v>
      </c>
      <c r="B77" s="79" t="s">
        <v>5462</v>
      </c>
      <c r="C77" s="80" t="s">
        <v>56</v>
      </c>
      <c r="D77" s="80" t="s">
        <v>211</v>
      </c>
      <c r="E77" s="83">
        <v>112486.95</v>
      </c>
      <c r="F77" s="130">
        <v>5000</v>
      </c>
      <c r="G77" s="80" t="s">
        <v>59</v>
      </c>
    </row>
    <row r="78" spans="1:7" ht="15.75" x14ac:dyDescent="0.25">
      <c r="A78" s="79" t="s">
        <v>467</v>
      </c>
      <c r="B78" s="79" t="s">
        <v>5469</v>
      </c>
      <c r="C78" s="80" t="s">
        <v>3869</v>
      </c>
      <c r="D78" s="80" t="s">
        <v>6179</v>
      </c>
      <c r="E78" s="83">
        <v>112292.39</v>
      </c>
      <c r="F78" s="130">
        <v>5000</v>
      </c>
      <c r="G78" s="80" t="s">
        <v>14</v>
      </c>
    </row>
    <row r="79" spans="1:7" ht="15.75" x14ac:dyDescent="0.25">
      <c r="A79" s="79" t="s">
        <v>4251</v>
      </c>
      <c r="B79" s="79" t="s">
        <v>5475</v>
      </c>
      <c r="C79" s="80" t="s">
        <v>314</v>
      </c>
      <c r="D79" s="80" t="s">
        <v>373</v>
      </c>
      <c r="E79" s="83">
        <v>112156.35</v>
      </c>
      <c r="F79" s="105"/>
      <c r="G79" s="80" t="s">
        <v>59</v>
      </c>
    </row>
    <row r="80" spans="1:7" ht="15.75" x14ac:dyDescent="0.25">
      <c r="A80" s="79" t="s">
        <v>3416</v>
      </c>
      <c r="B80" s="79" t="s">
        <v>5458</v>
      </c>
      <c r="C80" s="80" t="s">
        <v>172</v>
      </c>
      <c r="D80" s="80" t="s">
        <v>173</v>
      </c>
      <c r="E80" s="83">
        <v>112109.72</v>
      </c>
      <c r="F80" s="105"/>
      <c r="G80" s="80" t="s">
        <v>14</v>
      </c>
    </row>
    <row r="81" spans="1:7" ht="15.75" x14ac:dyDescent="0.25">
      <c r="A81" s="79" t="s">
        <v>5476</v>
      </c>
      <c r="B81" s="79" t="s">
        <v>5477</v>
      </c>
      <c r="C81" s="80" t="s">
        <v>56</v>
      </c>
      <c r="D81" s="80" t="s">
        <v>109</v>
      </c>
      <c r="E81" s="124">
        <v>111940.31</v>
      </c>
      <c r="F81" s="105"/>
      <c r="G81" s="80" t="s">
        <v>59</v>
      </c>
    </row>
    <row r="82" spans="1:7" ht="15.75" x14ac:dyDescent="0.25">
      <c r="A82" s="79" t="s">
        <v>292</v>
      </c>
      <c r="B82" s="79" t="s">
        <v>6924</v>
      </c>
      <c r="C82" s="80" t="s">
        <v>56</v>
      </c>
      <c r="D82" s="80" t="s">
        <v>205</v>
      </c>
      <c r="E82" s="83">
        <v>111316</v>
      </c>
      <c r="F82" s="105"/>
      <c r="G82" s="80" t="s">
        <v>59</v>
      </c>
    </row>
    <row r="83" spans="1:7" ht="15.75" x14ac:dyDescent="0.25">
      <c r="A83" s="79" t="s">
        <v>6925</v>
      </c>
      <c r="B83" s="79" t="s">
        <v>6926</v>
      </c>
      <c r="C83" s="80" t="s">
        <v>195</v>
      </c>
      <c r="D83" s="80" t="s">
        <v>270</v>
      </c>
      <c r="E83" s="124">
        <v>110905</v>
      </c>
      <c r="F83" s="105"/>
      <c r="G83" s="80" t="s">
        <v>59</v>
      </c>
    </row>
    <row r="84" spans="1:7" ht="15.75" x14ac:dyDescent="0.25">
      <c r="A84" s="79" t="s">
        <v>4618</v>
      </c>
      <c r="B84" s="79" t="s">
        <v>5478</v>
      </c>
      <c r="C84" s="80" t="s">
        <v>201</v>
      </c>
      <c r="D84" s="80" t="s">
        <v>125</v>
      </c>
      <c r="E84" s="83">
        <v>110748.71</v>
      </c>
      <c r="F84" s="105"/>
      <c r="G84" s="80" t="s">
        <v>59</v>
      </c>
    </row>
    <row r="85" spans="1:7" ht="15.75" x14ac:dyDescent="0.25">
      <c r="A85" s="79" t="s">
        <v>231</v>
      </c>
      <c r="B85" s="79" t="s">
        <v>5479</v>
      </c>
      <c r="C85" s="80" t="s">
        <v>56</v>
      </c>
      <c r="D85" s="80" t="s">
        <v>234</v>
      </c>
      <c r="E85" s="124">
        <v>110655.85</v>
      </c>
      <c r="F85" s="105"/>
      <c r="G85" s="80" t="s">
        <v>59</v>
      </c>
    </row>
    <row r="86" spans="1:7" ht="15.75" x14ac:dyDescent="0.25">
      <c r="A86" s="79" t="s">
        <v>2666</v>
      </c>
      <c r="B86" s="79" t="s">
        <v>6375</v>
      </c>
      <c r="C86" s="80" t="s">
        <v>449</v>
      </c>
      <c r="D86" s="80" t="s">
        <v>169</v>
      </c>
      <c r="E86" s="83">
        <v>110608</v>
      </c>
      <c r="F86" s="130">
        <v>3750</v>
      </c>
      <c r="G86" s="80" t="s">
        <v>59</v>
      </c>
    </row>
    <row r="87" spans="1:7" ht="15.75" x14ac:dyDescent="0.25">
      <c r="A87" s="79" t="s">
        <v>222</v>
      </c>
      <c r="B87" s="79" t="s">
        <v>5480</v>
      </c>
      <c r="C87" s="80" t="s">
        <v>195</v>
      </c>
      <c r="D87" s="80" t="s">
        <v>169</v>
      </c>
      <c r="E87" s="124">
        <v>110096.92</v>
      </c>
      <c r="F87" s="105"/>
      <c r="G87" s="80" t="s">
        <v>59</v>
      </c>
    </row>
    <row r="88" spans="1:7" ht="15.75" x14ac:dyDescent="0.25">
      <c r="A88" s="79" t="s">
        <v>216</v>
      </c>
      <c r="B88" s="79" t="s">
        <v>5481</v>
      </c>
      <c r="C88" s="80" t="s">
        <v>201</v>
      </c>
      <c r="D88" s="80" t="s">
        <v>169</v>
      </c>
      <c r="E88" s="83">
        <v>110000</v>
      </c>
      <c r="F88" s="105"/>
      <c r="G88" s="80" t="s">
        <v>59</v>
      </c>
    </row>
    <row r="89" spans="1:7" ht="15.75" x14ac:dyDescent="0.25">
      <c r="A89" s="79" t="s">
        <v>315</v>
      </c>
      <c r="B89" s="79" t="s">
        <v>5483</v>
      </c>
      <c r="C89" s="80" t="s">
        <v>317</v>
      </c>
      <c r="D89" s="80" t="s">
        <v>33</v>
      </c>
      <c r="E89" s="124">
        <v>110000</v>
      </c>
      <c r="F89" s="105"/>
      <c r="G89" s="80" t="s">
        <v>14</v>
      </c>
    </row>
    <row r="90" spans="1:7" ht="15.75" x14ac:dyDescent="0.25">
      <c r="A90" s="79" t="s">
        <v>4768</v>
      </c>
      <c r="B90" s="79" t="s">
        <v>5746</v>
      </c>
      <c r="C90" s="80" t="s">
        <v>6927</v>
      </c>
      <c r="D90" s="80" t="s">
        <v>25</v>
      </c>
      <c r="E90" s="83">
        <v>110000</v>
      </c>
      <c r="F90" s="105"/>
      <c r="G90" s="80" t="s">
        <v>14</v>
      </c>
    </row>
    <row r="91" spans="1:7" ht="15.75" x14ac:dyDescent="0.25">
      <c r="A91" s="79" t="s">
        <v>5482</v>
      </c>
      <c r="B91" s="79" t="s">
        <v>35</v>
      </c>
      <c r="C91" s="80" t="s">
        <v>195</v>
      </c>
      <c r="D91" s="80" t="s">
        <v>57</v>
      </c>
      <c r="E91" s="83">
        <v>109819</v>
      </c>
      <c r="F91" s="105"/>
      <c r="G91" s="80" t="s">
        <v>59</v>
      </c>
    </row>
    <row r="92" spans="1:7" ht="15.75" x14ac:dyDescent="0.25">
      <c r="A92" s="79" t="s">
        <v>1491</v>
      </c>
      <c r="B92" s="79" t="s">
        <v>5489</v>
      </c>
      <c r="C92" s="80" t="s">
        <v>5490</v>
      </c>
      <c r="D92" s="80" t="s">
        <v>53</v>
      </c>
      <c r="E92" s="83">
        <v>109217</v>
      </c>
      <c r="F92" s="105"/>
      <c r="G92" s="80" t="s">
        <v>14</v>
      </c>
    </row>
    <row r="93" spans="1:7" ht="15.75" x14ac:dyDescent="0.25">
      <c r="A93" s="79" t="s">
        <v>229</v>
      </c>
      <c r="B93" s="79" t="s">
        <v>5484</v>
      </c>
      <c r="C93" s="80" t="s">
        <v>6928</v>
      </c>
      <c r="D93" s="80" t="s">
        <v>169</v>
      </c>
      <c r="E93" s="83">
        <v>108878.29</v>
      </c>
      <c r="F93" s="105"/>
      <c r="G93" s="80" t="s">
        <v>59</v>
      </c>
    </row>
    <row r="94" spans="1:7" ht="15.75" x14ac:dyDescent="0.25">
      <c r="A94" s="79" t="s">
        <v>256</v>
      </c>
      <c r="B94" s="79" t="s">
        <v>5485</v>
      </c>
      <c r="C94" s="80" t="s">
        <v>5486</v>
      </c>
      <c r="D94" s="80" t="s">
        <v>258</v>
      </c>
      <c r="E94" s="83">
        <v>108805</v>
      </c>
      <c r="F94" s="105"/>
      <c r="G94" s="80" t="s">
        <v>14</v>
      </c>
    </row>
    <row r="95" spans="1:7" ht="15.75" x14ac:dyDescent="0.25">
      <c r="A95" s="79" t="s">
        <v>494</v>
      </c>
      <c r="B95" s="79" t="s">
        <v>495</v>
      </c>
      <c r="C95" s="80" t="s">
        <v>159</v>
      </c>
      <c r="D95" s="80" t="s">
        <v>497</v>
      </c>
      <c r="E95" s="83">
        <v>108190</v>
      </c>
      <c r="F95" s="130">
        <v>3750</v>
      </c>
      <c r="G95" s="80" t="s">
        <v>14</v>
      </c>
    </row>
    <row r="96" spans="1:7" ht="15.75" x14ac:dyDescent="0.25">
      <c r="A96" s="86" t="s">
        <v>2597</v>
      </c>
      <c r="B96" s="86" t="s">
        <v>5491</v>
      </c>
      <c r="C96" s="76" t="s">
        <v>56</v>
      </c>
      <c r="D96" s="76" t="s">
        <v>93</v>
      </c>
      <c r="E96" s="129">
        <v>106743.62</v>
      </c>
      <c r="F96" s="104"/>
      <c r="G96" s="76" t="s">
        <v>59</v>
      </c>
    </row>
    <row r="97" spans="1:7" ht="15.75" x14ac:dyDescent="0.25">
      <c r="A97" s="79" t="s">
        <v>4253</v>
      </c>
      <c r="B97" s="79" t="s">
        <v>5492</v>
      </c>
      <c r="C97" s="80" t="s">
        <v>201</v>
      </c>
      <c r="D97" s="80" t="s">
        <v>169</v>
      </c>
      <c r="E97" s="124">
        <v>106374.46</v>
      </c>
      <c r="F97" s="105"/>
      <c r="G97" s="80" t="s">
        <v>59</v>
      </c>
    </row>
    <row r="98" spans="1:7" ht="15.75" x14ac:dyDescent="0.25">
      <c r="A98" s="79" t="s">
        <v>4630</v>
      </c>
      <c r="B98" s="79" t="s">
        <v>5493</v>
      </c>
      <c r="C98" s="80" t="s">
        <v>195</v>
      </c>
      <c r="D98" s="80" t="s">
        <v>234</v>
      </c>
      <c r="E98" s="83">
        <v>105912.22</v>
      </c>
      <c r="F98" s="105"/>
      <c r="G98" s="80" t="s">
        <v>59</v>
      </c>
    </row>
    <row r="99" spans="1:7" ht="15.75" x14ac:dyDescent="0.25">
      <c r="A99" s="86" t="s">
        <v>1677</v>
      </c>
      <c r="B99" s="86" t="s">
        <v>2938</v>
      </c>
      <c r="C99" s="76" t="s">
        <v>729</v>
      </c>
      <c r="D99" s="76" t="s">
        <v>2670</v>
      </c>
      <c r="E99" s="129">
        <v>105477</v>
      </c>
      <c r="F99" s="104"/>
      <c r="G99" s="76" t="s">
        <v>14</v>
      </c>
    </row>
    <row r="100" spans="1:7" ht="15.75" x14ac:dyDescent="0.25">
      <c r="A100" s="79" t="s">
        <v>212</v>
      </c>
      <c r="B100" s="79" t="s">
        <v>5494</v>
      </c>
      <c r="C100" s="80" t="s">
        <v>195</v>
      </c>
      <c r="D100" s="80" t="s">
        <v>109</v>
      </c>
      <c r="E100" s="83">
        <v>105315</v>
      </c>
      <c r="F100" s="105"/>
      <c r="G100" s="80" t="s">
        <v>59</v>
      </c>
    </row>
    <row r="101" spans="1:7" ht="15.75" x14ac:dyDescent="0.25">
      <c r="A101" s="79" t="s">
        <v>247</v>
      </c>
      <c r="B101" s="79" t="s">
        <v>5497</v>
      </c>
      <c r="C101" s="80" t="s">
        <v>56</v>
      </c>
      <c r="D101" s="80" t="s">
        <v>3871</v>
      </c>
      <c r="E101" s="83">
        <v>105208.54</v>
      </c>
      <c r="F101" s="105"/>
      <c r="G101" s="80" t="s">
        <v>59</v>
      </c>
    </row>
    <row r="102" spans="1:7" ht="15.75" x14ac:dyDescent="0.25">
      <c r="A102" s="79" t="s">
        <v>420</v>
      </c>
      <c r="B102" s="79" t="s">
        <v>5428</v>
      </c>
      <c r="C102" s="80" t="s">
        <v>6929</v>
      </c>
      <c r="D102" s="80" t="s">
        <v>603</v>
      </c>
      <c r="E102" s="124">
        <v>105150</v>
      </c>
      <c r="F102" s="130">
        <v>6000</v>
      </c>
      <c r="G102" s="80" t="s">
        <v>14</v>
      </c>
    </row>
    <row r="103" spans="1:7" ht="15.75" x14ac:dyDescent="0.25">
      <c r="A103" s="79" t="s">
        <v>3875</v>
      </c>
      <c r="B103" s="79" t="s">
        <v>5501</v>
      </c>
      <c r="C103" s="80" t="s">
        <v>3876</v>
      </c>
      <c r="D103" s="80" t="s">
        <v>547</v>
      </c>
      <c r="E103" s="83">
        <v>104765.26</v>
      </c>
      <c r="F103" s="105"/>
      <c r="G103" s="80" t="s">
        <v>14</v>
      </c>
    </row>
    <row r="104" spans="1:7" ht="15.75" x14ac:dyDescent="0.25">
      <c r="A104" s="79" t="s">
        <v>6930</v>
      </c>
      <c r="B104" s="79" t="s">
        <v>5951</v>
      </c>
      <c r="C104" s="80" t="s">
        <v>6931</v>
      </c>
      <c r="D104" s="80" t="s">
        <v>694</v>
      </c>
      <c r="E104" s="83">
        <v>104578.5</v>
      </c>
      <c r="F104" s="105"/>
      <c r="G104" s="80" t="s">
        <v>14</v>
      </c>
    </row>
    <row r="105" spans="1:7" ht="15.75" x14ac:dyDescent="0.25">
      <c r="A105" s="79" t="s">
        <v>278</v>
      </c>
      <c r="B105" s="79" t="s">
        <v>279</v>
      </c>
      <c r="C105" s="80" t="s">
        <v>56</v>
      </c>
      <c r="D105" s="80" t="s">
        <v>25</v>
      </c>
      <c r="E105" s="124">
        <v>104320</v>
      </c>
      <c r="F105" s="105"/>
      <c r="G105" s="80" t="s">
        <v>59</v>
      </c>
    </row>
    <row r="106" spans="1:7" ht="15.75" x14ac:dyDescent="0.25">
      <c r="A106" s="79" t="s">
        <v>294</v>
      </c>
      <c r="B106" s="79" t="s">
        <v>5498</v>
      </c>
      <c r="C106" s="80" t="s">
        <v>56</v>
      </c>
      <c r="D106" s="80" t="s">
        <v>221</v>
      </c>
      <c r="E106" s="83">
        <v>103670</v>
      </c>
      <c r="F106" s="105"/>
      <c r="G106" s="80" t="s">
        <v>59</v>
      </c>
    </row>
    <row r="107" spans="1:7" ht="15.75" x14ac:dyDescent="0.25">
      <c r="A107" s="79" t="s">
        <v>235</v>
      </c>
      <c r="B107" s="79" t="s">
        <v>236</v>
      </c>
      <c r="C107" s="80" t="s">
        <v>195</v>
      </c>
      <c r="D107" s="80" t="s">
        <v>169</v>
      </c>
      <c r="E107" s="83">
        <v>103576</v>
      </c>
      <c r="F107" s="105"/>
      <c r="G107" s="80" t="s">
        <v>59</v>
      </c>
    </row>
    <row r="108" spans="1:7" ht="15.75" x14ac:dyDescent="0.25">
      <c r="A108" s="79" t="s">
        <v>4237</v>
      </c>
      <c r="B108" s="79" t="s">
        <v>5510</v>
      </c>
      <c r="C108" s="80" t="s">
        <v>5511</v>
      </c>
      <c r="D108" s="80" t="s">
        <v>547</v>
      </c>
      <c r="E108" s="124">
        <v>103499.55</v>
      </c>
      <c r="F108" s="105"/>
      <c r="G108" s="80" t="s">
        <v>14</v>
      </c>
    </row>
    <row r="109" spans="1:7" ht="15.75" x14ac:dyDescent="0.25">
      <c r="A109" s="79" t="s">
        <v>281</v>
      </c>
      <c r="B109" s="79" t="s">
        <v>5512</v>
      </c>
      <c r="C109" s="80" t="s">
        <v>5513</v>
      </c>
      <c r="D109" s="80" t="s">
        <v>284</v>
      </c>
      <c r="E109" s="124">
        <v>103449.82</v>
      </c>
      <c r="F109" s="105"/>
      <c r="G109" s="80" t="s">
        <v>14</v>
      </c>
    </row>
    <row r="110" spans="1:7" ht="15.75" x14ac:dyDescent="0.25">
      <c r="A110" s="79" t="s">
        <v>525</v>
      </c>
      <c r="B110" s="79" t="s">
        <v>5642</v>
      </c>
      <c r="C110" s="80" t="s">
        <v>6932</v>
      </c>
      <c r="D110" s="80" t="s">
        <v>137</v>
      </c>
      <c r="E110" s="124">
        <v>103228</v>
      </c>
      <c r="F110" s="130">
        <v>2000</v>
      </c>
      <c r="G110" s="80" t="s">
        <v>14</v>
      </c>
    </row>
    <row r="111" spans="1:7" ht="15.75" x14ac:dyDescent="0.25">
      <c r="A111" s="79" t="s">
        <v>5503</v>
      </c>
      <c r="B111" s="79" t="s">
        <v>5504</v>
      </c>
      <c r="C111" s="80" t="s">
        <v>6933</v>
      </c>
      <c r="D111" s="80" t="s">
        <v>137</v>
      </c>
      <c r="E111" s="124">
        <v>103025.27</v>
      </c>
      <c r="F111" s="105"/>
      <c r="G111" s="80" t="s">
        <v>14</v>
      </c>
    </row>
    <row r="112" spans="1:7" ht="15.75" x14ac:dyDescent="0.25">
      <c r="A112" s="79" t="s">
        <v>489</v>
      </c>
      <c r="B112" s="79" t="s">
        <v>5450</v>
      </c>
      <c r="C112" s="80" t="s">
        <v>449</v>
      </c>
      <c r="D112" s="80" t="s">
        <v>490</v>
      </c>
      <c r="E112" s="124">
        <v>102791</v>
      </c>
      <c r="F112" s="130">
        <v>2500</v>
      </c>
      <c r="G112" s="80" t="s">
        <v>14</v>
      </c>
    </row>
    <row r="113" spans="1:7" ht="15.75" x14ac:dyDescent="0.25">
      <c r="A113" s="79" t="s">
        <v>265</v>
      </c>
      <c r="B113" s="79" t="s">
        <v>5386</v>
      </c>
      <c r="C113" s="80" t="s">
        <v>449</v>
      </c>
      <c r="D113" s="80" t="s">
        <v>205</v>
      </c>
      <c r="E113" s="124">
        <v>102214</v>
      </c>
      <c r="F113" s="130">
        <v>3750</v>
      </c>
      <c r="G113" s="80" t="s">
        <v>59</v>
      </c>
    </row>
    <row r="114" spans="1:7" ht="15.75" x14ac:dyDescent="0.25">
      <c r="A114" s="86" t="s">
        <v>331</v>
      </c>
      <c r="B114" s="86" t="s">
        <v>5509</v>
      </c>
      <c r="C114" s="76" t="s">
        <v>56</v>
      </c>
      <c r="D114" s="76" t="s">
        <v>258</v>
      </c>
      <c r="E114" s="129">
        <v>102149</v>
      </c>
      <c r="F114" s="104"/>
      <c r="G114" s="76" t="s">
        <v>59</v>
      </c>
    </row>
    <row r="115" spans="1:7" ht="15.75" x14ac:dyDescent="0.25">
      <c r="A115" s="79" t="s">
        <v>271</v>
      </c>
      <c r="B115" s="79" t="s">
        <v>5514</v>
      </c>
      <c r="C115" s="80" t="s">
        <v>195</v>
      </c>
      <c r="D115" s="80" t="s">
        <v>109</v>
      </c>
      <c r="E115" s="83">
        <v>102042.01</v>
      </c>
      <c r="F115" s="105"/>
      <c r="G115" s="80" t="s">
        <v>59</v>
      </c>
    </row>
    <row r="116" spans="1:7" ht="15.75" x14ac:dyDescent="0.25">
      <c r="A116" s="79" t="s">
        <v>6934</v>
      </c>
      <c r="B116" s="79" t="s">
        <v>2493</v>
      </c>
      <c r="C116" s="80" t="s">
        <v>6935</v>
      </c>
      <c r="D116" s="80" t="s">
        <v>5769</v>
      </c>
      <c r="E116" s="124">
        <v>101932.39</v>
      </c>
      <c r="F116" s="105"/>
      <c r="G116" s="80" t="s">
        <v>14</v>
      </c>
    </row>
    <row r="117" spans="1:7" ht="15.75" x14ac:dyDescent="0.25">
      <c r="A117" s="79" t="s">
        <v>2315</v>
      </c>
      <c r="B117" s="79" t="s">
        <v>5520</v>
      </c>
      <c r="C117" s="80" t="s">
        <v>6936</v>
      </c>
      <c r="D117" s="80" t="s">
        <v>1272</v>
      </c>
      <c r="E117" s="124">
        <v>101891</v>
      </c>
      <c r="F117" s="130">
        <v>1526</v>
      </c>
      <c r="G117" s="80" t="s">
        <v>14</v>
      </c>
    </row>
    <row r="118" spans="1:7" ht="15.75" x14ac:dyDescent="0.25">
      <c r="A118" s="79" t="s">
        <v>2676</v>
      </c>
      <c r="B118" s="79" t="s">
        <v>5499</v>
      </c>
      <c r="C118" s="80" t="s">
        <v>4254</v>
      </c>
      <c r="D118" s="80" t="s">
        <v>205</v>
      </c>
      <c r="E118" s="83">
        <v>101831</v>
      </c>
      <c r="F118" s="105"/>
      <c r="G118" s="80" t="s">
        <v>59</v>
      </c>
    </row>
    <row r="119" spans="1:7" ht="15.75" x14ac:dyDescent="0.25">
      <c r="A119" s="79" t="s">
        <v>157</v>
      </c>
      <c r="B119" s="79" t="s">
        <v>5523</v>
      </c>
      <c r="C119" s="80" t="s">
        <v>6937</v>
      </c>
      <c r="D119" s="80" t="s">
        <v>6938</v>
      </c>
      <c r="E119" s="83">
        <v>101800.44</v>
      </c>
      <c r="F119" s="105"/>
      <c r="G119" s="80" t="s">
        <v>14</v>
      </c>
    </row>
    <row r="120" spans="1:7" ht="15.75" x14ac:dyDescent="0.25">
      <c r="A120" s="79" t="s">
        <v>1891</v>
      </c>
      <c r="B120" s="79" t="s">
        <v>6939</v>
      </c>
      <c r="C120" s="80" t="s">
        <v>56</v>
      </c>
      <c r="D120" s="80" t="s">
        <v>277</v>
      </c>
      <c r="E120" s="124">
        <v>101274.46</v>
      </c>
      <c r="F120" s="105"/>
      <c r="G120" s="80" t="s">
        <v>59</v>
      </c>
    </row>
    <row r="121" spans="1:7" ht="15.75" x14ac:dyDescent="0.25">
      <c r="A121" s="122" t="s">
        <v>1926</v>
      </c>
      <c r="B121" s="122" t="s">
        <v>5516</v>
      </c>
      <c r="C121" s="121" t="s">
        <v>56</v>
      </c>
      <c r="D121" s="121" t="s">
        <v>249</v>
      </c>
      <c r="E121" s="135">
        <v>101104</v>
      </c>
      <c r="F121" s="136"/>
      <c r="G121" s="121" t="s">
        <v>59</v>
      </c>
    </row>
    <row r="122" spans="1:7" ht="15.75" x14ac:dyDescent="0.25">
      <c r="A122" s="79" t="s">
        <v>6940</v>
      </c>
      <c r="B122" s="79" t="s">
        <v>6941</v>
      </c>
      <c r="C122" s="80" t="s">
        <v>201</v>
      </c>
      <c r="D122" s="80" t="s">
        <v>109</v>
      </c>
      <c r="E122" s="83">
        <v>101089.42</v>
      </c>
      <c r="F122" s="105"/>
      <c r="G122" s="80" t="s">
        <v>59</v>
      </c>
    </row>
    <row r="123" spans="1:7" ht="15.75" x14ac:dyDescent="0.25">
      <c r="A123" s="79" t="s">
        <v>237</v>
      </c>
      <c r="B123" s="79" t="s">
        <v>5525</v>
      </c>
      <c r="C123" s="80" t="s">
        <v>239</v>
      </c>
      <c r="D123" s="80" t="s">
        <v>240</v>
      </c>
      <c r="E123" s="83">
        <v>101000</v>
      </c>
      <c r="F123" s="105"/>
      <c r="G123" s="80" t="s">
        <v>14</v>
      </c>
    </row>
    <row r="124" spans="1:7" ht="15.75" x14ac:dyDescent="0.25">
      <c r="A124" s="79" t="s">
        <v>196</v>
      </c>
      <c r="B124" s="79" t="s">
        <v>5515</v>
      </c>
      <c r="C124" s="80" t="s">
        <v>3411</v>
      </c>
      <c r="D124" s="80" t="s">
        <v>178</v>
      </c>
      <c r="E124" s="83">
        <v>100984</v>
      </c>
      <c r="F124" s="130">
        <v>2500</v>
      </c>
      <c r="G124" s="80" t="s">
        <v>14</v>
      </c>
    </row>
    <row r="125" spans="1:7" ht="15.75" x14ac:dyDescent="0.25">
      <c r="A125" s="79" t="s">
        <v>367</v>
      </c>
      <c r="B125" s="79" t="s">
        <v>5532</v>
      </c>
      <c r="C125" s="80" t="s">
        <v>368</v>
      </c>
      <c r="D125" s="80" t="s">
        <v>80</v>
      </c>
      <c r="E125" s="83">
        <v>100779.35</v>
      </c>
      <c r="F125" s="105"/>
      <c r="G125" s="80" t="s">
        <v>14</v>
      </c>
    </row>
    <row r="126" spans="1:7" ht="15.75" x14ac:dyDescent="0.25">
      <c r="A126" s="79" t="s">
        <v>3874</v>
      </c>
      <c r="B126" s="79" t="s">
        <v>5519</v>
      </c>
      <c r="C126" s="80" t="s">
        <v>56</v>
      </c>
      <c r="D126" s="80" t="s">
        <v>501</v>
      </c>
      <c r="E126" s="83">
        <v>100610</v>
      </c>
      <c r="F126" s="105"/>
      <c r="G126" s="80" t="s">
        <v>59</v>
      </c>
    </row>
    <row r="127" spans="1:7" ht="15.75" x14ac:dyDescent="0.25">
      <c r="A127" s="79" t="s">
        <v>3872</v>
      </c>
      <c r="B127" s="79" t="s">
        <v>5507</v>
      </c>
      <c r="C127" s="80" t="s">
        <v>6942</v>
      </c>
      <c r="D127" s="80" t="s">
        <v>3871</v>
      </c>
      <c r="E127" s="124">
        <v>100540</v>
      </c>
      <c r="F127" s="130">
        <v>4000</v>
      </c>
      <c r="G127" s="80" t="s">
        <v>59</v>
      </c>
    </row>
    <row r="128" spans="1:7" ht="15.75" x14ac:dyDescent="0.25">
      <c r="A128" s="112" t="s">
        <v>1726</v>
      </c>
      <c r="B128" s="112" t="s">
        <v>5527</v>
      </c>
      <c r="C128" s="113" t="s">
        <v>56</v>
      </c>
      <c r="D128" s="113" t="s">
        <v>249</v>
      </c>
      <c r="E128" s="133">
        <v>100334.88</v>
      </c>
      <c r="F128" s="134"/>
      <c r="G128" s="113" t="s">
        <v>59</v>
      </c>
    </row>
    <row r="129" spans="1:7" ht="15.75" x14ac:dyDescent="0.25">
      <c r="A129" s="79" t="s">
        <v>4257</v>
      </c>
      <c r="B129" s="79" t="s">
        <v>5518</v>
      </c>
      <c r="C129" s="80" t="s">
        <v>195</v>
      </c>
      <c r="D129" s="80" t="s">
        <v>109</v>
      </c>
      <c r="E129" s="83">
        <v>100329</v>
      </c>
      <c r="F129" s="105"/>
      <c r="G129" s="80" t="s">
        <v>59</v>
      </c>
    </row>
    <row r="130" spans="1:7" ht="15.75" x14ac:dyDescent="0.25">
      <c r="A130" s="79" t="s">
        <v>3099</v>
      </c>
      <c r="B130" s="79" t="s">
        <v>431</v>
      </c>
      <c r="C130" s="80" t="s">
        <v>3077</v>
      </c>
      <c r="D130" s="80" t="s">
        <v>4652</v>
      </c>
      <c r="E130" s="83">
        <v>100000</v>
      </c>
      <c r="F130" s="105"/>
      <c r="G130" s="80" t="s">
        <v>14</v>
      </c>
    </row>
    <row r="131" spans="1:7" ht="15.75" x14ac:dyDescent="0.25">
      <c r="A131" s="79" t="s">
        <v>3487</v>
      </c>
      <c r="B131" s="79" t="s">
        <v>6943</v>
      </c>
      <c r="C131" s="80" t="s">
        <v>56</v>
      </c>
      <c r="D131" s="80" t="s">
        <v>514</v>
      </c>
      <c r="E131" s="83">
        <v>99974</v>
      </c>
      <c r="F131" s="105"/>
      <c r="G131" s="80" t="s">
        <v>59</v>
      </c>
    </row>
    <row r="132" spans="1:7" ht="15.75" x14ac:dyDescent="0.25">
      <c r="A132" s="79" t="s">
        <v>5536</v>
      </c>
      <c r="B132" s="79" t="s">
        <v>5537</v>
      </c>
      <c r="C132" s="80" t="s">
        <v>6944</v>
      </c>
      <c r="D132" s="80" t="s">
        <v>25</v>
      </c>
      <c r="E132" s="83">
        <v>99840</v>
      </c>
      <c r="F132" s="105"/>
      <c r="G132" s="80" t="s">
        <v>14</v>
      </c>
    </row>
    <row r="133" spans="1:7" ht="15.75" x14ac:dyDescent="0.25">
      <c r="A133" s="79" t="s">
        <v>4644</v>
      </c>
      <c r="B133" s="79" t="s">
        <v>5528</v>
      </c>
      <c r="C133" s="80" t="s">
        <v>188</v>
      </c>
      <c r="D133" s="80" t="s">
        <v>6945</v>
      </c>
      <c r="E133" s="83">
        <v>99723</v>
      </c>
      <c r="F133" s="105"/>
      <c r="G133" s="80" t="s">
        <v>59</v>
      </c>
    </row>
    <row r="134" spans="1:7" ht="15.75" x14ac:dyDescent="0.25">
      <c r="A134" s="79" t="s">
        <v>97</v>
      </c>
      <c r="B134" s="79" t="s">
        <v>5522</v>
      </c>
      <c r="C134" s="80" t="s">
        <v>56</v>
      </c>
      <c r="D134" s="80" t="s">
        <v>163</v>
      </c>
      <c r="E134" s="83">
        <v>99516.160000000003</v>
      </c>
      <c r="F134" s="105"/>
      <c r="G134" s="80" t="s">
        <v>59</v>
      </c>
    </row>
    <row r="135" spans="1:7" ht="15.75" x14ac:dyDescent="0.25">
      <c r="A135" s="79" t="s">
        <v>4255</v>
      </c>
      <c r="B135" s="79" t="s">
        <v>5531</v>
      </c>
      <c r="C135" s="80" t="s">
        <v>6946</v>
      </c>
      <c r="D135" s="80" t="s">
        <v>48</v>
      </c>
      <c r="E135" s="124">
        <v>99440</v>
      </c>
      <c r="F135" s="130">
        <v>5000</v>
      </c>
      <c r="G135" s="80" t="s">
        <v>14</v>
      </c>
    </row>
    <row r="136" spans="1:7" ht="15.75" x14ac:dyDescent="0.25">
      <c r="A136" s="86" t="s">
        <v>550</v>
      </c>
      <c r="B136" s="86" t="s">
        <v>6947</v>
      </c>
      <c r="C136" s="76" t="s">
        <v>2688</v>
      </c>
      <c r="D136" s="76" t="s">
        <v>65</v>
      </c>
      <c r="E136" s="125">
        <v>99318</v>
      </c>
      <c r="F136" s="104"/>
      <c r="G136" s="76" t="s">
        <v>14</v>
      </c>
    </row>
    <row r="137" spans="1:7" ht="15.75" x14ac:dyDescent="0.25">
      <c r="A137" s="79" t="s">
        <v>6948</v>
      </c>
      <c r="B137" s="79" t="s">
        <v>5931</v>
      </c>
      <c r="C137" s="80" t="s">
        <v>56</v>
      </c>
      <c r="D137" s="80" t="s">
        <v>163</v>
      </c>
      <c r="E137" s="124">
        <v>99177</v>
      </c>
      <c r="F137" s="105"/>
      <c r="G137" s="80" t="s">
        <v>59</v>
      </c>
    </row>
    <row r="138" spans="1:7" ht="15.75" x14ac:dyDescent="0.25">
      <c r="A138" s="79" t="s">
        <v>2988</v>
      </c>
      <c r="B138" s="79" t="s">
        <v>5543</v>
      </c>
      <c r="C138" s="80" t="s">
        <v>3883</v>
      </c>
      <c r="D138" s="80" t="s">
        <v>505</v>
      </c>
      <c r="E138" s="124">
        <v>99139</v>
      </c>
      <c r="F138" s="105"/>
      <c r="G138" s="80" t="s">
        <v>14</v>
      </c>
    </row>
    <row r="139" spans="1:7" ht="15.75" x14ac:dyDescent="0.25">
      <c r="A139" s="79" t="s">
        <v>3864</v>
      </c>
      <c r="B139" s="79" t="s">
        <v>5446</v>
      </c>
      <c r="C139" s="80" t="s">
        <v>3458</v>
      </c>
      <c r="D139" s="80" t="s">
        <v>5365</v>
      </c>
      <c r="E139" s="83">
        <v>99000</v>
      </c>
      <c r="F139" s="105"/>
      <c r="G139" s="80" t="s">
        <v>14</v>
      </c>
    </row>
    <row r="140" spans="1:7" ht="15.75" x14ac:dyDescent="0.25">
      <c r="A140" s="79" t="s">
        <v>3424</v>
      </c>
      <c r="B140" s="79" t="s">
        <v>5533</v>
      </c>
      <c r="C140" s="80" t="s">
        <v>3426</v>
      </c>
      <c r="D140" s="80" t="s">
        <v>4263</v>
      </c>
      <c r="E140" s="124">
        <v>98837.66</v>
      </c>
      <c r="F140" s="105"/>
      <c r="G140" s="80" t="s">
        <v>14</v>
      </c>
    </row>
    <row r="141" spans="1:7" ht="15.75" x14ac:dyDescent="0.25">
      <c r="A141" s="79" t="s">
        <v>312</v>
      </c>
      <c r="B141" s="79" t="s">
        <v>5539</v>
      </c>
      <c r="C141" s="80" t="s">
        <v>314</v>
      </c>
      <c r="D141" s="80" t="s">
        <v>270</v>
      </c>
      <c r="E141" s="83">
        <v>98605.45</v>
      </c>
      <c r="F141" s="105"/>
      <c r="G141" s="80" t="s">
        <v>59</v>
      </c>
    </row>
    <row r="142" spans="1:7" ht="15.75" x14ac:dyDescent="0.25">
      <c r="A142" s="86" t="s">
        <v>550</v>
      </c>
      <c r="B142" s="86" t="s">
        <v>5561</v>
      </c>
      <c r="C142" s="76" t="s">
        <v>159</v>
      </c>
      <c r="D142" s="76" t="s">
        <v>6899</v>
      </c>
      <c r="E142" s="125">
        <v>98470</v>
      </c>
      <c r="F142" s="131">
        <v>5000</v>
      </c>
      <c r="G142" s="76" t="s">
        <v>14</v>
      </c>
    </row>
    <row r="143" spans="1:7" ht="15.75" x14ac:dyDescent="0.25">
      <c r="A143" s="79" t="s">
        <v>372</v>
      </c>
      <c r="B143" s="79" t="s">
        <v>5550</v>
      </c>
      <c r="C143" s="80" t="s">
        <v>56</v>
      </c>
      <c r="D143" s="80" t="s">
        <v>373</v>
      </c>
      <c r="E143" s="83">
        <v>98306</v>
      </c>
      <c r="F143" s="105"/>
      <c r="G143" s="80" t="s">
        <v>14</v>
      </c>
    </row>
    <row r="144" spans="1:7" ht="15.75" x14ac:dyDescent="0.25">
      <c r="A144" s="79" t="s">
        <v>6949</v>
      </c>
      <c r="B144" s="79" t="s">
        <v>6950</v>
      </c>
      <c r="C144" s="80" t="s">
        <v>56</v>
      </c>
      <c r="D144" s="80" t="s">
        <v>607</v>
      </c>
      <c r="E144" s="124">
        <v>98285.05</v>
      </c>
      <c r="F144" s="105"/>
      <c r="G144" s="80" t="s">
        <v>59</v>
      </c>
    </row>
    <row r="145" spans="1:7" ht="15.75" x14ac:dyDescent="0.25">
      <c r="A145" s="79" t="s">
        <v>5540</v>
      </c>
      <c r="B145" s="79" t="s">
        <v>5405</v>
      </c>
      <c r="C145" s="80" t="s">
        <v>56</v>
      </c>
      <c r="D145" s="80" t="s">
        <v>508</v>
      </c>
      <c r="E145" s="83">
        <v>98230.84</v>
      </c>
      <c r="F145" s="105"/>
      <c r="G145" s="80" t="s">
        <v>59</v>
      </c>
    </row>
    <row r="146" spans="1:7" ht="15.75" x14ac:dyDescent="0.25">
      <c r="A146" s="79" t="s">
        <v>6951</v>
      </c>
      <c r="B146" s="79" t="s">
        <v>6952</v>
      </c>
      <c r="C146" s="80" t="s">
        <v>6953</v>
      </c>
      <c r="D146" s="80" t="s">
        <v>5488</v>
      </c>
      <c r="E146" s="83">
        <v>98014.49</v>
      </c>
      <c r="F146" s="105"/>
      <c r="G146" s="80" t="s">
        <v>14</v>
      </c>
    </row>
    <row r="147" spans="1:7" ht="15.75" x14ac:dyDescent="0.25">
      <c r="A147" s="79" t="s">
        <v>310</v>
      </c>
      <c r="B147" s="79" t="s">
        <v>5542</v>
      </c>
      <c r="C147" s="80" t="s">
        <v>195</v>
      </c>
      <c r="D147" s="80" t="s">
        <v>205</v>
      </c>
      <c r="E147" s="124">
        <v>97895</v>
      </c>
      <c r="F147" s="105"/>
      <c r="G147" s="80" t="s">
        <v>59</v>
      </c>
    </row>
    <row r="148" spans="1:7" ht="15.75" x14ac:dyDescent="0.25">
      <c r="A148" s="86" t="s">
        <v>4259</v>
      </c>
      <c r="B148" s="86" t="s">
        <v>5556</v>
      </c>
      <c r="C148" s="76" t="s">
        <v>5557</v>
      </c>
      <c r="D148" s="76" t="s">
        <v>1454</v>
      </c>
      <c r="E148" s="125">
        <v>97827</v>
      </c>
      <c r="F148" s="104"/>
      <c r="G148" s="76" t="s">
        <v>14</v>
      </c>
    </row>
    <row r="149" spans="1:7" ht="15.75" x14ac:dyDescent="0.25">
      <c r="A149" s="79" t="s">
        <v>3888</v>
      </c>
      <c r="B149" s="79" t="s">
        <v>5560</v>
      </c>
      <c r="C149" s="80" t="s">
        <v>3890</v>
      </c>
      <c r="D149" s="80" t="s">
        <v>113</v>
      </c>
      <c r="E149" s="124">
        <v>97500</v>
      </c>
      <c r="F149" s="105"/>
      <c r="G149" s="80" t="s">
        <v>14</v>
      </c>
    </row>
    <row r="150" spans="1:7" ht="15.75" x14ac:dyDescent="0.25">
      <c r="A150" s="79" t="s">
        <v>4264</v>
      </c>
      <c r="B150" s="79" t="s">
        <v>5548</v>
      </c>
      <c r="C150" s="80" t="s">
        <v>56</v>
      </c>
      <c r="D150" s="80" t="s">
        <v>527</v>
      </c>
      <c r="E150" s="124">
        <v>97363.43</v>
      </c>
      <c r="F150" s="105"/>
      <c r="G150" s="80" t="s">
        <v>59</v>
      </c>
    </row>
    <row r="151" spans="1:7" ht="15.75" x14ac:dyDescent="0.25">
      <c r="A151" s="79" t="s">
        <v>6954</v>
      </c>
      <c r="B151" s="79" t="s">
        <v>5563</v>
      </c>
      <c r="C151" s="80" t="s">
        <v>6955</v>
      </c>
      <c r="D151" s="80" t="s">
        <v>373</v>
      </c>
      <c r="E151" s="124">
        <v>97026</v>
      </c>
      <c r="F151" s="130">
        <v>5000</v>
      </c>
      <c r="G151" s="80" t="s">
        <v>14</v>
      </c>
    </row>
    <row r="152" spans="1:7" ht="15.75" x14ac:dyDescent="0.25">
      <c r="A152" s="86" t="s">
        <v>4199</v>
      </c>
      <c r="B152" s="86" t="s">
        <v>5552</v>
      </c>
      <c r="C152" s="76" t="s">
        <v>5553</v>
      </c>
      <c r="D152" s="76" t="s">
        <v>4263</v>
      </c>
      <c r="E152" s="129">
        <v>97011</v>
      </c>
      <c r="F152" s="131">
        <v>6750</v>
      </c>
      <c r="G152" s="76" t="s">
        <v>14</v>
      </c>
    </row>
    <row r="153" spans="1:7" ht="15.75" x14ac:dyDescent="0.25">
      <c r="A153" s="79" t="s">
        <v>491</v>
      </c>
      <c r="B153" s="79" t="s">
        <v>203</v>
      </c>
      <c r="C153" s="80" t="s">
        <v>6956</v>
      </c>
      <c r="D153" s="80" t="s">
        <v>5566</v>
      </c>
      <c r="E153" s="124">
        <v>96922.35</v>
      </c>
      <c r="F153" s="105"/>
      <c r="G153" s="80" t="s">
        <v>14</v>
      </c>
    </row>
    <row r="154" spans="1:7" ht="15.75" x14ac:dyDescent="0.25">
      <c r="A154" s="79" t="s">
        <v>3667</v>
      </c>
      <c r="B154" s="79" t="s">
        <v>6957</v>
      </c>
      <c r="C154" s="80" t="s">
        <v>56</v>
      </c>
      <c r="D154" s="80" t="s">
        <v>5559</v>
      </c>
      <c r="E154" s="124">
        <v>96648.47</v>
      </c>
      <c r="F154" s="105"/>
      <c r="G154" s="80" t="s">
        <v>59</v>
      </c>
    </row>
    <row r="155" spans="1:7" ht="15.75" x14ac:dyDescent="0.25">
      <c r="A155" s="79" t="s">
        <v>4269</v>
      </c>
      <c r="B155" s="79" t="s">
        <v>4270</v>
      </c>
      <c r="C155" s="80" t="s">
        <v>195</v>
      </c>
      <c r="D155" s="80" t="s">
        <v>109</v>
      </c>
      <c r="E155" s="124">
        <v>96578.74</v>
      </c>
      <c r="F155" s="105"/>
      <c r="G155" s="80" t="s">
        <v>59</v>
      </c>
    </row>
    <row r="156" spans="1:7" ht="15.75" x14ac:dyDescent="0.25">
      <c r="A156" s="79" t="s">
        <v>298</v>
      </c>
      <c r="B156" s="79" t="s">
        <v>5551</v>
      </c>
      <c r="C156" s="80" t="s">
        <v>201</v>
      </c>
      <c r="D156" s="80" t="s">
        <v>109</v>
      </c>
      <c r="E156" s="83">
        <v>96563.5</v>
      </c>
      <c r="F156" s="105"/>
      <c r="G156" s="80" t="s">
        <v>59</v>
      </c>
    </row>
    <row r="157" spans="1:7" ht="15.75" x14ac:dyDescent="0.25">
      <c r="A157" s="79" t="s">
        <v>338</v>
      </c>
      <c r="B157" s="79" t="s">
        <v>5567</v>
      </c>
      <c r="C157" s="80" t="s">
        <v>56</v>
      </c>
      <c r="D157" s="80" t="s">
        <v>93</v>
      </c>
      <c r="E157" s="83">
        <v>96144</v>
      </c>
      <c r="F157" s="105"/>
      <c r="G157" s="80" t="s">
        <v>59</v>
      </c>
    </row>
    <row r="158" spans="1:7" ht="15.75" x14ac:dyDescent="0.25">
      <c r="A158" s="79" t="s">
        <v>348</v>
      </c>
      <c r="B158" s="79" t="s">
        <v>5563</v>
      </c>
      <c r="C158" s="80" t="s">
        <v>56</v>
      </c>
      <c r="D158" s="80" t="s">
        <v>6899</v>
      </c>
      <c r="E158" s="124">
        <v>95998.14</v>
      </c>
      <c r="F158" s="105"/>
      <c r="G158" s="80" t="s">
        <v>59</v>
      </c>
    </row>
    <row r="159" spans="1:7" ht="15.75" x14ac:dyDescent="0.25">
      <c r="A159" s="79" t="s">
        <v>6958</v>
      </c>
      <c r="B159" s="79" t="s">
        <v>6959</v>
      </c>
      <c r="C159" s="80" t="s">
        <v>56</v>
      </c>
      <c r="D159" s="80" t="s">
        <v>270</v>
      </c>
      <c r="E159" s="83">
        <v>95974.06</v>
      </c>
      <c r="F159" s="105"/>
      <c r="G159" s="80" t="s">
        <v>59</v>
      </c>
    </row>
    <row r="160" spans="1:7" ht="15.75" x14ac:dyDescent="0.25">
      <c r="A160" s="79" t="s">
        <v>2682</v>
      </c>
      <c r="B160" s="79" t="s">
        <v>5568</v>
      </c>
      <c r="C160" s="80" t="s">
        <v>2683</v>
      </c>
      <c r="D160" s="80" t="s">
        <v>120</v>
      </c>
      <c r="E160" s="124">
        <v>95152</v>
      </c>
      <c r="F160" s="105"/>
      <c r="G160" s="80" t="s">
        <v>14</v>
      </c>
    </row>
    <row r="161" spans="1:7" ht="15.75" x14ac:dyDescent="0.25">
      <c r="A161" s="79" t="s">
        <v>6960</v>
      </c>
      <c r="B161" s="79" t="s">
        <v>5865</v>
      </c>
      <c r="C161" s="80" t="s">
        <v>56</v>
      </c>
      <c r="D161" s="80" t="s">
        <v>163</v>
      </c>
      <c r="E161" s="83">
        <v>95074.75</v>
      </c>
      <c r="F161" s="105"/>
      <c r="G161" s="80" t="s">
        <v>59</v>
      </c>
    </row>
    <row r="162" spans="1:7" ht="15.75" x14ac:dyDescent="0.25">
      <c r="A162" s="79" t="s">
        <v>5576</v>
      </c>
      <c r="B162" s="79" t="s">
        <v>5577</v>
      </c>
      <c r="C162" s="80" t="s">
        <v>546</v>
      </c>
      <c r="D162" s="80" t="s">
        <v>113</v>
      </c>
      <c r="E162" s="83">
        <v>95000</v>
      </c>
      <c r="F162" s="105"/>
      <c r="G162" s="80" t="s">
        <v>14</v>
      </c>
    </row>
    <row r="163" spans="1:7" ht="15.75" x14ac:dyDescent="0.25">
      <c r="A163" s="86" t="s">
        <v>318</v>
      </c>
      <c r="B163" s="86" t="s">
        <v>5572</v>
      </c>
      <c r="C163" s="76" t="s">
        <v>320</v>
      </c>
      <c r="D163" s="76" t="s">
        <v>5573</v>
      </c>
      <c r="E163" s="129">
        <v>95000</v>
      </c>
      <c r="F163" s="104"/>
      <c r="G163" s="76" t="s">
        <v>14</v>
      </c>
    </row>
    <row r="164" spans="1:7" ht="15.75" x14ac:dyDescent="0.25">
      <c r="A164" s="79" t="s">
        <v>2697</v>
      </c>
      <c r="B164" s="79" t="s">
        <v>5574</v>
      </c>
      <c r="C164" s="80" t="s">
        <v>159</v>
      </c>
      <c r="D164" s="80" t="s">
        <v>508</v>
      </c>
      <c r="E164" s="83">
        <v>94117</v>
      </c>
      <c r="F164" s="130">
        <v>5000</v>
      </c>
      <c r="G164" s="80" t="s">
        <v>14</v>
      </c>
    </row>
    <row r="165" spans="1:7" ht="15.75" x14ac:dyDescent="0.25">
      <c r="A165" s="86" t="s">
        <v>402</v>
      </c>
      <c r="B165" s="86" t="s">
        <v>5575</v>
      </c>
      <c r="C165" s="76" t="s">
        <v>264</v>
      </c>
      <c r="D165" s="76" t="s">
        <v>392</v>
      </c>
      <c r="E165" s="125">
        <v>94000</v>
      </c>
      <c r="F165" s="131">
        <v>3750</v>
      </c>
      <c r="G165" s="76" t="s">
        <v>14</v>
      </c>
    </row>
    <row r="166" spans="1:7" ht="15.75" x14ac:dyDescent="0.25">
      <c r="A166" s="86" t="s">
        <v>6961</v>
      </c>
      <c r="B166" s="86" t="s">
        <v>6962</v>
      </c>
      <c r="C166" s="76" t="s">
        <v>569</v>
      </c>
      <c r="D166" s="76" t="s">
        <v>570</v>
      </c>
      <c r="E166" s="129">
        <v>93887.5</v>
      </c>
      <c r="F166" s="104"/>
      <c r="G166" s="76" t="s">
        <v>14</v>
      </c>
    </row>
    <row r="167" spans="1:7" ht="15.75" x14ac:dyDescent="0.25">
      <c r="A167" s="79" t="s">
        <v>6963</v>
      </c>
      <c r="B167" s="79" t="s">
        <v>6773</v>
      </c>
      <c r="C167" s="80" t="s">
        <v>56</v>
      </c>
      <c r="D167" s="80" t="s">
        <v>211</v>
      </c>
      <c r="E167" s="124">
        <v>93745.79</v>
      </c>
      <c r="F167" s="130">
        <v>4000</v>
      </c>
      <c r="G167" s="80" t="s">
        <v>59</v>
      </c>
    </row>
    <row r="168" spans="1:7" ht="15.75" x14ac:dyDescent="0.25">
      <c r="A168" s="79" t="s">
        <v>4273</v>
      </c>
      <c r="B168" s="79" t="s">
        <v>5581</v>
      </c>
      <c r="C168" s="80" t="s">
        <v>195</v>
      </c>
      <c r="D168" s="80" t="s">
        <v>603</v>
      </c>
      <c r="E168" s="83">
        <v>93417.71</v>
      </c>
      <c r="F168" s="105"/>
      <c r="G168" s="80" t="s">
        <v>59</v>
      </c>
    </row>
    <row r="169" spans="1:7" ht="15.75" x14ac:dyDescent="0.25">
      <c r="A169" s="86" t="s">
        <v>389</v>
      </c>
      <c r="B169" s="86" t="s">
        <v>6964</v>
      </c>
      <c r="C169" s="76" t="s">
        <v>56</v>
      </c>
      <c r="D169" s="76" t="s">
        <v>392</v>
      </c>
      <c r="E169" s="125">
        <v>93327.88</v>
      </c>
      <c r="F169" s="104"/>
      <c r="G169" s="76" t="s">
        <v>59</v>
      </c>
    </row>
    <row r="170" spans="1:7" ht="15.75" x14ac:dyDescent="0.25">
      <c r="A170" s="79" t="s">
        <v>4670</v>
      </c>
      <c r="B170" s="79" t="s">
        <v>5583</v>
      </c>
      <c r="C170" s="80" t="s">
        <v>56</v>
      </c>
      <c r="D170" s="80" t="s">
        <v>270</v>
      </c>
      <c r="E170" s="124">
        <v>92698.03</v>
      </c>
      <c r="F170" s="105"/>
      <c r="G170" s="80" t="s">
        <v>59</v>
      </c>
    </row>
    <row r="171" spans="1:7" ht="15.75" x14ac:dyDescent="0.25">
      <c r="A171" s="79" t="s">
        <v>3434</v>
      </c>
      <c r="B171" s="79" t="s">
        <v>6607</v>
      </c>
      <c r="C171" s="80" t="s">
        <v>4274</v>
      </c>
      <c r="D171" s="80" t="s">
        <v>5559</v>
      </c>
      <c r="E171" s="124">
        <v>92539</v>
      </c>
      <c r="F171" s="105"/>
      <c r="G171" s="80" t="s">
        <v>59</v>
      </c>
    </row>
    <row r="172" spans="1:7" ht="15.75" x14ac:dyDescent="0.25">
      <c r="A172" s="86" t="s">
        <v>206</v>
      </c>
      <c r="B172" s="86" t="s">
        <v>5584</v>
      </c>
      <c r="C172" s="76" t="s">
        <v>56</v>
      </c>
      <c r="D172" s="76" t="s">
        <v>208</v>
      </c>
      <c r="E172" s="129">
        <v>92396</v>
      </c>
      <c r="F172" s="104"/>
      <c r="G172" s="76" t="s">
        <v>59</v>
      </c>
    </row>
    <row r="173" spans="1:7" ht="15.75" x14ac:dyDescent="0.25">
      <c r="A173" s="79" t="s">
        <v>354</v>
      </c>
      <c r="B173" s="79" t="s">
        <v>355</v>
      </c>
      <c r="C173" s="80" t="s">
        <v>56</v>
      </c>
      <c r="D173" s="80" t="s">
        <v>234</v>
      </c>
      <c r="E173" s="83">
        <v>92281</v>
      </c>
      <c r="F173" s="105"/>
      <c r="G173" s="80" t="s">
        <v>59</v>
      </c>
    </row>
    <row r="174" spans="1:7" ht="15.75" x14ac:dyDescent="0.25">
      <c r="A174" s="79" t="s">
        <v>378</v>
      </c>
      <c r="B174" s="79" t="s">
        <v>5391</v>
      </c>
      <c r="C174" s="80" t="s">
        <v>4271</v>
      </c>
      <c r="D174" s="80" t="s">
        <v>380</v>
      </c>
      <c r="E174" s="83">
        <v>92215</v>
      </c>
      <c r="F174" s="130">
        <v>3750</v>
      </c>
      <c r="G174" s="80" t="s">
        <v>59</v>
      </c>
    </row>
    <row r="175" spans="1:7" ht="15.75" x14ac:dyDescent="0.25">
      <c r="A175" s="79" t="s">
        <v>3429</v>
      </c>
      <c r="B175" s="79" t="s">
        <v>5585</v>
      </c>
      <c r="C175" s="80" t="s">
        <v>195</v>
      </c>
      <c r="D175" s="80" t="s">
        <v>277</v>
      </c>
      <c r="E175" s="83">
        <v>92197.73</v>
      </c>
      <c r="F175" s="105"/>
      <c r="G175" s="80" t="s">
        <v>59</v>
      </c>
    </row>
    <row r="176" spans="1:7" ht="15.75" x14ac:dyDescent="0.25">
      <c r="A176" s="79" t="s">
        <v>6965</v>
      </c>
      <c r="B176" s="79" t="s">
        <v>6966</v>
      </c>
      <c r="C176" s="80" t="s">
        <v>239</v>
      </c>
      <c r="D176" s="80" t="s">
        <v>740</v>
      </c>
      <c r="E176" s="124">
        <v>91950.88</v>
      </c>
      <c r="F176" s="105"/>
      <c r="G176" s="80" t="s">
        <v>14</v>
      </c>
    </row>
    <row r="177" spans="1:7" ht="15.75" x14ac:dyDescent="0.25">
      <c r="A177" s="79" t="s">
        <v>425</v>
      </c>
      <c r="B177" s="79" t="s">
        <v>5546</v>
      </c>
      <c r="C177" s="80" t="s">
        <v>729</v>
      </c>
      <c r="D177" s="80" t="s">
        <v>1354</v>
      </c>
      <c r="E177" s="124">
        <v>91812</v>
      </c>
      <c r="F177" s="105"/>
      <c r="G177" s="80" t="s">
        <v>14</v>
      </c>
    </row>
    <row r="178" spans="1:7" ht="15.75" x14ac:dyDescent="0.25">
      <c r="A178" s="79" t="s">
        <v>4275</v>
      </c>
      <c r="B178" s="79" t="s">
        <v>5582</v>
      </c>
      <c r="C178" s="80" t="s">
        <v>56</v>
      </c>
      <c r="D178" s="80" t="s">
        <v>302</v>
      </c>
      <c r="E178" s="83">
        <v>91771.16</v>
      </c>
      <c r="F178" s="105"/>
      <c r="G178" s="80" t="s">
        <v>59</v>
      </c>
    </row>
    <row r="179" spans="1:7" ht="15.75" x14ac:dyDescent="0.25">
      <c r="A179" s="122" t="s">
        <v>360</v>
      </c>
      <c r="B179" s="122" t="s">
        <v>6967</v>
      </c>
      <c r="C179" s="121" t="s">
        <v>56</v>
      </c>
      <c r="D179" s="121" t="s">
        <v>249</v>
      </c>
      <c r="E179" s="137">
        <v>91748</v>
      </c>
      <c r="F179" s="136"/>
      <c r="G179" s="121" t="s">
        <v>59</v>
      </c>
    </row>
    <row r="180" spans="1:7" ht="15.75" x14ac:dyDescent="0.25">
      <c r="A180" s="79" t="s">
        <v>3461</v>
      </c>
      <c r="B180" s="79" t="s">
        <v>5591</v>
      </c>
      <c r="C180" s="80" t="s">
        <v>3462</v>
      </c>
      <c r="D180" s="80" t="s">
        <v>5592</v>
      </c>
      <c r="E180" s="83">
        <v>91679</v>
      </c>
      <c r="F180" s="105"/>
      <c r="G180" s="80" t="s">
        <v>14</v>
      </c>
    </row>
    <row r="181" spans="1:7" ht="15.75" x14ac:dyDescent="0.25">
      <c r="A181" s="86" t="s">
        <v>5587</v>
      </c>
      <c r="B181" s="86" t="s">
        <v>5588</v>
      </c>
      <c r="C181" s="76" t="s">
        <v>5589</v>
      </c>
      <c r="D181" s="76" t="s">
        <v>6899</v>
      </c>
      <c r="E181" s="125">
        <v>91459</v>
      </c>
      <c r="F181" s="131">
        <v>7000</v>
      </c>
      <c r="G181" s="76" t="s">
        <v>59</v>
      </c>
    </row>
    <row r="182" spans="1:7" ht="15.75" x14ac:dyDescent="0.25">
      <c r="A182" s="79" t="s">
        <v>4276</v>
      </c>
      <c r="B182" s="79" t="s">
        <v>5597</v>
      </c>
      <c r="C182" s="80" t="s">
        <v>308</v>
      </c>
      <c r="D182" s="80" t="s">
        <v>309</v>
      </c>
      <c r="E182" s="124">
        <v>91327.67</v>
      </c>
      <c r="F182" s="105"/>
      <c r="G182" s="80" t="s">
        <v>14</v>
      </c>
    </row>
    <row r="183" spans="1:7" ht="15.75" x14ac:dyDescent="0.25">
      <c r="A183" s="79" t="s">
        <v>473</v>
      </c>
      <c r="B183" s="79" t="s">
        <v>6968</v>
      </c>
      <c r="C183" s="80" t="s">
        <v>56</v>
      </c>
      <c r="D183" s="80" t="s">
        <v>463</v>
      </c>
      <c r="E183" s="83">
        <v>90970.46</v>
      </c>
      <c r="F183" s="105"/>
      <c r="G183" s="80" t="s">
        <v>59</v>
      </c>
    </row>
    <row r="184" spans="1:7" ht="15.75" x14ac:dyDescent="0.25">
      <c r="A184" s="79" t="s">
        <v>161</v>
      </c>
      <c r="B184" s="79" t="s">
        <v>5595</v>
      </c>
      <c r="C184" s="80" t="s">
        <v>201</v>
      </c>
      <c r="D184" s="80" t="s">
        <v>109</v>
      </c>
      <c r="E184" s="83">
        <v>90718</v>
      </c>
      <c r="F184" s="105"/>
      <c r="G184" s="80" t="s">
        <v>59</v>
      </c>
    </row>
    <row r="185" spans="1:7" ht="15.75" x14ac:dyDescent="0.25">
      <c r="A185" s="79" t="s">
        <v>447</v>
      </c>
      <c r="B185" s="79" t="s">
        <v>448</v>
      </c>
      <c r="C185" s="80" t="s">
        <v>449</v>
      </c>
      <c r="D185" s="80" t="s">
        <v>450</v>
      </c>
      <c r="E185" s="124">
        <v>90469</v>
      </c>
      <c r="F185" s="130">
        <v>2500</v>
      </c>
      <c r="G185" s="80" t="s">
        <v>14</v>
      </c>
    </row>
    <row r="186" spans="1:7" ht="15.75" x14ac:dyDescent="0.25">
      <c r="A186" s="79" t="s">
        <v>1948</v>
      </c>
      <c r="B186" s="79" t="s">
        <v>5372</v>
      </c>
      <c r="C186" s="80" t="s">
        <v>56</v>
      </c>
      <c r="D186" s="80" t="s">
        <v>463</v>
      </c>
      <c r="E186" s="83">
        <v>90455.34</v>
      </c>
      <c r="F186" s="105"/>
      <c r="G186" s="80" t="s">
        <v>59</v>
      </c>
    </row>
    <row r="187" spans="1:7" ht="15.75" x14ac:dyDescent="0.25">
      <c r="A187" s="79" t="s">
        <v>499</v>
      </c>
      <c r="B187" s="79" t="s">
        <v>5603</v>
      </c>
      <c r="C187" s="80" t="s">
        <v>188</v>
      </c>
      <c r="D187" s="80" t="s">
        <v>501</v>
      </c>
      <c r="E187" s="124">
        <v>90382</v>
      </c>
      <c r="F187" s="130">
        <v>7231</v>
      </c>
      <c r="G187" s="80" t="s">
        <v>14</v>
      </c>
    </row>
    <row r="188" spans="1:7" ht="15.75" x14ac:dyDescent="0.25">
      <c r="A188" s="79" t="s">
        <v>5604</v>
      </c>
      <c r="B188" s="79" t="s">
        <v>5605</v>
      </c>
      <c r="C188" s="80" t="s">
        <v>56</v>
      </c>
      <c r="D188" s="80" t="s">
        <v>6899</v>
      </c>
      <c r="E188" s="83">
        <v>90346.06</v>
      </c>
      <c r="F188" s="105"/>
      <c r="G188" s="80" t="s">
        <v>59</v>
      </c>
    </row>
    <row r="189" spans="1:7" ht="15.75" x14ac:dyDescent="0.25">
      <c r="A189" s="79" t="s">
        <v>399</v>
      </c>
      <c r="B189" s="79" t="s">
        <v>5596</v>
      </c>
      <c r="C189" s="80" t="s">
        <v>56</v>
      </c>
      <c r="D189" s="80" t="s">
        <v>270</v>
      </c>
      <c r="E189" s="83">
        <v>90200.89</v>
      </c>
      <c r="F189" s="105"/>
      <c r="G189" s="80" t="s">
        <v>59</v>
      </c>
    </row>
    <row r="190" spans="1:7" ht="15.75" x14ac:dyDescent="0.25">
      <c r="A190" s="79" t="s">
        <v>4680</v>
      </c>
      <c r="B190" s="79" t="s">
        <v>5601</v>
      </c>
      <c r="C190" s="80" t="s">
        <v>195</v>
      </c>
      <c r="D190" s="80" t="s">
        <v>1322</v>
      </c>
      <c r="E190" s="83">
        <v>90124</v>
      </c>
      <c r="F190" s="105"/>
      <c r="G190" s="80" t="s">
        <v>59</v>
      </c>
    </row>
    <row r="191" spans="1:7" ht="15.75" x14ac:dyDescent="0.25">
      <c r="A191" s="79" t="s">
        <v>386</v>
      </c>
      <c r="B191" s="79" t="s">
        <v>5600</v>
      </c>
      <c r="C191" s="80" t="s">
        <v>195</v>
      </c>
      <c r="D191" s="80" t="s">
        <v>277</v>
      </c>
      <c r="E191" s="83">
        <v>89754</v>
      </c>
      <c r="F191" s="105"/>
      <c r="G191" s="80" t="s">
        <v>59</v>
      </c>
    </row>
    <row r="192" spans="1:7" ht="15.75" x14ac:dyDescent="0.25">
      <c r="A192" s="79" t="s">
        <v>3892</v>
      </c>
      <c r="B192" s="79" t="s">
        <v>5599</v>
      </c>
      <c r="C192" s="80" t="s">
        <v>56</v>
      </c>
      <c r="D192" s="80" t="s">
        <v>2582</v>
      </c>
      <c r="E192" s="83">
        <v>89690</v>
      </c>
      <c r="F192" s="105"/>
      <c r="G192" s="80" t="s">
        <v>59</v>
      </c>
    </row>
    <row r="193" spans="1:7" ht="15.75" x14ac:dyDescent="0.25">
      <c r="A193" s="79" t="s">
        <v>423</v>
      </c>
      <c r="B193" s="79" t="s">
        <v>6969</v>
      </c>
      <c r="C193" s="80" t="s">
        <v>56</v>
      </c>
      <c r="D193" s="80" t="s">
        <v>163</v>
      </c>
      <c r="E193" s="124">
        <v>89611.51</v>
      </c>
      <c r="F193" s="105"/>
      <c r="G193" s="80" t="s">
        <v>59</v>
      </c>
    </row>
    <row r="194" spans="1:7" ht="15.75" x14ac:dyDescent="0.25">
      <c r="A194" s="79" t="s">
        <v>209</v>
      </c>
      <c r="B194" s="79" t="s">
        <v>5602</v>
      </c>
      <c r="C194" s="80" t="s">
        <v>56</v>
      </c>
      <c r="D194" s="80" t="s">
        <v>463</v>
      </c>
      <c r="E194" s="124">
        <v>89607.02</v>
      </c>
      <c r="F194" s="105"/>
      <c r="G194" s="80" t="s">
        <v>59</v>
      </c>
    </row>
    <row r="195" spans="1:7" ht="15.75" x14ac:dyDescent="0.25">
      <c r="A195" s="79" t="s">
        <v>809</v>
      </c>
      <c r="B195" s="79" t="s">
        <v>6466</v>
      </c>
      <c r="C195" s="80" t="s">
        <v>5681</v>
      </c>
      <c r="D195" s="80" t="s">
        <v>2193</v>
      </c>
      <c r="E195" s="83">
        <v>89591</v>
      </c>
      <c r="F195" s="130">
        <v>7325</v>
      </c>
      <c r="G195" s="80" t="s">
        <v>14</v>
      </c>
    </row>
    <row r="196" spans="1:7" ht="15.75" x14ac:dyDescent="0.25">
      <c r="A196" s="79" t="s">
        <v>478</v>
      </c>
      <c r="B196" s="79" t="s">
        <v>5606</v>
      </c>
      <c r="C196" s="80" t="s">
        <v>195</v>
      </c>
      <c r="D196" s="80" t="s">
        <v>5559</v>
      </c>
      <c r="E196" s="124">
        <v>89209</v>
      </c>
      <c r="F196" s="105"/>
      <c r="G196" s="80" t="s">
        <v>59</v>
      </c>
    </row>
    <row r="197" spans="1:7" ht="15.75" x14ac:dyDescent="0.25">
      <c r="A197" s="79" t="s">
        <v>405</v>
      </c>
      <c r="B197" s="79" t="s">
        <v>6970</v>
      </c>
      <c r="C197" s="80" t="s">
        <v>56</v>
      </c>
      <c r="D197" s="80" t="s">
        <v>208</v>
      </c>
      <c r="E197" s="83">
        <v>89127.7</v>
      </c>
      <c r="F197" s="105"/>
      <c r="G197" s="80" t="s">
        <v>59</v>
      </c>
    </row>
    <row r="198" spans="1:7" ht="15.75" x14ac:dyDescent="0.25">
      <c r="A198" s="79" t="s">
        <v>3444</v>
      </c>
      <c r="B198" s="79" t="s">
        <v>5609</v>
      </c>
      <c r="C198" s="80" t="s">
        <v>56</v>
      </c>
      <c r="D198" s="80" t="s">
        <v>270</v>
      </c>
      <c r="E198" s="83">
        <v>89109.31</v>
      </c>
      <c r="F198" s="105"/>
      <c r="G198" s="80" t="s">
        <v>59</v>
      </c>
    </row>
    <row r="199" spans="1:7" ht="15.75" x14ac:dyDescent="0.25">
      <c r="A199" s="79" t="s">
        <v>418</v>
      </c>
      <c r="B199" s="79" t="s">
        <v>419</v>
      </c>
      <c r="C199" s="80" t="s">
        <v>56</v>
      </c>
      <c r="D199" s="80" t="s">
        <v>211</v>
      </c>
      <c r="E199" s="83">
        <v>88856.25</v>
      </c>
      <c r="F199" s="105"/>
      <c r="G199" s="80" t="s">
        <v>59</v>
      </c>
    </row>
    <row r="200" spans="1:7" ht="15.75" x14ac:dyDescent="0.25">
      <c r="A200" s="79" t="s">
        <v>1277</v>
      </c>
      <c r="B200" s="79" t="s">
        <v>5620</v>
      </c>
      <c r="C200" s="80" t="s">
        <v>56</v>
      </c>
      <c r="D200" s="80" t="s">
        <v>189</v>
      </c>
      <c r="E200" s="124">
        <v>88771.08</v>
      </c>
      <c r="F200" s="105"/>
      <c r="G200" s="80" t="s">
        <v>59</v>
      </c>
    </row>
    <row r="201" spans="1:7" ht="15.75" x14ac:dyDescent="0.25">
      <c r="A201" s="79" t="s">
        <v>420</v>
      </c>
      <c r="B201" s="79" t="s">
        <v>5612</v>
      </c>
      <c r="C201" s="80" t="s">
        <v>56</v>
      </c>
      <c r="D201" s="80" t="s">
        <v>463</v>
      </c>
      <c r="E201" s="124">
        <v>88738</v>
      </c>
      <c r="F201" s="105"/>
      <c r="G201" s="80" t="s">
        <v>59</v>
      </c>
    </row>
    <row r="202" spans="1:7" ht="15.75" x14ac:dyDescent="0.25">
      <c r="A202" s="79" t="s">
        <v>393</v>
      </c>
      <c r="B202" s="79" t="s">
        <v>5611</v>
      </c>
      <c r="C202" s="80" t="s">
        <v>56</v>
      </c>
      <c r="D202" s="80" t="s">
        <v>93</v>
      </c>
      <c r="E202" s="124">
        <v>88326.96</v>
      </c>
      <c r="F202" s="105"/>
      <c r="G202" s="80" t="s">
        <v>59</v>
      </c>
    </row>
    <row r="203" spans="1:7" ht="15.75" x14ac:dyDescent="0.25">
      <c r="A203" s="79" t="s">
        <v>387</v>
      </c>
      <c r="B203" s="79" t="s">
        <v>4692</v>
      </c>
      <c r="C203" s="80" t="s">
        <v>56</v>
      </c>
      <c r="D203" s="80" t="s">
        <v>93</v>
      </c>
      <c r="E203" s="83">
        <v>88233.74</v>
      </c>
      <c r="F203" s="105"/>
      <c r="G203" s="80" t="s">
        <v>59</v>
      </c>
    </row>
    <row r="204" spans="1:7" ht="15.75" x14ac:dyDescent="0.25">
      <c r="A204" s="79" t="s">
        <v>420</v>
      </c>
      <c r="B204" s="79" t="s">
        <v>5616</v>
      </c>
      <c r="C204" s="80" t="s">
        <v>56</v>
      </c>
      <c r="D204" s="80" t="s">
        <v>208</v>
      </c>
      <c r="E204" s="124">
        <v>88221.6</v>
      </c>
      <c r="F204" s="105"/>
      <c r="G204" s="80" t="s">
        <v>59</v>
      </c>
    </row>
    <row r="205" spans="1:7" ht="15.75" x14ac:dyDescent="0.25">
      <c r="A205" s="79" t="s">
        <v>485</v>
      </c>
      <c r="B205" s="79" t="s">
        <v>5615</v>
      </c>
      <c r="C205" s="80" t="s">
        <v>3098</v>
      </c>
      <c r="D205" s="80" t="s">
        <v>916</v>
      </c>
      <c r="E205" s="124">
        <v>88193</v>
      </c>
      <c r="F205" s="130">
        <v>5000</v>
      </c>
      <c r="G205" s="80" t="s">
        <v>14</v>
      </c>
    </row>
    <row r="206" spans="1:7" ht="15.75" x14ac:dyDescent="0.25">
      <c r="A206" s="79" t="s">
        <v>288</v>
      </c>
      <c r="B206" s="79" t="s">
        <v>5613</v>
      </c>
      <c r="C206" s="80" t="s">
        <v>472</v>
      </c>
      <c r="D206" s="80" t="s">
        <v>189</v>
      </c>
      <c r="E206" s="124">
        <v>88168.36</v>
      </c>
      <c r="F206" s="105"/>
      <c r="G206" s="80" t="s">
        <v>59</v>
      </c>
    </row>
    <row r="207" spans="1:7" ht="15.75" x14ac:dyDescent="0.25">
      <c r="A207" s="79" t="s">
        <v>3441</v>
      </c>
      <c r="B207" s="79" t="s">
        <v>5619</v>
      </c>
      <c r="C207" s="80" t="s">
        <v>195</v>
      </c>
      <c r="D207" s="80" t="s">
        <v>205</v>
      </c>
      <c r="E207" s="124">
        <v>88129</v>
      </c>
      <c r="F207" s="105"/>
      <c r="G207" s="80" t="s">
        <v>59</v>
      </c>
    </row>
    <row r="208" spans="1:7" ht="15.75" x14ac:dyDescent="0.25">
      <c r="A208" s="79" t="s">
        <v>6971</v>
      </c>
      <c r="B208" s="79" t="s">
        <v>3532</v>
      </c>
      <c r="C208" s="80" t="s">
        <v>56</v>
      </c>
      <c r="D208" s="80" t="s">
        <v>497</v>
      </c>
      <c r="E208" s="124">
        <v>88112</v>
      </c>
      <c r="F208" s="105"/>
      <c r="G208" s="80" t="s">
        <v>59</v>
      </c>
    </row>
    <row r="209" spans="1:7" ht="15.75" x14ac:dyDescent="0.25">
      <c r="A209" s="79" t="s">
        <v>6972</v>
      </c>
      <c r="B209" s="79" t="s">
        <v>6973</v>
      </c>
      <c r="C209" s="80" t="s">
        <v>56</v>
      </c>
      <c r="D209" s="80" t="s">
        <v>508</v>
      </c>
      <c r="E209" s="124">
        <v>88090</v>
      </c>
      <c r="F209" s="105"/>
      <c r="G209" s="80" t="s">
        <v>59</v>
      </c>
    </row>
    <row r="210" spans="1:7" ht="15.75" x14ac:dyDescent="0.25">
      <c r="A210" s="79" t="s">
        <v>6974</v>
      </c>
      <c r="B210" s="79" t="s">
        <v>6975</v>
      </c>
      <c r="C210" s="80" t="s">
        <v>56</v>
      </c>
      <c r="D210" s="80" t="s">
        <v>514</v>
      </c>
      <c r="E210" s="124">
        <v>88054.49</v>
      </c>
      <c r="F210" s="105"/>
      <c r="G210" s="80" t="s">
        <v>59</v>
      </c>
    </row>
    <row r="211" spans="1:7" ht="15.75" x14ac:dyDescent="0.25">
      <c r="A211" s="79" t="s">
        <v>117</v>
      </c>
      <c r="B211" s="79" t="s">
        <v>5625</v>
      </c>
      <c r="C211" s="80" t="s">
        <v>6976</v>
      </c>
      <c r="D211" s="80" t="s">
        <v>120</v>
      </c>
      <c r="E211" s="83">
        <v>88000</v>
      </c>
      <c r="F211" s="130">
        <v>12000</v>
      </c>
      <c r="G211" s="80" t="s">
        <v>14</v>
      </c>
    </row>
    <row r="212" spans="1:7" ht="15.75" x14ac:dyDescent="0.25">
      <c r="A212" s="79" t="s">
        <v>262</v>
      </c>
      <c r="B212" s="79" t="s">
        <v>6977</v>
      </c>
      <c r="C212" s="80" t="s">
        <v>195</v>
      </c>
      <c r="D212" s="80" t="s">
        <v>234</v>
      </c>
      <c r="E212" s="124">
        <v>87787</v>
      </c>
      <c r="F212" s="105"/>
      <c r="G212" s="80" t="s">
        <v>59</v>
      </c>
    </row>
    <row r="213" spans="1:7" ht="15.75" x14ac:dyDescent="0.25">
      <c r="A213" s="79" t="s">
        <v>444</v>
      </c>
      <c r="B213" s="79" t="s">
        <v>5614</v>
      </c>
      <c r="C213" s="80" t="s">
        <v>56</v>
      </c>
      <c r="D213" s="80" t="s">
        <v>211</v>
      </c>
      <c r="E213" s="124">
        <v>87779</v>
      </c>
      <c r="F213" s="105"/>
      <c r="G213" s="80" t="s">
        <v>59</v>
      </c>
    </row>
    <row r="214" spans="1:7" ht="15.75" x14ac:dyDescent="0.25">
      <c r="A214" s="79" t="s">
        <v>3449</v>
      </c>
      <c r="B214" s="79" t="s">
        <v>5617</v>
      </c>
      <c r="C214" s="80" t="s">
        <v>747</v>
      </c>
      <c r="D214" s="80" t="s">
        <v>459</v>
      </c>
      <c r="E214" s="124">
        <v>87775.78</v>
      </c>
      <c r="F214" s="105"/>
      <c r="G214" s="80" t="s">
        <v>59</v>
      </c>
    </row>
    <row r="215" spans="1:7" ht="15.75" x14ac:dyDescent="0.25">
      <c r="A215" s="79" t="s">
        <v>6470</v>
      </c>
      <c r="B215" s="79" t="s">
        <v>6978</v>
      </c>
      <c r="C215" s="80" t="s">
        <v>6979</v>
      </c>
      <c r="D215" s="80" t="s">
        <v>53</v>
      </c>
      <c r="E215" s="83">
        <v>87740</v>
      </c>
      <c r="F215" s="105"/>
      <c r="G215" s="80" t="s">
        <v>14</v>
      </c>
    </row>
    <row r="216" spans="1:7" ht="15.75" x14ac:dyDescent="0.25">
      <c r="A216" s="79" t="s">
        <v>522</v>
      </c>
      <c r="B216" s="79" t="s">
        <v>5631</v>
      </c>
      <c r="C216" s="80" t="s">
        <v>2693</v>
      </c>
      <c r="D216" s="80" t="s">
        <v>120</v>
      </c>
      <c r="E216" s="83">
        <v>87738</v>
      </c>
      <c r="F216" s="105"/>
      <c r="G216" s="80" t="s">
        <v>14</v>
      </c>
    </row>
    <row r="217" spans="1:7" ht="15.75" x14ac:dyDescent="0.25">
      <c r="A217" s="79" t="s">
        <v>2753</v>
      </c>
      <c r="B217" s="79" t="s">
        <v>5624</v>
      </c>
      <c r="C217" s="80" t="s">
        <v>56</v>
      </c>
      <c r="D217" s="80" t="s">
        <v>270</v>
      </c>
      <c r="E217" s="83">
        <v>87667.22</v>
      </c>
      <c r="F217" s="105"/>
      <c r="G217" s="80" t="s">
        <v>59</v>
      </c>
    </row>
    <row r="218" spans="1:7" ht="15.75" x14ac:dyDescent="0.25">
      <c r="A218" s="79" t="s">
        <v>509</v>
      </c>
      <c r="B218" s="79" t="s">
        <v>6980</v>
      </c>
      <c r="C218" s="80" t="s">
        <v>56</v>
      </c>
      <c r="D218" s="80" t="s">
        <v>814</v>
      </c>
      <c r="E218" s="124">
        <v>87499</v>
      </c>
      <c r="F218" s="130">
        <v>8750</v>
      </c>
      <c r="G218" s="80" t="s">
        <v>59</v>
      </c>
    </row>
    <row r="219" spans="1:7" ht="15.75" x14ac:dyDescent="0.25">
      <c r="A219" s="79" t="s">
        <v>5622</v>
      </c>
      <c r="B219" s="79" t="s">
        <v>5623</v>
      </c>
      <c r="C219" s="80" t="s">
        <v>56</v>
      </c>
      <c r="D219" s="80" t="s">
        <v>508</v>
      </c>
      <c r="E219" s="124">
        <v>87403.839999999997</v>
      </c>
      <c r="F219" s="130">
        <v>15000</v>
      </c>
      <c r="G219" s="80" t="s">
        <v>59</v>
      </c>
    </row>
    <row r="220" spans="1:7" ht="15.75" x14ac:dyDescent="0.25">
      <c r="A220" s="79" t="s">
        <v>6981</v>
      </c>
      <c r="B220" s="79" t="s">
        <v>6982</v>
      </c>
      <c r="C220" s="80" t="s">
        <v>195</v>
      </c>
      <c r="D220" s="80" t="s">
        <v>527</v>
      </c>
      <c r="E220" s="83">
        <v>87164.74</v>
      </c>
      <c r="F220" s="105"/>
      <c r="G220" s="80" t="s">
        <v>59</v>
      </c>
    </row>
    <row r="221" spans="1:7" ht="15.75" x14ac:dyDescent="0.25">
      <c r="A221" s="79" t="s">
        <v>3868</v>
      </c>
      <c r="B221" s="79" t="s">
        <v>5570</v>
      </c>
      <c r="C221" s="80" t="s">
        <v>6983</v>
      </c>
      <c r="D221" s="80" t="s">
        <v>5365</v>
      </c>
      <c r="E221" s="83">
        <v>87000</v>
      </c>
      <c r="F221" s="105"/>
      <c r="G221" s="80" t="s">
        <v>14</v>
      </c>
    </row>
    <row r="222" spans="1:7" ht="15.75" x14ac:dyDescent="0.25">
      <c r="A222" s="86" t="s">
        <v>6984</v>
      </c>
      <c r="B222" s="86" t="s">
        <v>5601</v>
      </c>
      <c r="C222" s="76" t="s">
        <v>796</v>
      </c>
      <c r="D222" s="76" t="s">
        <v>5365</v>
      </c>
      <c r="E222" s="125">
        <v>87000</v>
      </c>
      <c r="F222" s="104"/>
      <c r="G222" s="76" t="s">
        <v>14</v>
      </c>
    </row>
    <row r="223" spans="1:7" ht="15.75" x14ac:dyDescent="0.25">
      <c r="A223" s="79" t="s">
        <v>820</v>
      </c>
      <c r="B223" s="79" t="s">
        <v>6485</v>
      </c>
      <c r="C223" s="80" t="s">
        <v>6985</v>
      </c>
      <c r="D223" s="80" t="s">
        <v>5365</v>
      </c>
      <c r="E223" s="124">
        <v>87000</v>
      </c>
      <c r="F223" s="105"/>
      <c r="G223" s="80" t="s">
        <v>14</v>
      </c>
    </row>
    <row r="224" spans="1:7" ht="15.75" x14ac:dyDescent="0.25">
      <c r="A224" s="86" t="s">
        <v>528</v>
      </c>
      <c r="B224" s="86" t="s">
        <v>5634</v>
      </c>
      <c r="C224" s="76" t="s">
        <v>3098</v>
      </c>
      <c r="D224" s="76" t="s">
        <v>530</v>
      </c>
      <c r="E224" s="129">
        <v>87000</v>
      </c>
      <c r="F224" s="104"/>
      <c r="G224" s="76" t="s">
        <v>59</v>
      </c>
    </row>
    <row r="225" spans="1:7" ht="15.75" x14ac:dyDescent="0.25">
      <c r="A225" s="79" t="s">
        <v>5593</v>
      </c>
      <c r="B225" s="79" t="s">
        <v>5594</v>
      </c>
      <c r="C225" s="80" t="s">
        <v>6986</v>
      </c>
      <c r="D225" s="80" t="s">
        <v>3871</v>
      </c>
      <c r="E225" s="83">
        <v>86814</v>
      </c>
      <c r="F225" s="105"/>
      <c r="G225" s="80" t="s">
        <v>59</v>
      </c>
    </row>
    <row r="226" spans="1:7" ht="15.75" x14ac:dyDescent="0.25">
      <c r="A226" s="79" t="s">
        <v>6987</v>
      </c>
      <c r="B226" s="79" t="s">
        <v>6988</v>
      </c>
      <c r="C226" s="80" t="s">
        <v>290</v>
      </c>
      <c r="D226" s="80" t="s">
        <v>1272</v>
      </c>
      <c r="E226" s="83">
        <v>86606.82</v>
      </c>
      <c r="F226" s="105"/>
      <c r="G226" s="80" t="s">
        <v>14</v>
      </c>
    </row>
    <row r="227" spans="1:7" ht="15.75" x14ac:dyDescent="0.25">
      <c r="A227" s="79" t="s">
        <v>3502</v>
      </c>
      <c r="B227" s="79" t="s">
        <v>5639</v>
      </c>
      <c r="C227" s="80" t="s">
        <v>5752</v>
      </c>
      <c r="D227" s="80" t="s">
        <v>625</v>
      </c>
      <c r="E227" s="124">
        <v>86591</v>
      </c>
      <c r="F227" s="130">
        <v>2500</v>
      </c>
      <c r="G227" s="80" t="s">
        <v>14</v>
      </c>
    </row>
    <row r="228" spans="1:7" ht="15.75" x14ac:dyDescent="0.25">
      <c r="A228" s="79" t="s">
        <v>413</v>
      </c>
      <c r="B228" s="79" t="s">
        <v>414</v>
      </c>
      <c r="C228" s="80" t="s">
        <v>195</v>
      </c>
      <c r="D228" s="80" t="s">
        <v>211</v>
      </c>
      <c r="E228" s="124">
        <v>86275.5</v>
      </c>
      <c r="F228" s="105"/>
      <c r="G228" s="80" t="s">
        <v>59</v>
      </c>
    </row>
    <row r="229" spans="1:7" ht="15.75" x14ac:dyDescent="0.25">
      <c r="A229" s="79" t="s">
        <v>3900</v>
      </c>
      <c r="B229" s="79" t="s">
        <v>5641</v>
      </c>
      <c r="C229" s="80" t="s">
        <v>195</v>
      </c>
      <c r="D229" s="80" t="s">
        <v>109</v>
      </c>
      <c r="E229" s="83">
        <v>86046.6</v>
      </c>
      <c r="F229" s="105"/>
      <c r="G229" s="80" t="s">
        <v>59</v>
      </c>
    </row>
    <row r="230" spans="1:7" ht="15.75" x14ac:dyDescent="0.25">
      <c r="A230" s="79" t="s">
        <v>5735</v>
      </c>
      <c r="B230" s="79" t="s">
        <v>5736</v>
      </c>
      <c r="C230" s="80" t="s">
        <v>5737</v>
      </c>
      <c r="D230" s="80" t="s">
        <v>2670</v>
      </c>
      <c r="E230" s="124">
        <v>86045</v>
      </c>
      <c r="F230" s="105"/>
      <c r="G230" s="80" t="s">
        <v>14</v>
      </c>
    </row>
    <row r="231" spans="1:7" ht="15.75" x14ac:dyDescent="0.25">
      <c r="A231" s="79" t="s">
        <v>408</v>
      </c>
      <c r="B231" s="79" t="s">
        <v>5633</v>
      </c>
      <c r="C231" s="80" t="s">
        <v>56</v>
      </c>
      <c r="D231" s="80" t="s">
        <v>410</v>
      </c>
      <c r="E231" s="124">
        <v>85946.6</v>
      </c>
      <c r="F231" s="105"/>
      <c r="G231" s="80" t="s">
        <v>59</v>
      </c>
    </row>
    <row r="232" spans="1:7" ht="15.75" x14ac:dyDescent="0.25">
      <c r="A232" s="79" t="s">
        <v>363</v>
      </c>
      <c r="B232" s="79" t="s">
        <v>5627</v>
      </c>
      <c r="C232" s="80" t="s">
        <v>6989</v>
      </c>
      <c r="D232" s="80" t="s">
        <v>72</v>
      </c>
      <c r="E232" s="83">
        <v>85825</v>
      </c>
      <c r="F232" s="130">
        <v>9150</v>
      </c>
      <c r="G232" s="80" t="s">
        <v>14</v>
      </c>
    </row>
    <row r="233" spans="1:7" ht="15.75" x14ac:dyDescent="0.25">
      <c r="A233" s="79" t="s">
        <v>2689</v>
      </c>
      <c r="B233" s="79" t="s">
        <v>5636</v>
      </c>
      <c r="C233" s="80" t="s">
        <v>188</v>
      </c>
      <c r="D233" s="80" t="s">
        <v>5637</v>
      </c>
      <c r="E233" s="83">
        <v>85573.64</v>
      </c>
      <c r="F233" s="105"/>
      <c r="G233" s="80" t="s">
        <v>59</v>
      </c>
    </row>
    <row r="234" spans="1:7" ht="15.75" x14ac:dyDescent="0.25">
      <c r="A234" s="79" t="s">
        <v>656</v>
      </c>
      <c r="B234" s="79" t="s">
        <v>5643</v>
      </c>
      <c r="C234" s="80" t="s">
        <v>657</v>
      </c>
      <c r="D234" s="80" t="s">
        <v>658</v>
      </c>
      <c r="E234" s="124">
        <v>85441</v>
      </c>
      <c r="F234" s="105"/>
      <c r="G234" s="80" t="s">
        <v>14</v>
      </c>
    </row>
    <row r="235" spans="1:7" ht="15.75" x14ac:dyDescent="0.25">
      <c r="A235" s="79" t="s">
        <v>415</v>
      </c>
      <c r="B235" s="79" t="s">
        <v>5635</v>
      </c>
      <c r="C235" s="80" t="s">
        <v>417</v>
      </c>
      <c r="D235" s="80" t="s">
        <v>93</v>
      </c>
      <c r="E235" s="83">
        <v>85421.61</v>
      </c>
      <c r="F235" s="105"/>
      <c r="G235" s="80" t="s">
        <v>59</v>
      </c>
    </row>
    <row r="236" spans="1:7" ht="15.75" x14ac:dyDescent="0.25">
      <c r="A236" s="79" t="s">
        <v>150</v>
      </c>
      <c r="B236" s="79" t="s">
        <v>5640</v>
      </c>
      <c r="C236" s="80" t="s">
        <v>195</v>
      </c>
      <c r="D236" s="80" t="s">
        <v>277</v>
      </c>
      <c r="E236" s="124">
        <v>85266.82</v>
      </c>
      <c r="F236" s="105"/>
      <c r="G236" s="80" t="s">
        <v>59</v>
      </c>
    </row>
    <row r="237" spans="1:7" ht="15.75" x14ac:dyDescent="0.25">
      <c r="A237" s="79" t="s">
        <v>381</v>
      </c>
      <c r="B237" s="79" t="s">
        <v>5638</v>
      </c>
      <c r="C237" s="80" t="s">
        <v>201</v>
      </c>
      <c r="D237" s="80" t="s">
        <v>109</v>
      </c>
      <c r="E237" s="83">
        <v>85000</v>
      </c>
      <c r="F237" s="105"/>
      <c r="G237" s="80" t="s">
        <v>59</v>
      </c>
    </row>
    <row r="238" spans="1:7" ht="15.75" x14ac:dyDescent="0.25">
      <c r="A238" s="79" t="s">
        <v>668</v>
      </c>
      <c r="B238" s="79" t="s">
        <v>5443</v>
      </c>
      <c r="C238" s="80" t="s">
        <v>6990</v>
      </c>
      <c r="D238" s="80" t="s">
        <v>25</v>
      </c>
      <c r="E238" s="124">
        <v>85000</v>
      </c>
      <c r="F238" s="105"/>
      <c r="G238" s="80" t="s">
        <v>14</v>
      </c>
    </row>
    <row r="239" spans="1:7" ht="15.75" x14ac:dyDescent="0.25">
      <c r="A239" s="79" t="s">
        <v>6991</v>
      </c>
      <c r="B239" s="79" t="s">
        <v>6992</v>
      </c>
      <c r="C239" s="80" t="s">
        <v>5756</v>
      </c>
      <c r="D239" s="80" t="s">
        <v>5365</v>
      </c>
      <c r="E239" s="83">
        <v>84746.41</v>
      </c>
      <c r="F239" s="105"/>
      <c r="G239" s="80" t="s">
        <v>14</v>
      </c>
    </row>
    <row r="240" spans="1:7" ht="15.75" x14ac:dyDescent="0.25">
      <c r="A240" s="79" t="s">
        <v>395</v>
      </c>
      <c r="B240" s="79" t="s">
        <v>5653</v>
      </c>
      <c r="C240" s="80" t="s">
        <v>6993</v>
      </c>
      <c r="D240" s="80" t="s">
        <v>6994</v>
      </c>
      <c r="E240" s="124">
        <v>84445</v>
      </c>
      <c r="F240" s="105"/>
      <c r="G240" s="80" t="s">
        <v>14</v>
      </c>
    </row>
    <row r="241" spans="1:7" ht="15.75" x14ac:dyDescent="0.25">
      <c r="A241" s="79" t="s">
        <v>2723</v>
      </c>
      <c r="B241" s="79" t="s">
        <v>5726</v>
      </c>
      <c r="C241" s="80" t="s">
        <v>1785</v>
      </c>
      <c r="D241" s="80" t="s">
        <v>812</v>
      </c>
      <c r="E241" s="83">
        <v>84429.73</v>
      </c>
      <c r="F241" s="105"/>
      <c r="G241" s="80" t="s">
        <v>14</v>
      </c>
    </row>
    <row r="242" spans="1:7" ht="15.75" x14ac:dyDescent="0.25">
      <c r="A242" s="79" t="s">
        <v>2452</v>
      </c>
      <c r="B242" s="79" t="s">
        <v>5655</v>
      </c>
      <c r="C242" s="80" t="s">
        <v>5656</v>
      </c>
      <c r="D242" s="80" t="s">
        <v>547</v>
      </c>
      <c r="E242" s="124">
        <v>84353</v>
      </c>
      <c r="F242" s="105"/>
      <c r="G242" s="80" t="s">
        <v>14</v>
      </c>
    </row>
    <row r="243" spans="1:7" ht="15.75" x14ac:dyDescent="0.25">
      <c r="A243" s="79" t="s">
        <v>470</v>
      </c>
      <c r="B243" s="79" t="s">
        <v>5648</v>
      </c>
      <c r="C243" s="80" t="s">
        <v>3482</v>
      </c>
      <c r="D243" s="80" t="s">
        <v>141</v>
      </c>
      <c r="E243" s="83">
        <v>84275.45</v>
      </c>
      <c r="F243" s="105"/>
      <c r="G243" s="80" t="s">
        <v>14</v>
      </c>
    </row>
    <row r="244" spans="1:7" ht="15.75" x14ac:dyDescent="0.25">
      <c r="A244" s="79" t="s">
        <v>421</v>
      </c>
      <c r="B244" s="79" t="s">
        <v>5378</v>
      </c>
      <c r="C244" s="80" t="s">
        <v>449</v>
      </c>
      <c r="D244" s="80" t="s">
        <v>463</v>
      </c>
      <c r="E244" s="83">
        <v>83814</v>
      </c>
      <c r="F244" s="130">
        <v>5000</v>
      </c>
      <c r="G244" s="80" t="s">
        <v>14</v>
      </c>
    </row>
    <row r="245" spans="1:7" ht="15.75" x14ac:dyDescent="0.25">
      <c r="A245" s="79" t="s">
        <v>451</v>
      </c>
      <c r="B245" s="79" t="s">
        <v>5644</v>
      </c>
      <c r="C245" s="80" t="s">
        <v>56</v>
      </c>
      <c r="D245" s="80" t="s">
        <v>93</v>
      </c>
      <c r="E245" s="124">
        <v>83651.31</v>
      </c>
      <c r="F245" s="105"/>
      <c r="G245" s="80" t="s">
        <v>59</v>
      </c>
    </row>
    <row r="246" spans="1:7" ht="15.75" x14ac:dyDescent="0.25">
      <c r="A246" s="79" t="s">
        <v>537</v>
      </c>
      <c r="B246" s="79" t="s">
        <v>5645</v>
      </c>
      <c r="C246" s="80" t="s">
        <v>56</v>
      </c>
      <c r="D246" s="80" t="s">
        <v>189</v>
      </c>
      <c r="E246" s="83">
        <v>83638.44</v>
      </c>
      <c r="F246" s="105"/>
      <c r="G246" s="80" t="s">
        <v>59</v>
      </c>
    </row>
    <row r="247" spans="1:7" ht="15.75" x14ac:dyDescent="0.25">
      <c r="A247" s="79" t="s">
        <v>6995</v>
      </c>
      <c r="B247" s="79" t="s">
        <v>6996</v>
      </c>
      <c r="C247" s="80" t="s">
        <v>56</v>
      </c>
      <c r="D247" s="80" t="s">
        <v>373</v>
      </c>
      <c r="E247" s="83">
        <v>83440</v>
      </c>
      <c r="F247" s="105"/>
      <c r="G247" s="80" t="s">
        <v>59</v>
      </c>
    </row>
    <row r="248" spans="1:7" ht="15.75" x14ac:dyDescent="0.25">
      <c r="A248" s="79" t="s">
        <v>4283</v>
      </c>
      <c r="B248" s="79" t="s">
        <v>5647</v>
      </c>
      <c r="C248" s="80" t="s">
        <v>56</v>
      </c>
      <c r="D248" s="80" t="s">
        <v>221</v>
      </c>
      <c r="E248" s="83">
        <v>83407</v>
      </c>
      <c r="F248" s="105"/>
      <c r="G248" s="80" t="s">
        <v>59</v>
      </c>
    </row>
    <row r="249" spans="1:7" ht="15.75" x14ac:dyDescent="0.25">
      <c r="A249" s="79" t="s">
        <v>481</v>
      </c>
      <c r="B249" s="79" t="s">
        <v>482</v>
      </c>
      <c r="C249" s="80" t="s">
        <v>56</v>
      </c>
      <c r="D249" s="80" t="s">
        <v>6899</v>
      </c>
      <c r="E249" s="83">
        <v>83329</v>
      </c>
      <c r="F249" s="105"/>
      <c r="G249" s="80" t="s">
        <v>59</v>
      </c>
    </row>
    <row r="250" spans="1:7" ht="15.75" x14ac:dyDescent="0.25">
      <c r="A250" s="79" t="s">
        <v>549</v>
      </c>
      <c r="B250" s="79" t="s">
        <v>6997</v>
      </c>
      <c r="C250" s="80" t="s">
        <v>6998</v>
      </c>
      <c r="D250" s="80" t="s">
        <v>258</v>
      </c>
      <c r="E250" s="83">
        <v>83314</v>
      </c>
      <c r="F250" s="130">
        <v>5000</v>
      </c>
      <c r="G250" s="80" t="s">
        <v>59</v>
      </c>
    </row>
    <row r="251" spans="1:7" ht="15.75" x14ac:dyDescent="0.25">
      <c r="A251" s="79" t="s">
        <v>4284</v>
      </c>
      <c r="B251" s="79" t="s">
        <v>5651</v>
      </c>
      <c r="C251" s="80" t="s">
        <v>5652</v>
      </c>
      <c r="D251" s="80" t="s">
        <v>258</v>
      </c>
      <c r="E251" s="124">
        <v>83246</v>
      </c>
      <c r="F251" s="130">
        <v>2000</v>
      </c>
      <c r="G251" s="80" t="s">
        <v>59</v>
      </c>
    </row>
    <row r="252" spans="1:7" ht="15.75" x14ac:dyDescent="0.25">
      <c r="A252" s="79" t="s">
        <v>2176</v>
      </c>
      <c r="B252" s="79" t="s">
        <v>5386</v>
      </c>
      <c r="C252" s="80" t="s">
        <v>729</v>
      </c>
      <c r="D252" s="80" t="s">
        <v>435</v>
      </c>
      <c r="E252" s="83">
        <v>83230</v>
      </c>
      <c r="F252" s="105"/>
      <c r="G252" s="80" t="s">
        <v>14</v>
      </c>
    </row>
    <row r="253" spans="1:7" ht="15.75" x14ac:dyDescent="0.25">
      <c r="A253" s="79" t="s">
        <v>138</v>
      </c>
      <c r="B253" s="79" t="s">
        <v>5445</v>
      </c>
      <c r="C253" s="80" t="s">
        <v>5664</v>
      </c>
      <c r="D253" s="80" t="s">
        <v>141</v>
      </c>
      <c r="E253" s="83">
        <v>83000</v>
      </c>
      <c r="F253" s="105"/>
      <c r="G253" s="80" t="s">
        <v>14</v>
      </c>
    </row>
    <row r="254" spans="1:7" ht="15.75" x14ac:dyDescent="0.25">
      <c r="A254" s="79" t="s">
        <v>6999</v>
      </c>
      <c r="B254" s="79" t="s">
        <v>7000</v>
      </c>
      <c r="C254" s="80" t="s">
        <v>195</v>
      </c>
      <c r="D254" s="80" t="s">
        <v>1050</v>
      </c>
      <c r="E254" s="124">
        <v>82881.960000000006</v>
      </c>
      <c r="F254" s="105"/>
      <c r="G254" s="80" t="s">
        <v>59</v>
      </c>
    </row>
    <row r="255" spans="1:7" ht="15.75" x14ac:dyDescent="0.25">
      <c r="A255" s="79" t="s">
        <v>411</v>
      </c>
      <c r="B255" s="79" t="s">
        <v>7001</v>
      </c>
      <c r="C255" s="80" t="s">
        <v>195</v>
      </c>
      <c r="D255" s="80" t="s">
        <v>93</v>
      </c>
      <c r="E255" s="124">
        <v>82506.48</v>
      </c>
      <c r="F255" s="105"/>
      <c r="G255" s="80" t="s">
        <v>59</v>
      </c>
    </row>
    <row r="256" spans="1:7" ht="15.75" x14ac:dyDescent="0.25">
      <c r="A256" s="79" t="s">
        <v>5670</v>
      </c>
      <c r="B256" s="79" t="s">
        <v>5671</v>
      </c>
      <c r="C256" s="80" t="s">
        <v>7002</v>
      </c>
      <c r="D256" s="80" t="s">
        <v>89</v>
      </c>
      <c r="E256" s="124">
        <v>82376</v>
      </c>
      <c r="F256" s="105"/>
      <c r="G256" s="80" t="s">
        <v>14</v>
      </c>
    </row>
    <row r="257" spans="1:7" ht="15.75" x14ac:dyDescent="0.25">
      <c r="A257" s="79" t="s">
        <v>3904</v>
      </c>
      <c r="B257" s="79" t="s">
        <v>3905</v>
      </c>
      <c r="C257" s="80" t="s">
        <v>56</v>
      </c>
      <c r="D257" s="80" t="s">
        <v>258</v>
      </c>
      <c r="E257" s="83">
        <v>82156</v>
      </c>
      <c r="F257" s="105"/>
      <c r="G257" s="80" t="s">
        <v>59</v>
      </c>
    </row>
    <row r="258" spans="1:7" ht="15.75" x14ac:dyDescent="0.25">
      <c r="A258" s="79" t="s">
        <v>498</v>
      </c>
      <c r="B258" s="79" t="s">
        <v>5661</v>
      </c>
      <c r="C258" s="80" t="s">
        <v>56</v>
      </c>
      <c r="D258" s="80" t="s">
        <v>6899</v>
      </c>
      <c r="E258" s="83">
        <v>82154.080000000002</v>
      </c>
      <c r="F258" s="105"/>
      <c r="G258" s="80" t="s">
        <v>59</v>
      </c>
    </row>
    <row r="259" spans="1:7" ht="15.75" x14ac:dyDescent="0.25">
      <c r="A259" s="79" t="s">
        <v>1004</v>
      </c>
      <c r="B259" s="79" t="s">
        <v>1005</v>
      </c>
      <c r="C259" s="80" t="s">
        <v>3098</v>
      </c>
      <c r="D259" s="80" t="s">
        <v>3131</v>
      </c>
      <c r="E259" s="124">
        <v>82148</v>
      </c>
      <c r="F259" s="130">
        <v>3000</v>
      </c>
      <c r="G259" s="80" t="s">
        <v>14</v>
      </c>
    </row>
    <row r="260" spans="1:7" ht="15.75" x14ac:dyDescent="0.25">
      <c r="A260" s="79" t="s">
        <v>2410</v>
      </c>
      <c r="B260" s="79" t="s">
        <v>5673</v>
      </c>
      <c r="C260" s="80" t="s">
        <v>729</v>
      </c>
      <c r="D260" s="80" t="s">
        <v>2535</v>
      </c>
      <c r="E260" s="83">
        <v>81978.509999999995</v>
      </c>
      <c r="F260" s="105"/>
      <c r="G260" s="80" t="s">
        <v>14</v>
      </c>
    </row>
    <row r="261" spans="1:7" ht="15.75" x14ac:dyDescent="0.25">
      <c r="A261" s="79" t="s">
        <v>7003</v>
      </c>
      <c r="B261" s="79" t="s">
        <v>6152</v>
      </c>
      <c r="C261" s="80" t="s">
        <v>7004</v>
      </c>
      <c r="D261" s="80" t="s">
        <v>120</v>
      </c>
      <c r="E261" s="124">
        <v>81974</v>
      </c>
      <c r="F261" s="105"/>
      <c r="G261" s="80" t="s">
        <v>14</v>
      </c>
    </row>
    <row r="262" spans="1:7" ht="15.75" x14ac:dyDescent="0.25">
      <c r="A262" s="79" t="s">
        <v>3463</v>
      </c>
      <c r="B262" s="79" t="s">
        <v>5665</v>
      </c>
      <c r="C262" s="80" t="s">
        <v>56</v>
      </c>
      <c r="D262" s="80" t="s">
        <v>508</v>
      </c>
      <c r="E262" s="83">
        <v>81875.990000000005</v>
      </c>
      <c r="F262" s="105"/>
      <c r="G262" s="80" t="s">
        <v>59</v>
      </c>
    </row>
    <row r="263" spans="1:7" ht="15.75" x14ac:dyDescent="0.25">
      <c r="A263" s="79" t="s">
        <v>4289</v>
      </c>
      <c r="B263" s="79" t="s">
        <v>5669</v>
      </c>
      <c r="C263" s="80" t="s">
        <v>56</v>
      </c>
      <c r="D263" s="80" t="s">
        <v>57</v>
      </c>
      <c r="E263" s="83">
        <v>81473</v>
      </c>
      <c r="F263" s="105"/>
      <c r="G263" s="80" t="s">
        <v>59</v>
      </c>
    </row>
    <row r="264" spans="1:7" ht="15.75" x14ac:dyDescent="0.25">
      <c r="A264" s="79" t="s">
        <v>542</v>
      </c>
      <c r="B264" s="79" t="s">
        <v>5666</v>
      </c>
      <c r="C264" s="80" t="s">
        <v>56</v>
      </c>
      <c r="D264" s="80" t="s">
        <v>280</v>
      </c>
      <c r="E264" s="83">
        <v>81470.41</v>
      </c>
      <c r="F264" s="105"/>
      <c r="G264" s="80" t="s">
        <v>59</v>
      </c>
    </row>
    <row r="265" spans="1:7" ht="15.75" x14ac:dyDescent="0.25">
      <c r="A265" s="79" t="s">
        <v>2455</v>
      </c>
      <c r="B265" s="79" t="s">
        <v>5667</v>
      </c>
      <c r="C265" s="80" t="s">
        <v>3870</v>
      </c>
      <c r="D265" s="80" t="s">
        <v>2582</v>
      </c>
      <c r="E265" s="124">
        <v>81410</v>
      </c>
      <c r="F265" s="130">
        <v>5000</v>
      </c>
      <c r="G265" s="80" t="s">
        <v>59</v>
      </c>
    </row>
    <row r="266" spans="1:7" ht="15.75" x14ac:dyDescent="0.25">
      <c r="A266" s="79" t="s">
        <v>1527</v>
      </c>
      <c r="B266" s="79" t="s">
        <v>1256</v>
      </c>
      <c r="C266" s="80" t="s">
        <v>195</v>
      </c>
      <c r="D266" s="80" t="s">
        <v>527</v>
      </c>
      <c r="E266" s="124">
        <v>81374.55</v>
      </c>
      <c r="F266" s="105"/>
      <c r="G266" s="80" t="s">
        <v>59</v>
      </c>
    </row>
    <row r="267" spans="1:7" ht="15.75" x14ac:dyDescent="0.25">
      <c r="A267" s="79" t="s">
        <v>773</v>
      </c>
      <c r="B267" s="79" t="s">
        <v>5676</v>
      </c>
      <c r="C267" s="80" t="s">
        <v>7005</v>
      </c>
      <c r="D267" s="80" t="s">
        <v>4652</v>
      </c>
      <c r="E267" s="124">
        <v>81200</v>
      </c>
      <c r="F267" s="105"/>
      <c r="G267" s="80" t="s">
        <v>14</v>
      </c>
    </row>
    <row r="268" spans="1:7" ht="15.75" x14ac:dyDescent="0.25">
      <c r="A268" s="86" t="s">
        <v>4719</v>
      </c>
      <c r="B268" s="86" t="s">
        <v>5678</v>
      </c>
      <c r="C268" s="76" t="s">
        <v>7006</v>
      </c>
      <c r="D268" s="76" t="s">
        <v>1272</v>
      </c>
      <c r="E268" s="129">
        <v>81200</v>
      </c>
      <c r="F268" s="104"/>
      <c r="G268" s="76" t="s">
        <v>14</v>
      </c>
    </row>
    <row r="269" spans="1:7" ht="15.75" x14ac:dyDescent="0.25">
      <c r="A269" s="79" t="s">
        <v>3907</v>
      </c>
      <c r="B269" s="79" t="s">
        <v>5675</v>
      </c>
      <c r="C269" s="80" t="s">
        <v>56</v>
      </c>
      <c r="D269" s="80" t="s">
        <v>163</v>
      </c>
      <c r="E269" s="83">
        <v>81062.44</v>
      </c>
      <c r="F269" s="105"/>
      <c r="G269" s="80" t="s">
        <v>59</v>
      </c>
    </row>
    <row r="270" spans="1:7" ht="15.75" x14ac:dyDescent="0.25">
      <c r="A270" s="79" t="s">
        <v>407</v>
      </c>
      <c r="B270" s="79" t="s">
        <v>5659</v>
      </c>
      <c r="C270" s="80" t="s">
        <v>195</v>
      </c>
      <c r="D270" s="80" t="s">
        <v>277</v>
      </c>
      <c r="E270" s="124">
        <v>80902</v>
      </c>
      <c r="F270" s="105"/>
      <c r="G270" s="80" t="s">
        <v>59</v>
      </c>
    </row>
    <row r="271" spans="1:7" ht="15.75" x14ac:dyDescent="0.25">
      <c r="A271" s="79" t="s">
        <v>335</v>
      </c>
      <c r="B271" s="79" t="s">
        <v>7007</v>
      </c>
      <c r="C271" s="80" t="s">
        <v>195</v>
      </c>
      <c r="D271" s="80" t="s">
        <v>93</v>
      </c>
      <c r="E271" s="83">
        <v>80726</v>
      </c>
      <c r="F271" s="105"/>
      <c r="G271" s="80" t="s">
        <v>59</v>
      </c>
    </row>
    <row r="272" spans="1:7" ht="15.75" x14ac:dyDescent="0.25">
      <c r="A272" s="79" t="s">
        <v>209</v>
      </c>
      <c r="B272" s="79" t="s">
        <v>5662</v>
      </c>
      <c r="C272" s="80" t="s">
        <v>56</v>
      </c>
      <c r="D272" s="80" t="s">
        <v>211</v>
      </c>
      <c r="E272" s="124">
        <v>80663</v>
      </c>
      <c r="F272" s="130">
        <v>5000</v>
      </c>
      <c r="G272" s="80" t="s">
        <v>59</v>
      </c>
    </row>
    <row r="273" spans="1:7" ht="15.75" x14ac:dyDescent="0.25">
      <c r="A273" s="79" t="s">
        <v>7008</v>
      </c>
      <c r="B273" s="79" t="s">
        <v>5713</v>
      </c>
      <c r="C273" s="80" t="s">
        <v>56</v>
      </c>
      <c r="D273" s="80" t="s">
        <v>497</v>
      </c>
      <c r="E273" s="124">
        <v>80248</v>
      </c>
      <c r="F273" s="105"/>
      <c r="G273" s="80" t="s">
        <v>59</v>
      </c>
    </row>
    <row r="274" spans="1:7" ht="15.75" x14ac:dyDescent="0.25">
      <c r="A274" s="79" t="s">
        <v>295</v>
      </c>
      <c r="B274" s="79" t="s">
        <v>296</v>
      </c>
      <c r="C274" s="80" t="s">
        <v>56</v>
      </c>
      <c r="D274" s="80" t="s">
        <v>6899</v>
      </c>
      <c r="E274" s="83">
        <v>80205.58</v>
      </c>
      <c r="F274" s="105"/>
      <c r="G274" s="80" t="s">
        <v>59</v>
      </c>
    </row>
    <row r="275" spans="1:7" ht="15.75" x14ac:dyDescent="0.25">
      <c r="A275" s="79" t="s">
        <v>512</v>
      </c>
      <c r="B275" s="79" t="s">
        <v>50</v>
      </c>
      <c r="C275" s="80" t="s">
        <v>56</v>
      </c>
      <c r="D275" s="80" t="s">
        <v>93</v>
      </c>
      <c r="E275" s="124">
        <v>80034.25</v>
      </c>
      <c r="F275" s="105"/>
      <c r="G275" s="80" t="s">
        <v>59</v>
      </c>
    </row>
    <row r="276" spans="1:7" ht="15.75" x14ac:dyDescent="0.25">
      <c r="A276" s="79" t="s">
        <v>3908</v>
      </c>
      <c r="B276" s="79" t="s">
        <v>5689</v>
      </c>
      <c r="C276" s="80" t="s">
        <v>3909</v>
      </c>
      <c r="D276" s="80" t="s">
        <v>5573</v>
      </c>
      <c r="E276" s="124">
        <v>80008</v>
      </c>
      <c r="F276" s="105"/>
      <c r="G276" s="80" t="s">
        <v>14</v>
      </c>
    </row>
    <row r="277" spans="1:7" ht="15.75" x14ac:dyDescent="0.25">
      <c r="A277" s="79" t="s">
        <v>313</v>
      </c>
      <c r="B277" s="79" t="s">
        <v>511</v>
      </c>
      <c r="C277" s="80" t="s">
        <v>201</v>
      </c>
      <c r="D277" s="80" t="s">
        <v>234</v>
      </c>
      <c r="E277" s="83">
        <v>80000</v>
      </c>
      <c r="F277" s="105"/>
      <c r="G277" s="80" t="s">
        <v>59</v>
      </c>
    </row>
    <row r="278" spans="1:7" ht="15.75" x14ac:dyDescent="0.25">
      <c r="A278" s="79" t="s">
        <v>190</v>
      </c>
      <c r="B278" s="79" t="s">
        <v>7009</v>
      </c>
      <c r="C278" s="80" t="s">
        <v>5626</v>
      </c>
      <c r="D278" s="80" t="s">
        <v>72</v>
      </c>
      <c r="E278" s="83">
        <v>79651</v>
      </c>
      <c r="F278" s="130">
        <v>8587</v>
      </c>
      <c r="G278" s="80" t="s">
        <v>14</v>
      </c>
    </row>
    <row r="279" spans="1:7" ht="15.75" x14ac:dyDescent="0.25">
      <c r="A279" s="79" t="s">
        <v>475</v>
      </c>
      <c r="B279" s="79" t="s">
        <v>5682</v>
      </c>
      <c r="C279" s="80" t="s">
        <v>56</v>
      </c>
      <c r="D279" s="80" t="s">
        <v>5559</v>
      </c>
      <c r="E279" s="124">
        <v>79575</v>
      </c>
      <c r="F279" s="105"/>
      <c r="G279" s="80" t="s">
        <v>59</v>
      </c>
    </row>
    <row r="280" spans="1:7" ht="15.75" x14ac:dyDescent="0.25">
      <c r="A280" s="79" t="s">
        <v>6405</v>
      </c>
      <c r="B280" s="79" t="s">
        <v>358</v>
      </c>
      <c r="C280" s="80" t="s">
        <v>7010</v>
      </c>
      <c r="D280" s="80" t="s">
        <v>53</v>
      </c>
      <c r="E280" s="124">
        <v>79551</v>
      </c>
      <c r="F280" s="105"/>
      <c r="G280" s="80" t="s">
        <v>14</v>
      </c>
    </row>
    <row r="281" spans="1:7" ht="15.75" x14ac:dyDescent="0.25">
      <c r="A281" s="79" t="s">
        <v>165</v>
      </c>
      <c r="B281" s="79" t="s">
        <v>5683</v>
      </c>
      <c r="C281" s="80" t="s">
        <v>195</v>
      </c>
      <c r="D281" s="80" t="s">
        <v>607</v>
      </c>
      <c r="E281" s="83">
        <v>79368</v>
      </c>
      <c r="F281" s="105"/>
      <c r="G281" s="80" t="s">
        <v>59</v>
      </c>
    </row>
    <row r="282" spans="1:7" ht="15.75" x14ac:dyDescent="0.25">
      <c r="A282" s="79" t="s">
        <v>512</v>
      </c>
      <c r="B282" s="79" t="s">
        <v>5685</v>
      </c>
      <c r="C282" s="80" t="s">
        <v>56</v>
      </c>
      <c r="D282" s="80" t="s">
        <v>93</v>
      </c>
      <c r="E282" s="124">
        <v>79182.48</v>
      </c>
      <c r="F282" s="105"/>
      <c r="G282" s="80" t="s">
        <v>59</v>
      </c>
    </row>
    <row r="283" spans="1:7" ht="15.75" x14ac:dyDescent="0.25">
      <c r="A283" s="79" t="s">
        <v>4293</v>
      </c>
      <c r="B283" s="79" t="s">
        <v>5684</v>
      </c>
      <c r="C283" s="80" t="s">
        <v>56</v>
      </c>
      <c r="D283" s="80" t="s">
        <v>508</v>
      </c>
      <c r="E283" s="83">
        <v>79130.710000000006</v>
      </c>
      <c r="F283" s="105"/>
      <c r="G283" s="80" t="s">
        <v>59</v>
      </c>
    </row>
    <row r="284" spans="1:7" ht="15.75" x14ac:dyDescent="0.25">
      <c r="A284" s="79" t="s">
        <v>5699</v>
      </c>
      <c r="B284" s="79" t="s">
        <v>5700</v>
      </c>
      <c r="C284" s="80" t="s">
        <v>195</v>
      </c>
      <c r="D284" s="80" t="s">
        <v>1050</v>
      </c>
      <c r="E284" s="124">
        <v>78994.55</v>
      </c>
      <c r="F284" s="105"/>
      <c r="G284" s="80" t="s">
        <v>59</v>
      </c>
    </row>
    <row r="285" spans="1:7" ht="15.75" x14ac:dyDescent="0.25">
      <c r="A285" s="79" t="s">
        <v>574</v>
      </c>
      <c r="B285" s="79" t="s">
        <v>5686</v>
      </c>
      <c r="C285" s="80" t="s">
        <v>56</v>
      </c>
      <c r="D285" s="80" t="s">
        <v>527</v>
      </c>
      <c r="E285" s="83">
        <v>78972.17</v>
      </c>
      <c r="F285" s="105"/>
      <c r="G285" s="80" t="s">
        <v>59</v>
      </c>
    </row>
    <row r="286" spans="1:7" ht="15.75" x14ac:dyDescent="0.25">
      <c r="A286" s="79" t="s">
        <v>3490</v>
      </c>
      <c r="B286" s="79" t="s">
        <v>5710</v>
      </c>
      <c r="C286" s="80" t="s">
        <v>195</v>
      </c>
      <c r="D286" s="80" t="s">
        <v>5559</v>
      </c>
      <c r="E286" s="124">
        <v>78946.880000000005</v>
      </c>
      <c r="F286" s="105"/>
      <c r="G286" s="80" t="s">
        <v>59</v>
      </c>
    </row>
    <row r="287" spans="1:7" ht="15.75" x14ac:dyDescent="0.25">
      <c r="A287" s="79" t="s">
        <v>374</v>
      </c>
      <c r="B287" s="79" t="s">
        <v>5777</v>
      </c>
      <c r="C287" s="80" t="s">
        <v>195</v>
      </c>
      <c r="D287" s="80" t="s">
        <v>163</v>
      </c>
      <c r="E287" s="83">
        <v>78594</v>
      </c>
      <c r="F287" s="105"/>
      <c r="G287" s="80" t="s">
        <v>59</v>
      </c>
    </row>
    <row r="288" spans="1:7" ht="15.75" x14ac:dyDescent="0.25">
      <c r="A288" s="86" t="s">
        <v>644</v>
      </c>
      <c r="B288" s="86" t="s">
        <v>5695</v>
      </c>
      <c r="C288" s="76" t="s">
        <v>56</v>
      </c>
      <c r="D288" s="76" t="s">
        <v>211</v>
      </c>
      <c r="E288" s="129">
        <v>78576</v>
      </c>
      <c r="F288" s="104"/>
      <c r="G288" s="76" t="s">
        <v>59</v>
      </c>
    </row>
    <row r="289" spans="1:7" ht="15.75" x14ac:dyDescent="0.25">
      <c r="A289" s="79" t="s">
        <v>303</v>
      </c>
      <c r="B289" s="79" t="s">
        <v>5696</v>
      </c>
      <c r="C289" s="80" t="s">
        <v>56</v>
      </c>
      <c r="D289" s="80" t="s">
        <v>5559</v>
      </c>
      <c r="E289" s="83">
        <v>78420.399999999994</v>
      </c>
      <c r="F289" s="105"/>
      <c r="G289" s="80" t="s">
        <v>59</v>
      </c>
    </row>
    <row r="290" spans="1:7" ht="15.75" x14ac:dyDescent="0.25">
      <c r="A290" s="79" t="s">
        <v>513</v>
      </c>
      <c r="B290" s="79" t="s">
        <v>5697</v>
      </c>
      <c r="C290" s="80" t="s">
        <v>56</v>
      </c>
      <c r="D290" s="80" t="s">
        <v>514</v>
      </c>
      <c r="E290" s="83">
        <v>78388.19</v>
      </c>
      <c r="F290" s="105"/>
      <c r="G290" s="80" t="s">
        <v>59</v>
      </c>
    </row>
    <row r="291" spans="1:7" ht="15.75" x14ac:dyDescent="0.25">
      <c r="A291" s="79" t="s">
        <v>611</v>
      </c>
      <c r="B291" s="79" t="s">
        <v>5704</v>
      </c>
      <c r="C291" s="80" t="s">
        <v>3472</v>
      </c>
      <c r="D291" s="80" t="s">
        <v>53</v>
      </c>
      <c r="E291" s="83">
        <v>78283</v>
      </c>
      <c r="F291" s="105"/>
      <c r="G291" s="80" t="s">
        <v>14</v>
      </c>
    </row>
    <row r="292" spans="1:7" ht="15.75" x14ac:dyDescent="0.25">
      <c r="A292" s="79" t="s">
        <v>894</v>
      </c>
      <c r="B292" s="79" t="s">
        <v>5706</v>
      </c>
      <c r="C292" s="80" t="s">
        <v>729</v>
      </c>
      <c r="D292" s="80" t="s">
        <v>4736</v>
      </c>
      <c r="E292" s="83">
        <v>78157.03</v>
      </c>
      <c r="F292" s="105"/>
      <c r="G292" s="80" t="s">
        <v>14</v>
      </c>
    </row>
    <row r="293" spans="1:7" ht="15.75" x14ac:dyDescent="0.25">
      <c r="A293" s="79" t="s">
        <v>263</v>
      </c>
      <c r="B293" s="79" t="s">
        <v>7011</v>
      </c>
      <c r="C293" s="80" t="s">
        <v>1266</v>
      </c>
      <c r="D293" s="80" t="s">
        <v>6688</v>
      </c>
      <c r="E293" s="124">
        <v>78103</v>
      </c>
      <c r="F293" s="105"/>
      <c r="G293" s="80" t="s">
        <v>14</v>
      </c>
    </row>
    <row r="294" spans="1:7" ht="15.75" x14ac:dyDescent="0.25">
      <c r="A294" s="79" t="s">
        <v>560</v>
      </c>
      <c r="B294" s="79" t="s">
        <v>5532</v>
      </c>
      <c r="C294" s="80" t="s">
        <v>56</v>
      </c>
      <c r="D294" s="80" t="s">
        <v>270</v>
      </c>
      <c r="E294" s="124">
        <v>78059.73</v>
      </c>
      <c r="F294" s="130">
        <v>5000</v>
      </c>
      <c r="G294" s="80" t="s">
        <v>59</v>
      </c>
    </row>
    <row r="295" spans="1:7" ht="15.75" x14ac:dyDescent="0.25">
      <c r="A295" s="79" t="s">
        <v>552</v>
      </c>
      <c r="B295" s="79" t="s">
        <v>553</v>
      </c>
      <c r="C295" s="80" t="s">
        <v>188</v>
      </c>
      <c r="D295" s="80" t="s">
        <v>258</v>
      </c>
      <c r="E295" s="124">
        <v>77990</v>
      </c>
      <c r="F295" s="130">
        <v>2000</v>
      </c>
      <c r="G295" s="80" t="s">
        <v>59</v>
      </c>
    </row>
    <row r="296" spans="1:7" ht="15.75" x14ac:dyDescent="0.25">
      <c r="A296" s="79" t="s">
        <v>3916</v>
      </c>
      <c r="B296" s="79" t="s">
        <v>5702</v>
      </c>
      <c r="C296" s="80" t="s">
        <v>56</v>
      </c>
      <c r="D296" s="80" t="s">
        <v>385</v>
      </c>
      <c r="E296" s="83">
        <v>77970</v>
      </c>
      <c r="F296" s="105"/>
      <c r="G296" s="80" t="s">
        <v>59</v>
      </c>
    </row>
    <row r="297" spans="1:7" ht="15.75" x14ac:dyDescent="0.25">
      <c r="A297" s="79" t="s">
        <v>531</v>
      </c>
      <c r="B297" s="79" t="s">
        <v>260</v>
      </c>
      <c r="C297" s="80" t="s">
        <v>56</v>
      </c>
      <c r="D297" s="80" t="s">
        <v>280</v>
      </c>
      <c r="E297" s="124">
        <v>77929.05</v>
      </c>
      <c r="F297" s="105"/>
      <c r="G297" s="80" t="s">
        <v>59</v>
      </c>
    </row>
    <row r="298" spans="1:7" ht="15.75" x14ac:dyDescent="0.25">
      <c r="A298" s="79" t="s">
        <v>566</v>
      </c>
      <c r="B298" s="79" t="s">
        <v>5701</v>
      </c>
      <c r="C298" s="80" t="s">
        <v>56</v>
      </c>
      <c r="D298" s="80" t="s">
        <v>6899</v>
      </c>
      <c r="E298" s="83">
        <v>77741</v>
      </c>
      <c r="F298" s="105"/>
      <c r="G298" s="80" t="s">
        <v>59</v>
      </c>
    </row>
    <row r="299" spans="1:7" ht="15.75" x14ac:dyDescent="0.25">
      <c r="A299" s="79" t="s">
        <v>614</v>
      </c>
      <c r="B299" s="79" t="s">
        <v>615</v>
      </c>
      <c r="C299" s="80" t="s">
        <v>56</v>
      </c>
      <c r="D299" s="80" t="s">
        <v>270</v>
      </c>
      <c r="E299" s="124">
        <v>77727.62</v>
      </c>
      <c r="F299" s="105"/>
      <c r="G299" s="80" t="s">
        <v>59</v>
      </c>
    </row>
    <row r="300" spans="1:7" ht="15.75" x14ac:dyDescent="0.25">
      <c r="A300" s="79" t="s">
        <v>4295</v>
      </c>
      <c r="B300" s="79" t="s">
        <v>7012</v>
      </c>
      <c r="C300" s="80" t="s">
        <v>4296</v>
      </c>
      <c r="D300" s="80" t="s">
        <v>5559</v>
      </c>
      <c r="E300" s="83">
        <v>77702.31</v>
      </c>
      <c r="F300" s="105"/>
      <c r="G300" s="80" t="s">
        <v>14</v>
      </c>
    </row>
    <row r="301" spans="1:7" ht="15.75" x14ac:dyDescent="0.25">
      <c r="A301" s="79" t="s">
        <v>4743</v>
      </c>
      <c r="B301" s="79" t="s">
        <v>5718</v>
      </c>
      <c r="C301" s="80" t="s">
        <v>7013</v>
      </c>
      <c r="D301" s="80" t="s">
        <v>4441</v>
      </c>
      <c r="E301" s="83">
        <v>77240</v>
      </c>
      <c r="F301" s="105"/>
      <c r="G301" s="80" t="s">
        <v>14</v>
      </c>
    </row>
    <row r="302" spans="1:7" ht="15.75" x14ac:dyDescent="0.25">
      <c r="A302" s="79" t="s">
        <v>3492</v>
      </c>
      <c r="B302" s="79" t="s">
        <v>5570</v>
      </c>
      <c r="C302" s="80" t="s">
        <v>5962</v>
      </c>
      <c r="D302" s="80" t="s">
        <v>3880</v>
      </c>
      <c r="E302" s="83">
        <v>77065</v>
      </c>
      <c r="F302" s="130">
        <v>2500</v>
      </c>
      <c r="G302" s="80" t="s">
        <v>59</v>
      </c>
    </row>
    <row r="303" spans="1:7" ht="15.75" x14ac:dyDescent="0.25">
      <c r="A303" s="79" t="s">
        <v>538</v>
      </c>
      <c r="B303" s="79" t="s">
        <v>539</v>
      </c>
      <c r="C303" s="80" t="s">
        <v>56</v>
      </c>
      <c r="D303" s="80" t="s">
        <v>93</v>
      </c>
      <c r="E303" s="124">
        <v>77057.009999999995</v>
      </c>
      <c r="F303" s="105"/>
      <c r="G303" s="80" t="s">
        <v>59</v>
      </c>
    </row>
    <row r="304" spans="1:7" ht="15.75" x14ac:dyDescent="0.25">
      <c r="A304" s="79" t="s">
        <v>571</v>
      </c>
      <c r="B304" s="79" t="s">
        <v>5641</v>
      </c>
      <c r="C304" s="80" t="s">
        <v>56</v>
      </c>
      <c r="D304" s="80" t="s">
        <v>2582</v>
      </c>
      <c r="E304" s="83">
        <v>76950</v>
      </c>
      <c r="F304" s="105"/>
      <c r="G304" s="80" t="s">
        <v>59</v>
      </c>
    </row>
    <row r="305" spans="1:7" ht="15.75" x14ac:dyDescent="0.25">
      <c r="A305" s="86" t="s">
        <v>3465</v>
      </c>
      <c r="B305" s="86" t="s">
        <v>5598</v>
      </c>
      <c r="C305" s="76" t="s">
        <v>1037</v>
      </c>
      <c r="D305" s="76" t="s">
        <v>435</v>
      </c>
      <c r="E305" s="129">
        <v>76924</v>
      </c>
      <c r="F305" s="104"/>
      <c r="G305" s="76" t="s">
        <v>14</v>
      </c>
    </row>
    <row r="306" spans="1:7" ht="15.75" x14ac:dyDescent="0.25">
      <c r="A306" s="79" t="s">
        <v>4290</v>
      </c>
      <c r="B306" s="79" t="s">
        <v>5694</v>
      </c>
      <c r="C306" s="80" t="s">
        <v>2815</v>
      </c>
      <c r="D306" s="80" t="s">
        <v>4292</v>
      </c>
      <c r="E306" s="124">
        <v>76867</v>
      </c>
      <c r="F306" s="130">
        <v>10000</v>
      </c>
      <c r="G306" s="80" t="s">
        <v>14</v>
      </c>
    </row>
    <row r="307" spans="1:7" ht="15.75" x14ac:dyDescent="0.25">
      <c r="A307" s="79" t="s">
        <v>4814</v>
      </c>
      <c r="B307" s="79" t="s">
        <v>5708</v>
      </c>
      <c r="C307" s="80" t="s">
        <v>56</v>
      </c>
      <c r="D307" s="80" t="s">
        <v>6945</v>
      </c>
      <c r="E307" s="83">
        <v>76845</v>
      </c>
      <c r="F307" s="105"/>
      <c r="G307" s="80" t="s">
        <v>59</v>
      </c>
    </row>
    <row r="308" spans="1:7" ht="15.75" x14ac:dyDescent="0.25">
      <c r="A308" s="79" t="s">
        <v>3486</v>
      </c>
      <c r="B308" s="79" t="s">
        <v>5713</v>
      </c>
      <c r="C308" s="80" t="s">
        <v>56</v>
      </c>
      <c r="D308" s="80" t="s">
        <v>814</v>
      </c>
      <c r="E308" s="124">
        <v>76757.25</v>
      </c>
      <c r="F308" s="105"/>
      <c r="G308" s="80" t="s">
        <v>59</v>
      </c>
    </row>
    <row r="309" spans="1:7" ht="15.75" x14ac:dyDescent="0.25">
      <c r="A309" s="86" t="s">
        <v>2086</v>
      </c>
      <c r="B309" s="86" t="s">
        <v>7014</v>
      </c>
      <c r="C309" s="76" t="s">
        <v>195</v>
      </c>
      <c r="D309" s="76" t="s">
        <v>1322</v>
      </c>
      <c r="E309" s="129">
        <v>76726</v>
      </c>
      <c r="F309" s="104"/>
      <c r="G309" s="76" t="s">
        <v>59</v>
      </c>
    </row>
    <row r="310" spans="1:7" ht="15.75" x14ac:dyDescent="0.25">
      <c r="A310" s="79" t="s">
        <v>604</v>
      </c>
      <c r="B310" s="79" t="s">
        <v>5721</v>
      </c>
      <c r="C310" s="80" t="s">
        <v>56</v>
      </c>
      <c r="D310" s="80" t="s">
        <v>93</v>
      </c>
      <c r="E310" s="83">
        <v>76712</v>
      </c>
      <c r="F310" s="105"/>
      <c r="G310" s="80" t="s">
        <v>59</v>
      </c>
    </row>
    <row r="311" spans="1:7" ht="15.75" x14ac:dyDescent="0.25">
      <c r="A311" s="79" t="s">
        <v>540</v>
      </c>
      <c r="B311" s="79" t="s">
        <v>5434</v>
      </c>
      <c r="C311" s="80" t="s">
        <v>56</v>
      </c>
      <c r="D311" s="80" t="s">
        <v>1322</v>
      </c>
      <c r="E311" s="124">
        <v>76707.91</v>
      </c>
      <c r="F311" s="130">
        <v>1125</v>
      </c>
      <c r="G311" s="80" t="s">
        <v>59</v>
      </c>
    </row>
    <row r="312" spans="1:7" ht="15.75" x14ac:dyDescent="0.25">
      <c r="A312" s="79" t="s">
        <v>688</v>
      </c>
      <c r="B312" s="79" t="s">
        <v>5711</v>
      </c>
      <c r="C312" s="80" t="s">
        <v>195</v>
      </c>
      <c r="D312" s="80" t="s">
        <v>5559</v>
      </c>
      <c r="E312" s="83">
        <v>76698</v>
      </c>
      <c r="F312" s="105"/>
      <c r="G312" s="80" t="s">
        <v>59</v>
      </c>
    </row>
    <row r="313" spans="1:7" ht="15.75" x14ac:dyDescent="0.25">
      <c r="A313" s="79" t="s">
        <v>209</v>
      </c>
      <c r="B313" s="79" t="s">
        <v>7015</v>
      </c>
      <c r="C313" s="80" t="s">
        <v>56</v>
      </c>
      <c r="D313" s="80" t="s">
        <v>385</v>
      </c>
      <c r="E313" s="124">
        <v>76579</v>
      </c>
      <c r="F313" s="105"/>
      <c r="G313" s="80" t="s">
        <v>59</v>
      </c>
    </row>
    <row r="314" spans="1:7" ht="15.75" x14ac:dyDescent="0.25">
      <c r="A314" s="79" t="s">
        <v>710</v>
      </c>
      <c r="B314" s="79" t="s">
        <v>5714</v>
      </c>
      <c r="C314" s="80" t="s">
        <v>712</v>
      </c>
      <c r="D314" s="80" t="s">
        <v>603</v>
      </c>
      <c r="E314" s="83">
        <v>76498</v>
      </c>
      <c r="F314" s="130">
        <v>2000</v>
      </c>
      <c r="G314" s="80" t="s">
        <v>59</v>
      </c>
    </row>
    <row r="315" spans="1:7" ht="15.75" x14ac:dyDescent="0.25">
      <c r="A315" s="79" t="s">
        <v>326</v>
      </c>
      <c r="B315" s="79" t="s">
        <v>327</v>
      </c>
      <c r="C315" s="80" t="s">
        <v>195</v>
      </c>
      <c r="D315" s="80" t="s">
        <v>5559</v>
      </c>
      <c r="E315" s="124">
        <v>76241.3</v>
      </c>
      <c r="F315" s="105"/>
      <c r="G315" s="80" t="s">
        <v>59</v>
      </c>
    </row>
    <row r="316" spans="1:7" ht="15.75" x14ac:dyDescent="0.25">
      <c r="A316" s="79" t="s">
        <v>4303</v>
      </c>
      <c r="B316" s="79" t="s">
        <v>7016</v>
      </c>
      <c r="C316" s="80" t="s">
        <v>56</v>
      </c>
      <c r="D316" s="80" t="s">
        <v>463</v>
      </c>
      <c r="E316" s="124">
        <v>76234.63</v>
      </c>
      <c r="F316" s="105"/>
      <c r="G316" s="80" t="s">
        <v>59</v>
      </c>
    </row>
    <row r="317" spans="1:7" ht="15.75" x14ac:dyDescent="0.25">
      <c r="A317" s="79" t="s">
        <v>558</v>
      </c>
      <c r="B317" s="79" t="s">
        <v>559</v>
      </c>
      <c r="C317" s="80" t="s">
        <v>56</v>
      </c>
      <c r="D317" s="80" t="s">
        <v>3880</v>
      </c>
      <c r="E317" s="83">
        <v>76087</v>
      </c>
      <c r="F317" s="105"/>
      <c r="G317" s="80" t="s">
        <v>59</v>
      </c>
    </row>
    <row r="318" spans="1:7" ht="15.75" x14ac:dyDescent="0.25">
      <c r="A318" s="79" t="s">
        <v>3351</v>
      </c>
      <c r="B318" s="79" t="s">
        <v>5717</v>
      </c>
      <c r="C318" s="80" t="s">
        <v>588</v>
      </c>
      <c r="D318" s="80" t="s">
        <v>205</v>
      </c>
      <c r="E318" s="124">
        <v>76067</v>
      </c>
      <c r="F318" s="105"/>
      <c r="G318" s="80" t="s">
        <v>59</v>
      </c>
    </row>
    <row r="319" spans="1:7" ht="15.75" x14ac:dyDescent="0.25">
      <c r="A319" s="79" t="s">
        <v>843</v>
      </c>
      <c r="B319" s="79" t="s">
        <v>7017</v>
      </c>
      <c r="C319" s="80" t="s">
        <v>845</v>
      </c>
      <c r="D319" s="80" t="s">
        <v>53</v>
      </c>
      <c r="E319" s="83">
        <v>76036</v>
      </c>
      <c r="F319" s="105"/>
      <c r="G319" s="80" t="s">
        <v>14</v>
      </c>
    </row>
    <row r="320" spans="1:7" ht="15.75" x14ac:dyDescent="0.25">
      <c r="A320" s="79" t="s">
        <v>1461</v>
      </c>
      <c r="B320" s="79" t="s">
        <v>5722</v>
      </c>
      <c r="C320" s="80" t="s">
        <v>5723</v>
      </c>
      <c r="D320" s="80" t="s">
        <v>234</v>
      </c>
      <c r="E320" s="83">
        <v>76000</v>
      </c>
      <c r="F320" s="105"/>
      <c r="G320" s="80" t="s">
        <v>59</v>
      </c>
    </row>
    <row r="321" spans="1:7" ht="15.75" x14ac:dyDescent="0.25">
      <c r="A321" s="79" t="s">
        <v>2097</v>
      </c>
      <c r="B321" s="79" t="s">
        <v>5730</v>
      </c>
      <c r="C321" s="80" t="s">
        <v>1172</v>
      </c>
      <c r="D321" s="80" t="s">
        <v>53</v>
      </c>
      <c r="E321" s="124">
        <v>75961</v>
      </c>
      <c r="F321" s="105"/>
      <c r="G321" s="80" t="s">
        <v>14</v>
      </c>
    </row>
    <row r="322" spans="1:7" ht="15.75" x14ac:dyDescent="0.25">
      <c r="A322" s="79" t="s">
        <v>1164</v>
      </c>
      <c r="B322" s="79" t="s">
        <v>5725</v>
      </c>
      <c r="C322" s="80" t="s">
        <v>195</v>
      </c>
      <c r="D322" s="80" t="s">
        <v>766</v>
      </c>
      <c r="E322" s="83">
        <v>75952.72</v>
      </c>
      <c r="F322" s="105"/>
      <c r="G322" s="80" t="s">
        <v>59</v>
      </c>
    </row>
    <row r="323" spans="1:7" ht="15.75" x14ac:dyDescent="0.25">
      <c r="A323" s="79" t="s">
        <v>209</v>
      </c>
      <c r="B323" s="79" t="s">
        <v>5680</v>
      </c>
      <c r="C323" s="80" t="s">
        <v>1266</v>
      </c>
      <c r="D323" s="80" t="s">
        <v>2193</v>
      </c>
      <c r="E323" s="124">
        <v>75795</v>
      </c>
      <c r="F323" s="105"/>
      <c r="G323" s="80" t="s">
        <v>14</v>
      </c>
    </row>
    <row r="324" spans="1:7" ht="15.75" x14ac:dyDescent="0.25">
      <c r="A324" s="79" t="s">
        <v>1237</v>
      </c>
      <c r="B324" s="79" t="s">
        <v>5727</v>
      </c>
      <c r="C324" s="80" t="s">
        <v>4305</v>
      </c>
      <c r="D324" s="80" t="s">
        <v>169</v>
      </c>
      <c r="E324" s="124">
        <v>75776</v>
      </c>
      <c r="F324" s="105"/>
      <c r="G324" s="80" t="s">
        <v>59</v>
      </c>
    </row>
    <row r="325" spans="1:7" ht="15.75" x14ac:dyDescent="0.25">
      <c r="A325" s="79" t="s">
        <v>548</v>
      </c>
      <c r="B325" s="79" t="s">
        <v>5694</v>
      </c>
      <c r="C325" s="80" t="s">
        <v>195</v>
      </c>
      <c r="D325" s="80" t="s">
        <v>189</v>
      </c>
      <c r="E325" s="83">
        <v>75071.210000000006</v>
      </c>
      <c r="F325" s="105"/>
      <c r="G325" s="80" t="s">
        <v>59</v>
      </c>
    </row>
    <row r="326" spans="1:7" ht="15.75" x14ac:dyDescent="0.25">
      <c r="A326" s="79" t="s">
        <v>7018</v>
      </c>
      <c r="B326" s="79" t="s">
        <v>7019</v>
      </c>
      <c r="C326" s="80" t="s">
        <v>7020</v>
      </c>
      <c r="D326" s="80" t="s">
        <v>302</v>
      </c>
      <c r="E326" s="124">
        <v>75000</v>
      </c>
      <c r="F326" s="105"/>
      <c r="G326" s="80" t="s">
        <v>59</v>
      </c>
    </row>
    <row r="327" spans="1:7" ht="15.75" x14ac:dyDescent="0.25">
      <c r="A327" s="79" t="s">
        <v>735</v>
      </c>
      <c r="B327" s="79" t="s">
        <v>17</v>
      </c>
      <c r="C327" s="80" t="s">
        <v>56</v>
      </c>
      <c r="D327" s="80" t="s">
        <v>497</v>
      </c>
      <c r="E327" s="124">
        <v>74941.39</v>
      </c>
      <c r="F327" s="105"/>
      <c r="G327" s="80" t="s">
        <v>59</v>
      </c>
    </row>
    <row r="328" spans="1:7" ht="15.75" x14ac:dyDescent="0.25">
      <c r="A328" s="79" t="s">
        <v>1457</v>
      </c>
      <c r="B328" s="79" t="s">
        <v>5729</v>
      </c>
      <c r="C328" s="80" t="s">
        <v>195</v>
      </c>
      <c r="D328" s="80" t="s">
        <v>4263</v>
      </c>
      <c r="E328" s="124">
        <v>74868.429999999993</v>
      </c>
      <c r="F328" s="105"/>
      <c r="G328" s="80" t="s">
        <v>14</v>
      </c>
    </row>
    <row r="329" spans="1:7" ht="15.75" x14ac:dyDescent="0.25">
      <c r="A329" s="79" t="s">
        <v>686</v>
      </c>
      <c r="B329" s="79" t="s">
        <v>5731</v>
      </c>
      <c r="C329" s="80" t="s">
        <v>449</v>
      </c>
      <c r="D329" s="80" t="s">
        <v>607</v>
      </c>
      <c r="E329" s="83">
        <v>74795.61</v>
      </c>
      <c r="F329" s="130">
        <v>3750</v>
      </c>
      <c r="G329" s="80" t="s">
        <v>14</v>
      </c>
    </row>
    <row r="330" spans="1:7" ht="15.75" x14ac:dyDescent="0.25">
      <c r="A330" s="79" t="s">
        <v>716</v>
      </c>
      <c r="B330" s="79" t="s">
        <v>5733</v>
      </c>
      <c r="C330" s="80" t="s">
        <v>718</v>
      </c>
      <c r="D330" s="80" t="s">
        <v>48</v>
      </c>
      <c r="E330" s="83">
        <v>74788</v>
      </c>
      <c r="F330" s="130">
        <v>5000</v>
      </c>
      <c r="G330" s="80" t="s">
        <v>14</v>
      </c>
    </row>
    <row r="331" spans="1:7" ht="15.75" x14ac:dyDescent="0.25">
      <c r="A331" s="79" t="s">
        <v>745</v>
      </c>
      <c r="B331" s="79" t="s">
        <v>5738</v>
      </c>
      <c r="C331" s="80" t="s">
        <v>747</v>
      </c>
      <c r="D331" s="80" t="s">
        <v>508</v>
      </c>
      <c r="E331" s="83">
        <v>74594.19</v>
      </c>
      <c r="F331" s="105"/>
      <c r="G331" s="80" t="s">
        <v>59</v>
      </c>
    </row>
    <row r="332" spans="1:7" ht="15.75" x14ac:dyDescent="0.25">
      <c r="A332" s="79" t="s">
        <v>1726</v>
      </c>
      <c r="B332" s="79" t="s">
        <v>3501</v>
      </c>
      <c r="C332" s="80" t="s">
        <v>195</v>
      </c>
      <c r="D332" s="80" t="s">
        <v>221</v>
      </c>
      <c r="E332" s="83">
        <v>74543</v>
      </c>
      <c r="F332" s="105"/>
      <c r="G332" s="80" t="s">
        <v>59</v>
      </c>
    </row>
    <row r="333" spans="1:7" ht="15.75" x14ac:dyDescent="0.25">
      <c r="A333" s="79" t="s">
        <v>698</v>
      </c>
      <c r="B333" s="79" t="s">
        <v>5748</v>
      </c>
      <c r="C333" s="80" t="s">
        <v>699</v>
      </c>
      <c r="D333" s="80" t="s">
        <v>309</v>
      </c>
      <c r="E333" s="83">
        <v>74528.41</v>
      </c>
      <c r="F333" s="105"/>
      <c r="G333" s="80" t="s">
        <v>14</v>
      </c>
    </row>
    <row r="334" spans="1:7" ht="15.75" x14ac:dyDescent="0.25">
      <c r="A334" s="79" t="s">
        <v>989</v>
      </c>
      <c r="B334" s="79" t="s">
        <v>5749</v>
      </c>
      <c r="C334" s="80" t="s">
        <v>729</v>
      </c>
      <c r="D334" s="80" t="s">
        <v>730</v>
      </c>
      <c r="E334" s="83">
        <v>74500</v>
      </c>
      <c r="F334" s="105"/>
      <c r="G334" s="80" t="s">
        <v>14</v>
      </c>
    </row>
    <row r="335" spans="1:7" ht="15.75" x14ac:dyDescent="0.25">
      <c r="A335" s="79" t="s">
        <v>7021</v>
      </c>
      <c r="B335" s="79" t="s">
        <v>7022</v>
      </c>
      <c r="C335" s="80" t="s">
        <v>7023</v>
      </c>
      <c r="D335" s="80" t="s">
        <v>120</v>
      </c>
      <c r="E335" s="124">
        <v>74404</v>
      </c>
      <c r="F335" s="130">
        <v>4750</v>
      </c>
      <c r="G335" s="80" t="s">
        <v>14</v>
      </c>
    </row>
    <row r="336" spans="1:7" ht="15.75" x14ac:dyDescent="0.25">
      <c r="A336" s="112" t="s">
        <v>429</v>
      </c>
      <c r="B336" s="112" t="s">
        <v>5715</v>
      </c>
      <c r="C336" s="113" t="s">
        <v>195</v>
      </c>
      <c r="D336" s="113" t="s">
        <v>249</v>
      </c>
      <c r="E336" s="133">
        <v>74387.070000000007</v>
      </c>
      <c r="F336" s="134"/>
      <c r="G336" s="113" t="s">
        <v>59</v>
      </c>
    </row>
    <row r="337" spans="1:7" ht="15.75" x14ac:dyDescent="0.25">
      <c r="A337" s="79" t="s">
        <v>2094</v>
      </c>
      <c r="B337" s="79" t="s">
        <v>5753</v>
      </c>
      <c r="C337" s="80" t="s">
        <v>7024</v>
      </c>
      <c r="D337" s="80" t="s">
        <v>120</v>
      </c>
      <c r="E337" s="124">
        <v>74335.56</v>
      </c>
      <c r="F337" s="105"/>
      <c r="G337" s="80" t="s">
        <v>14</v>
      </c>
    </row>
    <row r="338" spans="1:7" ht="15.75" x14ac:dyDescent="0.25">
      <c r="A338" s="79" t="s">
        <v>563</v>
      </c>
      <c r="B338" s="79" t="s">
        <v>5739</v>
      </c>
      <c r="C338" s="80" t="s">
        <v>195</v>
      </c>
      <c r="D338" s="80" t="s">
        <v>189</v>
      </c>
      <c r="E338" s="83">
        <v>74289.53</v>
      </c>
      <c r="F338" s="105"/>
      <c r="G338" s="80" t="s">
        <v>59</v>
      </c>
    </row>
    <row r="339" spans="1:7" ht="15.75" x14ac:dyDescent="0.25">
      <c r="A339" s="79" t="s">
        <v>799</v>
      </c>
      <c r="B339" s="79" t="s">
        <v>5740</v>
      </c>
      <c r="C339" s="80" t="s">
        <v>195</v>
      </c>
      <c r="D339" s="80" t="s">
        <v>410</v>
      </c>
      <c r="E339" s="124">
        <v>74054</v>
      </c>
      <c r="F339" s="105"/>
      <c r="G339" s="80" t="s">
        <v>59</v>
      </c>
    </row>
    <row r="340" spans="1:7" ht="15.75" x14ac:dyDescent="0.25">
      <c r="A340" s="79" t="s">
        <v>350</v>
      </c>
      <c r="B340" s="79" t="s">
        <v>5758</v>
      </c>
      <c r="C340" s="80" t="s">
        <v>1387</v>
      </c>
      <c r="D340" s="80" t="s">
        <v>40</v>
      </c>
      <c r="E340" s="83">
        <v>74000</v>
      </c>
      <c r="F340" s="105"/>
      <c r="G340" s="80" t="s">
        <v>14</v>
      </c>
    </row>
    <row r="341" spans="1:7" ht="15.75" x14ac:dyDescent="0.25">
      <c r="A341" s="79" t="s">
        <v>691</v>
      </c>
      <c r="B341" s="79" t="s">
        <v>7025</v>
      </c>
      <c r="C341" s="80" t="s">
        <v>56</v>
      </c>
      <c r="D341" s="80" t="s">
        <v>463</v>
      </c>
      <c r="E341" s="83">
        <v>73924.66</v>
      </c>
      <c r="F341" s="105"/>
      <c r="G341" s="80" t="s">
        <v>59</v>
      </c>
    </row>
    <row r="342" spans="1:7" ht="15.75" x14ac:dyDescent="0.25">
      <c r="A342" s="79" t="s">
        <v>748</v>
      </c>
      <c r="B342" s="79" t="s">
        <v>5742</v>
      </c>
      <c r="C342" s="80" t="s">
        <v>195</v>
      </c>
      <c r="D342" s="80" t="s">
        <v>270</v>
      </c>
      <c r="E342" s="83">
        <v>73915.86</v>
      </c>
      <c r="F342" s="105"/>
      <c r="G342" s="80" t="s">
        <v>59</v>
      </c>
    </row>
    <row r="343" spans="1:7" ht="15.75" x14ac:dyDescent="0.25">
      <c r="A343" s="79" t="s">
        <v>630</v>
      </c>
      <c r="B343" s="79" t="s">
        <v>5775</v>
      </c>
      <c r="C343" s="80" t="s">
        <v>195</v>
      </c>
      <c r="D343" s="80" t="s">
        <v>527</v>
      </c>
      <c r="E343" s="83">
        <v>73639.899999999994</v>
      </c>
      <c r="F343" s="105"/>
      <c r="G343" s="80" t="s">
        <v>59</v>
      </c>
    </row>
    <row r="344" spans="1:7" ht="15.75" x14ac:dyDescent="0.25">
      <c r="A344" s="79" t="s">
        <v>1301</v>
      </c>
      <c r="B344" s="79" t="s">
        <v>5370</v>
      </c>
      <c r="C344" s="80" t="s">
        <v>4306</v>
      </c>
      <c r="D344" s="80" t="s">
        <v>178</v>
      </c>
      <c r="E344" s="124">
        <v>73587.5</v>
      </c>
      <c r="F344" s="105"/>
      <c r="G344" s="80" t="s">
        <v>14</v>
      </c>
    </row>
    <row r="345" spans="1:7" ht="15.75" x14ac:dyDescent="0.25">
      <c r="A345" s="79" t="s">
        <v>741</v>
      </c>
      <c r="B345" s="79" t="s">
        <v>5751</v>
      </c>
      <c r="C345" s="80" t="s">
        <v>742</v>
      </c>
      <c r="D345" s="80" t="s">
        <v>141</v>
      </c>
      <c r="E345" s="124">
        <v>73587.5</v>
      </c>
      <c r="F345" s="105"/>
      <c r="G345" s="80" t="s">
        <v>14</v>
      </c>
    </row>
    <row r="346" spans="1:7" ht="15.75" x14ac:dyDescent="0.25">
      <c r="A346" s="79" t="s">
        <v>536</v>
      </c>
      <c r="B346" s="79" t="s">
        <v>5745</v>
      </c>
      <c r="C346" s="80" t="s">
        <v>195</v>
      </c>
      <c r="D346" s="80" t="s">
        <v>208</v>
      </c>
      <c r="E346" s="83">
        <v>73420.73</v>
      </c>
      <c r="F346" s="105"/>
      <c r="G346" s="80" t="s">
        <v>59</v>
      </c>
    </row>
    <row r="347" spans="1:7" ht="15.75" x14ac:dyDescent="0.25">
      <c r="A347" s="79" t="s">
        <v>733</v>
      </c>
      <c r="B347" s="79" t="s">
        <v>4775</v>
      </c>
      <c r="C347" s="80" t="s">
        <v>195</v>
      </c>
      <c r="D347" s="80" t="s">
        <v>163</v>
      </c>
      <c r="E347" s="124">
        <v>73320.38</v>
      </c>
      <c r="F347" s="105"/>
      <c r="G347" s="80" t="s">
        <v>59</v>
      </c>
    </row>
    <row r="348" spans="1:7" ht="15.75" x14ac:dyDescent="0.25">
      <c r="A348" s="79" t="s">
        <v>532</v>
      </c>
      <c r="B348" s="79" t="s">
        <v>5489</v>
      </c>
      <c r="C348" s="80" t="s">
        <v>195</v>
      </c>
      <c r="D348" s="80" t="s">
        <v>93</v>
      </c>
      <c r="E348" s="83">
        <v>73255.23</v>
      </c>
      <c r="F348" s="105"/>
      <c r="G348" s="80" t="s">
        <v>59</v>
      </c>
    </row>
    <row r="349" spans="1:7" ht="15.75" x14ac:dyDescent="0.25">
      <c r="A349" s="79" t="s">
        <v>4311</v>
      </c>
      <c r="B349" s="79" t="s">
        <v>7026</v>
      </c>
      <c r="C349" s="80" t="s">
        <v>201</v>
      </c>
      <c r="D349" s="80" t="s">
        <v>270</v>
      </c>
      <c r="E349" s="83">
        <v>73096</v>
      </c>
      <c r="F349" s="105"/>
      <c r="G349" s="80" t="s">
        <v>59</v>
      </c>
    </row>
    <row r="350" spans="1:7" ht="15.75" x14ac:dyDescent="0.25">
      <c r="A350" s="79" t="s">
        <v>632</v>
      </c>
      <c r="B350" s="79" t="s">
        <v>633</v>
      </c>
      <c r="C350" s="80" t="s">
        <v>56</v>
      </c>
      <c r="D350" s="80" t="s">
        <v>508</v>
      </c>
      <c r="E350" s="83">
        <v>73091.08</v>
      </c>
      <c r="F350" s="105"/>
      <c r="G350" s="80" t="s">
        <v>59</v>
      </c>
    </row>
    <row r="351" spans="1:7" ht="15.75" x14ac:dyDescent="0.25">
      <c r="A351" s="79" t="s">
        <v>507</v>
      </c>
      <c r="B351" s="79" t="s">
        <v>5603</v>
      </c>
      <c r="C351" s="80" t="s">
        <v>7027</v>
      </c>
      <c r="D351" s="80" t="s">
        <v>178</v>
      </c>
      <c r="E351" s="83">
        <v>72973.429999999993</v>
      </c>
      <c r="F351" s="105"/>
      <c r="G351" s="80" t="s">
        <v>14</v>
      </c>
    </row>
    <row r="352" spans="1:7" ht="15.75" x14ac:dyDescent="0.25">
      <c r="A352" s="86" t="s">
        <v>991</v>
      </c>
      <c r="B352" s="86" t="s">
        <v>5767</v>
      </c>
      <c r="C352" s="76" t="s">
        <v>729</v>
      </c>
      <c r="D352" s="76" t="s">
        <v>5044</v>
      </c>
      <c r="E352" s="129">
        <v>72969.37</v>
      </c>
      <c r="F352" s="104"/>
      <c r="G352" s="76" t="s">
        <v>14</v>
      </c>
    </row>
    <row r="353" spans="1:7" ht="15.75" x14ac:dyDescent="0.25">
      <c r="A353" s="79" t="s">
        <v>7028</v>
      </c>
      <c r="B353" s="79" t="s">
        <v>7029</v>
      </c>
      <c r="C353" s="80" t="s">
        <v>1027</v>
      </c>
      <c r="D353" s="80" t="s">
        <v>53</v>
      </c>
      <c r="E353" s="83">
        <v>72969</v>
      </c>
      <c r="F353" s="105"/>
      <c r="G353" s="80" t="s">
        <v>14</v>
      </c>
    </row>
    <row r="354" spans="1:7" ht="15.75" x14ac:dyDescent="0.25">
      <c r="A354" s="79" t="s">
        <v>457</v>
      </c>
      <c r="B354" s="79" t="s">
        <v>5757</v>
      </c>
      <c r="C354" s="80" t="s">
        <v>449</v>
      </c>
      <c r="D354" s="80" t="s">
        <v>459</v>
      </c>
      <c r="E354" s="124">
        <v>72919</v>
      </c>
      <c r="F354" s="130">
        <v>5000</v>
      </c>
      <c r="G354" s="80" t="s">
        <v>14</v>
      </c>
    </row>
    <row r="355" spans="1:7" ht="15.75" x14ac:dyDescent="0.25">
      <c r="A355" s="79" t="s">
        <v>997</v>
      </c>
      <c r="B355" s="79" t="s">
        <v>5768</v>
      </c>
      <c r="C355" s="80" t="s">
        <v>2734</v>
      </c>
      <c r="D355" s="80" t="s">
        <v>5769</v>
      </c>
      <c r="E355" s="124">
        <v>72912</v>
      </c>
      <c r="F355" s="105"/>
      <c r="G355" s="80" t="s">
        <v>14</v>
      </c>
    </row>
    <row r="356" spans="1:7" ht="15.75" x14ac:dyDescent="0.25">
      <c r="A356" s="79" t="s">
        <v>917</v>
      </c>
      <c r="B356" s="79" t="s">
        <v>5770</v>
      </c>
      <c r="C356" s="80" t="s">
        <v>1000</v>
      </c>
      <c r="D356" s="80" t="s">
        <v>45</v>
      </c>
      <c r="E356" s="124">
        <v>72883.09</v>
      </c>
      <c r="F356" s="105"/>
      <c r="G356" s="80" t="s">
        <v>14</v>
      </c>
    </row>
    <row r="357" spans="1:7" ht="15.75" x14ac:dyDescent="0.25">
      <c r="A357" s="79" t="s">
        <v>892</v>
      </c>
      <c r="B357" s="79" t="s">
        <v>5764</v>
      </c>
      <c r="C357" s="80" t="s">
        <v>195</v>
      </c>
      <c r="D357" s="80" t="s">
        <v>211</v>
      </c>
      <c r="E357" s="83">
        <v>72853.33</v>
      </c>
      <c r="F357" s="105"/>
      <c r="G357" s="80" t="s">
        <v>59</v>
      </c>
    </row>
    <row r="358" spans="1:7" ht="15.75" x14ac:dyDescent="0.25">
      <c r="A358" s="86" t="s">
        <v>295</v>
      </c>
      <c r="B358" s="86" t="s">
        <v>5501</v>
      </c>
      <c r="C358" s="76" t="s">
        <v>195</v>
      </c>
      <c r="D358" s="76" t="s">
        <v>6899</v>
      </c>
      <c r="E358" s="125">
        <v>72766.2</v>
      </c>
      <c r="F358" s="104"/>
      <c r="G358" s="76" t="s">
        <v>59</v>
      </c>
    </row>
    <row r="359" spans="1:7" ht="15.75" x14ac:dyDescent="0.25">
      <c r="A359" s="86" t="s">
        <v>627</v>
      </c>
      <c r="B359" s="86" t="s">
        <v>5759</v>
      </c>
      <c r="C359" s="76" t="s">
        <v>56</v>
      </c>
      <c r="D359" s="76" t="s">
        <v>3880</v>
      </c>
      <c r="E359" s="129">
        <v>72709</v>
      </c>
      <c r="F359" s="104"/>
      <c r="G359" s="76" t="s">
        <v>59</v>
      </c>
    </row>
    <row r="360" spans="1:7" ht="15.75" x14ac:dyDescent="0.25">
      <c r="A360" s="79" t="s">
        <v>1316</v>
      </c>
      <c r="B360" s="79" t="s">
        <v>5761</v>
      </c>
      <c r="C360" s="80" t="s">
        <v>1472</v>
      </c>
      <c r="D360" s="80" t="s">
        <v>603</v>
      </c>
      <c r="E360" s="83">
        <v>72609</v>
      </c>
      <c r="F360" s="130">
        <v>2000</v>
      </c>
      <c r="G360" s="80" t="s">
        <v>59</v>
      </c>
    </row>
    <row r="361" spans="1:7" ht="15.75" x14ac:dyDescent="0.25">
      <c r="A361" s="79" t="s">
        <v>3922</v>
      </c>
      <c r="B361" s="79" t="s">
        <v>3923</v>
      </c>
      <c r="C361" s="80" t="s">
        <v>4297</v>
      </c>
      <c r="D361" s="80" t="s">
        <v>5365</v>
      </c>
      <c r="E361" s="83">
        <v>72500</v>
      </c>
      <c r="F361" s="105"/>
      <c r="G361" s="80" t="s">
        <v>14</v>
      </c>
    </row>
    <row r="362" spans="1:7" ht="15.75" x14ac:dyDescent="0.25">
      <c r="A362" s="86" t="s">
        <v>626</v>
      </c>
      <c r="B362" s="86" t="s">
        <v>35</v>
      </c>
      <c r="C362" s="76" t="s">
        <v>56</v>
      </c>
      <c r="D362" s="76" t="s">
        <v>270</v>
      </c>
      <c r="E362" s="129">
        <v>72490.600000000006</v>
      </c>
      <c r="F362" s="104"/>
      <c r="G362" s="76" t="s">
        <v>59</v>
      </c>
    </row>
    <row r="363" spans="1:7" ht="15.75" x14ac:dyDescent="0.25">
      <c r="A363" s="79" t="s">
        <v>678</v>
      </c>
      <c r="B363" s="79" t="s">
        <v>5776</v>
      </c>
      <c r="C363" s="80" t="s">
        <v>679</v>
      </c>
      <c r="D363" s="80" t="s">
        <v>309</v>
      </c>
      <c r="E363" s="83">
        <v>72401.98</v>
      </c>
      <c r="F363" s="105"/>
      <c r="G363" s="80" t="s">
        <v>14</v>
      </c>
    </row>
    <row r="364" spans="1:7" ht="15.75" x14ac:dyDescent="0.25">
      <c r="A364" s="79" t="s">
        <v>4259</v>
      </c>
      <c r="B364" s="79" t="s">
        <v>4308</v>
      </c>
      <c r="C364" s="80" t="s">
        <v>4309</v>
      </c>
      <c r="D364" s="80" t="s">
        <v>178</v>
      </c>
      <c r="E364" s="124">
        <v>72391.83</v>
      </c>
      <c r="F364" s="105"/>
      <c r="G364" s="80" t="s">
        <v>14</v>
      </c>
    </row>
    <row r="365" spans="1:7" ht="15.75" x14ac:dyDescent="0.25">
      <c r="A365" s="79" t="s">
        <v>847</v>
      </c>
      <c r="B365" s="79" t="s">
        <v>5760</v>
      </c>
      <c r="C365" s="80" t="s">
        <v>56</v>
      </c>
      <c r="D365" s="80" t="s">
        <v>189</v>
      </c>
      <c r="E365" s="83">
        <v>72381</v>
      </c>
      <c r="F365" s="105"/>
      <c r="G365" s="80" t="s">
        <v>59</v>
      </c>
    </row>
    <row r="366" spans="1:7" ht="15.75" x14ac:dyDescent="0.25">
      <c r="A366" s="79" t="s">
        <v>1033</v>
      </c>
      <c r="B366" s="79" t="s">
        <v>5425</v>
      </c>
      <c r="C366" s="80" t="s">
        <v>1034</v>
      </c>
      <c r="D366" s="80" t="s">
        <v>53</v>
      </c>
      <c r="E366" s="83">
        <v>72259</v>
      </c>
      <c r="F366" s="105"/>
      <c r="G366" s="80" t="s">
        <v>14</v>
      </c>
    </row>
    <row r="367" spans="1:7" ht="15.75" x14ac:dyDescent="0.25">
      <c r="A367" s="79" t="s">
        <v>611</v>
      </c>
      <c r="B367" s="79" t="s">
        <v>5780</v>
      </c>
      <c r="C367" s="80" t="s">
        <v>5781</v>
      </c>
      <c r="D367" s="80" t="s">
        <v>706</v>
      </c>
      <c r="E367" s="83">
        <v>72209.13</v>
      </c>
      <c r="F367" s="105"/>
      <c r="G367" s="80" t="s">
        <v>14</v>
      </c>
    </row>
    <row r="368" spans="1:7" ht="15.75" x14ac:dyDescent="0.25">
      <c r="A368" s="79" t="s">
        <v>343</v>
      </c>
      <c r="B368" s="79" t="s">
        <v>344</v>
      </c>
      <c r="C368" s="80" t="s">
        <v>7030</v>
      </c>
      <c r="D368" s="80" t="s">
        <v>53</v>
      </c>
      <c r="E368" s="124">
        <v>72065</v>
      </c>
      <c r="F368" s="105"/>
      <c r="G368" s="80" t="s">
        <v>14</v>
      </c>
    </row>
    <row r="369" spans="1:7" ht="15.75" x14ac:dyDescent="0.25">
      <c r="A369" s="86" t="s">
        <v>934</v>
      </c>
      <c r="B369" s="86" t="s">
        <v>7031</v>
      </c>
      <c r="C369" s="76" t="s">
        <v>195</v>
      </c>
      <c r="D369" s="76" t="s">
        <v>6899</v>
      </c>
      <c r="E369" s="129">
        <v>72060.44</v>
      </c>
      <c r="F369" s="104"/>
      <c r="G369" s="76" t="s">
        <v>59</v>
      </c>
    </row>
    <row r="370" spans="1:7" ht="15.75" x14ac:dyDescent="0.25">
      <c r="A370" s="79" t="s">
        <v>2468</v>
      </c>
      <c r="B370" s="79" t="s">
        <v>5707</v>
      </c>
      <c r="C370" s="80" t="s">
        <v>796</v>
      </c>
      <c r="D370" s="80" t="s">
        <v>5365</v>
      </c>
      <c r="E370" s="83">
        <v>72000</v>
      </c>
      <c r="F370" s="105"/>
      <c r="G370" s="80" t="s">
        <v>14</v>
      </c>
    </row>
    <row r="371" spans="1:7" ht="15.75" x14ac:dyDescent="0.25">
      <c r="A371" s="79" t="s">
        <v>822</v>
      </c>
      <c r="B371" s="79" t="s">
        <v>5788</v>
      </c>
      <c r="C371" s="80" t="s">
        <v>1266</v>
      </c>
      <c r="D371" s="80" t="s">
        <v>570</v>
      </c>
      <c r="E371" s="83">
        <v>72000</v>
      </c>
      <c r="F371" s="105"/>
      <c r="G371" s="80" t="s">
        <v>14</v>
      </c>
    </row>
    <row r="372" spans="1:7" ht="15.75" x14ac:dyDescent="0.25">
      <c r="A372" s="79" t="s">
        <v>1451</v>
      </c>
      <c r="B372" s="79" t="s">
        <v>5789</v>
      </c>
      <c r="C372" s="80" t="s">
        <v>1172</v>
      </c>
      <c r="D372" s="80" t="s">
        <v>53</v>
      </c>
      <c r="E372" s="83">
        <v>71917</v>
      </c>
      <c r="F372" s="105"/>
      <c r="G372" s="80" t="s">
        <v>14</v>
      </c>
    </row>
    <row r="373" spans="1:7" ht="15.75" x14ac:dyDescent="0.25">
      <c r="A373" s="79" t="s">
        <v>634</v>
      </c>
      <c r="B373" s="79" t="s">
        <v>5766</v>
      </c>
      <c r="C373" s="80" t="s">
        <v>56</v>
      </c>
      <c r="D373" s="80" t="s">
        <v>410</v>
      </c>
      <c r="E373" s="83">
        <v>71906.080000000002</v>
      </c>
      <c r="F373" s="105"/>
      <c r="G373" s="80" t="s">
        <v>59</v>
      </c>
    </row>
    <row r="374" spans="1:7" ht="15.75" x14ac:dyDescent="0.25">
      <c r="A374" s="79" t="s">
        <v>624</v>
      </c>
      <c r="B374" s="79" t="s">
        <v>5771</v>
      </c>
      <c r="C374" s="80" t="s">
        <v>56</v>
      </c>
      <c r="D374" s="80" t="s">
        <v>625</v>
      </c>
      <c r="E374" s="83">
        <v>71905.490000000005</v>
      </c>
      <c r="F374" s="105"/>
      <c r="G374" s="80" t="s">
        <v>59</v>
      </c>
    </row>
    <row r="375" spans="1:7" ht="15.75" x14ac:dyDescent="0.25">
      <c r="A375" s="79" t="s">
        <v>395</v>
      </c>
      <c r="B375" s="79" t="s">
        <v>5459</v>
      </c>
      <c r="C375" s="80" t="s">
        <v>449</v>
      </c>
      <c r="D375" s="80" t="s">
        <v>527</v>
      </c>
      <c r="E375" s="124">
        <v>71894</v>
      </c>
      <c r="F375" s="130">
        <v>3750</v>
      </c>
      <c r="G375" s="80" t="s">
        <v>59</v>
      </c>
    </row>
    <row r="376" spans="1:7" ht="15.75" x14ac:dyDescent="0.25">
      <c r="A376" s="79" t="s">
        <v>1026</v>
      </c>
      <c r="B376" s="79" t="s">
        <v>5372</v>
      </c>
      <c r="C376" s="80" t="s">
        <v>1027</v>
      </c>
      <c r="D376" s="80" t="s">
        <v>53</v>
      </c>
      <c r="E376" s="83">
        <v>71714</v>
      </c>
      <c r="F376" s="105"/>
      <c r="G376" s="80" t="s">
        <v>14</v>
      </c>
    </row>
    <row r="377" spans="1:7" ht="15.75" x14ac:dyDescent="0.25">
      <c r="A377" s="79" t="s">
        <v>4313</v>
      </c>
      <c r="B377" s="79" t="s">
        <v>5793</v>
      </c>
      <c r="C377" s="80" t="s">
        <v>3950</v>
      </c>
      <c r="D377" s="80" t="s">
        <v>173</v>
      </c>
      <c r="E377" s="83">
        <v>71486.45</v>
      </c>
      <c r="F377" s="105"/>
      <c r="G377" s="80" t="s">
        <v>14</v>
      </c>
    </row>
    <row r="378" spans="1:7" ht="15.75" x14ac:dyDescent="0.25">
      <c r="A378" s="79" t="s">
        <v>7032</v>
      </c>
      <c r="B378" s="79" t="s">
        <v>7033</v>
      </c>
      <c r="C378" s="80" t="s">
        <v>195</v>
      </c>
      <c r="D378" s="80" t="s">
        <v>302</v>
      </c>
      <c r="E378" s="124">
        <v>71443.839999999997</v>
      </c>
      <c r="F378" s="105"/>
      <c r="G378" s="80" t="s">
        <v>59</v>
      </c>
    </row>
    <row r="379" spans="1:7" ht="15.75" x14ac:dyDescent="0.25">
      <c r="A379" s="79" t="s">
        <v>990</v>
      </c>
      <c r="B379" s="79" t="s">
        <v>5709</v>
      </c>
      <c r="C379" s="80" t="s">
        <v>201</v>
      </c>
      <c r="D379" s="80" t="s">
        <v>277</v>
      </c>
      <c r="E379" s="83">
        <v>71292</v>
      </c>
      <c r="F379" s="105"/>
      <c r="G379" s="80" t="s">
        <v>59</v>
      </c>
    </row>
    <row r="380" spans="1:7" ht="15.75" x14ac:dyDescent="0.25">
      <c r="A380" s="79" t="s">
        <v>589</v>
      </c>
      <c r="B380" s="79" t="s">
        <v>5777</v>
      </c>
      <c r="C380" s="80" t="s">
        <v>195</v>
      </c>
      <c r="D380" s="80" t="s">
        <v>514</v>
      </c>
      <c r="E380" s="83">
        <v>71255.38</v>
      </c>
      <c r="F380" s="105"/>
      <c r="G380" s="80" t="s">
        <v>59</v>
      </c>
    </row>
    <row r="381" spans="1:7" ht="15.75" x14ac:dyDescent="0.25">
      <c r="A381" s="79" t="s">
        <v>366</v>
      </c>
      <c r="B381" s="79" t="s">
        <v>7034</v>
      </c>
      <c r="C381" s="80" t="s">
        <v>195</v>
      </c>
      <c r="D381" s="80" t="s">
        <v>270</v>
      </c>
      <c r="E381" s="83">
        <v>71057.929999999993</v>
      </c>
      <c r="F381" s="105"/>
      <c r="G381" s="80" t="s">
        <v>59</v>
      </c>
    </row>
    <row r="382" spans="1:7" ht="15.75" x14ac:dyDescent="0.25">
      <c r="A382" s="86" t="s">
        <v>73</v>
      </c>
      <c r="B382" s="86" t="s">
        <v>74</v>
      </c>
      <c r="C382" s="76" t="s">
        <v>7035</v>
      </c>
      <c r="D382" s="76" t="s">
        <v>5365</v>
      </c>
      <c r="E382" s="129">
        <v>71050</v>
      </c>
      <c r="F382" s="104"/>
      <c r="G382" s="76" t="s">
        <v>14</v>
      </c>
    </row>
    <row r="383" spans="1:7" ht="15.75" x14ac:dyDescent="0.25">
      <c r="A383" s="79" t="s">
        <v>578</v>
      </c>
      <c r="B383" s="79" t="s">
        <v>5778</v>
      </c>
      <c r="C383" s="80" t="s">
        <v>195</v>
      </c>
      <c r="D383" s="80" t="s">
        <v>6899</v>
      </c>
      <c r="E383" s="124">
        <v>71003.070000000007</v>
      </c>
      <c r="F383" s="105"/>
      <c r="G383" s="80" t="s">
        <v>59</v>
      </c>
    </row>
    <row r="384" spans="1:7" ht="15.75" x14ac:dyDescent="0.25">
      <c r="A384" s="79" t="s">
        <v>4764</v>
      </c>
      <c r="B384" s="79" t="s">
        <v>5603</v>
      </c>
      <c r="C384" s="80" t="s">
        <v>201</v>
      </c>
      <c r="D384" s="80" t="s">
        <v>527</v>
      </c>
      <c r="E384" s="124">
        <v>70903.960000000006</v>
      </c>
      <c r="F384" s="105"/>
      <c r="G384" s="80" t="s">
        <v>59</v>
      </c>
    </row>
    <row r="385" spans="1:7" ht="15.75" x14ac:dyDescent="0.25">
      <c r="A385" s="79" t="s">
        <v>4801</v>
      </c>
      <c r="B385" s="79" t="s">
        <v>1914</v>
      </c>
      <c r="C385" s="80" t="s">
        <v>1044</v>
      </c>
      <c r="D385" s="80" t="s">
        <v>5365</v>
      </c>
      <c r="E385" s="83">
        <v>70813.509999999995</v>
      </c>
      <c r="F385" s="105"/>
      <c r="G385" s="80" t="s">
        <v>14</v>
      </c>
    </row>
    <row r="386" spans="1:7" ht="15.75" x14ac:dyDescent="0.25">
      <c r="A386" s="79" t="s">
        <v>7036</v>
      </c>
      <c r="B386" s="79" t="s">
        <v>7037</v>
      </c>
      <c r="C386" s="80" t="s">
        <v>1055</v>
      </c>
      <c r="D386" s="80" t="s">
        <v>7038</v>
      </c>
      <c r="E386" s="83">
        <v>70781.03</v>
      </c>
      <c r="F386" s="105"/>
      <c r="G386" s="80" t="s">
        <v>14</v>
      </c>
    </row>
    <row r="387" spans="1:7" ht="15.75" x14ac:dyDescent="0.25">
      <c r="A387" s="79" t="s">
        <v>743</v>
      </c>
      <c r="B387" s="79" t="s">
        <v>5791</v>
      </c>
      <c r="C387" s="80" t="s">
        <v>56</v>
      </c>
      <c r="D387" s="80" t="s">
        <v>189</v>
      </c>
      <c r="E387" s="124">
        <v>70734</v>
      </c>
      <c r="F387" s="105"/>
      <c r="G387" s="80" t="s">
        <v>59</v>
      </c>
    </row>
    <row r="388" spans="1:7" ht="15.75" x14ac:dyDescent="0.25">
      <c r="A388" s="79" t="s">
        <v>831</v>
      </c>
      <c r="B388" s="79" t="s">
        <v>5807</v>
      </c>
      <c r="C388" s="80" t="s">
        <v>824</v>
      </c>
      <c r="D388" s="80" t="s">
        <v>5808</v>
      </c>
      <c r="E388" s="83">
        <v>70666.33</v>
      </c>
      <c r="F388" s="105"/>
      <c r="G388" s="80" t="s">
        <v>14</v>
      </c>
    </row>
    <row r="389" spans="1:7" ht="15.75" x14ac:dyDescent="0.25">
      <c r="A389" s="86" t="s">
        <v>3517</v>
      </c>
      <c r="B389" s="86" t="s">
        <v>5782</v>
      </c>
      <c r="C389" s="76" t="s">
        <v>56</v>
      </c>
      <c r="D389" s="76" t="s">
        <v>450</v>
      </c>
      <c r="E389" s="129">
        <v>70564.990000000005</v>
      </c>
      <c r="F389" s="104"/>
      <c r="G389" s="76" t="s">
        <v>59</v>
      </c>
    </row>
    <row r="390" spans="1:7" ht="15.75" x14ac:dyDescent="0.25">
      <c r="A390" s="79" t="s">
        <v>851</v>
      </c>
      <c r="B390" s="79" t="s">
        <v>7039</v>
      </c>
      <c r="C390" s="80" t="s">
        <v>853</v>
      </c>
      <c r="D390" s="80" t="s">
        <v>53</v>
      </c>
      <c r="E390" s="83">
        <v>70546</v>
      </c>
      <c r="F390" s="105"/>
      <c r="G390" s="80" t="s">
        <v>14</v>
      </c>
    </row>
    <row r="391" spans="1:7" ht="15.75" x14ac:dyDescent="0.25">
      <c r="A391" s="79" t="s">
        <v>130</v>
      </c>
      <c r="B391" s="79" t="s">
        <v>7040</v>
      </c>
      <c r="C391" s="80" t="s">
        <v>672</v>
      </c>
      <c r="D391" s="80" t="s">
        <v>25</v>
      </c>
      <c r="E391" s="124">
        <v>70432</v>
      </c>
      <c r="F391" s="105"/>
      <c r="G391" s="80" t="s">
        <v>14</v>
      </c>
    </row>
    <row r="392" spans="1:7" ht="15.75" x14ac:dyDescent="0.25">
      <c r="A392" s="79" t="s">
        <v>3524</v>
      </c>
      <c r="B392" s="79" t="s">
        <v>5809</v>
      </c>
      <c r="C392" s="80" t="s">
        <v>201</v>
      </c>
      <c r="D392" s="80" t="s">
        <v>302</v>
      </c>
      <c r="E392" s="83">
        <v>70418.210000000006</v>
      </c>
      <c r="F392" s="105"/>
      <c r="G392" s="80" t="s">
        <v>59</v>
      </c>
    </row>
    <row r="393" spans="1:7" ht="15.75" x14ac:dyDescent="0.25">
      <c r="A393" s="86" t="s">
        <v>3518</v>
      </c>
      <c r="B393" s="86" t="s">
        <v>5798</v>
      </c>
      <c r="C393" s="76" t="s">
        <v>195</v>
      </c>
      <c r="D393" s="76" t="s">
        <v>527</v>
      </c>
      <c r="E393" s="129">
        <v>70362.789999999994</v>
      </c>
      <c r="F393" s="104"/>
      <c r="G393" s="76" t="s">
        <v>59</v>
      </c>
    </row>
    <row r="394" spans="1:7" ht="15.75" x14ac:dyDescent="0.25">
      <c r="A394" s="79" t="s">
        <v>600</v>
      </c>
      <c r="B394" s="79" t="s">
        <v>5795</v>
      </c>
      <c r="C394" s="80" t="s">
        <v>2713</v>
      </c>
      <c r="D394" s="80" t="s">
        <v>603</v>
      </c>
      <c r="E394" s="83">
        <v>70326.509999999995</v>
      </c>
      <c r="F394" s="130">
        <v>5000</v>
      </c>
      <c r="G394" s="80" t="s">
        <v>59</v>
      </c>
    </row>
    <row r="395" spans="1:7" ht="15.75" x14ac:dyDescent="0.25">
      <c r="A395" s="79" t="s">
        <v>620</v>
      </c>
      <c r="B395" s="79" t="s">
        <v>5797</v>
      </c>
      <c r="C395" s="80" t="s">
        <v>449</v>
      </c>
      <c r="D395" s="80" t="s">
        <v>1322</v>
      </c>
      <c r="E395" s="83">
        <v>70319</v>
      </c>
      <c r="F395" s="130">
        <v>3000</v>
      </c>
      <c r="G395" s="80" t="s">
        <v>59</v>
      </c>
    </row>
    <row r="396" spans="1:7" ht="15.75" x14ac:dyDescent="0.25">
      <c r="A396" s="79" t="s">
        <v>5826</v>
      </c>
      <c r="B396" s="79" t="s">
        <v>5746</v>
      </c>
      <c r="C396" s="80" t="s">
        <v>1266</v>
      </c>
      <c r="D396" s="80" t="s">
        <v>5566</v>
      </c>
      <c r="E396" s="83">
        <v>70285.710000000006</v>
      </c>
      <c r="F396" s="105"/>
      <c r="G396" s="80" t="s">
        <v>14</v>
      </c>
    </row>
    <row r="397" spans="1:7" ht="15.75" x14ac:dyDescent="0.25">
      <c r="A397" s="79" t="s">
        <v>4316</v>
      </c>
      <c r="B397" s="79" t="s">
        <v>5794</v>
      </c>
      <c r="C397" s="80" t="s">
        <v>56</v>
      </c>
      <c r="D397" s="80" t="s">
        <v>3880</v>
      </c>
      <c r="E397" s="83">
        <v>70272</v>
      </c>
      <c r="F397" s="105"/>
      <c r="G397" s="80" t="s">
        <v>59</v>
      </c>
    </row>
    <row r="398" spans="1:7" ht="15.75" x14ac:dyDescent="0.25">
      <c r="A398" s="79" t="s">
        <v>1035</v>
      </c>
      <c r="B398" s="79" t="s">
        <v>1036</v>
      </c>
      <c r="C398" s="80" t="s">
        <v>1172</v>
      </c>
      <c r="D398" s="80" t="s">
        <v>53</v>
      </c>
      <c r="E398" s="124">
        <v>70212</v>
      </c>
      <c r="F398" s="105"/>
      <c r="G398" s="80" t="s">
        <v>14</v>
      </c>
    </row>
    <row r="399" spans="1:7" ht="15.75" x14ac:dyDescent="0.25">
      <c r="A399" s="79" t="s">
        <v>723</v>
      </c>
      <c r="B399" s="79" t="s">
        <v>5814</v>
      </c>
      <c r="C399" s="80" t="s">
        <v>56</v>
      </c>
      <c r="D399" s="80" t="s">
        <v>459</v>
      </c>
      <c r="E399" s="124">
        <v>70185</v>
      </c>
      <c r="F399" s="105"/>
      <c r="G399" s="80" t="s">
        <v>59</v>
      </c>
    </row>
    <row r="400" spans="1:7" ht="15.75" x14ac:dyDescent="0.25">
      <c r="A400" s="79" t="s">
        <v>870</v>
      </c>
      <c r="B400" s="79" t="s">
        <v>5445</v>
      </c>
      <c r="C400" s="80" t="s">
        <v>195</v>
      </c>
      <c r="D400" s="80" t="s">
        <v>5559</v>
      </c>
      <c r="E400" s="83">
        <v>70119.06</v>
      </c>
      <c r="F400" s="105"/>
      <c r="G400" s="80" t="s">
        <v>59</v>
      </c>
    </row>
    <row r="401" spans="1:7" ht="15.75" x14ac:dyDescent="0.25">
      <c r="A401" s="79" t="s">
        <v>7041</v>
      </c>
      <c r="B401" s="79" t="s">
        <v>5621</v>
      </c>
      <c r="C401" s="80" t="s">
        <v>1172</v>
      </c>
      <c r="D401" s="80" t="s">
        <v>53</v>
      </c>
      <c r="E401" s="83">
        <v>70109</v>
      </c>
      <c r="F401" s="105"/>
      <c r="G401" s="80" t="s">
        <v>14</v>
      </c>
    </row>
    <row r="402" spans="1:7" ht="15.75" x14ac:dyDescent="0.25">
      <c r="A402" s="79" t="s">
        <v>250</v>
      </c>
      <c r="B402" s="79" t="s">
        <v>5817</v>
      </c>
      <c r="C402" s="80" t="s">
        <v>798</v>
      </c>
      <c r="D402" s="80" t="s">
        <v>53</v>
      </c>
      <c r="E402" s="83">
        <v>70013</v>
      </c>
      <c r="F402" s="105"/>
      <c r="G402" s="80" t="s">
        <v>14</v>
      </c>
    </row>
    <row r="403" spans="1:7" ht="15.75" x14ac:dyDescent="0.25">
      <c r="A403" s="86" t="s">
        <v>806</v>
      </c>
      <c r="B403" s="86" t="s">
        <v>5597</v>
      </c>
      <c r="C403" s="76" t="s">
        <v>807</v>
      </c>
      <c r="D403" s="76" t="s">
        <v>5365</v>
      </c>
      <c r="E403" s="129">
        <v>70000</v>
      </c>
      <c r="F403" s="104"/>
      <c r="G403" s="76" t="s">
        <v>14</v>
      </c>
    </row>
    <row r="404" spans="1:7" ht="15.75" x14ac:dyDescent="0.25">
      <c r="A404" s="79" t="s">
        <v>700</v>
      </c>
      <c r="B404" s="79" t="s">
        <v>701</v>
      </c>
      <c r="C404" s="80" t="s">
        <v>588</v>
      </c>
      <c r="D404" s="80" t="s">
        <v>211</v>
      </c>
      <c r="E404" s="83">
        <v>70000</v>
      </c>
      <c r="F404" s="105"/>
      <c r="G404" s="80" t="s">
        <v>59</v>
      </c>
    </row>
    <row r="405" spans="1:7" ht="15.75" x14ac:dyDescent="0.25">
      <c r="A405" s="79" t="s">
        <v>288</v>
      </c>
      <c r="B405" s="79" t="s">
        <v>5802</v>
      </c>
      <c r="C405" s="80" t="s">
        <v>56</v>
      </c>
      <c r="D405" s="80" t="s">
        <v>508</v>
      </c>
      <c r="E405" s="124">
        <v>69972.039999999994</v>
      </c>
      <c r="F405" s="105"/>
      <c r="G405" s="80" t="s">
        <v>59</v>
      </c>
    </row>
    <row r="406" spans="1:7" ht="15.75" x14ac:dyDescent="0.25">
      <c r="A406" s="79" t="s">
        <v>1070</v>
      </c>
      <c r="B406" s="79" t="s">
        <v>5641</v>
      </c>
      <c r="C406" s="80" t="s">
        <v>1071</v>
      </c>
      <c r="D406" s="80" t="s">
        <v>5365</v>
      </c>
      <c r="E406" s="124">
        <v>69875</v>
      </c>
      <c r="F406" s="105"/>
      <c r="G406" s="80" t="s">
        <v>14</v>
      </c>
    </row>
    <row r="407" spans="1:7" ht="15.75" x14ac:dyDescent="0.25">
      <c r="A407" s="79" t="s">
        <v>401</v>
      </c>
      <c r="B407" s="79" t="s">
        <v>5824</v>
      </c>
      <c r="C407" s="80" t="s">
        <v>3957</v>
      </c>
      <c r="D407" s="80" t="s">
        <v>547</v>
      </c>
      <c r="E407" s="83">
        <v>69685.84</v>
      </c>
      <c r="F407" s="105"/>
      <c r="G407" s="80" t="s">
        <v>14</v>
      </c>
    </row>
    <row r="408" spans="1:7" ht="15.75" x14ac:dyDescent="0.25">
      <c r="A408" s="79" t="s">
        <v>2798</v>
      </c>
      <c r="B408" s="79" t="s">
        <v>5926</v>
      </c>
      <c r="C408" s="80" t="s">
        <v>7042</v>
      </c>
      <c r="D408" s="80" t="s">
        <v>72</v>
      </c>
      <c r="E408" s="83">
        <v>69579</v>
      </c>
      <c r="F408" s="130">
        <v>8175</v>
      </c>
      <c r="G408" s="80" t="s">
        <v>14</v>
      </c>
    </row>
    <row r="409" spans="1:7" ht="15.75" x14ac:dyDescent="0.25">
      <c r="A409" s="86" t="s">
        <v>616</v>
      </c>
      <c r="B409" s="86" t="s">
        <v>5720</v>
      </c>
      <c r="C409" s="76" t="s">
        <v>7043</v>
      </c>
      <c r="D409" s="76" t="s">
        <v>373</v>
      </c>
      <c r="E409" s="129">
        <v>69548.91</v>
      </c>
      <c r="F409" s="131">
        <v>1000</v>
      </c>
      <c r="G409" s="76" t="s">
        <v>59</v>
      </c>
    </row>
    <row r="410" spans="1:7" ht="15.75" x14ac:dyDescent="0.25">
      <c r="A410" s="79" t="s">
        <v>7044</v>
      </c>
      <c r="B410" s="79" t="s">
        <v>7045</v>
      </c>
      <c r="C410" s="80" t="s">
        <v>7046</v>
      </c>
      <c r="D410" s="80" t="s">
        <v>6688</v>
      </c>
      <c r="E410" s="83">
        <v>69489</v>
      </c>
      <c r="F410" s="105"/>
      <c r="G410" s="80" t="s">
        <v>14</v>
      </c>
    </row>
    <row r="411" spans="1:7" ht="15.75" x14ac:dyDescent="0.25">
      <c r="A411" s="79" t="s">
        <v>420</v>
      </c>
      <c r="B411" s="79" t="s">
        <v>5570</v>
      </c>
      <c r="C411" s="80" t="s">
        <v>1058</v>
      </c>
      <c r="D411" s="80" t="s">
        <v>53</v>
      </c>
      <c r="E411" s="124">
        <v>69451</v>
      </c>
      <c r="F411" s="105"/>
      <c r="G411" s="80" t="s">
        <v>14</v>
      </c>
    </row>
    <row r="412" spans="1:7" ht="15.75" x14ac:dyDescent="0.25">
      <c r="A412" s="79" t="s">
        <v>5811</v>
      </c>
      <c r="B412" s="79" t="s">
        <v>5812</v>
      </c>
      <c r="C412" s="80" t="s">
        <v>7047</v>
      </c>
      <c r="D412" s="80" t="s">
        <v>497</v>
      </c>
      <c r="E412" s="83">
        <v>69427</v>
      </c>
      <c r="F412" s="130">
        <v>3000</v>
      </c>
      <c r="G412" s="80" t="s">
        <v>59</v>
      </c>
    </row>
    <row r="413" spans="1:7" ht="15.75" x14ac:dyDescent="0.25">
      <c r="A413" s="79" t="s">
        <v>897</v>
      </c>
      <c r="B413" s="79" t="s">
        <v>5806</v>
      </c>
      <c r="C413" s="80" t="s">
        <v>195</v>
      </c>
      <c r="D413" s="80" t="s">
        <v>766</v>
      </c>
      <c r="E413" s="83">
        <v>69320.3</v>
      </c>
      <c r="F413" s="105"/>
      <c r="G413" s="80" t="s">
        <v>59</v>
      </c>
    </row>
    <row r="414" spans="1:7" ht="15.75" x14ac:dyDescent="0.25">
      <c r="A414" s="86" t="s">
        <v>675</v>
      </c>
      <c r="B414" s="86" t="s">
        <v>676</v>
      </c>
      <c r="C414" s="76" t="s">
        <v>195</v>
      </c>
      <c r="D414" s="76" t="s">
        <v>527</v>
      </c>
      <c r="E414" s="125">
        <v>69286.31</v>
      </c>
      <c r="F414" s="104"/>
      <c r="G414" s="76" t="s">
        <v>59</v>
      </c>
    </row>
    <row r="415" spans="1:7" ht="15.75" x14ac:dyDescent="0.25">
      <c r="A415" s="79" t="s">
        <v>643</v>
      </c>
      <c r="B415" s="79" t="s">
        <v>7048</v>
      </c>
      <c r="C415" s="80" t="s">
        <v>195</v>
      </c>
      <c r="D415" s="80" t="s">
        <v>501</v>
      </c>
      <c r="E415" s="83">
        <v>69216.429999999993</v>
      </c>
      <c r="F415" s="105"/>
      <c r="G415" s="80" t="s">
        <v>59</v>
      </c>
    </row>
    <row r="416" spans="1:7" ht="15.75" x14ac:dyDescent="0.25">
      <c r="A416" s="79" t="s">
        <v>2000</v>
      </c>
      <c r="B416" s="79" t="s">
        <v>7049</v>
      </c>
      <c r="C416" s="80" t="s">
        <v>195</v>
      </c>
      <c r="D416" s="80" t="s">
        <v>385</v>
      </c>
      <c r="E416" s="124">
        <v>69089</v>
      </c>
      <c r="F416" s="105"/>
      <c r="G416" s="80" t="s">
        <v>59</v>
      </c>
    </row>
    <row r="417" spans="1:7" ht="15.75" x14ac:dyDescent="0.25">
      <c r="A417" s="79" t="s">
        <v>771</v>
      </c>
      <c r="B417" s="79" t="s">
        <v>5816</v>
      </c>
      <c r="C417" s="80" t="s">
        <v>195</v>
      </c>
      <c r="D417" s="80" t="s">
        <v>514</v>
      </c>
      <c r="E417" s="83">
        <v>69084.84</v>
      </c>
      <c r="F417" s="105"/>
      <c r="G417" s="80" t="s">
        <v>59</v>
      </c>
    </row>
    <row r="418" spans="1:7" ht="15.75" x14ac:dyDescent="0.25">
      <c r="A418" s="79" t="s">
        <v>339</v>
      </c>
      <c r="B418" s="79" t="s">
        <v>5815</v>
      </c>
      <c r="C418" s="80" t="s">
        <v>195</v>
      </c>
      <c r="D418" s="80" t="s">
        <v>3880</v>
      </c>
      <c r="E418" s="124">
        <v>69072</v>
      </c>
      <c r="F418" s="130">
        <v>24000</v>
      </c>
      <c r="G418" s="80" t="s">
        <v>59</v>
      </c>
    </row>
    <row r="419" spans="1:7" ht="15.75" x14ac:dyDescent="0.25">
      <c r="A419" s="79" t="s">
        <v>2671</v>
      </c>
      <c r="B419" s="79" t="s">
        <v>5772</v>
      </c>
      <c r="C419" s="80" t="s">
        <v>7050</v>
      </c>
      <c r="D419" s="80" t="s">
        <v>7051</v>
      </c>
      <c r="E419" s="83">
        <v>69020</v>
      </c>
      <c r="F419" s="105"/>
      <c r="G419" s="80" t="s">
        <v>14</v>
      </c>
    </row>
    <row r="420" spans="1:7" ht="15.75" x14ac:dyDescent="0.25">
      <c r="A420" s="79" t="s">
        <v>942</v>
      </c>
      <c r="B420" s="79" t="s">
        <v>5846</v>
      </c>
      <c r="C420" s="80" t="s">
        <v>195</v>
      </c>
      <c r="D420" s="80" t="s">
        <v>221</v>
      </c>
      <c r="E420" s="83">
        <v>68963</v>
      </c>
      <c r="F420" s="105"/>
      <c r="G420" s="80" t="s">
        <v>59</v>
      </c>
    </row>
    <row r="421" spans="1:7" ht="15.75" x14ac:dyDescent="0.25">
      <c r="A421" s="79" t="s">
        <v>5835</v>
      </c>
      <c r="B421" s="79" t="s">
        <v>5836</v>
      </c>
      <c r="C421" s="80" t="s">
        <v>1027</v>
      </c>
      <c r="D421" s="80" t="s">
        <v>53</v>
      </c>
      <c r="E421" s="124">
        <v>68953</v>
      </c>
      <c r="F421" s="105"/>
      <c r="G421" s="80" t="s">
        <v>14</v>
      </c>
    </row>
    <row r="422" spans="1:7" ht="15.75" x14ac:dyDescent="0.25">
      <c r="A422" s="79" t="s">
        <v>4320</v>
      </c>
      <c r="B422" s="79" t="s">
        <v>5822</v>
      </c>
      <c r="C422" s="80" t="s">
        <v>195</v>
      </c>
      <c r="D422" s="80" t="s">
        <v>221</v>
      </c>
      <c r="E422" s="124">
        <v>68941</v>
      </c>
      <c r="F422" s="105"/>
      <c r="G422" s="80" t="s">
        <v>59</v>
      </c>
    </row>
    <row r="423" spans="1:7" ht="15.75" x14ac:dyDescent="0.25">
      <c r="A423" s="86" t="s">
        <v>2235</v>
      </c>
      <c r="B423" s="86" t="s">
        <v>5370</v>
      </c>
      <c r="C423" s="76" t="s">
        <v>7052</v>
      </c>
      <c r="D423" s="76" t="s">
        <v>607</v>
      </c>
      <c r="E423" s="125">
        <v>68751</v>
      </c>
      <c r="F423" s="104"/>
      <c r="G423" s="76" t="s">
        <v>14</v>
      </c>
    </row>
    <row r="424" spans="1:7" ht="15.75" x14ac:dyDescent="0.25">
      <c r="A424" s="79" t="s">
        <v>295</v>
      </c>
      <c r="B424" s="79" t="s">
        <v>5839</v>
      </c>
      <c r="C424" s="80" t="s">
        <v>869</v>
      </c>
      <c r="D424" s="80" t="s">
        <v>53</v>
      </c>
      <c r="E424" s="124">
        <v>68694</v>
      </c>
      <c r="F424" s="105"/>
      <c r="G424" s="80" t="s">
        <v>14</v>
      </c>
    </row>
    <row r="425" spans="1:7" ht="15.75" x14ac:dyDescent="0.25">
      <c r="A425" s="79" t="s">
        <v>1138</v>
      </c>
      <c r="B425" s="79" t="s">
        <v>5610</v>
      </c>
      <c r="C425" s="80" t="s">
        <v>1139</v>
      </c>
      <c r="D425" s="80" t="s">
        <v>7053</v>
      </c>
      <c r="E425" s="83">
        <v>68553.100000000006</v>
      </c>
      <c r="F425" s="105"/>
      <c r="G425" s="80" t="s">
        <v>14</v>
      </c>
    </row>
    <row r="426" spans="1:7" ht="15.75" x14ac:dyDescent="0.25">
      <c r="A426" s="79" t="s">
        <v>1662</v>
      </c>
      <c r="B426" s="79" t="s">
        <v>5842</v>
      </c>
      <c r="C426" s="80" t="s">
        <v>5843</v>
      </c>
      <c r="D426" s="80" t="s">
        <v>505</v>
      </c>
      <c r="E426" s="83">
        <v>68524</v>
      </c>
      <c r="F426" s="105"/>
      <c r="G426" s="80" t="s">
        <v>14</v>
      </c>
    </row>
    <row r="427" spans="1:7" ht="15.75" x14ac:dyDescent="0.25">
      <c r="A427" s="79" t="s">
        <v>702</v>
      </c>
      <c r="B427" s="79" t="s">
        <v>5564</v>
      </c>
      <c r="C427" s="80" t="s">
        <v>1172</v>
      </c>
      <c r="D427" s="80" t="s">
        <v>53</v>
      </c>
      <c r="E427" s="83">
        <v>68514</v>
      </c>
      <c r="F427" s="105"/>
      <c r="G427" s="80" t="s">
        <v>14</v>
      </c>
    </row>
    <row r="428" spans="1:7" ht="15.75" x14ac:dyDescent="0.25">
      <c r="A428" s="79" t="s">
        <v>780</v>
      </c>
      <c r="B428" s="79" t="s">
        <v>5827</v>
      </c>
      <c r="C428" s="80" t="s">
        <v>588</v>
      </c>
      <c r="D428" s="80" t="s">
        <v>392</v>
      </c>
      <c r="E428" s="124">
        <v>68500</v>
      </c>
      <c r="F428" s="105"/>
      <c r="G428" s="80" t="s">
        <v>14</v>
      </c>
    </row>
    <row r="429" spans="1:7" ht="15.75" x14ac:dyDescent="0.25">
      <c r="A429" s="79" t="s">
        <v>372</v>
      </c>
      <c r="B429" s="79" t="s">
        <v>5825</v>
      </c>
      <c r="C429" s="80" t="s">
        <v>195</v>
      </c>
      <c r="D429" s="80" t="s">
        <v>5559</v>
      </c>
      <c r="E429" s="83">
        <v>68467.92</v>
      </c>
      <c r="F429" s="105"/>
      <c r="G429" s="80" t="s">
        <v>59</v>
      </c>
    </row>
    <row r="430" spans="1:7" ht="15.75" x14ac:dyDescent="0.25">
      <c r="A430" s="79" t="s">
        <v>3516</v>
      </c>
      <c r="B430" s="79" t="s">
        <v>127</v>
      </c>
      <c r="C430" s="80" t="s">
        <v>56</v>
      </c>
      <c r="D430" s="80" t="s">
        <v>463</v>
      </c>
      <c r="E430" s="83">
        <v>68456.820000000007</v>
      </c>
      <c r="F430" s="105"/>
      <c r="G430" s="80" t="s">
        <v>59</v>
      </c>
    </row>
    <row r="431" spans="1:7" ht="15.75" x14ac:dyDescent="0.25">
      <c r="A431" s="79" t="s">
        <v>1021</v>
      </c>
      <c r="B431" s="79" t="s">
        <v>7054</v>
      </c>
      <c r="C431" s="80" t="s">
        <v>195</v>
      </c>
      <c r="D431" s="80" t="s">
        <v>814</v>
      </c>
      <c r="E431" s="83">
        <v>68438</v>
      </c>
      <c r="F431" s="130">
        <v>3750</v>
      </c>
      <c r="G431" s="80" t="s">
        <v>59</v>
      </c>
    </row>
    <row r="432" spans="1:7" ht="15.75" x14ac:dyDescent="0.25">
      <c r="A432" s="86" t="s">
        <v>904</v>
      </c>
      <c r="B432" s="86" t="s">
        <v>5830</v>
      </c>
      <c r="C432" s="76" t="s">
        <v>195</v>
      </c>
      <c r="D432" s="76" t="s">
        <v>258</v>
      </c>
      <c r="E432" s="125">
        <v>68375</v>
      </c>
      <c r="F432" s="104"/>
      <c r="G432" s="76" t="s">
        <v>59</v>
      </c>
    </row>
    <row r="433" spans="1:7" ht="15.75" x14ac:dyDescent="0.25">
      <c r="A433" s="79" t="s">
        <v>1171</v>
      </c>
      <c r="B433" s="79" t="s">
        <v>5507</v>
      </c>
      <c r="C433" s="80" t="s">
        <v>1172</v>
      </c>
      <c r="D433" s="80" t="s">
        <v>53</v>
      </c>
      <c r="E433" s="124">
        <v>68168</v>
      </c>
      <c r="F433" s="105"/>
      <c r="G433" s="80" t="s">
        <v>14</v>
      </c>
    </row>
    <row r="434" spans="1:7" ht="15.75" x14ac:dyDescent="0.25">
      <c r="A434" s="79" t="s">
        <v>2753</v>
      </c>
      <c r="B434" s="79" t="s">
        <v>5706</v>
      </c>
      <c r="C434" s="80" t="s">
        <v>2754</v>
      </c>
      <c r="D434" s="80" t="s">
        <v>120</v>
      </c>
      <c r="E434" s="83">
        <v>68078.080000000002</v>
      </c>
      <c r="F434" s="105"/>
      <c r="G434" s="80" t="s">
        <v>14</v>
      </c>
    </row>
    <row r="435" spans="1:7" ht="15.75" x14ac:dyDescent="0.25">
      <c r="A435" s="79" t="s">
        <v>932</v>
      </c>
      <c r="B435" s="79" t="s">
        <v>933</v>
      </c>
      <c r="C435" s="80" t="s">
        <v>195</v>
      </c>
      <c r="D435" s="80" t="s">
        <v>508</v>
      </c>
      <c r="E435" s="124">
        <v>68074.009999999995</v>
      </c>
      <c r="F435" s="105"/>
      <c r="G435" s="80" t="s">
        <v>59</v>
      </c>
    </row>
    <row r="436" spans="1:7" ht="15.75" x14ac:dyDescent="0.25">
      <c r="A436" s="79" t="s">
        <v>5853</v>
      </c>
      <c r="B436" s="79" t="s">
        <v>5442</v>
      </c>
      <c r="C436" s="80" t="s">
        <v>2761</v>
      </c>
      <c r="D436" s="80" t="s">
        <v>547</v>
      </c>
      <c r="E436" s="124">
        <v>68000</v>
      </c>
      <c r="F436" s="105"/>
      <c r="G436" s="80" t="s">
        <v>14</v>
      </c>
    </row>
    <row r="437" spans="1:7" ht="15.75" x14ac:dyDescent="0.25">
      <c r="A437" s="79" t="s">
        <v>721</v>
      </c>
      <c r="B437" s="79" t="s">
        <v>722</v>
      </c>
      <c r="C437" s="80" t="s">
        <v>729</v>
      </c>
      <c r="D437" s="80" t="s">
        <v>7055</v>
      </c>
      <c r="E437" s="83">
        <v>67947</v>
      </c>
      <c r="F437" s="130">
        <v>2500</v>
      </c>
      <c r="G437" s="80" t="s">
        <v>59</v>
      </c>
    </row>
    <row r="438" spans="1:7" ht="15.75" x14ac:dyDescent="0.25">
      <c r="A438" s="79" t="s">
        <v>7056</v>
      </c>
      <c r="B438" s="79" t="s">
        <v>5514</v>
      </c>
      <c r="C438" s="80" t="s">
        <v>56</v>
      </c>
      <c r="D438" s="80" t="s">
        <v>497</v>
      </c>
      <c r="E438" s="124">
        <v>67936</v>
      </c>
      <c r="F438" s="105"/>
      <c r="G438" s="80" t="s">
        <v>59</v>
      </c>
    </row>
    <row r="439" spans="1:7" ht="15.75" x14ac:dyDescent="0.25">
      <c r="A439" s="79" t="s">
        <v>966</v>
      </c>
      <c r="B439" s="79" t="s">
        <v>5845</v>
      </c>
      <c r="C439" s="80" t="s">
        <v>195</v>
      </c>
      <c r="D439" s="80" t="s">
        <v>373</v>
      </c>
      <c r="E439" s="124">
        <v>67569.070000000007</v>
      </c>
      <c r="F439" s="105"/>
      <c r="G439" s="80" t="s">
        <v>59</v>
      </c>
    </row>
    <row r="440" spans="1:7" ht="15.75" x14ac:dyDescent="0.25">
      <c r="A440" s="79" t="s">
        <v>876</v>
      </c>
      <c r="B440" s="79" t="s">
        <v>5837</v>
      </c>
      <c r="C440" s="80" t="s">
        <v>195</v>
      </c>
      <c r="D440" s="80" t="s">
        <v>270</v>
      </c>
      <c r="E440" s="83">
        <v>67506.14</v>
      </c>
      <c r="F440" s="105"/>
      <c r="G440" s="80" t="s">
        <v>59</v>
      </c>
    </row>
    <row r="441" spans="1:7" ht="15.75" x14ac:dyDescent="0.25">
      <c r="A441" s="79" t="s">
        <v>2755</v>
      </c>
      <c r="B441" s="79" t="s">
        <v>5864</v>
      </c>
      <c r="C441" s="80" t="s">
        <v>2757</v>
      </c>
      <c r="D441" s="80" t="s">
        <v>113</v>
      </c>
      <c r="E441" s="83">
        <v>67500</v>
      </c>
      <c r="F441" s="105"/>
      <c r="G441" s="80" t="s">
        <v>14</v>
      </c>
    </row>
    <row r="442" spans="1:7" ht="15.75" x14ac:dyDescent="0.25">
      <c r="A442" s="79" t="s">
        <v>376</v>
      </c>
      <c r="B442" s="79" t="s">
        <v>5844</v>
      </c>
      <c r="C442" s="80" t="s">
        <v>195</v>
      </c>
      <c r="D442" s="80" t="s">
        <v>392</v>
      </c>
      <c r="E442" s="124">
        <v>67473</v>
      </c>
      <c r="F442" s="105"/>
      <c r="G442" s="80" t="s">
        <v>59</v>
      </c>
    </row>
    <row r="443" spans="1:7" ht="15.75" x14ac:dyDescent="0.25">
      <c r="A443" s="79" t="s">
        <v>5335</v>
      </c>
      <c r="B443" s="79" t="s">
        <v>6051</v>
      </c>
      <c r="C443" s="80" t="s">
        <v>7057</v>
      </c>
      <c r="D443" s="80" t="s">
        <v>706</v>
      </c>
      <c r="E443" s="124">
        <v>67436.600000000006</v>
      </c>
      <c r="F443" s="105"/>
      <c r="G443" s="80" t="s">
        <v>14</v>
      </c>
    </row>
    <row r="444" spans="1:7" ht="15.75" x14ac:dyDescent="0.25">
      <c r="A444" s="79" t="s">
        <v>758</v>
      </c>
      <c r="B444" s="79" t="s">
        <v>5841</v>
      </c>
      <c r="C444" s="80" t="s">
        <v>195</v>
      </c>
      <c r="D444" s="80" t="s">
        <v>463</v>
      </c>
      <c r="E444" s="124">
        <v>67413.919999999998</v>
      </c>
      <c r="F444" s="105"/>
      <c r="G444" s="80" t="s">
        <v>59</v>
      </c>
    </row>
    <row r="445" spans="1:7" ht="15.75" x14ac:dyDescent="0.25">
      <c r="A445" s="79" t="s">
        <v>854</v>
      </c>
      <c r="B445" s="79" t="s">
        <v>5867</v>
      </c>
      <c r="C445" s="80" t="s">
        <v>359</v>
      </c>
      <c r="D445" s="80" t="s">
        <v>1889</v>
      </c>
      <c r="E445" s="124">
        <v>67410</v>
      </c>
      <c r="F445" s="105"/>
      <c r="G445" s="80" t="s">
        <v>14</v>
      </c>
    </row>
    <row r="446" spans="1:7" ht="15.75" x14ac:dyDescent="0.25">
      <c r="A446" s="79" t="s">
        <v>2725</v>
      </c>
      <c r="B446" s="79" t="s">
        <v>5848</v>
      </c>
      <c r="C446" s="80" t="s">
        <v>195</v>
      </c>
      <c r="D446" s="80" t="s">
        <v>501</v>
      </c>
      <c r="E446" s="83">
        <v>67111.759999999995</v>
      </c>
      <c r="F446" s="105"/>
      <c r="G446" s="80" t="s">
        <v>59</v>
      </c>
    </row>
    <row r="447" spans="1:7" ht="15.75" x14ac:dyDescent="0.25">
      <c r="A447" s="79" t="s">
        <v>888</v>
      </c>
      <c r="B447" s="79" t="s">
        <v>5851</v>
      </c>
      <c r="C447" s="80" t="s">
        <v>195</v>
      </c>
      <c r="D447" s="80" t="s">
        <v>258</v>
      </c>
      <c r="E447" s="124">
        <v>67062</v>
      </c>
      <c r="F447" s="105"/>
      <c r="G447" s="80" t="s">
        <v>59</v>
      </c>
    </row>
    <row r="448" spans="1:7" ht="15.75" x14ac:dyDescent="0.25">
      <c r="A448" s="79" t="s">
        <v>2724</v>
      </c>
      <c r="B448" s="79" t="s">
        <v>5849</v>
      </c>
      <c r="C448" s="80" t="s">
        <v>56</v>
      </c>
      <c r="D448" s="80" t="s">
        <v>463</v>
      </c>
      <c r="E448" s="83">
        <v>67061</v>
      </c>
      <c r="F448" s="105"/>
      <c r="G448" s="80" t="s">
        <v>59</v>
      </c>
    </row>
    <row r="449" spans="1:7" ht="15.75" x14ac:dyDescent="0.25">
      <c r="A449" s="79" t="s">
        <v>851</v>
      </c>
      <c r="B449" s="79" t="s">
        <v>5926</v>
      </c>
      <c r="C449" s="80" t="s">
        <v>796</v>
      </c>
      <c r="D449" s="80" t="s">
        <v>5365</v>
      </c>
      <c r="E449" s="83">
        <v>67000</v>
      </c>
      <c r="F449" s="105"/>
      <c r="G449" s="80" t="s">
        <v>14</v>
      </c>
    </row>
    <row r="450" spans="1:7" ht="15.75" x14ac:dyDescent="0.25">
      <c r="A450" s="86" t="s">
        <v>986</v>
      </c>
      <c r="B450" s="86" t="s">
        <v>5786</v>
      </c>
      <c r="C450" s="76" t="s">
        <v>3934</v>
      </c>
      <c r="D450" s="76" t="s">
        <v>5365</v>
      </c>
      <c r="E450" s="125">
        <v>67000</v>
      </c>
      <c r="F450" s="104"/>
      <c r="G450" s="76" t="s">
        <v>14</v>
      </c>
    </row>
    <row r="451" spans="1:7" ht="15.75" x14ac:dyDescent="0.25">
      <c r="A451" s="79" t="s">
        <v>3973</v>
      </c>
      <c r="B451" s="79" t="s">
        <v>5876</v>
      </c>
      <c r="C451" s="80" t="s">
        <v>1027</v>
      </c>
      <c r="D451" s="80" t="s">
        <v>53</v>
      </c>
      <c r="E451" s="83">
        <v>67000</v>
      </c>
      <c r="F451" s="105"/>
      <c r="G451" s="80" t="s">
        <v>14</v>
      </c>
    </row>
    <row r="452" spans="1:7" ht="15.75" x14ac:dyDescent="0.25">
      <c r="A452" s="79" t="s">
        <v>1208</v>
      </c>
      <c r="B452" s="79" t="s">
        <v>5877</v>
      </c>
      <c r="C452" s="80" t="s">
        <v>853</v>
      </c>
      <c r="D452" s="80" t="s">
        <v>53</v>
      </c>
      <c r="E452" s="124">
        <v>67000</v>
      </c>
      <c r="F452" s="105"/>
      <c r="G452" s="80" t="s">
        <v>14</v>
      </c>
    </row>
    <row r="453" spans="1:7" ht="15.75" x14ac:dyDescent="0.25">
      <c r="A453" s="79" t="s">
        <v>719</v>
      </c>
      <c r="B453" s="79" t="s">
        <v>5863</v>
      </c>
      <c r="C453" s="80" t="s">
        <v>195</v>
      </c>
      <c r="D453" s="80" t="s">
        <v>211</v>
      </c>
      <c r="E453" s="124">
        <v>66990</v>
      </c>
      <c r="F453" s="105"/>
      <c r="G453" s="80" t="s">
        <v>59</v>
      </c>
    </row>
    <row r="454" spans="1:7" ht="15.75" x14ac:dyDescent="0.25">
      <c r="A454" s="79" t="s">
        <v>695</v>
      </c>
      <c r="B454" s="79" t="s">
        <v>5873</v>
      </c>
      <c r="C454" s="80" t="s">
        <v>195</v>
      </c>
      <c r="D454" s="80" t="s">
        <v>189</v>
      </c>
      <c r="E454" s="83">
        <v>66985</v>
      </c>
      <c r="F454" s="105"/>
      <c r="G454" s="80" t="s">
        <v>59</v>
      </c>
    </row>
    <row r="455" spans="1:7" ht="15.75" x14ac:dyDescent="0.25">
      <c r="A455" s="79" t="s">
        <v>1209</v>
      </c>
      <c r="B455" s="79" t="s">
        <v>5879</v>
      </c>
      <c r="C455" s="80" t="s">
        <v>5880</v>
      </c>
      <c r="D455" s="80" t="s">
        <v>5881</v>
      </c>
      <c r="E455" s="124">
        <v>66897.64</v>
      </c>
      <c r="F455" s="105"/>
      <c r="G455" s="80" t="s">
        <v>14</v>
      </c>
    </row>
    <row r="456" spans="1:7" ht="15.75" x14ac:dyDescent="0.25">
      <c r="A456" s="79" t="s">
        <v>723</v>
      </c>
      <c r="B456" s="79" t="s">
        <v>5858</v>
      </c>
      <c r="C456" s="80" t="s">
        <v>195</v>
      </c>
      <c r="D456" s="80" t="s">
        <v>508</v>
      </c>
      <c r="E456" s="124">
        <v>66869.11</v>
      </c>
      <c r="F456" s="105"/>
      <c r="G456" s="80" t="s">
        <v>59</v>
      </c>
    </row>
    <row r="457" spans="1:7" ht="15.75" x14ac:dyDescent="0.25">
      <c r="A457" s="79" t="s">
        <v>952</v>
      </c>
      <c r="B457" s="79" t="s">
        <v>5859</v>
      </c>
      <c r="C457" s="80" t="s">
        <v>195</v>
      </c>
      <c r="D457" s="80" t="s">
        <v>221</v>
      </c>
      <c r="E457" s="124">
        <v>66846</v>
      </c>
      <c r="F457" s="105"/>
      <c r="G457" s="80" t="s">
        <v>59</v>
      </c>
    </row>
    <row r="458" spans="1:7" ht="15.75" x14ac:dyDescent="0.25">
      <c r="A458" s="79" t="s">
        <v>2731</v>
      </c>
      <c r="B458" s="79" t="s">
        <v>5860</v>
      </c>
      <c r="C458" s="80" t="s">
        <v>195</v>
      </c>
      <c r="D458" s="80" t="s">
        <v>221</v>
      </c>
      <c r="E458" s="124">
        <v>66807</v>
      </c>
      <c r="F458" s="105"/>
      <c r="G458" s="80" t="s">
        <v>59</v>
      </c>
    </row>
    <row r="459" spans="1:7" ht="15.75" x14ac:dyDescent="0.25">
      <c r="A459" s="79" t="s">
        <v>1233</v>
      </c>
      <c r="B459" s="79" t="s">
        <v>5884</v>
      </c>
      <c r="C459" s="80" t="s">
        <v>5885</v>
      </c>
      <c r="D459" s="80" t="s">
        <v>141</v>
      </c>
      <c r="E459" s="83">
        <v>66632.72</v>
      </c>
      <c r="F459" s="105"/>
      <c r="G459" s="80" t="s">
        <v>14</v>
      </c>
    </row>
    <row r="460" spans="1:7" ht="15.75" x14ac:dyDescent="0.25">
      <c r="A460" s="79" t="s">
        <v>583</v>
      </c>
      <c r="B460" s="79" t="s">
        <v>5865</v>
      </c>
      <c r="C460" s="80" t="s">
        <v>195</v>
      </c>
      <c r="D460" s="80" t="s">
        <v>270</v>
      </c>
      <c r="E460" s="83">
        <v>66601.41</v>
      </c>
      <c r="F460" s="105"/>
      <c r="G460" s="80" t="s">
        <v>59</v>
      </c>
    </row>
    <row r="461" spans="1:7" ht="15.75" x14ac:dyDescent="0.25">
      <c r="A461" s="79" t="s">
        <v>7058</v>
      </c>
      <c r="B461" s="79" t="s">
        <v>7059</v>
      </c>
      <c r="C461" s="80" t="s">
        <v>7060</v>
      </c>
      <c r="D461" s="80" t="s">
        <v>137</v>
      </c>
      <c r="E461" s="83">
        <v>66514.98</v>
      </c>
      <c r="F461" s="105"/>
      <c r="G461" s="80" t="s">
        <v>14</v>
      </c>
    </row>
    <row r="462" spans="1:7" ht="15.75" x14ac:dyDescent="0.25">
      <c r="A462" s="79" t="s">
        <v>1148</v>
      </c>
      <c r="B462" s="79" t="s">
        <v>7061</v>
      </c>
      <c r="C462" s="80" t="s">
        <v>56</v>
      </c>
      <c r="D462" s="80" t="s">
        <v>189</v>
      </c>
      <c r="E462" s="83">
        <v>66508.81</v>
      </c>
      <c r="F462" s="105"/>
      <c r="G462" s="80" t="s">
        <v>59</v>
      </c>
    </row>
    <row r="463" spans="1:7" ht="15.75" x14ac:dyDescent="0.25">
      <c r="A463" s="79" t="s">
        <v>1244</v>
      </c>
      <c r="B463" s="79" t="s">
        <v>5419</v>
      </c>
      <c r="C463" s="80" t="s">
        <v>1245</v>
      </c>
      <c r="D463" s="80" t="s">
        <v>5887</v>
      </c>
      <c r="E463" s="83">
        <v>66486.559999999998</v>
      </c>
      <c r="F463" s="105"/>
      <c r="G463" s="80" t="s">
        <v>14</v>
      </c>
    </row>
    <row r="464" spans="1:7" ht="15.75" x14ac:dyDescent="0.25">
      <c r="A464" s="79" t="s">
        <v>692</v>
      </c>
      <c r="B464" s="79" t="s">
        <v>5886</v>
      </c>
      <c r="C464" s="80" t="s">
        <v>1266</v>
      </c>
      <c r="D464" s="80" t="s">
        <v>694</v>
      </c>
      <c r="E464" s="124">
        <v>66486.559999999998</v>
      </c>
      <c r="F464" s="105"/>
      <c r="G464" s="80" t="s">
        <v>14</v>
      </c>
    </row>
    <row r="465" spans="1:7" ht="15.75" x14ac:dyDescent="0.25">
      <c r="A465" s="79" t="s">
        <v>2261</v>
      </c>
      <c r="B465" s="79" t="s">
        <v>5386</v>
      </c>
      <c r="C465" s="80" t="s">
        <v>195</v>
      </c>
      <c r="D465" s="80" t="s">
        <v>189</v>
      </c>
      <c r="E465" s="124">
        <v>66278.98</v>
      </c>
      <c r="F465" s="105"/>
      <c r="G465" s="80" t="s">
        <v>59</v>
      </c>
    </row>
    <row r="466" spans="1:7" ht="15.75" x14ac:dyDescent="0.25">
      <c r="A466" s="79" t="s">
        <v>813</v>
      </c>
      <c r="B466" s="79" t="s">
        <v>5874</v>
      </c>
      <c r="C466" s="80" t="s">
        <v>195</v>
      </c>
      <c r="D466" s="80" t="s">
        <v>814</v>
      </c>
      <c r="E466" s="124">
        <v>66276.759999999995</v>
      </c>
      <c r="F466" s="105"/>
      <c r="G466" s="80" t="s">
        <v>59</v>
      </c>
    </row>
    <row r="467" spans="1:7" ht="15.75" x14ac:dyDescent="0.25">
      <c r="A467" s="79" t="s">
        <v>645</v>
      </c>
      <c r="B467" s="79" t="s">
        <v>646</v>
      </c>
      <c r="C467" s="80" t="s">
        <v>195</v>
      </c>
      <c r="D467" s="80" t="s">
        <v>6899</v>
      </c>
      <c r="E467" s="83">
        <v>66163.039999999994</v>
      </c>
      <c r="F467" s="105"/>
      <c r="G467" s="80" t="s">
        <v>59</v>
      </c>
    </row>
    <row r="468" spans="1:7" ht="15.75" x14ac:dyDescent="0.25">
      <c r="A468" s="79" t="s">
        <v>303</v>
      </c>
      <c r="B468" s="79" t="s">
        <v>5900</v>
      </c>
      <c r="C468" s="80" t="s">
        <v>1267</v>
      </c>
      <c r="D468" s="80" t="s">
        <v>658</v>
      </c>
      <c r="E468" s="83">
        <v>65996</v>
      </c>
      <c r="F468" s="105"/>
      <c r="G468" s="80" t="s">
        <v>14</v>
      </c>
    </row>
    <row r="469" spans="1:7" ht="15.75" x14ac:dyDescent="0.25">
      <c r="A469" s="79" t="s">
        <v>5878</v>
      </c>
      <c r="B469" s="79" t="s">
        <v>452</v>
      </c>
      <c r="C469" s="80" t="s">
        <v>195</v>
      </c>
      <c r="D469" s="80" t="s">
        <v>501</v>
      </c>
      <c r="E469" s="124">
        <v>65981</v>
      </c>
      <c r="F469" s="105"/>
      <c r="G469" s="80" t="s">
        <v>59</v>
      </c>
    </row>
    <row r="470" spans="1:7" ht="15.75" x14ac:dyDescent="0.25">
      <c r="A470" s="79" t="s">
        <v>3945</v>
      </c>
      <c r="B470" s="79" t="s">
        <v>5564</v>
      </c>
      <c r="C470" s="80" t="s">
        <v>1055</v>
      </c>
      <c r="D470" s="80" t="s">
        <v>1889</v>
      </c>
      <c r="E470" s="124">
        <v>65975</v>
      </c>
      <c r="F470" s="105"/>
      <c r="G470" s="80" t="s">
        <v>14</v>
      </c>
    </row>
    <row r="471" spans="1:7" ht="15.75" x14ac:dyDescent="0.25">
      <c r="A471" s="79" t="s">
        <v>759</v>
      </c>
      <c r="B471" s="79" t="s">
        <v>5875</v>
      </c>
      <c r="C471" s="80" t="s">
        <v>195</v>
      </c>
      <c r="D471" s="80" t="s">
        <v>463</v>
      </c>
      <c r="E471" s="83">
        <v>65967.149999999994</v>
      </c>
      <c r="F471" s="105"/>
      <c r="G471" s="80" t="s">
        <v>59</v>
      </c>
    </row>
    <row r="472" spans="1:7" ht="15.75" x14ac:dyDescent="0.25">
      <c r="A472" s="79" t="s">
        <v>2268</v>
      </c>
      <c r="B472" s="79" t="s">
        <v>5870</v>
      </c>
      <c r="C472" s="80" t="s">
        <v>1338</v>
      </c>
      <c r="D472" s="80" t="s">
        <v>120</v>
      </c>
      <c r="E472" s="124">
        <v>65947</v>
      </c>
      <c r="F472" s="105"/>
      <c r="G472" s="80" t="s">
        <v>14</v>
      </c>
    </row>
    <row r="473" spans="1:7" ht="15.75" x14ac:dyDescent="0.25">
      <c r="A473" s="79" t="s">
        <v>827</v>
      </c>
      <c r="B473" s="79" t="s">
        <v>7062</v>
      </c>
      <c r="C473" s="80" t="s">
        <v>7063</v>
      </c>
      <c r="D473" s="80" t="s">
        <v>120</v>
      </c>
      <c r="E473" s="83">
        <v>65892.28</v>
      </c>
      <c r="F473" s="105"/>
      <c r="G473" s="80" t="s">
        <v>14</v>
      </c>
    </row>
    <row r="474" spans="1:7" ht="15.75" x14ac:dyDescent="0.25">
      <c r="A474" s="79" t="s">
        <v>983</v>
      </c>
      <c r="B474" s="79" t="s">
        <v>5861</v>
      </c>
      <c r="C474" s="80" t="s">
        <v>7064</v>
      </c>
      <c r="D474" s="80" t="s">
        <v>603</v>
      </c>
      <c r="E474" s="124">
        <v>65855.070000000007</v>
      </c>
      <c r="F474" s="130">
        <v>2000</v>
      </c>
      <c r="G474" s="80" t="s">
        <v>59</v>
      </c>
    </row>
    <row r="475" spans="1:7" ht="15.75" x14ac:dyDescent="0.25">
      <c r="A475" s="79" t="s">
        <v>1277</v>
      </c>
      <c r="B475" s="79" t="s">
        <v>6012</v>
      </c>
      <c r="C475" s="80" t="s">
        <v>1278</v>
      </c>
      <c r="D475" s="80" t="s">
        <v>1279</v>
      </c>
      <c r="E475" s="83">
        <v>65831</v>
      </c>
      <c r="F475" s="105"/>
      <c r="G475" s="80" t="s">
        <v>14</v>
      </c>
    </row>
    <row r="476" spans="1:7" ht="15.75" x14ac:dyDescent="0.25">
      <c r="A476" s="79" t="s">
        <v>924</v>
      </c>
      <c r="B476" s="79" t="s">
        <v>5882</v>
      </c>
      <c r="C476" s="80" t="s">
        <v>5883</v>
      </c>
      <c r="D476" s="80" t="s">
        <v>163</v>
      </c>
      <c r="E476" s="124">
        <v>65777.75</v>
      </c>
      <c r="F476" s="105"/>
      <c r="G476" s="80" t="s">
        <v>14</v>
      </c>
    </row>
    <row r="477" spans="1:7" ht="15.75" x14ac:dyDescent="0.25">
      <c r="A477" s="79" t="s">
        <v>97</v>
      </c>
      <c r="B477" s="79" t="s">
        <v>5904</v>
      </c>
      <c r="C477" s="80" t="s">
        <v>1266</v>
      </c>
      <c r="D477" s="80" t="s">
        <v>505</v>
      </c>
      <c r="E477" s="83">
        <v>65577</v>
      </c>
      <c r="F477" s="105"/>
      <c r="G477" s="80" t="s">
        <v>14</v>
      </c>
    </row>
    <row r="478" spans="1:7" ht="15.75" x14ac:dyDescent="0.25">
      <c r="A478" s="79" t="s">
        <v>5905</v>
      </c>
      <c r="B478" s="79" t="s">
        <v>5906</v>
      </c>
      <c r="C478" s="80" t="s">
        <v>2729</v>
      </c>
      <c r="D478" s="80" t="s">
        <v>5365</v>
      </c>
      <c r="E478" s="124">
        <v>65566</v>
      </c>
      <c r="F478" s="105"/>
      <c r="G478" s="80" t="s">
        <v>14</v>
      </c>
    </row>
    <row r="479" spans="1:7" ht="15.75" x14ac:dyDescent="0.25">
      <c r="A479" s="79" t="s">
        <v>1051</v>
      </c>
      <c r="B479" s="79" t="s">
        <v>7065</v>
      </c>
      <c r="C479" s="80" t="s">
        <v>588</v>
      </c>
      <c r="D479" s="80" t="s">
        <v>766</v>
      </c>
      <c r="E479" s="124">
        <v>65318</v>
      </c>
      <c r="F479" s="105"/>
      <c r="G479" s="80" t="s">
        <v>59</v>
      </c>
    </row>
    <row r="480" spans="1:7" ht="15.75" x14ac:dyDescent="0.25">
      <c r="A480" s="79" t="s">
        <v>1009</v>
      </c>
      <c r="B480" s="79" t="s">
        <v>7066</v>
      </c>
      <c r="C480" s="80" t="s">
        <v>195</v>
      </c>
      <c r="D480" s="80" t="s">
        <v>459</v>
      </c>
      <c r="E480" s="83">
        <v>65260.73</v>
      </c>
      <c r="F480" s="105"/>
      <c r="G480" s="80" t="s">
        <v>59</v>
      </c>
    </row>
    <row r="481" spans="1:7" ht="15.75" x14ac:dyDescent="0.25">
      <c r="A481" s="79" t="s">
        <v>3920</v>
      </c>
      <c r="B481" s="79" t="s">
        <v>5892</v>
      </c>
      <c r="C481" s="80" t="s">
        <v>5893</v>
      </c>
      <c r="D481" s="80" t="s">
        <v>5637</v>
      </c>
      <c r="E481" s="124">
        <v>65236</v>
      </c>
      <c r="F481" s="105"/>
      <c r="G481" s="80" t="s">
        <v>59</v>
      </c>
    </row>
    <row r="482" spans="1:7" ht="15.75" x14ac:dyDescent="0.25">
      <c r="A482" s="79" t="s">
        <v>751</v>
      </c>
      <c r="B482" s="79" t="s">
        <v>5889</v>
      </c>
      <c r="C482" s="80" t="s">
        <v>195</v>
      </c>
      <c r="D482" s="80" t="s">
        <v>189</v>
      </c>
      <c r="E482" s="83">
        <v>65221.64</v>
      </c>
      <c r="F482" s="105"/>
      <c r="G482" s="80" t="s">
        <v>59</v>
      </c>
    </row>
    <row r="483" spans="1:7" ht="15.75" x14ac:dyDescent="0.25">
      <c r="A483" s="79" t="s">
        <v>1023</v>
      </c>
      <c r="B483" s="79" t="s">
        <v>5895</v>
      </c>
      <c r="C483" s="80" t="s">
        <v>195</v>
      </c>
      <c r="D483" s="80" t="s">
        <v>508</v>
      </c>
      <c r="E483" s="124">
        <v>65186.67</v>
      </c>
      <c r="F483" s="105"/>
      <c r="G483" s="80" t="s">
        <v>59</v>
      </c>
    </row>
    <row r="484" spans="1:7" ht="15.75" x14ac:dyDescent="0.25">
      <c r="A484" s="79" t="s">
        <v>720</v>
      </c>
      <c r="B484" s="79" t="s">
        <v>5896</v>
      </c>
      <c r="C484" s="80" t="s">
        <v>195</v>
      </c>
      <c r="D484" s="80" t="s">
        <v>380</v>
      </c>
      <c r="E484" s="83">
        <v>65156.639999999999</v>
      </c>
      <c r="F484" s="105"/>
      <c r="G484" s="80" t="s">
        <v>59</v>
      </c>
    </row>
    <row r="485" spans="1:7" ht="15.75" x14ac:dyDescent="0.25">
      <c r="A485" s="79" t="s">
        <v>952</v>
      </c>
      <c r="B485" s="79" t="s">
        <v>5915</v>
      </c>
      <c r="C485" s="80" t="s">
        <v>5916</v>
      </c>
      <c r="D485" s="80" t="s">
        <v>7067</v>
      </c>
      <c r="E485" s="124">
        <v>65147.77</v>
      </c>
      <c r="F485" s="105"/>
      <c r="G485" s="80" t="s">
        <v>14</v>
      </c>
    </row>
    <row r="486" spans="1:7" ht="15.75" x14ac:dyDescent="0.25">
      <c r="A486" s="86" t="s">
        <v>5826</v>
      </c>
      <c r="B486" s="86" t="s">
        <v>6383</v>
      </c>
      <c r="C486" s="76" t="s">
        <v>1134</v>
      </c>
      <c r="D486" s="76" t="s">
        <v>45</v>
      </c>
      <c r="E486" s="125">
        <v>65110.22</v>
      </c>
      <c r="F486" s="104"/>
      <c r="G486" s="76" t="s">
        <v>14</v>
      </c>
    </row>
    <row r="487" spans="1:7" ht="15.75" x14ac:dyDescent="0.25">
      <c r="A487" s="79" t="s">
        <v>1251</v>
      </c>
      <c r="B487" s="79" t="s">
        <v>5919</v>
      </c>
      <c r="C487" s="80" t="s">
        <v>4324</v>
      </c>
      <c r="D487" s="80" t="s">
        <v>4652</v>
      </c>
      <c r="E487" s="124">
        <v>65108.19</v>
      </c>
      <c r="F487" s="105"/>
      <c r="G487" s="80" t="s">
        <v>14</v>
      </c>
    </row>
    <row r="488" spans="1:7" ht="15.75" x14ac:dyDescent="0.25">
      <c r="A488" s="79" t="s">
        <v>2479</v>
      </c>
      <c r="B488" s="79" t="s">
        <v>5897</v>
      </c>
      <c r="C488" s="80" t="s">
        <v>195</v>
      </c>
      <c r="D488" s="80" t="s">
        <v>373</v>
      </c>
      <c r="E488" s="124">
        <v>65093</v>
      </c>
      <c r="F488" s="105"/>
      <c r="G488" s="80" t="s">
        <v>59</v>
      </c>
    </row>
    <row r="489" spans="1:7" ht="15.75" x14ac:dyDescent="0.25">
      <c r="A489" s="79" t="s">
        <v>5890</v>
      </c>
      <c r="B489" s="79" t="s">
        <v>5891</v>
      </c>
      <c r="C489" s="80" t="s">
        <v>195</v>
      </c>
      <c r="D489" s="80" t="s">
        <v>6899</v>
      </c>
      <c r="E489" s="124">
        <v>65017.54</v>
      </c>
      <c r="F489" s="105"/>
      <c r="G489" s="80" t="s">
        <v>59</v>
      </c>
    </row>
    <row r="490" spans="1:7" ht="15.75" x14ac:dyDescent="0.25">
      <c r="A490" s="79" t="s">
        <v>561</v>
      </c>
      <c r="B490" s="79" t="s">
        <v>5803</v>
      </c>
      <c r="C490" s="80" t="s">
        <v>7068</v>
      </c>
      <c r="D490" s="80" t="s">
        <v>6688</v>
      </c>
      <c r="E490" s="83">
        <v>65000</v>
      </c>
      <c r="F490" s="105"/>
      <c r="G490" s="80" t="s">
        <v>14</v>
      </c>
    </row>
    <row r="491" spans="1:7" ht="15.75" x14ac:dyDescent="0.25">
      <c r="A491" s="79" t="s">
        <v>4868</v>
      </c>
      <c r="B491" s="79" t="s">
        <v>5928</v>
      </c>
      <c r="C491" s="80" t="s">
        <v>2746</v>
      </c>
      <c r="D491" s="80" t="s">
        <v>89</v>
      </c>
      <c r="E491" s="83">
        <v>65000</v>
      </c>
      <c r="F491" s="105"/>
      <c r="G491" s="80" t="s">
        <v>14</v>
      </c>
    </row>
    <row r="492" spans="1:7" ht="15.75" x14ac:dyDescent="0.25">
      <c r="A492" s="79" t="s">
        <v>1310</v>
      </c>
      <c r="B492" s="79" t="s">
        <v>5929</v>
      </c>
      <c r="C492" s="80" t="s">
        <v>1311</v>
      </c>
      <c r="D492" s="80" t="s">
        <v>706</v>
      </c>
      <c r="E492" s="83">
        <v>65000</v>
      </c>
      <c r="F492" s="105"/>
      <c r="G492" s="80" t="s">
        <v>14</v>
      </c>
    </row>
    <row r="493" spans="1:7" ht="15.75" x14ac:dyDescent="0.25">
      <c r="A493" s="79" t="s">
        <v>698</v>
      </c>
      <c r="B493" s="79" t="s">
        <v>5931</v>
      </c>
      <c r="C493" s="80" t="s">
        <v>359</v>
      </c>
      <c r="D493" s="80" t="s">
        <v>6179</v>
      </c>
      <c r="E493" s="83">
        <v>64961.02</v>
      </c>
      <c r="F493" s="105"/>
      <c r="G493" s="80" t="s">
        <v>14</v>
      </c>
    </row>
    <row r="494" spans="1:7" ht="15.75" x14ac:dyDescent="0.25">
      <c r="A494" s="79" t="s">
        <v>7069</v>
      </c>
      <c r="B494" s="79" t="s">
        <v>7070</v>
      </c>
      <c r="C494" s="80" t="s">
        <v>201</v>
      </c>
      <c r="D494" s="80" t="s">
        <v>211</v>
      </c>
      <c r="E494" s="83">
        <v>64960</v>
      </c>
      <c r="F494" s="105"/>
      <c r="G494" s="80" t="s">
        <v>59</v>
      </c>
    </row>
    <row r="495" spans="1:7" ht="15.75" x14ac:dyDescent="0.25">
      <c r="A495" s="79" t="s">
        <v>1708</v>
      </c>
      <c r="B495" s="79" t="s">
        <v>1709</v>
      </c>
      <c r="C495" s="80" t="s">
        <v>195</v>
      </c>
      <c r="D495" s="80" t="s">
        <v>490</v>
      </c>
      <c r="E495" s="124">
        <v>64936</v>
      </c>
      <c r="F495" s="105"/>
      <c r="G495" s="80" t="s">
        <v>59</v>
      </c>
    </row>
    <row r="496" spans="1:7" ht="15.75" x14ac:dyDescent="0.25">
      <c r="A496" s="79" t="s">
        <v>209</v>
      </c>
      <c r="B496" s="79" t="s">
        <v>5898</v>
      </c>
      <c r="C496" s="80" t="s">
        <v>7071</v>
      </c>
      <c r="D496" s="80" t="s">
        <v>120</v>
      </c>
      <c r="E496" s="124">
        <v>64825.33</v>
      </c>
      <c r="F496" s="105"/>
      <c r="G496" s="80" t="s">
        <v>14</v>
      </c>
    </row>
    <row r="497" spans="1:7" ht="15.75" x14ac:dyDescent="0.25">
      <c r="A497" s="79" t="s">
        <v>3926</v>
      </c>
      <c r="B497" s="79" t="s">
        <v>5926</v>
      </c>
      <c r="C497" s="80" t="s">
        <v>7072</v>
      </c>
      <c r="D497" s="80" t="s">
        <v>5365</v>
      </c>
      <c r="E497" s="83">
        <v>64817.9</v>
      </c>
      <c r="F497" s="130">
        <v>5400</v>
      </c>
      <c r="G497" s="80" t="s">
        <v>14</v>
      </c>
    </row>
    <row r="498" spans="1:7" ht="15.75" x14ac:dyDescent="0.25">
      <c r="A498" s="79" t="s">
        <v>165</v>
      </c>
      <c r="B498" s="79" t="s">
        <v>5934</v>
      </c>
      <c r="C498" s="80" t="s">
        <v>5935</v>
      </c>
      <c r="D498" s="80" t="s">
        <v>706</v>
      </c>
      <c r="E498" s="83">
        <v>64739.75</v>
      </c>
      <c r="F498" s="105"/>
      <c r="G498" s="80" t="s">
        <v>14</v>
      </c>
    </row>
    <row r="499" spans="1:7" ht="15.75" x14ac:dyDescent="0.25">
      <c r="A499" s="79" t="s">
        <v>3351</v>
      </c>
      <c r="B499" s="79" t="s">
        <v>3617</v>
      </c>
      <c r="C499" s="80" t="s">
        <v>7073</v>
      </c>
      <c r="D499" s="80" t="s">
        <v>5573</v>
      </c>
      <c r="E499" s="124">
        <v>64716.4</v>
      </c>
      <c r="F499" s="105"/>
      <c r="G499" s="80" t="s">
        <v>14</v>
      </c>
    </row>
    <row r="500" spans="1:7" ht="15.75" x14ac:dyDescent="0.25">
      <c r="A500" s="79" t="s">
        <v>580</v>
      </c>
      <c r="B500" s="79" t="s">
        <v>7074</v>
      </c>
      <c r="C500" s="80" t="s">
        <v>195</v>
      </c>
      <c r="D500" s="80" t="s">
        <v>514</v>
      </c>
      <c r="E500" s="124">
        <v>64531.94</v>
      </c>
      <c r="F500" s="105"/>
      <c r="G500" s="80" t="s">
        <v>59</v>
      </c>
    </row>
    <row r="501" spans="1:7" ht="15.75" x14ac:dyDescent="0.25">
      <c r="A501" s="79" t="s">
        <v>3544</v>
      </c>
      <c r="B501" s="79" t="s">
        <v>5914</v>
      </c>
      <c r="C501" s="80" t="s">
        <v>195</v>
      </c>
      <c r="D501" s="80" t="s">
        <v>385</v>
      </c>
      <c r="E501" s="83">
        <v>64509</v>
      </c>
      <c r="F501" s="105"/>
      <c r="G501" s="80" t="s">
        <v>59</v>
      </c>
    </row>
    <row r="502" spans="1:7" ht="15.75" x14ac:dyDescent="0.25">
      <c r="A502" s="79" t="s">
        <v>1024</v>
      </c>
      <c r="B502" s="79" t="s">
        <v>5909</v>
      </c>
      <c r="C502" s="80" t="s">
        <v>195</v>
      </c>
      <c r="D502" s="80" t="s">
        <v>2582</v>
      </c>
      <c r="E502" s="83">
        <v>64475</v>
      </c>
      <c r="F502" s="105"/>
      <c r="G502" s="80" t="s">
        <v>59</v>
      </c>
    </row>
    <row r="503" spans="1:7" ht="15.75" x14ac:dyDescent="0.25">
      <c r="A503" s="79" t="s">
        <v>4822</v>
      </c>
      <c r="B503" s="79" t="s">
        <v>5944</v>
      </c>
      <c r="C503" s="80" t="s">
        <v>7075</v>
      </c>
      <c r="D503" s="80" t="s">
        <v>5365</v>
      </c>
      <c r="E503" s="83">
        <v>64373</v>
      </c>
      <c r="F503" s="105"/>
      <c r="G503" s="80" t="s">
        <v>14</v>
      </c>
    </row>
    <row r="504" spans="1:7" ht="15.75" x14ac:dyDescent="0.25">
      <c r="A504" s="79" t="s">
        <v>904</v>
      </c>
      <c r="B504" s="79" t="s">
        <v>7076</v>
      </c>
      <c r="C504" s="80" t="s">
        <v>195</v>
      </c>
      <c r="D504" s="80" t="s">
        <v>2582</v>
      </c>
      <c r="E504" s="124">
        <v>64356</v>
      </c>
      <c r="F504" s="105"/>
      <c r="G504" s="80" t="s">
        <v>59</v>
      </c>
    </row>
    <row r="505" spans="1:7" ht="15.75" x14ac:dyDescent="0.25">
      <c r="A505" s="79" t="s">
        <v>3557</v>
      </c>
      <c r="B505" s="79" t="s">
        <v>5912</v>
      </c>
      <c r="C505" s="80" t="s">
        <v>7077</v>
      </c>
      <c r="D505" s="80" t="s">
        <v>2582</v>
      </c>
      <c r="E505" s="83">
        <v>64296</v>
      </c>
      <c r="F505" s="105"/>
      <c r="G505" s="80" t="s">
        <v>59</v>
      </c>
    </row>
    <row r="506" spans="1:7" ht="15.75" x14ac:dyDescent="0.25">
      <c r="A506" s="86" t="s">
        <v>608</v>
      </c>
      <c r="B506" s="86" t="s">
        <v>5949</v>
      </c>
      <c r="C506" s="76" t="s">
        <v>1037</v>
      </c>
      <c r="D506" s="76" t="s">
        <v>740</v>
      </c>
      <c r="E506" s="129">
        <v>64287.06</v>
      </c>
      <c r="F506" s="104"/>
      <c r="G506" s="76" t="s">
        <v>14</v>
      </c>
    </row>
    <row r="507" spans="1:7" ht="15.75" x14ac:dyDescent="0.25">
      <c r="A507" s="79" t="s">
        <v>1038</v>
      </c>
      <c r="B507" s="79" t="s">
        <v>1039</v>
      </c>
      <c r="C507" s="80" t="s">
        <v>195</v>
      </c>
      <c r="D507" s="80" t="s">
        <v>5637</v>
      </c>
      <c r="E507" s="83">
        <v>64257.62</v>
      </c>
      <c r="F507" s="105"/>
      <c r="G507" s="80" t="s">
        <v>59</v>
      </c>
    </row>
    <row r="508" spans="1:7" ht="15.75" x14ac:dyDescent="0.25">
      <c r="A508" s="79" t="s">
        <v>935</v>
      </c>
      <c r="B508" s="79" t="s">
        <v>5943</v>
      </c>
      <c r="C508" s="80" t="s">
        <v>195</v>
      </c>
      <c r="D508" s="80" t="s">
        <v>6899</v>
      </c>
      <c r="E508" s="83">
        <v>64239</v>
      </c>
      <c r="F508" s="105"/>
      <c r="G508" s="80" t="s">
        <v>59</v>
      </c>
    </row>
    <row r="509" spans="1:7" ht="15.75" x14ac:dyDescent="0.25">
      <c r="A509" s="79" t="s">
        <v>458</v>
      </c>
      <c r="B509" s="79" t="s">
        <v>5952</v>
      </c>
      <c r="C509" s="80" t="s">
        <v>1332</v>
      </c>
      <c r="D509" s="80" t="s">
        <v>189</v>
      </c>
      <c r="E509" s="124">
        <v>64227.17</v>
      </c>
      <c r="F509" s="105"/>
      <c r="G509" s="80" t="s">
        <v>14</v>
      </c>
    </row>
    <row r="510" spans="1:7" ht="15.75" x14ac:dyDescent="0.25">
      <c r="A510" s="86" t="s">
        <v>882</v>
      </c>
      <c r="B510" s="86" t="s">
        <v>6516</v>
      </c>
      <c r="C510" s="76" t="s">
        <v>195</v>
      </c>
      <c r="D510" s="76" t="s">
        <v>463</v>
      </c>
      <c r="E510" s="129">
        <v>64154.66</v>
      </c>
      <c r="F510" s="104"/>
      <c r="G510" s="76" t="s">
        <v>59</v>
      </c>
    </row>
    <row r="511" spans="1:7" ht="15.75" x14ac:dyDescent="0.25">
      <c r="A511" s="86" t="s">
        <v>987</v>
      </c>
      <c r="B511" s="86" t="s">
        <v>5922</v>
      </c>
      <c r="C511" s="76" t="s">
        <v>195</v>
      </c>
      <c r="D511" s="76" t="s">
        <v>514</v>
      </c>
      <c r="E511" s="129">
        <v>64101.27</v>
      </c>
      <c r="F511" s="104"/>
      <c r="G511" s="76" t="s">
        <v>59</v>
      </c>
    </row>
    <row r="512" spans="1:7" ht="15.75" x14ac:dyDescent="0.25">
      <c r="A512" s="79" t="s">
        <v>1879</v>
      </c>
      <c r="B512" s="79" t="s">
        <v>1484</v>
      </c>
      <c r="C512" s="80" t="s">
        <v>195</v>
      </c>
      <c r="D512" s="80" t="s">
        <v>392</v>
      </c>
      <c r="E512" s="83">
        <v>64014.28</v>
      </c>
      <c r="F512" s="105"/>
      <c r="G512" s="80" t="s">
        <v>59</v>
      </c>
    </row>
    <row r="513" spans="1:7" ht="15.75" x14ac:dyDescent="0.25">
      <c r="A513" s="79" t="s">
        <v>4329</v>
      </c>
      <c r="B513" s="79" t="s">
        <v>5957</v>
      </c>
      <c r="C513" s="80" t="s">
        <v>1037</v>
      </c>
      <c r="D513" s="80" t="s">
        <v>789</v>
      </c>
      <c r="E513" s="83">
        <v>63996</v>
      </c>
      <c r="F513" s="130">
        <v>5124</v>
      </c>
      <c r="G513" s="80" t="s">
        <v>14</v>
      </c>
    </row>
    <row r="514" spans="1:7" ht="15.75" x14ac:dyDescent="0.25">
      <c r="A514" s="79" t="s">
        <v>3971</v>
      </c>
      <c r="B514" s="79" t="s">
        <v>4829</v>
      </c>
      <c r="C514" s="80" t="s">
        <v>753</v>
      </c>
      <c r="D514" s="80" t="s">
        <v>5365</v>
      </c>
      <c r="E514" s="124">
        <v>63945</v>
      </c>
      <c r="F514" s="105"/>
      <c r="G514" s="80" t="s">
        <v>14</v>
      </c>
    </row>
    <row r="515" spans="1:7" ht="15.75" x14ac:dyDescent="0.25">
      <c r="A515" s="79" t="s">
        <v>174</v>
      </c>
      <c r="B515" s="79" t="s">
        <v>5823</v>
      </c>
      <c r="C515" s="80" t="s">
        <v>195</v>
      </c>
      <c r="D515" s="80" t="s">
        <v>3880</v>
      </c>
      <c r="E515" s="83">
        <v>63893</v>
      </c>
      <c r="F515" s="105"/>
      <c r="G515" s="80" t="s">
        <v>59</v>
      </c>
    </row>
    <row r="516" spans="1:7" ht="15.75" x14ac:dyDescent="0.25">
      <c r="A516" s="79" t="s">
        <v>5799</v>
      </c>
      <c r="B516" s="79" t="s">
        <v>5800</v>
      </c>
      <c r="C516" s="80" t="s">
        <v>195</v>
      </c>
      <c r="D516" s="80" t="s">
        <v>392</v>
      </c>
      <c r="E516" s="83">
        <v>63802</v>
      </c>
      <c r="F516" s="105"/>
      <c r="G516" s="80" t="s">
        <v>59</v>
      </c>
    </row>
    <row r="517" spans="1:7" ht="15.75" x14ac:dyDescent="0.25">
      <c r="A517" s="79" t="s">
        <v>921</v>
      </c>
      <c r="B517" s="79" t="s">
        <v>5932</v>
      </c>
      <c r="C517" s="80" t="s">
        <v>3958</v>
      </c>
      <c r="D517" s="80" t="s">
        <v>93</v>
      </c>
      <c r="E517" s="83">
        <v>63781</v>
      </c>
      <c r="F517" s="130">
        <v>2000</v>
      </c>
      <c r="G517" s="80" t="s">
        <v>14</v>
      </c>
    </row>
    <row r="518" spans="1:7" ht="15.75" x14ac:dyDescent="0.25">
      <c r="A518" s="86" t="s">
        <v>7078</v>
      </c>
      <c r="B518" s="86" t="s">
        <v>7079</v>
      </c>
      <c r="C518" s="76" t="s">
        <v>1266</v>
      </c>
      <c r="D518" s="76" t="s">
        <v>1354</v>
      </c>
      <c r="E518" s="125">
        <v>63772.45</v>
      </c>
      <c r="F518" s="104"/>
      <c r="G518" s="76" t="s">
        <v>14</v>
      </c>
    </row>
    <row r="519" spans="1:7" ht="15.75" x14ac:dyDescent="0.25">
      <c r="A519" s="86" t="s">
        <v>885</v>
      </c>
      <c r="B519" s="86" t="s">
        <v>5959</v>
      </c>
      <c r="C519" s="76" t="s">
        <v>56</v>
      </c>
      <c r="D519" s="76" t="s">
        <v>535</v>
      </c>
      <c r="E519" s="129">
        <v>63687.1</v>
      </c>
      <c r="F519" s="104"/>
      <c r="G519" s="76" t="s">
        <v>59</v>
      </c>
    </row>
    <row r="520" spans="1:7" ht="15.75" x14ac:dyDescent="0.25">
      <c r="A520" s="79" t="s">
        <v>1296</v>
      </c>
      <c r="B520" s="79" t="s">
        <v>2147</v>
      </c>
      <c r="C520" s="80" t="s">
        <v>798</v>
      </c>
      <c r="D520" s="80" t="s">
        <v>53</v>
      </c>
      <c r="E520" s="124">
        <v>63656</v>
      </c>
      <c r="F520" s="105"/>
      <c r="G520" s="80" t="s">
        <v>14</v>
      </c>
    </row>
    <row r="521" spans="1:7" ht="15.75" x14ac:dyDescent="0.25">
      <c r="A521" s="79" t="s">
        <v>1212</v>
      </c>
      <c r="B521" s="79" t="s">
        <v>5938</v>
      </c>
      <c r="C521" s="80" t="s">
        <v>195</v>
      </c>
      <c r="D521" s="80" t="s">
        <v>2582</v>
      </c>
      <c r="E521" s="124">
        <v>63653</v>
      </c>
      <c r="F521" s="105"/>
      <c r="G521" s="80" t="s">
        <v>59</v>
      </c>
    </row>
    <row r="522" spans="1:7" ht="15.75" x14ac:dyDescent="0.25">
      <c r="A522" s="79" t="s">
        <v>3038</v>
      </c>
      <c r="B522" s="79" t="s">
        <v>5963</v>
      </c>
      <c r="C522" s="80" t="s">
        <v>3980</v>
      </c>
      <c r="D522" s="80" t="s">
        <v>116</v>
      </c>
      <c r="E522" s="83">
        <v>63638</v>
      </c>
      <c r="F522" s="105"/>
      <c r="G522" s="80" t="s">
        <v>14</v>
      </c>
    </row>
    <row r="523" spans="1:7" ht="15.75" x14ac:dyDescent="0.25">
      <c r="A523" s="79" t="s">
        <v>5966</v>
      </c>
      <c r="B523" s="79" t="s">
        <v>5967</v>
      </c>
      <c r="C523" s="80" t="s">
        <v>5968</v>
      </c>
      <c r="D523" s="80" t="s">
        <v>706</v>
      </c>
      <c r="E523" s="83">
        <v>63539</v>
      </c>
      <c r="F523" s="105"/>
      <c r="G523" s="80" t="s">
        <v>14</v>
      </c>
    </row>
    <row r="524" spans="1:7" ht="15.75" x14ac:dyDescent="0.25">
      <c r="A524" s="79" t="s">
        <v>763</v>
      </c>
      <c r="B524" s="79" t="s">
        <v>5940</v>
      </c>
      <c r="C524" s="80" t="s">
        <v>195</v>
      </c>
      <c r="D524" s="80" t="s">
        <v>766</v>
      </c>
      <c r="E524" s="83">
        <v>63503.61</v>
      </c>
      <c r="F524" s="105"/>
      <c r="G524" s="80" t="s">
        <v>59</v>
      </c>
    </row>
    <row r="525" spans="1:7" ht="15.75" x14ac:dyDescent="0.25">
      <c r="A525" s="79" t="s">
        <v>1349</v>
      </c>
      <c r="B525" s="79" t="s">
        <v>5970</v>
      </c>
      <c r="C525" s="80" t="s">
        <v>1862</v>
      </c>
      <c r="D525" s="80" t="s">
        <v>53</v>
      </c>
      <c r="E525" s="83">
        <v>63500</v>
      </c>
      <c r="F525" s="105"/>
      <c r="G525" s="80" t="s">
        <v>14</v>
      </c>
    </row>
    <row r="526" spans="1:7" ht="15.75" x14ac:dyDescent="0.25">
      <c r="A526" s="79" t="s">
        <v>1584</v>
      </c>
      <c r="B526" s="79" t="s">
        <v>5971</v>
      </c>
      <c r="C526" s="80" t="s">
        <v>4327</v>
      </c>
      <c r="D526" s="80" t="s">
        <v>789</v>
      </c>
      <c r="E526" s="124">
        <v>63475</v>
      </c>
      <c r="F526" s="130">
        <v>5076</v>
      </c>
      <c r="G526" s="80" t="s">
        <v>14</v>
      </c>
    </row>
    <row r="527" spans="1:7" ht="15.75" x14ac:dyDescent="0.25">
      <c r="A527" s="86" t="s">
        <v>6794</v>
      </c>
      <c r="B527" s="86" t="s">
        <v>5951</v>
      </c>
      <c r="C527" s="76" t="s">
        <v>195</v>
      </c>
      <c r="D527" s="76" t="s">
        <v>814</v>
      </c>
      <c r="E527" s="125">
        <v>63475</v>
      </c>
      <c r="F527" s="104"/>
      <c r="G527" s="76" t="s">
        <v>59</v>
      </c>
    </row>
    <row r="528" spans="1:7" ht="15.75" x14ac:dyDescent="0.25">
      <c r="A528" s="79" t="s">
        <v>982</v>
      </c>
      <c r="B528" s="79" t="s">
        <v>5896</v>
      </c>
      <c r="C528" s="80" t="s">
        <v>195</v>
      </c>
      <c r="D528" s="80" t="s">
        <v>270</v>
      </c>
      <c r="E528" s="83">
        <v>63438.86</v>
      </c>
      <c r="F528" s="105"/>
      <c r="G528" s="80" t="s">
        <v>59</v>
      </c>
    </row>
    <row r="529" spans="1:7" ht="15.75" x14ac:dyDescent="0.25">
      <c r="A529" s="79" t="s">
        <v>2685</v>
      </c>
      <c r="B529" s="79" t="s">
        <v>5946</v>
      </c>
      <c r="C529" s="80" t="s">
        <v>5947</v>
      </c>
      <c r="D529" s="80" t="s">
        <v>1281</v>
      </c>
      <c r="E529" s="83">
        <v>63389.58</v>
      </c>
      <c r="F529" s="105"/>
      <c r="G529" s="80" t="s">
        <v>59</v>
      </c>
    </row>
    <row r="530" spans="1:7" ht="15.75" x14ac:dyDescent="0.25">
      <c r="A530" s="86" t="s">
        <v>4888</v>
      </c>
      <c r="B530" s="86" t="s">
        <v>7080</v>
      </c>
      <c r="C530" s="76" t="s">
        <v>195</v>
      </c>
      <c r="D530" s="76" t="s">
        <v>189</v>
      </c>
      <c r="E530" s="125">
        <v>63380.55</v>
      </c>
      <c r="F530" s="104"/>
      <c r="G530" s="76" t="s">
        <v>59</v>
      </c>
    </row>
    <row r="531" spans="1:7" ht="15.75" x14ac:dyDescent="0.25">
      <c r="A531" s="79" t="s">
        <v>488</v>
      </c>
      <c r="B531" s="79" t="s">
        <v>4675</v>
      </c>
      <c r="C531" s="80" t="s">
        <v>195</v>
      </c>
      <c r="D531" s="80" t="s">
        <v>463</v>
      </c>
      <c r="E531" s="124">
        <v>63291.12</v>
      </c>
      <c r="F531" s="105"/>
      <c r="G531" s="80" t="s">
        <v>59</v>
      </c>
    </row>
    <row r="532" spans="1:7" ht="15.75" x14ac:dyDescent="0.25">
      <c r="A532" s="86" t="s">
        <v>5975</v>
      </c>
      <c r="B532" s="86" t="s">
        <v>5976</v>
      </c>
      <c r="C532" s="76" t="s">
        <v>5977</v>
      </c>
      <c r="D532" s="76" t="s">
        <v>5573</v>
      </c>
      <c r="E532" s="129">
        <v>63255.82</v>
      </c>
      <c r="F532" s="104"/>
      <c r="G532" s="76" t="s">
        <v>14</v>
      </c>
    </row>
    <row r="533" spans="1:7" ht="15.75" x14ac:dyDescent="0.25">
      <c r="A533" s="79" t="s">
        <v>594</v>
      </c>
      <c r="B533" s="79" t="s">
        <v>5953</v>
      </c>
      <c r="C533" s="80" t="s">
        <v>5954</v>
      </c>
      <c r="D533" s="80" t="s">
        <v>120</v>
      </c>
      <c r="E533" s="83">
        <v>63253</v>
      </c>
      <c r="F533" s="130">
        <v>6750</v>
      </c>
      <c r="G533" s="80" t="s">
        <v>14</v>
      </c>
    </row>
    <row r="534" spans="1:7" ht="15.75" x14ac:dyDescent="0.25">
      <c r="A534" s="79" t="s">
        <v>7081</v>
      </c>
      <c r="B534" s="79" t="s">
        <v>7082</v>
      </c>
      <c r="C534" s="80" t="s">
        <v>1027</v>
      </c>
      <c r="D534" s="80" t="s">
        <v>53</v>
      </c>
      <c r="E534" s="83">
        <v>63250</v>
      </c>
      <c r="F534" s="105"/>
      <c r="G534" s="80" t="s">
        <v>14</v>
      </c>
    </row>
    <row r="535" spans="1:7" ht="15.75" x14ac:dyDescent="0.25">
      <c r="A535" s="79" t="s">
        <v>7083</v>
      </c>
      <c r="B535" s="79" t="s">
        <v>6568</v>
      </c>
      <c r="C535" s="80" t="s">
        <v>201</v>
      </c>
      <c r="D535" s="80" t="s">
        <v>530</v>
      </c>
      <c r="E535" s="83">
        <v>63212.57</v>
      </c>
      <c r="F535" s="105"/>
      <c r="G535" s="80" t="s">
        <v>59</v>
      </c>
    </row>
    <row r="536" spans="1:7" ht="15.75" x14ac:dyDescent="0.25">
      <c r="A536" s="79" t="s">
        <v>86</v>
      </c>
      <c r="B536" s="79" t="s">
        <v>7084</v>
      </c>
      <c r="C536" s="80" t="s">
        <v>7085</v>
      </c>
      <c r="D536" s="80" t="s">
        <v>48</v>
      </c>
      <c r="E536" s="83">
        <v>63167.51</v>
      </c>
      <c r="F536" s="105"/>
      <c r="G536" s="80" t="s">
        <v>14</v>
      </c>
    </row>
    <row r="537" spans="1:7" ht="15.75" x14ac:dyDescent="0.25">
      <c r="A537" s="79" t="s">
        <v>104</v>
      </c>
      <c r="B537" s="79" t="s">
        <v>5370</v>
      </c>
      <c r="C537" s="80" t="s">
        <v>195</v>
      </c>
      <c r="D537" s="80" t="s">
        <v>2582</v>
      </c>
      <c r="E537" s="124">
        <v>63133</v>
      </c>
      <c r="F537" s="105"/>
      <c r="G537" s="80" t="s">
        <v>59</v>
      </c>
    </row>
    <row r="538" spans="1:7" ht="15.75" x14ac:dyDescent="0.25">
      <c r="A538" s="79" t="s">
        <v>3103</v>
      </c>
      <c r="B538" s="79" t="s">
        <v>5942</v>
      </c>
      <c r="C538" s="80" t="s">
        <v>195</v>
      </c>
      <c r="D538" s="80" t="s">
        <v>93</v>
      </c>
      <c r="E538" s="124">
        <v>63123.31</v>
      </c>
      <c r="F538" s="105"/>
      <c r="G538" s="80" t="s">
        <v>59</v>
      </c>
    </row>
    <row r="539" spans="1:7" ht="15.75" x14ac:dyDescent="0.25">
      <c r="A539" s="79" t="s">
        <v>953</v>
      </c>
      <c r="B539" s="79" t="s">
        <v>7086</v>
      </c>
      <c r="C539" s="80" t="s">
        <v>201</v>
      </c>
      <c r="D539" s="80" t="s">
        <v>6899</v>
      </c>
      <c r="E539" s="83">
        <v>63122.41</v>
      </c>
      <c r="F539" s="105"/>
      <c r="G539" s="80" t="s">
        <v>59</v>
      </c>
    </row>
    <row r="540" spans="1:7" ht="15.75" x14ac:dyDescent="0.25">
      <c r="A540" s="79" t="s">
        <v>952</v>
      </c>
      <c r="B540" s="79" t="s">
        <v>5910</v>
      </c>
      <c r="C540" s="80" t="s">
        <v>195</v>
      </c>
      <c r="D540" s="80" t="s">
        <v>93</v>
      </c>
      <c r="E540" s="83">
        <v>62997.94</v>
      </c>
      <c r="F540" s="105"/>
      <c r="G540" s="80" t="s">
        <v>59</v>
      </c>
    </row>
    <row r="541" spans="1:7" ht="15.75" x14ac:dyDescent="0.25">
      <c r="A541" s="86" t="s">
        <v>6010</v>
      </c>
      <c r="B541" s="86" t="s">
        <v>6011</v>
      </c>
      <c r="C541" s="76" t="s">
        <v>195</v>
      </c>
      <c r="D541" s="76" t="s">
        <v>208</v>
      </c>
      <c r="E541" s="129">
        <v>62874</v>
      </c>
      <c r="F541" s="104"/>
      <c r="G541" s="76" t="s">
        <v>59</v>
      </c>
    </row>
    <row r="542" spans="1:7" ht="15.75" x14ac:dyDescent="0.25">
      <c r="A542" s="79" t="s">
        <v>1418</v>
      </c>
      <c r="B542" s="79" t="s">
        <v>5983</v>
      </c>
      <c r="C542" s="80" t="s">
        <v>1027</v>
      </c>
      <c r="D542" s="80" t="s">
        <v>53</v>
      </c>
      <c r="E542" s="124">
        <v>62871</v>
      </c>
      <c r="F542" s="105"/>
      <c r="G542" s="80" t="s">
        <v>14</v>
      </c>
    </row>
    <row r="543" spans="1:7" ht="15.75" x14ac:dyDescent="0.25">
      <c r="A543" s="79" t="s">
        <v>1107</v>
      </c>
      <c r="B543" s="79" t="s">
        <v>5960</v>
      </c>
      <c r="C543" s="80" t="s">
        <v>195</v>
      </c>
      <c r="D543" s="80" t="s">
        <v>497</v>
      </c>
      <c r="E543" s="124">
        <v>62864.14</v>
      </c>
      <c r="F543" s="105"/>
      <c r="G543" s="80" t="s">
        <v>59</v>
      </c>
    </row>
    <row r="544" spans="1:7" ht="15.75" x14ac:dyDescent="0.25">
      <c r="A544" s="79" t="s">
        <v>680</v>
      </c>
      <c r="B544" s="79" t="s">
        <v>5838</v>
      </c>
      <c r="C544" s="80" t="s">
        <v>195</v>
      </c>
      <c r="D544" s="80" t="s">
        <v>270</v>
      </c>
      <c r="E544" s="83">
        <v>62861.919999999998</v>
      </c>
      <c r="F544" s="105"/>
      <c r="G544" s="80" t="s">
        <v>59</v>
      </c>
    </row>
    <row r="545" spans="1:7" ht="15.75" x14ac:dyDescent="0.25">
      <c r="A545" s="79" t="s">
        <v>7087</v>
      </c>
      <c r="B545" s="79" t="s">
        <v>7088</v>
      </c>
      <c r="C545" s="80" t="s">
        <v>195</v>
      </c>
      <c r="D545" s="80" t="s">
        <v>607</v>
      </c>
      <c r="E545" s="124">
        <v>62855</v>
      </c>
      <c r="F545" s="105"/>
      <c r="G545" s="80" t="s">
        <v>59</v>
      </c>
    </row>
    <row r="546" spans="1:7" ht="15.75" x14ac:dyDescent="0.25">
      <c r="A546" s="79" t="s">
        <v>830</v>
      </c>
      <c r="B546" s="79" t="s">
        <v>5951</v>
      </c>
      <c r="C546" s="80" t="s">
        <v>195</v>
      </c>
      <c r="D546" s="80" t="s">
        <v>535</v>
      </c>
      <c r="E546" s="124">
        <v>62727.5</v>
      </c>
      <c r="F546" s="105"/>
      <c r="G546" s="80" t="s">
        <v>59</v>
      </c>
    </row>
    <row r="547" spans="1:7" ht="15.75" x14ac:dyDescent="0.25">
      <c r="A547" s="79" t="s">
        <v>4889</v>
      </c>
      <c r="B547" s="79" t="s">
        <v>5992</v>
      </c>
      <c r="C547" s="80" t="s">
        <v>1037</v>
      </c>
      <c r="D547" s="80" t="s">
        <v>7051</v>
      </c>
      <c r="E547" s="83">
        <v>62727</v>
      </c>
      <c r="F547" s="105"/>
      <c r="G547" s="80" t="s">
        <v>14</v>
      </c>
    </row>
    <row r="548" spans="1:7" ht="15.75" x14ac:dyDescent="0.25">
      <c r="A548" s="79" t="s">
        <v>3967</v>
      </c>
      <c r="B548" s="79" t="s">
        <v>5991</v>
      </c>
      <c r="C548" s="80" t="s">
        <v>1027</v>
      </c>
      <c r="D548" s="80" t="s">
        <v>53</v>
      </c>
      <c r="E548" s="83">
        <v>62727</v>
      </c>
      <c r="F548" s="105"/>
      <c r="G548" s="80" t="s">
        <v>14</v>
      </c>
    </row>
    <row r="549" spans="1:7" ht="15.75" x14ac:dyDescent="0.25">
      <c r="A549" s="79" t="s">
        <v>986</v>
      </c>
      <c r="B549" s="79" t="s">
        <v>5964</v>
      </c>
      <c r="C549" s="80" t="s">
        <v>195</v>
      </c>
      <c r="D549" s="80" t="s">
        <v>258</v>
      </c>
      <c r="E549" s="124">
        <v>62685</v>
      </c>
      <c r="F549" s="105"/>
      <c r="G549" s="80" t="s">
        <v>59</v>
      </c>
    </row>
    <row r="550" spans="1:7" ht="15.75" x14ac:dyDescent="0.25">
      <c r="A550" s="79" t="s">
        <v>818</v>
      </c>
      <c r="B550" s="79" t="s">
        <v>819</v>
      </c>
      <c r="C550" s="80" t="s">
        <v>195</v>
      </c>
      <c r="D550" s="80" t="s">
        <v>459</v>
      </c>
      <c r="E550" s="83">
        <v>62668.9</v>
      </c>
      <c r="F550" s="105"/>
      <c r="G550" s="80" t="s">
        <v>59</v>
      </c>
    </row>
    <row r="551" spans="1:7" ht="15.75" x14ac:dyDescent="0.25">
      <c r="A551" s="79" t="s">
        <v>6016</v>
      </c>
      <c r="B551" s="79" t="s">
        <v>6017</v>
      </c>
      <c r="C551" s="80" t="s">
        <v>195</v>
      </c>
      <c r="D551" s="80" t="s">
        <v>57</v>
      </c>
      <c r="E551" s="83">
        <v>62643</v>
      </c>
      <c r="F551" s="105"/>
      <c r="G551" s="80" t="s">
        <v>59</v>
      </c>
    </row>
    <row r="552" spans="1:7" ht="15.75" x14ac:dyDescent="0.25">
      <c r="A552" s="79" t="s">
        <v>1068</v>
      </c>
      <c r="B552" s="79" t="s">
        <v>5988</v>
      </c>
      <c r="C552" s="80" t="s">
        <v>5989</v>
      </c>
      <c r="D552" s="80" t="s">
        <v>120</v>
      </c>
      <c r="E552" s="83">
        <v>62637</v>
      </c>
      <c r="F552" s="105"/>
      <c r="G552" s="80" t="s">
        <v>14</v>
      </c>
    </row>
    <row r="553" spans="1:7" ht="15.75" x14ac:dyDescent="0.25">
      <c r="A553" s="79" t="s">
        <v>1120</v>
      </c>
      <c r="B553" s="79" t="s">
        <v>5965</v>
      </c>
      <c r="C553" s="80" t="s">
        <v>195</v>
      </c>
      <c r="D553" s="80" t="s">
        <v>373</v>
      </c>
      <c r="E553" s="83">
        <v>62632.06</v>
      </c>
      <c r="F553" s="105"/>
      <c r="G553" s="80" t="s">
        <v>59</v>
      </c>
    </row>
    <row r="554" spans="1:7" ht="15.75" x14ac:dyDescent="0.25">
      <c r="A554" s="79" t="s">
        <v>1351</v>
      </c>
      <c r="B554" s="79" t="s">
        <v>5936</v>
      </c>
      <c r="C554" s="80" t="s">
        <v>3098</v>
      </c>
      <c r="D554" s="80" t="s">
        <v>450</v>
      </c>
      <c r="E554" s="124">
        <v>62592.29</v>
      </c>
      <c r="F554" s="130">
        <v>2000</v>
      </c>
      <c r="G554" s="80" t="s">
        <v>59</v>
      </c>
    </row>
    <row r="555" spans="1:7" ht="15.75" x14ac:dyDescent="0.25">
      <c r="A555" s="79" t="s">
        <v>1009</v>
      </c>
      <c r="B555" s="79" t="s">
        <v>5955</v>
      </c>
      <c r="C555" s="80" t="s">
        <v>195</v>
      </c>
      <c r="D555" s="80" t="s">
        <v>450</v>
      </c>
      <c r="E555" s="83">
        <v>62557.69</v>
      </c>
      <c r="F555" s="105"/>
      <c r="G555" s="80" t="s">
        <v>59</v>
      </c>
    </row>
    <row r="556" spans="1:7" ht="15.75" x14ac:dyDescent="0.25">
      <c r="A556" s="79" t="s">
        <v>4525</v>
      </c>
      <c r="B556" s="79" t="s">
        <v>5473</v>
      </c>
      <c r="C556" s="80" t="s">
        <v>195</v>
      </c>
      <c r="D556" s="80" t="s">
        <v>497</v>
      </c>
      <c r="E556" s="83">
        <v>62553.919999999998</v>
      </c>
      <c r="F556" s="105"/>
      <c r="G556" s="80" t="s">
        <v>59</v>
      </c>
    </row>
    <row r="557" spans="1:7" ht="15.75" x14ac:dyDescent="0.25">
      <c r="A557" s="79" t="s">
        <v>750</v>
      </c>
      <c r="B557" s="79" t="s">
        <v>5973</v>
      </c>
      <c r="C557" s="80" t="s">
        <v>195</v>
      </c>
      <c r="D557" s="80" t="s">
        <v>410</v>
      </c>
      <c r="E557" s="83">
        <v>62530.28</v>
      </c>
      <c r="F557" s="105"/>
      <c r="G557" s="80" t="s">
        <v>59</v>
      </c>
    </row>
    <row r="558" spans="1:7" ht="15.75" x14ac:dyDescent="0.25">
      <c r="A558" s="79" t="s">
        <v>1073</v>
      </c>
      <c r="B558" s="79" t="s">
        <v>7089</v>
      </c>
      <c r="C558" s="80" t="s">
        <v>195</v>
      </c>
      <c r="D558" s="80" t="s">
        <v>57</v>
      </c>
      <c r="E558" s="83">
        <v>62515</v>
      </c>
      <c r="F558" s="105"/>
      <c r="G558" s="80" t="s">
        <v>59</v>
      </c>
    </row>
    <row r="559" spans="1:7" ht="15.75" x14ac:dyDescent="0.25">
      <c r="A559" s="79" t="s">
        <v>580</v>
      </c>
      <c r="B559" s="79" t="s">
        <v>7090</v>
      </c>
      <c r="C559" s="80" t="s">
        <v>961</v>
      </c>
      <c r="D559" s="80" t="s">
        <v>2014</v>
      </c>
      <c r="E559" s="124">
        <v>62500</v>
      </c>
      <c r="F559" s="105"/>
      <c r="G559" s="80" t="s">
        <v>14</v>
      </c>
    </row>
    <row r="560" spans="1:7" ht="15.75" x14ac:dyDescent="0.25">
      <c r="A560" s="79" t="s">
        <v>1098</v>
      </c>
      <c r="B560" s="79" t="s">
        <v>5695</v>
      </c>
      <c r="C560" s="80" t="s">
        <v>195</v>
      </c>
      <c r="D560" s="80" t="s">
        <v>221</v>
      </c>
      <c r="E560" s="83">
        <v>62442</v>
      </c>
      <c r="F560" s="105"/>
      <c r="G560" s="80" t="s">
        <v>59</v>
      </c>
    </row>
    <row r="561" spans="1:7" ht="15.75" x14ac:dyDescent="0.25">
      <c r="A561" s="79" t="s">
        <v>1438</v>
      </c>
      <c r="B561" s="79" t="s">
        <v>6001</v>
      </c>
      <c r="C561" s="80" t="s">
        <v>1027</v>
      </c>
      <c r="D561" s="80" t="s">
        <v>53</v>
      </c>
      <c r="E561" s="83">
        <v>62433</v>
      </c>
      <c r="F561" s="105"/>
      <c r="G561" s="80" t="s">
        <v>14</v>
      </c>
    </row>
    <row r="562" spans="1:7" ht="15.75" x14ac:dyDescent="0.25">
      <c r="A562" s="79" t="s">
        <v>804</v>
      </c>
      <c r="B562" s="79" t="s">
        <v>3970</v>
      </c>
      <c r="C562" s="80" t="s">
        <v>195</v>
      </c>
      <c r="D562" s="80" t="s">
        <v>211</v>
      </c>
      <c r="E562" s="124">
        <v>62427.42</v>
      </c>
      <c r="F562" s="105"/>
      <c r="G562" s="80" t="s">
        <v>59</v>
      </c>
    </row>
    <row r="563" spans="1:7" ht="15.75" x14ac:dyDescent="0.25">
      <c r="A563" s="79" t="s">
        <v>146</v>
      </c>
      <c r="B563" s="79" t="s">
        <v>5970</v>
      </c>
      <c r="C563" s="80" t="s">
        <v>449</v>
      </c>
      <c r="D563" s="80" t="s">
        <v>1050</v>
      </c>
      <c r="E563" s="83">
        <v>62342</v>
      </c>
      <c r="F563" s="130">
        <v>3000</v>
      </c>
      <c r="G563" s="80" t="s">
        <v>59</v>
      </c>
    </row>
    <row r="564" spans="1:7" ht="15.75" x14ac:dyDescent="0.25">
      <c r="A564" s="79" t="s">
        <v>3962</v>
      </c>
      <c r="B564" s="79" t="s">
        <v>5918</v>
      </c>
      <c r="C564" s="80" t="s">
        <v>195</v>
      </c>
      <c r="D564" s="80" t="s">
        <v>93</v>
      </c>
      <c r="E564" s="83">
        <v>62255.43</v>
      </c>
      <c r="F564" s="105"/>
      <c r="G564" s="80" t="s">
        <v>59</v>
      </c>
    </row>
    <row r="565" spans="1:7" ht="15.75" x14ac:dyDescent="0.25">
      <c r="A565" s="86" t="s">
        <v>1181</v>
      </c>
      <c r="B565" s="86" t="s">
        <v>6004</v>
      </c>
      <c r="C565" s="76" t="s">
        <v>195</v>
      </c>
      <c r="D565" s="76" t="s">
        <v>450</v>
      </c>
      <c r="E565" s="129">
        <v>62226.22</v>
      </c>
      <c r="F565" s="104"/>
      <c r="G565" s="76" t="s">
        <v>59</v>
      </c>
    </row>
    <row r="566" spans="1:7" ht="15.75" x14ac:dyDescent="0.25">
      <c r="A566" s="86" t="s">
        <v>950</v>
      </c>
      <c r="B566" s="86" t="s">
        <v>5978</v>
      </c>
      <c r="C566" s="76" t="s">
        <v>195</v>
      </c>
      <c r="D566" s="76" t="s">
        <v>258</v>
      </c>
      <c r="E566" s="125">
        <v>62217</v>
      </c>
      <c r="F566" s="104"/>
      <c r="G566" s="76" t="s">
        <v>59</v>
      </c>
    </row>
    <row r="567" spans="1:7" ht="15.75" x14ac:dyDescent="0.25">
      <c r="A567" s="79" t="s">
        <v>708</v>
      </c>
      <c r="B567" s="79" t="s">
        <v>5980</v>
      </c>
      <c r="C567" s="80" t="s">
        <v>195</v>
      </c>
      <c r="D567" s="80" t="s">
        <v>2582</v>
      </c>
      <c r="E567" s="124">
        <v>62197</v>
      </c>
      <c r="F567" s="105"/>
      <c r="G567" s="80" t="s">
        <v>59</v>
      </c>
    </row>
    <row r="568" spans="1:7" ht="15.75" x14ac:dyDescent="0.25">
      <c r="A568" s="79" t="s">
        <v>964</v>
      </c>
      <c r="B568" s="79" t="s">
        <v>965</v>
      </c>
      <c r="C568" s="80" t="s">
        <v>201</v>
      </c>
      <c r="D568" s="80" t="s">
        <v>6899</v>
      </c>
      <c r="E568" s="83">
        <v>62184.42</v>
      </c>
      <c r="F568" s="105"/>
      <c r="G568" s="80" t="s">
        <v>59</v>
      </c>
    </row>
    <row r="569" spans="1:7" ht="15.75" x14ac:dyDescent="0.25">
      <c r="A569" s="79" t="s">
        <v>4340</v>
      </c>
      <c r="B569" s="79" t="s">
        <v>5981</v>
      </c>
      <c r="C569" s="80" t="s">
        <v>195</v>
      </c>
      <c r="D569" s="80" t="s">
        <v>221</v>
      </c>
      <c r="E569" s="83">
        <v>62149</v>
      </c>
      <c r="F569" s="105"/>
      <c r="G569" s="80" t="s">
        <v>59</v>
      </c>
    </row>
    <row r="570" spans="1:7" ht="15.75" x14ac:dyDescent="0.25">
      <c r="A570" s="79" t="s">
        <v>515</v>
      </c>
      <c r="B570" s="79" t="s">
        <v>516</v>
      </c>
      <c r="C570" s="80" t="s">
        <v>195</v>
      </c>
      <c r="D570" s="80" t="s">
        <v>497</v>
      </c>
      <c r="E570" s="124">
        <v>62127.6</v>
      </c>
      <c r="F570" s="105"/>
      <c r="G570" s="80" t="s">
        <v>59</v>
      </c>
    </row>
    <row r="571" spans="1:7" ht="15.75" x14ac:dyDescent="0.25">
      <c r="A571" s="79" t="s">
        <v>1170</v>
      </c>
      <c r="B571" s="79" t="s">
        <v>5987</v>
      </c>
      <c r="C571" s="80" t="s">
        <v>195</v>
      </c>
      <c r="D571" s="80" t="s">
        <v>463</v>
      </c>
      <c r="E571" s="124">
        <v>62111.77</v>
      </c>
      <c r="F571" s="105"/>
      <c r="G571" s="80" t="s">
        <v>59</v>
      </c>
    </row>
    <row r="572" spans="1:7" ht="15.75" x14ac:dyDescent="0.25">
      <c r="A572" s="79" t="s">
        <v>2371</v>
      </c>
      <c r="B572" s="79" t="s">
        <v>6013</v>
      </c>
      <c r="C572" s="80" t="s">
        <v>6014</v>
      </c>
      <c r="D572" s="80" t="s">
        <v>547</v>
      </c>
      <c r="E572" s="124">
        <v>62076.39</v>
      </c>
      <c r="F572" s="105"/>
      <c r="G572" s="80" t="s">
        <v>14</v>
      </c>
    </row>
    <row r="573" spans="1:7" ht="15.75" x14ac:dyDescent="0.25">
      <c r="A573" s="86" t="s">
        <v>1188</v>
      </c>
      <c r="B573" s="86" t="s">
        <v>7091</v>
      </c>
      <c r="C573" s="76" t="s">
        <v>1266</v>
      </c>
      <c r="D573" s="76" t="s">
        <v>7092</v>
      </c>
      <c r="E573" s="125">
        <v>62010</v>
      </c>
      <c r="F573" s="104"/>
      <c r="G573" s="76" t="s">
        <v>14</v>
      </c>
    </row>
    <row r="574" spans="1:7" ht="15.75" x14ac:dyDescent="0.25">
      <c r="A574" s="79" t="s">
        <v>1485</v>
      </c>
      <c r="B574" s="79" t="s">
        <v>6018</v>
      </c>
      <c r="C574" s="80" t="s">
        <v>6019</v>
      </c>
      <c r="D574" s="80" t="s">
        <v>547</v>
      </c>
      <c r="E574" s="83">
        <v>62000</v>
      </c>
      <c r="F574" s="105"/>
      <c r="G574" s="80" t="s">
        <v>14</v>
      </c>
    </row>
    <row r="575" spans="1:7" ht="15.75" x14ac:dyDescent="0.25">
      <c r="A575" s="79" t="s">
        <v>1110</v>
      </c>
      <c r="B575" s="79" t="s">
        <v>5984</v>
      </c>
      <c r="C575" s="80" t="s">
        <v>195</v>
      </c>
      <c r="D575" s="80" t="s">
        <v>221</v>
      </c>
      <c r="E575" s="83">
        <v>61931</v>
      </c>
      <c r="F575" s="105"/>
      <c r="G575" s="80" t="s">
        <v>59</v>
      </c>
    </row>
    <row r="576" spans="1:7" ht="15.75" x14ac:dyDescent="0.25">
      <c r="A576" s="79" t="s">
        <v>968</v>
      </c>
      <c r="B576" s="79" t="s">
        <v>5979</v>
      </c>
      <c r="C576" s="80" t="s">
        <v>195</v>
      </c>
      <c r="D576" s="80" t="s">
        <v>3880</v>
      </c>
      <c r="E576" s="83">
        <v>61813</v>
      </c>
      <c r="F576" s="105"/>
      <c r="G576" s="80" t="s">
        <v>59</v>
      </c>
    </row>
    <row r="577" spans="1:7" ht="15.75" x14ac:dyDescent="0.25">
      <c r="A577" s="79" t="s">
        <v>1173</v>
      </c>
      <c r="B577" s="79" t="s">
        <v>6037</v>
      </c>
      <c r="C577" s="80" t="s">
        <v>195</v>
      </c>
      <c r="D577" s="80" t="s">
        <v>2582</v>
      </c>
      <c r="E577" s="83">
        <v>61805</v>
      </c>
      <c r="F577" s="105"/>
      <c r="G577" s="80" t="s">
        <v>59</v>
      </c>
    </row>
    <row r="578" spans="1:7" ht="15.75" x14ac:dyDescent="0.25">
      <c r="A578" s="86" t="s">
        <v>3550</v>
      </c>
      <c r="B578" s="86" t="s">
        <v>5990</v>
      </c>
      <c r="C578" s="76" t="s">
        <v>195</v>
      </c>
      <c r="D578" s="76" t="s">
        <v>373</v>
      </c>
      <c r="E578" s="129">
        <v>61786.98</v>
      </c>
      <c r="F578" s="104"/>
      <c r="G578" s="76" t="s">
        <v>59</v>
      </c>
    </row>
    <row r="579" spans="1:7" ht="15.75" x14ac:dyDescent="0.25">
      <c r="A579" s="79" t="s">
        <v>4910</v>
      </c>
      <c r="B579" s="79" t="s">
        <v>6023</v>
      </c>
      <c r="C579" s="80" t="s">
        <v>195</v>
      </c>
      <c r="D579" s="80" t="s">
        <v>189</v>
      </c>
      <c r="E579" s="83">
        <v>61723.41</v>
      </c>
      <c r="F579" s="105"/>
      <c r="G579" s="80" t="s">
        <v>59</v>
      </c>
    </row>
    <row r="580" spans="1:7" ht="15.75" x14ac:dyDescent="0.25">
      <c r="A580" s="79" t="s">
        <v>1049</v>
      </c>
      <c r="B580" s="79" t="s">
        <v>5903</v>
      </c>
      <c r="C580" s="80" t="s">
        <v>56</v>
      </c>
      <c r="D580" s="80" t="s">
        <v>1050</v>
      </c>
      <c r="E580" s="83">
        <v>61700.66</v>
      </c>
      <c r="F580" s="105"/>
      <c r="G580" s="80" t="s">
        <v>59</v>
      </c>
    </row>
    <row r="581" spans="1:7" ht="15.75" x14ac:dyDescent="0.25">
      <c r="A581" s="79" t="s">
        <v>295</v>
      </c>
      <c r="B581" s="79" t="s">
        <v>1443</v>
      </c>
      <c r="C581" s="80" t="s">
        <v>1444</v>
      </c>
      <c r="D581" s="80" t="s">
        <v>163</v>
      </c>
      <c r="E581" s="124">
        <v>61694.75</v>
      </c>
      <c r="F581" s="105"/>
      <c r="G581" s="80" t="s">
        <v>4334</v>
      </c>
    </row>
    <row r="582" spans="1:7" ht="15.75" x14ac:dyDescent="0.25">
      <c r="A582" s="79" t="s">
        <v>382</v>
      </c>
      <c r="B582" s="79" t="s">
        <v>5832</v>
      </c>
      <c r="C582" s="80" t="s">
        <v>7093</v>
      </c>
      <c r="D582" s="80" t="s">
        <v>385</v>
      </c>
      <c r="E582" s="83">
        <v>61649</v>
      </c>
      <c r="F582" s="130">
        <v>5000</v>
      </c>
      <c r="G582" s="80" t="s">
        <v>59</v>
      </c>
    </row>
    <row r="583" spans="1:7" ht="15.75" x14ac:dyDescent="0.25">
      <c r="A583" s="79" t="s">
        <v>199</v>
      </c>
      <c r="B583" s="79" t="s">
        <v>5866</v>
      </c>
      <c r="C583" s="80" t="s">
        <v>195</v>
      </c>
      <c r="D583" s="80" t="s">
        <v>221</v>
      </c>
      <c r="E583" s="83">
        <v>61602</v>
      </c>
      <c r="F583" s="105"/>
      <c r="G583" s="80" t="s">
        <v>59</v>
      </c>
    </row>
    <row r="584" spans="1:7" ht="15.75" x14ac:dyDescent="0.25">
      <c r="A584" s="79" t="s">
        <v>1053</v>
      </c>
      <c r="B584" s="79" t="s">
        <v>7094</v>
      </c>
      <c r="C584" s="80" t="s">
        <v>195</v>
      </c>
      <c r="D584" s="80" t="s">
        <v>270</v>
      </c>
      <c r="E584" s="83">
        <v>61534.04</v>
      </c>
      <c r="F584" s="105"/>
      <c r="G584" s="80" t="s">
        <v>59</v>
      </c>
    </row>
    <row r="585" spans="1:7" ht="15.75" x14ac:dyDescent="0.25">
      <c r="A585" s="79" t="s">
        <v>464</v>
      </c>
      <c r="B585" s="79" t="s">
        <v>5985</v>
      </c>
      <c r="C585" s="80" t="s">
        <v>195</v>
      </c>
      <c r="D585" s="80" t="s">
        <v>258</v>
      </c>
      <c r="E585" s="83">
        <v>61502</v>
      </c>
      <c r="F585" s="105"/>
      <c r="G585" s="80" t="s">
        <v>59</v>
      </c>
    </row>
    <row r="586" spans="1:7" ht="15.75" x14ac:dyDescent="0.25">
      <c r="A586" s="79" t="s">
        <v>776</v>
      </c>
      <c r="B586" s="79" t="s">
        <v>6003</v>
      </c>
      <c r="C586" s="80" t="s">
        <v>195</v>
      </c>
      <c r="D586" s="80" t="s">
        <v>6899</v>
      </c>
      <c r="E586" s="83">
        <v>61480.18</v>
      </c>
      <c r="F586" s="105"/>
      <c r="G586" s="80" t="s">
        <v>59</v>
      </c>
    </row>
    <row r="587" spans="1:7" ht="15.75" x14ac:dyDescent="0.25">
      <c r="A587" s="79" t="s">
        <v>3600</v>
      </c>
      <c r="B587" s="79" t="s">
        <v>5758</v>
      </c>
      <c r="C587" s="80" t="s">
        <v>3602</v>
      </c>
      <c r="D587" s="80" t="s">
        <v>178</v>
      </c>
      <c r="E587" s="83">
        <v>61444.04</v>
      </c>
      <c r="F587" s="105"/>
      <c r="G587" s="80" t="s">
        <v>14</v>
      </c>
    </row>
    <row r="588" spans="1:7" ht="15.75" x14ac:dyDescent="0.25">
      <c r="A588" s="79" t="s">
        <v>919</v>
      </c>
      <c r="B588" s="79" t="s">
        <v>6000</v>
      </c>
      <c r="C588" s="80" t="s">
        <v>195</v>
      </c>
      <c r="D588" s="80" t="s">
        <v>463</v>
      </c>
      <c r="E588" s="83">
        <v>61421.31</v>
      </c>
      <c r="F588" s="105"/>
      <c r="G588" s="80" t="s">
        <v>59</v>
      </c>
    </row>
    <row r="589" spans="1:7" ht="15.75" x14ac:dyDescent="0.25">
      <c r="A589" s="79" t="s">
        <v>761</v>
      </c>
      <c r="B589" s="79" t="s">
        <v>6008</v>
      </c>
      <c r="C589" s="80" t="s">
        <v>195</v>
      </c>
      <c r="D589" s="80" t="s">
        <v>270</v>
      </c>
      <c r="E589" s="83">
        <v>61407.09</v>
      </c>
      <c r="F589" s="105"/>
      <c r="G589" s="80" t="s">
        <v>59</v>
      </c>
    </row>
    <row r="590" spans="1:7" ht="15.75" x14ac:dyDescent="0.25">
      <c r="A590" s="79" t="s">
        <v>420</v>
      </c>
      <c r="B590" s="79" t="s">
        <v>5868</v>
      </c>
      <c r="C590" s="80" t="s">
        <v>1286</v>
      </c>
      <c r="D590" s="80" t="s">
        <v>5573</v>
      </c>
      <c r="E590" s="124">
        <v>61404.46</v>
      </c>
      <c r="F590" s="105"/>
      <c r="G590" s="80" t="s">
        <v>14</v>
      </c>
    </row>
    <row r="591" spans="1:7" ht="15.75" x14ac:dyDescent="0.25">
      <c r="A591" s="79" t="s">
        <v>703</v>
      </c>
      <c r="B591" s="79" t="s">
        <v>7095</v>
      </c>
      <c r="C591" s="80" t="s">
        <v>195</v>
      </c>
      <c r="D591" s="80" t="s">
        <v>607</v>
      </c>
      <c r="E591" s="83">
        <v>61345.85</v>
      </c>
      <c r="F591" s="105"/>
      <c r="G591" s="80" t="s">
        <v>59</v>
      </c>
    </row>
    <row r="592" spans="1:7" ht="15.75" x14ac:dyDescent="0.25">
      <c r="A592" s="86" t="s">
        <v>1159</v>
      </c>
      <c r="B592" s="86" t="s">
        <v>5982</v>
      </c>
      <c r="C592" s="76" t="s">
        <v>195</v>
      </c>
      <c r="D592" s="76" t="s">
        <v>385</v>
      </c>
      <c r="E592" s="129">
        <v>61338</v>
      </c>
      <c r="F592" s="104"/>
      <c r="G592" s="76" t="s">
        <v>59</v>
      </c>
    </row>
    <row r="593" spans="1:7" ht="15.75" x14ac:dyDescent="0.25">
      <c r="A593" s="79" t="s">
        <v>4913</v>
      </c>
      <c r="B593" s="79" t="s">
        <v>6025</v>
      </c>
      <c r="C593" s="80" t="s">
        <v>195</v>
      </c>
      <c r="D593" s="80" t="s">
        <v>211</v>
      </c>
      <c r="E593" s="83">
        <v>61321</v>
      </c>
      <c r="F593" s="105"/>
      <c r="G593" s="80" t="s">
        <v>59</v>
      </c>
    </row>
    <row r="594" spans="1:7" ht="15.75" x14ac:dyDescent="0.25">
      <c r="A594" s="79" t="s">
        <v>1166</v>
      </c>
      <c r="B594" s="79" t="s">
        <v>6007</v>
      </c>
      <c r="C594" s="80" t="s">
        <v>195</v>
      </c>
      <c r="D594" s="80" t="s">
        <v>535</v>
      </c>
      <c r="E594" s="124">
        <v>61246.06</v>
      </c>
      <c r="F594" s="105"/>
      <c r="G594" s="80" t="s">
        <v>59</v>
      </c>
    </row>
    <row r="595" spans="1:7" ht="15.75" x14ac:dyDescent="0.25">
      <c r="A595" s="79" t="s">
        <v>1323</v>
      </c>
      <c r="B595" s="79" t="s">
        <v>1324</v>
      </c>
      <c r="C595" s="80" t="s">
        <v>6041</v>
      </c>
      <c r="D595" s="80" t="s">
        <v>1326</v>
      </c>
      <c r="E595" s="83">
        <v>61127.360000000001</v>
      </c>
      <c r="F595" s="105"/>
      <c r="G595" s="80" t="s">
        <v>14</v>
      </c>
    </row>
    <row r="596" spans="1:7" ht="15.75" x14ac:dyDescent="0.25">
      <c r="A596" s="79" t="s">
        <v>820</v>
      </c>
      <c r="B596" s="79" t="s">
        <v>6022</v>
      </c>
      <c r="C596" s="80" t="s">
        <v>195</v>
      </c>
      <c r="D596" s="80" t="s">
        <v>385</v>
      </c>
      <c r="E596" s="124">
        <v>61125</v>
      </c>
      <c r="F596" s="105"/>
      <c r="G596" s="80" t="s">
        <v>59</v>
      </c>
    </row>
    <row r="597" spans="1:7" ht="15.75" x14ac:dyDescent="0.25">
      <c r="A597" s="86" t="s">
        <v>295</v>
      </c>
      <c r="B597" s="86" t="s">
        <v>667</v>
      </c>
      <c r="C597" s="76" t="s">
        <v>195</v>
      </c>
      <c r="D597" s="76" t="s">
        <v>93</v>
      </c>
      <c r="E597" s="129">
        <v>61056.88</v>
      </c>
      <c r="F597" s="104"/>
      <c r="G597" s="76" t="s">
        <v>59</v>
      </c>
    </row>
    <row r="598" spans="1:7" ht="15.75" x14ac:dyDescent="0.25">
      <c r="A598" s="79" t="s">
        <v>1013</v>
      </c>
      <c r="B598" s="79" t="s">
        <v>6045</v>
      </c>
      <c r="C598" s="80" t="s">
        <v>2746</v>
      </c>
      <c r="D598" s="80" t="s">
        <v>547</v>
      </c>
      <c r="E598" s="124">
        <v>61000</v>
      </c>
      <c r="F598" s="105"/>
      <c r="G598" s="80" t="s">
        <v>14</v>
      </c>
    </row>
    <row r="599" spans="1:7" ht="15.75" x14ac:dyDescent="0.25">
      <c r="A599" s="79" t="s">
        <v>1169</v>
      </c>
      <c r="B599" s="79" t="s">
        <v>6024</v>
      </c>
      <c r="C599" s="80" t="s">
        <v>195</v>
      </c>
      <c r="D599" s="80" t="s">
        <v>93</v>
      </c>
      <c r="E599" s="83">
        <v>60984.85</v>
      </c>
      <c r="F599" s="105"/>
      <c r="G599" s="80" t="s">
        <v>59</v>
      </c>
    </row>
    <row r="600" spans="1:7" ht="15.75" x14ac:dyDescent="0.25">
      <c r="A600" s="79" t="s">
        <v>802</v>
      </c>
      <c r="B600" s="79" t="s">
        <v>5999</v>
      </c>
      <c r="C600" s="80" t="s">
        <v>195</v>
      </c>
      <c r="D600" s="80" t="s">
        <v>221</v>
      </c>
      <c r="E600" s="83">
        <v>60957</v>
      </c>
      <c r="F600" s="105"/>
      <c r="G600" s="80" t="s">
        <v>59</v>
      </c>
    </row>
    <row r="601" spans="1:7" ht="15.75" x14ac:dyDescent="0.25">
      <c r="A601" s="79" t="s">
        <v>1097</v>
      </c>
      <c r="B601" s="79" t="s">
        <v>6043</v>
      </c>
      <c r="C601" s="80" t="s">
        <v>195</v>
      </c>
      <c r="D601" s="80" t="s">
        <v>211</v>
      </c>
      <c r="E601" s="83">
        <v>60941.9</v>
      </c>
      <c r="F601" s="105"/>
      <c r="G601" s="80" t="s">
        <v>59</v>
      </c>
    </row>
    <row r="602" spans="1:7" ht="15.75" x14ac:dyDescent="0.25">
      <c r="A602" s="79" t="s">
        <v>6047</v>
      </c>
      <c r="B602" s="79" t="s">
        <v>5539</v>
      </c>
      <c r="C602" s="80" t="s">
        <v>6048</v>
      </c>
      <c r="D602" s="80" t="s">
        <v>5573</v>
      </c>
      <c r="E602" s="124">
        <v>60900</v>
      </c>
      <c r="F602" s="105"/>
      <c r="G602" s="80" t="s">
        <v>14</v>
      </c>
    </row>
    <row r="603" spans="1:7" ht="15.75" x14ac:dyDescent="0.25">
      <c r="A603" s="79" t="s">
        <v>1024</v>
      </c>
      <c r="B603" s="79" t="s">
        <v>1029</v>
      </c>
      <c r="C603" s="80" t="s">
        <v>201</v>
      </c>
      <c r="D603" s="80" t="s">
        <v>2582</v>
      </c>
      <c r="E603" s="83">
        <v>60900</v>
      </c>
      <c r="F603" s="105"/>
      <c r="G603" s="80" t="s">
        <v>59</v>
      </c>
    </row>
    <row r="604" spans="1:7" ht="15.75" x14ac:dyDescent="0.25">
      <c r="A604" s="79" t="s">
        <v>7096</v>
      </c>
      <c r="B604" s="79" t="s">
        <v>7097</v>
      </c>
      <c r="C604" s="80" t="s">
        <v>7098</v>
      </c>
      <c r="D604" s="80" t="s">
        <v>5365</v>
      </c>
      <c r="E604" s="124">
        <v>60900</v>
      </c>
      <c r="F604" s="105"/>
      <c r="G604" s="80" t="s">
        <v>14</v>
      </c>
    </row>
    <row r="605" spans="1:7" ht="15.75" x14ac:dyDescent="0.25">
      <c r="A605" s="79" t="s">
        <v>6049</v>
      </c>
      <c r="B605" s="79" t="s">
        <v>6050</v>
      </c>
      <c r="C605" s="80" t="s">
        <v>798</v>
      </c>
      <c r="D605" s="80" t="s">
        <v>53</v>
      </c>
      <c r="E605" s="83">
        <v>60900</v>
      </c>
      <c r="F605" s="105"/>
      <c r="G605" s="80" t="s">
        <v>14</v>
      </c>
    </row>
    <row r="606" spans="1:7" ht="15.75" x14ac:dyDescent="0.25">
      <c r="A606" s="79" t="s">
        <v>2778</v>
      </c>
      <c r="B606" s="79" t="s">
        <v>6052</v>
      </c>
      <c r="C606" s="80" t="s">
        <v>6053</v>
      </c>
      <c r="D606" s="80" t="s">
        <v>505</v>
      </c>
      <c r="E606" s="124">
        <v>60830</v>
      </c>
      <c r="F606" s="105"/>
      <c r="G606" s="80" t="s">
        <v>14</v>
      </c>
    </row>
    <row r="607" spans="1:7" ht="15.75" x14ac:dyDescent="0.25">
      <c r="A607" s="79" t="s">
        <v>3975</v>
      </c>
      <c r="B607" s="79" t="s">
        <v>6002</v>
      </c>
      <c r="C607" s="80" t="s">
        <v>195</v>
      </c>
      <c r="D607" s="80" t="s">
        <v>221</v>
      </c>
      <c r="E607" s="83">
        <v>60758</v>
      </c>
      <c r="F607" s="105"/>
      <c r="G607" s="80" t="s">
        <v>59</v>
      </c>
    </row>
    <row r="608" spans="1:7" ht="15.75" x14ac:dyDescent="0.25">
      <c r="A608" s="79" t="s">
        <v>7099</v>
      </c>
      <c r="B608" s="79" t="s">
        <v>7100</v>
      </c>
      <c r="C608" s="80" t="s">
        <v>1027</v>
      </c>
      <c r="D608" s="80" t="s">
        <v>53</v>
      </c>
      <c r="E608" s="83">
        <v>60721</v>
      </c>
      <c r="F608" s="105"/>
      <c r="G608" s="80" t="s">
        <v>14</v>
      </c>
    </row>
    <row r="609" spans="1:7" ht="15.75" x14ac:dyDescent="0.25">
      <c r="A609" s="86" t="s">
        <v>4929</v>
      </c>
      <c r="B609" s="86" t="s">
        <v>6039</v>
      </c>
      <c r="C609" s="76" t="s">
        <v>195</v>
      </c>
      <c r="D609" s="76" t="s">
        <v>385</v>
      </c>
      <c r="E609" s="129">
        <v>60580</v>
      </c>
      <c r="F609" s="104"/>
      <c r="G609" s="76" t="s">
        <v>59</v>
      </c>
    </row>
    <row r="610" spans="1:7" ht="15.75" x14ac:dyDescent="0.25">
      <c r="A610" s="79" t="s">
        <v>1496</v>
      </c>
      <c r="B610" s="79" t="s">
        <v>4346</v>
      </c>
      <c r="C610" s="80" t="s">
        <v>6062</v>
      </c>
      <c r="D610" s="80" t="s">
        <v>658</v>
      </c>
      <c r="E610" s="83">
        <v>60478</v>
      </c>
      <c r="F610" s="105"/>
      <c r="G610" s="80" t="s">
        <v>14</v>
      </c>
    </row>
    <row r="611" spans="1:7" ht="15.75" x14ac:dyDescent="0.25">
      <c r="A611" s="86" t="s">
        <v>859</v>
      </c>
      <c r="B611" s="86" t="s">
        <v>7101</v>
      </c>
      <c r="C611" s="76" t="s">
        <v>195</v>
      </c>
      <c r="D611" s="76" t="s">
        <v>189</v>
      </c>
      <c r="E611" s="125">
        <v>60428.959999999999</v>
      </c>
      <c r="F611" s="131">
        <v>1000</v>
      </c>
      <c r="G611" s="76" t="s">
        <v>59</v>
      </c>
    </row>
    <row r="612" spans="1:7" ht="15.75" x14ac:dyDescent="0.25">
      <c r="A612" s="79" t="s">
        <v>890</v>
      </c>
      <c r="B612" s="79" t="s">
        <v>6034</v>
      </c>
      <c r="C612" s="80" t="s">
        <v>7102</v>
      </c>
      <c r="D612" s="80" t="s">
        <v>497</v>
      </c>
      <c r="E612" s="83">
        <v>60400.43</v>
      </c>
      <c r="F612" s="130">
        <v>3000</v>
      </c>
      <c r="G612" s="80" t="s">
        <v>59</v>
      </c>
    </row>
    <row r="613" spans="1:7" ht="15.75" x14ac:dyDescent="0.25">
      <c r="A613" s="86" t="s">
        <v>912</v>
      </c>
      <c r="B613" s="86" t="s">
        <v>5358</v>
      </c>
      <c r="C613" s="76" t="s">
        <v>913</v>
      </c>
      <c r="D613" s="76" t="s">
        <v>120</v>
      </c>
      <c r="E613" s="129">
        <v>60377</v>
      </c>
      <c r="F613" s="104"/>
      <c r="G613" s="76" t="s">
        <v>14</v>
      </c>
    </row>
    <row r="614" spans="1:7" ht="15.75" x14ac:dyDescent="0.25">
      <c r="A614" s="79" t="s">
        <v>756</v>
      </c>
      <c r="B614" s="79" t="s">
        <v>5921</v>
      </c>
      <c r="C614" s="80" t="s">
        <v>201</v>
      </c>
      <c r="D614" s="80" t="s">
        <v>57</v>
      </c>
      <c r="E614" s="124">
        <v>60341</v>
      </c>
      <c r="F614" s="105"/>
      <c r="G614" s="80" t="s">
        <v>59</v>
      </c>
    </row>
    <row r="615" spans="1:7" ht="15.75" x14ac:dyDescent="0.25">
      <c r="A615" s="79" t="s">
        <v>513</v>
      </c>
      <c r="B615" s="79" t="s">
        <v>6027</v>
      </c>
      <c r="C615" s="80" t="s">
        <v>6028</v>
      </c>
      <c r="D615" s="80" t="s">
        <v>120</v>
      </c>
      <c r="E615" s="83">
        <v>60334</v>
      </c>
      <c r="F615" s="105"/>
      <c r="G615" s="80" t="s">
        <v>14</v>
      </c>
    </row>
    <row r="616" spans="1:7" ht="15.75" x14ac:dyDescent="0.25">
      <c r="A616" s="79" t="s">
        <v>1131</v>
      </c>
      <c r="B616" s="79" t="s">
        <v>6030</v>
      </c>
      <c r="C616" s="80" t="s">
        <v>195</v>
      </c>
      <c r="D616" s="80" t="s">
        <v>93</v>
      </c>
      <c r="E616" s="83">
        <v>60333</v>
      </c>
      <c r="F616" s="105"/>
      <c r="G616" s="80" t="s">
        <v>59</v>
      </c>
    </row>
    <row r="617" spans="1:7" ht="15.75" x14ac:dyDescent="0.25">
      <c r="A617" s="79" t="s">
        <v>673</v>
      </c>
      <c r="B617" s="79" t="s">
        <v>5510</v>
      </c>
      <c r="C617" s="80" t="s">
        <v>195</v>
      </c>
      <c r="D617" s="80" t="s">
        <v>2582</v>
      </c>
      <c r="E617" s="124">
        <v>60148</v>
      </c>
      <c r="F617" s="105"/>
      <c r="G617" s="80" t="s">
        <v>59</v>
      </c>
    </row>
    <row r="618" spans="1:7" ht="15.75" x14ac:dyDescent="0.25">
      <c r="A618" s="79" t="s">
        <v>7103</v>
      </c>
      <c r="B618" s="79" t="s">
        <v>7104</v>
      </c>
      <c r="C618" s="80" t="s">
        <v>195</v>
      </c>
      <c r="D618" s="80" t="s">
        <v>385</v>
      </c>
      <c r="E618" s="83">
        <v>60139</v>
      </c>
      <c r="F618" s="105"/>
      <c r="G618" s="80" t="s">
        <v>59</v>
      </c>
    </row>
    <row r="619" spans="1:7" ht="15.75" x14ac:dyDescent="0.25">
      <c r="A619" s="79" t="s">
        <v>406</v>
      </c>
      <c r="B619" s="79" t="s">
        <v>7105</v>
      </c>
      <c r="C619" s="80" t="s">
        <v>7106</v>
      </c>
      <c r="D619" s="80" t="s">
        <v>4652</v>
      </c>
      <c r="E619" s="83">
        <v>60135.71</v>
      </c>
      <c r="F619" s="130">
        <v>4000</v>
      </c>
      <c r="G619" s="80" t="s">
        <v>14</v>
      </c>
    </row>
    <row r="620" spans="1:7" ht="15.75" x14ac:dyDescent="0.25">
      <c r="A620" s="79" t="s">
        <v>1240</v>
      </c>
      <c r="B620" s="79" t="s">
        <v>6046</v>
      </c>
      <c r="C620" s="80" t="s">
        <v>195</v>
      </c>
      <c r="D620" s="80" t="s">
        <v>508</v>
      </c>
      <c r="E620" s="83">
        <v>60058.78</v>
      </c>
      <c r="F620" s="105"/>
      <c r="G620" s="80" t="s">
        <v>59</v>
      </c>
    </row>
    <row r="621" spans="1:7" ht="15.75" x14ac:dyDescent="0.25">
      <c r="A621" s="79" t="s">
        <v>976</v>
      </c>
      <c r="B621" s="79" t="s">
        <v>977</v>
      </c>
      <c r="C621" s="80" t="s">
        <v>201</v>
      </c>
      <c r="D621" s="80" t="s">
        <v>6899</v>
      </c>
      <c r="E621" s="83">
        <v>60054.57</v>
      </c>
      <c r="F621" s="105"/>
      <c r="G621" s="80" t="s">
        <v>59</v>
      </c>
    </row>
    <row r="622" spans="1:7" ht="15.75" x14ac:dyDescent="0.25">
      <c r="A622" s="79" t="s">
        <v>5750</v>
      </c>
      <c r="B622" s="79" t="s">
        <v>5762</v>
      </c>
      <c r="C622" s="80" t="s">
        <v>195</v>
      </c>
      <c r="D622" s="80" t="s">
        <v>607</v>
      </c>
      <c r="E622" s="124">
        <v>60017.04</v>
      </c>
      <c r="F622" s="105"/>
      <c r="G622" s="80" t="s">
        <v>59</v>
      </c>
    </row>
    <row r="623" spans="1:7" ht="15.75" x14ac:dyDescent="0.25">
      <c r="A623" s="79" t="s">
        <v>6073</v>
      </c>
      <c r="B623" s="79" t="s">
        <v>7107</v>
      </c>
      <c r="C623" s="80" t="s">
        <v>6075</v>
      </c>
      <c r="D623" s="80" t="s">
        <v>240</v>
      </c>
      <c r="E623" s="124">
        <v>60000</v>
      </c>
      <c r="F623" s="105"/>
      <c r="G623" s="80" t="s">
        <v>14</v>
      </c>
    </row>
    <row r="624" spans="1:7" ht="15.75" x14ac:dyDescent="0.25">
      <c r="A624" s="79" t="s">
        <v>7108</v>
      </c>
      <c r="B624" s="79" t="s">
        <v>5458</v>
      </c>
      <c r="C624" s="80" t="s">
        <v>1915</v>
      </c>
      <c r="D624" s="80" t="s">
        <v>812</v>
      </c>
      <c r="E624" s="83">
        <v>60000</v>
      </c>
      <c r="F624" s="105"/>
      <c r="G624" s="80" t="s">
        <v>14</v>
      </c>
    </row>
    <row r="625" spans="1:7" ht="15.75" x14ac:dyDescent="0.25">
      <c r="A625" s="79" t="s">
        <v>1614</v>
      </c>
      <c r="B625" s="79" t="s">
        <v>7109</v>
      </c>
      <c r="C625" s="80" t="s">
        <v>6077</v>
      </c>
      <c r="D625" s="80" t="s">
        <v>547</v>
      </c>
      <c r="E625" s="124">
        <v>60000</v>
      </c>
      <c r="F625" s="105"/>
      <c r="G625" s="80" t="s">
        <v>14</v>
      </c>
    </row>
    <row r="626" spans="1:7" ht="15.75" x14ac:dyDescent="0.25">
      <c r="A626" s="79" t="s">
        <v>3656</v>
      </c>
      <c r="B626" s="79" t="s">
        <v>7110</v>
      </c>
      <c r="C626" s="80" t="s">
        <v>7111</v>
      </c>
      <c r="D626" s="80" t="s">
        <v>505</v>
      </c>
      <c r="E626" s="83">
        <v>59988</v>
      </c>
      <c r="F626" s="105"/>
      <c r="G626" s="80" t="s">
        <v>14</v>
      </c>
    </row>
    <row r="627" spans="1:7" ht="15.75" x14ac:dyDescent="0.25">
      <c r="A627" s="79" t="s">
        <v>1138</v>
      </c>
      <c r="B627" s="79" t="s">
        <v>6067</v>
      </c>
      <c r="C627" s="80" t="s">
        <v>195</v>
      </c>
      <c r="D627" s="80" t="s">
        <v>392</v>
      </c>
      <c r="E627" s="83">
        <v>59987</v>
      </c>
      <c r="F627" s="105"/>
      <c r="G627" s="80" t="s">
        <v>59</v>
      </c>
    </row>
    <row r="628" spans="1:7" ht="15.75" x14ac:dyDescent="0.25">
      <c r="A628" s="79" t="s">
        <v>3922</v>
      </c>
      <c r="B628" s="79" t="s">
        <v>6058</v>
      </c>
      <c r="C628" s="80" t="s">
        <v>201</v>
      </c>
      <c r="D628" s="80" t="s">
        <v>93</v>
      </c>
      <c r="E628" s="83">
        <v>59982.400000000001</v>
      </c>
      <c r="F628" s="105"/>
      <c r="G628" s="80" t="s">
        <v>59</v>
      </c>
    </row>
    <row r="629" spans="1:7" ht="15.75" x14ac:dyDescent="0.25">
      <c r="A629" s="79" t="s">
        <v>1262</v>
      </c>
      <c r="B629" s="79" t="s">
        <v>5510</v>
      </c>
      <c r="C629" s="80" t="s">
        <v>6054</v>
      </c>
      <c r="D629" s="80" t="s">
        <v>1322</v>
      </c>
      <c r="E629" s="124">
        <v>59948.15</v>
      </c>
      <c r="F629" s="130">
        <v>2000</v>
      </c>
      <c r="G629" s="80" t="s">
        <v>59</v>
      </c>
    </row>
    <row r="630" spans="1:7" ht="15.75" x14ac:dyDescent="0.25">
      <c r="A630" s="79" t="s">
        <v>840</v>
      </c>
      <c r="B630" s="79" t="s">
        <v>6021</v>
      </c>
      <c r="C630" s="80" t="s">
        <v>195</v>
      </c>
      <c r="D630" s="80" t="s">
        <v>2582</v>
      </c>
      <c r="E630" s="124">
        <v>59872</v>
      </c>
      <c r="F630" s="105"/>
      <c r="G630" s="80" t="s">
        <v>59</v>
      </c>
    </row>
    <row r="631" spans="1:7" ht="15.75" x14ac:dyDescent="0.25">
      <c r="A631" s="79" t="s">
        <v>815</v>
      </c>
      <c r="B631" s="79" t="s">
        <v>816</v>
      </c>
      <c r="C631" s="80" t="s">
        <v>195</v>
      </c>
      <c r="D631" s="80" t="s">
        <v>450</v>
      </c>
      <c r="E631" s="83">
        <v>59855</v>
      </c>
      <c r="F631" s="105"/>
      <c r="G631" s="80" t="s">
        <v>59</v>
      </c>
    </row>
    <row r="632" spans="1:7" ht="15.75" x14ac:dyDescent="0.25">
      <c r="A632" s="79" t="s">
        <v>7112</v>
      </c>
      <c r="B632" s="79" t="s">
        <v>7113</v>
      </c>
      <c r="C632" s="80" t="s">
        <v>1234</v>
      </c>
      <c r="D632" s="80" t="s">
        <v>141</v>
      </c>
      <c r="E632" s="83">
        <v>59799.74</v>
      </c>
      <c r="F632" s="105"/>
      <c r="G632" s="80" t="s">
        <v>14</v>
      </c>
    </row>
    <row r="633" spans="1:7" ht="15.75" x14ac:dyDescent="0.25">
      <c r="A633" s="79" t="s">
        <v>895</v>
      </c>
      <c r="B633" s="79" t="s">
        <v>6038</v>
      </c>
      <c r="C633" s="80" t="s">
        <v>195</v>
      </c>
      <c r="D633" s="80" t="s">
        <v>2582</v>
      </c>
      <c r="E633" s="83">
        <v>59789</v>
      </c>
      <c r="F633" s="105"/>
      <c r="G633" s="80" t="s">
        <v>59</v>
      </c>
    </row>
    <row r="634" spans="1:7" ht="15.75" x14ac:dyDescent="0.25">
      <c r="A634" s="79" t="s">
        <v>1161</v>
      </c>
      <c r="B634" s="79" t="s">
        <v>6040</v>
      </c>
      <c r="C634" s="80" t="s">
        <v>195</v>
      </c>
      <c r="D634" s="80" t="s">
        <v>2582</v>
      </c>
      <c r="E634" s="83">
        <v>59780</v>
      </c>
      <c r="F634" s="105"/>
      <c r="G634" s="80" t="s">
        <v>59</v>
      </c>
    </row>
    <row r="635" spans="1:7" ht="15.75" x14ac:dyDescent="0.25">
      <c r="A635" s="79" t="s">
        <v>917</v>
      </c>
      <c r="B635" s="79" t="s">
        <v>6055</v>
      </c>
      <c r="C635" s="80" t="s">
        <v>195</v>
      </c>
      <c r="D635" s="80" t="s">
        <v>535</v>
      </c>
      <c r="E635" s="124">
        <v>59751</v>
      </c>
      <c r="F635" s="105"/>
      <c r="G635" s="80" t="s">
        <v>59</v>
      </c>
    </row>
    <row r="636" spans="1:7" ht="15.75" x14ac:dyDescent="0.25">
      <c r="A636" s="79" t="s">
        <v>1078</v>
      </c>
      <c r="B636" s="79" t="s">
        <v>6084</v>
      </c>
      <c r="C636" s="80" t="s">
        <v>195</v>
      </c>
      <c r="D636" s="80" t="s">
        <v>392</v>
      </c>
      <c r="E636" s="83">
        <v>59741.7</v>
      </c>
      <c r="F636" s="105"/>
      <c r="G636" s="80" t="s">
        <v>59</v>
      </c>
    </row>
    <row r="637" spans="1:7" ht="15.75" x14ac:dyDescent="0.25">
      <c r="A637" s="79" t="s">
        <v>1411</v>
      </c>
      <c r="B637" s="79" t="s">
        <v>5726</v>
      </c>
      <c r="C637" s="80" t="s">
        <v>1412</v>
      </c>
      <c r="D637" s="80" t="s">
        <v>141</v>
      </c>
      <c r="E637" s="83">
        <v>59709.41</v>
      </c>
      <c r="F637" s="105"/>
      <c r="G637" s="80" t="s">
        <v>14</v>
      </c>
    </row>
    <row r="638" spans="1:7" ht="15.75" x14ac:dyDescent="0.25">
      <c r="A638" s="79" t="s">
        <v>949</v>
      </c>
      <c r="B638" s="79" t="s">
        <v>6051</v>
      </c>
      <c r="C638" s="80" t="s">
        <v>195</v>
      </c>
      <c r="D638" s="80" t="s">
        <v>189</v>
      </c>
      <c r="E638" s="124">
        <v>59675.07</v>
      </c>
      <c r="F638" s="105"/>
      <c r="G638" s="80" t="s">
        <v>59</v>
      </c>
    </row>
    <row r="639" spans="1:7" ht="15.75" x14ac:dyDescent="0.25">
      <c r="A639" s="79" t="s">
        <v>1176</v>
      </c>
      <c r="B639" s="79" t="s">
        <v>6061</v>
      </c>
      <c r="C639" s="80" t="s">
        <v>195</v>
      </c>
      <c r="D639" s="80" t="s">
        <v>501</v>
      </c>
      <c r="E639" s="83">
        <v>59646.02</v>
      </c>
      <c r="F639" s="105"/>
      <c r="G639" s="80" t="s">
        <v>59</v>
      </c>
    </row>
    <row r="640" spans="1:7" ht="15.75" x14ac:dyDescent="0.25">
      <c r="A640" s="79" t="s">
        <v>4349</v>
      </c>
      <c r="B640" s="79" t="s">
        <v>6064</v>
      </c>
      <c r="C640" s="80" t="s">
        <v>6065</v>
      </c>
      <c r="D640" s="80" t="s">
        <v>1050</v>
      </c>
      <c r="E640" s="83">
        <v>59624.13</v>
      </c>
      <c r="F640" s="105"/>
      <c r="G640" s="80" t="s">
        <v>14</v>
      </c>
    </row>
    <row r="641" spans="1:7" ht="15.75" x14ac:dyDescent="0.25">
      <c r="A641" s="79" t="s">
        <v>2784</v>
      </c>
      <c r="B641" s="79" t="s">
        <v>6086</v>
      </c>
      <c r="C641" s="80" t="s">
        <v>2785</v>
      </c>
      <c r="D641" s="80" t="s">
        <v>53</v>
      </c>
      <c r="E641" s="83">
        <v>59614</v>
      </c>
      <c r="F641" s="105"/>
      <c r="G641" s="80" t="s">
        <v>14</v>
      </c>
    </row>
    <row r="642" spans="1:7" ht="15.75" x14ac:dyDescent="0.25">
      <c r="A642" s="79" t="s">
        <v>3623</v>
      </c>
      <c r="B642" s="79" t="s">
        <v>6087</v>
      </c>
      <c r="C642" s="80" t="s">
        <v>1551</v>
      </c>
      <c r="D642" s="80" t="s">
        <v>5365</v>
      </c>
      <c r="E642" s="83">
        <v>59590.65</v>
      </c>
      <c r="F642" s="105"/>
      <c r="G642" s="80" t="s">
        <v>14</v>
      </c>
    </row>
    <row r="643" spans="1:7" ht="15.75" x14ac:dyDescent="0.25">
      <c r="A643" s="79" t="s">
        <v>1452</v>
      </c>
      <c r="B643" s="79" t="s">
        <v>6088</v>
      </c>
      <c r="C643" s="80" t="s">
        <v>3608</v>
      </c>
      <c r="D643" s="80" t="s">
        <v>706</v>
      </c>
      <c r="E643" s="124">
        <v>59545.99</v>
      </c>
      <c r="F643" s="105"/>
      <c r="G643" s="80" t="s">
        <v>14</v>
      </c>
    </row>
    <row r="644" spans="1:7" ht="15.75" x14ac:dyDescent="0.25">
      <c r="A644" s="79" t="s">
        <v>315</v>
      </c>
      <c r="B644" s="79" t="s">
        <v>6089</v>
      </c>
      <c r="C644" s="80" t="s">
        <v>6090</v>
      </c>
      <c r="D644" s="80" t="s">
        <v>20</v>
      </c>
      <c r="E644" s="124">
        <v>59471</v>
      </c>
      <c r="F644" s="105"/>
      <c r="G644" s="80" t="s">
        <v>14</v>
      </c>
    </row>
    <row r="645" spans="1:7" ht="15.75" x14ac:dyDescent="0.25">
      <c r="A645" s="79" t="s">
        <v>1079</v>
      </c>
      <c r="B645" s="79" t="s">
        <v>1080</v>
      </c>
      <c r="C645" s="80" t="s">
        <v>1081</v>
      </c>
      <c r="D645" s="80" t="s">
        <v>7114</v>
      </c>
      <c r="E645" s="124">
        <v>59463</v>
      </c>
      <c r="F645" s="105"/>
      <c r="G645" s="80" t="s">
        <v>59</v>
      </c>
    </row>
    <row r="646" spans="1:7" ht="15.75" x14ac:dyDescent="0.25">
      <c r="A646" s="86" t="s">
        <v>2744</v>
      </c>
      <c r="B646" s="86" t="s">
        <v>6036</v>
      </c>
      <c r="C646" s="76" t="s">
        <v>195</v>
      </c>
      <c r="D646" s="76" t="s">
        <v>221</v>
      </c>
      <c r="E646" s="129">
        <v>59441</v>
      </c>
      <c r="F646" s="104"/>
      <c r="G646" s="76" t="s">
        <v>59</v>
      </c>
    </row>
    <row r="647" spans="1:7" ht="15.75" x14ac:dyDescent="0.25">
      <c r="A647" s="79" t="s">
        <v>1164</v>
      </c>
      <c r="B647" s="79" t="s">
        <v>6072</v>
      </c>
      <c r="C647" s="80" t="s">
        <v>195</v>
      </c>
      <c r="D647" s="80" t="s">
        <v>93</v>
      </c>
      <c r="E647" s="124">
        <v>59433</v>
      </c>
      <c r="F647" s="105"/>
      <c r="G647" s="80" t="s">
        <v>59</v>
      </c>
    </row>
    <row r="648" spans="1:7" ht="15.75" x14ac:dyDescent="0.25">
      <c r="A648" s="79" t="s">
        <v>1568</v>
      </c>
      <c r="B648" s="79" t="s">
        <v>6091</v>
      </c>
      <c r="C648" s="80" t="s">
        <v>1569</v>
      </c>
      <c r="D648" s="80" t="s">
        <v>53</v>
      </c>
      <c r="E648" s="83">
        <v>59426</v>
      </c>
      <c r="F648" s="105"/>
      <c r="G648" s="80" t="s">
        <v>14</v>
      </c>
    </row>
    <row r="649" spans="1:7" ht="15.75" x14ac:dyDescent="0.25">
      <c r="A649" s="79" t="s">
        <v>2700</v>
      </c>
      <c r="B649" s="79" t="s">
        <v>7115</v>
      </c>
      <c r="C649" s="80" t="s">
        <v>7116</v>
      </c>
      <c r="D649" s="80" t="s">
        <v>570</v>
      </c>
      <c r="E649" s="83">
        <v>59400</v>
      </c>
      <c r="F649" s="105"/>
      <c r="G649" s="80" t="s">
        <v>14</v>
      </c>
    </row>
    <row r="650" spans="1:7" ht="15.75" x14ac:dyDescent="0.25">
      <c r="A650" s="79" t="s">
        <v>1075</v>
      </c>
      <c r="B650" s="79" t="s">
        <v>6044</v>
      </c>
      <c r="C650" s="80" t="s">
        <v>195</v>
      </c>
      <c r="D650" s="80" t="s">
        <v>3880</v>
      </c>
      <c r="E650" s="83">
        <v>59389</v>
      </c>
      <c r="F650" s="105"/>
      <c r="G650" s="80" t="s">
        <v>59</v>
      </c>
    </row>
    <row r="651" spans="1:7" ht="15.75" x14ac:dyDescent="0.25">
      <c r="A651" s="79" t="s">
        <v>1257</v>
      </c>
      <c r="B651" s="79" t="s">
        <v>5403</v>
      </c>
      <c r="C651" s="80" t="s">
        <v>195</v>
      </c>
      <c r="D651" s="80" t="s">
        <v>463</v>
      </c>
      <c r="E651" s="83">
        <v>59381.120000000003</v>
      </c>
      <c r="F651" s="105"/>
      <c r="G651" s="80" t="s">
        <v>59</v>
      </c>
    </row>
    <row r="652" spans="1:7" ht="15.75" x14ac:dyDescent="0.25">
      <c r="A652" s="79" t="s">
        <v>885</v>
      </c>
      <c r="B652" s="79" t="s">
        <v>5370</v>
      </c>
      <c r="C652" s="80" t="s">
        <v>7117</v>
      </c>
      <c r="D652" s="80" t="s">
        <v>658</v>
      </c>
      <c r="E652" s="83">
        <v>59302</v>
      </c>
      <c r="F652" s="105"/>
      <c r="G652" s="80" t="s">
        <v>14</v>
      </c>
    </row>
    <row r="653" spans="1:7" ht="15.75" x14ac:dyDescent="0.25">
      <c r="A653" s="79" t="s">
        <v>7118</v>
      </c>
      <c r="B653" s="79" t="s">
        <v>7119</v>
      </c>
      <c r="C653" s="80" t="s">
        <v>7120</v>
      </c>
      <c r="D653" s="80" t="s">
        <v>4441</v>
      </c>
      <c r="E653" s="124">
        <v>59245.55</v>
      </c>
      <c r="F653" s="105"/>
      <c r="G653" s="80" t="s">
        <v>14</v>
      </c>
    </row>
    <row r="654" spans="1:7" ht="15.75" x14ac:dyDescent="0.25">
      <c r="A654" s="79" t="s">
        <v>4946</v>
      </c>
      <c r="B654" s="79" t="s">
        <v>6071</v>
      </c>
      <c r="C654" s="80" t="s">
        <v>195</v>
      </c>
      <c r="D654" s="80" t="s">
        <v>501</v>
      </c>
      <c r="E654" s="83">
        <v>59171</v>
      </c>
      <c r="F654" s="105"/>
      <c r="G654" s="80" t="s">
        <v>59</v>
      </c>
    </row>
    <row r="655" spans="1:7" ht="15.75" x14ac:dyDescent="0.25">
      <c r="A655" s="79" t="s">
        <v>880</v>
      </c>
      <c r="B655" s="79" t="s">
        <v>881</v>
      </c>
      <c r="C655" s="80" t="s">
        <v>195</v>
      </c>
      <c r="D655" s="80" t="s">
        <v>189</v>
      </c>
      <c r="E655" s="83">
        <v>59157.22</v>
      </c>
      <c r="F655" s="105"/>
      <c r="G655" s="80" t="s">
        <v>59</v>
      </c>
    </row>
    <row r="656" spans="1:7" ht="15.75" x14ac:dyDescent="0.25">
      <c r="A656" s="79" t="s">
        <v>1891</v>
      </c>
      <c r="B656" s="79" t="s">
        <v>6099</v>
      </c>
      <c r="C656" s="80" t="s">
        <v>6100</v>
      </c>
      <c r="D656" s="80" t="s">
        <v>5365</v>
      </c>
      <c r="E656" s="124">
        <v>59147.1</v>
      </c>
      <c r="F656" s="105"/>
      <c r="G656" s="80" t="s">
        <v>14</v>
      </c>
    </row>
    <row r="657" spans="1:7" ht="15.75" x14ac:dyDescent="0.25">
      <c r="A657" s="79" t="s">
        <v>1248</v>
      </c>
      <c r="B657" s="79" t="s">
        <v>6068</v>
      </c>
      <c r="C657" s="80" t="s">
        <v>195</v>
      </c>
      <c r="D657" s="80" t="s">
        <v>535</v>
      </c>
      <c r="E657" s="83">
        <v>59107.76</v>
      </c>
      <c r="F657" s="105"/>
      <c r="G657" s="80" t="s">
        <v>59</v>
      </c>
    </row>
    <row r="658" spans="1:7" ht="15.75" x14ac:dyDescent="0.25">
      <c r="A658" s="79" t="s">
        <v>1109</v>
      </c>
      <c r="B658" s="79" t="s">
        <v>6066</v>
      </c>
      <c r="C658" s="80" t="s">
        <v>195</v>
      </c>
      <c r="D658" s="80" t="s">
        <v>270</v>
      </c>
      <c r="E658" s="83">
        <v>59092</v>
      </c>
      <c r="F658" s="105"/>
      <c r="G658" s="80" t="s">
        <v>59</v>
      </c>
    </row>
    <row r="659" spans="1:7" ht="15.75" x14ac:dyDescent="0.25">
      <c r="A659" s="79" t="s">
        <v>856</v>
      </c>
      <c r="B659" s="79" t="s">
        <v>7121</v>
      </c>
      <c r="C659" s="80" t="s">
        <v>7122</v>
      </c>
      <c r="D659" s="80" t="s">
        <v>80</v>
      </c>
      <c r="E659" s="83">
        <v>59067.93</v>
      </c>
      <c r="F659" s="105"/>
      <c r="G659" s="80" t="s">
        <v>14</v>
      </c>
    </row>
    <row r="660" spans="1:7" ht="15.75" x14ac:dyDescent="0.25">
      <c r="A660" s="86" t="s">
        <v>533</v>
      </c>
      <c r="B660" s="86" t="s">
        <v>6070</v>
      </c>
      <c r="C660" s="76" t="s">
        <v>195</v>
      </c>
      <c r="D660" s="76" t="s">
        <v>535</v>
      </c>
      <c r="E660" s="125">
        <v>59063.43</v>
      </c>
      <c r="F660" s="104"/>
      <c r="G660" s="76" t="s">
        <v>59</v>
      </c>
    </row>
    <row r="661" spans="1:7" ht="15.75" x14ac:dyDescent="0.25">
      <c r="A661" s="86" t="s">
        <v>4362</v>
      </c>
      <c r="B661" s="86" t="s">
        <v>5551</v>
      </c>
      <c r="C661" s="76" t="s">
        <v>195</v>
      </c>
      <c r="D661" s="76" t="s">
        <v>258</v>
      </c>
      <c r="E661" s="125">
        <v>59010</v>
      </c>
      <c r="F661" s="104"/>
      <c r="G661" s="76" t="s">
        <v>59</v>
      </c>
    </row>
    <row r="662" spans="1:7" ht="15.75" x14ac:dyDescent="0.25">
      <c r="A662" s="79" t="s">
        <v>2935</v>
      </c>
      <c r="B662" s="79" t="s">
        <v>7123</v>
      </c>
      <c r="C662" s="80" t="s">
        <v>7124</v>
      </c>
      <c r="D662" s="80" t="s">
        <v>211</v>
      </c>
      <c r="E662" s="124">
        <v>59000</v>
      </c>
      <c r="F662" s="105"/>
      <c r="G662" s="80" t="s">
        <v>14</v>
      </c>
    </row>
    <row r="663" spans="1:7" ht="15.75" x14ac:dyDescent="0.25">
      <c r="A663" s="79" t="s">
        <v>884</v>
      </c>
      <c r="B663" s="79" t="s">
        <v>6063</v>
      </c>
      <c r="C663" s="80" t="s">
        <v>195</v>
      </c>
      <c r="D663" s="80" t="s">
        <v>373</v>
      </c>
      <c r="E663" s="124">
        <v>58980</v>
      </c>
      <c r="F663" s="105"/>
      <c r="G663" s="80" t="s">
        <v>59</v>
      </c>
    </row>
    <row r="664" spans="1:7" ht="15.75" x14ac:dyDescent="0.25">
      <c r="A664" s="79" t="s">
        <v>1435</v>
      </c>
      <c r="B664" s="79" t="s">
        <v>6104</v>
      </c>
      <c r="C664" s="80" t="s">
        <v>3992</v>
      </c>
      <c r="D664" s="80" t="s">
        <v>694</v>
      </c>
      <c r="E664" s="83">
        <v>58912.63</v>
      </c>
      <c r="F664" s="105"/>
      <c r="G664" s="80" t="s">
        <v>14</v>
      </c>
    </row>
    <row r="665" spans="1:7" ht="15.75" x14ac:dyDescent="0.25">
      <c r="A665" s="86" t="s">
        <v>737</v>
      </c>
      <c r="B665" s="86" t="s">
        <v>6085</v>
      </c>
      <c r="C665" s="76" t="s">
        <v>195</v>
      </c>
      <c r="D665" s="76" t="s">
        <v>607</v>
      </c>
      <c r="E665" s="129">
        <v>58910.59</v>
      </c>
      <c r="F665" s="104"/>
      <c r="G665" s="76" t="s">
        <v>59</v>
      </c>
    </row>
    <row r="666" spans="1:7" ht="15.75" x14ac:dyDescent="0.25">
      <c r="A666" s="79" t="s">
        <v>809</v>
      </c>
      <c r="B666" s="79" t="s">
        <v>5790</v>
      </c>
      <c r="C666" s="80" t="s">
        <v>7125</v>
      </c>
      <c r="D666" s="80" t="s">
        <v>812</v>
      </c>
      <c r="E666" s="83">
        <v>58788</v>
      </c>
      <c r="F666" s="105"/>
      <c r="G666" s="80" t="s">
        <v>14</v>
      </c>
    </row>
    <row r="667" spans="1:7" ht="15.75" x14ac:dyDescent="0.25">
      <c r="A667" s="79" t="s">
        <v>970</v>
      </c>
      <c r="B667" s="79" t="s">
        <v>6082</v>
      </c>
      <c r="C667" s="80" t="s">
        <v>195</v>
      </c>
      <c r="D667" s="80" t="s">
        <v>189</v>
      </c>
      <c r="E667" s="124">
        <v>58723</v>
      </c>
      <c r="F667" s="105"/>
      <c r="G667" s="80" t="s">
        <v>59</v>
      </c>
    </row>
    <row r="668" spans="1:7" ht="15.75" x14ac:dyDescent="0.25">
      <c r="A668" s="79" t="s">
        <v>1011</v>
      </c>
      <c r="B668" s="79" t="s">
        <v>1012</v>
      </c>
      <c r="C668" s="80" t="s">
        <v>195</v>
      </c>
      <c r="D668" s="80" t="s">
        <v>490</v>
      </c>
      <c r="E668" s="83">
        <v>58615</v>
      </c>
      <c r="F668" s="105"/>
      <c r="G668" s="80" t="s">
        <v>59</v>
      </c>
    </row>
    <row r="669" spans="1:7" ht="15.75" x14ac:dyDescent="0.25">
      <c r="A669" s="79" t="s">
        <v>506</v>
      </c>
      <c r="B669" s="79" t="s">
        <v>7126</v>
      </c>
      <c r="C669" s="80" t="s">
        <v>195</v>
      </c>
      <c r="D669" s="80" t="s">
        <v>508</v>
      </c>
      <c r="E669" s="83">
        <v>58369</v>
      </c>
      <c r="F669" s="105"/>
      <c r="G669" s="80" t="s">
        <v>59</v>
      </c>
    </row>
    <row r="670" spans="1:7" ht="15.75" x14ac:dyDescent="0.25">
      <c r="A670" s="79" t="s">
        <v>6112</v>
      </c>
      <c r="B670" s="79" t="s">
        <v>6113</v>
      </c>
      <c r="C670" s="80" t="s">
        <v>6114</v>
      </c>
      <c r="D670" s="80" t="s">
        <v>1889</v>
      </c>
      <c r="E670" s="83">
        <v>58312.5</v>
      </c>
      <c r="F670" s="105"/>
      <c r="G670" s="80" t="s">
        <v>14</v>
      </c>
    </row>
    <row r="671" spans="1:7" ht="15.75" x14ac:dyDescent="0.25">
      <c r="A671" s="79" t="s">
        <v>1237</v>
      </c>
      <c r="B671" s="79" t="s">
        <v>6042</v>
      </c>
      <c r="C671" s="80" t="s">
        <v>782</v>
      </c>
      <c r="D671" s="80" t="s">
        <v>450</v>
      </c>
      <c r="E671" s="124">
        <v>58275.39</v>
      </c>
      <c r="F671" s="130">
        <v>3000</v>
      </c>
      <c r="G671" s="80" t="s">
        <v>59</v>
      </c>
    </row>
    <row r="672" spans="1:7" ht="15.75" x14ac:dyDescent="0.25">
      <c r="A672" s="79" t="s">
        <v>2138</v>
      </c>
      <c r="B672" s="79" t="s">
        <v>6115</v>
      </c>
      <c r="C672" s="80" t="s">
        <v>6116</v>
      </c>
      <c r="D672" s="80" t="s">
        <v>53</v>
      </c>
      <c r="E672" s="83">
        <v>58225</v>
      </c>
      <c r="F672" s="105"/>
      <c r="G672" s="80" t="s">
        <v>14</v>
      </c>
    </row>
    <row r="673" spans="1:7" ht="15.75" x14ac:dyDescent="0.25">
      <c r="A673" s="79" t="s">
        <v>507</v>
      </c>
      <c r="B673" s="79" t="s">
        <v>6957</v>
      </c>
      <c r="C673" s="80" t="s">
        <v>1027</v>
      </c>
      <c r="D673" s="80" t="s">
        <v>53</v>
      </c>
      <c r="E673" s="83">
        <v>58221</v>
      </c>
      <c r="F673" s="105"/>
      <c r="G673" s="80" t="s">
        <v>14</v>
      </c>
    </row>
    <row r="674" spans="1:7" ht="15.75" x14ac:dyDescent="0.25">
      <c r="A674" s="79" t="s">
        <v>4959</v>
      </c>
      <c r="B674" s="79" t="s">
        <v>6106</v>
      </c>
      <c r="C674" s="80" t="s">
        <v>195</v>
      </c>
      <c r="D674" s="80" t="s">
        <v>1050</v>
      </c>
      <c r="E674" s="124">
        <v>58164.33</v>
      </c>
      <c r="F674" s="130">
        <v>1125</v>
      </c>
      <c r="G674" s="80" t="s">
        <v>59</v>
      </c>
    </row>
    <row r="675" spans="1:7" ht="15.75" x14ac:dyDescent="0.25">
      <c r="A675" s="79" t="s">
        <v>1092</v>
      </c>
      <c r="B675" s="79" t="s">
        <v>6092</v>
      </c>
      <c r="C675" s="80" t="s">
        <v>201</v>
      </c>
      <c r="D675" s="80" t="s">
        <v>6899</v>
      </c>
      <c r="E675" s="83">
        <v>58126.21</v>
      </c>
      <c r="F675" s="105"/>
      <c r="G675" s="80" t="s">
        <v>59</v>
      </c>
    </row>
    <row r="676" spans="1:7" ht="15.75" x14ac:dyDescent="0.25">
      <c r="A676" s="79" t="s">
        <v>1129</v>
      </c>
      <c r="B676" s="79" t="s">
        <v>248</v>
      </c>
      <c r="C676" s="80" t="s">
        <v>7127</v>
      </c>
      <c r="D676" s="80" t="s">
        <v>120</v>
      </c>
      <c r="E676" s="124">
        <v>58082</v>
      </c>
      <c r="F676" s="130">
        <v>3750</v>
      </c>
      <c r="G676" s="80" t="s">
        <v>14</v>
      </c>
    </row>
    <row r="677" spans="1:7" ht="15.75" x14ac:dyDescent="0.25">
      <c r="A677" s="79" t="s">
        <v>647</v>
      </c>
      <c r="B677" s="79" t="s">
        <v>6105</v>
      </c>
      <c r="C677" s="80" t="s">
        <v>195</v>
      </c>
      <c r="D677" s="80" t="s">
        <v>607</v>
      </c>
      <c r="E677" s="83">
        <v>58015.27</v>
      </c>
      <c r="F677" s="105"/>
      <c r="G677" s="80" t="s">
        <v>59</v>
      </c>
    </row>
    <row r="678" spans="1:7" ht="15.75" x14ac:dyDescent="0.25">
      <c r="A678" s="79" t="s">
        <v>727</v>
      </c>
      <c r="B678" s="79" t="s">
        <v>6118</v>
      </c>
      <c r="C678" s="80" t="s">
        <v>7128</v>
      </c>
      <c r="D678" s="80" t="s">
        <v>4652</v>
      </c>
      <c r="E678" s="83">
        <v>58000</v>
      </c>
      <c r="F678" s="105"/>
      <c r="G678" s="80" t="s">
        <v>14</v>
      </c>
    </row>
    <row r="679" spans="1:7" ht="15.75" x14ac:dyDescent="0.25">
      <c r="A679" s="79" t="s">
        <v>3998</v>
      </c>
      <c r="B679" s="79" t="s">
        <v>872</v>
      </c>
      <c r="C679" s="80" t="s">
        <v>1828</v>
      </c>
      <c r="D679" s="80" t="s">
        <v>309</v>
      </c>
      <c r="E679" s="83">
        <v>58000</v>
      </c>
      <c r="F679" s="105"/>
      <c r="G679" s="80" t="s">
        <v>14</v>
      </c>
    </row>
    <row r="680" spans="1:7" ht="15.75" x14ac:dyDescent="0.25">
      <c r="A680" s="79" t="s">
        <v>7129</v>
      </c>
      <c r="B680" s="79" t="s">
        <v>95</v>
      </c>
      <c r="C680" s="80" t="s">
        <v>201</v>
      </c>
      <c r="D680" s="80" t="s">
        <v>302</v>
      </c>
      <c r="E680" s="124">
        <v>57997.599999999999</v>
      </c>
      <c r="F680" s="105"/>
      <c r="G680" s="80" t="s">
        <v>59</v>
      </c>
    </row>
    <row r="681" spans="1:7" ht="15.75" x14ac:dyDescent="0.25">
      <c r="A681" s="79" t="s">
        <v>1637</v>
      </c>
      <c r="B681" s="79" t="s">
        <v>6085</v>
      </c>
      <c r="C681" s="80" t="s">
        <v>1638</v>
      </c>
      <c r="D681" s="80" t="s">
        <v>53</v>
      </c>
      <c r="E681" s="124">
        <v>57911</v>
      </c>
      <c r="F681" s="105"/>
      <c r="G681" s="80" t="s">
        <v>14</v>
      </c>
    </row>
    <row r="682" spans="1:7" ht="15.75" x14ac:dyDescent="0.25">
      <c r="A682" s="79" t="s">
        <v>398</v>
      </c>
      <c r="B682" s="79" t="s">
        <v>6125</v>
      </c>
      <c r="C682" s="80" t="s">
        <v>1027</v>
      </c>
      <c r="D682" s="80" t="s">
        <v>53</v>
      </c>
      <c r="E682" s="83">
        <v>57855</v>
      </c>
      <c r="F682" s="105"/>
      <c r="G682" s="80" t="s">
        <v>14</v>
      </c>
    </row>
    <row r="683" spans="1:7" ht="15.75" x14ac:dyDescent="0.25">
      <c r="A683" s="79" t="s">
        <v>1122</v>
      </c>
      <c r="B683" s="79" t="s">
        <v>6107</v>
      </c>
      <c r="C683" s="80" t="s">
        <v>782</v>
      </c>
      <c r="D683" s="80" t="s">
        <v>234</v>
      </c>
      <c r="E683" s="124">
        <v>57749.01</v>
      </c>
      <c r="F683" s="105"/>
      <c r="G683" s="80" t="s">
        <v>59</v>
      </c>
    </row>
    <row r="684" spans="1:7" ht="15.75" x14ac:dyDescent="0.25">
      <c r="A684" s="79" t="s">
        <v>4403</v>
      </c>
      <c r="B684" s="79" t="s">
        <v>6327</v>
      </c>
      <c r="C684" s="80" t="s">
        <v>7130</v>
      </c>
      <c r="D684" s="80" t="s">
        <v>7051</v>
      </c>
      <c r="E684" s="124">
        <v>57705.8</v>
      </c>
      <c r="F684" s="105"/>
      <c r="G684" s="80" t="s">
        <v>14</v>
      </c>
    </row>
    <row r="685" spans="1:7" ht="15.75" x14ac:dyDescent="0.25">
      <c r="A685" s="79" t="s">
        <v>1096</v>
      </c>
      <c r="B685" s="79" t="s">
        <v>5454</v>
      </c>
      <c r="C685" s="80" t="s">
        <v>782</v>
      </c>
      <c r="D685" s="80" t="s">
        <v>234</v>
      </c>
      <c r="E685" s="83">
        <v>57567.29</v>
      </c>
      <c r="F685" s="105"/>
      <c r="G685" s="80" t="s">
        <v>59</v>
      </c>
    </row>
    <row r="686" spans="1:7" ht="15.75" x14ac:dyDescent="0.25">
      <c r="A686" s="79" t="s">
        <v>446</v>
      </c>
      <c r="B686" s="79" t="s">
        <v>6012</v>
      </c>
      <c r="C686" s="80" t="s">
        <v>201</v>
      </c>
      <c r="D686" s="80" t="s">
        <v>385</v>
      </c>
      <c r="E686" s="124">
        <v>57561</v>
      </c>
      <c r="F686" s="105"/>
      <c r="G686" s="80" t="s">
        <v>59</v>
      </c>
    </row>
    <row r="687" spans="1:7" ht="15.75" x14ac:dyDescent="0.25">
      <c r="A687" s="79" t="s">
        <v>6110</v>
      </c>
      <c r="B687" s="79" t="s">
        <v>1143</v>
      </c>
      <c r="C687" s="80" t="s">
        <v>201</v>
      </c>
      <c r="D687" s="80" t="s">
        <v>6899</v>
      </c>
      <c r="E687" s="83">
        <v>57539.34</v>
      </c>
      <c r="F687" s="105"/>
      <c r="G687" s="80" t="s">
        <v>59</v>
      </c>
    </row>
    <row r="688" spans="1:7" ht="15.75" x14ac:dyDescent="0.25">
      <c r="A688" s="79" t="s">
        <v>6132</v>
      </c>
      <c r="B688" s="79" t="s">
        <v>6133</v>
      </c>
      <c r="C688" s="80" t="s">
        <v>1380</v>
      </c>
      <c r="D688" s="80" t="s">
        <v>48</v>
      </c>
      <c r="E688" s="83">
        <v>57524.11</v>
      </c>
      <c r="F688" s="130">
        <v>5000</v>
      </c>
      <c r="G688" s="80" t="s">
        <v>14</v>
      </c>
    </row>
    <row r="689" spans="1:7" ht="15.75" x14ac:dyDescent="0.25">
      <c r="A689" s="79" t="s">
        <v>1201</v>
      </c>
      <c r="B689" s="79" t="s">
        <v>6134</v>
      </c>
      <c r="C689" s="80" t="s">
        <v>7131</v>
      </c>
      <c r="D689" s="80" t="s">
        <v>2661</v>
      </c>
      <c r="E689" s="83">
        <v>57509</v>
      </c>
      <c r="F689" s="105"/>
      <c r="G689" s="80" t="s">
        <v>14</v>
      </c>
    </row>
    <row r="690" spans="1:7" ht="15.75" x14ac:dyDescent="0.25">
      <c r="A690" s="79" t="s">
        <v>1088</v>
      </c>
      <c r="B690" s="79" t="s">
        <v>6136</v>
      </c>
      <c r="C690" s="80" t="s">
        <v>1090</v>
      </c>
      <c r="D690" s="80" t="s">
        <v>25</v>
      </c>
      <c r="E690" s="83">
        <v>57500</v>
      </c>
      <c r="F690" s="105"/>
      <c r="G690" s="80" t="s">
        <v>14</v>
      </c>
    </row>
    <row r="691" spans="1:7" ht="15.75" x14ac:dyDescent="0.25">
      <c r="A691" s="79" t="s">
        <v>7132</v>
      </c>
      <c r="B691" s="79" t="s">
        <v>6124</v>
      </c>
      <c r="C691" s="80" t="s">
        <v>961</v>
      </c>
      <c r="D691" s="80" t="s">
        <v>7133</v>
      </c>
      <c r="E691" s="124">
        <v>57453.94</v>
      </c>
      <c r="F691" s="130">
        <v>15472</v>
      </c>
      <c r="G691" s="80" t="s">
        <v>14</v>
      </c>
    </row>
    <row r="692" spans="1:7" ht="15.75" x14ac:dyDescent="0.25">
      <c r="A692" s="79" t="s">
        <v>3996</v>
      </c>
      <c r="B692" s="79" t="s">
        <v>5564</v>
      </c>
      <c r="C692" s="80" t="s">
        <v>7134</v>
      </c>
      <c r="D692" s="80" t="s">
        <v>6138</v>
      </c>
      <c r="E692" s="83">
        <v>57426</v>
      </c>
      <c r="F692" s="105"/>
      <c r="G692" s="80" t="s">
        <v>14</v>
      </c>
    </row>
    <row r="693" spans="1:7" ht="15.75" x14ac:dyDescent="0.25">
      <c r="A693" s="79" t="s">
        <v>2769</v>
      </c>
      <c r="B693" s="79" t="s">
        <v>6109</v>
      </c>
      <c r="C693" s="80" t="s">
        <v>2770</v>
      </c>
      <c r="D693" s="80" t="s">
        <v>1050</v>
      </c>
      <c r="E693" s="124">
        <v>57400.22</v>
      </c>
      <c r="F693" s="130">
        <v>2000</v>
      </c>
      <c r="G693" s="80" t="s">
        <v>59</v>
      </c>
    </row>
    <row r="694" spans="1:7" ht="15.75" x14ac:dyDescent="0.25">
      <c r="A694" s="79" t="s">
        <v>2190</v>
      </c>
      <c r="B694" s="79" t="s">
        <v>6139</v>
      </c>
      <c r="C694" s="80" t="s">
        <v>3630</v>
      </c>
      <c r="D694" s="80" t="s">
        <v>48</v>
      </c>
      <c r="E694" s="83">
        <v>57393.18</v>
      </c>
      <c r="F694" s="105"/>
      <c r="G694" s="80" t="s">
        <v>14</v>
      </c>
    </row>
    <row r="695" spans="1:7" ht="15.75" x14ac:dyDescent="0.25">
      <c r="A695" s="79" t="s">
        <v>978</v>
      </c>
      <c r="B695" s="79" t="s">
        <v>8</v>
      </c>
      <c r="C695" s="80" t="s">
        <v>1828</v>
      </c>
      <c r="D695" s="80" t="s">
        <v>309</v>
      </c>
      <c r="E695" s="124">
        <v>57339.38</v>
      </c>
      <c r="F695" s="105"/>
      <c r="G695" s="80" t="s">
        <v>14</v>
      </c>
    </row>
    <row r="696" spans="1:7" ht="15.75" x14ac:dyDescent="0.25">
      <c r="A696" s="79" t="s">
        <v>209</v>
      </c>
      <c r="B696" s="79" t="s">
        <v>5908</v>
      </c>
      <c r="C696" s="80" t="s">
        <v>195</v>
      </c>
      <c r="D696" s="80" t="s">
        <v>625</v>
      </c>
      <c r="E696" s="124">
        <v>57339.06</v>
      </c>
      <c r="F696" s="105"/>
      <c r="G696" s="80" t="s">
        <v>59</v>
      </c>
    </row>
    <row r="697" spans="1:7" ht="15.75" x14ac:dyDescent="0.25">
      <c r="A697" s="79" t="s">
        <v>2520</v>
      </c>
      <c r="B697" s="79" t="s">
        <v>6140</v>
      </c>
      <c r="C697" s="80" t="s">
        <v>3632</v>
      </c>
      <c r="D697" s="80" t="s">
        <v>5592</v>
      </c>
      <c r="E697" s="124">
        <v>57330</v>
      </c>
      <c r="F697" s="105"/>
      <c r="G697" s="80" t="s">
        <v>14</v>
      </c>
    </row>
    <row r="698" spans="1:7" ht="15.75" x14ac:dyDescent="0.25">
      <c r="A698" s="79" t="s">
        <v>1659</v>
      </c>
      <c r="B698" s="79" t="s">
        <v>7135</v>
      </c>
      <c r="C698" s="80" t="s">
        <v>2768</v>
      </c>
      <c r="D698" s="80" t="s">
        <v>435</v>
      </c>
      <c r="E698" s="83">
        <v>57288</v>
      </c>
      <c r="F698" s="105"/>
      <c r="G698" s="80" t="s">
        <v>14</v>
      </c>
    </row>
    <row r="699" spans="1:7" ht="15.75" x14ac:dyDescent="0.25">
      <c r="A699" s="79" t="s">
        <v>1287</v>
      </c>
      <c r="B699" s="79" t="s">
        <v>6143</v>
      </c>
      <c r="C699" s="80" t="s">
        <v>1288</v>
      </c>
      <c r="D699" s="80" t="s">
        <v>435</v>
      </c>
      <c r="E699" s="124">
        <v>57288</v>
      </c>
      <c r="F699" s="105"/>
      <c r="G699" s="80" t="s">
        <v>14</v>
      </c>
    </row>
    <row r="700" spans="1:7" ht="15.75" x14ac:dyDescent="0.25">
      <c r="A700" s="79" t="s">
        <v>1629</v>
      </c>
      <c r="B700" s="79" t="s">
        <v>6024</v>
      </c>
      <c r="C700" s="80" t="s">
        <v>359</v>
      </c>
      <c r="D700" s="80" t="s">
        <v>7092</v>
      </c>
      <c r="E700" s="83">
        <v>57226</v>
      </c>
      <c r="F700" s="105"/>
      <c r="G700" s="80" t="s">
        <v>14</v>
      </c>
    </row>
    <row r="701" spans="1:7" ht="15.75" x14ac:dyDescent="0.25">
      <c r="A701" s="79" t="s">
        <v>3141</v>
      </c>
      <c r="B701" s="79" t="s">
        <v>6117</v>
      </c>
      <c r="C701" s="80" t="s">
        <v>195</v>
      </c>
      <c r="D701" s="80" t="s">
        <v>497</v>
      </c>
      <c r="E701" s="83">
        <v>57226</v>
      </c>
      <c r="F701" s="105"/>
      <c r="G701" s="80" t="s">
        <v>59</v>
      </c>
    </row>
    <row r="702" spans="1:7" ht="15.75" x14ac:dyDescent="0.25">
      <c r="A702" s="79" t="s">
        <v>1064</v>
      </c>
      <c r="B702" s="79" t="s">
        <v>5445</v>
      </c>
      <c r="C702" s="80" t="s">
        <v>201</v>
      </c>
      <c r="D702" s="80" t="s">
        <v>258</v>
      </c>
      <c r="E702" s="124">
        <v>57200</v>
      </c>
      <c r="F702" s="105"/>
      <c r="G702" s="80" t="s">
        <v>59</v>
      </c>
    </row>
    <row r="703" spans="1:7" ht="15.75" x14ac:dyDescent="0.25">
      <c r="A703" s="79" t="s">
        <v>771</v>
      </c>
      <c r="B703" s="79" t="s">
        <v>6145</v>
      </c>
      <c r="C703" s="80" t="s">
        <v>1184</v>
      </c>
      <c r="D703" s="80" t="s">
        <v>53</v>
      </c>
      <c r="E703" s="83">
        <v>57127</v>
      </c>
      <c r="F703" s="105"/>
      <c r="G703" s="80" t="s">
        <v>14</v>
      </c>
    </row>
    <row r="704" spans="1:7" ht="15.75" x14ac:dyDescent="0.25">
      <c r="A704" s="86" t="s">
        <v>378</v>
      </c>
      <c r="B704" s="86" t="s">
        <v>6157</v>
      </c>
      <c r="C704" s="76" t="s">
        <v>195</v>
      </c>
      <c r="D704" s="76" t="s">
        <v>189</v>
      </c>
      <c r="E704" s="129">
        <v>57110</v>
      </c>
      <c r="F704" s="104"/>
      <c r="G704" s="76" t="s">
        <v>59</v>
      </c>
    </row>
    <row r="705" spans="1:7" ht="15.75" x14ac:dyDescent="0.25">
      <c r="A705" s="79" t="s">
        <v>2806</v>
      </c>
      <c r="B705" s="79" t="s">
        <v>6146</v>
      </c>
      <c r="C705" s="80" t="s">
        <v>2807</v>
      </c>
      <c r="D705" s="80" t="s">
        <v>5592</v>
      </c>
      <c r="E705" s="124">
        <v>57082</v>
      </c>
      <c r="F705" s="105"/>
      <c r="G705" s="80" t="s">
        <v>14</v>
      </c>
    </row>
    <row r="706" spans="1:7" ht="15.75" x14ac:dyDescent="0.25">
      <c r="A706" s="79" t="s">
        <v>1320</v>
      </c>
      <c r="B706" s="79" t="s">
        <v>6124</v>
      </c>
      <c r="C706" s="80" t="s">
        <v>195</v>
      </c>
      <c r="D706" s="80" t="s">
        <v>1322</v>
      </c>
      <c r="E706" s="83">
        <v>57061.14</v>
      </c>
      <c r="F706" s="105"/>
      <c r="G706" s="80" t="s">
        <v>59</v>
      </c>
    </row>
    <row r="707" spans="1:7" ht="15.75" x14ac:dyDescent="0.25">
      <c r="A707" s="79" t="s">
        <v>907</v>
      </c>
      <c r="B707" s="79" t="s">
        <v>6123</v>
      </c>
      <c r="C707" s="80" t="s">
        <v>201</v>
      </c>
      <c r="D707" s="80" t="s">
        <v>603</v>
      </c>
      <c r="E707" s="83">
        <v>57000</v>
      </c>
      <c r="F707" s="130">
        <v>1125</v>
      </c>
      <c r="G707" s="80" t="s">
        <v>59</v>
      </c>
    </row>
    <row r="708" spans="1:7" ht="15.75" x14ac:dyDescent="0.25">
      <c r="A708" s="79" t="s">
        <v>3935</v>
      </c>
      <c r="B708" s="79" t="s">
        <v>6020</v>
      </c>
      <c r="C708" s="80" t="s">
        <v>796</v>
      </c>
      <c r="D708" s="80" t="s">
        <v>5365</v>
      </c>
      <c r="E708" s="124">
        <v>57000</v>
      </c>
      <c r="F708" s="105"/>
      <c r="G708" s="80" t="s">
        <v>14</v>
      </c>
    </row>
    <row r="709" spans="1:7" ht="15.75" x14ac:dyDescent="0.25">
      <c r="A709" s="79" t="s">
        <v>1653</v>
      </c>
      <c r="B709" s="79" t="s">
        <v>6148</v>
      </c>
      <c r="C709" s="80" t="s">
        <v>3979</v>
      </c>
      <c r="D709" s="80" t="s">
        <v>45</v>
      </c>
      <c r="E709" s="124">
        <v>56987.18</v>
      </c>
      <c r="F709" s="105"/>
      <c r="G709" s="80" t="s">
        <v>14</v>
      </c>
    </row>
    <row r="710" spans="1:7" ht="15.75" x14ac:dyDescent="0.25">
      <c r="A710" s="79" t="s">
        <v>958</v>
      </c>
      <c r="B710" s="79" t="s">
        <v>6126</v>
      </c>
      <c r="C710" s="80" t="s">
        <v>195</v>
      </c>
      <c r="D710" s="80" t="s">
        <v>508</v>
      </c>
      <c r="E710" s="83">
        <v>56954</v>
      </c>
      <c r="F710" s="105"/>
      <c r="G710" s="80" t="s">
        <v>59</v>
      </c>
    </row>
    <row r="711" spans="1:7" ht="15.75" x14ac:dyDescent="0.25">
      <c r="A711" s="79" t="s">
        <v>1766</v>
      </c>
      <c r="B711" s="79" t="s">
        <v>6127</v>
      </c>
      <c r="C711" s="80" t="s">
        <v>195</v>
      </c>
      <c r="D711" s="80" t="s">
        <v>607</v>
      </c>
      <c r="E711" s="124">
        <v>56947</v>
      </c>
      <c r="F711" s="105"/>
      <c r="G711" s="80" t="s">
        <v>59</v>
      </c>
    </row>
    <row r="712" spans="1:7" ht="15.75" x14ac:dyDescent="0.25">
      <c r="A712" s="79" t="s">
        <v>7136</v>
      </c>
      <c r="B712" s="79" t="s">
        <v>7137</v>
      </c>
      <c r="C712" s="80" t="s">
        <v>4402</v>
      </c>
      <c r="D712" s="80" t="s">
        <v>1272</v>
      </c>
      <c r="E712" s="124">
        <v>56930.34</v>
      </c>
      <c r="F712" s="105"/>
      <c r="G712" s="80" t="s">
        <v>14</v>
      </c>
    </row>
    <row r="713" spans="1:7" ht="15.75" x14ac:dyDescent="0.25">
      <c r="A713" s="79" t="s">
        <v>1591</v>
      </c>
      <c r="B713" s="79" t="s">
        <v>5759</v>
      </c>
      <c r="C713" s="80" t="s">
        <v>1592</v>
      </c>
      <c r="D713" s="80" t="s">
        <v>658</v>
      </c>
      <c r="E713" s="124">
        <v>56926</v>
      </c>
      <c r="F713" s="105"/>
      <c r="G713" s="80" t="s">
        <v>14</v>
      </c>
    </row>
    <row r="714" spans="1:7" ht="15.75" x14ac:dyDescent="0.25">
      <c r="A714" s="79" t="s">
        <v>1928</v>
      </c>
      <c r="B714" s="79" t="s">
        <v>6120</v>
      </c>
      <c r="C714" s="80" t="s">
        <v>195</v>
      </c>
      <c r="D714" s="80" t="s">
        <v>497</v>
      </c>
      <c r="E714" s="83">
        <v>56914</v>
      </c>
      <c r="F714" s="130">
        <v>3000</v>
      </c>
      <c r="G714" s="80" t="s">
        <v>59</v>
      </c>
    </row>
    <row r="715" spans="1:7" ht="15.75" x14ac:dyDescent="0.25">
      <c r="A715" s="79" t="s">
        <v>6154</v>
      </c>
      <c r="B715" s="79" t="s">
        <v>1182</v>
      </c>
      <c r="C715" s="80" t="s">
        <v>1027</v>
      </c>
      <c r="D715" s="80" t="s">
        <v>53</v>
      </c>
      <c r="E715" s="83">
        <v>56840</v>
      </c>
      <c r="F715" s="105"/>
      <c r="G715" s="80" t="s">
        <v>14</v>
      </c>
    </row>
    <row r="716" spans="1:7" ht="15.75" x14ac:dyDescent="0.25">
      <c r="A716" s="79" t="s">
        <v>1099</v>
      </c>
      <c r="B716" s="79" t="s">
        <v>6015</v>
      </c>
      <c r="C716" s="80" t="s">
        <v>7138</v>
      </c>
      <c r="D716" s="80" t="s">
        <v>109</v>
      </c>
      <c r="E716" s="83">
        <v>56817</v>
      </c>
      <c r="F716" s="105"/>
      <c r="G716" s="80" t="s">
        <v>59</v>
      </c>
    </row>
    <row r="717" spans="1:7" ht="15.75" x14ac:dyDescent="0.25">
      <c r="A717" s="79" t="s">
        <v>2777</v>
      </c>
      <c r="B717" s="79" t="s">
        <v>641</v>
      </c>
      <c r="C717" s="80" t="s">
        <v>195</v>
      </c>
      <c r="D717" s="80" t="s">
        <v>814</v>
      </c>
      <c r="E717" s="124">
        <v>56756</v>
      </c>
      <c r="F717" s="105"/>
      <c r="G717" s="80" t="s">
        <v>59</v>
      </c>
    </row>
    <row r="718" spans="1:7" ht="15.75" x14ac:dyDescent="0.25">
      <c r="A718" s="79" t="s">
        <v>4748</v>
      </c>
      <c r="B718" s="79" t="s">
        <v>6155</v>
      </c>
      <c r="C718" s="80" t="s">
        <v>1266</v>
      </c>
      <c r="D718" s="80" t="s">
        <v>2041</v>
      </c>
      <c r="E718" s="83">
        <v>56689.78</v>
      </c>
      <c r="F718" s="105"/>
      <c r="G718" s="80" t="s">
        <v>14</v>
      </c>
    </row>
    <row r="719" spans="1:7" ht="15.75" x14ac:dyDescent="0.25">
      <c r="A719" s="86" t="s">
        <v>3596</v>
      </c>
      <c r="B719" s="86" t="s">
        <v>5776</v>
      </c>
      <c r="C719" s="76" t="s">
        <v>195</v>
      </c>
      <c r="D719" s="76" t="s">
        <v>459</v>
      </c>
      <c r="E719" s="129">
        <v>56679</v>
      </c>
      <c r="F719" s="104"/>
      <c r="G719" s="76" t="s">
        <v>59</v>
      </c>
    </row>
    <row r="720" spans="1:7" ht="15.75" x14ac:dyDescent="0.25">
      <c r="A720" s="79" t="s">
        <v>3582</v>
      </c>
      <c r="B720" s="79" t="s">
        <v>1894</v>
      </c>
      <c r="C720" s="80" t="s">
        <v>4351</v>
      </c>
      <c r="D720" s="80" t="s">
        <v>6688</v>
      </c>
      <c r="E720" s="83">
        <v>56485</v>
      </c>
      <c r="F720" s="105"/>
      <c r="G720" s="80" t="s">
        <v>14</v>
      </c>
    </row>
    <row r="721" spans="1:7" ht="15.75" x14ac:dyDescent="0.25">
      <c r="A721" s="79" t="s">
        <v>4363</v>
      </c>
      <c r="B721" s="79" t="s">
        <v>6160</v>
      </c>
      <c r="C721" s="80" t="s">
        <v>2292</v>
      </c>
      <c r="D721" s="80" t="s">
        <v>65</v>
      </c>
      <c r="E721" s="124">
        <v>56485</v>
      </c>
      <c r="F721" s="105"/>
      <c r="G721" s="80" t="s">
        <v>14</v>
      </c>
    </row>
    <row r="722" spans="1:7" ht="15.75" x14ac:dyDescent="0.25">
      <c r="A722" s="79" t="s">
        <v>5923</v>
      </c>
      <c r="B722" s="79" t="s">
        <v>5924</v>
      </c>
      <c r="C722" s="80" t="s">
        <v>1888</v>
      </c>
      <c r="D722" s="80" t="s">
        <v>7038</v>
      </c>
      <c r="E722" s="124">
        <v>56454.3</v>
      </c>
      <c r="F722" s="105"/>
      <c r="G722" s="80" t="s">
        <v>14</v>
      </c>
    </row>
    <row r="723" spans="1:7" ht="15.75" x14ac:dyDescent="0.25">
      <c r="A723" s="79" t="s">
        <v>6173</v>
      </c>
      <c r="B723" s="79" t="s">
        <v>6174</v>
      </c>
      <c r="C723" s="80" t="s">
        <v>7139</v>
      </c>
      <c r="D723" s="80" t="s">
        <v>706</v>
      </c>
      <c r="E723" s="83">
        <v>56413.7</v>
      </c>
      <c r="F723" s="105"/>
      <c r="G723" s="80" t="s">
        <v>14</v>
      </c>
    </row>
    <row r="724" spans="1:7" ht="15.75" x14ac:dyDescent="0.25">
      <c r="A724" s="79" t="s">
        <v>1672</v>
      </c>
      <c r="B724" s="79" t="s">
        <v>6163</v>
      </c>
      <c r="C724" s="80" t="s">
        <v>359</v>
      </c>
      <c r="D724" s="80" t="s">
        <v>5566</v>
      </c>
      <c r="E724" s="83">
        <v>56329</v>
      </c>
      <c r="F724" s="105"/>
      <c r="G724" s="80" t="s">
        <v>14</v>
      </c>
    </row>
    <row r="725" spans="1:7" ht="15.75" x14ac:dyDescent="0.25">
      <c r="A725" s="79" t="s">
        <v>989</v>
      </c>
      <c r="B725" s="79" t="s">
        <v>6164</v>
      </c>
      <c r="C725" s="80" t="s">
        <v>1828</v>
      </c>
      <c r="D725" s="80" t="s">
        <v>309</v>
      </c>
      <c r="E725" s="83">
        <v>56297.99</v>
      </c>
      <c r="F725" s="105"/>
      <c r="G725" s="80" t="s">
        <v>14</v>
      </c>
    </row>
    <row r="726" spans="1:7" ht="15.75" x14ac:dyDescent="0.25">
      <c r="A726" s="79" t="s">
        <v>725</v>
      </c>
      <c r="B726" s="79" t="s">
        <v>6128</v>
      </c>
      <c r="C726" s="80" t="s">
        <v>195</v>
      </c>
      <c r="D726" s="80" t="s">
        <v>450</v>
      </c>
      <c r="E726" s="124">
        <v>56251</v>
      </c>
      <c r="F726" s="105"/>
      <c r="G726" s="80" t="s">
        <v>59</v>
      </c>
    </row>
    <row r="727" spans="1:7" ht="15.75" x14ac:dyDescent="0.25">
      <c r="A727" s="79" t="s">
        <v>1674</v>
      </c>
      <c r="B727" s="79" t="s">
        <v>6410</v>
      </c>
      <c r="C727" s="80" t="s">
        <v>1675</v>
      </c>
      <c r="D727" s="80" t="s">
        <v>4736</v>
      </c>
      <c r="E727" s="83">
        <v>56235.06</v>
      </c>
      <c r="F727" s="105"/>
      <c r="G727" s="80" t="s">
        <v>14</v>
      </c>
    </row>
    <row r="728" spans="1:7" ht="15.75" x14ac:dyDescent="0.25">
      <c r="A728" s="79" t="s">
        <v>7140</v>
      </c>
      <c r="B728" s="79" t="s">
        <v>7141</v>
      </c>
      <c r="C728" s="80" t="s">
        <v>7142</v>
      </c>
      <c r="D728" s="80" t="s">
        <v>1127</v>
      </c>
      <c r="E728" s="83">
        <v>56200.55</v>
      </c>
      <c r="F728" s="105"/>
      <c r="G728" s="80" t="s">
        <v>14</v>
      </c>
    </row>
    <row r="729" spans="1:7" ht="15.75" x14ac:dyDescent="0.25">
      <c r="A729" s="79" t="s">
        <v>1680</v>
      </c>
      <c r="B729" s="79" t="s">
        <v>5990</v>
      </c>
      <c r="C729" s="80" t="s">
        <v>1681</v>
      </c>
      <c r="D729" s="80" t="s">
        <v>240</v>
      </c>
      <c r="E729" s="124">
        <v>56144.73</v>
      </c>
      <c r="F729" s="105"/>
      <c r="G729" s="80" t="s">
        <v>14</v>
      </c>
    </row>
    <row r="730" spans="1:7" ht="15.75" x14ac:dyDescent="0.25">
      <c r="A730" s="79" t="s">
        <v>4982</v>
      </c>
      <c r="B730" s="79" t="s">
        <v>2124</v>
      </c>
      <c r="C730" s="80" t="s">
        <v>791</v>
      </c>
      <c r="D730" s="80" t="s">
        <v>5365</v>
      </c>
      <c r="E730" s="124">
        <v>56094.99</v>
      </c>
      <c r="F730" s="105"/>
      <c r="G730" s="80" t="s">
        <v>14</v>
      </c>
    </row>
    <row r="731" spans="1:7" ht="15.75" x14ac:dyDescent="0.25">
      <c r="A731" s="79" t="s">
        <v>767</v>
      </c>
      <c r="B731" s="79" t="s">
        <v>6167</v>
      </c>
      <c r="C731" s="80" t="s">
        <v>1961</v>
      </c>
      <c r="D731" s="80" t="s">
        <v>5573</v>
      </c>
      <c r="E731" s="83">
        <v>56000</v>
      </c>
      <c r="F731" s="105"/>
      <c r="G731" s="80" t="s">
        <v>14</v>
      </c>
    </row>
    <row r="732" spans="1:7" ht="15.75" x14ac:dyDescent="0.25">
      <c r="A732" s="79" t="s">
        <v>6171</v>
      </c>
      <c r="B732" s="79" t="s">
        <v>5982</v>
      </c>
      <c r="C732" s="80" t="s">
        <v>3652</v>
      </c>
      <c r="D732" s="80" t="s">
        <v>6889</v>
      </c>
      <c r="E732" s="83">
        <v>56000</v>
      </c>
      <c r="F732" s="105"/>
      <c r="G732" s="80" t="s">
        <v>14</v>
      </c>
    </row>
    <row r="733" spans="1:7" ht="15.75" x14ac:dyDescent="0.25">
      <c r="A733" s="79" t="s">
        <v>1381</v>
      </c>
      <c r="B733" s="79" t="s">
        <v>6170</v>
      </c>
      <c r="C733" s="80" t="s">
        <v>1027</v>
      </c>
      <c r="D733" s="80" t="s">
        <v>53</v>
      </c>
      <c r="E733" s="83">
        <v>56000</v>
      </c>
      <c r="F733" s="105"/>
      <c r="G733" s="80" t="s">
        <v>14</v>
      </c>
    </row>
    <row r="734" spans="1:7" ht="15.75" x14ac:dyDescent="0.25">
      <c r="A734" s="86" t="s">
        <v>4990</v>
      </c>
      <c r="B734" s="86" t="s">
        <v>5516</v>
      </c>
      <c r="C734" s="76" t="s">
        <v>201</v>
      </c>
      <c r="D734" s="76" t="s">
        <v>258</v>
      </c>
      <c r="E734" s="129">
        <v>56000</v>
      </c>
      <c r="F734" s="104"/>
      <c r="G734" s="76" t="s">
        <v>59</v>
      </c>
    </row>
    <row r="735" spans="1:7" ht="15.75" x14ac:dyDescent="0.25">
      <c r="A735" s="79" t="s">
        <v>1371</v>
      </c>
      <c r="B735" s="79" t="s">
        <v>6156</v>
      </c>
      <c r="C735" s="80" t="s">
        <v>4366</v>
      </c>
      <c r="D735" s="80" t="s">
        <v>1322</v>
      </c>
      <c r="E735" s="83">
        <v>55906</v>
      </c>
      <c r="F735" s="130">
        <v>1125</v>
      </c>
      <c r="G735" s="80" t="s">
        <v>59</v>
      </c>
    </row>
    <row r="736" spans="1:7" ht="15.75" x14ac:dyDescent="0.25">
      <c r="A736" s="79" t="s">
        <v>808</v>
      </c>
      <c r="B736" s="79" t="s">
        <v>6176</v>
      </c>
      <c r="C736" s="80" t="s">
        <v>359</v>
      </c>
      <c r="D736" s="80" t="s">
        <v>6688</v>
      </c>
      <c r="E736" s="83">
        <v>55852.41</v>
      </c>
      <c r="F736" s="105"/>
      <c r="G736" s="80" t="s">
        <v>14</v>
      </c>
    </row>
    <row r="737" spans="1:7" ht="15.75" x14ac:dyDescent="0.25">
      <c r="A737" s="79" t="s">
        <v>1411</v>
      </c>
      <c r="B737" s="79" t="s">
        <v>6460</v>
      </c>
      <c r="C737" s="80" t="s">
        <v>7143</v>
      </c>
      <c r="D737" s="80" t="s">
        <v>706</v>
      </c>
      <c r="E737" s="83">
        <v>55812.82</v>
      </c>
      <c r="F737" s="105"/>
      <c r="G737" s="80" t="s">
        <v>14</v>
      </c>
    </row>
    <row r="738" spans="1:7" ht="15.75" x14ac:dyDescent="0.25">
      <c r="A738" s="79" t="s">
        <v>905</v>
      </c>
      <c r="B738" s="79" t="s">
        <v>5794</v>
      </c>
      <c r="C738" s="80" t="s">
        <v>3960</v>
      </c>
      <c r="D738" s="80" t="s">
        <v>120</v>
      </c>
      <c r="E738" s="83">
        <v>55655</v>
      </c>
      <c r="F738" s="105"/>
      <c r="G738" s="80" t="s">
        <v>14</v>
      </c>
    </row>
    <row r="739" spans="1:7" ht="15.75" x14ac:dyDescent="0.25">
      <c r="A739" s="79" t="s">
        <v>4948</v>
      </c>
      <c r="B739" s="79" t="s">
        <v>6161</v>
      </c>
      <c r="C739" s="80" t="s">
        <v>201</v>
      </c>
      <c r="D739" s="80" t="s">
        <v>392</v>
      </c>
      <c r="E739" s="83">
        <v>55643.43</v>
      </c>
      <c r="F739" s="105"/>
      <c r="G739" s="80" t="s">
        <v>59</v>
      </c>
    </row>
    <row r="740" spans="1:7" ht="15.75" x14ac:dyDescent="0.25">
      <c r="A740" s="79" t="s">
        <v>1220</v>
      </c>
      <c r="B740" s="79" t="s">
        <v>6152</v>
      </c>
      <c r="C740" s="80" t="s">
        <v>195</v>
      </c>
      <c r="D740" s="80" t="s">
        <v>380</v>
      </c>
      <c r="E740" s="124">
        <v>55413</v>
      </c>
      <c r="F740" s="105"/>
      <c r="G740" s="80" t="s">
        <v>59</v>
      </c>
    </row>
    <row r="741" spans="1:7" ht="15.75" x14ac:dyDescent="0.25">
      <c r="A741" s="79" t="s">
        <v>1713</v>
      </c>
      <c r="B741" s="79" t="s">
        <v>6184</v>
      </c>
      <c r="C741" s="80" t="s">
        <v>1714</v>
      </c>
      <c r="D741" s="80" t="s">
        <v>6688</v>
      </c>
      <c r="E741" s="83">
        <v>55289.08</v>
      </c>
      <c r="F741" s="105"/>
      <c r="G741" s="80" t="s">
        <v>14</v>
      </c>
    </row>
    <row r="742" spans="1:7" ht="15.75" x14ac:dyDescent="0.25">
      <c r="A742" s="79" t="s">
        <v>556</v>
      </c>
      <c r="B742" s="79" t="s">
        <v>5763</v>
      </c>
      <c r="C742" s="80" t="s">
        <v>6191</v>
      </c>
      <c r="D742" s="80" t="s">
        <v>1354</v>
      </c>
      <c r="E742" s="83">
        <v>55243</v>
      </c>
      <c r="F742" s="105"/>
      <c r="G742" s="80" t="s">
        <v>14</v>
      </c>
    </row>
    <row r="743" spans="1:7" ht="15.75" x14ac:dyDescent="0.25">
      <c r="A743" s="86" t="s">
        <v>4017</v>
      </c>
      <c r="B743" s="86" t="s">
        <v>6085</v>
      </c>
      <c r="C743" s="76" t="s">
        <v>1594</v>
      </c>
      <c r="D743" s="76" t="s">
        <v>1217</v>
      </c>
      <c r="E743" s="129">
        <v>55195</v>
      </c>
      <c r="F743" s="104"/>
      <c r="G743" s="76" t="s">
        <v>14</v>
      </c>
    </row>
    <row r="744" spans="1:7" ht="15.75" x14ac:dyDescent="0.25">
      <c r="A744" s="79" t="s">
        <v>4302</v>
      </c>
      <c r="B744" s="79" t="s">
        <v>5821</v>
      </c>
      <c r="C744" s="80" t="s">
        <v>7144</v>
      </c>
      <c r="D744" s="80" t="s">
        <v>53</v>
      </c>
      <c r="E744" s="83">
        <v>55080</v>
      </c>
      <c r="F744" s="105"/>
      <c r="G744" s="80" t="s">
        <v>14</v>
      </c>
    </row>
    <row r="745" spans="1:7" ht="15.75" x14ac:dyDescent="0.25">
      <c r="A745" s="79" t="s">
        <v>1349</v>
      </c>
      <c r="B745" s="79" t="s">
        <v>6192</v>
      </c>
      <c r="C745" s="80" t="s">
        <v>4209</v>
      </c>
      <c r="D745" s="80" t="s">
        <v>53</v>
      </c>
      <c r="E745" s="83">
        <v>55017</v>
      </c>
      <c r="F745" s="105"/>
      <c r="G745" s="80" t="s">
        <v>14</v>
      </c>
    </row>
    <row r="746" spans="1:7" ht="15.75" x14ac:dyDescent="0.25">
      <c r="A746" s="79" t="s">
        <v>989</v>
      </c>
      <c r="B746" s="79" t="s">
        <v>6193</v>
      </c>
      <c r="C746" s="80" t="s">
        <v>1696</v>
      </c>
      <c r="D746" s="80" t="s">
        <v>72</v>
      </c>
      <c r="E746" s="83">
        <v>55000</v>
      </c>
      <c r="F746" s="105"/>
      <c r="G746" s="80" t="s">
        <v>14</v>
      </c>
    </row>
    <row r="747" spans="1:7" ht="15.75" x14ac:dyDescent="0.25">
      <c r="A747" s="79" t="s">
        <v>7145</v>
      </c>
      <c r="B747" s="79" t="s">
        <v>7146</v>
      </c>
      <c r="C747" s="80" t="s">
        <v>7147</v>
      </c>
      <c r="D747" s="80" t="s">
        <v>5365</v>
      </c>
      <c r="E747" s="83">
        <v>55000</v>
      </c>
      <c r="F747" s="130">
        <v>12000</v>
      </c>
      <c r="G747" s="80" t="s">
        <v>14</v>
      </c>
    </row>
    <row r="748" spans="1:7" ht="15.75" x14ac:dyDescent="0.25">
      <c r="A748" s="79" t="s">
        <v>3922</v>
      </c>
      <c r="B748" s="79" t="s">
        <v>6172</v>
      </c>
      <c r="C748" s="80" t="s">
        <v>201</v>
      </c>
      <c r="D748" s="80" t="s">
        <v>3880</v>
      </c>
      <c r="E748" s="83">
        <v>55000</v>
      </c>
      <c r="F748" s="105"/>
      <c r="G748" s="80" t="s">
        <v>59</v>
      </c>
    </row>
    <row r="749" spans="1:7" ht="15.75" x14ac:dyDescent="0.25">
      <c r="A749" s="79" t="s">
        <v>1105</v>
      </c>
      <c r="B749" s="79" t="s">
        <v>6017</v>
      </c>
      <c r="C749" s="80" t="s">
        <v>201</v>
      </c>
      <c r="D749" s="80" t="s">
        <v>93</v>
      </c>
      <c r="E749" s="124">
        <v>55000</v>
      </c>
      <c r="F749" s="105"/>
      <c r="G749" s="80" t="s">
        <v>59</v>
      </c>
    </row>
    <row r="750" spans="1:7" ht="15.75" x14ac:dyDescent="0.25">
      <c r="A750" s="79" t="s">
        <v>1179</v>
      </c>
      <c r="B750" s="79" t="s">
        <v>1180</v>
      </c>
      <c r="C750" s="80" t="s">
        <v>201</v>
      </c>
      <c r="D750" s="80" t="s">
        <v>258</v>
      </c>
      <c r="E750" s="83">
        <v>55000</v>
      </c>
      <c r="F750" s="105"/>
      <c r="G750" s="80" t="s">
        <v>59</v>
      </c>
    </row>
    <row r="751" spans="1:7" ht="15.75" x14ac:dyDescent="0.25">
      <c r="A751" s="86" t="s">
        <v>1128</v>
      </c>
      <c r="B751" s="86" t="s">
        <v>6178</v>
      </c>
      <c r="C751" s="76" t="s">
        <v>201</v>
      </c>
      <c r="D751" s="76" t="s">
        <v>258</v>
      </c>
      <c r="E751" s="129">
        <v>55000</v>
      </c>
      <c r="F751" s="104"/>
      <c r="G751" s="76" t="s">
        <v>59</v>
      </c>
    </row>
    <row r="752" spans="1:7" ht="15.75" x14ac:dyDescent="0.25">
      <c r="A752" s="86" t="s">
        <v>5004</v>
      </c>
      <c r="B752" s="86" t="s">
        <v>6189</v>
      </c>
      <c r="C752" s="76" t="s">
        <v>201</v>
      </c>
      <c r="D752" s="76" t="s">
        <v>258</v>
      </c>
      <c r="E752" s="125">
        <v>55000</v>
      </c>
      <c r="F752" s="104"/>
      <c r="G752" s="76" t="s">
        <v>59</v>
      </c>
    </row>
    <row r="753" spans="1:7" ht="15.75" x14ac:dyDescent="0.25">
      <c r="A753" s="79" t="s">
        <v>3654</v>
      </c>
      <c r="B753" s="79" t="s">
        <v>6194</v>
      </c>
      <c r="C753" s="80" t="s">
        <v>3655</v>
      </c>
      <c r="D753" s="80" t="s">
        <v>120</v>
      </c>
      <c r="E753" s="124">
        <v>54998.79</v>
      </c>
      <c r="F753" s="105"/>
      <c r="G753" s="80" t="s">
        <v>14</v>
      </c>
    </row>
    <row r="754" spans="1:7" ht="15.75" x14ac:dyDescent="0.25">
      <c r="A754" s="79" t="s">
        <v>4778</v>
      </c>
      <c r="B754" s="79" t="s">
        <v>6162</v>
      </c>
      <c r="C754" s="80" t="s">
        <v>588</v>
      </c>
      <c r="D754" s="80" t="s">
        <v>205</v>
      </c>
      <c r="E754" s="83">
        <v>54922</v>
      </c>
      <c r="F754" s="105"/>
      <c r="G754" s="80" t="s">
        <v>59</v>
      </c>
    </row>
    <row r="755" spans="1:7" ht="15.75" x14ac:dyDescent="0.25">
      <c r="A755" s="79" t="s">
        <v>3658</v>
      </c>
      <c r="B755" s="79" t="s">
        <v>6210</v>
      </c>
      <c r="C755" s="80" t="s">
        <v>201</v>
      </c>
      <c r="D755" s="80" t="s">
        <v>603</v>
      </c>
      <c r="E755" s="83">
        <v>54836</v>
      </c>
      <c r="F755" s="105"/>
      <c r="G755" s="80" t="s">
        <v>59</v>
      </c>
    </row>
    <row r="756" spans="1:7" ht="15.75" x14ac:dyDescent="0.25">
      <c r="A756" s="79" t="s">
        <v>4367</v>
      </c>
      <c r="B756" s="79" t="s">
        <v>6198</v>
      </c>
      <c r="C756" s="80" t="s">
        <v>4368</v>
      </c>
      <c r="D756" s="80" t="s">
        <v>1272</v>
      </c>
      <c r="E756" s="124">
        <v>54829.29</v>
      </c>
      <c r="F756" s="105"/>
      <c r="G756" s="80" t="s">
        <v>14</v>
      </c>
    </row>
    <row r="757" spans="1:7" ht="15.75" x14ac:dyDescent="0.25">
      <c r="A757" s="79" t="s">
        <v>597</v>
      </c>
      <c r="B757" s="79" t="s">
        <v>6204</v>
      </c>
      <c r="C757" s="80" t="s">
        <v>1266</v>
      </c>
      <c r="D757" s="80" t="s">
        <v>2535</v>
      </c>
      <c r="E757" s="83">
        <v>54665.87</v>
      </c>
      <c r="F757" s="105"/>
      <c r="G757" s="80" t="s">
        <v>14</v>
      </c>
    </row>
    <row r="758" spans="1:7" ht="15.75" x14ac:dyDescent="0.25">
      <c r="A758" s="79" t="s">
        <v>1506</v>
      </c>
      <c r="B758" s="79" t="s">
        <v>6181</v>
      </c>
      <c r="C758" s="80" t="s">
        <v>588</v>
      </c>
      <c r="D758" s="80" t="s">
        <v>603</v>
      </c>
      <c r="E758" s="83">
        <v>54649.25</v>
      </c>
      <c r="F758" s="130">
        <v>1125</v>
      </c>
      <c r="G758" s="80" t="s">
        <v>59</v>
      </c>
    </row>
    <row r="759" spans="1:7" ht="15.75" x14ac:dyDescent="0.25">
      <c r="A759" s="79" t="s">
        <v>663</v>
      </c>
      <c r="B759" s="79" t="s">
        <v>6129</v>
      </c>
      <c r="C759" s="80" t="s">
        <v>6130</v>
      </c>
      <c r="D759" s="80" t="s">
        <v>5573</v>
      </c>
      <c r="E759" s="124">
        <v>54597</v>
      </c>
      <c r="F759" s="105"/>
      <c r="G759" s="80" t="s">
        <v>14</v>
      </c>
    </row>
    <row r="760" spans="1:7" ht="15.75" x14ac:dyDescent="0.25">
      <c r="A760" s="79" t="s">
        <v>3566</v>
      </c>
      <c r="B760" s="79" t="s">
        <v>6199</v>
      </c>
      <c r="C760" s="80" t="s">
        <v>201</v>
      </c>
      <c r="D760" s="80" t="s">
        <v>258</v>
      </c>
      <c r="E760" s="83">
        <v>54588</v>
      </c>
      <c r="F760" s="105"/>
      <c r="G760" s="80" t="s">
        <v>59</v>
      </c>
    </row>
    <row r="761" spans="1:7" ht="15.75" x14ac:dyDescent="0.25">
      <c r="A761" s="79" t="s">
        <v>1167</v>
      </c>
      <c r="B761" s="79" t="s">
        <v>1168</v>
      </c>
      <c r="C761" s="80" t="s">
        <v>201</v>
      </c>
      <c r="D761" s="80" t="s">
        <v>258</v>
      </c>
      <c r="E761" s="83">
        <v>54520</v>
      </c>
      <c r="F761" s="105"/>
      <c r="G761" s="80" t="s">
        <v>59</v>
      </c>
    </row>
    <row r="762" spans="1:7" ht="15.75" x14ac:dyDescent="0.25">
      <c r="A762" s="79" t="s">
        <v>554</v>
      </c>
      <c r="B762" s="79" t="s">
        <v>6081</v>
      </c>
      <c r="C762" s="80" t="s">
        <v>201</v>
      </c>
      <c r="D762" s="80" t="s">
        <v>258</v>
      </c>
      <c r="E762" s="83">
        <v>54512</v>
      </c>
      <c r="F762" s="105"/>
      <c r="G762" s="80" t="s">
        <v>59</v>
      </c>
    </row>
    <row r="763" spans="1:7" ht="15.75" x14ac:dyDescent="0.25">
      <c r="A763" s="79" t="s">
        <v>1455</v>
      </c>
      <c r="B763" s="79" t="s">
        <v>6185</v>
      </c>
      <c r="C763" s="80" t="s">
        <v>195</v>
      </c>
      <c r="D763" s="80" t="s">
        <v>508</v>
      </c>
      <c r="E763" s="83">
        <v>54461</v>
      </c>
      <c r="F763" s="105"/>
      <c r="G763" s="80" t="s">
        <v>59</v>
      </c>
    </row>
    <row r="764" spans="1:7" ht="15.75" x14ac:dyDescent="0.25">
      <c r="A764" s="86" t="s">
        <v>209</v>
      </c>
      <c r="B764" s="86" t="s">
        <v>6207</v>
      </c>
      <c r="C764" s="76" t="s">
        <v>1266</v>
      </c>
      <c r="D764" s="76" t="s">
        <v>7051</v>
      </c>
      <c r="E764" s="125">
        <v>54363.4</v>
      </c>
      <c r="F764" s="104"/>
      <c r="G764" s="76" t="s">
        <v>14</v>
      </c>
    </row>
    <row r="765" spans="1:7" ht="15.75" x14ac:dyDescent="0.25">
      <c r="A765" s="79" t="s">
        <v>1260</v>
      </c>
      <c r="B765" s="79" t="s">
        <v>6083</v>
      </c>
      <c r="C765" s="80" t="s">
        <v>7148</v>
      </c>
      <c r="D765" s="80" t="s">
        <v>7051</v>
      </c>
      <c r="E765" s="83">
        <v>54363.4</v>
      </c>
      <c r="F765" s="105"/>
      <c r="G765" s="80" t="s">
        <v>14</v>
      </c>
    </row>
    <row r="766" spans="1:7" ht="15.75" x14ac:dyDescent="0.25">
      <c r="A766" s="79" t="s">
        <v>1636</v>
      </c>
      <c r="B766" s="79" t="s">
        <v>6208</v>
      </c>
      <c r="C766" s="80" t="s">
        <v>4023</v>
      </c>
      <c r="D766" s="80" t="s">
        <v>694</v>
      </c>
      <c r="E766" s="83">
        <v>54363.4</v>
      </c>
      <c r="F766" s="105"/>
      <c r="G766" s="80" t="s">
        <v>14</v>
      </c>
    </row>
    <row r="767" spans="1:7" ht="15.75" x14ac:dyDescent="0.25">
      <c r="A767" s="79" t="s">
        <v>1132</v>
      </c>
      <c r="B767" s="79" t="s">
        <v>6205</v>
      </c>
      <c r="C767" s="80" t="s">
        <v>2887</v>
      </c>
      <c r="D767" s="80" t="s">
        <v>706</v>
      </c>
      <c r="E767" s="83">
        <v>54363.4</v>
      </c>
      <c r="F767" s="105"/>
      <c r="G767" s="80" t="s">
        <v>14</v>
      </c>
    </row>
    <row r="768" spans="1:7" ht="15.75" x14ac:dyDescent="0.25">
      <c r="A768" s="79" t="s">
        <v>1745</v>
      </c>
      <c r="B768" s="79" t="s">
        <v>6211</v>
      </c>
      <c r="C768" s="80" t="s">
        <v>1746</v>
      </c>
      <c r="D768" s="80" t="s">
        <v>240</v>
      </c>
      <c r="E768" s="83">
        <v>54258.86</v>
      </c>
      <c r="F768" s="105"/>
      <c r="G768" s="80" t="s">
        <v>14</v>
      </c>
    </row>
    <row r="769" spans="1:7" ht="15.75" x14ac:dyDescent="0.25">
      <c r="A769" s="79" t="s">
        <v>1375</v>
      </c>
      <c r="B769" s="79" t="s">
        <v>5501</v>
      </c>
      <c r="C769" s="80" t="s">
        <v>3672</v>
      </c>
      <c r="D769" s="80" t="s">
        <v>435</v>
      </c>
      <c r="E769" s="83">
        <v>54202</v>
      </c>
      <c r="F769" s="105"/>
      <c r="G769" s="80" t="s">
        <v>14</v>
      </c>
    </row>
    <row r="770" spans="1:7" ht="15.75" x14ac:dyDescent="0.25">
      <c r="A770" s="79" t="s">
        <v>2405</v>
      </c>
      <c r="B770" s="79" t="s">
        <v>6213</v>
      </c>
      <c r="C770" s="80" t="s">
        <v>6214</v>
      </c>
      <c r="D770" s="80" t="s">
        <v>270</v>
      </c>
      <c r="E770" s="124">
        <v>54180.7</v>
      </c>
      <c r="F770" s="105"/>
      <c r="G770" s="80" t="s">
        <v>14</v>
      </c>
    </row>
    <row r="771" spans="1:7" ht="15.75" x14ac:dyDescent="0.25">
      <c r="A771" s="79" t="s">
        <v>1363</v>
      </c>
      <c r="B771" s="79" t="s">
        <v>6215</v>
      </c>
      <c r="C771" s="80" t="s">
        <v>1027</v>
      </c>
      <c r="D771" s="80" t="s">
        <v>53</v>
      </c>
      <c r="E771" s="83">
        <v>54109</v>
      </c>
      <c r="F771" s="105"/>
      <c r="G771" s="80" t="s">
        <v>14</v>
      </c>
    </row>
    <row r="772" spans="1:7" ht="15.75" x14ac:dyDescent="0.25">
      <c r="A772" s="86" t="s">
        <v>1623</v>
      </c>
      <c r="B772" s="86" t="s">
        <v>5676</v>
      </c>
      <c r="C772" s="76" t="s">
        <v>359</v>
      </c>
      <c r="D772" s="76" t="s">
        <v>570</v>
      </c>
      <c r="E772" s="129">
        <v>54100</v>
      </c>
      <c r="F772" s="104"/>
      <c r="G772" s="76" t="s">
        <v>14</v>
      </c>
    </row>
    <row r="773" spans="1:7" ht="15.75" x14ac:dyDescent="0.25">
      <c r="A773" s="79" t="s">
        <v>5010</v>
      </c>
      <c r="B773" s="79" t="s">
        <v>5624</v>
      </c>
      <c r="C773" s="80" t="s">
        <v>7149</v>
      </c>
      <c r="D773" s="80" t="s">
        <v>570</v>
      </c>
      <c r="E773" s="124">
        <v>54085</v>
      </c>
      <c r="F773" s="105"/>
      <c r="G773" s="80" t="s">
        <v>14</v>
      </c>
    </row>
    <row r="774" spans="1:7" ht="15.75" x14ac:dyDescent="0.25">
      <c r="A774" s="79" t="s">
        <v>3663</v>
      </c>
      <c r="B774" s="79" t="s">
        <v>7150</v>
      </c>
      <c r="C774" s="80" t="s">
        <v>7151</v>
      </c>
      <c r="D774" s="80" t="s">
        <v>658</v>
      </c>
      <c r="E774" s="83">
        <v>54084</v>
      </c>
      <c r="F774" s="105"/>
      <c r="G774" s="80" t="s">
        <v>14</v>
      </c>
    </row>
    <row r="775" spans="1:7" ht="15.75" x14ac:dyDescent="0.25">
      <c r="A775" s="86" t="s">
        <v>1231</v>
      </c>
      <c r="B775" s="86" t="s">
        <v>6177</v>
      </c>
      <c r="C775" s="76" t="s">
        <v>201</v>
      </c>
      <c r="D775" s="76" t="s">
        <v>607</v>
      </c>
      <c r="E775" s="129">
        <v>54043.95</v>
      </c>
      <c r="F775" s="104"/>
      <c r="G775" s="76" t="s">
        <v>59</v>
      </c>
    </row>
    <row r="776" spans="1:7" ht="15.75" x14ac:dyDescent="0.25">
      <c r="A776" s="86" t="s">
        <v>1144</v>
      </c>
      <c r="B776" s="86" t="s">
        <v>6098</v>
      </c>
      <c r="C776" s="76" t="s">
        <v>201</v>
      </c>
      <c r="D776" s="76" t="s">
        <v>385</v>
      </c>
      <c r="E776" s="129">
        <v>54039</v>
      </c>
      <c r="F776" s="104"/>
      <c r="G776" s="76" t="s">
        <v>59</v>
      </c>
    </row>
    <row r="777" spans="1:7" ht="15.75" x14ac:dyDescent="0.25">
      <c r="A777" s="86" t="s">
        <v>4369</v>
      </c>
      <c r="B777" s="86" t="s">
        <v>6218</v>
      </c>
      <c r="C777" s="76" t="s">
        <v>4370</v>
      </c>
      <c r="D777" s="76" t="s">
        <v>120</v>
      </c>
      <c r="E777" s="125">
        <v>54031.5</v>
      </c>
      <c r="F777" s="104"/>
      <c r="G777" s="76" t="s">
        <v>14</v>
      </c>
    </row>
    <row r="778" spans="1:7" ht="15.75" x14ac:dyDescent="0.25">
      <c r="A778" s="79" t="s">
        <v>929</v>
      </c>
      <c r="B778" s="79" t="s">
        <v>6186</v>
      </c>
      <c r="C778" s="80" t="s">
        <v>931</v>
      </c>
      <c r="D778" s="80" t="s">
        <v>120</v>
      </c>
      <c r="E778" s="83">
        <v>53980</v>
      </c>
      <c r="F778" s="105"/>
      <c r="G778" s="80" t="s">
        <v>14</v>
      </c>
    </row>
    <row r="779" spans="1:7" ht="15.75" x14ac:dyDescent="0.25">
      <c r="A779" s="79" t="s">
        <v>7152</v>
      </c>
      <c r="B779" s="79" t="s">
        <v>7153</v>
      </c>
      <c r="C779" s="80" t="s">
        <v>201</v>
      </c>
      <c r="D779" s="80" t="s">
        <v>373</v>
      </c>
      <c r="E779" s="83">
        <v>53954.5</v>
      </c>
      <c r="F779" s="105"/>
      <c r="G779" s="80" t="s">
        <v>59</v>
      </c>
    </row>
    <row r="780" spans="1:7" ht="15.75" x14ac:dyDescent="0.25">
      <c r="A780" s="79" t="s">
        <v>1810</v>
      </c>
      <c r="B780" s="79" t="s">
        <v>5512</v>
      </c>
      <c r="C780" s="80" t="s">
        <v>4027</v>
      </c>
      <c r="D780" s="80" t="s">
        <v>6889</v>
      </c>
      <c r="E780" s="83">
        <v>53928.98</v>
      </c>
      <c r="F780" s="105"/>
      <c r="G780" s="80" t="s">
        <v>14</v>
      </c>
    </row>
    <row r="781" spans="1:7" ht="15.75" x14ac:dyDescent="0.25">
      <c r="A781" s="79" t="s">
        <v>1185</v>
      </c>
      <c r="B781" s="79" t="s">
        <v>7154</v>
      </c>
      <c r="C781" s="80" t="s">
        <v>201</v>
      </c>
      <c r="D781" s="80" t="s">
        <v>514</v>
      </c>
      <c r="E781" s="124">
        <v>53906.5</v>
      </c>
      <c r="F781" s="105"/>
      <c r="G781" s="80" t="s">
        <v>59</v>
      </c>
    </row>
    <row r="782" spans="1:7" ht="15.75" x14ac:dyDescent="0.25">
      <c r="A782" s="79" t="s">
        <v>2829</v>
      </c>
      <c r="B782" s="79" t="s">
        <v>5591</v>
      </c>
      <c r="C782" s="80" t="s">
        <v>6221</v>
      </c>
      <c r="D782" s="80" t="s">
        <v>48</v>
      </c>
      <c r="E782" s="124">
        <v>53889.4</v>
      </c>
      <c r="F782" s="105"/>
      <c r="G782" s="80" t="s">
        <v>14</v>
      </c>
    </row>
    <row r="783" spans="1:7" ht="15.75" x14ac:dyDescent="0.25">
      <c r="A783" s="79" t="s">
        <v>5011</v>
      </c>
      <c r="B783" s="79" t="s">
        <v>6223</v>
      </c>
      <c r="C783" s="80" t="s">
        <v>869</v>
      </c>
      <c r="D783" s="80" t="s">
        <v>53</v>
      </c>
      <c r="E783" s="124">
        <v>53885</v>
      </c>
      <c r="F783" s="105"/>
      <c r="G783" s="80" t="s">
        <v>14</v>
      </c>
    </row>
    <row r="784" spans="1:7" ht="15.75" x14ac:dyDescent="0.25">
      <c r="A784" s="79" t="s">
        <v>7155</v>
      </c>
      <c r="B784" s="79" t="s">
        <v>7156</v>
      </c>
      <c r="C784" s="80" t="s">
        <v>1234</v>
      </c>
      <c r="D784" s="80" t="s">
        <v>141</v>
      </c>
      <c r="E784" s="83">
        <v>53863.01</v>
      </c>
      <c r="F784" s="105"/>
      <c r="G784" s="80" t="s">
        <v>14</v>
      </c>
    </row>
    <row r="785" spans="1:7" ht="15.75" x14ac:dyDescent="0.25">
      <c r="A785" s="79" t="s">
        <v>1790</v>
      </c>
      <c r="B785" s="79" t="s">
        <v>6224</v>
      </c>
      <c r="C785" s="80" t="s">
        <v>1791</v>
      </c>
      <c r="D785" s="80" t="s">
        <v>270</v>
      </c>
      <c r="E785" s="124">
        <v>53858.95</v>
      </c>
      <c r="F785" s="105"/>
      <c r="G785" s="80" t="s">
        <v>14</v>
      </c>
    </row>
    <row r="786" spans="1:7" ht="15.75" x14ac:dyDescent="0.25">
      <c r="A786" s="79" t="s">
        <v>6201</v>
      </c>
      <c r="B786" s="79" t="s">
        <v>6202</v>
      </c>
      <c r="C786" s="80" t="s">
        <v>201</v>
      </c>
      <c r="D786" s="80" t="s">
        <v>385</v>
      </c>
      <c r="E786" s="83">
        <v>53835</v>
      </c>
      <c r="F786" s="105"/>
      <c r="G786" s="80" t="s">
        <v>59</v>
      </c>
    </row>
    <row r="787" spans="1:7" ht="15.75" x14ac:dyDescent="0.25">
      <c r="A787" s="86" t="s">
        <v>1203</v>
      </c>
      <c r="B787" s="86" t="s">
        <v>6180</v>
      </c>
      <c r="C787" s="76" t="s">
        <v>201</v>
      </c>
      <c r="D787" s="76" t="s">
        <v>211</v>
      </c>
      <c r="E787" s="129">
        <v>53792</v>
      </c>
      <c r="F787" s="104"/>
      <c r="G787" s="76" t="s">
        <v>59</v>
      </c>
    </row>
    <row r="788" spans="1:7" ht="15.75" x14ac:dyDescent="0.25">
      <c r="A788" s="79" t="s">
        <v>1513</v>
      </c>
      <c r="B788" s="79" t="s">
        <v>6203</v>
      </c>
      <c r="C788" s="80" t="s">
        <v>201</v>
      </c>
      <c r="D788" s="80" t="s">
        <v>535</v>
      </c>
      <c r="E788" s="83">
        <v>53729.96</v>
      </c>
      <c r="F788" s="105"/>
      <c r="G788" s="80" t="s">
        <v>59</v>
      </c>
    </row>
    <row r="789" spans="1:7" ht="15.75" x14ac:dyDescent="0.25">
      <c r="A789" s="79" t="s">
        <v>908</v>
      </c>
      <c r="B789" s="79" t="s">
        <v>909</v>
      </c>
      <c r="C789" s="80" t="s">
        <v>201</v>
      </c>
      <c r="D789" s="80" t="s">
        <v>163</v>
      </c>
      <c r="E789" s="124">
        <v>53682.85</v>
      </c>
      <c r="F789" s="105"/>
      <c r="G789" s="80" t="s">
        <v>59</v>
      </c>
    </row>
    <row r="790" spans="1:7" ht="15.75" x14ac:dyDescent="0.25">
      <c r="A790" s="79" t="s">
        <v>7157</v>
      </c>
      <c r="B790" s="79" t="s">
        <v>7158</v>
      </c>
      <c r="C790" s="80" t="s">
        <v>56</v>
      </c>
      <c r="D790" s="80" t="s">
        <v>1322</v>
      </c>
      <c r="E790" s="124">
        <v>53673</v>
      </c>
      <c r="F790" s="105"/>
      <c r="G790" s="80" t="s">
        <v>59</v>
      </c>
    </row>
    <row r="791" spans="1:7" ht="15.75" x14ac:dyDescent="0.25">
      <c r="A791" s="86" t="s">
        <v>1144</v>
      </c>
      <c r="B791" s="86" t="s">
        <v>5551</v>
      </c>
      <c r="C791" s="76" t="s">
        <v>1888</v>
      </c>
      <c r="D791" s="76" t="s">
        <v>6938</v>
      </c>
      <c r="E791" s="129">
        <v>53592</v>
      </c>
      <c r="F791" s="104"/>
      <c r="G791" s="76" t="s">
        <v>14</v>
      </c>
    </row>
    <row r="792" spans="1:7" ht="15.75" x14ac:dyDescent="0.25">
      <c r="A792" s="86" t="s">
        <v>5020</v>
      </c>
      <c r="B792" s="86" t="s">
        <v>5763</v>
      </c>
      <c r="C792" s="76" t="s">
        <v>2827</v>
      </c>
      <c r="D792" s="76" t="s">
        <v>5365</v>
      </c>
      <c r="E792" s="129">
        <v>53549.37</v>
      </c>
      <c r="F792" s="104"/>
      <c r="G792" s="76" t="s">
        <v>14</v>
      </c>
    </row>
    <row r="793" spans="1:7" ht="15.75" x14ac:dyDescent="0.25">
      <c r="A793" s="86" t="s">
        <v>3673</v>
      </c>
      <c r="B793" s="86" t="s">
        <v>6232</v>
      </c>
      <c r="C793" s="76" t="s">
        <v>3674</v>
      </c>
      <c r="D793" s="76" t="s">
        <v>505</v>
      </c>
      <c r="E793" s="129">
        <v>53500</v>
      </c>
      <c r="F793" s="104"/>
      <c r="G793" s="76" t="s">
        <v>14</v>
      </c>
    </row>
    <row r="794" spans="1:7" ht="15.75" x14ac:dyDescent="0.25">
      <c r="A794" s="79" t="s">
        <v>1282</v>
      </c>
      <c r="B794" s="79" t="s">
        <v>1283</v>
      </c>
      <c r="C794" s="80" t="s">
        <v>201</v>
      </c>
      <c r="D794" s="80" t="s">
        <v>3880</v>
      </c>
      <c r="E794" s="83">
        <v>53500</v>
      </c>
      <c r="F794" s="105"/>
      <c r="G794" s="80" t="s">
        <v>59</v>
      </c>
    </row>
    <row r="795" spans="1:7" ht="15.75" x14ac:dyDescent="0.25">
      <c r="A795" s="79" t="s">
        <v>1562</v>
      </c>
      <c r="B795" s="79" t="s">
        <v>6234</v>
      </c>
      <c r="C795" s="80" t="s">
        <v>1839</v>
      </c>
      <c r="D795" s="80" t="s">
        <v>6889</v>
      </c>
      <c r="E795" s="124">
        <v>53433.66</v>
      </c>
      <c r="F795" s="105"/>
      <c r="G795" s="80" t="s">
        <v>14</v>
      </c>
    </row>
    <row r="796" spans="1:7" ht="15.75" x14ac:dyDescent="0.25">
      <c r="A796" s="79" t="s">
        <v>2848</v>
      </c>
      <c r="B796" s="79" t="s">
        <v>6248</v>
      </c>
      <c r="C796" s="80" t="s">
        <v>201</v>
      </c>
      <c r="D796" s="80" t="s">
        <v>2582</v>
      </c>
      <c r="E796" s="83">
        <v>53398</v>
      </c>
      <c r="F796" s="105"/>
      <c r="G796" s="80" t="s">
        <v>59</v>
      </c>
    </row>
    <row r="797" spans="1:7" ht="15.75" x14ac:dyDescent="0.25">
      <c r="A797" s="79" t="s">
        <v>1589</v>
      </c>
      <c r="B797" s="79" t="s">
        <v>7159</v>
      </c>
      <c r="C797" s="80" t="s">
        <v>4361</v>
      </c>
      <c r="D797" s="80" t="s">
        <v>666</v>
      </c>
      <c r="E797" s="83">
        <v>53287.5</v>
      </c>
      <c r="F797" s="105"/>
      <c r="G797" s="80" t="s">
        <v>14</v>
      </c>
    </row>
    <row r="798" spans="1:7" ht="15.75" x14ac:dyDescent="0.25">
      <c r="A798" s="79" t="s">
        <v>1067</v>
      </c>
      <c r="B798" s="79" t="s">
        <v>6165</v>
      </c>
      <c r="C798" s="80" t="s">
        <v>201</v>
      </c>
      <c r="D798" s="80" t="s">
        <v>163</v>
      </c>
      <c r="E798" s="124">
        <v>53114.39</v>
      </c>
      <c r="F798" s="105"/>
      <c r="G798" s="80" t="s">
        <v>59</v>
      </c>
    </row>
    <row r="799" spans="1:7" ht="15.75" x14ac:dyDescent="0.25">
      <c r="A799" s="79" t="s">
        <v>3984</v>
      </c>
      <c r="B799" s="79" t="s">
        <v>5397</v>
      </c>
      <c r="C799" s="80" t="s">
        <v>201</v>
      </c>
      <c r="D799" s="80" t="s">
        <v>3880</v>
      </c>
      <c r="E799" s="83">
        <v>53080</v>
      </c>
      <c r="F799" s="105"/>
      <c r="G799" s="80" t="s">
        <v>59</v>
      </c>
    </row>
    <row r="800" spans="1:7" ht="15.75" x14ac:dyDescent="0.25">
      <c r="A800" s="79" t="s">
        <v>1316</v>
      </c>
      <c r="B800" s="79" t="s">
        <v>6228</v>
      </c>
      <c r="C800" s="80" t="s">
        <v>201</v>
      </c>
      <c r="D800" s="80" t="s">
        <v>2582</v>
      </c>
      <c r="E800" s="83">
        <v>53000</v>
      </c>
      <c r="F800" s="105"/>
      <c r="G800" s="80" t="s">
        <v>59</v>
      </c>
    </row>
    <row r="801" spans="1:7" ht="15.75" x14ac:dyDescent="0.25">
      <c r="A801" s="79" t="s">
        <v>3634</v>
      </c>
      <c r="B801" s="79" t="s">
        <v>6239</v>
      </c>
      <c r="C801" s="80" t="s">
        <v>201</v>
      </c>
      <c r="D801" s="80" t="s">
        <v>380</v>
      </c>
      <c r="E801" s="83">
        <v>53000</v>
      </c>
      <c r="F801" s="105"/>
      <c r="G801" s="80" t="s">
        <v>59</v>
      </c>
    </row>
    <row r="802" spans="1:7" ht="15.75" x14ac:dyDescent="0.25">
      <c r="A802" s="79" t="s">
        <v>1883</v>
      </c>
      <c r="B802" s="79" t="s">
        <v>6244</v>
      </c>
      <c r="C802" s="80" t="s">
        <v>1884</v>
      </c>
      <c r="D802" s="80" t="s">
        <v>5365</v>
      </c>
      <c r="E802" s="83">
        <v>53000</v>
      </c>
      <c r="F802" s="105"/>
      <c r="G802" s="80" t="s">
        <v>14</v>
      </c>
    </row>
    <row r="803" spans="1:7" ht="15.75" x14ac:dyDescent="0.25">
      <c r="A803" s="79" t="s">
        <v>1406</v>
      </c>
      <c r="B803" s="79" t="s">
        <v>6242</v>
      </c>
      <c r="C803" s="80" t="s">
        <v>195</v>
      </c>
      <c r="D803" s="80" t="s">
        <v>459</v>
      </c>
      <c r="E803" s="124">
        <v>52994</v>
      </c>
      <c r="F803" s="105"/>
      <c r="G803" s="80" t="s">
        <v>59</v>
      </c>
    </row>
    <row r="804" spans="1:7" ht="15.75" x14ac:dyDescent="0.25">
      <c r="A804" s="79" t="s">
        <v>989</v>
      </c>
      <c r="B804" s="79" t="s">
        <v>6229</v>
      </c>
      <c r="C804" s="80" t="s">
        <v>201</v>
      </c>
      <c r="D804" s="80" t="s">
        <v>607</v>
      </c>
      <c r="E804" s="83">
        <v>52944.83</v>
      </c>
      <c r="F804" s="105"/>
      <c r="G804" s="80" t="s">
        <v>59</v>
      </c>
    </row>
    <row r="805" spans="1:7" ht="15.75" x14ac:dyDescent="0.25">
      <c r="A805" s="79" t="s">
        <v>1390</v>
      </c>
      <c r="B805" s="79" t="s">
        <v>6212</v>
      </c>
      <c r="C805" s="80" t="s">
        <v>201</v>
      </c>
      <c r="D805" s="80" t="s">
        <v>221</v>
      </c>
      <c r="E805" s="124">
        <v>52924</v>
      </c>
      <c r="F805" s="105"/>
      <c r="G805" s="80" t="s">
        <v>59</v>
      </c>
    </row>
    <row r="806" spans="1:7" ht="15.75" x14ac:dyDescent="0.25">
      <c r="A806" s="79" t="s">
        <v>1841</v>
      </c>
      <c r="B806" s="79" t="s">
        <v>1842</v>
      </c>
      <c r="C806" s="80" t="s">
        <v>1843</v>
      </c>
      <c r="D806" s="80" t="s">
        <v>163</v>
      </c>
      <c r="E806" s="124">
        <v>52866.28</v>
      </c>
      <c r="F806" s="105"/>
      <c r="G806" s="80" t="s">
        <v>14</v>
      </c>
    </row>
    <row r="807" spans="1:7" ht="15.75" x14ac:dyDescent="0.25">
      <c r="A807" s="79" t="s">
        <v>1500</v>
      </c>
      <c r="B807" s="79" t="s">
        <v>6230</v>
      </c>
      <c r="C807" s="80" t="s">
        <v>782</v>
      </c>
      <c r="D807" s="80" t="s">
        <v>258</v>
      </c>
      <c r="E807" s="124">
        <v>52822</v>
      </c>
      <c r="F807" s="105"/>
      <c r="G807" s="80" t="s">
        <v>59</v>
      </c>
    </row>
    <row r="808" spans="1:7" ht="15.75" x14ac:dyDescent="0.25">
      <c r="A808" s="79" t="s">
        <v>193</v>
      </c>
      <c r="B808" s="79" t="s">
        <v>1295</v>
      </c>
      <c r="C808" s="80" t="s">
        <v>201</v>
      </c>
      <c r="D808" s="80" t="s">
        <v>2582</v>
      </c>
      <c r="E808" s="124">
        <v>52780</v>
      </c>
      <c r="F808" s="105"/>
      <c r="G808" s="80" t="s">
        <v>59</v>
      </c>
    </row>
    <row r="809" spans="1:7" ht="15.75" x14ac:dyDescent="0.25">
      <c r="A809" s="79" t="s">
        <v>1112</v>
      </c>
      <c r="B809" s="79" t="s">
        <v>5763</v>
      </c>
      <c r="C809" s="80" t="s">
        <v>1563</v>
      </c>
      <c r="D809" s="80" t="s">
        <v>53</v>
      </c>
      <c r="E809" s="83">
        <v>52763</v>
      </c>
      <c r="F809" s="105"/>
      <c r="G809" s="80" t="s">
        <v>14</v>
      </c>
    </row>
    <row r="810" spans="1:7" ht="15.75" x14ac:dyDescent="0.25">
      <c r="A810" s="79" t="s">
        <v>1313</v>
      </c>
      <c r="B810" s="79" t="s">
        <v>6247</v>
      </c>
      <c r="C810" s="80" t="s">
        <v>195</v>
      </c>
      <c r="D810" s="80" t="s">
        <v>189</v>
      </c>
      <c r="E810" s="83">
        <v>52748</v>
      </c>
      <c r="F810" s="105"/>
      <c r="G810" s="80" t="s">
        <v>59</v>
      </c>
    </row>
    <row r="811" spans="1:7" ht="15.75" x14ac:dyDescent="0.25">
      <c r="A811" s="79" t="s">
        <v>4035</v>
      </c>
      <c r="B811" s="79" t="s">
        <v>5898</v>
      </c>
      <c r="C811" s="80" t="s">
        <v>2926</v>
      </c>
      <c r="D811" s="80" t="s">
        <v>6688</v>
      </c>
      <c r="E811" s="124">
        <v>52697</v>
      </c>
      <c r="F811" s="130">
        <v>2520</v>
      </c>
      <c r="G811" s="80" t="s">
        <v>14</v>
      </c>
    </row>
    <row r="812" spans="1:7" ht="15.75" x14ac:dyDescent="0.25">
      <c r="A812" s="79" t="s">
        <v>513</v>
      </c>
      <c r="B812" s="79" t="s">
        <v>6256</v>
      </c>
      <c r="C812" s="80" t="s">
        <v>1184</v>
      </c>
      <c r="D812" s="80" t="s">
        <v>53</v>
      </c>
      <c r="E812" s="83">
        <v>52685</v>
      </c>
      <c r="F812" s="105"/>
      <c r="G812" s="80" t="s">
        <v>14</v>
      </c>
    </row>
    <row r="813" spans="1:7" ht="15.75" x14ac:dyDescent="0.25">
      <c r="A813" s="79" t="s">
        <v>1432</v>
      </c>
      <c r="B813" s="79" t="s">
        <v>6235</v>
      </c>
      <c r="C813" s="80" t="s">
        <v>782</v>
      </c>
      <c r="D813" s="80" t="s">
        <v>221</v>
      </c>
      <c r="E813" s="124">
        <v>52636</v>
      </c>
      <c r="F813" s="105"/>
      <c r="G813" s="80" t="s">
        <v>59</v>
      </c>
    </row>
    <row r="814" spans="1:7" ht="15.75" x14ac:dyDescent="0.25">
      <c r="A814" s="79" t="s">
        <v>6258</v>
      </c>
      <c r="B814" s="79" t="s">
        <v>6259</v>
      </c>
      <c r="C814" s="80" t="s">
        <v>6260</v>
      </c>
      <c r="D814" s="80" t="s">
        <v>5559</v>
      </c>
      <c r="E814" s="83">
        <v>52616.59</v>
      </c>
      <c r="F814" s="105"/>
      <c r="G814" s="80" t="s">
        <v>14</v>
      </c>
    </row>
    <row r="815" spans="1:7" ht="15.75" x14ac:dyDescent="0.25">
      <c r="A815" s="79" t="s">
        <v>1870</v>
      </c>
      <c r="B815" s="79" t="s">
        <v>1871</v>
      </c>
      <c r="C815" s="80" t="s">
        <v>1872</v>
      </c>
      <c r="D815" s="80" t="s">
        <v>6262</v>
      </c>
      <c r="E815" s="83">
        <v>52500</v>
      </c>
      <c r="F815" s="105"/>
      <c r="G815" s="80" t="s">
        <v>14</v>
      </c>
    </row>
    <row r="816" spans="1:7" ht="15.75" x14ac:dyDescent="0.25">
      <c r="A816" s="79" t="s">
        <v>1296</v>
      </c>
      <c r="B816" s="79" t="s">
        <v>6263</v>
      </c>
      <c r="C816" s="80" t="s">
        <v>1563</v>
      </c>
      <c r="D816" s="80" t="s">
        <v>53</v>
      </c>
      <c r="E816" s="124">
        <v>52331</v>
      </c>
      <c r="F816" s="105"/>
      <c r="G816" s="80" t="s">
        <v>14</v>
      </c>
    </row>
    <row r="817" spans="1:7" ht="15.75" x14ac:dyDescent="0.25">
      <c r="A817" s="79" t="s">
        <v>884</v>
      </c>
      <c r="B817" s="79" t="s">
        <v>7160</v>
      </c>
      <c r="C817" s="80" t="s">
        <v>195</v>
      </c>
      <c r="D817" s="80" t="s">
        <v>459</v>
      </c>
      <c r="E817" s="124">
        <v>52327.54</v>
      </c>
      <c r="F817" s="105"/>
      <c r="G817" s="80" t="s">
        <v>59</v>
      </c>
    </row>
    <row r="818" spans="1:7" ht="15.75" x14ac:dyDescent="0.25">
      <c r="A818" s="79" t="s">
        <v>3185</v>
      </c>
      <c r="B818" s="79" t="s">
        <v>6149</v>
      </c>
      <c r="C818" s="80" t="s">
        <v>201</v>
      </c>
      <c r="D818" s="80" t="s">
        <v>814</v>
      </c>
      <c r="E818" s="124">
        <v>52287.56</v>
      </c>
      <c r="F818" s="105"/>
      <c r="G818" s="80" t="s">
        <v>59</v>
      </c>
    </row>
    <row r="819" spans="1:7" ht="15.75" x14ac:dyDescent="0.25">
      <c r="A819" s="79" t="s">
        <v>1353</v>
      </c>
      <c r="B819" s="79" t="s">
        <v>5985</v>
      </c>
      <c r="C819" s="80" t="s">
        <v>359</v>
      </c>
      <c r="D819" s="80" t="s">
        <v>1354</v>
      </c>
      <c r="E819" s="124">
        <v>52273.25</v>
      </c>
      <c r="F819" s="105"/>
      <c r="G819" s="80" t="s">
        <v>14</v>
      </c>
    </row>
    <row r="820" spans="1:7" ht="15.75" x14ac:dyDescent="0.25">
      <c r="A820" s="79" t="s">
        <v>1158</v>
      </c>
      <c r="B820" s="79" t="s">
        <v>7161</v>
      </c>
      <c r="C820" s="80" t="s">
        <v>201</v>
      </c>
      <c r="D820" s="80" t="s">
        <v>3880</v>
      </c>
      <c r="E820" s="83">
        <v>52272</v>
      </c>
      <c r="F820" s="105"/>
      <c r="G820" s="80" t="s">
        <v>59</v>
      </c>
    </row>
    <row r="821" spans="1:7" ht="15.75" x14ac:dyDescent="0.25">
      <c r="A821" s="79" t="s">
        <v>1840</v>
      </c>
      <c r="B821" s="79" t="s">
        <v>3686</v>
      </c>
      <c r="C821" s="80" t="s">
        <v>4034</v>
      </c>
      <c r="D821" s="80" t="s">
        <v>4263</v>
      </c>
      <c r="E821" s="124">
        <v>52216.68</v>
      </c>
      <c r="F821" s="105"/>
      <c r="G821" s="80" t="s">
        <v>14</v>
      </c>
    </row>
    <row r="822" spans="1:7" ht="15.75" x14ac:dyDescent="0.25">
      <c r="A822" s="79" t="s">
        <v>6266</v>
      </c>
      <c r="B822" s="79" t="s">
        <v>6267</v>
      </c>
      <c r="C822" s="80" t="s">
        <v>6268</v>
      </c>
      <c r="D822" s="80" t="s">
        <v>53</v>
      </c>
      <c r="E822" s="83">
        <v>52211</v>
      </c>
      <c r="F822" s="105"/>
      <c r="G822" s="80" t="s">
        <v>14</v>
      </c>
    </row>
    <row r="823" spans="1:7" ht="15.75" x14ac:dyDescent="0.25">
      <c r="A823" s="79" t="s">
        <v>7162</v>
      </c>
      <c r="B823" s="79" t="s">
        <v>7163</v>
      </c>
      <c r="C823" s="80" t="s">
        <v>7164</v>
      </c>
      <c r="D823" s="80" t="s">
        <v>508</v>
      </c>
      <c r="E823" s="124">
        <v>52189.27</v>
      </c>
      <c r="F823" s="105"/>
      <c r="G823" s="80" t="s">
        <v>14</v>
      </c>
    </row>
    <row r="824" spans="1:7" ht="15.75" x14ac:dyDescent="0.25">
      <c r="A824" s="79" t="s">
        <v>786</v>
      </c>
      <c r="B824" s="79" t="s">
        <v>6151</v>
      </c>
      <c r="C824" s="80" t="s">
        <v>195</v>
      </c>
      <c r="D824" s="80" t="s">
        <v>380</v>
      </c>
      <c r="E824" s="83">
        <v>52088</v>
      </c>
      <c r="F824" s="105"/>
      <c r="G824" s="80" t="s">
        <v>59</v>
      </c>
    </row>
    <row r="825" spans="1:7" ht="15.75" x14ac:dyDescent="0.25">
      <c r="A825" s="79" t="s">
        <v>214</v>
      </c>
      <c r="B825" s="79" t="s">
        <v>6257</v>
      </c>
      <c r="C825" s="80" t="s">
        <v>195</v>
      </c>
      <c r="D825" s="80" t="s">
        <v>1322</v>
      </c>
      <c r="E825" s="124">
        <v>52038.8</v>
      </c>
      <c r="F825" s="105"/>
      <c r="G825" s="80" t="s">
        <v>59</v>
      </c>
    </row>
    <row r="826" spans="1:7" ht="15.75" x14ac:dyDescent="0.25">
      <c r="A826" s="79" t="s">
        <v>7165</v>
      </c>
      <c r="B826" s="79" t="s">
        <v>8</v>
      </c>
      <c r="C826" s="80" t="s">
        <v>939</v>
      </c>
      <c r="D826" s="80" t="s">
        <v>5365</v>
      </c>
      <c r="E826" s="83">
        <v>52000</v>
      </c>
      <c r="F826" s="105"/>
      <c r="G826" s="80" t="s">
        <v>14</v>
      </c>
    </row>
    <row r="827" spans="1:7" ht="15.75" x14ac:dyDescent="0.25">
      <c r="A827" s="79" t="s">
        <v>1398</v>
      </c>
      <c r="B827" s="79" t="s">
        <v>5970</v>
      </c>
      <c r="C827" s="80" t="s">
        <v>201</v>
      </c>
      <c r="D827" s="80" t="s">
        <v>463</v>
      </c>
      <c r="E827" s="124">
        <v>51921</v>
      </c>
      <c r="F827" s="105"/>
      <c r="G827" s="80" t="s">
        <v>59</v>
      </c>
    </row>
    <row r="828" spans="1:7" ht="15.75" x14ac:dyDescent="0.25">
      <c r="A828" s="79" t="s">
        <v>265</v>
      </c>
      <c r="B828" s="79" t="s">
        <v>5898</v>
      </c>
      <c r="C828" s="80" t="s">
        <v>4335</v>
      </c>
      <c r="D828" s="80" t="s">
        <v>120</v>
      </c>
      <c r="E828" s="124">
        <v>51913</v>
      </c>
      <c r="F828" s="105"/>
      <c r="G828" s="80" t="s">
        <v>4334</v>
      </c>
    </row>
    <row r="829" spans="1:7" ht="15.75" x14ac:dyDescent="0.25">
      <c r="A829" s="79" t="s">
        <v>1059</v>
      </c>
      <c r="B829" s="79" t="s">
        <v>6219</v>
      </c>
      <c r="C829" s="80" t="s">
        <v>588</v>
      </c>
      <c r="D829" s="80" t="s">
        <v>603</v>
      </c>
      <c r="E829" s="83">
        <v>51900</v>
      </c>
      <c r="F829" s="105"/>
      <c r="G829" s="80" t="s">
        <v>59</v>
      </c>
    </row>
    <row r="830" spans="1:7" ht="15.75" x14ac:dyDescent="0.25">
      <c r="A830" s="79" t="s">
        <v>1339</v>
      </c>
      <c r="B830" s="79" t="s">
        <v>6238</v>
      </c>
      <c r="C830" s="80" t="s">
        <v>201</v>
      </c>
      <c r="D830" s="80" t="s">
        <v>459</v>
      </c>
      <c r="E830" s="83">
        <v>51844.62</v>
      </c>
      <c r="F830" s="105"/>
      <c r="G830" s="80" t="s">
        <v>59</v>
      </c>
    </row>
    <row r="831" spans="1:7" ht="15.75" x14ac:dyDescent="0.25">
      <c r="A831" s="79" t="s">
        <v>5030</v>
      </c>
      <c r="B831" s="79" t="s">
        <v>5653</v>
      </c>
      <c r="C831" s="80" t="s">
        <v>201</v>
      </c>
      <c r="D831" s="80" t="s">
        <v>385</v>
      </c>
      <c r="E831" s="83">
        <v>51777</v>
      </c>
      <c r="F831" s="105"/>
      <c r="G831" s="80" t="s">
        <v>59</v>
      </c>
    </row>
    <row r="832" spans="1:7" ht="15.75" x14ac:dyDescent="0.25">
      <c r="A832" s="79" t="s">
        <v>432</v>
      </c>
      <c r="B832" s="79" t="s">
        <v>5459</v>
      </c>
      <c r="C832" s="80" t="s">
        <v>201</v>
      </c>
      <c r="D832" s="80" t="s">
        <v>3880</v>
      </c>
      <c r="E832" s="124">
        <v>51765</v>
      </c>
      <c r="F832" s="105"/>
      <c r="G832" s="80" t="s">
        <v>59</v>
      </c>
    </row>
    <row r="833" spans="1:7" ht="15.75" x14ac:dyDescent="0.25">
      <c r="A833" s="79" t="s">
        <v>1860</v>
      </c>
      <c r="B833" s="79" t="s">
        <v>6273</v>
      </c>
      <c r="C833" s="80" t="s">
        <v>1862</v>
      </c>
      <c r="D833" s="80" t="s">
        <v>45</v>
      </c>
      <c r="E833" s="124">
        <v>51727.45</v>
      </c>
      <c r="F833" s="105"/>
      <c r="G833" s="80" t="s">
        <v>14</v>
      </c>
    </row>
    <row r="834" spans="1:7" ht="15.75" x14ac:dyDescent="0.25">
      <c r="A834" s="86" t="s">
        <v>3616</v>
      </c>
      <c r="B834" s="86" t="s">
        <v>3617</v>
      </c>
      <c r="C834" s="76" t="s">
        <v>782</v>
      </c>
      <c r="D834" s="76" t="s">
        <v>1050</v>
      </c>
      <c r="E834" s="125">
        <v>51720</v>
      </c>
      <c r="F834" s="104"/>
      <c r="G834" s="76" t="s">
        <v>14</v>
      </c>
    </row>
    <row r="835" spans="1:7" ht="15.75" x14ac:dyDescent="0.25">
      <c r="A835" s="79" t="s">
        <v>1293</v>
      </c>
      <c r="B835" s="79" t="s">
        <v>6240</v>
      </c>
      <c r="C835" s="80" t="s">
        <v>588</v>
      </c>
      <c r="D835" s="80" t="s">
        <v>380</v>
      </c>
      <c r="E835" s="124">
        <v>51700</v>
      </c>
      <c r="F835" s="105"/>
      <c r="G835" s="80" t="s">
        <v>59</v>
      </c>
    </row>
    <row r="836" spans="1:7" ht="15.75" x14ac:dyDescent="0.25">
      <c r="A836" s="79" t="s">
        <v>1312</v>
      </c>
      <c r="B836" s="79" t="s">
        <v>6275</v>
      </c>
      <c r="C836" s="80" t="s">
        <v>1563</v>
      </c>
      <c r="D836" s="80" t="s">
        <v>53</v>
      </c>
      <c r="E836" s="124">
        <v>51681</v>
      </c>
      <c r="F836" s="105"/>
      <c r="G836" s="80" t="s">
        <v>14</v>
      </c>
    </row>
    <row r="837" spans="1:7" ht="15.75" x14ac:dyDescent="0.25">
      <c r="A837" s="79" t="s">
        <v>942</v>
      </c>
      <c r="B837" s="79" t="s">
        <v>5434</v>
      </c>
      <c r="C837" s="80" t="s">
        <v>201</v>
      </c>
      <c r="D837" s="80" t="s">
        <v>3880</v>
      </c>
      <c r="E837" s="83">
        <v>51612</v>
      </c>
      <c r="F837" s="105"/>
      <c r="G837" s="80" t="s">
        <v>59</v>
      </c>
    </row>
    <row r="838" spans="1:7" ht="15.75" x14ac:dyDescent="0.25">
      <c r="A838" s="86" t="s">
        <v>1643</v>
      </c>
      <c r="B838" s="86" t="s">
        <v>6274</v>
      </c>
      <c r="C838" s="76" t="s">
        <v>201</v>
      </c>
      <c r="D838" s="76" t="s">
        <v>535</v>
      </c>
      <c r="E838" s="129">
        <v>51593.23</v>
      </c>
      <c r="F838" s="104"/>
      <c r="G838" s="76" t="s">
        <v>59</v>
      </c>
    </row>
    <row r="839" spans="1:7" ht="15.75" x14ac:dyDescent="0.25">
      <c r="A839" s="86" t="s">
        <v>313</v>
      </c>
      <c r="B839" s="86" t="s">
        <v>6249</v>
      </c>
      <c r="C839" s="76" t="s">
        <v>201</v>
      </c>
      <c r="D839" s="76" t="s">
        <v>258</v>
      </c>
      <c r="E839" s="129">
        <v>51533</v>
      </c>
      <c r="F839" s="104"/>
      <c r="G839" s="76" t="s">
        <v>59</v>
      </c>
    </row>
    <row r="840" spans="1:7" ht="15.75" x14ac:dyDescent="0.25">
      <c r="A840" s="79" t="s">
        <v>1296</v>
      </c>
      <c r="B840" s="79" t="s">
        <v>6277</v>
      </c>
      <c r="C840" s="80" t="s">
        <v>4036</v>
      </c>
      <c r="D840" s="80" t="s">
        <v>392</v>
      </c>
      <c r="E840" s="124">
        <v>51500</v>
      </c>
      <c r="F840" s="105"/>
      <c r="G840" s="80" t="s">
        <v>4334</v>
      </c>
    </row>
    <row r="841" spans="1:7" ht="15.75" x14ac:dyDescent="0.25">
      <c r="A841" s="79" t="s">
        <v>1522</v>
      </c>
      <c r="B841" s="79" t="s">
        <v>1523</v>
      </c>
      <c r="C841" s="80" t="s">
        <v>588</v>
      </c>
      <c r="D841" s="80" t="s">
        <v>603</v>
      </c>
      <c r="E841" s="83">
        <v>51500</v>
      </c>
      <c r="F841" s="105"/>
      <c r="G841" s="80" t="s">
        <v>59</v>
      </c>
    </row>
    <row r="842" spans="1:7" ht="15.75" x14ac:dyDescent="0.25">
      <c r="A842" s="79" t="s">
        <v>4355</v>
      </c>
      <c r="B842" s="79" t="s">
        <v>7166</v>
      </c>
      <c r="C842" s="80" t="s">
        <v>6279</v>
      </c>
      <c r="D842" s="80" t="s">
        <v>89</v>
      </c>
      <c r="E842" s="83">
        <v>51500</v>
      </c>
      <c r="F842" s="105"/>
      <c r="G842" s="80" t="s">
        <v>14</v>
      </c>
    </row>
    <row r="843" spans="1:7" ht="15.75" x14ac:dyDescent="0.25">
      <c r="A843" s="79" t="s">
        <v>1905</v>
      </c>
      <c r="B843" s="79" t="s">
        <v>6281</v>
      </c>
      <c r="C843" s="80" t="s">
        <v>359</v>
      </c>
      <c r="D843" s="80" t="s">
        <v>5044</v>
      </c>
      <c r="E843" s="83">
        <v>51474.71</v>
      </c>
      <c r="F843" s="105"/>
      <c r="G843" s="80" t="s">
        <v>14</v>
      </c>
    </row>
    <row r="844" spans="1:7" ht="15.75" x14ac:dyDescent="0.25">
      <c r="A844" s="79" t="s">
        <v>1140</v>
      </c>
      <c r="B844" s="79" t="s">
        <v>1141</v>
      </c>
      <c r="C844" s="80" t="s">
        <v>201</v>
      </c>
      <c r="D844" s="80" t="s">
        <v>490</v>
      </c>
      <c r="E844" s="83">
        <v>51460.73</v>
      </c>
      <c r="F844" s="105"/>
      <c r="G844" s="80" t="s">
        <v>59</v>
      </c>
    </row>
    <row r="845" spans="1:7" ht="15.75" x14ac:dyDescent="0.25">
      <c r="A845" s="79" t="s">
        <v>1249</v>
      </c>
      <c r="B845" s="79" t="s">
        <v>6222</v>
      </c>
      <c r="C845" s="80" t="s">
        <v>201</v>
      </c>
      <c r="D845" s="80" t="s">
        <v>211</v>
      </c>
      <c r="E845" s="124">
        <v>51397.27</v>
      </c>
      <c r="F845" s="105"/>
      <c r="G845" s="80" t="s">
        <v>59</v>
      </c>
    </row>
    <row r="846" spans="1:7" ht="15.75" x14ac:dyDescent="0.25">
      <c r="A846" s="79" t="s">
        <v>1312</v>
      </c>
      <c r="B846" s="79" t="s">
        <v>6283</v>
      </c>
      <c r="C846" s="80" t="s">
        <v>4038</v>
      </c>
      <c r="D846" s="80" t="s">
        <v>5488</v>
      </c>
      <c r="E846" s="124">
        <v>51388</v>
      </c>
      <c r="F846" s="105"/>
      <c r="G846" s="80" t="s">
        <v>14</v>
      </c>
    </row>
    <row r="847" spans="1:7" ht="15.75" x14ac:dyDescent="0.25">
      <c r="A847" s="79" t="s">
        <v>1833</v>
      </c>
      <c r="B847" s="79" t="s">
        <v>4604</v>
      </c>
      <c r="C847" s="80" t="s">
        <v>2287</v>
      </c>
      <c r="D847" s="80" t="s">
        <v>7092</v>
      </c>
      <c r="E847" s="124">
        <v>51368</v>
      </c>
      <c r="F847" s="105"/>
      <c r="G847" s="80" t="s">
        <v>14</v>
      </c>
    </row>
    <row r="848" spans="1:7" ht="15.75" x14ac:dyDescent="0.25">
      <c r="A848" s="79" t="s">
        <v>659</v>
      </c>
      <c r="B848" s="79" t="s">
        <v>5564</v>
      </c>
      <c r="C848" s="80" t="s">
        <v>7167</v>
      </c>
      <c r="D848" s="80" t="s">
        <v>570</v>
      </c>
      <c r="E848" s="83">
        <v>51335</v>
      </c>
      <c r="F848" s="105"/>
      <c r="G848" s="80" t="s">
        <v>14</v>
      </c>
    </row>
    <row r="849" spans="1:7" ht="15.75" x14ac:dyDescent="0.25">
      <c r="A849" s="79" t="s">
        <v>7168</v>
      </c>
      <c r="B849" s="79" t="s">
        <v>7169</v>
      </c>
      <c r="C849" s="80" t="s">
        <v>1754</v>
      </c>
      <c r="D849" s="80" t="s">
        <v>5365</v>
      </c>
      <c r="E849" s="124">
        <v>51269.68</v>
      </c>
      <c r="F849" s="105"/>
      <c r="G849" s="80" t="s">
        <v>14</v>
      </c>
    </row>
    <row r="850" spans="1:7" ht="15.75" x14ac:dyDescent="0.25">
      <c r="A850" s="79" t="s">
        <v>966</v>
      </c>
      <c r="B850" s="79" t="s">
        <v>5453</v>
      </c>
      <c r="C850" s="80" t="s">
        <v>6284</v>
      </c>
      <c r="D850" s="80" t="s">
        <v>120</v>
      </c>
      <c r="E850" s="83">
        <v>51251</v>
      </c>
      <c r="F850" s="105"/>
      <c r="G850" s="80" t="s">
        <v>14</v>
      </c>
    </row>
    <row r="851" spans="1:7" ht="15.75" x14ac:dyDescent="0.25">
      <c r="A851" s="79" t="s">
        <v>7170</v>
      </c>
      <c r="B851" s="79" t="s">
        <v>7171</v>
      </c>
      <c r="C851" s="80" t="s">
        <v>1184</v>
      </c>
      <c r="D851" s="80" t="s">
        <v>53</v>
      </c>
      <c r="E851" s="83">
        <v>51227</v>
      </c>
      <c r="F851" s="105"/>
      <c r="G851" s="80" t="s">
        <v>14</v>
      </c>
    </row>
    <row r="852" spans="1:7" ht="15.75" x14ac:dyDescent="0.25">
      <c r="A852" s="86" t="s">
        <v>7172</v>
      </c>
      <c r="B852" s="86" t="s">
        <v>6261</v>
      </c>
      <c r="C852" s="76" t="s">
        <v>201</v>
      </c>
      <c r="D852" s="76" t="s">
        <v>189</v>
      </c>
      <c r="E852" s="129">
        <v>51124.01</v>
      </c>
      <c r="F852" s="104"/>
      <c r="G852" s="76" t="s">
        <v>59</v>
      </c>
    </row>
    <row r="853" spans="1:7" ht="15.75" x14ac:dyDescent="0.25">
      <c r="A853" s="86" t="s">
        <v>6290</v>
      </c>
      <c r="B853" s="86" t="s">
        <v>6291</v>
      </c>
      <c r="C853" s="76" t="s">
        <v>359</v>
      </c>
      <c r="D853" s="76" t="s">
        <v>113</v>
      </c>
      <c r="E853" s="125">
        <v>51066.68</v>
      </c>
      <c r="F853" s="104"/>
      <c r="G853" s="76" t="s">
        <v>14</v>
      </c>
    </row>
    <row r="854" spans="1:7" ht="15.75" x14ac:dyDescent="0.25">
      <c r="A854" s="79" t="s">
        <v>3597</v>
      </c>
      <c r="B854" s="79" t="s">
        <v>6269</v>
      </c>
      <c r="C854" s="80" t="s">
        <v>588</v>
      </c>
      <c r="D854" s="80" t="s">
        <v>205</v>
      </c>
      <c r="E854" s="124">
        <v>51027</v>
      </c>
      <c r="F854" s="105"/>
      <c r="G854" s="80" t="s">
        <v>59</v>
      </c>
    </row>
    <row r="855" spans="1:7" ht="15.75" x14ac:dyDescent="0.25">
      <c r="A855" s="79" t="s">
        <v>1448</v>
      </c>
      <c r="B855" s="79" t="s">
        <v>5653</v>
      </c>
      <c r="C855" s="80" t="s">
        <v>201</v>
      </c>
      <c r="D855" s="80" t="s">
        <v>814</v>
      </c>
      <c r="E855" s="83">
        <v>51000</v>
      </c>
      <c r="F855" s="105"/>
      <c r="G855" s="80" t="s">
        <v>59</v>
      </c>
    </row>
    <row r="856" spans="1:7" ht="15.75" x14ac:dyDescent="0.25">
      <c r="A856" s="79" t="s">
        <v>1409</v>
      </c>
      <c r="B856" s="79" t="s">
        <v>5693</v>
      </c>
      <c r="C856" s="80" t="s">
        <v>201</v>
      </c>
      <c r="D856" s="80" t="s">
        <v>463</v>
      </c>
      <c r="E856" s="83">
        <v>51000</v>
      </c>
      <c r="F856" s="105"/>
      <c r="G856" s="80" t="s">
        <v>59</v>
      </c>
    </row>
    <row r="857" spans="1:7" ht="15.75" x14ac:dyDescent="0.25">
      <c r="A857" s="86" t="s">
        <v>2464</v>
      </c>
      <c r="B857" s="86" t="s">
        <v>6287</v>
      </c>
      <c r="C857" s="76" t="s">
        <v>201</v>
      </c>
      <c r="D857" s="76" t="s">
        <v>463</v>
      </c>
      <c r="E857" s="129">
        <v>51000</v>
      </c>
      <c r="F857" s="104"/>
      <c r="G857" s="76" t="s">
        <v>59</v>
      </c>
    </row>
    <row r="858" spans="1:7" ht="15.75" x14ac:dyDescent="0.25">
      <c r="A858" s="79" t="s">
        <v>1467</v>
      </c>
      <c r="B858" s="79" t="s">
        <v>5440</v>
      </c>
      <c r="C858" s="80" t="s">
        <v>201</v>
      </c>
      <c r="D858" s="80" t="s">
        <v>463</v>
      </c>
      <c r="E858" s="83">
        <v>51000</v>
      </c>
      <c r="F858" s="105"/>
      <c r="G858" s="80" t="s">
        <v>59</v>
      </c>
    </row>
    <row r="859" spans="1:7" ht="15.75" x14ac:dyDescent="0.25">
      <c r="A859" s="79" t="s">
        <v>1605</v>
      </c>
      <c r="B859" s="79" t="s">
        <v>6152</v>
      </c>
      <c r="C859" s="80" t="s">
        <v>6077</v>
      </c>
      <c r="D859" s="80" t="s">
        <v>40</v>
      </c>
      <c r="E859" s="83">
        <v>51000</v>
      </c>
      <c r="F859" s="105"/>
      <c r="G859" s="80" t="s">
        <v>14</v>
      </c>
    </row>
    <row r="860" spans="1:7" ht="15.75" x14ac:dyDescent="0.25">
      <c r="A860" s="79" t="s">
        <v>1292</v>
      </c>
      <c r="B860" s="79" t="s">
        <v>5834</v>
      </c>
      <c r="C860" s="80" t="s">
        <v>201</v>
      </c>
      <c r="D860" s="80" t="s">
        <v>270</v>
      </c>
      <c r="E860" s="124">
        <v>50969.39</v>
      </c>
      <c r="F860" s="105"/>
      <c r="G860" s="80" t="s">
        <v>59</v>
      </c>
    </row>
    <row r="861" spans="1:7" ht="15.75" x14ac:dyDescent="0.25">
      <c r="A861" s="79" t="s">
        <v>2787</v>
      </c>
      <c r="B861" s="79" t="s">
        <v>6293</v>
      </c>
      <c r="C861" s="80" t="s">
        <v>2839</v>
      </c>
      <c r="D861" s="80" t="s">
        <v>1354</v>
      </c>
      <c r="E861" s="83">
        <v>50966.2</v>
      </c>
      <c r="F861" s="105"/>
      <c r="G861" s="80" t="s">
        <v>14</v>
      </c>
    </row>
    <row r="862" spans="1:7" ht="15.75" x14ac:dyDescent="0.25">
      <c r="A862" s="79" t="s">
        <v>1693</v>
      </c>
      <c r="B862" s="79" t="s">
        <v>6296</v>
      </c>
      <c r="C862" s="80" t="s">
        <v>6297</v>
      </c>
      <c r="D862" s="80" t="s">
        <v>120</v>
      </c>
      <c r="E862" s="83">
        <v>50838.31</v>
      </c>
      <c r="F862" s="105"/>
      <c r="G862" s="80" t="s">
        <v>14</v>
      </c>
    </row>
    <row r="863" spans="1:7" ht="15.75" x14ac:dyDescent="0.25">
      <c r="A863" s="79" t="s">
        <v>3940</v>
      </c>
      <c r="B863" s="79" t="s">
        <v>5956</v>
      </c>
      <c r="C863" s="80" t="s">
        <v>1828</v>
      </c>
      <c r="D863" s="80" t="s">
        <v>309</v>
      </c>
      <c r="E863" s="124">
        <v>50836.28</v>
      </c>
      <c r="F863" s="105"/>
      <c r="G863" s="80" t="s">
        <v>14</v>
      </c>
    </row>
    <row r="864" spans="1:7" ht="15.75" x14ac:dyDescent="0.25">
      <c r="A864" s="79" t="s">
        <v>1148</v>
      </c>
      <c r="B864" s="79" t="s">
        <v>6733</v>
      </c>
      <c r="C864" s="80" t="s">
        <v>7173</v>
      </c>
      <c r="D864" s="80" t="s">
        <v>5592</v>
      </c>
      <c r="E864" s="83">
        <v>50811</v>
      </c>
      <c r="F864" s="105"/>
      <c r="G864" s="80" t="s">
        <v>14</v>
      </c>
    </row>
    <row r="865" spans="1:7" ht="15.75" x14ac:dyDescent="0.25">
      <c r="A865" s="79" t="s">
        <v>2288</v>
      </c>
      <c r="B865" s="79" t="s">
        <v>6561</v>
      </c>
      <c r="C865" s="80" t="s">
        <v>6562</v>
      </c>
      <c r="D865" s="80" t="s">
        <v>5592</v>
      </c>
      <c r="E865" s="83">
        <v>50811</v>
      </c>
      <c r="F865" s="105"/>
      <c r="G865" s="80" t="s">
        <v>14</v>
      </c>
    </row>
    <row r="866" spans="1:7" ht="15.75" x14ac:dyDescent="0.25">
      <c r="A866" s="79" t="s">
        <v>7174</v>
      </c>
      <c r="B866" s="79" t="s">
        <v>7175</v>
      </c>
      <c r="C866" s="80" t="s">
        <v>201</v>
      </c>
      <c r="D866" s="80" t="s">
        <v>607</v>
      </c>
      <c r="E866" s="83">
        <v>50800</v>
      </c>
      <c r="F866" s="105"/>
      <c r="G866" s="80" t="s">
        <v>59</v>
      </c>
    </row>
    <row r="867" spans="1:7" ht="15.75" x14ac:dyDescent="0.25">
      <c r="A867" s="79" t="s">
        <v>3409</v>
      </c>
      <c r="B867" s="79" t="s">
        <v>6276</v>
      </c>
      <c r="C867" s="80" t="s">
        <v>712</v>
      </c>
      <c r="D867" s="80" t="s">
        <v>508</v>
      </c>
      <c r="E867" s="83">
        <v>50786</v>
      </c>
      <c r="F867" s="105"/>
      <c r="G867" s="80" t="s">
        <v>59</v>
      </c>
    </row>
    <row r="868" spans="1:7" ht="15.75" x14ac:dyDescent="0.25">
      <c r="A868" s="79" t="s">
        <v>4392</v>
      </c>
      <c r="B868" s="79" t="s">
        <v>6299</v>
      </c>
      <c r="C868" s="80" t="s">
        <v>6300</v>
      </c>
      <c r="D868" s="80" t="s">
        <v>5365</v>
      </c>
      <c r="E868" s="124">
        <v>50750</v>
      </c>
      <c r="F868" s="105"/>
      <c r="G868" s="80" t="s">
        <v>14</v>
      </c>
    </row>
    <row r="869" spans="1:7" ht="15.75" x14ac:dyDescent="0.25">
      <c r="A869" s="79" t="s">
        <v>1580</v>
      </c>
      <c r="B869" s="79" t="s">
        <v>6301</v>
      </c>
      <c r="C869" s="80" t="s">
        <v>1184</v>
      </c>
      <c r="D869" s="80" t="s">
        <v>53</v>
      </c>
      <c r="E869" s="83">
        <v>50750</v>
      </c>
      <c r="F869" s="105"/>
      <c r="G869" s="80" t="s">
        <v>14</v>
      </c>
    </row>
    <row r="870" spans="1:7" ht="15.75" x14ac:dyDescent="0.25">
      <c r="A870" s="86" t="s">
        <v>460</v>
      </c>
      <c r="B870" s="86" t="s">
        <v>5939</v>
      </c>
      <c r="C870" s="76" t="s">
        <v>1888</v>
      </c>
      <c r="D870" s="76" t="s">
        <v>1889</v>
      </c>
      <c r="E870" s="125">
        <v>50750</v>
      </c>
      <c r="F870" s="104"/>
      <c r="G870" s="76" t="s">
        <v>14</v>
      </c>
    </row>
    <row r="871" spans="1:7" ht="15.75" x14ac:dyDescent="0.25">
      <c r="A871" s="79" t="s">
        <v>7176</v>
      </c>
      <c r="B871" s="79" t="s">
        <v>5539</v>
      </c>
      <c r="C871" s="80" t="s">
        <v>201</v>
      </c>
      <c r="D871" s="80" t="s">
        <v>508</v>
      </c>
      <c r="E871" s="83">
        <v>50705.67</v>
      </c>
      <c r="F871" s="105"/>
      <c r="G871" s="80" t="s">
        <v>59</v>
      </c>
    </row>
    <row r="872" spans="1:7" ht="15.75" x14ac:dyDescent="0.25">
      <c r="A872" s="79" t="s">
        <v>256</v>
      </c>
      <c r="B872" s="79" t="s">
        <v>6304</v>
      </c>
      <c r="C872" s="80" t="s">
        <v>3665</v>
      </c>
      <c r="D872" s="80" t="s">
        <v>120</v>
      </c>
      <c r="E872" s="83">
        <v>50705.34</v>
      </c>
      <c r="F872" s="105"/>
      <c r="G872" s="80" t="s">
        <v>14</v>
      </c>
    </row>
    <row r="873" spans="1:7" ht="15.75" x14ac:dyDescent="0.25">
      <c r="A873" s="79" t="s">
        <v>2938</v>
      </c>
      <c r="B873" s="79" t="s">
        <v>7177</v>
      </c>
      <c r="C873" s="80" t="s">
        <v>782</v>
      </c>
      <c r="D873" s="80" t="s">
        <v>1322</v>
      </c>
      <c r="E873" s="83">
        <v>50693.36</v>
      </c>
      <c r="F873" s="105"/>
      <c r="G873" s="80" t="s">
        <v>59</v>
      </c>
    </row>
    <row r="874" spans="1:7" ht="15.75" x14ac:dyDescent="0.25">
      <c r="A874" s="79" t="s">
        <v>1952</v>
      </c>
      <c r="B874" s="79" t="s">
        <v>6306</v>
      </c>
      <c r="C874" s="80" t="s">
        <v>974</v>
      </c>
      <c r="D874" s="80" t="s">
        <v>1953</v>
      </c>
      <c r="E874" s="124">
        <v>50654.59</v>
      </c>
      <c r="F874" s="105"/>
      <c r="G874" s="80" t="s">
        <v>14</v>
      </c>
    </row>
    <row r="875" spans="1:7" ht="15.75" x14ac:dyDescent="0.25">
      <c r="A875" s="79" t="s">
        <v>952</v>
      </c>
      <c r="B875" s="79" t="s">
        <v>6282</v>
      </c>
      <c r="C875" s="80" t="s">
        <v>4395</v>
      </c>
      <c r="D875" s="80" t="s">
        <v>603</v>
      </c>
      <c r="E875" s="124">
        <v>50604</v>
      </c>
      <c r="F875" s="130">
        <v>2000</v>
      </c>
      <c r="G875" s="80" t="s">
        <v>59</v>
      </c>
    </row>
    <row r="876" spans="1:7" ht="15.75" x14ac:dyDescent="0.25">
      <c r="A876" s="79" t="s">
        <v>1085</v>
      </c>
      <c r="B876" s="79" t="s">
        <v>6032</v>
      </c>
      <c r="C876" s="80" t="s">
        <v>195</v>
      </c>
      <c r="D876" s="80" t="s">
        <v>1050</v>
      </c>
      <c r="E876" s="83">
        <v>50587</v>
      </c>
      <c r="F876" s="105"/>
      <c r="G876" s="80" t="s">
        <v>59</v>
      </c>
    </row>
    <row r="877" spans="1:7" ht="15.75" x14ac:dyDescent="0.25">
      <c r="A877" s="79" t="s">
        <v>1199</v>
      </c>
      <c r="B877" s="79" t="s">
        <v>1200</v>
      </c>
      <c r="C877" s="80" t="s">
        <v>201</v>
      </c>
      <c r="D877" s="80" t="s">
        <v>625</v>
      </c>
      <c r="E877" s="83">
        <v>50544.480000000003</v>
      </c>
      <c r="F877" s="105"/>
      <c r="G877" s="80" t="s">
        <v>59</v>
      </c>
    </row>
    <row r="878" spans="1:7" ht="15.75" x14ac:dyDescent="0.25">
      <c r="A878" s="79" t="s">
        <v>5025</v>
      </c>
      <c r="B878" s="79" t="s">
        <v>6308</v>
      </c>
      <c r="C878" s="80" t="s">
        <v>1832</v>
      </c>
      <c r="D878" s="80" t="s">
        <v>53</v>
      </c>
      <c r="E878" s="83">
        <v>50535</v>
      </c>
      <c r="F878" s="105"/>
      <c r="G878" s="80" t="s">
        <v>14</v>
      </c>
    </row>
    <row r="879" spans="1:7" ht="15.75" x14ac:dyDescent="0.25">
      <c r="A879" s="79" t="s">
        <v>1831</v>
      </c>
      <c r="B879" s="79" t="s">
        <v>5791</v>
      </c>
      <c r="C879" s="80" t="s">
        <v>1832</v>
      </c>
      <c r="D879" s="80" t="s">
        <v>53</v>
      </c>
      <c r="E879" s="124">
        <v>50535</v>
      </c>
      <c r="F879" s="105"/>
      <c r="G879" s="80" t="s">
        <v>14</v>
      </c>
    </row>
    <row r="880" spans="1:7" ht="15.75" x14ac:dyDescent="0.25">
      <c r="A880" s="79" t="s">
        <v>1275</v>
      </c>
      <c r="B880" s="79" t="s">
        <v>1265</v>
      </c>
      <c r="C880" s="80" t="s">
        <v>4433</v>
      </c>
      <c r="D880" s="80" t="s">
        <v>5573</v>
      </c>
      <c r="E880" s="124">
        <v>50500</v>
      </c>
      <c r="F880" s="105"/>
      <c r="G880" s="80" t="s">
        <v>14</v>
      </c>
    </row>
    <row r="881" spans="1:7" ht="15.75" x14ac:dyDescent="0.25">
      <c r="A881" s="79" t="s">
        <v>7178</v>
      </c>
      <c r="B881" s="79" t="s">
        <v>7179</v>
      </c>
      <c r="C881" s="80" t="s">
        <v>7180</v>
      </c>
      <c r="D881" s="80" t="s">
        <v>5808</v>
      </c>
      <c r="E881" s="124">
        <v>50417</v>
      </c>
      <c r="F881" s="105"/>
      <c r="G881" s="80" t="s">
        <v>14</v>
      </c>
    </row>
    <row r="882" spans="1:7" ht="15.75" x14ac:dyDescent="0.25">
      <c r="A882" s="79" t="s">
        <v>1342</v>
      </c>
      <c r="B882" s="79" t="s">
        <v>6309</v>
      </c>
      <c r="C882" s="80" t="s">
        <v>201</v>
      </c>
      <c r="D882" s="80" t="s">
        <v>302</v>
      </c>
      <c r="E882" s="83">
        <v>50375</v>
      </c>
      <c r="F882" s="105"/>
      <c r="G882" s="80" t="s">
        <v>59</v>
      </c>
    </row>
    <row r="883" spans="1:7" ht="15.75" x14ac:dyDescent="0.25">
      <c r="A883" s="79" t="s">
        <v>1891</v>
      </c>
      <c r="B883" s="79" t="s">
        <v>6289</v>
      </c>
      <c r="C883" s="80" t="s">
        <v>782</v>
      </c>
      <c r="D883" s="80" t="s">
        <v>7114</v>
      </c>
      <c r="E883" s="124">
        <v>50323.89</v>
      </c>
      <c r="F883" s="105"/>
      <c r="G883" s="80" t="s">
        <v>59</v>
      </c>
    </row>
    <row r="884" spans="1:7" ht="15.75" x14ac:dyDescent="0.25">
      <c r="A884" s="79" t="s">
        <v>1962</v>
      </c>
      <c r="B884" s="79" t="s">
        <v>5988</v>
      </c>
      <c r="C884" s="80" t="s">
        <v>1963</v>
      </c>
      <c r="D884" s="80" t="s">
        <v>45</v>
      </c>
      <c r="E884" s="83">
        <v>50285.13</v>
      </c>
      <c r="F884" s="105"/>
      <c r="G884" s="80" t="s">
        <v>14</v>
      </c>
    </row>
    <row r="885" spans="1:7" ht="15.75" x14ac:dyDescent="0.25">
      <c r="A885" s="79" t="s">
        <v>1251</v>
      </c>
      <c r="B885" s="79" t="s">
        <v>7181</v>
      </c>
      <c r="C885" s="80" t="s">
        <v>588</v>
      </c>
      <c r="D885" s="80" t="s">
        <v>45</v>
      </c>
      <c r="E885" s="124">
        <v>50274</v>
      </c>
      <c r="F885" s="105"/>
      <c r="G885" s="80" t="s">
        <v>59</v>
      </c>
    </row>
    <row r="886" spans="1:7" ht="15.75" x14ac:dyDescent="0.25">
      <c r="A886" s="86" t="s">
        <v>6313</v>
      </c>
      <c r="B886" s="86" t="s">
        <v>6124</v>
      </c>
      <c r="C886" s="76" t="s">
        <v>2085</v>
      </c>
      <c r="D886" s="76" t="s">
        <v>48</v>
      </c>
      <c r="E886" s="125">
        <v>50228.29</v>
      </c>
      <c r="F886" s="104"/>
      <c r="G886" s="76" t="s">
        <v>14</v>
      </c>
    </row>
    <row r="887" spans="1:7" ht="15.75" x14ac:dyDescent="0.25">
      <c r="A887" s="79" t="s">
        <v>2056</v>
      </c>
      <c r="B887" s="79" t="s">
        <v>6253</v>
      </c>
      <c r="C887" s="80" t="s">
        <v>7182</v>
      </c>
      <c r="D887" s="80" t="s">
        <v>6255</v>
      </c>
      <c r="E887" s="124">
        <v>50184.65</v>
      </c>
      <c r="F887" s="105"/>
      <c r="G887" s="80" t="s">
        <v>14</v>
      </c>
    </row>
    <row r="888" spans="1:7" ht="15.75" x14ac:dyDescent="0.25">
      <c r="A888" s="79" t="s">
        <v>1967</v>
      </c>
      <c r="B888" s="79" t="s">
        <v>6203</v>
      </c>
      <c r="C888" s="80" t="s">
        <v>1968</v>
      </c>
      <c r="D888" s="80" t="s">
        <v>1354</v>
      </c>
      <c r="E888" s="83">
        <v>50182.16</v>
      </c>
      <c r="F888" s="105"/>
      <c r="G888" s="80" t="s">
        <v>14</v>
      </c>
    </row>
    <row r="889" spans="1:7" ht="15.75" x14ac:dyDescent="0.25">
      <c r="A889" s="79" t="s">
        <v>902</v>
      </c>
      <c r="B889" s="79" t="s">
        <v>6093</v>
      </c>
      <c r="C889" s="80" t="s">
        <v>359</v>
      </c>
      <c r="D889" s="80" t="s">
        <v>7092</v>
      </c>
      <c r="E889" s="124">
        <v>50182</v>
      </c>
      <c r="F889" s="105"/>
      <c r="G889" s="80" t="s">
        <v>14</v>
      </c>
    </row>
    <row r="890" spans="1:7" ht="15.75" x14ac:dyDescent="0.25">
      <c r="A890" s="79" t="s">
        <v>1487</v>
      </c>
      <c r="B890" s="79" t="s">
        <v>6317</v>
      </c>
      <c r="C890" s="80" t="s">
        <v>1714</v>
      </c>
      <c r="D890" s="80" t="s">
        <v>6688</v>
      </c>
      <c r="E890" s="124">
        <v>50166.38</v>
      </c>
      <c r="F890" s="105"/>
      <c r="G890" s="80" t="s">
        <v>14</v>
      </c>
    </row>
    <row r="891" spans="1:7" ht="15.75" x14ac:dyDescent="0.25">
      <c r="A891" s="79" t="s">
        <v>1706</v>
      </c>
      <c r="B891" s="79" t="s">
        <v>5419</v>
      </c>
      <c r="C891" s="80" t="s">
        <v>712</v>
      </c>
      <c r="D891" s="80" t="s">
        <v>508</v>
      </c>
      <c r="E891" s="124">
        <v>50147</v>
      </c>
      <c r="F891" s="105"/>
      <c r="G891" s="80" t="s">
        <v>59</v>
      </c>
    </row>
    <row r="892" spans="1:7" ht="15.75" x14ac:dyDescent="0.25">
      <c r="A892" s="79" t="s">
        <v>1273</v>
      </c>
      <c r="B892" s="79" t="s">
        <v>6294</v>
      </c>
      <c r="C892" s="80" t="s">
        <v>588</v>
      </c>
      <c r="D892" s="80" t="s">
        <v>169</v>
      </c>
      <c r="E892" s="83">
        <v>50103</v>
      </c>
      <c r="F892" s="105"/>
      <c r="G892" s="80" t="s">
        <v>59</v>
      </c>
    </row>
    <row r="893" spans="1:7" ht="15.75" x14ac:dyDescent="0.25">
      <c r="A893" s="79" t="s">
        <v>1433</v>
      </c>
      <c r="B893" s="79" t="s">
        <v>6314</v>
      </c>
      <c r="C893" s="80" t="s">
        <v>195</v>
      </c>
      <c r="D893" s="80" t="s">
        <v>459</v>
      </c>
      <c r="E893" s="124">
        <v>50101.97</v>
      </c>
      <c r="F893" s="105"/>
      <c r="G893" s="80" t="s">
        <v>59</v>
      </c>
    </row>
    <row r="894" spans="1:7" ht="15.75" x14ac:dyDescent="0.25">
      <c r="A894" s="79" t="s">
        <v>682</v>
      </c>
      <c r="B894" s="79" t="s">
        <v>5361</v>
      </c>
      <c r="C894" s="80" t="s">
        <v>201</v>
      </c>
      <c r="D894" s="80" t="s">
        <v>814</v>
      </c>
      <c r="E894" s="124">
        <v>50100.28</v>
      </c>
      <c r="F894" s="105"/>
      <c r="G894" s="80" t="s">
        <v>59</v>
      </c>
    </row>
    <row r="895" spans="1:7" ht="15.75" x14ac:dyDescent="0.25">
      <c r="A895" s="79" t="s">
        <v>5056</v>
      </c>
      <c r="B895" s="79" t="s">
        <v>6302</v>
      </c>
      <c r="C895" s="80" t="s">
        <v>201</v>
      </c>
      <c r="D895" s="80" t="s">
        <v>501</v>
      </c>
      <c r="E895" s="83">
        <v>50000</v>
      </c>
      <c r="F895" s="105"/>
      <c r="G895" s="80" t="s">
        <v>59</v>
      </c>
    </row>
    <row r="896" spans="1:7" ht="15.75" x14ac:dyDescent="0.25">
      <c r="A896" s="79" t="s">
        <v>986</v>
      </c>
      <c r="B896" s="79" t="s">
        <v>6322</v>
      </c>
      <c r="C896" s="80" t="s">
        <v>359</v>
      </c>
      <c r="D896" s="80" t="s">
        <v>547</v>
      </c>
      <c r="E896" s="124">
        <v>50000</v>
      </c>
      <c r="F896" s="105"/>
      <c r="G896" s="80" t="s">
        <v>14</v>
      </c>
    </row>
    <row r="897" spans="1:7" ht="15.75" x14ac:dyDescent="0.25">
      <c r="A897" s="86" t="s">
        <v>1305</v>
      </c>
      <c r="B897" s="86" t="s">
        <v>6323</v>
      </c>
      <c r="C897" s="76" t="s">
        <v>1306</v>
      </c>
      <c r="D897" s="76" t="s">
        <v>5365</v>
      </c>
      <c r="E897" s="129">
        <v>50000</v>
      </c>
      <c r="F897" s="104"/>
      <c r="G897" s="76" t="s">
        <v>14</v>
      </c>
    </row>
    <row r="898" spans="1:7" ht="15.75" x14ac:dyDescent="0.25">
      <c r="A898" s="79" t="s">
        <v>7183</v>
      </c>
      <c r="B898" s="79" t="s">
        <v>7184</v>
      </c>
      <c r="C898" s="80" t="s">
        <v>873</v>
      </c>
      <c r="D898" s="80" t="s">
        <v>5365</v>
      </c>
      <c r="E898" s="124">
        <v>50000</v>
      </c>
      <c r="F898" s="105"/>
      <c r="G898" s="80" t="s">
        <v>14</v>
      </c>
    </row>
    <row r="899" spans="1:7" ht="15.75" x14ac:dyDescent="0.25">
      <c r="A899" s="79" t="s">
        <v>1938</v>
      </c>
      <c r="B899" s="79" t="s">
        <v>6324</v>
      </c>
      <c r="C899" s="80" t="s">
        <v>1640</v>
      </c>
      <c r="D899" s="80" t="s">
        <v>371</v>
      </c>
      <c r="E899" s="83">
        <v>50000</v>
      </c>
      <c r="F899" s="105"/>
      <c r="G899" s="80" t="s">
        <v>14</v>
      </c>
    </row>
    <row r="900" spans="1:7" ht="15.75" x14ac:dyDescent="0.25">
      <c r="A900" s="79" t="s">
        <v>214</v>
      </c>
      <c r="B900" s="79" t="s">
        <v>6298</v>
      </c>
      <c r="C900" s="80" t="s">
        <v>201</v>
      </c>
      <c r="D900" s="80" t="s">
        <v>463</v>
      </c>
      <c r="E900" s="124">
        <v>50000</v>
      </c>
      <c r="F900" s="105"/>
      <c r="G900" s="80" t="s">
        <v>59</v>
      </c>
    </row>
    <row r="901" spans="1:7" ht="15.75" x14ac:dyDescent="0.25">
      <c r="A901" s="79" t="s">
        <v>2781</v>
      </c>
      <c r="B901" s="79" t="s">
        <v>7185</v>
      </c>
      <c r="C901" s="80" t="s">
        <v>7186</v>
      </c>
      <c r="D901" s="80" t="s">
        <v>89</v>
      </c>
      <c r="E901" s="83">
        <v>50000</v>
      </c>
      <c r="F901" s="105"/>
      <c r="G901" s="80" t="s">
        <v>14</v>
      </c>
    </row>
    <row r="902" spans="1:7" ht="15.75" x14ac:dyDescent="0.25">
      <c r="A902" s="79" t="s">
        <v>554</v>
      </c>
      <c r="B902" s="79" t="s">
        <v>6303</v>
      </c>
      <c r="C902" s="80" t="s">
        <v>712</v>
      </c>
      <c r="D902" s="80" t="s">
        <v>508</v>
      </c>
      <c r="E902" s="83">
        <v>49984</v>
      </c>
      <c r="F902" s="105"/>
      <c r="G902" s="80" t="s">
        <v>59</v>
      </c>
    </row>
    <row r="903" spans="1:7" ht="15.75" x14ac:dyDescent="0.25">
      <c r="A903" s="79" t="s">
        <v>2280</v>
      </c>
      <c r="B903" s="79" t="s">
        <v>6339</v>
      </c>
      <c r="C903" s="80" t="s">
        <v>2926</v>
      </c>
      <c r="D903" s="80" t="s">
        <v>6688</v>
      </c>
      <c r="E903" s="124">
        <v>49909.58</v>
      </c>
      <c r="F903" s="105"/>
      <c r="G903" s="80" t="s">
        <v>14</v>
      </c>
    </row>
    <row r="904" spans="1:7" ht="15.75" x14ac:dyDescent="0.25">
      <c r="A904" s="79" t="s">
        <v>3660</v>
      </c>
      <c r="B904" s="79" t="s">
        <v>5991</v>
      </c>
      <c r="C904" s="80" t="s">
        <v>712</v>
      </c>
      <c r="D904" s="80" t="s">
        <v>1050</v>
      </c>
      <c r="E904" s="83">
        <v>49738</v>
      </c>
      <c r="F904" s="130">
        <v>2000</v>
      </c>
      <c r="G904" s="80" t="s">
        <v>59</v>
      </c>
    </row>
    <row r="905" spans="1:7" ht="15.75" x14ac:dyDescent="0.25">
      <c r="A905" s="79" t="s">
        <v>1470</v>
      </c>
      <c r="B905" s="79" t="s">
        <v>6330</v>
      </c>
      <c r="C905" s="80" t="s">
        <v>195</v>
      </c>
      <c r="D905" s="80" t="s">
        <v>459</v>
      </c>
      <c r="E905" s="83">
        <v>49732.71</v>
      </c>
      <c r="F905" s="105"/>
      <c r="G905" s="80" t="s">
        <v>59</v>
      </c>
    </row>
    <row r="906" spans="1:7" ht="15.75" x14ac:dyDescent="0.25">
      <c r="A906" s="79" t="s">
        <v>2005</v>
      </c>
      <c r="B906" s="79" t="s">
        <v>7187</v>
      </c>
      <c r="C906" s="80" t="s">
        <v>2006</v>
      </c>
      <c r="D906" s="80" t="s">
        <v>6889</v>
      </c>
      <c r="E906" s="83">
        <v>49708.61</v>
      </c>
      <c r="F906" s="105"/>
      <c r="G906" s="80" t="s">
        <v>14</v>
      </c>
    </row>
    <row r="907" spans="1:7" ht="15.75" x14ac:dyDescent="0.25">
      <c r="A907" s="79" t="s">
        <v>86</v>
      </c>
      <c r="B907" s="79" t="s">
        <v>6272</v>
      </c>
      <c r="C907" s="80" t="s">
        <v>588</v>
      </c>
      <c r="D907" s="80" t="s">
        <v>2582</v>
      </c>
      <c r="E907" s="124">
        <v>49700</v>
      </c>
      <c r="F907" s="105"/>
      <c r="G907" s="80" t="s">
        <v>59</v>
      </c>
    </row>
    <row r="908" spans="1:7" ht="15.75" x14ac:dyDescent="0.25">
      <c r="A908" s="79" t="s">
        <v>1483</v>
      </c>
      <c r="B908" s="79" t="s">
        <v>6285</v>
      </c>
      <c r="C908" s="80" t="s">
        <v>588</v>
      </c>
      <c r="D908" s="80" t="s">
        <v>814</v>
      </c>
      <c r="E908" s="124">
        <v>49700</v>
      </c>
      <c r="F908" s="105"/>
      <c r="G908" s="80" t="s">
        <v>59</v>
      </c>
    </row>
    <row r="909" spans="1:7" ht="15.75" x14ac:dyDescent="0.25">
      <c r="A909" s="79" t="s">
        <v>7188</v>
      </c>
      <c r="B909" s="79" t="s">
        <v>7189</v>
      </c>
      <c r="C909" s="80" t="s">
        <v>2788</v>
      </c>
      <c r="D909" s="80" t="s">
        <v>2789</v>
      </c>
      <c r="E909" s="83">
        <v>49698.46</v>
      </c>
      <c r="F909" s="105"/>
      <c r="G909" s="80" t="s">
        <v>14</v>
      </c>
    </row>
    <row r="910" spans="1:7" ht="15.75" x14ac:dyDescent="0.25">
      <c r="A910" s="79" t="s">
        <v>4029</v>
      </c>
      <c r="B910" s="79" t="s">
        <v>6307</v>
      </c>
      <c r="C910" s="80" t="s">
        <v>782</v>
      </c>
      <c r="D910" s="80" t="s">
        <v>603</v>
      </c>
      <c r="E910" s="124">
        <v>49682</v>
      </c>
      <c r="F910" s="105"/>
      <c r="G910" s="80" t="s">
        <v>59</v>
      </c>
    </row>
    <row r="911" spans="1:7" ht="15.75" x14ac:dyDescent="0.25">
      <c r="A911" s="79" t="s">
        <v>372</v>
      </c>
      <c r="B911" s="79" t="s">
        <v>6334</v>
      </c>
      <c r="C911" s="80" t="s">
        <v>2007</v>
      </c>
      <c r="D911" s="80" t="s">
        <v>163</v>
      </c>
      <c r="E911" s="83">
        <v>49547.23</v>
      </c>
      <c r="F911" s="105"/>
      <c r="G911" s="80" t="s">
        <v>14</v>
      </c>
    </row>
    <row r="912" spans="1:7" ht="15.75" x14ac:dyDescent="0.25">
      <c r="A912" s="86" t="s">
        <v>5098</v>
      </c>
      <c r="B912" s="86" t="s">
        <v>6858</v>
      </c>
      <c r="C912" s="76" t="s">
        <v>201</v>
      </c>
      <c r="D912" s="76" t="s">
        <v>2582</v>
      </c>
      <c r="E912" s="129">
        <v>49378</v>
      </c>
      <c r="F912" s="104"/>
      <c r="G912" s="76" t="s">
        <v>59</v>
      </c>
    </row>
    <row r="913" spans="1:7" ht="15.75" x14ac:dyDescent="0.25">
      <c r="A913" s="79" t="s">
        <v>5073</v>
      </c>
      <c r="B913" s="79" t="s">
        <v>6342</v>
      </c>
      <c r="C913" s="80" t="s">
        <v>3691</v>
      </c>
      <c r="D913" s="80" t="s">
        <v>178</v>
      </c>
      <c r="E913" s="83">
        <v>49354</v>
      </c>
      <c r="F913" s="105"/>
      <c r="G913" s="80" t="s">
        <v>14</v>
      </c>
    </row>
    <row r="914" spans="1:7" ht="15.75" x14ac:dyDescent="0.25">
      <c r="A914" s="79" t="s">
        <v>1775</v>
      </c>
      <c r="B914" s="79" t="s">
        <v>5542</v>
      </c>
      <c r="C914" s="80" t="s">
        <v>712</v>
      </c>
      <c r="D914" s="80" t="s">
        <v>508</v>
      </c>
      <c r="E914" s="83">
        <v>49345</v>
      </c>
      <c r="F914" s="105"/>
      <c r="G914" s="80" t="s">
        <v>59</v>
      </c>
    </row>
    <row r="915" spans="1:7" ht="15.75" x14ac:dyDescent="0.25">
      <c r="A915" s="79" t="s">
        <v>1333</v>
      </c>
      <c r="B915" s="79" t="s">
        <v>6315</v>
      </c>
      <c r="C915" s="80" t="s">
        <v>6316</v>
      </c>
      <c r="D915" s="80" t="s">
        <v>270</v>
      </c>
      <c r="E915" s="83">
        <v>49340.92</v>
      </c>
      <c r="F915" s="105"/>
      <c r="G915" s="80" t="s">
        <v>59</v>
      </c>
    </row>
    <row r="916" spans="1:7" ht="15.75" x14ac:dyDescent="0.25">
      <c r="A916" s="79" t="s">
        <v>6311</v>
      </c>
      <c r="B916" s="79" t="s">
        <v>6312</v>
      </c>
      <c r="C916" s="80" t="s">
        <v>201</v>
      </c>
      <c r="D916" s="80" t="s">
        <v>189</v>
      </c>
      <c r="E916" s="83">
        <v>49311.54</v>
      </c>
      <c r="F916" s="105"/>
      <c r="G916" s="80" t="s">
        <v>59</v>
      </c>
    </row>
    <row r="917" spans="1:7" ht="15.75" x14ac:dyDescent="0.25">
      <c r="A917" s="79" t="s">
        <v>1046</v>
      </c>
      <c r="B917" s="79" t="s">
        <v>5990</v>
      </c>
      <c r="C917" s="80" t="s">
        <v>1752</v>
      </c>
      <c r="D917" s="80" t="s">
        <v>173</v>
      </c>
      <c r="E917" s="83">
        <v>49198.07</v>
      </c>
      <c r="F917" s="105"/>
      <c r="G917" s="80" t="s">
        <v>14</v>
      </c>
    </row>
    <row r="918" spans="1:7" ht="15.75" x14ac:dyDescent="0.25">
      <c r="A918" s="79" t="s">
        <v>7190</v>
      </c>
      <c r="B918" s="79" t="s">
        <v>7191</v>
      </c>
      <c r="C918" s="80" t="s">
        <v>201</v>
      </c>
      <c r="D918" s="80" t="s">
        <v>535</v>
      </c>
      <c r="E918" s="83">
        <v>49156.23</v>
      </c>
      <c r="F918" s="105"/>
      <c r="G918" s="80" t="s">
        <v>59</v>
      </c>
    </row>
    <row r="919" spans="1:7" ht="15.75" x14ac:dyDescent="0.25">
      <c r="A919" s="79" t="s">
        <v>4384</v>
      </c>
      <c r="B919" s="79" t="s">
        <v>6236</v>
      </c>
      <c r="C919" s="80" t="s">
        <v>201</v>
      </c>
      <c r="D919" s="80" t="s">
        <v>535</v>
      </c>
      <c r="E919" s="124">
        <v>49030</v>
      </c>
      <c r="F919" s="105"/>
      <c r="G919" s="80" t="s">
        <v>59</v>
      </c>
    </row>
    <row r="920" spans="1:7" ht="15.75" x14ac:dyDescent="0.25">
      <c r="A920" s="79" t="s">
        <v>1542</v>
      </c>
      <c r="B920" s="79" t="s">
        <v>6318</v>
      </c>
      <c r="C920" s="80" t="s">
        <v>588</v>
      </c>
      <c r="D920" s="80" t="s">
        <v>270</v>
      </c>
      <c r="E920" s="124">
        <v>49000</v>
      </c>
      <c r="F920" s="105"/>
      <c r="G920" s="80" t="s">
        <v>14</v>
      </c>
    </row>
    <row r="921" spans="1:7" ht="15.75" x14ac:dyDescent="0.25">
      <c r="A921" s="86" t="s">
        <v>6319</v>
      </c>
      <c r="B921" s="86" t="s">
        <v>6320</v>
      </c>
      <c r="C921" s="76" t="s">
        <v>201</v>
      </c>
      <c r="D921" s="76" t="s">
        <v>463</v>
      </c>
      <c r="E921" s="129">
        <v>49000</v>
      </c>
      <c r="F921" s="104"/>
      <c r="G921" s="76" t="s">
        <v>59</v>
      </c>
    </row>
    <row r="922" spans="1:7" ht="15.75" x14ac:dyDescent="0.25">
      <c r="A922" s="79" t="s">
        <v>989</v>
      </c>
      <c r="B922" s="79" t="s">
        <v>6331</v>
      </c>
      <c r="C922" s="80" t="s">
        <v>201</v>
      </c>
      <c r="D922" s="80" t="s">
        <v>625</v>
      </c>
      <c r="E922" s="83">
        <v>48975.8</v>
      </c>
      <c r="F922" s="105"/>
      <c r="G922" s="80" t="s">
        <v>59</v>
      </c>
    </row>
    <row r="923" spans="1:7" ht="15.75" x14ac:dyDescent="0.25">
      <c r="A923" s="79" t="s">
        <v>372</v>
      </c>
      <c r="B923" s="79" t="s">
        <v>6353</v>
      </c>
      <c r="C923" s="80" t="s">
        <v>4402</v>
      </c>
      <c r="D923" s="80" t="s">
        <v>1272</v>
      </c>
      <c r="E923" s="83">
        <v>48973.75</v>
      </c>
      <c r="F923" s="105"/>
      <c r="G923" s="80" t="s">
        <v>14</v>
      </c>
    </row>
    <row r="924" spans="1:7" ht="15.75" x14ac:dyDescent="0.25">
      <c r="A924" s="79" t="s">
        <v>1564</v>
      </c>
      <c r="B924" s="79" t="s">
        <v>139</v>
      </c>
      <c r="C924" s="80" t="s">
        <v>1184</v>
      </c>
      <c r="D924" s="80" t="s">
        <v>53</v>
      </c>
      <c r="E924" s="124">
        <v>48973</v>
      </c>
      <c r="F924" s="105"/>
      <c r="G924" s="80" t="s">
        <v>14</v>
      </c>
    </row>
    <row r="925" spans="1:7" ht="15.75" x14ac:dyDescent="0.25">
      <c r="A925" s="79" t="s">
        <v>1576</v>
      </c>
      <c r="B925" s="79" t="s">
        <v>6355</v>
      </c>
      <c r="C925" s="80" t="s">
        <v>1234</v>
      </c>
      <c r="D925" s="80" t="s">
        <v>141</v>
      </c>
      <c r="E925" s="83">
        <v>48927.06</v>
      </c>
      <c r="F925" s="105"/>
      <c r="G925" s="80" t="s">
        <v>14</v>
      </c>
    </row>
    <row r="926" spans="1:7" ht="15.75" x14ac:dyDescent="0.25">
      <c r="A926" s="79" t="s">
        <v>6348</v>
      </c>
      <c r="B926" s="79" t="s">
        <v>2512</v>
      </c>
      <c r="C926" s="80" t="s">
        <v>201</v>
      </c>
      <c r="D926" s="80" t="s">
        <v>463</v>
      </c>
      <c r="E926" s="83">
        <v>48919</v>
      </c>
      <c r="F926" s="105"/>
      <c r="G926" s="80" t="s">
        <v>59</v>
      </c>
    </row>
    <row r="927" spans="1:7" ht="15.75" x14ac:dyDescent="0.25">
      <c r="A927" s="79" t="s">
        <v>1431</v>
      </c>
      <c r="B927" s="79" t="s">
        <v>465</v>
      </c>
      <c r="C927" s="80" t="s">
        <v>201</v>
      </c>
      <c r="D927" s="80" t="s">
        <v>459</v>
      </c>
      <c r="E927" s="83">
        <v>48918.16</v>
      </c>
      <c r="F927" s="105"/>
      <c r="G927" s="80" t="s">
        <v>59</v>
      </c>
    </row>
    <row r="928" spans="1:7" ht="15.75" x14ac:dyDescent="0.25">
      <c r="A928" s="79" t="s">
        <v>7192</v>
      </c>
      <c r="B928" s="79" t="s">
        <v>7193</v>
      </c>
      <c r="C928" s="80" t="s">
        <v>7194</v>
      </c>
      <c r="D928" s="80" t="s">
        <v>4736</v>
      </c>
      <c r="E928" s="83">
        <v>48886.46</v>
      </c>
      <c r="F928" s="105"/>
      <c r="G928" s="80" t="s">
        <v>14</v>
      </c>
    </row>
    <row r="929" spans="1:7" ht="15.75" x14ac:dyDescent="0.25">
      <c r="A929" s="79" t="s">
        <v>1570</v>
      </c>
      <c r="B929" s="79" t="s">
        <v>6336</v>
      </c>
      <c r="C929" s="80" t="s">
        <v>782</v>
      </c>
      <c r="D929" s="80" t="s">
        <v>208</v>
      </c>
      <c r="E929" s="124">
        <v>48860.35</v>
      </c>
      <c r="F929" s="105"/>
      <c r="G929" s="80" t="s">
        <v>59</v>
      </c>
    </row>
    <row r="930" spans="1:7" ht="15.75" x14ac:dyDescent="0.25">
      <c r="A930" s="79" t="s">
        <v>2846</v>
      </c>
      <c r="B930" s="79" t="s">
        <v>6361</v>
      </c>
      <c r="C930" s="80" t="s">
        <v>2847</v>
      </c>
      <c r="D930" s="80" t="s">
        <v>5559</v>
      </c>
      <c r="E930" s="83">
        <v>48822.52</v>
      </c>
      <c r="F930" s="105"/>
      <c r="G930" s="80" t="s">
        <v>14</v>
      </c>
    </row>
    <row r="931" spans="1:7" ht="15.75" x14ac:dyDescent="0.25">
      <c r="A931" s="79" t="s">
        <v>1769</v>
      </c>
      <c r="B931" s="79" t="s">
        <v>5428</v>
      </c>
      <c r="C931" s="80" t="s">
        <v>782</v>
      </c>
      <c r="D931" s="80" t="s">
        <v>459</v>
      </c>
      <c r="E931" s="124">
        <v>48801</v>
      </c>
      <c r="F931" s="105"/>
      <c r="G931" s="80" t="s">
        <v>59</v>
      </c>
    </row>
    <row r="932" spans="1:7" ht="15.75" x14ac:dyDescent="0.25">
      <c r="A932" s="79" t="s">
        <v>4405</v>
      </c>
      <c r="B932" s="79" t="s">
        <v>6851</v>
      </c>
      <c r="C932" s="80" t="s">
        <v>4406</v>
      </c>
      <c r="D932" s="80" t="s">
        <v>789</v>
      </c>
      <c r="E932" s="83">
        <v>48788.01</v>
      </c>
      <c r="F932" s="105"/>
      <c r="G932" s="80" t="s">
        <v>14</v>
      </c>
    </row>
    <row r="933" spans="1:7" ht="15.75" x14ac:dyDescent="0.25">
      <c r="A933" s="79" t="s">
        <v>7195</v>
      </c>
      <c r="B933" s="79" t="s">
        <v>7196</v>
      </c>
      <c r="C933" s="80" t="s">
        <v>782</v>
      </c>
      <c r="D933" s="80" t="s">
        <v>211</v>
      </c>
      <c r="E933" s="83">
        <v>48787.63</v>
      </c>
      <c r="F933" s="130">
        <v>3000</v>
      </c>
      <c r="G933" s="80" t="s">
        <v>59</v>
      </c>
    </row>
    <row r="934" spans="1:7" ht="15.75" x14ac:dyDescent="0.25">
      <c r="A934" s="79" t="s">
        <v>1194</v>
      </c>
      <c r="B934" s="79" t="s">
        <v>5815</v>
      </c>
      <c r="C934" s="80" t="s">
        <v>1595</v>
      </c>
      <c r="D934" s="80" t="s">
        <v>173</v>
      </c>
      <c r="E934" s="83">
        <v>48720</v>
      </c>
      <c r="F934" s="105"/>
      <c r="G934" s="80" t="s">
        <v>14</v>
      </c>
    </row>
    <row r="935" spans="1:7" ht="15.75" x14ac:dyDescent="0.25">
      <c r="A935" s="79" t="s">
        <v>2052</v>
      </c>
      <c r="B935" s="79" t="s">
        <v>1321</v>
      </c>
      <c r="C935" s="80" t="s">
        <v>4407</v>
      </c>
      <c r="D935" s="80" t="s">
        <v>7092</v>
      </c>
      <c r="E935" s="124">
        <v>48619</v>
      </c>
      <c r="F935" s="105"/>
      <c r="G935" s="80" t="s">
        <v>14</v>
      </c>
    </row>
    <row r="936" spans="1:7" ht="15.75" x14ac:dyDescent="0.25">
      <c r="A936" s="79" t="s">
        <v>5086</v>
      </c>
      <c r="B936" s="79" t="s">
        <v>7197</v>
      </c>
      <c r="C936" s="80" t="s">
        <v>201</v>
      </c>
      <c r="D936" s="80" t="s">
        <v>508</v>
      </c>
      <c r="E936" s="83">
        <v>48613.21</v>
      </c>
      <c r="F936" s="105"/>
      <c r="G936" s="80" t="s">
        <v>59</v>
      </c>
    </row>
    <row r="937" spans="1:7" ht="15.75" x14ac:dyDescent="0.25">
      <c r="A937" s="79" t="s">
        <v>1503</v>
      </c>
      <c r="B937" s="79" t="s">
        <v>6250</v>
      </c>
      <c r="C937" s="80" t="s">
        <v>201</v>
      </c>
      <c r="D937" s="80" t="s">
        <v>508</v>
      </c>
      <c r="E937" s="124">
        <v>48534.63</v>
      </c>
      <c r="F937" s="105"/>
      <c r="G937" s="80" t="s">
        <v>59</v>
      </c>
    </row>
    <row r="938" spans="1:7" ht="15.75" x14ac:dyDescent="0.25">
      <c r="A938" s="79" t="s">
        <v>2056</v>
      </c>
      <c r="B938" s="79" t="s">
        <v>6375</v>
      </c>
      <c r="C938" s="80" t="s">
        <v>359</v>
      </c>
      <c r="D938" s="80" t="s">
        <v>505</v>
      </c>
      <c r="E938" s="124">
        <v>48437</v>
      </c>
      <c r="F938" s="105"/>
      <c r="G938" s="80" t="s">
        <v>14</v>
      </c>
    </row>
    <row r="939" spans="1:7" ht="15.75" x14ac:dyDescent="0.25">
      <c r="A939" s="79" t="s">
        <v>1253</v>
      </c>
      <c r="B939" s="79" t="s">
        <v>1254</v>
      </c>
      <c r="C939" s="80" t="s">
        <v>201</v>
      </c>
      <c r="D939" s="80" t="s">
        <v>270</v>
      </c>
      <c r="E939" s="124">
        <v>48398.25</v>
      </c>
      <c r="F939" s="105"/>
      <c r="G939" s="80" t="s">
        <v>59</v>
      </c>
    </row>
    <row r="940" spans="1:7" ht="15.75" x14ac:dyDescent="0.25">
      <c r="A940" s="79" t="s">
        <v>6349</v>
      </c>
      <c r="B940" s="79" t="s">
        <v>7198</v>
      </c>
      <c r="C940" s="80" t="s">
        <v>6351</v>
      </c>
      <c r="D940" s="80" t="s">
        <v>2582</v>
      </c>
      <c r="E940" s="83">
        <v>48393</v>
      </c>
      <c r="F940" s="105"/>
      <c r="G940" s="80" t="s">
        <v>59</v>
      </c>
    </row>
    <row r="941" spans="1:7" ht="15.75" x14ac:dyDescent="0.25">
      <c r="A941" s="79" t="s">
        <v>3710</v>
      </c>
      <c r="B941" s="79" t="s">
        <v>6376</v>
      </c>
      <c r="C941" s="80" t="s">
        <v>3711</v>
      </c>
      <c r="D941" s="80" t="s">
        <v>173</v>
      </c>
      <c r="E941" s="83">
        <v>48365.1</v>
      </c>
      <c r="F941" s="105"/>
      <c r="G941" s="80" t="s">
        <v>14</v>
      </c>
    </row>
    <row r="942" spans="1:7" ht="15.75" x14ac:dyDescent="0.25">
      <c r="A942" s="79" t="s">
        <v>3621</v>
      </c>
      <c r="B942" s="79" t="s">
        <v>6246</v>
      </c>
      <c r="C942" s="80" t="s">
        <v>201</v>
      </c>
      <c r="D942" s="80" t="s">
        <v>1322</v>
      </c>
      <c r="E942" s="124">
        <v>48341.78</v>
      </c>
      <c r="F942" s="105"/>
      <c r="G942" s="80" t="s">
        <v>59</v>
      </c>
    </row>
    <row r="943" spans="1:7" ht="15.75" x14ac:dyDescent="0.25">
      <c r="A943" s="79" t="s">
        <v>5091</v>
      </c>
      <c r="B943" s="79" t="s">
        <v>7199</v>
      </c>
      <c r="C943" s="80" t="s">
        <v>6377</v>
      </c>
      <c r="D943" s="80" t="s">
        <v>53</v>
      </c>
      <c r="E943" s="124">
        <v>48300</v>
      </c>
      <c r="F943" s="105"/>
      <c r="G943" s="80" t="s">
        <v>14</v>
      </c>
    </row>
    <row r="944" spans="1:7" ht="15.75" x14ac:dyDescent="0.25">
      <c r="A944" s="79" t="s">
        <v>614</v>
      </c>
      <c r="B944" s="79" t="s">
        <v>6123</v>
      </c>
      <c r="C944" s="80" t="s">
        <v>2290</v>
      </c>
      <c r="D944" s="80" t="s">
        <v>7092</v>
      </c>
      <c r="E944" s="124">
        <v>48228</v>
      </c>
      <c r="F944" s="105"/>
      <c r="G944" s="80" t="s">
        <v>14</v>
      </c>
    </row>
    <row r="945" spans="1:7" ht="15.75" x14ac:dyDescent="0.25">
      <c r="A945" s="79" t="s">
        <v>1258</v>
      </c>
      <c r="B945" s="79" t="s">
        <v>6380</v>
      </c>
      <c r="C945" s="80" t="s">
        <v>2793</v>
      </c>
      <c r="D945" s="80" t="s">
        <v>309</v>
      </c>
      <c r="E945" s="124">
        <v>48190.17</v>
      </c>
      <c r="F945" s="105"/>
      <c r="G945" s="80" t="s">
        <v>14</v>
      </c>
    </row>
    <row r="946" spans="1:7" ht="15.75" x14ac:dyDescent="0.25">
      <c r="A946" s="79" t="s">
        <v>1466</v>
      </c>
      <c r="B946" s="79" t="s">
        <v>7200</v>
      </c>
      <c r="C946" s="80" t="s">
        <v>6364</v>
      </c>
      <c r="D946" s="80" t="s">
        <v>3871</v>
      </c>
      <c r="E946" s="83">
        <v>48109</v>
      </c>
      <c r="F946" s="105"/>
      <c r="G946" s="80" t="s">
        <v>59</v>
      </c>
    </row>
    <row r="947" spans="1:7" ht="15.75" x14ac:dyDescent="0.25">
      <c r="A947" s="79" t="s">
        <v>1688</v>
      </c>
      <c r="B947" s="79" t="s">
        <v>6382</v>
      </c>
      <c r="C947" s="80" t="s">
        <v>3713</v>
      </c>
      <c r="D947" s="80" t="s">
        <v>120</v>
      </c>
      <c r="E947" s="83">
        <v>48095.78</v>
      </c>
      <c r="F947" s="105"/>
      <c r="G947" s="80" t="s">
        <v>14</v>
      </c>
    </row>
    <row r="948" spans="1:7" ht="15.75" x14ac:dyDescent="0.25">
      <c r="A948" s="79" t="s">
        <v>1517</v>
      </c>
      <c r="B948" s="79" t="s">
        <v>6357</v>
      </c>
      <c r="C948" s="80" t="s">
        <v>588</v>
      </c>
      <c r="D948" s="80" t="s">
        <v>234</v>
      </c>
      <c r="E948" s="83">
        <v>48084</v>
      </c>
      <c r="F948" s="105"/>
      <c r="G948" s="80" t="s">
        <v>59</v>
      </c>
    </row>
    <row r="949" spans="1:7" ht="15.75" x14ac:dyDescent="0.25">
      <c r="A949" s="79" t="s">
        <v>1504</v>
      </c>
      <c r="B949" s="79" t="s">
        <v>6367</v>
      </c>
      <c r="C949" s="80" t="s">
        <v>201</v>
      </c>
      <c r="D949" s="80" t="s">
        <v>508</v>
      </c>
      <c r="E949" s="83">
        <v>48070.2</v>
      </c>
      <c r="F949" s="105"/>
      <c r="G949" s="80" t="s">
        <v>59</v>
      </c>
    </row>
    <row r="950" spans="1:7" ht="15.75" x14ac:dyDescent="0.25">
      <c r="A950" s="79" t="s">
        <v>804</v>
      </c>
      <c r="B950" s="79" t="s">
        <v>6368</v>
      </c>
      <c r="C950" s="80" t="s">
        <v>201</v>
      </c>
      <c r="D950" s="80" t="s">
        <v>280</v>
      </c>
      <c r="E950" s="124">
        <v>48048.68</v>
      </c>
      <c r="F950" s="105"/>
      <c r="G950" s="80" t="s">
        <v>59</v>
      </c>
    </row>
    <row r="951" spans="1:7" ht="15.75" x14ac:dyDescent="0.25">
      <c r="A951" s="86" t="s">
        <v>2084</v>
      </c>
      <c r="B951" s="86" t="s">
        <v>5776</v>
      </c>
      <c r="C951" s="76" t="s">
        <v>2085</v>
      </c>
      <c r="D951" s="76" t="s">
        <v>48</v>
      </c>
      <c r="E951" s="129">
        <v>48000</v>
      </c>
      <c r="F951" s="104"/>
      <c r="G951" s="76" t="s">
        <v>14</v>
      </c>
    </row>
    <row r="952" spans="1:7" ht="15.75" x14ac:dyDescent="0.25">
      <c r="A952" s="79" t="s">
        <v>4089</v>
      </c>
      <c r="B952" s="79" t="s">
        <v>6101</v>
      </c>
      <c r="C952" s="80" t="s">
        <v>2746</v>
      </c>
      <c r="D952" s="80" t="s">
        <v>547</v>
      </c>
      <c r="E952" s="124">
        <v>48000</v>
      </c>
      <c r="F952" s="105"/>
      <c r="G952" s="80" t="s">
        <v>14</v>
      </c>
    </row>
    <row r="953" spans="1:7" ht="15.75" x14ac:dyDescent="0.25">
      <c r="A953" s="79" t="s">
        <v>2821</v>
      </c>
      <c r="B953" s="79" t="s">
        <v>2822</v>
      </c>
      <c r="C953" s="80" t="s">
        <v>201</v>
      </c>
      <c r="D953" s="80" t="s">
        <v>450</v>
      </c>
      <c r="E953" s="83">
        <v>48000</v>
      </c>
      <c r="F953" s="105"/>
      <c r="G953" s="80" t="s">
        <v>59</v>
      </c>
    </row>
    <row r="954" spans="1:7" ht="15.75" x14ac:dyDescent="0.25">
      <c r="A954" s="86" t="s">
        <v>1528</v>
      </c>
      <c r="B954" s="86" t="s">
        <v>6352</v>
      </c>
      <c r="C954" s="76" t="s">
        <v>201</v>
      </c>
      <c r="D954" s="76" t="s">
        <v>459</v>
      </c>
      <c r="E954" s="129">
        <v>48000</v>
      </c>
      <c r="F954" s="104"/>
      <c r="G954" s="76" t="s">
        <v>59</v>
      </c>
    </row>
    <row r="955" spans="1:7" ht="15.75" x14ac:dyDescent="0.25">
      <c r="A955" s="79" t="s">
        <v>1294</v>
      </c>
      <c r="B955" s="79" t="s">
        <v>6381</v>
      </c>
      <c r="C955" s="80" t="s">
        <v>201</v>
      </c>
      <c r="D955" s="80" t="s">
        <v>1281</v>
      </c>
      <c r="E955" s="124">
        <v>47981.18</v>
      </c>
      <c r="F955" s="105"/>
      <c r="G955" s="80" t="s">
        <v>59</v>
      </c>
    </row>
    <row r="956" spans="1:7" ht="15.75" x14ac:dyDescent="0.25">
      <c r="A956" s="79" t="s">
        <v>7201</v>
      </c>
      <c r="B956" s="79" t="s">
        <v>5870</v>
      </c>
      <c r="C956" s="80" t="s">
        <v>201</v>
      </c>
      <c r="D956" s="80" t="s">
        <v>280</v>
      </c>
      <c r="E956" s="83">
        <v>47880.36</v>
      </c>
      <c r="F956" s="105"/>
      <c r="G956" s="80" t="s">
        <v>59</v>
      </c>
    </row>
    <row r="957" spans="1:7" ht="15.75" x14ac:dyDescent="0.25">
      <c r="A957" s="79" t="s">
        <v>1462</v>
      </c>
      <c r="B957" s="79" t="s">
        <v>6369</v>
      </c>
      <c r="C957" s="80" t="s">
        <v>201</v>
      </c>
      <c r="D957" s="80" t="s">
        <v>373</v>
      </c>
      <c r="E957" s="83">
        <v>47872</v>
      </c>
      <c r="F957" s="105"/>
      <c r="G957" s="80" t="s">
        <v>59</v>
      </c>
    </row>
    <row r="958" spans="1:7" ht="15.75" x14ac:dyDescent="0.25">
      <c r="A958" s="79" t="s">
        <v>5099</v>
      </c>
      <c r="B958" s="79" t="s">
        <v>6359</v>
      </c>
      <c r="C958" s="80" t="s">
        <v>201</v>
      </c>
      <c r="D958" s="80" t="s">
        <v>463</v>
      </c>
      <c r="E958" s="83">
        <v>47872</v>
      </c>
      <c r="F958" s="105"/>
      <c r="G958" s="80" t="s">
        <v>59</v>
      </c>
    </row>
    <row r="959" spans="1:7" ht="15.75" x14ac:dyDescent="0.25">
      <c r="A959" s="79" t="s">
        <v>1507</v>
      </c>
      <c r="B959" s="79" t="s">
        <v>1508</v>
      </c>
      <c r="C959" s="80" t="s">
        <v>201</v>
      </c>
      <c r="D959" s="80" t="s">
        <v>497</v>
      </c>
      <c r="E959" s="83">
        <v>47784.5</v>
      </c>
      <c r="F959" s="105"/>
      <c r="G959" s="80" t="s">
        <v>59</v>
      </c>
    </row>
    <row r="960" spans="1:7" ht="15.75" x14ac:dyDescent="0.25">
      <c r="A960" s="79" t="s">
        <v>1794</v>
      </c>
      <c r="B960" s="79" t="s">
        <v>5613</v>
      </c>
      <c r="C960" s="80" t="s">
        <v>7202</v>
      </c>
      <c r="D960" s="80" t="s">
        <v>706</v>
      </c>
      <c r="E960" s="83">
        <v>47726.32</v>
      </c>
      <c r="F960" s="105"/>
      <c r="G960" s="80" t="s">
        <v>14</v>
      </c>
    </row>
    <row r="961" spans="1:7" ht="15.75" x14ac:dyDescent="0.25">
      <c r="A961" s="79" t="s">
        <v>1670</v>
      </c>
      <c r="B961" s="79" t="s">
        <v>6392</v>
      </c>
      <c r="C961" s="80" t="s">
        <v>359</v>
      </c>
      <c r="D961" s="80" t="s">
        <v>113</v>
      </c>
      <c r="E961" s="83">
        <v>47705</v>
      </c>
      <c r="F961" s="105"/>
      <c r="G961" s="80" t="s">
        <v>14</v>
      </c>
    </row>
    <row r="962" spans="1:7" ht="15.75" x14ac:dyDescent="0.25">
      <c r="A962" s="79" t="s">
        <v>2112</v>
      </c>
      <c r="B962" s="79" t="s">
        <v>2113</v>
      </c>
      <c r="C962" s="80" t="s">
        <v>2114</v>
      </c>
      <c r="D962" s="80" t="s">
        <v>1217</v>
      </c>
      <c r="E962" s="83">
        <v>47637</v>
      </c>
      <c r="F962" s="105"/>
      <c r="G962" s="80" t="s">
        <v>14</v>
      </c>
    </row>
    <row r="963" spans="1:7" ht="15.75" x14ac:dyDescent="0.25">
      <c r="A963" s="79" t="s">
        <v>821</v>
      </c>
      <c r="B963" s="79" t="s">
        <v>5895</v>
      </c>
      <c r="C963" s="80" t="s">
        <v>588</v>
      </c>
      <c r="D963" s="80" t="s">
        <v>527</v>
      </c>
      <c r="E963" s="124">
        <v>47633</v>
      </c>
      <c r="F963" s="105"/>
      <c r="G963" s="80" t="s">
        <v>59</v>
      </c>
    </row>
    <row r="964" spans="1:7" ht="15.75" x14ac:dyDescent="0.25">
      <c r="A964" s="79" t="s">
        <v>3680</v>
      </c>
      <c r="B964" s="79" t="s">
        <v>6344</v>
      </c>
      <c r="C964" s="80" t="s">
        <v>588</v>
      </c>
      <c r="D964" s="80" t="s">
        <v>527</v>
      </c>
      <c r="E964" s="83">
        <v>47633</v>
      </c>
      <c r="F964" s="105"/>
      <c r="G964" s="80" t="s">
        <v>59</v>
      </c>
    </row>
    <row r="965" spans="1:7" ht="15.75" x14ac:dyDescent="0.25">
      <c r="A965" s="79" t="s">
        <v>2028</v>
      </c>
      <c r="B965" s="79" t="s">
        <v>6396</v>
      </c>
      <c r="C965" s="80" t="s">
        <v>974</v>
      </c>
      <c r="D965" s="80" t="s">
        <v>53</v>
      </c>
      <c r="E965" s="124">
        <v>47589</v>
      </c>
      <c r="F965" s="105"/>
      <c r="G965" s="80" t="s">
        <v>14</v>
      </c>
    </row>
    <row r="966" spans="1:7" ht="15.75" x14ac:dyDescent="0.25">
      <c r="A966" s="79" t="s">
        <v>1655</v>
      </c>
      <c r="B966" s="79" t="s">
        <v>6397</v>
      </c>
      <c r="C966" s="80" t="s">
        <v>1657</v>
      </c>
      <c r="D966" s="80" t="s">
        <v>173</v>
      </c>
      <c r="E966" s="124">
        <v>47532.45</v>
      </c>
      <c r="F966" s="105"/>
      <c r="G966" s="80" t="s">
        <v>14</v>
      </c>
    </row>
    <row r="967" spans="1:7" ht="15.75" x14ac:dyDescent="0.25">
      <c r="A967" s="79" t="s">
        <v>1364</v>
      </c>
      <c r="B967" s="79" t="s">
        <v>5697</v>
      </c>
      <c r="C967" s="80" t="s">
        <v>6511</v>
      </c>
      <c r="D967" s="80" t="s">
        <v>53</v>
      </c>
      <c r="E967" s="83">
        <v>47360</v>
      </c>
      <c r="F967" s="105"/>
      <c r="G967" s="80" t="s">
        <v>14</v>
      </c>
    </row>
    <row r="968" spans="1:7" ht="15.75" x14ac:dyDescent="0.25">
      <c r="A968" s="79" t="s">
        <v>2855</v>
      </c>
      <c r="B968" s="79" t="s">
        <v>6399</v>
      </c>
      <c r="C968" s="80" t="s">
        <v>2856</v>
      </c>
      <c r="D968" s="80" t="s">
        <v>7092</v>
      </c>
      <c r="E968" s="124">
        <v>47298</v>
      </c>
      <c r="F968" s="105"/>
      <c r="G968" s="80" t="s">
        <v>14</v>
      </c>
    </row>
    <row r="969" spans="1:7" ht="15.75" x14ac:dyDescent="0.25">
      <c r="A969" s="79" t="s">
        <v>2150</v>
      </c>
      <c r="B969" s="79" t="s">
        <v>6149</v>
      </c>
      <c r="C969" s="80" t="s">
        <v>2151</v>
      </c>
      <c r="D969" s="80" t="s">
        <v>603</v>
      </c>
      <c r="E969" s="83">
        <v>47234.04</v>
      </c>
      <c r="F969" s="105"/>
      <c r="G969" s="80" t="s">
        <v>59</v>
      </c>
    </row>
    <row r="970" spans="1:7" ht="15.75" x14ac:dyDescent="0.25">
      <c r="A970" s="79" t="s">
        <v>885</v>
      </c>
      <c r="B970" s="79" t="s">
        <v>5707</v>
      </c>
      <c r="C970" s="80" t="s">
        <v>4420</v>
      </c>
      <c r="D970" s="80" t="s">
        <v>6402</v>
      </c>
      <c r="E970" s="83">
        <v>47156.9</v>
      </c>
      <c r="F970" s="105"/>
      <c r="G970" s="80" t="s">
        <v>14</v>
      </c>
    </row>
    <row r="971" spans="1:7" ht="15.75" x14ac:dyDescent="0.25">
      <c r="A971" s="79" t="s">
        <v>3609</v>
      </c>
      <c r="B971" s="79" t="s">
        <v>2776</v>
      </c>
      <c r="C971" s="80" t="s">
        <v>201</v>
      </c>
      <c r="D971" s="80" t="s">
        <v>410</v>
      </c>
      <c r="E971" s="124">
        <v>47151</v>
      </c>
      <c r="F971" s="105"/>
      <c r="G971" s="80" t="s">
        <v>59</v>
      </c>
    </row>
    <row r="972" spans="1:7" ht="15.75" x14ac:dyDescent="0.25">
      <c r="A972" s="79" t="s">
        <v>1895</v>
      </c>
      <c r="B972" s="79" t="s">
        <v>1709</v>
      </c>
      <c r="C972" s="80" t="s">
        <v>588</v>
      </c>
      <c r="D972" s="80" t="s">
        <v>459</v>
      </c>
      <c r="E972" s="124">
        <v>47098</v>
      </c>
      <c r="F972" s="105"/>
      <c r="G972" s="80" t="s">
        <v>59</v>
      </c>
    </row>
    <row r="973" spans="1:7" ht="15.75" x14ac:dyDescent="0.25">
      <c r="A973" s="79" t="s">
        <v>6405</v>
      </c>
      <c r="B973" s="79" t="s">
        <v>6406</v>
      </c>
      <c r="C973" s="80" t="s">
        <v>1654</v>
      </c>
      <c r="D973" s="80" t="s">
        <v>53</v>
      </c>
      <c r="E973" s="124">
        <v>47083</v>
      </c>
      <c r="F973" s="105"/>
      <c r="G973" s="80" t="s">
        <v>14</v>
      </c>
    </row>
    <row r="974" spans="1:7" ht="15.75" x14ac:dyDescent="0.25">
      <c r="A974" s="79" t="s">
        <v>835</v>
      </c>
      <c r="B974" s="79" t="s">
        <v>6340</v>
      </c>
      <c r="C974" s="80" t="s">
        <v>3779</v>
      </c>
      <c r="D974" s="80" t="s">
        <v>6255</v>
      </c>
      <c r="E974" s="83">
        <v>47046</v>
      </c>
      <c r="F974" s="105"/>
      <c r="G974" s="80" t="s">
        <v>14</v>
      </c>
    </row>
    <row r="975" spans="1:7" ht="15.75" x14ac:dyDescent="0.25">
      <c r="A975" s="79" t="s">
        <v>506</v>
      </c>
      <c r="B975" s="79" t="s">
        <v>781</v>
      </c>
      <c r="C975" s="80" t="s">
        <v>201</v>
      </c>
      <c r="D975" s="80" t="s">
        <v>508</v>
      </c>
      <c r="E975" s="83">
        <v>47045.63</v>
      </c>
      <c r="F975" s="105"/>
      <c r="G975" s="80" t="s">
        <v>59</v>
      </c>
    </row>
    <row r="976" spans="1:7" ht="15.75" x14ac:dyDescent="0.25">
      <c r="A976" s="79" t="s">
        <v>1509</v>
      </c>
      <c r="B976" s="79" t="s">
        <v>6366</v>
      </c>
      <c r="C976" s="80" t="s">
        <v>201</v>
      </c>
      <c r="D976" s="80" t="s">
        <v>508</v>
      </c>
      <c r="E976" s="83">
        <v>47045.63</v>
      </c>
      <c r="F976" s="105"/>
      <c r="G976" s="80" t="s">
        <v>59</v>
      </c>
    </row>
    <row r="977" spans="1:7" ht="15.75" x14ac:dyDescent="0.25">
      <c r="A977" s="79" t="s">
        <v>315</v>
      </c>
      <c r="B977" s="79" t="s">
        <v>6407</v>
      </c>
      <c r="C977" s="80" t="s">
        <v>359</v>
      </c>
      <c r="D977" s="80" t="s">
        <v>435</v>
      </c>
      <c r="E977" s="124">
        <v>47045</v>
      </c>
      <c r="F977" s="105"/>
      <c r="G977" s="80" t="s">
        <v>14</v>
      </c>
    </row>
    <row r="978" spans="1:7" ht="15.75" x14ac:dyDescent="0.25">
      <c r="A978" s="79" t="s">
        <v>1396</v>
      </c>
      <c r="B978" s="79" t="s">
        <v>6390</v>
      </c>
      <c r="C978" s="80" t="s">
        <v>201</v>
      </c>
      <c r="D978" s="80" t="s">
        <v>410</v>
      </c>
      <c r="E978" s="83">
        <v>47044</v>
      </c>
      <c r="F978" s="105"/>
      <c r="G978" s="80" t="s">
        <v>59</v>
      </c>
    </row>
    <row r="979" spans="1:7" ht="15.75" x14ac:dyDescent="0.25">
      <c r="A979" s="79" t="s">
        <v>3612</v>
      </c>
      <c r="B979" s="79" t="s">
        <v>6389</v>
      </c>
      <c r="C979" s="80" t="s">
        <v>588</v>
      </c>
      <c r="D979" s="80" t="s">
        <v>169</v>
      </c>
      <c r="E979" s="124">
        <v>47020</v>
      </c>
      <c r="F979" s="105"/>
      <c r="G979" s="80" t="s">
        <v>59</v>
      </c>
    </row>
    <row r="980" spans="1:7" ht="15.75" x14ac:dyDescent="0.25">
      <c r="A980" s="79" t="s">
        <v>7203</v>
      </c>
      <c r="B980" s="79" t="s">
        <v>6251</v>
      </c>
      <c r="C980" s="80" t="s">
        <v>359</v>
      </c>
      <c r="D980" s="80" t="s">
        <v>113</v>
      </c>
      <c r="E980" s="124">
        <v>47000</v>
      </c>
      <c r="F980" s="105"/>
      <c r="G980" s="80" t="s">
        <v>14</v>
      </c>
    </row>
    <row r="981" spans="1:7" ht="15.75" x14ac:dyDescent="0.25">
      <c r="A981" s="79" t="s">
        <v>7204</v>
      </c>
      <c r="B981" s="79" t="s">
        <v>7205</v>
      </c>
      <c r="C981" s="80" t="s">
        <v>588</v>
      </c>
      <c r="D981" s="80" t="s">
        <v>380</v>
      </c>
      <c r="E981" s="124">
        <v>47000</v>
      </c>
      <c r="F981" s="105"/>
      <c r="G981" s="80" t="s">
        <v>59</v>
      </c>
    </row>
    <row r="982" spans="1:7" ht="15.75" x14ac:dyDescent="0.25">
      <c r="A982" s="79" t="s">
        <v>4044</v>
      </c>
      <c r="B982" s="79" t="s">
        <v>3271</v>
      </c>
      <c r="C982" s="80" t="s">
        <v>588</v>
      </c>
      <c r="D982" s="80" t="s">
        <v>6899</v>
      </c>
      <c r="E982" s="124">
        <v>47000</v>
      </c>
      <c r="F982" s="105"/>
      <c r="G982" s="80" t="s">
        <v>59</v>
      </c>
    </row>
    <row r="983" spans="1:7" ht="15.75" x14ac:dyDescent="0.25">
      <c r="A983" s="79" t="s">
        <v>1356</v>
      </c>
      <c r="B983" s="79" t="s">
        <v>5985</v>
      </c>
      <c r="C983" s="80" t="s">
        <v>1357</v>
      </c>
      <c r="D983" s="80" t="s">
        <v>120</v>
      </c>
      <c r="E983" s="83">
        <v>47000</v>
      </c>
      <c r="F983" s="105"/>
      <c r="G983" s="80" t="s">
        <v>14</v>
      </c>
    </row>
    <row r="984" spans="1:7" ht="15.75" x14ac:dyDescent="0.25">
      <c r="A984" s="79" t="s">
        <v>4393</v>
      </c>
      <c r="B984" s="79" t="s">
        <v>6409</v>
      </c>
      <c r="C984" s="80" t="s">
        <v>4394</v>
      </c>
      <c r="D984" s="80" t="s">
        <v>113</v>
      </c>
      <c r="E984" s="124">
        <v>46986.38</v>
      </c>
      <c r="F984" s="105"/>
      <c r="G984" s="80" t="s">
        <v>14</v>
      </c>
    </row>
    <row r="985" spans="1:7" ht="15.75" x14ac:dyDescent="0.25">
      <c r="A985" s="79" t="s">
        <v>1966</v>
      </c>
      <c r="B985" s="79" t="s">
        <v>5951</v>
      </c>
      <c r="C985" s="80" t="s">
        <v>2926</v>
      </c>
      <c r="D985" s="80" t="s">
        <v>6688</v>
      </c>
      <c r="E985" s="83">
        <v>46906.2</v>
      </c>
      <c r="F985" s="105"/>
      <c r="G985" s="80" t="s">
        <v>14</v>
      </c>
    </row>
    <row r="986" spans="1:7" ht="15.75" x14ac:dyDescent="0.25">
      <c r="A986" s="79" t="s">
        <v>2133</v>
      </c>
      <c r="B986" s="79" t="s">
        <v>6411</v>
      </c>
      <c r="C986" s="80" t="s">
        <v>2134</v>
      </c>
      <c r="D986" s="80" t="s">
        <v>72</v>
      </c>
      <c r="E986" s="83">
        <v>46887</v>
      </c>
      <c r="F986" s="105"/>
      <c r="G986" s="80" t="s">
        <v>14</v>
      </c>
    </row>
    <row r="987" spans="1:7" ht="15.75" x14ac:dyDescent="0.25">
      <c r="A987" s="79" t="s">
        <v>1420</v>
      </c>
      <c r="B987" s="79" t="s">
        <v>6372</v>
      </c>
      <c r="C987" s="80" t="s">
        <v>201</v>
      </c>
      <c r="D987" s="80" t="s">
        <v>280</v>
      </c>
      <c r="E987" s="124">
        <v>46757</v>
      </c>
      <c r="F987" s="105"/>
      <c r="G987" s="80" t="s">
        <v>59</v>
      </c>
    </row>
    <row r="988" spans="1:7" ht="15.75" x14ac:dyDescent="0.25">
      <c r="A988" s="79" t="s">
        <v>957</v>
      </c>
      <c r="B988" s="79" t="s">
        <v>6295</v>
      </c>
      <c r="C988" s="80" t="s">
        <v>201</v>
      </c>
      <c r="D988" s="80" t="s">
        <v>280</v>
      </c>
      <c r="E988" s="83">
        <v>46757</v>
      </c>
      <c r="F988" s="105"/>
      <c r="G988" s="80" t="s">
        <v>59</v>
      </c>
    </row>
    <row r="989" spans="1:7" ht="15.75" x14ac:dyDescent="0.25">
      <c r="A989" s="79" t="s">
        <v>1185</v>
      </c>
      <c r="B989" s="79" t="s">
        <v>6374</v>
      </c>
      <c r="C989" s="80" t="s">
        <v>201</v>
      </c>
      <c r="D989" s="80" t="s">
        <v>280</v>
      </c>
      <c r="E989" s="124">
        <v>46757</v>
      </c>
      <c r="F989" s="105"/>
      <c r="G989" s="80" t="s">
        <v>59</v>
      </c>
    </row>
    <row r="990" spans="1:7" ht="15.75" x14ac:dyDescent="0.25">
      <c r="A990" s="79" t="s">
        <v>2182</v>
      </c>
      <c r="B990" s="79" t="s">
        <v>5859</v>
      </c>
      <c r="C990" s="80" t="s">
        <v>2183</v>
      </c>
      <c r="D990" s="80" t="s">
        <v>435</v>
      </c>
      <c r="E990" s="83">
        <v>46740</v>
      </c>
      <c r="F990" s="105"/>
      <c r="G990" s="80" t="s">
        <v>14</v>
      </c>
    </row>
    <row r="991" spans="1:7" ht="15.75" x14ac:dyDescent="0.25">
      <c r="A991" s="79" t="s">
        <v>2106</v>
      </c>
      <c r="B991" s="79" t="s">
        <v>6417</v>
      </c>
      <c r="C991" s="80" t="s">
        <v>2108</v>
      </c>
      <c r="D991" s="80" t="s">
        <v>48</v>
      </c>
      <c r="E991" s="124">
        <v>46690</v>
      </c>
      <c r="F991" s="130">
        <v>5000</v>
      </c>
      <c r="G991" s="80" t="s">
        <v>14</v>
      </c>
    </row>
    <row r="992" spans="1:7" ht="15.75" x14ac:dyDescent="0.25">
      <c r="A992" s="86" t="s">
        <v>5122</v>
      </c>
      <c r="B992" s="86" t="s">
        <v>6419</v>
      </c>
      <c r="C992" s="76" t="s">
        <v>6420</v>
      </c>
      <c r="D992" s="76" t="s">
        <v>666</v>
      </c>
      <c r="E992" s="129">
        <v>46690</v>
      </c>
      <c r="F992" s="104"/>
      <c r="G992" s="76" t="s">
        <v>14</v>
      </c>
    </row>
    <row r="993" spans="1:7" ht="15.75" x14ac:dyDescent="0.25">
      <c r="A993" s="86" t="s">
        <v>5121</v>
      </c>
      <c r="B993" s="86" t="s">
        <v>7206</v>
      </c>
      <c r="C993" s="76" t="s">
        <v>7207</v>
      </c>
      <c r="D993" s="76" t="s">
        <v>5365</v>
      </c>
      <c r="E993" s="129">
        <v>46690</v>
      </c>
      <c r="F993" s="104"/>
      <c r="G993" s="76" t="s">
        <v>14</v>
      </c>
    </row>
    <row r="994" spans="1:7" ht="15.75" x14ac:dyDescent="0.25">
      <c r="A994" s="79" t="s">
        <v>2188</v>
      </c>
      <c r="B994" s="79" t="s">
        <v>6424</v>
      </c>
      <c r="C994" s="80" t="s">
        <v>7208</v>
      </c>
      <c r="D994" s="80" t="s">
        <v>570</v>
      </c>
      <c r="E994" s="124">
        <v>46582</v>
      </c>
      <c r="F994" s="105"/>
      <c r="G994" s="80" t="s">
        <v>14</v>
      </c>
    </row>
    <row r="995" spans="1:7" ht="15.75" x14ac:dyDescent="0.25">
      <c r="A995" s="86" t="s">
        <v>1501</v>
      </c>
      <c r="B995" s="86" t="s">
        <v>6385</v>
      </c>
      <c r="C995" s="76" t="s">
        <v>201</v>
      </c>
      <c r="D995" s="76" t="s">
        <v>373</v>
      </c>
      <c r="E995" s="129">
        <v>46498.42</v>
      </c>
      <c r="F995" s="104"/>
      <c r="G995" s="76" t="s">
        <v>59</v>
      </c>
    </row>
    <row r="996" spans="1:7" ht="15.75" x14ac:dyDescent="0.25">
      <c r="A996" s="79" t="s">
        <v>401</v>
      </c>
      <c r="B996" s="79" t="s">
        <v>6244</v>
      </c>
      <c r="C996" s="80" t="s">
        <v>4066</v>
      </c>
      <c r="D996" s="80" t="s">
        <v>570</v>
      </c>
      <c r="E996" s="124">
        <v>46498</v>
      </c>
      <c r="F996" s="105"/>
      <c r="G996" s="80" t="s">
        <v>14</v>
      </c>
    </row>
    <row r="997" spans="1:7" ht="15.75" x14ac:dyDescent="0.25">
      <c r="A997" s="79" t="s">
        <v>130</v>
      </c>
      <c r="B997" s="79" t="s">
        <v>6428</v>
      </c>
      <c r="C997" s="80" t="s">
        <v>2868</v>
      </c>
      <c r="D997" s="80" t="s">
        <v>7209</v>
      </c>
      <c r="E997" s="83">
        <v>46475.839999999997</v>
      </c>
      <c r="F997" s="105"/>
      <c r="G997" s="80" t="s">
        <v>14</v>
      </c>
    </row>
    <row r="998" spans="1:7" ht="15.75" x14ac:dyDescent="0.25">
      <c r="A998" s="79" t="s">
        <v>4391</v>
      </c>
      <c r="B998" s="79" t="s">
        <v>7210</v>
      </c>
      <c r="C998" s="80" t="s">
        <v>201</v>
      </c>
      <c r="D998" s="80" t="s">
        <v>280</v>
      </c>
      <c r="E998" s="83">
        <v>46419.49</v>
      </c>
      <c r="F998" s="130">
        <v>2000</v>
      </c>
      <c r="G998" s="80" t="s">
        <v>59</v>
      </c>
    </row>
    <row r="999" spans="1:7" ht="15.75" x14ac:dyDescent="0.25">
      <c r="A999" s="79" t="s">
        <v>5126</v>
      </c>
      <c r="B999" s="79" t="s">
        <v>6403</v>
      </c>
      <c r="C999" s="80" t="s">
        <v>201</v>
      </c>
      <c r="D999" s="80" t="s">
        <v>373</v>
      </c>
      <c r="E999" s="83">
        <v>46415.42</v>
      </c>
      <c r="F999" s="105"/>
      <c r="G999" s="80" t="s">
        <v>59</v>
      </c>
    </row>
    <row r="1000" spans="1:7" ht="15.75" x14ac:dyDescent="0.25">
      <c r="A1000" s="79" t="s">
        <v>4069</v>
      </c>
      <c r="B1000" s="79" t="s">
        <v>7211</v>
      </c>
      <c r="C1000" s="80" t="s">
        <v>6431</v>
      </c>
      <c r="D1000" s="80" t="s">
        <v>163</v>
      </c>
      <c r="E1000" s="83">
        <v>46402.76</v>
      </c>
      <c r="F1000" s="105"/>
      <c r="G1000" s="80" t="s">
        <v>14</v>
      </c>
    </row>
    <row r="1001" spans="1:7" ht="15.75" x14ac:dyDescent="0.25">
      <c r="A1001" s="79" t="s">
        <v>1809</v>
      </c>
      <c r="B1001" s="79" t="s">
        <v>6413</v>
      </c>
      <c r="C1001" s="80" t="s">
        <v>782</v>
      </c>
      <c r="D1001" s="80" t="s">
        <v>5559</v>
      </c>
      <c r="E1001" s="83">
        <v>46083.519999999997</v>
      </c>
      <c r="F1001" s="130">
        <v>10000</v>
      </c>
      <c r="G1001" s="80" t="s">
        <v>59</v>
      </c>
    </row>
    <row r="1002" spans="1:7" ht="15.75" x14ac:dyDescent="0.25">
      <c r="A1002" s="79" t="s">
        <v>1634</v>
      </c>
      <c r="B1002" s="79" t="s">
        <v>6416</v>
      </c>
      <c r="C1002" s="80" t="s">
        <v>588</v>
      </c>
      <c r="D1002" s="80" t="s">
        <v>2582</v>
      </c>
      <c r="E1002" s="124">
        <v>46046</v>
      </c>
      <c r="F1002" s="105"/>
      <c r="G1002" s="80" t="s">
        <v>59</v>
      </c>
    </row>
    <row r="1003" spans="1:7" ht="15.75" x14ac:dyDescent="0.25">
      <c r="A1003" s="79" t="s">
        <v>1201</v>
      </c>
      <c r="B1003" s="79" t="s">
        <v>237</v>
      </c>
      <c r="C1003" s="80" t="s">
        <v>588</v>
      </c>
      <c r="D1003" s="80" t="s">
        <v>277</v>
      </c>
      <c r="E1003" s="83">
        <v>46010</v>
      </c>
      <c r="F1003" s="105"/>
      <c r="G1003" s="80" t="s">
        <v>59</v>
      </c>
    </row>
    <row r="1004" spans="1:7" ht="15.75" x14ac:dyDescent="0.25">
      <c r="A1004" s="79" t="s">
        <v>3659</v>
      </c>
      <c r="B1004" s="79" t="s">
        <v>6443</v>
      </c>
      <c r="C1004" s="80" t="s">
        <v>3779</v>
      </c>
      <c r="D1004" s="80" t="s">
        <v>570</v>
      </c>
      <c r="E1004" s="124">
        <v>46000</v>
      </c>
      <c r="F1004" s="105" t="s">
        <v>7212</v>
      </c>
      <c r="G1004" s="80" t="s">
        <v>14</v>
      </c>
    </row>
    <row r="1005" spans="1:7" ht="15.75" x14ac:dyDescent="0.25">
      <c r="A1005" s="79" t="s">
        <v>2233</v>
      </c>
      <c r="B1005" s="79" t="s">
        <v>5691</v>
      </c>
      <c r="C1005" s="80" t="s">
        <v>2234</v>
      </c>
      <c r="D1005" s="80" t="s">
        <v>270</v>
      </c>
      <c r="E1005" s="83">
        <v>45995.74</v>
      </c>
      <c r="F1005" s="105"/>
      <c r="G1005" s="80" t="s">
        <v>14</v>
      </c>
    </row>
    <row r="1006" spans="1:7" ht="15.75" x14ac:dyDescent="0.25">
      <c r="A1006" s="79" t="s">
        <v>1728</v>
      </c>
      <c r="B1006" s="79" t="s">
        <v>6378</v>
      </c>
      <c r="C1006" s="80" t="s">
        <v>2926</v>
      </c>
      <c r="D1006" s="80" t="s">
        <v>6688</v>
      </c>
      <c r="E1006" s="83">
        <v>45979.5</v>
      </c>
      <c r="F1006" s="105"/>
      <c r="G1006" s="80" t="s">
        <v>14</v>
      </c>
    </row>
    <row r="1007" spans="1:7" ht="15.75" x14ac:dyDescent="0.25">
      <c r="A1007" s="79" t="s">
        <v>1545</v>
      </c>
      <c r="B1007" s="79" t="s">
        <v>6444</v>
      </c>
      <c r="C1007" s="80" t="s">
        <v>2785</v>
      </c>
      <c r="D1007" s="80" t="s">
        <v>53</v>
      </c>
      <c r="E1007" s="124">
        <v>45967</v>
      </c>
      <c r="F1007" s="105"/>
      <c r="G1007" s="80" t="s">
        <v>14</v>
      </c>
    </row>
    <row r="1008" spans="1:7" ht="15.75" x14ac:dyDescent="0.25">
      <c r="A1008" s="86" t="s">
        <v>7213</v>
      </c>
      <c r="B1008" s="86" t="s">
        <v>7214</v>
      </c>
      <c r="C1008" s="76" t="s">
        <v>201</v>
      </c>
      <c r="D1008" s="76" t="s">
        <v>189</v>
      </c>
      <c r="E1008" s="129">
        <v>45941.5</v>
      </c>
      <c r="F1008" s="104"/>
      <c r="G1008" s="76" t="s">
        <v>59</v>
      </c>
    </row>
    <row r="1009" spans="1:7" ht="15.75" x14ac:dyDescent="0.25">
      <c r="A1009" s="79" t="s">
        <v>6426</v>
      </c>
      <c r="B1009" s="79" t="s">
        <v>7215</v>
      </c>
      <c r="C1009" s="80" t="s">
        <v>782</v>
      </c>
      <c r="D1009" s="80" t="s">
        <v>2582</v>
      </c>
      <c r="E1009" s="124">
        <v>45880</v>
      </c>
      <c r="F1009" s="105"/>
      <c r="G1009" s="80" t="s">
        <v>59</v>
      </c>
    </row>
    <row r="1010" spans="1:7" ht="15.75" x14ac:dyDescent="0.25">
      <c r="A1010" s="79" t="s">
        <v>2242</v>
      </c>
      <c r="B1010" s="79" t="s">
        <v>6445</v>
      </c>
      <c r="C1010" s="80" t="s">
        <v>2243</v>
      </c>
      <c r="D1010" s="80" t="s">
        <v>4652</v>
      </c>
      <c r="E1010" s="83">
        <v>45833.34</v>
      </c>
      <c r="F1010" s="105"/>
      <c r="G1010" s="80" t="s">
        <v>14</v>
      </c>
    </row>
    <row r="1011" spans="1:7" ht="15.75" x14ac:dyDescent="0.25">
      <c r="A1011" s="79" t="s">
        <v>1907</v>
      </c>
      <c r="B1011" s="79" t="s">
        <v>7216</v>
      </c>
      <c r="C1011" s="80" t="s">
        <v>1908</v>
      </c>
      <c r="D1011" s="80" t="s">
        <v>120</v>
      </c>
      <c r="E1011" s="83">
        <v>45766.35</v>
      </c>
      <c r="F1011" s="105"/>
      <c r="G1011" s="80" t="s">
        <v>14</v>
      </c>
    </row>
    <row r="1012" spans="1:7" ht="15.75" x14ac:dyDescent="0.25">
      <c r="A1012" s="79" t="s">
        <v>4075</v>
      </c>
      <c r="B1012" s="79" t="s">
        <v>5727</v>
      </c>
      <c r="C1012" s="80" t="s">
        <v>4076</v>
      </c>
      <c r="D1012" s="80" t="s">
        <v>5044</v>
      </c>
      <c r="E1012" s="124">
        <v>45738.95</v>
      </c>
      <c r="F1012" s="105"/>
      <c r="G1012" s="80" t="s">
        <v>14</v>
      </c>
    </row>
    <row r="1013" spans="1:7" ht="15.75" x14ac:dyDescent="0.25">
      <c r="A1013" s="86" t="s">
        <v>2834</v>
      </c>
      <c r="B1013" s="86" t="s">
        <v>5469</v>
      </c>
      <c r="C1013" s="76" t="s">
        <v>2835</v>
      </c>
      <c r="D1013" s="76" t="s">
        <v>5044</v>
      </c>
      <c r="E1013" s="129">
        <v>45738.95</v>
      </c>
      <c r="F1013" s="104"/>
      <c r="G1013" s="76" t="s">
        <v>14</v>
      </c>
    </row>
    <row r="1014" spans="1:7" ht="15.75" x14ac:dyDescent="0.25">
      <c r="A1014" s="79" t="s">
        <v>2247</v>
      </c>
      <c r="B1014" s="79" t="s">
        <v>6449</v>
      </c>
      <c r="C1014" s="80" t="s">
        <v>2248</v>
      </c>
      <c r="D1014" s="80" t="s">
        <v>385</v>
      </c>
      <c r="E1014" s="83">
        <v>45701</v>
      </c>
      <c r="F1014" s="105"/>
      <c r="G1014" s="80" t="s">
        <v>14</v>
      </c>
    </row>
    <row r="1015" spans="1:7" ht="15.75" x14ac:dyDescent="0.25">
      <c r="A1015" s="79" t="s">
        <v>1737</v>
      </c>
      <c r="B1015" s="79" t="s">
        <v>6432</v>
      </c>
      <c r="C1015" s="80" t="s">
        <v>782</v>
      </c>
      <c r="D1015" s="80" t="s">
        <v>527</v>
      </c>
      <c r="E1015" s="124">
        <v>45675.5</v>
      </c>
      <c r="F1015" s="105"/>
      <c r="G1015" s="80" t="s">
        <v>59</v>
      </c>
    </row>
    <row r="1016" spans="1:7" ht="15.75" x14ac:dyDescent="0.25">
      <c r="A1016" s="79" t="s">
        <v>1205</v>
      </c>
      <c r="B1016" s="79" t="s">
        <v>1206</v>
      </c>
      <c r="C1016" s="80" t="s">
        <v>2085</v>
      </c>
      <c r="D1016" s="80" t="s">
        <v>48</v>
      </c>
      <c r="E1016" s="124">
        <v>45675</v>
      </c>
      <c r="F1016" s="105"/>
      <c r="G1016" s="80" t="s">
        <v>14</v>
      </c>
    </row>
    <row r="1017" spans="1:7" ht="15.75" x14ac:dyDescent="0.25">
      <c r="A1017" s="79" t="s">
        <v>2109</v>
      </c>
      <c r="B1017" s="79" t="s">
        <v>6450</v>
      </c>
      <c r="C1017" s="80" t="s">
        <v>1714</v>
      </c>
      <c r="D1017" s="80" t="s">
        <v>6688</v>
      </c>
      <c r="E1017" s="83">
        <v>45675</v>
      </c>
      <c r="F1017" s="105"/>
      <c r="G1017" s="80" t="s">
        <v>14</v>
      </c>
    </row>
    <row r="1018" spans="1:7" ht="15.75" x14ac:dyDescent="0.25">
      <c r="A1018" s="79" t="s">
        <v>2249</v>
      </c>
      <c r="B1018" s="79" t="s">
        <v>6451</v>
      </c>
      <c r="C1018" s="80" t="s">
        <v>2250</v>
      </c>
      <c r="D1018" s="80" t="s">
        <v>178</v>
      </c>
      <c r="E1018" s="124">
        <v>45675</v>
      </c>
      <c r="F1018" s="105"/>
      <c r="G1018" s="80" t="s">
        <v>14</v>
      </c>
    </row>
    <row r="1019" spans="1:7" ht="15.75" x14ac:dyDescent="0.25">
      <c r="A1019" s="79" t="s">
        <v>1705</v>
      </c>
      <c r="B1019" s="79" t="s">
        <v>6414</v>
      </c>
      <c r="C1019" s="80" t="s">
        <v>588</v>
      </c>
      <c r="D1019" s="80" t="s">
        <v>189</v>
      </c>
      <c r="E1019" s="124">
        <v>45664</v>
      </c>
      <c r="F1019" s="105"/>
      <c r="G1019" s="80" t="s">
        <v>59</v>
      </c>
    </row>
    <row r="1020" spans="1:7" ht="15.75" x14ac:dyDescent="0.25">
      <c r="A1020" s="86" t="s">
        <v>1932</v>
      </c>
      <c r="B1020" s="86" t="s">
        <v>6454</v>
      </c>
      <c r="C1020" s="76" t="s">
        <v>359</v>
      </c>
      <c r="D1020" s="76" t="s">
        <v>5881</v>
      </c>
      <c r="E1020" s="129">
        <v>45624</v>
      </c>
      <c r="F1020" s="104"/>
      <c r="G1020" s="76" t="s">
        <v>14</v>
      </c>
    </row>
    <row r="1021" spans="1:7" ht="15.75" x14ac:dyDescent="0.25">
      <c r="A1021" s="79" t="s">
        <v>2227</v>
      </c>
      <c r="B1021" s="79" t="s">
        <v>6239</v>
      </c>
      <c r="C1021" s="80" t="s">
        <v>2228</v>
      </c>
      <c r="D1021" s="80" t="s">
        <v>221</v>
      </c>
      <c r="E1021" s="83">
        <v>45622</v>
      </c>
      <c r="F1021" s="105"/>
      <c r="G1021" s="80" t="s">
        <v>14</v>
      </c>
    </row>
    <row r="1022" spans="1:7" ht="15.75" x14ac:dyDescent="0.25">
      <c r="A1022" s="79" t="s">
        <v>544</v>
      </c>
      <c r="B1022" s="79" t="s">
        <v>5951</v>
      </c>
      <c r="C1022" s="80" t="s">
        <v>782</v>
      </c>
      <c r="D1022" s="80" t="s">
        <v>2582</v>
      </c>
      <c r="E1022" s="83">
        <v>45597</v>
      </c>
      <c r="F1022" s="105"/>
      <c r="G1022" s="80" t="s">
        <v>59</v>
      </c>
    </row>
    <row r="1023" spans="1:7" ht="15.75" x14ac:dyDescent="0.25">
      <c r="A1023" s="79" t="s">
        <v>4385</v>
      </c>
      <c r="B1023" s="79" t="s">
        <v>5985</v>
      </c>
      <c r="C1023" s="80" t="s">
        <v>3607</v>
      </c>
      <c r="D1023" s="80" t="s">
        <v>1534</v>
      </c>
      <c r="E1023" s="124">
        <v>45541</v>
      </c>
      <c r="F1023" s="105"/>
      <c r="G1023" s="80" t="s">
        <v>14</v>
      </c>
    </row>
    <row r="1024" spans="1:7" ht="15.75" x14ac:dyDescent="0.25">
      <c r="A1024" s="79" t="s">
        <v>1829</v>
      </c>
      <c r="B1024" s="79" t="s">
        <v>6436</v>
      </c>
      <c r="C1024" s="80" t="s">
        <v>588</v>
      </c>
      <c r="D1024" s="80" t="s">
        <v>208</v>
      </c>
      <c r="E1024" s="83">
        <v>45509</v>
      </c>
      <c r="F1024" s="105"/>
      <c r="G1024" s="80" t="s">
        <v>59</v>
      </c>
    </row>
    <row r="1025" spans="1:7" ht="15.75" x14ac:dyDescent="0.25">
      <c r="A1025" s="79" t="s">
        <v>1461</v>
      </c>
      <c r="B1025" s="79" t="s">
        <v>6437</v>
      </c>
      <c r="C1025" s="80" t="s">
        <v>7217</v>
      </c>
      <c r="D1025" s="80" t="s">
        <v>45</v>
      </c>
      <c r="E1025" s="83">
        <v>45500</v>
      </c>
      <c r="F1025" s="130">
        <v>20000</v>
      </c>
      <c r="G1025" s="80" t="s">
        <v>59</v>
      </c>
    </row>
    <row r="1026" spans="1:7" ht="15.75" x14ac:dyDescent="0.25">
      <c r="A1026" s="79" t="s">
        <v>6459</v>
      </c>
      <c r="B1026" s="79" t="s">
        <v>6460</v>
      </c>
      <c r="C1026" s="80" t="s">
        <v>2201</v>
      </c>
      <c r="D1026" s="80" t="s">
        <v>5573</v>
      </c>
      <c r="E1026" s="83">
        <v>45491.29</v>
      </c>
      <c r="F1026" s="105"/>
      <c r="G1026" s="80" t="s">
        <v>14</v>
      </c>
    </row>
    <row r="1027" spans="1:7" ht="15.75" x14ac:dyDescent="0.25">
      <c r="A1027" s="79" t="s">
        <v>1779</v>
      </c>
      <c r="B1027" s="79" t="s">
        <v>6439</v>
      </c>
      <c r="C1027" s="80" t="s">
        <v>782</v>
      </c>
      <c r="D1027" s="80" t="s">
        <v>2582</v>
      </c>
      <c r="E1027" s="124">
        <v>45469</v>
      </c>
      <c r="F1027" s="105"/>
      <c r="G1027" s="80" t="s">
        <v>59</v>
      </c>
    </row>
    <row r="1028" spans="1:7" ht="15.75" x14ac:dyDescent="0.25">
      <c r="A1028" s="79" t="s">
        <v>2277</v>
      </c>
      <c r="B1028" s="79" t="s">
        <v>7218</v>
      </c>
      <c r="C1028" s="80" t="s">
        <v>2534</v>
      </c>
      <c r="D1028" s="80" t="s">
        <v>2535</v>
      </c>
      <c r="E1028" s="83">
        <v>45465.91</v>
      </c>
      <c r="F1028" s="105"/>
      <c r="G1028" s="80" t="s">
        <v>14</v>
      </c>
    </row>
    <row r="1029" spans="1:7" ht="15.75" x14ac:dyDescent="0.25">
      <c r="A1029" s="79" t="s">
        <v>5139</v>
      </c>
      <c r="B1029" s="79" t="s">
        <v>6463</v>
      </c>
      <c r="C1029" s="80" t="s">
        <v>7219</v>
      </c>
      <c r="D1029" s="80" t="s">
        <v>7051</v>
      </c>
      <c r="E1029" s="83">
        <v>45437.49</v>
      </c>
      <c r="F1029" s="105"/>
      <c r="G1029" s="80" t="s">
        <v>14</v>
      </c>
    </row>
    <row r="1030" spans="1:7" ht="15.75" x14ac:dyDescent="0.25">
      <c r="A1030" s="86" t="s">
        <v>1344</v>
      </c>
      <c r="B1030" s="86" t="s">
        <v>6466</v>
      </c>
      <c r="C1030" s="76" t="s">
        <v>359</v>
      </c>
      <c r="D1030" s="76" t="s">
        <v>137</v>
      </c>
      <c r="E1030" s="129">
        <v>45275.09</v>
      </c>
      <c r="F1030" s="104"/>
      <c r="G1030" s="76" t="s">
        <v>14</v>
      </c>
    </row>
    <row r="1031" spans="1:7" ht="15.75" x14ac:dyDescent="0.25">
      <c r="A1031" s="86" t="s">
        <v>1855</v>
      </c>
      <c r="B1031" s="86" t="s">
        <v>6152</v>
      </c>
      <c r="C1031" s="76" t="s">
        <v>782</v>
      </c>
      <c r="D1031" s="76" t="s">
        <v>1050</v>
      </c>
      <c r="E1031" s="129">
        <v>45249.93</v>
      </c>
      <c r="F1031" s="104"/>
      <c r="G1031" s="76" t="s">
        <v>59</v>
      </c>
    </row>
    <row r="1032" spans="1:7" ht="15.75" x14ac:dyDescent="0.25">
      <c r="A1032" s="86" t="s">
        <v>1562</v>
      </c>
      <c r="B1032" s="86" t="s">
        <v>5653</v>
      </c>
      <c r="C1032" s="76" t="s">
        <v>7220</v>
      </c>
      <c r="D1032" s="76" t="s">
        <v>149</v>
      </c>
      <c r="E1032" s="125">
        <v>45200</v>
      </c>
      <c r="F1032" s="104"/>
      <c r="G1032" s="76" t="s">
        <v>14</v>
      </c>
    </row>
    <row r="1033" spans="1:7" ht="15.75" x14ac:dyDescent="0.25">
      <c r="A1033" s="79" t="s">
        <v>1046</v>
      </c>
      <c r="B1033" s="79" t="s">
        <v>5949</v>
      </c>
      <c r="C1033" s="80" t="s">
        <v>2926</v>
      </c>
      <c r="D1033" s="80" t="s">
        <v>6688</v>
      </c>
      <c r="E1033" s="124">
        <v>45167.5</v>
      </c>
      <c r="F1033" s="105"/>
      <c r="G1033" s="80" t="s">
        <v>14</v>
      </c>
    </row>
    <row r="1034" spans="1:7" ht="15.75" x14ac:dyDescent="0.25">
      <c r="A1034" s="79" t="s">
        <v>2140</v>
      </c>
      <c r="B1034" s="79" t="s">
        <v>6468</v>
      </c>
      <c r="C1034" s="80" t="s">
        <v>4426</v>
      </c>
      <c r="D1034" s="80" t="s">
        <v>6688</v>
      </c>
      <c r="E1034" s="83">
        <v>45167.5</v>
      </c>
      <c r="F1034" s="105"/>
      <c r="G1034" s="80" t="s">
        <v>14</v>
      </c>
    </row>
    <row r="1035" spans="1:7" ht="15.75" x14ac:dyDescent="0.25">
      <c r="A1035" s="79" t="s">
        <v>1686</v>
      </c>
      <c r="B1035" s="79" t="s">
        <v>5418</v>
      </c>
      <c r="C1035" s="80" t="s">
        <v>782</v>
      </c>
      <c r="D1035" s="80" t="s">
        <v>385</v>
      </c>
      <c r="E1035" s="83">
        <v>45156</v>
      </c>
      <c r="F1035" s="105"/>
      <c r="G1035" s="80" t="s">
        <v>59</v>
      </c>
    </row>
    <row r="1036" spans="1:7" ht="15.75" x14ac:dyDescent="0.25">
      <c r="A1036" s="79" t="s">
        <v>1457</v>
      </c>
      <c r="B1036" s="79" t="s">
        <v>6453</v>
      </c>
      <c r="C1036" s="80" t="s">
        <v>6467</v>
      </c>
      <c r="D1036" s="80" t="s">
        <v>530</v>
      </c>
      <c r="E1036" s="124">
        <v>45149</v>
      </c>
      <c r="F1036" s="105"/>
      <c r="G1036" s="80" t="s">
        <v>59</v>
      </c>
    </row>
    <row r="1037" spans="1:7" ht="15.75" x14ac:dyDescent="0.25">
      <c r="A1037" s="79" t="s">
        <v>1819</v>
      </c>
      <c r="B1037" s="79" t="s">
        <v>6446</v>
      </c>
      <c r="C1037" s="80" t="s">
        <v>782</v>
      </c>
      <c r="D1037" s="80" t="s">
        <v>916</v>
      </c>
      <c r="E1037" s="83">
        <v>45136.52</v>
      </c>
      <c r="F1037" s="105"/>
      <c r="G1037" s="80" t="s">
        <v>59</v>
      </c>
    </row>
    <row r="1038" spans="1:7" ht="15.75" x14ac:dyDescent="0.25">
      <c r="A1038" s="79" t="s">
        <v>1810</v>
      </c>
      <c r="B1038" s="79" t="s">
        <v>6143</v>
      </c>
      <c r="C1038" s="80" t="s">
        <v>7221</v>
      </c>
      <c r="D1038" s="80" t="s">
        <v>6889</v>
      </c>
      <c r="E1038" s="124">
        <v>45120.81</v>
      </c>
      <c r="F1038" s="105"/>
      <c r="G1038" s="80" t="s">
        <v>14</v>
      </c>
    </row>
    <row r="1039" spans="1:7" ht="15.75" x14ac:dyDescent="0.25">
      <c r="A1039" s="79" t="s">
        <v>7222</v>
      </c>
      <c r="B1039" s="79" t="s">
        <v>7223</v>
      </c>
      <c r="C1039" s="80" t="s">
        <v>7224</v>
      </c>
      <c r="D1039" s="80" t="s">
        <v>6688</v>
      </c>
      <c r="E1039" s="83">
        <v>45112</v>
      </c>
      <c r="F1039" s="105"/>
      <c r="G1039" s="80" t="s">
        <v>14</v>
      </c>
    </row>
    <row r="1040" spans="1:7" ht="15.75" x14ac:dyDescent="0.25">
      <c r="A1040" s="79" t="s">
        <v>1783</v>
      </c>
      <c r="B1040" s="79" t="s">
        <v>6472</v>
      </c>
      <c r="C1040" s="80" t="s">
        <v>1785</v>
      </c>
      <c r="D1040" s="80" t="s">
        <v>812</v>
      </c>
      <c r="E1040" s="124">
        <v>45069</v>
      </c>
      <c r="F1040" s="105"/>
      <c r="G1040" s="80" t="s">
        <v>14</v>
      </c>
    </row>
    <row r="1041" spans="1:7" ht="15.75" x14ac:dyDescent="0.25">
      <c r="A1041" s="79" t="s">
        <v>1468</v>
      </c>
      <c r="B1041" s="79" t="s">
        <v>6435</v>
      </c>
      <c r="C1041" s="80" t="s">
        <v>588</v>
      </c>
      <c r="D1041" s="80" t="s">
        <v>205</v>
      </c>
      <c r="E1041" s="83">
        <v>45039</v>
      </c>
      <c r="F1041" s="105"/>
      <c r="G1041" s="80" t="s">
        <v>59</v>
      </c>
    </row>
    <row r="1042" spans="1:7" ht="15.75" x14ac:dyDescent="0.25">
      <c r="A1042" s="79" t="s">
        <v>1771</v>
      </c>
      <c r="B1042" s="79" t="s">
        <v>6423</v>
      </c>
      <c r="C1042" s="80" t="s">
        <v>588</v>
      </c>
      <c r="D1042" s="80" t="s">
        <v>501</v>
      </c>
      <c r="E1042" s="124">
        <v>45001</v>
      </c>
      <c r="F1042" s="105"/>
      <c r="G1042" s="80" t="s">
        <v>59</v>
      </c>
    </row>
    <row r="1043" spans="1:7" ht="15.75" x14ac:dyDescent="0.25">
      <c r="A1043" s="112" t="s">
        <v>7225</v>
      </c>
      <c r="B1043" s="112" t="s">
        <v>6433</v>
      </c>
      <c r="C1043" s="113" t="s">
        <v>588</v>
      </c>
      <c r="D1043" s="113" t="s">
        <v>249</v>
      </c>
      <c r="E1043" s="133">
        <v>45000</v>
      </c>
      <c r="F1043" s="134"/>
      <c r="G1043" s="113" t="s">
        <v>59</v>
      </c>
    </row>
    <row r="1044" spans="1:7" ht="15.75" x14ac:dyDescent="0.25">
      <c r="A1044" s="79" t="s">
        <v>1609</v>
      </c>
      <c r="B1044" s="79" t="s">
        <v>5771</v>
      </c>
      <c r="C1044" s="80" t="s">
        <v>588</v>
      </c>
      <c r="D1044" s="80" t="s">
        <v>125</v>
      </c>
      <c r="E1044" s="83">
        <v>45000</v>
      </c>
      <c r="F1044" s="105"/>
      <c r="G1044" s="80" t="s">
        <v>59</v>
      </c>
    </row>
    <row r="1045" spans="1:7" ht="15.75" x14ac:dyDescent="0.25">
      <c r="A1045" s="86" t="s">
        <v>7226</v>
      </c>
      <c r="B1045" s="86" t="s">
        <v>7227</v>
      </c>
      <c r="C1045" s="76" t="s">
        <v>201</v>
      </c>
      <c r="D1045" s="76" t="s">
        <v>1322</v>
      </c>
      <c r="E1045" s="129">
        <v>45000</v>
      </c>
      <c r="F1045" s="104"/>
      <c r="G1045" s="76" t="s">
        <v>59</v>
      </c>
    </row>
    <row r="1046" spans="1:7" ht="15.75" x14ac:dyDescent="0.25">
      <c r="A1046" s="79" t="s">
        <v>4430</v>
      </c>
      <c r="B1046" s="79" t="s">
        <v>6452</v>
      </c>
      <c r="C1046" s="80" t="s">
        <v>588</v>
      </c>
      <c r="D1046" s="80" t="s">
        <v>766</v>
      </c>
      <c r="E1046" s="83">
        <v>45000</v>
      </c>
      <c r="F1046" s="105"/>
      <c r="G1046" s="80" t="s">
        <v>59</v>
      </c>
    </row>
    <row r="1047" spans="1:7" ht="15.75" x14ac:dyDescent="0.25">
      <c r="A1047" s="79" t="s">
        <v>2295</v>
      </c>
      <c r="B1047" s="79" t="s">
        <v>6475</v>
      </c>
      <c r="C1047" s="80" t="s">
        <v>2296</v>
      </c>
      <c r="D1047" s="80" t="s">
        <v>178</v>
      </c>
      <c r="E1047" s="124">
        <v>45000</v>
      </c>
      <c r="F1047" s="105"/>
      <c r="G1047" s="80" t="s">
        <v>14</v>
      </c>
    </row>
    <row r="1048" spans="1:7" ht="15.75" x14ac:dyDescent="0.25">
      <c r="A1048" s="79" t="s">
        <v>7228</v>
      </c>
      <c r="B1048" s="79" t="s">
        <v>7229</v>
      </c>
      <c r="C1048" s="80" t="s">
        <v>5723</v>
      </c>
      <c r="D1048" s="80" t="s">
        <v>6899</v>
      </c>
      <c r="E1048" s="83">
        <v>45000</v>
      </c>
      <c r="F1048" s="105"/>
      <c r="G1048" s="80" t="s">
        <v>59</v>
      </c>
    </row>
    <row r="1049" spans="1:7" ht="15.75" x14ac:dyDescent="0.25">
      <c r="A1049" s="79" t="s">
        <v>4868</v>
      </c>
      <c r="B1049" s="79" t="s">
        <v>7230</v>
      </c>
      <c r="C1049" s="80" t="s">
        <v>7231</v>
      </c>
      <c r="D1049" s="80" t="s">
        <v>570</v>
      </c>
      <c r="E1049" s="83">
        <v>45000</v>
      </c>
      <c r="F1049" s="105"/>
      <c r="G1049" s="80" t="s">
        <v>14</v>
      </c>
    </row>
    <row r="1050" spans="1:7" ht="15.75" x14ac:dyDescent="0.25">
      <c r="A1050" s="86" t="s">
        <v>1537</v>
      </c>
      <c r="B1050" s="86" t="s">
        <v>74</v>
      </c>
      <c r="C1050" s="76" t="s">
        <v>588</v>
      </c>
      <c r="D1050" s="76" t="s">
        <v>189</v>
      </c>
      <c r="E1050" s="129">
        <v>45000</v>
      </c>
      <c r="F1050" s="104"/>
      <c r="G1050" s="76" t="s">
        <v>59</v>
      </c>
    </row>
    <row r="1051" spans="1:7" ht="15.75" x14ac:dyDescent="0.25">
      <c r="A1051" s="79" t="s">
        <v>2549</v>
      </c>
      <c r="B1051" s="79" t="s">
        <v>6093</v>
      </c>
      <c r="C1051" s="80" t="s">
        <v>588</v>
      </c>
      <c r="D1051" s="80" t="s">
        <v>530</v>
      </c>
      <c r="E1051" s="124">
        <v>45000</v>
      </c>
      <c r="F1051" s="105"/>
      <c r="G1051" s="80" t="s">
        <v>59</v>
      </c>
    </row>
    <row r="1052" spans="1:7" ht="15.75" x14ac:dyDescent="0.25">
      <c r="A1052" s="79" t="s">
        <v>1340</v>
      </c>
      <c r="B1052" s="79" t="s">
        <v>1341</v>
      </c>
      <c r="C1052" s="80" t="s">
        <v>201</v>
      </c>
      <c r="D1052" s="80" t="s">
        <v>459</v>
      </c>
      <c r="E1052" s="83">
        <v>44994.95</v>
      </c>
      <c r="F1052" s="105"/>
      <c r="G1052" s="80" t="s">
        <v>59</v>
      </c>
    </row>
    <row r="1053" spans="1:7" ht="15.75" x14ac:dyDescent="0.25">
      <c r="A1053" s="79" t="s">
        <v>1800</v>
      </c>
      <c r="B1053" s="79" t="s">
        <v>6152</v>
      </c>
      <c r="C1053" s="80" t="s">
        <v>588</v>
      </c>
      <c r="D1053" s="80" t="s">
        <v>2582</v>
      </c>
      <c r="E1053" s="124">
        <v>44994</v>
      </c>
      <c r="F1053" s="105"/>
      <c r="G1053" s="80" t="s">
        <v>59</v>
      </c>
    </row>
    <row r="1054" spans="1:7" ht="15.75" x14ac:dyDescent="0.25">
      <c r="A1054" s="79" t="s">
        <v>420</v>
      </c>
      <c r="B1054" s="79" t="s">
        <v>5973</v>
      </c>
      <c r="C1054" s="80" t="s">
        <v>588</v>
      </c>
      <c r="D1054" s="80" t="s">
        <v>277</v>
      </c>
      <c r="E1054" s="124">
        <v>44896</v>
      </c>
      <c r="F1054" s="105"/>
      <c r="G1054" s="80" t="s">
        <v>59</v>
      </c>
    </row>
    <row r="1055" spans="1:7" ht="15.75" x14ac:dyDescent="0.25">
      <c r="A1055" s="79" t="s">
        <v>5148</v>
      </c>
      <c r="B1055" s="79" t="s">
        <v>6480</v>
      </c>
      <c r="C1055" s="80" t="s">
        <v>4191</v>
      </c>
      <c r="D1055" s="80" t="s">
        <v>6255</v>
      </c>
      <c r="E1055" s="83">
        <v>44805.15</v>
      </c>
      <c r="F1055" s="105"/>
      <c r="G1055" s="80" t="s">
        <v>14</v>
      </c>
    </row>
    <row r="1056" spans="1:7" ht="15.75" x14ac:dyDescent="0.25">
      <c r="A1056" s="79" t="s">
        <v>1856</v>
      </c>
      <c r="B1056" s="79" t="s">
        <v>6462</v>
      </c>
      <c r="C1056" s="80" t="s">
        <v>588</v>
      </c>
      <c r="D1056" s="80" t="s">
        <v>3131</v>
      </c>
      <c r="E1056" s="83">
        <v>44796</v>
      </c>
      <c r="F1056" s="105"/>
      <c r="G1056" s="80" t="s">
        <v>59</v>
      </c>
    </row>
    <row r="1057" spans="1:7" ht="15.75" x14ac:dyDescent="0.25">
      <c r="A1057" s="79" t="s">
        <v>1096</v>
      </c>
      <c r="B1057" s="79" t="s">
        <v>6465</v>
      </c>
      <c r="C1057" s="80" t="s">
        <v>588</v>
      </c>
      <c r="D1057" s="80" t="s">
        <v>277</v>
      </c>
      <c r="E1057" s="83">
        <v>44689</v>
      </c>
      <c r="F1057" s="105"/>
      <c r="G1057" s="80" t="s">
        <v>59</v>
      </c>
    </row>
    <row r="1058" spans="1:7" ht="15.75" x14ac:dyDescent="0.25">
      <c r="A1058" s="79" t="s">
        <v>1891</v>
      </c>
      <c r="B1058" s="79" t="s">
        <v>8</v>
      </c>
      <c r="C1058" s="80" t="s">
        <v>1892</v>
      </c>
      <c r="D1058" s="80" t="s">
        <v>5887</v>
      </c>
      <c r="E1058" s="124">
        <v>44682.33</v>
      </c>
      <c r="F1058" s="105"/>
      <c r="G1058" s="80" t="s">
        <v>14</v>
      </c>
    </row>
    <row r="1059" spans="1:7" ht="15.75" x14ac:dyDescent="0.25">
      <c r="A1059" s="79" t="s">
        <v>1553</v>
      </c>
      <c r="B1059" s="79" t="s">
        <v>5900</v>
      </c>
      <c r="C1059" s="80" t="s">
        <v>2644</v>
      </c>
      <c r="D1059" s="80" t="s">
        <v>392</v>
      </c>
      <c r="E1059" s="124">
        <v>44679</v>
      </c>
      <c r="F1059" s="105"/>
      <c r="G1059" s="80" t="s">
        <v>59</v>
      </c>
    </row>
    <row r="1060" spans="1:7" ht="15.75" x14ac:dyDescent="0.25">
      <c r="A1060" s="79" t="s">
        <v>1936</v>
      </c>
      <c r="B1060" s="79" t="s">
        <v>6485</v>
      </c>
      <c r="C1060" s="80" t="s">
        <v>1654</v>
      </c>
      <c r="D1060" s="80" t="s">
        <v>53</v>
      </c>
      <c r="E1060" s="83">
        <v>44660</v>
      </c>
      <c r="F1060" s="105"/>
      <c r="G1060" s="80" t="s">
        <v>14</v>
      </c>
    </row>
    <row r="1061" spans="1:7" ht="15.75" x14ac:dyDescent="0.25">
      <c r="A1061" s="79" t="s">
        <v>1989</v>
      </c>
      <c r="B1061" s="79" t="s">
        <v>6434</v>
      </c>
      <c r="C1061" s="80" t="s">
        <v>588</v>
      </c>
      <c r="D1061" s="80" t="s">
        <v>211</v>
      </c>
      <c r="E1061" s="83">
        <v>44616</v>
      </c>
      <c r="F1061" s="105"/>
      <c r="G1061" s="80" t="s">
        <v>59</v>
      </c>
    </row>
    <row r="1062" spans="1:7" ht="15.75" x14ac:dyDescent="0.25">
      <c r="A1062" s="79" t="s">
        <v>1645</v>
      </c>
      <c r="B1062" s="79" t="s">
        <v>6487</v>
      </c>
      <c r="C1062" s="80" t="s">
        <v>3691</v>
      </c>
      <c r="D1062" s="80" t="s">
        <v>178</v>
      </c>
      <c r="E1062" s="124">
        <v>44600</v>
      </c>
      <c r="F1062" s="105"/>
      <c r="G1062" s="80" t="s">
        <v>14</v>
      </c>
    </row>
    <row r="1063" spans="1:7" ht="15.75" x14ac:dyDescent="0.25">
      <c r="A1063" s="79" t="s">
        <v>1227</v>
      </c>
      <c r="B1063" s="79" t="s">
        <v>5445</v>
      </c>
      <c r="C1063" s="80" t="s">
        <v>3732</v>
      </c>
      <c r="D1063" s="80" t="s">
        <v>1534</v>
      </c>
      <c r="E1063" s="124">
        <v>44517</v>
      </c>
      <c r="F1063" s="105"/>
      <c r="G1063" s="80" t="s">
        <v>14</v>
      </c>
    </row>
    <row r="1064" spans="1:7" ht="15.75" x14ac:dyDescent="0.25">
      <c r="A1064" s="79" t="s">
        <v>1593</v>
      </c>
      <c r="B1064" s="79" t="s">
        <v>7232</v>
      </c>
      <c r="C1064" s="80" t="s">
        <v>782</v>
      </c>
      <c r="D1064" s="80" t="s">
        <v>410</v>
      </c>
      <c r="E1064" s="83">
        <v>44484.15</v>
      </c>
      <c r="F1064" s="105"/>
      <c r="G1064" s="80" t="s">
        <v>59</v>
      </c>
    </row>
    <row r="1065" spans="1:7" ht="15.75" x14ac:dyDescent="0.25">
      <c r="A1065" s="79" t="s">
        <v>7233</v>
      </c>
      <c r="B1065" s="79" t="s">
        <v>1965</v>
      </c>
      <c r="C1065" s="80" t="s">
        <v>6511</v>
      </c>
      <c r="D1065" s="80" t="s">
        <v>53</v>
      </c>
      <c r="E1065" s="124">
        <v>44410</v>
      </c>
      <c r="F1065" s="105"/>
      <c r="G1065" s="80" t="s">
        <v>14</v>
      </c>
    </row>
    <row r="1066" spans="1:7" ht="15.75" x14ac:dyDescent="0.25">
      <c r="A1066" s="79" t="s">
        <v>6515</v>
      </c>
      <c r="B1066" s="79" t="s">
        <v>6516</v>
      </c>
      <c r="C1066" s="80" t="s">
        <v>5723</v>
      </c>
      <c r="D1066" s="80" t="s">
        <v>189</v>
      </c>
      <c r="E1066" s="83">
        <v>44330</v>
      </c>
      <c r="F1066" s="105"/>
      <c r="G1066" s="80" t="s">
        <v>59</v>
      </c>
    </row>
    <row r="1067" spans="1:7" ht="15.75" x14ac:dyDescent="0.25">
      <c r="A1067" s="79" t="s">
        <v>1297</v>
      </c>
      <c r="B1067" s="79" t="s">
        <v>6172</v>
      </c>
      <c r="C1067" s="80" t="s">
        <v>201</v>
      </c>
      <c r="D1067" s="80" t="s">
        <v>1322</v>
      </c>
      <c r="E1067" s="83">
        <v>44220.76</v>
      </c>
      <c r="F1067" s="105"/>
      <c r="G1067" s="80" t="s">
        <v>59</v>
      </c>
    </row>
    <row r="1068" spans="1:7" ht="15.75" x14ac:dyDescent="0.25">
      <c r="A1068" s="79" t="s">
        <v>1833</v>
      </c>
      <c r="B1068" s="79" t="s">
        <v>127</v>
      </c>
      <c r="C1068" s="80" t="s">
        <v>6497</v>
      </c>
      <c r="D1068" s="80" t="s">
        <v>53</v>
      </c>
      <c r="E1068" s="124">
        <v>44219</v>
      </c>
      <c r="F1068" s="105"/>
      <c r="G1068" s="80" t="s">
        <v>14</v>
      </c>
    </row>
    <row r="1069" spans="1:7" ht="15.75" x14ac:dyDescent="0.25">
      <c r="A1069" s="79" t="s">
        <v>980</v>
      </c>
      <c r="B1069" s="79" t="s">
        <v>6500</v>
      </c>
      <c r="C1069" s="80" t="s">
        <v>1654</v>
      </c>
      <c r="D1069" s="80" t="s">
        <v>53</v>
      </c>
      <c r="E1069" s="124">
        <v>44153</v>
      </c>
      <c r="F1069" s="105"/>
      <c r="G1069" s="80" t="s">
        <v>14</v>
      </c>
    </row>
    <row r="1070" spans="1:7" ht="15.75" x14ac:dyDescent="0.25">
      <c r="A1070" s="79" t="s">
        <v>604</v>
      </c>
      <c r="B1070" s="79" t="s">
        <v>7234</v>
      </c>
      <c r="C1070" s="80" t="s">
        <v>6503</v>
      </c>
      <c r="D1070" s="80" t="s">
        <v>5365</v>
      </c>
      <c r="E1070" s="83">
        <v>44107.839999999997</v>
      </c>
      <c r="F1070" s="105"/>
      <c r="G1070" s="80" t="s">
        <v>14</v>
      </c>
    </row>
    <row r="1071" spans="1:7" ht="15.75" x14ac:dyDescent="0.25">
      <c r="A1071" s="79" t="s">
        <v>1893</v>
      </c>
      <c r="B1071" s="79" t="s">
        <v>6477</v>
      </c>
      <c r="C1071" s="80" t="s">
        <v>588</v>
      </c>
      <c r="D1071" s="80" t="s">
        <v>6899</v>
      </c>
      <c r="E1071" s="124">
        <v>44100</v>
      </c>
      <c r="F1071" s="130">
        <v>1200</v>
      </c>
      <c r="G1071" s="80" t="s">
        <v>59</v>
      </c>
    </row>
    <row r="1072" spans="1:7" ht="15.75" x14ac:dyDescent="0.25">
      <c r="A1072" s="79" t="s">
        <v>1974</v>
      </c>
      <c r="B1072" s="79" t="s">
        <v>7235</v>
      </c>
      <c r="C1072" s="80" t="s">
        <v>588</v>
      </c>
      <c r="D1072" s="80" t="s">
        <v>2582</v>
      </c>
      <c r="E1072" s="83">
        <v>44059</v>
      </c>
      <c r="F1072" s="105"/>
      <c r="G1072" s="80" t="s">
        <v>59</v>
      </c>
    </row>
    <row r="1073" spans="1:7" ht="15.75" x14ac:dyDescent="0.25">
      <c r="A1073" s="79" t="s">
        <v>1879</v>
      </c>
      <c r="B1073" s="79" t="s">
        <v>6483</v>
      </c>
      <c r="C1073" s="80" t="s">
        <v>782</v>
      </c>
      <c r="D1073" s="80" t="s">
        <v>916</v>
      </c>
      <c r="E1073" s="83">
        <v>44049.49</v>
      </c>
      <c r="F1073" s="105"/>
      <c r="G1073" s="80" t="s">
        <v>59</v>
      </c>
    </row>
    <row r="1074" spans="1:7" ht="15.75" x14ac:dyDescent="0.25">
      <c r="A1074" s="79" t="s">
        <v>2068</v>
      </c>
      <c r="B1074" s="79" t="s">
        <v>7236</v>
      </c>
      <c r="C1074" s="80" t="s">
        <v>712</v>
      </c>
      <c r="D1074" s="80" t="s">
        <v>1050</v>
      </c>
      <c r="E1074" s="124">
        <v>44049</v>
      </c>
      <c r="F1074" s="130">
        <v>1125</v>
      </c>
      <c r="G1074" s="80" t="s">
        <v>59</v>
      </c>
    </row>
    <row r="1075" spans="1:7" ht="15.75" x14ac:dyDescent="0.25">
      <c r="A1075" s="79" t="s">
        <v>2890</v>
      </c>
      <c r="B1075" s="79" t="s">
        <v>6235</v>
      </c>
      <c r="C1075" s="80" t="s">
        <v>4439</v>
      </c>
      <c r="D1075" s="80" t="s">
        <v>740</v>
      </c>
      <c r="E1075" s="124">
        <v>44031</v>
      </c>
      <c r="F1075" s="105"/>
      <c r="G1075" s="80" t="s">
        <v>14</v>
      </c>
    </row>
    <row r="1076" spans="1:7" ht="15.75" x14ac:dyDescent="0.25">
      <c r="A1076" s="79" t="s">
        <v>509</v>
      </c>
      <c r="B1076" s="79" t="s">
        <v>6504</v>
      </c>
      <c r="C1076" s="80" t="s">
        <v>7237</v>
      </c>
      <c r="D1076" s="80" t="s">
        <v>6889</v>
      </c>
      <c r="E1076" s="124">
        <v>44031</v>
      </c>
      <c r="F1076" s="105"/>
      <c r="G1076" s="80" t="s">
        <v>14</v>
      </c>
    </row>
    <row r="1077" spans="1:7" ht="15.75" x14ac:dyDescent="0.25">
      <c r="A1077" s="86" t="s">
        <v>1075</v>
      </c>
      <c r="B1077" s="86" t="s">
        <v>6479</v>
      </c>
      <c r="C1077" s="76" t="s">
        <v>782</v>
      </c>
      <c r="D1077" s="76" t="s">
        <v>1322</v>
      </c>
      <c r="E1077" s="129">
        <v>44026</v>
      </c>
      <c r="F1077" s="104"/>
      <c r="G1077" s="76" t="s">
        <v>59</v>
      </c>
    </row>
    <row r="1078" spans="1:7" ht="15.75" x14ac:dyDescent="0.25">
      <c r="A1078" s="79" t="s">
        <v>7238</v>
      </c>
      <c r="B1078" s="79" t="s">
        <v>7239</v>
      </c>
      <c r="C1078" s="80" t="s">
        <v>588</v>
      </c>
      <c r="D1078" s="80" t="s">
        <v>234</v>
      </c>
      <c r="E1078" s="124">
        <v>44000</v>
      </c>
      <c r="F1078" s="105"/>
      <c r="G1078" s="80" t="s">
        <v>59</v>
      </c>
    </row>
    <row r="1079" spans="1:7" ht="15.75" x14ac:dyDescent="0.25">
      <c r="A1079" s="79" t="s">
        <v>1237</v>
      </c>
      <c r="B1079" s="79" t="s">
        <v>6501</v>
      </c>
      <c r="C1079" s="80" t="s">
        <v>201</v>
      </c>
      <c r="D1079" s="80" t="s">
        <v>490</v>
      </c>
      <c r="E1079" s="124">
        <v>44000</v>
      </c>
      <c r="F1079" s="105"/>
      <c r="G1079" s="80" t="s">
        <v>59</v>
      </c>
    </row>
    <row r="1080" spans="1:7" ht="15.75" x14ac:dyDescent="0.25">
      <c r="A1080" s="79" t="s">
        <v>6507</v>
      </c>
      <c r="B1080" s="79" t="s">
        <v>6508</v>
      </c>
      <c r="C1080" s="80" t="s">
        <v>7240</v>
      </c>
      <c r="D1080" s="80" t="s">
        <v>5365</v>
      </c>
      <c r="E1080" s="83">
        <v>44000</v>
      </c>
      <c r="F1080" s="105"/>
      <c r="G1080" s="80" t="s">
        <v>14</v>
      </c>
    </row>
    <row r="1081" spans="1:7" ht="15.75" x14ac:dyDescent="0.25">
      <c r="A1081" s="79" t="s">
        <v>2022</v>
      </c>
      <c r="B1081" s="79" t="s">
        <v>2023</v>
      </c>
      <c r="C1081" s="80" t="s">
        <v>588</v>
      </c>
      <c r="D1081" s="80" t="s">
        <v>189</v>
      </c>
      <c r="E1081" s="124">
        <v>44000</v>
      </c>
      <c r="F1081" s="105"/>
      <c r="G1081" s="80" t="s">
        <v>59</v>
      </c>
    </row>
    <row r="1082" spans="1:7" ht="15.75" x14ac:dyDescent="0.25">
      <c r="A1082" s="79" t="s">
        <v>7241</v>
      </c>
      <c r="B1082" s="79" t="s">
        <v>6486</v>
      </c>
      <c r="C1082" s="80" t="s">
        <v>588</v>
      </c>
      <c r="D1082" s="80" t="s">
        <v>211</v>
      </c>
      <c r="E1082" s="83">
        <v>44000</v>
      </c>
      <c r="F1082" s="105"/>
      <c r="G1082" s="80" t="s">
        <v>59</v>
      </c>
    </row>
    <row r="1083" spans="1:7" ht="15.75" x14ac:dyDescent="0.25">
      <c r="A1083" s="79" t="s">
        <v>420</v>
      </c>
      <c r="B1083" s="79" t="s">
        <v>6491</v>
      </c>
      <c r="C1083" s="80" t="s">
        <v>7242</v>
      </c>
      <c r="D1083" s="80" t="s">
        <v>5559</v>
      </c>
      <c r="E1083" s="124">
        <v>44000</v>
      </c>
      <c r="F1083" s="105"/>
      <c r="G1083" s="80" t="s">
        <v>14</v>
      </c>
    </row>
    <row r="1084" spans="1:7" ht="15.75" x14ac:dyDescent="0.25">
      <c r="A1084" s="79" t="s">
        <v>5162</v>
      </c>
      <c r="B1084" s="79" t="s">
        <v>6512</v>
      </c>
      <c r="C1084" s="80" t="s">
        <v>6513</v>
      </c>
      <c r="D1084" s="80" t="s">
        <v>435</v>
      </c>
      <c r="E1084" s="124">
        <v>43909</v>
      </c>
      <c r="F1084" s="105"/>
      <c r="G1084" s="80" t="s">
        <v>14</v>
      </c>
    </row>
    <row r="1085" spans="1:7" ht="15.75" x14ac:dyDescent="0.25">
      <c r="A1085" s="79" t="s">
        <v>1899</v>
      </c>
      <c r="B1085" s="79" t="s">
        <v>6506</v>
      </c>
      <c r="C1085" s="80" t="s">
        <v>588</v>
      </c>
      <c r="D1085" s="80" t="s">
        <v>189</v>
      </c>
      <c r="E1085" s="124">
        <v>43904</v>
      </c>
      <c r="F1085" s="105"/>
      <c r="G1085" s="80" t="s">
        <v>59</v>
      </c>
    </row>
    <row r="1086" spans="1:7" ht="15.75" x14ac:dyDescent="0.25">
      <c r="A1086" s="79" t="s">
        <v>1607</v>
      </c>
      <c r="B1086" s="79" t="s">
        <v>7243</v>
      </c>
      <c r="C1086" s="80" t="s">
        <v>1654</v>
      </c>
      <c r="D1086" s="80" t="s">
        <v>53</v>
      </c>
      <c r="E1086" s="124">
        <v>43899</v>
      </c>
      <c r="F1086" s="105"/>
      <c r="G1086" s="80" t="s">
        <v>14</v>
      </c>
    </row>
    <row r="1087" spans="1:7" ht="15.75" x14ac:dyDescent="0.25">
      <c r="A1087" s="86" t="s">
        <v>4061</v>
      </c>
      <c r="B1087" s="86" t="s">
        <v>5570</v>
      </c>
      <c r="C1087" s="76" t="s">
        <v>588</v>
      </c>
      <c r="D1087" s="76" t="s">
        <v>125</v>
      </c>
      <c r="E1087" s="125">
        <v>43783</v>
      </c>
      <c r="F1087" s="104"/>
      <c r="G1087" s="76" t="s">
        <v>59</v>
      </c>
    </row>
    <row r="1088" spans="1:7" ht="15.75" x14ac:dyDescent="0.25">
      <c r="A1088" s="79" t="s">
        <v>1878</v>
      </c>
      <c r="B1088" s="79" t="s">
        <v>6496</v>
      </c>
      <c r="C1088" s="80" t="s">
        <v>588</v>
      </c>
      <c r="D1088" s="80" t="s">
        <v>2582</v>
      </c>
      <c r="E1088" s="124">
        <v>43749</v>
      </c>
      <c r="F1088" s="105"/>
      <c r="G1088" s="80" t="s">
        <v>59</v>
      </c>
    </row>
    <row r="1089" spans="1:7" ht="15.75" x14ac:dyDescent="0.25">
      <c r="A1089" s="79" t="s">
        <v>1413</v>
      </c>
      <c r="B1089" s="79" t="s">
        <v>6495</v>
      </c>
      <c r="C1089" s="80" t="s">
        <v>201</v>
      </c>
      <c r="D1089" s="80" t="s">
        <v>625</v>
      </c>
      <c r="E1089" s="83">
        <v>43692</v>
      </c>
      <c r="F1089" s="105"/>
      <c r="G1089" s="80" t="s">
        <v>59</v>
      </c>
    </row>
    <row r="1090" spans="1:7" ht="15.75" x14ac:dyDescent="0.25">
      <c r="A1090" s="79" t="s">
        <v>6522</v>
      </c>
      <c r="B1090" s="79" t="s">
        <v>5694</v>
      </c>
      <c r="C1090" s="80" t="s">
        <v>1654</v>
      </c>
      <c r="D1090" s="80" t="s">
        <v>53</v>
      </c>
      <c r="E1090" s="124">
        <v>43645</v>
      </c>
      <c r="F1090" s="105"/>
      <c r="G1090" s="80" t="s">
        <v>14</v>
      </c>
    </row>
    <row r="1091" spans="1:7" ht="15.75" x14ac:dyDescent="0.25">
      <c r="A1091" s="79" t="s">
        <v>6523</v>
      </c>
      <c r="B1091" s="79" t="s">
        <v>6524</v>
      </c>
      <c r="C1091" s="80" t="s">
        <v>1654</v>
      </c>
      <c r="D1091" s="80" t="s">
        <v>53</v>
      </c>
      <c r="E1091" s="83">
        <v>43645</v>
      </c>
      <c r="F1091" s="105"/>
      <c r="G1091" s="80" t="s">
        <v>14</v>
      </c>
    </row>
    <row r="1092" spans="1:7" ht="15.75" x14ac:dyDescent="0.25">
      <c r="A1092" s="79" t="s">
        <v>5164</v>
      </c>
      <c r="B1092" s="79" t="s">
        <v>6525</v>
      </c>
      <c r="C1092" s="80" t="s">
        <v>1917</v>
      </c>
      <c r="D1092" s="80" t="s">
        <v>53</v>
      </c>
      <c r="E1092" s="124">
        <v>43600</v>
      </c>
      <c r="F1092" s="105"/>
      <c r="G1092" s="80" t="s">
        <v>14</v>
      </c>
    </row>
    <row r="1093" spans="1:7" ht="15.75" x14ac:dyDescent="0.25">
      <c r="A1093" s="79" t="s">
        <v>1938</v>
      </c>
      <c r="B1093" s="79" t="s">
        <v>6526</v>
      </c>
      <c r="C1093" s="80" t="s">
        <v>6527</v>
      </c>
      <c r="D1093" s="80" t="s">
        <v>570</v>
      </c>
      <c r="E1093" s="83">
        <v>43595</v>
      </c>
      <c r="F1093" s="105"/>
      <c r="G1093" s="80" t="s">
        <v>14</v>
      </c>
    </row>
    <row r="1094" spans="1:7" ht="15.75" x14ac:dyDescent="0.25">
      <c r="A1094" s="79" t="s">
        <v>1315</v>
      </c>
      <c r="B1094" s="79" t="s">
        <v>6121</v>
      </c>
      <c r="C1094" s="80" t="s">
        <v>7244</v>
      </c>
      <c r="D1094" s="80" t="s">
        <v>570</v>
      </c>
      <c r="E1094" s="83">
        <v>43595</v>
      </c>
      <c r="F1094" s="105"/>
      <c r="G1094" s="80" t="s">
        <v>14</v>
      </c>
    </row>
    <row r="1095" spans="1:7" ht="15.75" x14ac:dyDescent="0.25">
      <c r="A1095" s="79" t="s">
        <v>4105</v>
      </c>
      <c r="B1095" s="79" t="s">
        <v>6528</v>
      </c>
      <c r="C1095" s="80" t="s">
        <v>4023</v>
      </c>
      <c r="D1095" s="80" t="s">
        <v>694</v>
      </c>
      <c r="E1095" s="83">
        <v>43595</v>
      </c>
      <c r="F1095" s="105"/>
      <c r="G1095" s="80" t="s">
        <v>14</v>
      </c>
    </row>
    <row r="1096" spans="1:7" ht="15.75" x14ac:dyDescent="0.25">
      <c r="A1096" s="79" t="s">
        <v>1561</v>
      </c>
      <c r="B1096" s="79" t="s">
        <v>6498</v>
      </c>
      <c r="C1096" s="80" t="s">
        <v>588</v>
      </c>
      <c r="D1096" s="80" t="s">
        <v>3871</v>
      </c>
      <c r="E1096" s="83">
        <v>43559</v>
      </c>
      <c r="F1096" s="105"/>
      <c r="G1096" s="80" t="s">
        <v>59</v>
      </c>
    </row>
    <row r="1097" spans="1:7" ht="15.75" x14ac:dyDescent="0.25">
      <c r="A1097" s="79" t="s">
        <v>1301</v>
      </c>
      <c r="B1097" s="79" t="s">
        <v>6499</v>
      </c>
      <c r="C1097" s="80" t="s">
        <v>588</v>
      </c>
      <c r="D1097" s="80" t="s">
        <v>459</v>
      </c>
      <c r="E1097" s="124">
        <v>43517</v>
      </c>
      <c r="F1097" s="105"/>
      <c r="G1097" s="80" t="s">
        <v>59</v>
      </c>
    </row>
    <row r="1098" spans="1:7" ht="15.75" x14ac:dyDescent="0.25">
      <c r="A1098" s="79" t="s">
        <v>2373</v>
      </c>
      <c r="B1098" s="79" t="s">
        <v>6530</v>
      </c>
      <c r="C1098" s="80" t="s">
        <v>2374</v>
      </c>
      <c r="D1098" s="80" t="s">
        <v>189</v>
      </c>
      <c r="E1098" s="124">
        <v>43516.1</v>
      </c>
      <c r="F1098" s="105"/>
      <c r="G1098" s="80" t="s">
        <v>14</v>
      </c>
    </row>
    <row r="1099" spans="1:7" ht="15.75" x14ac:dyDescent="0.25">
      <c r="A1099" s="79" t="s">
        <v>1109</v>
      </c>
      <c r="B1099" s="79" t="s">
        <v>6531</v>
      </c>
      <c r="C1099" s="80" t="s">
        <v>6532</v>
      </c>
      <c r="D1099" s="80" t="s">
        <v>7038</v>
      </c>
      <c r="E1099" s="83">
        <v>43500</v>
      </c>
      <c r="F1099" s="105"/>
      <c r="G1099" s="80" t="s">
        <v>14</v>
      </c>
    </row>
    <row r="1100" spans="1:7" ht="15.75" x14ac:dyDescent="0.25">
      <c r="A1100" s="79" t="s">
        <v>5172</v>
      </c>
      <c r="B1100" s="79" t="s">
        <v>6534</v>
      </c>
      <c r="C1100" s="80" t="s">
        <v>6535</v>
      </c>
      <c r="D1100" s="80" t="s">
        <v>570</v>
      </c>
      <c r="E1100" s="83">
        <v>43500</v>
      </c>
      <c r="F1100" s="105"/>
      <c r="G1100" s="80" t="s">
        <v>14</v>
      </c>
    </row>
    <row r="1101" spans="1:7" ht="15.75" x14ac:dyDescent="0.25">
      <c r="A1101" s="79" t="s">
        <v>3991</v>
      </c>
      <c r="B1101" s="79" t="s">
        <v>7245</v>
      </c>
      <c r="C1101" s="80" t="s">
        <v>7246</v>
      </c>
      <c r="D1101" s="80" t="s">
        <v>4652</v>
      </c>
      <c r="E1101" s="83">
        <v>43490.720000000001</v>
      </c>
      <c r="F1101" s="130">
        <v>1000</v>
      </c>
      <c r="G1101" s="80" t="s">
        <v>14</v>
      </c>
    </row>
    <row r="1102" spans="1:7" ht="15.75" x14ac:dyDescent="0.25">
      <c r="A1102" s="79" t="s">
        <v>6536</v>
      </c>
      <c r="B1102" s="79" t="s">
        <v>6537</v>
      </c>
      <c r="C1102" s="80" t="s">
        <v>359</v>
      </c>
      <c r="D1102" s="80" t="s">
        <v>5566</v>
      </c>
      <c r="E1102" s="83">
        <v>43456.21</v>
      </c>
      <c r="F1102" s="105"/>
      <c r="G1102" s="80" t="s">
        <v>14</v>
      </c>
    </row>
    <row r="1103" spans="1:7" ht="15.75" x14ac:dyDescent="0.25">
      <c r="A1103" s="79" t="s">
        <v>2364</v>
      </c>
      <c r="B1103" s="79" t="s">
        <v>6538</v>
      </c>
      <c r="C1103" s="80" t="s">
        <v>2366</v>
      </c>
      <c r="D1103" s="80" t="s">
        <v>603</v>
      </c>
      <c r="E1103" s="124">
        <v>43442</v>
      </c>
      <c r="F1103" s="105"/>
      <c r="G1103" s="80" t="s">
        <v>14</v>
      </c>
    </row>
    <row r="1104" spans="1:7" ht="15.75" x14ac:dyDescent="0.25">
      <c r="A1104" s="79" t="s">
        <v>4427</v>
      </c>
      <c r="B1104" s="79" t="s">
        <v>6540</v>
      </c>
      <c r="C1104" s="80" t="s">
        <v>4428</v>
      </c>
      <c r="D1104" s="80" t="s">
        <v>1534</v>
      </c>
      <c r="E1104" s="83">
        <v>43374</v>
      </c>
      <c r="F1104" s="130">
        <v>1735</v>
      </c>
      <c r="G1104" s="80" t="s">
        <v>14</v>
      </c>
    </row>
    <row r="1105" spans="1:7" ht="15.75" x14ac:dyDescent="0.25">
      <c r="A1105" s="79" t="s">
        <v>1658</v>
      </c>
      <c r="B1105" s="79" t="s">
        <v>6529</v>
      </c>
      <c r="C1105" s="80" t="s">
        <v>201</v>
      </c>
      <c r="D1105" s="80" t="s">
        <v>1050</v>
      </c>
      <c r="E1105" s="124">
        <v>43270</v>
      </c>
      <c r="F1105" s="105"/>
      <c r="G1105" s="80" t="s">
        <v>59</v>
      </c>
    </row>
    <row r="1106" spans="1:7" ht="15.75" x14ac:dyDescent="0.25">
      <c r="A1106" s="79" t="s">
        <v>6543</v>
      </c>
      <c r="B1106" s="79" t="s">
        <v>6544</v>
      </c>
      <c r="C1106" s="80" t="s">
        <v>2394</v>
      </c>
      <c r="D1106" s="80" t="s">
        <v>5365</v>
      </c>
      <c r="E1106" s="83">
        <v>43267.42</v>
      </c>
      <c r="F1106" s="105"/>
      <c r="G1106" s="80" t="s">
        <v>14</v>
      </c>
    </row>
    <row r="1107" spans="1:7" ht="15.75" x14ac:dyDescent="0.25">
      <c r="A1107" s="79" t="s">
        <v>1807</v>
      </c>
      <c r="B1107" s="79" t="s">
        <v>6517</v>
      </c>
      <c r="C1107" s="80" t="s">
        <v>782</v>
      </c>
      <c r="D1107" s="80" t="s">
        <v>527</v>
      </c>
      <c r="E1107" s="83">
        <v>43181.07</v>
      </c>
      <c r="F1107" s="105"/>
      <c r="G1107" s="80" t="s">
        <v>59</v>
      </c>
    </row>
    <row r="1108" spans="1:7" ht="15.75" x14ac:dyDescent="0.25">
      <c r="A1108" s="79" t="s">
        <v>2293</v>
      </c>
      <c r="B1108" s="79" t="s">
        <v>7247</v>
      </c>
      <c r="C1108" s="80" t="s">
        <v>7248</v>
      </c>
      <c r="D1108" s="80" t="s">
        <v>535</v>
      </c>
      <c r="E1108" s="83">
        <v>43129.38</v>
      </c>
      <c r="F1108" s="105"/>
      <c r="G1108" s="80" t="s">
        <v>14</v>
      </c>
    </row>
    <row r="1109" spans="1:7" ht="15.75" x14ac:dyDescent="0.25">
      <c r="A1109" s="79" t="s">
        <v>2400</v>
      </c>
      <c r="B1109" s="79" t="s">
        <v>2401</v>
      </c>
      <c r="C1109" s="80" t="s">
        <v>2402</v>
      </c>
      <c r="D1109" s="80" t="s">
        <v>163</v>
      </c>
      <c r="E1109" s="83">
        <v>43128.37</v>
      </c>
      <c r="F1109" s="105"/>
      <c r="G1109" s="80" t="s">
        <v>14</v>
      </c>
    </row>
    <row r="1110" spans="1:7" ht="15.75" x14ac:dyDescent="0.25">
      <c r="A1110" s="79" t="s">
        <v>668</v>
      </c>
      <c r="B1110" s="79" t="s">
        <v>6519</v>
      </c>
      <c r="C1110" s="80" t="s">
        <v>588</v>
      </c>
      <c r="D1110" s="80" t="s">
        <v>221</v>
      </c>
      <c r="E1110" s="124">
        <v>43100</v>
      </c>
      <c r="F1110" s="105"/>
      <c r="G1110" s="80" t="s">
        <v>59</v>
      </c>
    </row>
    <row r="1111" spans="1:7" ht="15.75" x14ac:dyDescent="0.25">
      <c r="A1111" s="79" t="s">
        <v>1193</v>
      </c>
      <c r="B1111" s="79" t="s">
        <v>6551</v>
      </c>
      <c r="C1111" s="80" t="s">
        <v>4409</v>
      </c>
      <c r="D1111" s="80" t="s">
        <v>1196</v>
      </c>
      <c r="E1111" s="83">
        <v>43000</v>
      </c>
      <c r="F1111" s="105"/>
      <c r="G1111" s="80" t="s">
        <v>14</v>
      </c>
    </row>
    <row r="1112" spans="1:7" ht="15.75" x14ac:dyDescent="0.25">
      <c r="A1112" s="79" t="s">
        <v>7249</v>
      </c>
      <c r="B1112" s="79" t="s">
        <v>7250</v>
      </c>
      <c r="C1112" s="80" t="s">
        <v>6377</v>
      </c>
      <c r="D1112" s="80" t="s">
        <v>53</v>
      </c>
      <c r="E1112" s="83">
        <v>43000</v>
      </c>
      <c r="F1112" s="105"/>
      <c r="G1112" s="80" t="s">
        <v>14</v>
      </c>
    </row>
    <row r="1113" spans="1:7" ht="15.75" x14ac:dyDescent="0.25">
      <c r="A1113" s="79" t="s">
        <v>2671</v>
      </c>
      <c r="B1113" s="79" t="s">
        <v>6294</v>
      </c>
      <c r="C1113" s="80" t="s">
        <v>1671</v>
      </c>
      <c r="D1113" s="80" t="s">
        <v>109</v>
      </c>
      <c r="E1113" s="83">
        <v>43000</v>
      </c>
      <c r="F1113" s="105"/>
      <c r="G1113" s="80" t="s">
        <v>14</v>
      </c>
    </row>
    <row r="1114" spans="1:7" ht="15.75" x14ac:dyDescent="0.25">
      <c r="A1114" s="86" t="s">
        <v>1972</v>
      </c>
      <c r="B1114" s="86" t="s">
        <v>6550</v>
      </c>
      <c r="C1114" s="76" t="s">
        <v>201</v>
      </c>
      <c r="D1114" s="76" t="s">
        <v>535</v>
      </c>
      <c r="E1114" s="129">
        <v>43000</v>
      </c>
      <c r="F1114" s="131">
        <v>6000</v>
      </c>
      <c r="G1114" s="76" t="s">
        <v>59</v>
      </c>
    </row>
    <row r="1115" spans="1:7" ht="15.75" x14ac:dyDescent="0.25">
      <c r="A1115" s="79" t="s">
        <v>698</v>
      </c>
      <c r="B1115" s="79" t="s">
        <v>6520</v>
      </c>
      <c r="C1115" s="80" t="s">
        <v>2503</v>
      </c>
      <c r="D1115" s="80" t="s">
        <v>6899</v>
      </c>
      <c r="E1115" s="83">
        <v>42981</v>
      </c>
      <c r="F1115" s="130">
        <v>1200</v>
      </c>
      <c r="G1115" s="80" t="s">
        <v>59</v>
      </c>
    </row>
    <row r="1116" spans="1:7" ht="15.75" x14ac:dyDescent="0.25">
      <c r="A1116" s="79" t="s">
        <v>4074</v>
      </c>
      <c r="B1116" s="79" t="s">
        <v>6518</v>
      </c>
      <c r="C1116" s="80" t="s">
        <v>588</v>
      </c>
      <c r="D1116" s="80" t="s">
        <v>270</v>
      </c>
      <c r="E1116" s="124">
        <v>42958</v>
      </c>
      <c r="F1116" s="105"/>
      <c r="G1116" s="80" t="s">
        <v>59</v>
      </c>
    </row>
    <row r="1117" spans="1:7" ht="15.75" x14ac:dyDescent="0.25">
      <c r="A1117" s="79" t="s">
        <v>2413</v>
      </c>
      <c r="B1117" s="79" t="s">
        <v>6553</v>
      </c>
      <c r="C1117" s="80" t="s">
        <v>2414</v>
      </c>
      <c r="D1117" s="80" t="s">
        <v>270</v>
      </c>
      <c r="E1117" s="124">
        <v>42833</v>
      </c>
      <c r="F1117" s="105"/>
      <c r="G1117" s="80" t="s">
        <v>14</v>
      </c>
    </row>
    <row r="1118" spans="1:7" ht="15.75" x14ac:dyDescent="0.25">
      <c r="A1118" s="79" t="s">
        <v>2891</v>
      </c>
      <c r="B1118" s="79" t="s">
        <v>7251</v>
      </c>
      <c r="C1118" s="80" t="s">
        <v>2893</v>
      </c>
      <c r="D1118" s="80" t="s">
        <v>6255</v>
      </c>
      <c r="E1118" s="83">
        <v>42775.15</v>
      </c>
      <c r="F1118" s="105"/>
      <c r="G1118" s="80" t="s">
        <v>14</v>
      </c>
    </row>
    <row r="1119" spans="1:7" ht="15.75" x14ac:dyDescent="0.25">
      <c r="A1119" s="79" t="s">
        <v>2163</v>
      </c>
      <c r="B1119" s="79" t="s">
        <v>6555</v>
      </c>
      <c r="C1119" s="80" t="s">
        <v>1654</v>
      </c>
      <c r="D1119" s="80" t="s">
        <v>53</v>
      </c>
      <c r="E1119" s="124">
        <v>42762</v>
      </c>
      <c r="F1119" s="105"/>
      <c r="G1119" s="80" t="s">
        <v>14</v>
      </c>
    </row>
    <row r="1120" spans="1:7" ht="15.75" x14ac:dyDescent="0.25">
      <c r="A1120" s="79" t="s">
        <v>1148</v>
      </c>
      <c r="B1120" s="79" t="s">
        <v>7252</v>
      </c>
      <c r="C1120" s="80" t="s">
        <v>359</v>
      </c>
      <c r="D1120" s="80" t="s">
        <v>7051</v>
      </c>
      <c r="E1120" s="83">
        <v>42630</v>
      </c>
      <c r="F1120" s="105"/>
      <c r="G1120" s="80" t="s">
        <v>14</v>
      </c>
    </row>
    <row r="1121" spans="1:7" ht="15.75" x14ac:dyDescent="0.25">
      <c r="A1121" s="79" t="s">
        <v>6440</v>
      </c>
      <c r="B1121" s="79" t="s">
        <v>6086</v>
      </c>
      <c r="C1121" s="80" t="s">
        <v>359</v>
      </c>
      <c r="D1121" s="80" t="s">
        <v>2661</v>
      </c>
      <c r="E1121" s="83">
        <v>42630</v>
      </c>
      <c r="F1121" s="105"/>
      <c r="G1121" s="80" t="s">
        <v>14</v>
      </c>
    </row>
    <row r="1122" spans="1:7" ht="15.75" x14ac:dyDescent="0.25">
      <c r="A1122" s="79" t="s">
        <v>1858</v>
      </c>
      <c r="B1122" s="79" t="s">
        <v>6280</v>
      </c>
      <c r="C1122" s="80" t="s">
        <v>2973</v>
      </c>
      <c r="D1122" s="80" t="s">
        <v>658</v>
      </c>
      <c r="E1122" s="124">
        <v>42630</v>
      </c>
      <c r="F1122" s="105"/>
      <c r="G1122" s="80" t="s">
        <v>14</v>
      </c>
    </row>
    <row r="1123" spans="1:7" ht="15.75" x14ac:dyDescent="0.25">
      <c r="A1123" s="79" t="s">
        <v>4450</v>
      </c>
      <c r="B1123" s="79" t="s">
        <v>6542</v>
      </c>
      <c r="C1123" s="80" t="s">
        <v>2503</v>
      </c>
      <c r="D1123" s="80" t="s">
        <v>6899</v>
      </c>
      <c r="E1123" s="124">
        <v>42590</v>
      </c>
      <c r="F1123" s="130">
        <v>1000</v>
      </c>
      <c r="G1123" s="80" t="s">
        <v>59</v>
      </c>
    </row>
    <row r="1124" spans="1:7" ht="15.75" x14ac:dyDescent="0.25">
      <c r="A1124" s="79" t="s">
        <v>7253</v>
      </c>
      <c r="B1124" s="79" t="s">
        <v>7254</v>
      </c>
      <c r="C1124" s="80" t="s">
        <v>201</v>
      </c>
      <c r="D1124" s="80" t="s">
        <v>1050</v>
      </c>
      <c r="E1124" s="124">
        <v>42509.98</v>
      </c>
      <c r="F1124" s="105"/>
      <c r="G1124" s="80" t="s">
        <v>59</v>
      </c>
    </row>
    <row r="1125" spans="1:7" ht="15.75" x14ac:dyDescent="0.25">
      <c r="A1125" s="79" t="s">
        <v>5180</v>
      </c>
      <c r="B1125" s="79" t="s">
        <v>6546</v>
      </c>
      <c r="C1125" s="80" t="s">
        <v>588</v>
      </c>
      <c r="D1125" s="80" t="s">
        <v>916</v>
      </c>
      <c r="E1125" s="83">
        <v>42500</v>
      </c>
      <c r="F1125" s="105"/>
      <c r="G1125" s="80" t="s">
        <v>59</v>
      </c>
    </row>
    <row r="1126" spans="1:7" ht="15.75" x14ac:dyDescent="0.25">
      <c r="A1126" s="79" t="s">
        <v>2003</v>
      </c>
      <c r="B1126" s="79" t="s">
        <v>6547</v>
      </c>
      <c r="C1126" s="80" t="s">
        <v>588</v>
      </c>
      <c r="D1126" s="80" t="s">
        <v>916</v>
      </c>
      <c r="E1126" s="83">
        <v>42500</v>
      </c>
      <c r="F1126" s="105"/>
      <c r="G1126" s="80" t="s">
        <v>59</v>
      </c>
    </row>
    <row r="1127" spans="1:7" ht="15.75" x14ac:dyDescent="0.25">
      <c r="A1127" s="79" t="s">
        <v>372</v>
      </c>
      <c r="B1127" s="79" t="s">
        <v>821</v>
      </c>
      <c r="C1127" s="80" t="s">
        <v>4109</v>
      </c>
      <c r="D1127" s="80" t="s">
        <v>1217</v>
      </c>
      <c r="E1127" s="83">
        <v>42500</v>
      </c>
      <c r="F1127" s="105"/>
      <c r="G1127" s="80" t="s">
        <v>14</v>
      </c>
    </row>
    <row r="1128" spans="1:7" ht="15.75" x14ac:dyDescent="0.25">
      <c r="A1128" s="79" t="s">
        <v>86</v>
      </c>
      <c r="B1128" s="79" t="s">
        <v>6557</v>
      </c>
      <c r="C1128" s="80" t="s">
        <v>2343</v>
      </c>
      <c r="D1128" s="80" t="s">
        <v>6138</v>
      </c>
      <c r="E1128" s="124">
        <v>42460</v>
      </c>
      <c r="F1128" s="105"/>
      <c r="G1128" s="80" t="s">
        <v>14</v>
      </c>
    </row>
    <row r="1129" spans="1:7" ht="15.75" x14ac:dyDescent="0.25">
      <c r="A1129" s="86" t="s">
        <v>1771</v>
      </c>
      <c r="B1129" s="86" t="s">
        <v>7255</v>
      </c>
      <c r="C1129" s="76" t="s">
        <v>359</v>
      </c>
      <c r="D1129" s="76" t="s">
        <v>7051</v>
      </c>
      <c r="E1129" s="125">
        <v>42444.26</v>
      </c>
      <c r="F1129" s="104"/>
      <c r="G1129" s="76" t="s">
        <v>14</v>
      </c>
    </row>
    <row r="1130" spans="1:7" ht="15.75" x14ac:dyDescent="0.25">
      <c r="A1130" s="79" t="s">
        <v>432</v>
      </c>
      <c r="B1130" s="79" t="s">
        <v>6559</v>
      </c>
      <c r="C1130" s="80" t="s">
        <v>7256</v>
      </c>
      <c r="D1130" s="80" t="s">
        <v>120</v>
      </c>
      <c r="E1130" s="124">
        <v>42444.26</v>
      </c>
      <c r="F1130" s="105"/>
      <c r="G1130" s="80" t="s">
        <v>14</v>
      </c>
    </row>
    <row r="1131" spans="1:7" ht="15.75" x14ac:dyDescent="0.25">
      <c r="A1131" s="79" t="s">
        <v>2753</v>
      </c>
      <c r="B1131" s="79" t="s">
        <v>6496</v>
      </c>
      <c r="C1131" s="80" t="s">
        <v>2085</v>
      </c>
      <c r="D1131" s="80" t="s">
        <v>7092</v>
      </c>
      <c r="E1131" s="124">
        <v>42314</v>
      </c>
      <c r="F1131" s="105"/>
      <c r="G1131" s="80" t="s">
        <v>14</v>
      </c>
    </row>
    <row r="1132" spans="1:7" ht="15.75" x14ac:dyDescent="0.25">
      <c r="A1132" s="79" t="s">
        <v>313</v>
      </c>
      <c r="B1132" s="79" t="s">
        <v>6545</v>
      </c>
      <c r="C1132" s="80" t="s">
        <v>588</v>
      </c>
      <c r="D1132" s="80" t="s">
        <v>603</v>
      </c>
      <c r="E1132" s="83">
        <v>42279</v>
      </c>
      <c r="F1132" s="130">
        <v>1125</v>
      </c>
      <c r="G1132" s="80" t="s">
        <v>59</v>
      </c>
    </row>
    <row r="1133" spans="1:7" ht="15.75" x14ac:dyDescent="0.25">
      <c r="A1133" s="79" t="s">
        <v>4446</v>
      </c>
      <c r="B1133" s="79" t="s">
        <v>4447</v>
      </c>
      <c r="C1133" s="80" t="s">
        <v>2313</v>
      </c>
      <c r="D1133" s="80" t="s">
        <v>221</v>
      </c>
      <c r="E1133" s="83">
        <v>42082</v>
      </c>
      <c r="F1133" s="105"/>
      <c r="G1133" s="80" t="s">
        <v>59</v>
      </c>
    </row>
    <row r="1134" spans="1:7" ht="15.75" x14ac:dyDescent="0.25">
      <c r="A1134" s="79" t="s">
        <v>2897</v>
      </c>
      <c r="B1134" s="79" t="s">
        <v>6573</v>
      </c>
      <c r="C1134" s="80" t="s">
        <v>2898</v>
      </c>
      <c r="D1134" s="80" t="s">
        <v>4652</v>
      </c>
      <c r="E1134" s="124">
        <v>42061</v>
      </c>
      <c r="F1134" s="105"/>
      <c r="G1134" s="80" t="s">
        <v>14</v>
      </c>
    </row>
    <row r="1135" spans="1:7" ht="15.75" x14ac:dyDescent="0.25">
      <c r="A1135" s="79" t="s">
        <v>7257</v>
      </c>
      <c r="B1135" s="79" t="s">
        <v>7258</v>
      </c>
      <c r="C1135" s="80" t="s">
        <v>588</v>
      </c>
      <c r="D1135" s="80" t="s">
        <v>5559</v>
      </c>
      <c r="E1135" s="83">
        <v>42029</v>
      </c>
      <c r="F1135" s="105"/>
      <c r="G1135" s="80" t="s">
        <v>59</v>
      </c>
    </row>
    <row r="1136" spans="1:7" ht="15.75" x14ac:dyDescent="0.25">
      <c r="A1136" s="112" t="s">
        <v>1678</v>
      </c>
      <c r="B1136" s="112" t="s">
        <v>1679</v>
      </c>
      <c r="C1136" s="113" t="s">
        <v>588</v>
      </c>
      <c r="D1136" s="113" t="s">
        <v>249</v>
      </c>
      <c r="E1136" s="126">
        <v>42000</v>
      </c>
      <c r="F1136" s="134"/>
      <c r="G1136" s="113" t="s">
        <v>59</v>
      </c>
    </row>
    <row r="1137" spans="1:7" ht="15.75" x14ac:dyDescent="0.25">
      <c r="A1137" s="112" t="s">
        <v>7259</v>
      </c>
      <c r="B1137" s="112" t="s">
        <v>7260</v>
      </c>
      <c r="C1137" s="113" t="s">
        <v>588</v>
      </c>
      <c r="D1137" s="113" t="s">
        <v>249</v>
      </c>
      <c r="E1137" s="133">
        <v>42000</v>
      </c>
      <c r="F1137" s="134"/>
      <c r="G1137" s="113" t="s">
        <v>59</v>
      </c>
    </row>
    <row r="1138" spans="1:7" ht="15.75" x14ac:dyDescent="0.25">
      <c r="A1138" s="112" t="s">
        <v>1642</v>
      </c>
      <c r="B1138" s="112" t="s">
        <v>6548</v>
      </c>
      <c r="C1138" s="113" t="s">
        <v>588</v>
      </c>
      <c r="D1138" s="113" t="s">
        <v>249</v>
      </c>
      <c r="E1138" s="126">
        <v>42000</v>
      </c>
      <c r="F1138" s="134"/>
      <c r="G1138" s="113" t="s">
        <v>59</v>
      </c>
    </row>
    <row r="1139" spans="1:7" ht="15.75" x14ac:dyDescent="0.25">
      <c r="A1139" s="79" t="s">
        <v>4077</v>
      </c>
      <c r="B1139" s="79" t="s">
        <v>6408</v>
      </c>
      <c r="C1139" s="80" t="s">
        <v>753</v>
      </c>
      <c r="D1139" s="80" t="s">
        <v>5365</v>
      </c>
      <c r="E1139" s="83">
        <v>42000</v>
      </c>
      <c r="F1139" s="105"/>
      <c r="G1139" s="80" t="s">
        <v>14</v>
      </c>
    </row>
    <row r="1140" spans="1:7" ht="15.75" x14ac:dyDescent="0.25">
      <c r="A1140" s="79" t="s">
        <v>1796</v>
      </c>
      <c r="B1140" s="79" t="s">
        <v>5510</v>
      </c>
      <c r="C1140" s="80" t="s">
        <v>588</v>
      </c>
      <c r="D1140" s="80" t="s">
        <v>463</v>
      </c>
      <c r="E1140" s="83">
        <v>42000</v>
      </c>
      <c r="F1140" s="105"/>
      <c r="G1140" s="80" t="s">
        <v>59</v>
      </c>
    </row>
    <row r="1141" spans="1:7" ht="15.75" x14ac:dyDescent="0.25">
      <c r="A1141" s="79" t="s">
        <v>7261</v>
      </c>
      <c r="B1141" s="79" t="s">
        <v>7262</v>
      </c>
      <c r="C1141" s="80" t="s">
        <v>588</v>
      </c>
      <c r="D1141" s="80" t="s">
        <v>497</v>
      </c>
      <c r="E1141" s="83">
        <v>42000</v>
      </c>
      <c r="F1141" s="105"/>
      <c r="G1141" s="80" t="s">
        <v>59</v>
      </c>
    </row>
    <row r="1142" spans="1:7" ht="15.75" x14ac:dyDescent="0.25">
      <c r="A1142" s="79" t="s">
        <v>7263</v>
      </c>
      <c r="B1142" s="79" t="s">
        <v>7264</v>
      </c>
      <c r="C1142" s="80" t="s">
        <v>588</v>
      </c>
      <c r="D1142" s="80" t="s">
        <v>497</v>
      </c>
      <c r="E1142" s="124">
        <v>42000</v>
      </c>
      <c r="F1142" s="105"/>
      <c r="G1142" s="80" t="s">
        <v>59</v>
      </c>
    </row>
    <row r="1143" spans="1:7" ht="15.75" x14ac:dyDescent="0.25">
      <c r="A1143" s="79" t="s">
        <v>7265</v>
      </c>
      <c r="B1143" s="79" t="s">
        <v>7266</v>
      </c>
      <c r="C1143" s="80" t="s">
        <v>588</v>
      </c>
      <c r="D1143" s="80" t="s">
        <v>497</v>
      </c>
      <c r="E1143" s="83">
        <v>42000</v>
      </c>
      <c r="F1143" s="105"/>
      <c r="G1143" s="80" t="s">
        <v>59</v>
      </c>
    </row>
    <row r="1144" spans="1:7" ht="15.75" x14ac:dyDescent="0.25">
      <c r="A1144" s="79" t="s">
        <v>1516</v>
      </c>
      <c r="B1144" s="79" t="s">
        <v>7267</v>
      </c>
      <c r="C1144" s="80" t="s">
        <v>588</v>
      </c>
      <c r="D1144" s="80" t="s">
        <v>497</v>
      </c>
      <c r="E1144" s="124">
        <v>42000</v>
      </c>
      <c r="F1144" s="105"/>
      <c r="G1144" s="80" t="s">
        <v>59</v>
      </c>
    </row>
    <row r="1145" spans="1:7" ht="15.75" x14ac:dyDescent="0.25">
      <c r="A1145" s="79" t="s">
        <v>4084</v>
      </c>
      <c r="B1145" s="79" t="s">
        <v>6556</v>
      </c>
      <c r="C1145" s="80" t="s">
        <v>588</v>
      </c>
      <c r="D1145" s="80" t="s">
        <v>208</v>
      </c>
      <c r="E1145" s="83">
        <v>42000</v>
      </c>
      <c r="F1145" s="105"/>
      <c r="G1145" s="80" t="s">
        <v>59</v>
      </c>
    </row>
    <row r="1146" spans="1:7" ht="15.75" x14ac:dyDescent="0.25">
      <c r="A1146" s="79" t="s">
        <v>1209</v>
      </c>
      <c r="B1146" s="79" t="s">
        <v>6572</v>
      </c>
      <c r="C1146" s="80" t="s">
        <v>588</v>
      </c>
      <c r="D1146" s="80" t="s">
        <v>258</v>
      </c>
      <c r="E1146" s="124">
        <v>42000</v>
      </c>
      <c r="F1146" s="105"/>
      <c r="G1146" s="80" t="s">
        <v>59</v>
      </c>
    </row>
    <row r="1147" spans="1:7" ht="15.75" x14ac:dyDescent="0.25">
      <c r="A1147" s="79" t="s">
        <v>2015</v>
      </c>
      <c r="B1147" s="79" t="s">
        <v>6423</v>
      </c>
      <c r="C1147" s="80" t="s">
        <v>588</v>
      </c>
      <c r="D1147" s="80" t="s">
        <v>535</v>
      </c>
      <c r="E1147" s="83">
        <v>42000</v>
      </c>
      <c r="F1147" s="105"/>
      <c r="G1147" s="80" t="s">
        <v>59</v>
      </c>
    </row>
    <row r="1148" spans="1:7" ht="15.75" x14ac:dyDescent="0.25">
      <c r="A1148" s="79" t="s">
        <v>2899</v>
      </c>
      <c r="B1148" s="79" t="s">
        <v>6579</v>
      </c>
      <c r="C1148" s="80" t="s">
        <v>2901</v>
      </c>
      <c r="D1148" s="80" t="s">
        <v>120</v>
      </c>
      <c r="E1148" s="124">
        <v>42000</v>
      </c>
      <c r="F1148" s="105"/>
      <c r="G1148" s="80" t="s">
        <v>14</v>
      </c>
    </row>
    <row r="1149" spans="1:7" ht="15.75" x14ac:dyDescent="0.25">
      <c r="A1149" s="79" t="s">
        <v>2240</v>
      </c>
      <c r="B1149" s="79" t="s">
        <v>6580</v>
      </c>
      <c r="C1149" s="80" t="s">
        <v>6581</v>
      </c>
      <c r="D1149" s="80" t="s">
        <v>5566</v>
      </c>
      <c r="E1149" s="83">
        <v>41974.31</v>
      </c>
      <c r="F1149" s="105"/>
      <c r="G1149" s="80" t="s">
        <v>14</v>
      </c>
    </row>
    <row r="1150" spans="1:7" ht="15.75" x14ac:dyDescent="0.25">
      <c r="A1150" s="79" t="s">
        <v>2054</v>
      </c>
      <c r="B1150" s="79" t="s">
        <v>6552</v>
      </c>
      <c r="C1150" s="80" t="s">
        <v>588</v>
      </c>
      <c r="D1150" s="80" t="s">
        <v>463</v>
      </c>
      <c r="E1150" s="83">
        <v>41960</v>
      </c>
      <c r="F1150" s="105"/>
      <c r="G1150" s="80" t="s">
        <v>59</v>
      </c>
    </row>
    <row r="1151" spans="1:7" ht="15.75" x14ac:dyDescent="0.25">
      <c r="A1151" s="79" t="s">
        <v>5196</v>
      </c>
      <c r="B1151" s="79" t="s">
        <v>6574</v>
      </c>
      <c r="C1151" s="80" t="s">
        <v>5723</v>
      </c>
      <c r="D1151" s="80" t="s">
        <v>302</v>
      </c>
      <c r="E1151" s="124">
        <v>41950</v>
      </c>
      <c r="F1151" s="105"/>
      <c r="G1151" s="80" t="s">
        <v>59</v>
      </c>
    </row>
    <row r="1152" spans="1:7" ht="15.75" x14ac:dyDescent="0.25">
      <c r="A1152" s="79" t="s">
        <v>3702</v>
      </c>
      <c r="B1152" s="79" t="s">
        <v>6446</v>
      </c>
      <c r="C1152" s="80" t="s">
        <v>782</v>
      </c>
      <c r="D1152" s="80" t="s">
        <v>221</v>
      </c>
      <c r="E1152" s="124">
        <v>41822</v>
      </c>
      <c r="F1152" s="105"/>
      <c r="G1152" s="80" t="s">
        <v>59</v>
      </c>
    </row>
    <row r="1153" spans="1:7" ht="15.75" x14ac:dyDescent="0.25">
      <c r="A1153" s="79" t="s">
        <v>4041</v>
      </c>
      <c r="B1153" s="79" t="s">
        <v>5577</v>
      </c>
      <c r="C1153" s="80" t="s">
        <v>4042</v>
      </c>
      <c r="D1153" s="80" t="s">
        <v>570</v>
      </c>
      <c r="E1153" s="83">
        <v>41818</v>
      </c>
      <c r="F1153" s="130">
        <v>8000</v>
      </c>
      <c r="G1153" s="80" t="s">
        <v>14</v>
      </c>
    </row>
    <row r="1154" spans="1:7" ht="15.75" x14ac:dyDescent="0.25">
      <c r="A1154" s="79" t="s">
        <v>4018</v>
      </c>
      <c r="B1154" s="79" t="s">
        <v>5520</v>
      </c>
      <c r="C1154" s="80" t="s">
        <v>7268</v>
      </c>
      <c r="D1154" s="80" t="s">
        <v>1702</v>
      </c>
      <c r="E1154" s="83">
        <v>41770.300000000003</v>
      </c>
      <c r="F1154" s="105"/>
      <c r="G1154" s="80" t="s">
        <v>4334</v>
      </c>
    </row>
    <row r="1155" spans="1:7" ht="15.75" x14ac:dyDescent="0.25">
      <c r="A1155" s="79" t="s">
        <v>4088</v>
      </c>
      <c r="B1155" s="79" t="s">
        <v>5402</v>
      </c>
      <c r="C1155" s="80" t="s">
        <v>588</v>
      </c>
      <c r="D1155" s="80" t="s">
        <v>814</v>
      </c>
      <c r="E1155" s="83">
        <v>41731</v>
      </c>
      <c r="F1155" s="105"/>
      <c r="G1155" s="80" t="s">
        <v>59</v>
      </c>
    </row>
    <row r="1156" spans="1:7" ht="15.75" x14ac:dyDescent="0.25">
      <c r="A1156" s="79" t="s">
        <v>885</v>
      </c>
      <c r="B1156" s="79" t="s">
        <v>7269</v>
      </c>
      <c r="C1156" s="80" t="s">
        <v>2085</v>
      </c>
      <c r="D1156" s="80" t="s">
        <v>7092</v>
      </c>
      <c r="E1156" s="83">
        <v>41631</v>
      </c>
      <c r="F1156" s="105"/>
      <c r="G1156" s="80" t="s">
        <v>14</v>
      </c>
    </row>
    <row r="1157" spans="1:7" ht="15.75" x14ac:dyDescent="0.25">
      <c r="A1157" s="79" t="s">
        <v>2027</v>
      </c>
      <c r="B1157" s="79" t="s">
        <v>6564</v>
      </c>
      <c r="C1157" s="80" t="s">
        <v>588</v>
      </c>
      <c r="D1157" s="80" t="s">
        <v>163</v>
      </c>
      <c r="E1157" s="83">
        <v>41616</v>
      </c>
      <c r="F1157" s="105"/>
      <c r="G1157" s="80" t="s">
        <v>59</v>
      </c>
    </row>
    <row r="1158" spans="1:7" ht="15.75" x14ac:dyDescent="0.25">
      <c r="A1158" s="79" t="s">
        <v>2055</v>
      </c>
      <c r="B1158" s="79" t="s">
        <v>78</v>
      </c>
      <c r="C1158" s="80" t="s">
        <v>588</v>
      </c>
      <c r="D1158" s="80" t="s">
        <v>163</v>
      </c>
      <c r="E1158" s="83">
        <v>41616</v>
      </c>
      <c r="F1158" s="105"/>
      <c r="G1158" s="80" t="s">
        <v>59</v>
      </c>
    </row>
    <row r="1159" spans="1:7" ht="15.75" x14ac:dyDescent="0.25">
      <c r="A1159" s="79" t="s">
        <v>2922</v>
      </c>
      <c r="B1159" s="79" t="s">
        <v>6586</v>
      </c>
      <c r="C1159" s="80" t="s">
        <v>2924</v>
      </c>
      <c r="D1159" s="80" t="s">
        <v>1272</v>
      </c>
      <c r="E1159" s="124">
        <v>41615</v>
      </c>
      <c r="F1159" s="105"/>
      <c r="G1159" s="80" t="s">
        <v>14</v>
      </c>
    </row>
    <row r="1160" spans="1:7" ht="15.75" x14ac:dyDescent="0.25">
      <c r="A1160" s="79" t="s">
        <v>2146</v>
      </c>
      <c r="B1160" s="79" t="s">
        <v>6588</v>
      </c>
      <c r="C1160" s="80" t="s">
        <v>1654</v>
      </c>
      <c r="D1160" s="80" t="s">
        <v>53</v>
      </c>
      <c r="E1160" s="124">
        <v>41615</v>
      </c>
      <c r="F1160" s="105"/>
      <c r="G1160" s="80" t="s">
        <v>14</v>
      </c>
    </row>
    <row r="1161" spans="1:7" ht="15.75" x14ac:dyDescent="0.25">
      <c r="A1161" s="86" t="s">
        <v>6566</v>
      </c>
      <c r="B1161" s="86" t="s">
        <v>6567</v>
      </c>
      <c r="C1161" s="76" t="s">
        <v>588</v>
      </c>
      <c r="D1161" s="76" t="s">
        <v>7114</v>
      </c>
      <c r="E1161" s="129">
        <v>41610</v>
      </c>
      <c r="F1161" s="104"/>
      <c r="G1161" s="76" t="s">
        <v>59</v>
      </c>
    </row>
    <row r="1162" spans="1:7" ht="15.75" x14ac:dyDescent="0.25">
      <c r="A1162" s="79" t="s">
        <v>1838</v>
      </c>
      <c r="B1162" s="79" t="s">
        <v>210</v>
      </c>
      <c r="C1162" s="80" t="s">
        <v>588</v>
      </c>
      <c r="D1162" s="80" t="s">
        <v>916</v>
      </c>
      <c r="E1162" s="83">
        <v>41587</v>
      </c>
      <c r="F1162" s="105"/>
      <c r="G1162" s="80" t="s">
        <v>59</v>
      </c>
    </row>
    <row r="1163" spans="1:7" ht="15.75" x14ac:dyDescent="0.25">
      <c r="A1163" s="79" t="s">
        <v>2824</v>
      </c>
      <c r="B1163" s="79" t="s">
        <v>6568</v>
      </c>
      <c r="C1163" s="80" t="s">
        <v>782</v>
      </c>
      <c r="D1163" s="80" t="s">
        <v>385</v>
      </c>
      <c r="E1163" s="83">
        <v>41582</v>
      </c>
      <c r="F1163" s="105"/>
      <c r="G1163" s="80" t="s">
        <v>59</v>
      </c>
    </row>
    <row r="1164" spans="1:7" ht="15.75" x14ac:dyDescent="0.25">
      <c r="A1164" s="79" t="s">
        <v>1566</v>
      </c>
      <c r="B1164" s="79" t="s">
        <v>6338</v>
      </c>
      <c r="C1164" s="80" t="s">
        <v>588</v>
      </c>
      <c r="D1164" s="80" t="s">
        <v>607</v>
      </c>
      <c r="E1164" s="83">
        <v>41500</v>
      </c>
      <c r="F1164" s="105"/>
      <c r="G1164" s="80" t="s">
        <v>59</v>
      </c>
    </row>
    <row r="1165" spans="1:7" ht="15.75" x14ac:dyDescent="0.25">
      <c r="A1165" s="79" t="s">
        <v>1830</v>
      </c>
      <c r="B1165" s="79" t="s">
        <v>6596</v>
      </c>
      <c r="C1165" s="80" t="s">
        <v>2948</v>
      </c>
      <c r="D1165" s="80" t="s">
        <v>505</v>
      </c>
      <c r="E1165" s="124">
        <v>41469</v>
      </c>
      <c r="F1165" s="105"/>
      <c r="G1165" s="80" t="s">
        <v>14</v>
      </c>
    </row>
    <row r="1166" spans="1:7" ht="15.75" x14ac:dyDescent="0.25">
      <c r="A1166" s="79" t="s">
        <v>7270</v>
      </c>
      <c r="B1166" s="79" t="s">
        <v>7271</v>
      </c>
      <c r="C1166" s="80" t="s">
        <v>782</v>
      </c>
      <c r="D1166" s="80" t="s">
        <v>2582</v>
      </c>
      <c r="E1166" s="83">
        <v>41440</v>
      </c>
      <c r="F1166" s="105"/>
      <c r="G1166" s="80" t="s">
        <v>59</v>
      </c>
    </row>
    <row r="1167" spans="1:7" ht="15.75" x14ac:dyDescent="0.25">
      <c r="A1167" s="79" t="s">
        <v>1909</v>
      </c>
      <c r="B1167" s="79" t="s">
        <v>6454</v>
      </c>
      <c r="C1167" s="80" t="s">
        <v>782</v>
      </c>
      <c r="D1167" s="80" t="s">
        <v>607</v>
      </c>
      <c r="E1167" s="83">
        <v>41376.44</v>
      </c>
      <c r="F1167" s="105"/>
      <c r="G1167" s="80" t="s">
        <v>59</v>
      </c>
    </row>
    <row r="1168" spans="1:7" ht="15.75" x14ac:dyDescent="0.25">
      <c r="A1168" s="79" t="s">
        <v>1850</v>
      </c>
      <c r="B1168" s="79" t="s">
        <v>5095</v>
      </c>
      <c r="C1168" s="80" t="s">
        <v>588</v>
      </c>
      <c r="D1168" s="80" t="s">
        <v>410</v>
      </c>
      <c r="E1168" s="124">
        <v>41376</v>
      </c>
      <c r="F1168" s="105"/>
      <c r="G1168" s="80" t="s">
        <v>59</v>
      </c>
    </row>
    <row r="1169" spans="1:7" ht="15.75" x14ac:dyDescent="0.25">
      <c r="A1169" s="79" t="s">
        <v>3199</v>
      </c>
      <c r="B1169" s="79" t="s">
        <v>6582</v>
      </c>
      <c r="C1169" s="80" t="s">
        <v>588</v>
      </c>
      <c r="D1169" s="80" t="s">
        <v>916</v>
      </c>
      <c r="E1169" s="124">
        <v>41250</v>
      </c>
      <c r="F1169" s="105"/>
      <c r="G1169" s="80" t="s">
        <v>59</v>
      </c>
    </row>
    <row r="1170" spans="1:7" ht="15.75" x14ac:dyDescent="0.25">
      <c r="A1170" s="79" t="s">
        <v>4094</v>
      </c>
      <c r="B1170" s="79" t="s">
        <v>6583</v>
      </c>
      <c r="C1170" s="80" t="s">
        <v>588</v>
      </c>
      <c r="D1170" s="80" t="s">
        <v>916</v>
      </c>
      <c r="E1170" s="83">
        <v>41250</v>
      </c>
      <c r="F1170" s="105"/>
      <c r="G1170" s="80" t="s">
        <v>59</v>
      </c>
    </row>
    <row r="1171" spans="1:7" ht="15.75" x14ac:dyDescent="0.25">
      <c r="A1171" s="79" t="s">
        <v>2002</v>
      </c>
      <c r="B1171" s="79" t="s">
        <v>6308</v>
      </c>
      <c r="C1171" s="80" t="s">
        <v>782</v>
      </c>
      <c r="D1171" s="80" t="s">
        <v>1322</v>
      </c>
      <c r="E1171" s="83">
        <v>41159</v>
      </c>
      <c r="F1171" s="130">
        <v>1125</v>
      </c>
      <c r="G1171" s="80" t="s">
        <v>59</v>
      </c>
    </row>
    <row r="1172" spans="1:7" ht="15.75" x14ac:dyDescent="0.25">
      <c r="A1172" s="79" t="s">
        <v>6569</v>
      </c>
      <c r="B1172" s="79" t="s">
        <v>6570</v>
      </c>
      <c r="C1172" s="80" t="s">
        <v>588</v>
      </c>
      <c r="D1172" s="80" t="s">
        <v>459</v>
      </c>
      <c r="E1172" s="124">
        <v>40938</v>
      </c>
      <c r="F1172" s="105"/>
      <c r="G1172" s="80" t="s">
        <v>59</v>
      </c>
    </row>
    <row r="1173" spans="1:7" ht="15.75" x14ac:dyDescent="0.25">
      <c r="A1173" s="79" t="s">
        <v>7272</v>
      </c>
      <c r="B1173" s="79" t="s">
        <v>6347</v>
      </c>
      <c r="C1173" s="80" t="s">
        <v>588</v>
      </c>
      <c r="D1173" s="80" t="s">
        <v>410</v>
      </c>
      <c r="E1173" s="83">
        <v>40925</v>
      </c>
      <c r="F1173" s="105"/>
      <c r="G1173" s="80" t="s">
        <v>59</v>
      </c>
    </row>
    <row r="1174" spans="1:7" ht="15.75" x14ac:dyDescent="0.25">
      <c r="A1174" s="79" t="s">
        <v>2225</v>
      </c>
      <c r="B1174" s="79" t="s">
        <v>6595</v>
      </c>
      <c r="C1174" s="80" t="s">
        <v>782</v>
      </c>
      <c r="D1174" s="80" t="s">
        <v>258</v>
      </c>
      <c r="E1174" s="124">
        <v>40925</v>
      </c>
      <c r="F1174" s="105"/>
      <c r="G1174" s="80" t="s">
        <v>59</v>
      </c>
    </row>
    <row r="1175" spans="1:7" ht="15.75" x14ac:dyDescent="0.25">
      <c r="A1175" s="79" t="s">
        <v>2055</v>
      </c>
      <c r="B1175" s="79" t="s">
        <v>6636</v>
      </c>
      <c r="C1175" s="80" t="s">
        <v>588</v>
      </c>
      <c r="D1175" s="80" t="s">
        <v>535</v>
      </c>
      <c r="E1175" s="83">
        <v>40917</v>
      </c>
      <c r="F1175" s="105"/>
      <c r="G1175" s="80" t="s">
        <v>59</v>
      </c>
    </row>
    <row r="1176" spans="1:7" ht="15.75" x14ac:dyDescent="0.25">
      <c r="A1176" s="79" t="s">
        <v>1891</v>
      </c>
      <c r="B1176" s="79" t="s">
        <v>6597</v>
      </c>
      <c r="C1176" s="80" t="s">
        <v>588</v>
      </c>
      <c r="D1176" s="80" t="s">
        <v>3880</v>
      </c>
      <c r="E1176" s="124">
        <v>40839</v>
      </c>
      <c r="F1176" s="105"/>
      <c r="G1176" s="80" t="s">
        <v>59</v>
      </c>
    </row>
    <row r="1177" spans="1:7" ht="15.75" x14ac:dyDescent="0.25">
      <c r="A1177" s="79" t="s">
        <v>7273</v>
      </c>
      <c r="B1177" s="79" t="s">
        <v>6243</v>
      </c>
      <c r="C1177" s="80" t="s">
        <v>7274</v>
      </c>
      <c r="D1177" s="80" t="s">
        <v>48</v>
      </c>
      <c r="E1177" s="83">
        <v>40835.480000000003</v>
      </c>
      <c r="F1177" s="105"/>
      <c r="G1177" s="80" t="s">
        <v>14</v>
      </c>
    </row>
    <row r="1178" spans="1:7" ht="15.75" x14ac:dyDescent="0.25">
      <c r="A1178" s="79" t="s">
        <v>2039</v>
      </c>
      <c r="B1178" s="79" t="s">
        <v>6356</v>
      </c>
      <c r="C1178" s="80" t="s">
        <v>2040</v>
      </c>
      <c r="D1178" s="80" t="s">
        <v>2041</v>
      </c>
      <c r="E1178" s="83">
        <v>40835</v>
      </c>
      <c r="F1178" s="105"/>
      <c r="G1178" s="80" t="s">
        <v>14</v>
      </c>
    </row>
    <row r="1179" spans="1:7" ht="15.75" x14ac:dyDescent="0.25">
      <c r="A1179" s="79" t="s">
        <v>502</v>
      </c>
      <c r="B1179" s="79" t="s">
        <v>6619</v>
      </c>
      <c r="C1179" s="80" t="s">
        <v>359</v>
      </c>
      <c r="D1179" s="80" t="s">
        <v>505</v>
      </c>
      <c r="E1179" s="124">
        <v>40773</v>
      </c>
      <c r="F1179" s="105"/>
      <c r="G1179" s="80" t="s">
        <v>14</v>
      </c>
    </row>
    <row r="1180" spans="1:7" ht="15.75" x14ac:dyDescent="0.25">
      <c r="A1180" s="79" t="s">
        <v>2138</v>
      </c>
      <c r="B1180" s="79" t="s">
        <v>6620</v>
      </c>
      <c r="C1180" s="80" t="s">
        <v>1654</v>
      </c>
      <c r="D1180" s="80" t="s">
        <v>5887</v>
      </c>
      <c r="E1180" s="83">
        <v>40765.449999999997</v>
      </c>
      <c r="F1180" s="105"/>
      <c r="G1180" s="80" t="s">
        <v>14</v>
      </c>
    </row>
    <row r="1181" spans="1:7" ht="15.75" x14ac:dyDescent="0.25">
      <c r="A1181" s="79" t="s">
        <v>1061</v>
      </c>
      <c r="B1181" s="79" t="s">
        <v>6360</v>
      </c>
      <c r="C1181" s="80" t="s">
        <v>359</v>
      </c>
      <c r="D1181" s="80" t="s">
        <v>740</v>
      </c>
      <c r="E1181" s="83">
        <v>40760</v>
      </c>
      <c r="F1181" s="105"/>
      <c r="G1181" s="80" t="s">
        <v>14</v>
      </c>
    </row>
    <row r="1182" spans="1:7" ht="15.75" x14ac:dyDescent="0.25">
      <c r="A1182" s="79" t="s">
        <v>1977</v>
      </c>
      <c r="B1182" s="79" t="s">
        <v>6603</v>
      </c>
      <c r="C1182" s="80" t="s">
        <v>7275</v>
      </c>
      <c r="D1182" s="80" t="s">
        <v>280</v>
      </c>
      <c r="E1182" s="124">
        <v>40711</v>
      </c>
      <c r="F1182" s="105"/>
      <c r="G1182" s="80" t="s">
        <v>59</v>
      </c>
    </row>
    <row r="1183" spans="1:7" ht="15.75" x14ac:dyDescent="0.25">
      <c r="A1183" s="79" t="s">
        <v>5194</v>
      </c>
      <c r="B1183" s="79" t="s">
        <v>6571</v>
      </c>
      <c r="C1183" s="80" t="s">
        <v>588</v>
      </c>
      <c r="D1183" s="80" t="s">
        <v>459</v>
      </c>
      <c r="E1183" s="124">
        <v>40700</v>
      </c>
      <c r="F1183" s="105"/>
      <c r="G1183" s="80" t="s">
        <v>59</v>
      </c>
    </row>
    <row r="1184" spans="1:7" ht="15.75" x14ac:dyDescent="0.25">
      <c r="A1184" s="79" t="s">
        <v>2142</v>
      </c>
      <c r="B1184" s="79" t="s">
        <v>6598</v>
      </c>
      <c r="C1184" s="80" t="s">
        <v>588</v>
      </c>
      <c r="D1184" s="80" t="s">
        <v>6599</v>
      </c>
      <c r="E1184" s="83">
        <v>40681</v>
      </c>
      <c r="F1184" s="105"/>
      <c r="G1184" s="80" t="s">
        <v>59</v>
      </c>
    </row>
    <row r="1185" spans="1:7" ht="15.75" x14ac:dyDescent="0.25">
      <c r="A1185" s="79" t="s">
        <v>4456</v>
      </c>
      <c r="B1185" s="79" t="s">
        <v>6626</v>
      </c>
      <c r="C1185" s="80" t="s">
        <v>4457</v>
      </c>
      <c r="D1185" s="80" t="s">
        <v>5887</v>
      </c>
      <c r="E1185" s="83">
        <v>40619.29</v>
      </c>
      <c r="F1185" s="105"/>
      <c r="G1185" s="80" t="s">
        <v>14</v>
      </c>
    </row>
    <row r="1186" spans="1:7" ht="15.75" x14ac:dyDescent="0.25">
      <c r="A1186" s="79" t="s">
        <v>1946</v>
      </c>
      <c r="B1186" s="79" t="s">
        <v>6184</v>
      </c>
      <c r="C1186" s="80" t="s">
        <v>2085</v>
      </c>
      <c r="D1186" s="80" t="s">
        <v>45</v>
      </c>
      <c r="E1186" s="124">
        <v>40600</v>
      </c>
      <c r="F1186" s="105"/>
      <c r="G1186" s="80" t="s">
        <v>14</v>
      </c>
    </row>
    <row r="1187" spans="1:7" ht="15.75" x14ac:dyDescent="0.25">
      <c r="A1187" s="79" t="s">
        <v>2081</v>
      </c>
      <c r="B1187" s="79" t="s">
        <v>6600</v>
      </c>
      <c r="C1187" s="80" t="s">
        <v>588</v>
      </c>
      <c r="D1187" s="80" t="s">
        <v>535</v>
      </c>
      <c r="E1187" s="124">
        <v>40600</v>
      </c>
      <c r="F1187" s="105"/>
      <c r="G1187" s="80" t="s">
        <v>59</v>
      </c>
    </row>
    <row r="1188" spans="1:7" ht="15.75" x14ac:dyDescent="0.25">
      <c r="A1188" s="79" t="s">
        <v>2161</v>
      </c>
      <c r="B1188" s="79" t="s">
        <v>227</v>
      </c>
      <c r="C1188" s="80" t="s">
        <v>4455</v>
      </c>
      <c r="D1188" s="80" t="s">
        <v>1354</v>
      </c>
      <c r="E1188" s="124">
        <v>40600</v>
      </c>
      <c r="F1188" s="105"/>
      <c r="G1188" s="80" t="s">
        <v>14</v>
      </c>
    </row>
    <row r="1189" spans="1:7" ht="15.75" x14ac:dyDescent="0.25">
      <c r="A1189" s="79" t="s">
        <v>2000</v>
      </c>
      <c r="B1189" s="79" t="s">
        <v>6605</v>
      </c>
      <c r="C1189" s="80" t="s">
        <v>588</v>
      </c>
      <c r="D1189" s="80" t="s">
        <v>208</v>
      </c>
      <c r="E1189" s="124">
        <v>40592</v>
      </c>
      <c r="F1189" s="105"/>
      <c r="G1189" s="80" t="s">
        <v>59</v>
      </c>
    </row>
    <row r="1190" spans="1:7" ht="15.75" x14ac:dyDescent="0.25">
      <c r="A1190" s="79" t="s">
        <v>130</v>
      </c>
      <c r="B1190" s="79" t="s">
        <v>7276</v>
      </c>
      <c r="C1190" s="80" t="s">
        <v>1654</v>
      </c>
      <c r="D1190" s="80" t="s">
        <v>53</v>
      </c>
      <c r="E1190" s="124">
        <v>40521</v>
      </c>
      <c r="F1190" s="105"/>
      <c r="G1190" s="80" t="s">
        <v>14</v>
      </c>
    </row>
    <row r="1191" spans="1:7" ht="15.75" x14ac:dyDescent="0.25">
      <c r="A1191" s="79" t="s">
        <v>1778</v>
      </c>
      <c r="B1191" s="79" t="s">
        <v>6634</v>
      </c>
      <c r="C1191" s="80" t="s">
        <v>1654</v>
      </c>
      <c r="D1191" s="80" t="s">
        <v>53</v>
      </c>
      <c r="E1191" s="83">
        <v>40521</v>
      </c>
      <c r="F1191" s="105"/>
      <c r="G1191" s="80" t="s">
        <v>14</v>
      </c>
    </row>
    <row r="1192" spans="1:7" ht="15.75" x14ac:dyDescent="0.25">
      <c r="A1192" s="79" t="s">
        <v>604</v>
      </c>
      <c r="B1192" s="79" t="s">
        <v>7277</v>
      </c>
      <c r="C1192" s="80" t="s">
        <v>1654</v>
      </c>
      <c r="D1192" s="80" t="s">
        <v>53</v>
      </c>
      <c r="E1192" s="83">
        <v>40521</v>
      </c>
      <c r="F1192" s="105"/>
      <c r="G1192" s="80" t="s">
        <v>14</v>
      </c>
    </row>
    <row r="1193" spans="1:7" ht="15.75" x14ac:dyDescent="0.25">
      <c r="A1193" s="79" t="s">
        <v>4100</v>
      </c>
      <c r="B1193" s="79" t="s">
        <v>6342</v>
      </c>
      <c r="C1193" s="80" t="s">
        <v>588</v>
      </c>
      <c r="D1193" s="80" t="s">
        <v>211</v>
      </c>
      <c r="E1193" s="83">
        <v>40487</v>
      </c>
      <c r="F1193" s="105"/>
      <c r="G1193" s="80" t="s">
        <v>59</v>
      </c>
    </row>
    <row r="1194" spans="1:7" ht="15.75" x14ac:dyDescent="0.25">
      <c r="A1194" s="79" t="s">
        <v>6610</v>
      </c>
      <c r="B1194" s="79" t="s">
        <v>4103</v>
      </c>
      <c r="C1194" s="80" t="s">
        <v>588</v>
      </c>
      <c r="D1194" s="80" t="s">
        <v>2582</v>
      </c>
      <c r="E1194" s="83">
        <v>40450</v>
      </c>
      <c r="F1194" s="105"/>
      <c r="G1194" s="80" t="s">
        <v>59</v>
      </c>
    </row>
    <row r="1195" spans="1:7" ht="15.75" x14ac:dyDescent="0.25">
      <c r="A1195" s="79" t="s">
        <v>2337</v>
      </c>
      <c r="B1195" s="79" t="s">
        <v>6557</v>
      </c>
      <c r="C1195" s="80" t="s">
        <v>2338</v>
      </c>
      <c r="D1195" s="80" t="s">
        <v>6889</v>
      </c>
      <c r="E1195" s="83">
        <v>40321</v>
      </c>
      <c r="F1195" s="105"/>
      <c r="G1195" s="80" t="s">
        <v>14</v>
      </c>
    </row>
    <row r="1196" spans="1:7" ht="15.75" x14ac:dyDescent="0.25">
      <c r="A1196" s="79" t="s">
        <v>420</v>
      </c>
      <c r="B1196" s="79" t="s">
        <v>6638</v>
      </c>
      <c r="C1196" s="80" t="s">
        <v>4050</v>
      </c>
      <c r="D1196" s="80" t="s">
        <v>4652</v>
      </c>
      <c r="E1196" s="124">
        <v>40321</v>
      </c>
      <c r="F1196" s="105"/>
      <c r="G1196" s="80" t="s">
        <v>14</v>
      </c>
    </row>
    <row r="1197" spans="1:7" ht="15.75" x14ac:dyDescent="0.25">
      <c r="A1197" s="79" t="s">
        <v>1786</v>
      </c>
      <c r="B1197" s="79" t="s">
        <v>6908</v>
      </c>
      <c r="C1197" s="80" t="s">
        <v>1654</v>
      </c>
      <c r="D1197" s="80" t="s">
        <v>53</v>
      </c>
      <c r="E1197" s="83">
        <v>40321</v>
      </c>
      <c r="F1197" s="105"/>
      <c r="G1197" s="80" t="s">
        <v>14</v>
      </c>
    </row>
    <row r="1198" spans="1:7" ht="15.75" x14ac:dyDescent="0.25">
      <c r="A1198" s="79" t="s">
        <v>1388</v>
      </c>
      <c r="B1198" s="79" t="s">
        <v>7278</v>
      </c>
      <c r="C1198" s="80" t="s">
        <v>1654</v>
      </c>
      <c r="D1198" s="80" t="s">
        <v>53</v>
      </c>
      <c r="E1198" s="124">
        <v>40321</v>
      </c>
      <c r="F1198" s="105"/>
      <c r="G1198" s="80" t="s">
        <v>14</v>
      </c>
    </row>
    <row r="1199" spans="1:7" ht="15.75" x14ac:dyDescent="0.25">
      <c r="A1199" s="79" t="s">
        <v>1667</v>
      </c>
      <c r="B1199" s="79" t="s">
        <v>6644</v>
      </c>
      <c r="C1199" s="80" t="s">
        <v>6645</v>
      </c>
      <c r="D1199" s="80" t="s">
        <v>570</v>
      </c>
      <c r="E1199" s="124">
        <v>40321</v>
      </c>
      <c r="F1199" s="105"/>
      <c r="G1199" s="80" t="s">
        <v>14</v>
      </c>
    </row>
    <row r="1200" spans="1:7" ht="15.75" x14ac:dyDescent="0.25">
      <c r="A1200" s="79" t="s">
        <v>682</v>
      </c>
      <c r="B1200" s="79" t="s">
        <v>7279</v>
      </c>
      <c r="C1200" s="80" t="s">
        <v>588</v>
      </c>
      <c r="D1200" s="80" t="s">
        <v>2582</v>
      </c>
      <c r="E1200" s="124">
        <v>40319</v>
      </c>
      <c r="F1200" s="105"/>
      <c r="G1200" s="80" t="s">
        <v>59</v>
      </c>
    </row>
    <row r="1201" spans="1:7" ht="15.75" x14ac:dyDescent="0.25">
      <c r="A1201" s="86" t="s">
        <v>2046</v>
      </c>
      <c r="B1201" s="86" t="s">
        <v>344</v>
      </c>
      <c r="C1201" s="76" t="s">
        <v>588</v>
      </c>
      <c r="D1201" s="76" t="s">
        <v>625</v>
      </c>
      <c r="E1201" s="129">
        <v>40264</v>
      </c>
      <c r="F1201" s="104"/>
      <c r="G1201" s="76" t="s">
        <v>59</v>
      </c>
    </row>
    <row r="1202" spans="1:7" ht="15.75" x14ac:dyDescent="0.25">
      <c r="A1202" s="79" t="s">
        <v>1363</v>
      </c>
      <c r="B1202" s="79" t="s">
        <v>6443</v>
      </c>
      <c r="C1202" s="80" t="s">
        <v>782</v>
      </c>
      <c r="D1202" s="80" t="s">
        <v>527</v>
      </c>
      <c r="E1202" s="83">
        <v>40263</v>
      </c>
      <c r="F1202" s="105"/>
      <c r="G1202" s="80" t="s">
        <v>59</v>
      </c>
    </row>
    <row r="1203" spans="1:7" ht="15.75" x14ac:dyDescent="0.25">
      <c r="A1203" s="79" t="s">
        <v>5214</v>
      </c>
      <c r="B1203" s="79" t="s">
        <v>6615</v>
      </c>
      <c r="C1203" s="80" t="s">
        <v>588</v>
      </c>
      <c r="D1203" s="80" t="s">
        <v>916</v>
      </c>
      <c r="E1203" s="124">
        <v>40243</v>
      </c>
      <c r="F1203" s="105"/>
      <c r="G1203" s="80" t="s">
        <v>59</v>
      </c>
    </row>
    <row r="1204" spans="1:7" ht="15.75" x14ac:dyDescent="0.25">
      <c r="A1204" s="79" t="s">
        <v>1662</v>
      </c>
      <c r="B1204" s="79" t="s">
        <v>5489</v>
      </c>
      <c r="C1204" s="80" t="s">
        <v>588</v>
      </c>
      <c r="D1204" s="80" t="s">
        <v>916</v>
      </c>
      <c r="E1204" s="83">
        <v>40243</v>
      </c>
      <c r="F1204" s="105"/>
      <c r="G1204" s="80" t="s">
        <v>59</v>
      </c>
    </row>
    <row r="1205" spans="1:7" ht="15.75" x14ac:dyDescent="0.25">
      <c r="A1205" s="79" t="s">
        <v>4108</v>
      </c>
      <c r="B1205" s="79" t="s">
        <v>6616</v>
      </c>
      <c r="C1205" s="80" t="s">
        <v>588</v>
      </c>
      <c r="D1205" s="80" t="s">
        <v>916</v>
      </c>
      <c r="E1205" s="124">
        <v>40243</v>
      </c>
      <c r="F1205" s="105"/>
      <c r="G1205" s="80" t="s">
        <v>59</v>
      </c>
    </row>
    <row r="1206" spans="1:7" ht="15.75" x14ac:dyDescent="0.25">
      <c r="A1206" s="79" t="s">
        <v>4468</v>
      </c>
      <c r="B1206" s="79" t="s">
        <v>6236</v>
      </c>
      <c r="C1206" s="80" t="s">
        <v>588</v>
      </c>
      <c r="D1206" s="80" t="s">
        <v>916</v>
      </c>
      <c r="E1206" s="83">
        <v>40243</v>
      </c>
      <c r="F1206" s="105"/>
      <c r="G1206" s="80" t="s">
        <v>59</v>
      </c>
    </row>
    <row r="1207" spans="1:7" ht="15.75" x14ac:dyDescent="0.25">
      <c r="A1207" s="79" t="s">
        <v>2163</v>
      </c>
      <c r="B1207" s="79" t="s">
        <v>6220</v>
      </c>
      <c r="C1207" s="80" t="s">
        <v>588</v>
      </c>
      <c r="D1207" s="80" t="s">
        <v>916</v>
      </c>
      <c r="E1207" s="124">
        <v>40243</v>
      </c>
      <c r="F1207" s="105"/>
      <c r="G1207" s="80" t="s">
        <v>59</v>
      </c>
    </row>
    <row r="1208" spans="1:7" ht="15.75" x14ac:dyDescent="0.25">
      <c r="A1208" s="79" t="s">
        <v>513</v>
      </c>
      <c r="B1208" s="79" t="s">
        <v>7280</v>
      </c>
      <c r="C1208" s="80" t="s">
        <v>588</v>
      </c>
      <c r="D1208" s="80" t="s">
        <v>459</v>
      </c>
      <c r="E1208" s="83">
        <v>40223</v>
      </c>
      <c r="F1208" s="105"/>
      <c r="G1208" s="80" t="s">
        <v>59</v>
      </c>
    </row>
    <row r="1209" spans="1:7" ht="15.75" x14ac:dyDescent="0.25">
      <c r="A1209" s="79" t="s">
        <v>2160</v>
      </c>
      <c r="B1209" s="79" t="s">
        <v>5867</v>
      </c>
      <c r="C1209" s="80" t="s">
        <v>588</v>
      </c>
      <c r="D1209" s="80" t="s">
        <v>916</v>
      </c>
      <c r="E1209" s="83">
        <v>40205</v>
      </c>
      <c r="F1209" s="105"/>
      <c r="G1209" s="80" t="s">
        <v>59</v>
      </c>
    </row>
    <row r="1210" spans="1:7" ht="15.75" x14ac:dyDescent="0.25">
      <c r="A1210" s="79" t="s">
        <v>1937</v>
      </c>
      <c r="B1210" s="79" t="s">
        <v>6549</v>
      </c>
      <c r="C1210" s="80" t="s">
        <v>588</v>
      </c>
      <c r="D1210" s="80" t="s">
        <v>270</v>
      </c>
      <c r="E1210" s="124">
        <v>40196</v>
      </c>
      <c r="F1210" s="105"/>
      <c r="G1210" s="80" t="s">
        <v>59</v>
      </c>
    </row>
    <row r="1211" spans="1:7" ht="15.75" x14ac:dyDescent="0.25">
      <c r="A1211" s="79" t="s">
        <v>2939</v>
      </c>
      <c r="B1211" s="79" t="s">
        <v>6104</v>
      </c>
      <c r="C1211" s="80" t="s">
        <v>6649</v>
      </c>
      <c r="D1211" s="80" t="s">
        <v>5365</v>
      </c>
      <c r="E1211" s="83">
        <v>40174.720000000001</v>
      </c>
      <c r="F1211" s="105"/>
      <c r="G1211" s="80" t="s">
        <v>14</v>
      </c>
    </row>
    <row r="1212" spans="1:7" ht="15.75" x14ac:dyDescent="0.25">
      <c r="A1212" s="79" t="s">
        <v>3274</v>
      </c>
      <c r="B1212" s="79" t="s">
        <v>6015</v>
      </c>
      <c r="C1212" s="80" t="s">
        <v>2201</v>
      </c>
      <c r="D1212" s="80" t="s">
        <v>5573</v>
      </c>
      <c r="E1212" s="83">
        <v>40000</v>
      </c>
      <c r="F1212" s="105"/>
      <c r="G1212" s="80" t="s">
        <v>14</v>
      </c>
    </row>
    <row r="1213" spans="1:7" ht="15.75" x14ac:dyDescent="0.25">
      <c r="A1213" s="79" t="s">
        <v>1814</v>
      </c>
      <c r="B1213" s="79" t="s">
        <v>6656</v>
      </c>
      <c r="C1213" s="80" t="s">
        <v>1816</v>
      </c>
      <c r="D1213" s="80" t="s">
        <v>240</v>
      </c>
      <c r="E1213" s="124">
        <v>40000</v>
      </c>
      <c r="F1213" s="105"/>
      <c r="G1213" s="80" t="s">
        <v>14</v>
      </c>
    </row>
    <row r="1214" spans="1:7" ht="15.75" x14ac:dyDescent="0.25">
      <c r="A1214" s="79" t="s">
        <v>1993</v>
      </c>
      <c r="B1214" s="79" t="s">
        <v>6629</v>
      </c>
      <c r="C1214" s="80" t="s">
        <v>588</v>
      </c>
      <c r="D1214" s="80" t="s">
        <v>3131</v>
      </c>
      <c r="E1214" s="83">
        <v>40000</v>
      </c>
      <c r="F1214" s="105"/>
      <c r="G1214" s="80" t="s">
        <v>59</v>
      </c>
    </row>
    <row r="1215" spans="1:7" ht="15.75" x14ac:dyDescent="0.25">
      <c r="A1215" s="79" t="s">
        <v>4113</v>
      </c>
      <c r="B1215" s="79" t="s">
        <v>6630</v>
      </c>
      <c r="C1215" s="80" t="s">
        <v>588</v>
      </c>
      <c r="D1215" s="80" t="s">
        <v>501</v>
      </c>
      <c r="E1215" s="83">
        <v>40000</v>
      </c>
      <c r="F1215" s="105"/>
      <c r="G1215" s="80" t="s">
        <v>59</v>
      </c>
    </row>
    <row r="1216" spans="1:7" ht="15.75" x14ac:dyDescent="0.25">
      <c r="A1216" s="79" t="s">
        <v>3544</v>
      </c>
      <c r="B1216" s="79" t="s">
        <v>6322</v>
      </c>
      <c r="C1216" s="80" t="s">
        <v>2404</v>
      </c>
      <c r="D1216" s="80" t="s">
        <v>490</v>
      </c>
      <c r="E1216" s="83">
        <v>40000</v>
      </c>
      <c r="F1216" s="105"/>
      <c r="G1216" s="80" t="s">
        <v>59</v>
      </c>
    </row>
    <row r="1217" spans="1:7" ht="15.75" x14ac:dyDescent="0.25">
      <c r="A1217" s="79" t="s">
        <v>5207</v>
      </c>
      <c r="B1217" s="79" t="s">
        <v>5372</v>
      </c>
      <c r="C1217" s="80" t="s">
        <v>588</v>
      </c>
      <c r="D1217" s="80" t="s">
        <v>490</v>
      </c>
      <c r="E1217" s="124">
        <v>40000</v>
      </c>
      <c r="F1217" s="105"/>
      <c r="G1217" s="80" t="s">
        <v>59</v>
      </c>
    </row>
    <row r="1218" spans="1:7" ht="15.75" x14ac:dyDescent="0.25">
      <c r="A1218" s="79" t="s">
        <v>6608</v>
      </c>
      <c r="B1218" s="79" t="s">
        <v>6288</v>
      </c>
      <c r="C1218" s="80" t="s">
        <v>588</v>
      </c>
      <c r="D1218" s="80" t="s">
        <v>490</v>
      </c>
      <c r="E1218" s="124">
        <v>40000</v>
      </c>
      <c r="F1218" s="105"/>
      <c r="G1218" s="80" t="s">
        <v>59</v>
      </c>
    </row>
    <row r="1219" spans="1:7" ht="15.75" x14ac:dyDescent="0.25">
      <c r="A1219" s="86" t="s">
        <v>7281</v>
      </c>
      <c r="B1219" s="86" t="s">
        <v>7282</v>
      </c>
      <c r="C1219" s="76" t="s">
        <v>588</v>
      </c>
      <c r="D1219" s="76" t="s">
        <v>490</v>
      </c>
      <c r="E1219" s="129">
        <v>40000</v>
      </c>
      <c r="F1219" s="104"/>
      <c r="G1219" s="76" t="s">
        <v>59</v>
      </c>
    </row>
    <row r="1220" spans="1:7" ht="15.75" x14ac:dyDescent="0.25">
      <c r="A1220" s="79" t="s">
        <v>6617</v>
      </c>
      <c r="B1220" s="79" t="s">
        <v>6618</v>
      </c>
      <c r="C1220" s="80" t="s">
        <v>588</v>
      </c>
      <c r="D1220" s="80" t="s">
        <v>603</v>
      </c>
      <c r="E1220" s="83">
        <v>40000</v>
      </c>
      <c r="F1220" s="105"/>
      <c r="G1220" s="80" t="s">
        <v>59</v>
      </c>
    </row>
    <row r="1221" spans="1:7" ht="15.75" x14ac:dyDescent="0.25">
      <c r="A1221" s="79" t="s">
        <v>7283</v>
      </c>
      <c r="B1221" s="79" t="s">
        <v>6236</v>
      </c>
      <c r="C1221" s="80" t="s">
        <v>588</v>
      </c>
      <c r="D1221" s="80" t="s">
        <v>7284</v>
      </c>
      <c r="E1221" s="83">
        <v>40000</v>
      </c>
      <c r="F1221" s="105"/>
      <c r="G1221" s="80" t="s">
        <v>59</v>
      </c>
    </row>
    <row r="1222" spans="1:7" ht="15.75" x14ac:dyDescent="0.25">
      <c r="A1222" s="79" t="s">
        <v>4382</v>
      </c>
      <c r="B1222" s="79" t="s">
        <v>6657</v>
      </c>
      <c r="C1222" s="80" t="s">
        <v>1865</v>
      </c>
      <c r="D1222" s="80" t="s">
        <v>178</v>
      </c>
      <c r="E1222" s="83">
        <v>40000</v>
      </c>
      <c r="F1222" s="105"/>
      <c r="G1222" s="80" t="s">
        <v>14</v>
      </c>
    </row>
    <row r="1223" spans="1:7" ht="15.75" x14ac:dyDescent="0.25">
      <c r="A1223" s="79" t="s">
        <v>4399</v>
      </c>
      <c r="B1223" s="79" t="s">
        <v>6576</v>
      </c>
      <c r="C1223" s="80" t="s">
        <v>7285</v>
      </c>
      <c r="D1223" s="80" t="s">
        <v>5365</v>
      </c>
      <c r="E1223" s="124">
        <v>40000</v>
      </c>
      <c r="F1223" s="105"/>
      <c r="G1223" s="80" t="s">
        <v>14</v>
      </c>
    </row>
    <row r="1224" spans="1:7" ht="15.75" x14ac:dyDescent="0.25">
      <c r="A1224" s="79" t="s">
        <v>2750</v>
      </c>
      <c r="B1224" s="79" t="s">
        <v>7286</v>
      </c>
      <c r="C1224" s="80" t="s">
        <v>588</v>
      </c>
      <c r="D1224" s="80" t="s">
        <v>3880</v>
      </c>
      <c r="E1224" s="124">
        <v>40000</v>
      </c>
      <c r="F1224" s="105"/>
      <c r="G1224" s="80" t="s">
        <v>59</v>
      </c>
    </row>
    <row r="1225" spans="1:7" ht="15.75" x14ac:dyDescent="0.25">
      <c r="A1225" s="79" t="s">
        <v>4110</v>
      </c>
      <c r="B1225" s="79" t="s">
        <v>6624</v>
      </c>
      <c r="C1225" s="80" t="s">
        <v>588</v>
      </c>
      <c r="D1225" s="80" t="s">
        <v>208</v>
      </c>
      <c r="E1225" s="83">
        <v>40000</v>
      </c>
      <c r="F1225" s="105"/>
      <c r="G1225" s="80" t="s">
        <v>59</v>
      </c>
    </row>
    <row r="1226" spans="1:7" ht="15.75" x14ac:dyDescent="0.25">
      <c r="A1226" s="79" t="s">
        <v>2049</v>
      </c>
      <c r="B1226" s="79" t="s">
        <v>6625</v>
      </c>
      <c r="C1226" s="80" t="s">
        <v>588</v>
      </c>
      <c r="D1226" s="80" t="s">
        <v>208</v>
      </c>
      <c r="E1226" s="83">
        <v>40000</v>
      </c>
      <c r="F1226" s="105"/>
      <c r="G1226" s="80" t="s">
        <v>59</v>
      </c>
    </row>
    <row r="1227" spans="1:7" ht="15.75" x14ac:dyDescent="0.25">
      <c r="A1227" s="79" t="s">
        <v>1157</v>
      </c>
      <c r="B1227" s="79" t="s">
        <v>7287</v>
      </c>
      <c r="C1227" s="80" t="s">
        <v>7288</v>
      </c>
      <c r="D1227" s="80" t="s">
        <v>5566</v>
      </c>
      <c r="E1227" s="83">
        <v>40000</v>
      </c>
      <c r="F1227" s="105"/>
      <c r="G1227" s="80" t="s">
        <v>14</v>
      </c>
    </row>
    <row r="1228" spans="1:7" ht="15.75" x14ac:dyDescent="0.25">
      <c r="A1228" s="86" t="s">
        <v>917</v>
      </c>
      <c r="B1228" s="86" t="s">
        <v>6622</v>
      </c>
      <c r="C1228" s="76" t="s">
        <v>588</v>
      </c>
      <c r="D1228" s="76" t="s">
        <v>535</v>
      </c>
      <c r="E1228" s="125">
        <v>40000</v>
      </c>
      <c r="F1228" s="104"/>
      <c r="G1228" s="76" t="s">
        <v>59</v>
      </c>
    </row>
    <row r="1229" spans="1:7" ht="15.75" x14ac:dyDescent="0.25">
      <c r="A1229" s="79" t="s">
        <v>1617</v>
      </c>
      <c r="B1229" s="79" t="s">
        <v>6621</v>
      </c>
      <c r="C1229" s="80" t="s">
        <v>588</v>
      </c>
      <c r="D1229" s="80" t="s">
        <v>535</v>
      </c>
      <c r="E1229" s="83">
        <v>40000</v>
      </c>
      <c r="F1229" s="105"/>
      <c r="G1229" s="80" t="s">
        <v>59</v>
      </c>
    </row>
    <row r="1230" spans="1:7" ht="15.75" x14ac:dyDescent="0.25">
      <c r="A1230" s="79" t="s">
        <v>1585</v>
      </c>
      <c r="B1230" s="79" t="s">
        <v>6632</v>
      </c>
      <c r="C1230" s="80" t="s">
        <v>7289</v>
      </c>
      <c r="D1230" s="80" t="s">
        <v>4481</v>
      </c>
      <c r="E1230" s="83">
        <v>40000</v>
      </c>
      <c r="F1230" s="105"/>
      <c r="G1230" s="80" t="s">
        <v>59</v>
      </c>
    </row>
    <row r="1231" spans="1:7" ht="15.75" x14ac:dyDescent="0.25">
      <c r="A1231" s="79" t="s">
        <v>3351</v>
      </c>
      <c r="B1231" s="79" t="s">
        <v>203</v>
      </c>
      <c r="C1231" s="80" t="s">
        <v>2937</v>
      </c>
      <c r="D1231" s="80" t="s">
        <v>5044</v>
      </c>
      <c r="E1231" s="124">
        <v>39980</v>
      </c>
      <c r="F1231" s="105"/>
      <c r="G1231" s="80" t="s">
        <v>14</v>
      </c>
    </row>
    <row r="1232" spans="1:7" ht="15.75" x14ac:dyDescent="0.25">
      <c r="A1232" s="79" t="s">
        <v>3762</v>
      </c>
      <c r="B1232" s="79" t="s">
        <v>6654</v>
      </c>
      <c r="C1232" s="80" t="s">
        <v>588</v>
      </c>
      <c r="D1232" s="80" t="s">
        <v>6899</v>
      </c>
      <c r="E1232" s="83">
        <v>39975</v>
      </c>
      <c r="F1232" s="105"/>
      <c r="G1232" s="80" t="s">
        <v>59</v>
      </c>
    </row>
    <row r="1233" spans="1:7" ht="15.75" x14ac:dyDescent="0.25">
      <c r="A1233" s="79" t="s">
        <v>4405</v>
      </c>
      <c r="B1233" s="79" t="s">
        <v>6393</v>
      </c>
      <c r="C1233" s="80" t="s">
        <v>359</v>
      </c>
      <c r="D1233" s="80" t="s">
        <v>740</v>
      </c>
      <c r="E1233" s="83">
        <v>39804</v>
      </c>
      <c r="F1233" s="105"/>
      <c r="G1233" s="80" t="s">
        <v>14</v>
      </c>
    </row>
    <row r="1234" spans="1:7" ht="15.75" x14ac:dyDescent="0.25">
      <c r="A1234" s="79" t="s">
        <v>1532</v>
      </c>
      <c r="B1234" s="79" t="s">
        <v>6444</v>
      </c>
      <c r="C1234" s="80" t="s">
        <v>2085</v>
      </c>
      <c r="D1234" s="80" t="s">
        <v>1534</v>
      </c>
      <c r="E1234" s="124">
        <v>39750</v>
      </c>
      <c r="F1234" s="105"/>
      <c r="G1234" s="80" t="s">
        <v>14</v>
      </c>
    </row>
    <row r="1235" spans="1:7" ht="15.75" x14ac:dyDescent="0.25">
      <c r="A1235" s="79" t="s">
        <v>7290</v>
      </c>
      <c r="B1235" s="79" t="s">
        <v>6781</v>
      </c>
      <c r="C1235" s="80" t="s">
        <v>588</v>
      </c>
      <c r="D1235" s="80" t="s">
        <v>916</v>
      </c>
      <c r="E1235" s="83">
        <v>39750</v>
      </c>
      <c r="F1235" s="105"/>
      <c r="G1235" s="80" t="s">
        <v>59</v>
      </c>
    </row>
    <row r="1236" spans="1:7" ht="15.75" x14ac:dyDescent="0.25">
      <c r="A1236" s="79" t="s">
        <v>2172</v>
      </c>
      <c r="B1236" s="79" t="s">
        <v>6637</v>
      </c>
      <c r="C1236" s="80" t="s">
        <v>588</v>
      </c>
      <c r="D1236" s="80" t="s">
        <v>916</v>
      </c>
      <c r="E1236" s="83">
        <v>39750</v>
      </c>
      <c r="F1236" s="105"/>
      <c r="G1236" s="80" t="s">
        <v>59</v>
      </c>
    </row>
    <row r="1237" spans="1:7" ht="15.75" x14ac:dyDescent="0.25">
      <c r="A1237" s="79" t="s">
        <v>7291</v>
      </c>
      <c r="B1237" s="79" t="s">
        <v>7292</v>
      </c>
      <c r="C1237" s="80" t="s">
        <v>588</v>
      </c>
      <c r="D1237" s="80" t="s">
        <v>916</v>
      </c>
      <c r="E1237" s="83">
        <v>39750</v>
      </c>
      <c r="F1237" s="105"/>
      <c r="G1237" s="80" t="s">
        <v>59</v>
      </c>
    </row>
    <row r="1238" spans="1:7" ht="15.75" x14ac:dyDescent="0.25">
      <c r="A1238" s="79" t="s">
        <v>4138</v>
      </c>
      <c r="B1238" s="79" t="s">
        <v>6597</v>
      </c>
      <c r="C1238" s="80" t="s">
        <v>2085</v>
      </c>
      <c r="D1238" s="80" t="s">
        <v>116</v>
      </c>
      <c r="E1238" s="83">
        <v>39700</v>
      </c>
      <c r="F1238" s="105"/>
      <c r="G1238" s="80" t="s">
        <v>14</v>
      </c>
    </row>
    <row r="1239" spans="1:7" ht="15.75" x14ac:dyDescent="0.25">
      <c r="A1239" s="79" t="s">
        <v>5225</v>
      </c>
      <c r="B1239" s="79" t="s">
        <v>5741</v>
      </c>
      <c r="C1239" s="80" t="s">
        <v>2491</v>
      </c>
      <c r="D1239" s="80" t="s">
        <v>7051</v>
      </c>
      <c r="E1239" s="124">
        <v>39656</v>
      </c>
      <c r="F1239" s="105"/>
      <c r="G1239" s="80" t="s">
        <v>14</v>
      </c>
    </row>
    <row r="1240" spans="1:7" ht="15.75" x14ac:dyDescent="0.25">
      <c r="A1240" s="79" t="s">
        <v>1930</v>
      </c>
      <c r="B1240" s="79" t="s">
        <v>6646</v>
      </c>
      <c r="C1240" s="80" t="s">
        <v>782</v>
      </c>
      <c r="D1240" s="80" t="s">
        <v>2582</v>
      </c>
      <c r="E1240" s="83">
        <v>39648</v>
      </c>
      <c r="F1240" s="105"/>
      <c r="G1240" s="80" t="s">
        <v>59</v>
      </c>
    </row>
    <row r="1241" spans="1:7" ht="15.75" x14ac:dyDescent="0.25">
      <c r="A1241" s="79" t="s">
        <v>7293</v>
      </c>
      <c r="B1241" s="79" t="s">
        <v>7294</v>
      </c>
      <c r="C1241" s="80" t="s">
        <v>588</v>
      </c>
      <c r="D1241" s="80" t="s">
        <v>3131</v>
      </c>
      <c r="E1241" s="83">
        <v>39634</v>
      </c>
      <c r="F1241" s="105"/>
      <c r="G1241" s="80" t="s">
        <v>59</v>
      </c>
    </row>
    <row r="1242" spans="1:7" ht="15.75" x14ac:dyDescent="0.25">
      <c r="A1242" s="79" t="s">
        <v>6650</v>
      </c>
      <c r="B1242" s="79" t="s">
        <v>6651</v>
      </c>
      <c r="C1242" s="80" t="s">
        <v>588</v>
      </c>
      <c r="D1242" s="80" t="s">
        <v>3871</v>
      </c>
      <c r="E1242" s="124">
        <v>39596</v>
      </c>
      <c r="F1242" s="105"/>
      <c r="G1242" s="80" t="s">
        <v>59</v>
      </c>
    </row>
    <row r="1243" spans="1:7" ht="15.75" x14ac:dyDescent="0.25">
      <c r="A1243" s="79" t="s">
        <v>1756</v>
      </c>
      <c r="B1243" s="79" t="s">
        <v>1183</v>
      </c>
      <c r="C1243" s="80" t="s">
        <v>588</v>
      </c>
      <c r="D1243" s="80" t="s">
        <v>3871</v>
      </c>
      <c r="E1243" s="83">
        <v>39586</v>
      </c>
      <c r="F1243" s="105"/>
      <c r="G1243" s="80" t="s">
        <v>59</v>
      </c>
    </row>
    <row r="1244" spans="1:7" ht="15.75" x14ac:dyDescent="0.25">
      <c r="A1244" s="79" t="s">
        <v>1603</v>
      </c>
      <c r="B1244" s="79" t="s">
        <v>7295</v>
      </c>
      <c r="C1244" s="80" t="s">
        <v>4091</v>
      </c>
      <c r="D1244" s="80" t="s">
        <v>6889</v>
      </c>
      <c r="E1244" s="83">
        <v>39444</v>
      </c>
      <c r="F1244" s="105"/>
      <c r="G1244" s="80" t="s">
        <v>14</v>
      </c>
    </row>
    <row r="1245" spans="1:7" ht="15.75" x14ac:dyDescent="0.25">
      <c r="A1245" s="79" t="s">
        <v>2226</v>
      </c>
      <c r="B1245" s="79" t="s">
        <v>6172</v>
      </c>
      <c r="C1245" s="80" t="s">
        <v>588</v>
      </c>
      <c r="D1245" s="80" t="s">
        <v>916</v>
      </c>
      <c r="E1245" s="124">
        <v>39429</v>
      </c>
      <c r="F1245" s="105"/>
      <c r="G1245" s="80" t="s">
        <v>59</v>
      </c>
    </row>
    <row r="1246" spans="1:7" ht="15.75" x14ac:dyDescent="0.25">
      <c r="A1246" s="79" t="s">
        <v>2556</v>
      </c>
      <c r="B1246" s="79" t="s">
        <v>6684</v>
      </c>
      <c r="C1246" s="80" t="s">
        <v>2558</v>
      </c>
      <c r="D1246" s="80" t="s">
        <v>7051</v>
      </c>
      <c r="E1246" s="83">
        <v>39402.300000000003</v>
      </c>
      <c r="F1246" s="105"/>
      <c r="G1246" s="80" t="s">
        <v>14</v>
      </c>
    </row>
    <row r="1247" spans="1:7" ht="15.75" x14ac:dyDescent="0.25">
      <c r="A1247" s="79" t="s">
        <v>2883</v>
      </c>
      <c r="B1247" s="79" t="s">
        <v>717</v>
      </c>
      <c r="C1247" s="80" t="s">
        <v>2887</v>
      </c>
      <c r="D1247" s="80" t="s">
        <v>706</v>
      </c>
      <c r="E1247" s="124">
        <v>39400</v>
      </c>
      <c r="F1247" s="105"/>
      <c r="G1247" s="80" t="s">
        <v>14</v>
      </c>
    </row>
    <row r="1248" spans="1:7" ht="15.75" x14ac:dyDescent="0.25">
      <c r="A1248" s="79" t="s">
        <v>2087</v>
      </c>
      <c r="B1248" s="79" t="s">
        <v>5676</v>
      </c>
      <c r="C1248" s="80" t="s">
        <v>588</v>
      </c>
      <c r="D1248" s="80" t="s">
        <v>6899</v>
      </c>
      <c r="E1248" s="83">
        <v>39380</v>
      </c>
      <c r="F1248" s="105"/>
      <c r="G1248" s="80" t="s">
        <v>59</v>
      </c>
    </row>
    <row r="1249" spans="1:7" ht="15.75" x14ac:dyDescent="0.25">
      <c r="A1249" s="79" t="s">
        <v>6660</v>
      </c>
      <c r="B1249" s="79" t="s">
        <v>6661</v>
      </c>
      <c r="C1249" s="80" t="s">
        <v>588</v>
      </c>
      <c r="D1249" s="80" t="s">
        <v>916</v>
      </c>
      <c r="E1249" s="124">
        <v>39307</v>
      </c>
      <c r="F1249" s="105"/>
      <c r="G1249" s="80" t="s">
        <v>59</v>
      </c>
    </row>
    <row r="1250" spans="1:7" ht="15.75" x14ac:dyDescent="0.25">
      <c r="A1250" s="79" t="s">
        <v>2312</v>
      </c>
      <c r="B1250" s="79" t="s">
        <v>5795</v>
      </c>
      <c r="C1250" s="80" t="s">
        <v>2313</v>
      </c>
      <c r="D1250" s="80" t="s">
        <v>221</v>
      </c>
      <c r="E1250" s="124">
        <v>39291</v>
      </c>
      <c r="F1250" s="105"/>
      <c r="G1250" s="80" t="s">
        <v>59</v>
      </c>
    </row>
    <row r="1251" spans="1:7" ht="15.75" x14ac:dyDescent="0.25">
      <c r="A1251" s="79" t="s">
        <v>1958</v>
      </c>
      <c r="B1251" s="79" t="s">
        <v>6091</v>
      </c>
      <c r="C1251" s="80" t="s">
        <v>588</v>
      </c>
      <c r="D1251" s="80" t="s">
        <v>501</v>
      </c>
      <c r="E1251" s="83">
        <v>39286</v>
      </c>
      <c r="F1251" s="105"/>
      <c r="G1251" s="80" t="s">
        <v>59</v>
      </c>
    </row>
    <row r="1252" spans="1:7" ht="15.75" x14ac:dyDescent="0.25">
      <c r="A1252" s="79" t="s">
        <v>6685</v>
      </c>
      <c r="B1252" s="79" t="s">
        <v>6686</v>
      </c>
      <c r="C1252" s="80" t="s">
        <v>6687</v>
      </c>
      <c r="D1252" s="80" t="s">
        <v>6688</v>
      </c>
      <c r="E1252" s="83">
        <v>39261</v>
      </c>
      <c r="F1252" s="105"/>
      <c r="G1252" s="80" t="s">
        <v>14</v>
      </c>
    </row>
    <row r="1253" spans="1:7" ht="15.75" x14ac:dyDescent="0.25">
      <c r="A1253" s="86" t="s">
        <v>1825</v>
      </c>
      <c r="B1253" s="86" t="s">
        <v>6606</v>
      </c>
      <c r="C1253" s="76" t="s">
        <v>588</v>
      </c>
      <c r="D1253" s="76" t="s">
        <v>1050</v>
      </c>
      <c r="E1253" s="125">
        <v>39200</v>
      </c>
      <c r="F1253" s="104"/>
      <c r="G1253" s="76" t="s">
        <v>59</v>
      </c>
    </row>
    <row r="1254" spans="1:7" ht="15.75" x14ac:dyDescent="0.25">
      <c r="A1254" s="79" t="s">
        <v>209</v>
      </c>
      <c r="B1254" s="79" t="s">
        <v>6663</v>
      </c>
      <c r="C1254" s="80" t="s">
        <v>588</v>
      </c>
      <c r="D1254" s="80" t="s">
        <v>2582</v>
      </c>
      <c r="E1254" s="124">
        <v>39174</v>
      </c>
      <c r="F1254" s="105"/>
      <c r="G1254" s="80" t="s">
        <v>59</v>
      </c>
    </row>
    <row r="1255" spans="1:7" ht="15.75" x14ac:dyDescent="0.25">
      <c r="A1255" s="79" t="s">
        <v>2239</v>
      </c>
      <c r="B1255" s="79" t="s">
        <v>6664</v>
      </c>
      <c r="C1255" s="80" t="s">
        <v>588</v>
      </c>
      <c r="D1255" s="80" t="s">
        <v>916</v>
      </c>
      <c r="E1255" s="83">
        <v>39157</v>
      </c>
      <c r="F1255" s="105"/>
      <c r="G1255" s="80" t="s">
        <v>59</v>
      </c>
    </row>
    <row r="1256" spans="1:7" ht="15.75" x14ac:dyDescent="0.25">
      <c r="A1256" s="79" t="s">
        <v>5257</v>
      </c>
      <c r="B1256" s="79" t="s">
        <v>6066</v>
      </c>
      <c r="C1256" s="80" t="s">
        <v>588</v>
      </c>
      <c r="D1256" s="80" t="s">
        <v>6899</v>
      </c>
      <c r="E1256" s="124">
        <v>39150</v>
      </c>
      <c r="F1256" s="105"/>
      <c r="G1256" s="80" t="s">
        <v>59</v>
      </c>
    </row>
    <row r="1257" spans="1:7" ht="15.75" x14ac:dyDescent="0.25">
      <c r="A1257" s="79" t="s">
        <v>86</v>
      </c>
      <c r="B1257" s="79" t="s">
        <v>6693</v>
      </c>
      <c r="C1257" s="80" t="s">
        <v>6694</v>
      </c>
      <c r="D1257" s="80" t="s">
        <v>789</v>
      </c>
      <c r="E1257" s="124">
        <v>39141.449999999997</v>
      </c>
      <c r="F1257" s="105"/>
      <c r="G1257" s="80" t="s">
        <v>14</v>
      </c>
    </row>
    <row r="1258" spans="1:7" ht="15.75" x14ac:dyDescent="0.25">
      <c r="A1258" s="79" t="s">
        <v>4120</v>
      </c>
      <c r="B1258" s="79" t="s">
        <v>5991</v>
      </c>
      <c r="C1258" s="80" t="s">
        <v>588</v>
      </c>
      <c r="D1258" s="80" t="s">
        <v>211</v>
      </c>
      <c r="E1258" s="124">
        <v>39115</v>
      </c>
      <c r="F1258" s="105"/>
      <c r="G1258" s="80" t="s">
        <v>59</v>
      </c>
    </row>
    <row r="1259" spans="1:7" ht="15.75" x14ac:dyDescent="0.25">
      <c r="A1259" s="86" t="s">
        <v>209</v>
      </c>
      <c r="B1259" s="86" t="s">
        <v>6697</v>
      </c>
      <c r="C1259" s="76" t="s">
        <v>6698</v>
      </c>
      <c r="D1259" s="76" t="s">
        <v>570</v>
      </c>
      <c r="E1259" s="129">
        <v>39053</v>
      </c>
      <c r="F1259" s="104"/>
      <c r="G1259" s="76" t="s">
        <v>14</v>
      </c>
    </row>
    <row r="1260" spans="1:7" ht="15.75" x14ac:dyDescent="0.25">
      <c r="A1260" s="79" t="s">
        <v>2876</v>
      </c>
      <c r="B1260" s="79" t="s">
        <v>6662</v>
      </c>
      <c r="C1260" s="80" t="s">
        <v>588</v>
      </c>
      <c r="D1260" s="80" t="s">
        <v>625</v>
      </c>
      <c r="E1260" s="83">
        <v>39038</v>
      </c>
      <c r="F1260" s="105"/>
      <c r="G1260" s="80" t="s">
        <v>59</v>
      </c>
    </row>
    <row r="1261" spans="1:7" ht="15.75" x14ac:dyDescent="0.25">
      <c r="A1261" s="79" t="s">
        <v>2098</v>
      </c>
      <c r="B1261" s="79" t="s">
        <v>6088</v>
      </c>
      <c r="C1261" s="80" t="s">
        <v>7296</v>
      </c>
      <c r="D1261" s="80" t="s">
        <v>1326</v>
      </c>
      <c r="E1261" s="124">
        <v>39022.69</v>
      </c>
      <c r="F1261" s="105"/>
      <c r="G1261" s="80" t="s">
        <v>14</v>
      </c>
    </row>
    <row r="1262" spans="1:7" ht="15.75" x14ac:dyDescent="0.25">
      <c r="A1262" s="79" t="s">
        <v>7297</v>
      </c>
      <c r="B1262" s="79" t="s">
        <v>6024</v>
      </c>
      <c r="C1262" s="80" t="s">
        <v>7298</v>
      </c>
      <c r="D1262" s="80" t="s">
        <v>1702</v>
      </c>
      <c r="E1262" s="83">
        <v>39013.56</v>
      </c>
      <c r="F1262" s="105"/>
      <c r="G1262" s="80" t="s">
        <v>59</v>
      </c>
    </row>
    <row r="1263" spans="1:7" ht="15.75" x14ac:dyDescent="0.25">
      <c r="A1263" s="79" t="s">
        <v>6682</v>
      </c>
      <c r="B1263" s="79" t="s">
        <v>6683</v>
      </c>
      <c r="C1263" s="80" t="s">
        <v>588</v>
      </c>
      <c r="D1263" s="80" t="s">
        <v>916</v>
      </c>
      <c r="E1263" s="83">
        <v>39000</v>
      </c>
      <c r="F1263" s="105"/>
      <c r="G1263" s="80" t="s">
        <v>59</v>
      </c>
    </row>
    <row r="1264" spans="1:7" ht="15.75" x14ac:dyDescent="0.25">
      <c r="A1264" s="79" t="s">
        <v>7299</v>
      </c>
      <c r="B1264" s="79" t="s">
        <v>7300</v>
      </c>
      <c r="C1264" s="80" t="s">
        <v>588</v>
      </c>
      <c r="D1264" s="80" t="s">
        <v>514</v>
      </c>
      <c r="E1264" s="124">
        <v>39000</v>
      </c>
      <c r="F1264" s="105"/>
      <c r="G1264" s="80" t="s">
        <v>59</v>
      </c>
    </row>
    <row r="1265" spans="1:7" ht="15.75" x14ac:dyDescent="0.25">
      <c r="A1265" s="79" t="s">
        <v>2949</v>
      </c>
      <c r="B1265" s="79" t="s">
        <v>5564</v>
      </c>
      <c r="C1265" s="80" t="s">
        <v>2950</v>
      </c>
      <c r="D1265" s="80" t="s">
        <v>5365</v>
      </c>
      <c r="E1265" s="83">
        <v>39000</v>
      </c>
      <c r="F1265" s="105"/>
      <c r="G1265" s="80" t="s">
        <v>14</v>
      </c>
    </row>
    <row r="1266" spans="1:7" ht="15.75" x14ac:dyDescent="0.25">
      <c r="A1266" s="79" t="s">
        <v>2458</v>
      </c>
      <c r="B1266" s="79" t="s">
        <v>307</v>
      </c>
      <c r="C1266" s="80" t="s">
        <v>588</v>
      </c>
      <c r="D1266" s="80" t="s">
        <v>6899</v>
      </c>
      <c r="E1266" s="83">
        <v>39000</v>
      </c>
      <c r="F1266" s="105"/>
      <c r="G1266" s="80" t="s">
        <v>59</v>
      </c>
    </row>
    <row r="1267" spans="1:7" ht="15.75" x14ac:dyDescent="0.25">
      <c r="A1267" s="86" t="s">
        <v>4442</v>
      </c>
      <c r="B1267" s="86" t="s">
        <v>6700</v>
      </c>
      <c r="C1267" s="76" t="s">
        <v>2859</v>
      </c>
      <c r="D1267" s="76" t="s">
        <v>570</v>
      </c>
      <c r="E1267" s="129">
        <v>39000</v>
      </c>
      <c r="F1267" s="104"/>
      <c r="G1267" s="76" t="s">
        <v>14</v>
      </c>
    </row>
    <row r="1268" spans="1:7" ht="15.75" x14ac:dyDescent="0.25">
      <c r="A1268" s="79" t="s">
        <v>2332</v>
      </c>
      <c r="B1268" s="79" t="s">
        <v>6702</v>
      </c>
      <c r="C1268" s="80" t="s">
        <v>4148</v>
      </c>
      <c r="D1268" s="80" t="s">
        <v>2059</v>
      </c>
      <c r="E1268" s="124">
        <v>39000</v>
      </c>
      <c r="F1268" s="105"/>
      <c r="G1268" s="80" t="s">
        <v>14</v>
      </c>
    </row>
    <row r="1269" spans="1:7" ht="15.75" x14ac:dyDescent="0.25">
      <c r="A1269" s="79" t="s">
        <v>4473</v>
      </c>
      <c r="B1269" s="79" t="s">
        <v>6647</v>
      </c>
      <c r="C1269" s="80" t="s">
        <v>4474</v>
      </c>
      <c r="D1269" s="80" t="s">
        <v>120</v>
      </c>
      <c r="E1269" s="83">
        <v>39000</v>
      </c>
      <c r="F1269" s="105"/>
      <c r="G1269" s="80" t="s">
        <v>14</v>
      </c>
    </row>
    <row r="1270" spans="1:7" ht="15.75" x14ac:dyDescent="0.25">
      <c r="A1270" s="79" t="s">
        <v>4119</v>
      </c>
      <c r="B1270" s="79" t="s">
        <v>6665</v>
      </c>
      <c r="C1270" s="80" t="s">
        <v>588</v>
      </c>
      <c r="D1270" s="80" t="s">
        <v>6899</v>
      </c>
      <c r="E1270" s="124">
        <v>38940</v>
      </c>
      <c r="F1270" s="130">
        <v>1200</v>
      </c>
      <c r="G1270" s="80" t="s">
        <v>59</v>
      </c>
    </row>
    <row r="1271" spans="1:7" ht="15.75" x14ac:dyDescent="0.25">
      <c r="A1271" s="79" t="s">
        <v>1125</v>
      </c>
      <c r="B1271" s="79" t="s">
        <v>6703</v>
      </c>
      <c r="C1271" s="80" t="s">
        <v>2272</v>
      </c>
      <c r="D1271" s="80" t="s">
        <v>5365</v>
      </c>
      <c r="E1271" s="83">
        <v>38928.300000000003</v>
      </c>
      <c r="F1271" s="105"/>
      <c r="G1271" s="80" t="s">
        <v>14</v>
      </c>
    </row>
    <row r="1272" spans="1:7" ht="15.75" x14ac:dyDescent="0.25">
      <c r="A1272" s="79" t="s">
        <v>1890</v>
      </c>
      <c r="B1272" s="79" t="s">
        <v>7301</v>
      </c>
      <c r="C1272" s="80" t="s">
        <v>7302</v>
      </c>
      <c r="D1272" s="80" t="s">
        <v>137</v>
      </c>
      <c r="E1272" s="124">
        <v>38859</v>
      </c>
      <c r="F1272" s="105"/>
      <c r="G1272" s="80" t="s">
        <v>14</v>
      </c>
    </row>
    <row r="1273" spans="1:7" ht="15.75" x14ac:dyDescent="0.25">
      <c r="A1273" s="79" t="s">
        <v>7303</v>
      </c>
      <c r="B1273" s="79" t="s">
        <v>5725</v>
      </c>
      <c r="C1273" s="80" t="s">
        <v>2394</v>
      </c>
      <c r="D1273" s="80" t="s">
        <v>5365</v>
      </c>
      <c r="E1273" s="83">
        <v>38819.69</v>
      </c>
      <c r="F1273" s="105"/>
      <c r="G1273" s="80" t="s">
        <v>14</v>
      </c>
    </row>
    <row r="1274" spans="1:7" ht="15.75" x14ac:dyDescent="0.25">
      <c r="A1274" s="79" t="s">
        <v>2169</v>
      </c>
      <c r="B1274" s="79" t="s">
        <v>7090</v>
      </c>
      <c r="C1274" s="80" t="s">
        <v>588</v>
      </c>
      <c r="D1274" s="80" t="s">
        <v>1322</v>
      </c>
      <c r="E1274" s="83">
        <v>38762</v>
      </c>
      <c r="F1274" s="105"/>
      <c r="G1274" s="80" t="s">
        <v>59</v>
      </c>
    </row>
    <row r="1275" spans="1:7" ht="15.75" x14ac:dyDescent="0.25">
      <c r="A1275" s="79" t="s">
        <v>2167</v>
      </c>
      <c r="B1275" s="79" t="s">
        <v>6238</v>
      </c>
      <c r="C1275" s="80" t="s">
        <v>588</v>
      </c>
      <c r="D1275" s="80" t="s">
        <v>603</v>
      </c>
      <c r="E1275" s="83">
        <v>38704</v>
      </c>
      <c r="F1275" s="105"/>
      <c r="G1275" s="80" t="s">
        <v>59</v>
      </c>
    </row>
    <row r="1276" spans="1:7" ht="15.75" x14ac:dyDescent="0.25">
      <c r="A1276" s="79" t="s">
        <v>6707</v>
      </c>
      <c r="B1276" s="79" t="s">
        <v>6708</v>
      </c>
      <c r="C1276" s="80" t="s">
        <v>2534</v>
      </c>
      <c r="D1276" s="80" t="s">
        <v>570</v>
      </c>
      <c r="E1276" s="124">
        <v>38681.65</v>
      </c>
      <c r="F1276" s="105"/>
      <c r="G1276" s="80" t="s">
        <v>14</v>
      </c>
    </row>
    <row r="1277" spans="1:7" ht="15.75" x14ac:dyDescent="0.25">
      <c r="A1277" s="79" t="s">
        <v>3790</v>
      </c>
      <c r="B1277" s="79" t="s">
        <v>6691</v>
      </c>
      <c r="C1277" s="80" t="s">
        <v>588</v>
      </c>
      <c r="D1277" s="80" t="s">
        <v>916</v>
      </c>
      <c r="E1277" s="124">
        <v>38613</v>
      </c>
      <c r="F1277" s="105"/>
      <c r="G1277" s="80" t="s">
        <v>59</v>
      </c>
    </row>
    <row r="1278" spans="1:7" ht="15.75" x14ac:dyDescent="0.25">
      <c r="A1278" s="79" t="s">
        <v>2951</v>
      </c>
      <c r="B1278" s="79" t="s">
        <v>6718</v>
      </c>
      <c r="C1278" s="80" t="s">
        <v>2952</v>
      </c>
      <c r="D1278" s="80" t="s">
        <v>137</v>
      </c>
      <c r="E1278" s="124">
        <v>38538.54</v>
      </c>
      <c r="F1278" s="105"/>
      <c r="G1278" s="80" t="s">
        <v>14</v>
      </c>
    </row>
    <row r="1279" spans="1:7" ht="15.75" x14ac:dyDescent="0.25">
      <c r="A1279" s="79" t="s">
        <v>4485</v>
      </c>
      <c r="B1279" s="79" t="s">
        <v>6695</v>
      </c>
      <c r="C1279" s="80" t="s">
        <v>588</v>
      </c>
      <c r="D1279" s="80" t="s">
        <v>916</v>
      </c>
      <c r="E1279" s="83">
        <v>38505</v>
      </c>
      <c r="F1279" s="105"/>
      <c r="G1279" s="80" t="s">
        <v>59</v>
      </c>
    </row>
    <row r="1280" spans="1:7" ht="15.75" x14ac:dyDescent="0.25">
      <c r="A1280" s="79" t="s">
        <v>2502</v>
      </c>
      <c r="B1280" s="79" t="s">
        <v>6690</v>
      </c>
      <c r="C1280" s="80" t="s">
        <v>588</v>
      </c>
      <c r="D1280" s="80" t="s">
        <v>6899</v>
      </c>
      <c r="E1280" s="124">
        <v>38500</v>
      </c>
      <c r="F1280" s="105"/>
      <c r="G1280" s="80" t="s">
        <v>59</v>
      </c>
    </row>
    <row r="1281" spans="1:7" ht="15.75" x14ac:dyDescent="0.25">
      <c r="A1281" s="79" t="s">
        <v>5261</v>
      </c>
      <c r="B1281" s="79" t="s">
        <v>5918</v>
      </c>
      <c r="C1281" s="80" t="s">
        <v>7304</v>
      </c>
      <c r="D1281" s="80" t="s">
        <v>570</v>
      </c>
      <c r="E1281" s="124">
        <v>38500</v>
      </c>
      <c r="F1281" s="105"/>
      <c r="G1281" s="80" t="s">
        <v>14</v>
      </c>
    </row>
    <row r="1282" spans="1:7" ht="15.75" x14ac:dyDescent="0.25">
      <c r="A1282" s="79" t="s">
        <v>2339</v>
      </c>
      <c r="B1282" s="79" t="s">
        <v>5776</v>
      </c>
      <c r="C1282" s="80" t="s">
        <v>588</v>
      </c>
      <c r="D1282" s="80" t="s">
        <v>2340</v>
      </c>
      <c r="E1282" s="124">
        <v>38433</v>
      </c>
      <c r="F1282" s="105"/>
      <c r="G1282" s="80" t="s">
        <v>59</v>
      </c>
    </row>
    <row r="1283" spans="1:7" ht="15.75" x14ac:dyDescent="0.25">
      <c r="A1283" s="79" t="s">
        <v>989</v>
      </c>
      <c r="B1283" s="79" t="s">
        <v>6692</v>
      </c>
      <c r="C1283" s="80" t="s">
        <v>588</v>
      </c>
      <c r="D1283" s="80" t="s">
        <v>6899</v>
      </c>
      <c r="E1283" s="83">
        <v>38420</v>
      </c>
      <c r="F1283" s="105"/>
      <c r="G1283" s="80" t="s">
        <v>59</v>
      </c>
    </row>
    <row r="1284" spans="1:7" ht="15.75" x14ac:dyDescent="0.25">
      <c r="A1284" s="79" t="s">
        <v>4128</v>
      </c>
      <c r="B1284" s="79" t="s">
        <v>6704</v>
      </c>
      <c r="C1284" s="80" t="s">
        <v>782</v>
      </c>
      <c r="D1284" s="80" t="s">
        <v>508</v>
      </c>
      <c r="E1284" s="124">
        <v>38271</v>
      </c>
      <c r="F1284" s="105"/>
      <c r="G1284" s="80" t="s">
        <v>59</v>
      </c>
    </row>
    <row r="1285" spans="1:7" ht="15.75" x14ac:dyDescent="0.25">
      <c r="A1285" s="79" t="s">
        <v>1944</v>
      </c>
      <c r="B1285" s="79" t="s">
        <v>7305</v>
      </c>
      <c r="C1285" s="80" t="s">
        <v>782</v>
      </c>
      <c r="D1285" s="80" t="s">
        <v>527</v>
      </c>
      <c r="E1285" s="83">
        <v>38200</v>
      </c>
      <c r="F1285" s="105"/>
      <c r="G1285" s="80" t="s">
        <v>59</v>
      </c>
    </row>
    <row r="1286" spans="1:7" ht="15.75" x14ac:dyDescent="0.25">
      <c r="A1286" s="79" t="s">
        <v>6721</v>
      </c>
      <c r="B1286" s="79" t="s">
        <v>6722</v>
      </c>
      <c r="C1286" s="80" t="s">
        <v>359</v>
      </c>
      <c r="D1286" s="80" t="s">
        <v>5365</v>
      </c>
      <c r="E1286" s="83">
        <v>38159.94</v>
      </c>
      <c r="F1286" s="105"/>
      <c r="G1286" s="80" t="s">
        <v>14</v>
      </c>
    </row>
    <row r="1287" spans="1:7" ht="15.75" x14ac:dyDescent="0.25">
      <c r="A1287" s="79" t="s">
        <v>6712</v>
      </c>
      <c r="B1287" s="79" t="s">
        <v>6713</v>
      </c>
      <c r="C1287" s="80" t="s">
        <v>588</v>
      </c>
      <c r="D1287" s="80" t="s">
        <v>916</v>
      </c>
      <c r="E1287" s="124">
        <v>38009</v>
      </c>
      <c r="F1287" s="105"/>
      <c r="G1287" s="80" t="s">
        <v>59</v>
      </c>
    </row>
    <row r="1288" spans="1:7" ht="15.75" x14ac:dyDescent="0.25">
      <c r="A1288" s="79" t="s">
        <v>3986</v>
      </c>
      <c r="B1288" s="79" t="s">
        <v>7306</v>
      </c>
      <c r="C1288" s="80" t="s">
        <v>588</v>
      </c>
      <c r="D1288" s="80" t="s">
        <v>2582</v>
      </c>
      <c r="E1288" s="124">
        <v>38000</v>
      </c>
      <c r="F1288" s="105"/>
      <c r="G1288" s="80" t="s">
        <v>59</v>
      </c>
    </row>
    <row r="1289" spans="1:7" ht="15.75" x14ac:dyDescent="0.25">
      <c r="A1289" s="79" t="s">
        <v>4491</v>
      </c>
      <c r="B1289" s="79" t="s">
        <v>6714</v>
      </c>
      <c r="C1289" s="80" t="s">
        <v>588</v>
      </c>
      <c r="D1289" s="80" t="s">
        <v>2582</v>
      </c>
      <c r="E1289" s="124">
        <v>38000</v>
      </c>
      <c r="F1289" s="105"/>
      <c r="G1289" s="80" t="s">
        <v>59</v>
      </c>
    </row>
    <row r="1290" spans="1:7" ht="15.75" x14ac:dyDescent="0.25">
      <c r="A1290" s="79" t="s">
        <v>6715</v>
      </c>
      <c r="B1290" s="79" t="s">
        <v>7307</v>
      </c>
      <c r="C1290" s="80" t="s">
        <v>588</v>
      </c>
      <c r="D1290" s="80" t="s">
        <v>508</v>
      </c>
      <c r="E1290" s="83">
        <v>38000</v>
      </c>
      <c r="F1290" s="105"/>
      <c r="G1290" s="80" t="s">
        <v>59</v>
      </c>
    </row>
    <row r="1291" spans="1:7" ht="15.75" x14ac:dyDescent="0.25">
      <c r="A1291" s="79" t="s">
        <v>6738</v>
      </c>
      <c r="B1291" s="79" t="s">
        <v>6739</v>
      </c>
      <c r="C1291" s="80" t="s">
        <v>588</v>
      </c>
      <c r="D1291" s="80" t="s">
        <v>189</v>
      </c>
      <c r="E1291" s="124">
        <v>38000</v>
      </c>
      <c r="F1291" s="105"/>
      <c r="G1291" s="80" t="s">
        <v>59</v>
      </c>
    </row>
    <row r="1292" spans="1:7" ht="15.75" x14ac:dyDescent="0.25">
      <c r="A1292" s="79" t="s">
        <v>7308</v>
      </c>
      <c r="B1292" s="79" t="s">
        <v>6580</v>
      </c>
      <c r="C1292" s="80" t="s">
        <v>588</v>
      </c>
      <c r="D1292" s="80" t="s">
        <v>189</v>
      </c>
      <c r="E1292" s="83">
        <v>38000</v>
      </c>
      <c r="F1292" s="105"/>
      <c r="G1292" s="80" t="s">
        <v>59</v>
      </c>
    </row>
    <row r="1293" spans="1:7" ht="15.75" x14ac:dyDescent="0.25">
      <c r="A1293" s="86" t="s">
        <v>313</v>
      </c>
      <c r="B1293" s="86" t="s">
        <v>2024</v>
      </c>
      <c r="C1293" s="76" t="s">
        <v>2491</v>
      </c>
      <c r="D1293" s="76" t="s">
        <v>7051</v>
      </c>
      <c r="E1293" s="129">
        <v>37886.910000000003</v>
      </c>
      <c r="F1293" s="104"/>
      <c r="G1293" s="76" t="s">
        <v>14</v>
      </c>
    </row>
    <row r="1294" spans="1:7" ht="15.75" x14ac:dyDescent="0.25">
      <c r="A1294" s="79" t="s">
        <v>1237</v>
      </c>
      <c r="B1294" s="79" t="s">
        <v>6720</v>
      </c>
      <c r="C1294" s="80" t="s">
        <v>588</v>
      </c>
      <c r="D1294" s="80" t="s">
        <v>916</v>
      </c>
      <c r="E1294" s="124">
        <v>37853</v>
      </c>
      <c r="F1294" s="105"/>
      <c r="G1294" s="80" t="s">
        <v>59</v>
      </c>
    </row>
    <row r="1295" spans="1:7" ht="15.75" x14ac:dyDescent="0.25">
      <c r="A1295" s="79" t="s">
        <v>1411</v>
      </c>
      <c r="B1295" s="79" t="s">
        <v>6725</v>
      </c>
      <c r="C1295" s="80" t="s">
        <v>588</v>
      </c>
      <c r="D1295" s="80" t="s">
        <v>490</v>
      </c>
      <c r="E1295" s="124">
        <v>37781</v>
      </c>
      <c r="F1295" s="105"/>
      <c r="G1295" s="80" t="s">
        <v>59</v>
      </c>
    </row>
    <row r="1296" spans="1:7" ht="15.75" x14ac:dyDescent="0.25">
      <c r="A1296" s="79" t="s">
        <v>2395</v>
      </c>
      <c r="B1296" s="79" t="s">
        <v>6728</v>
      </c>
      <c r="C1296" s="80" t="s">
        <v>2396</v>
      </c>
      <c r="D1296" s="80" t="s">
        <v>5365</v>
      </c>
      <c r="E1296" s="124">
        <v>37680.86</v>
      </c>
      <c r="F1296" s="105"/>
      <c r="G1296" s="80" t="s">
        <v>14</v>
      </c>
    </row>
    <row r="1297" spans="1:7" ht="15.75" x14ac:dyDescent="0.25">
      <c r="A1297" s="79" t="s">
        <v>7309</v>
      </c>
      <c r="B1297" s="79" t="s">
        <v>7310</v>
      </c>
      <c r="C1297" s="80" t="s">
        <v>588</v>
      </c>
      <c r="D1297" s="80" t="s">
        <v>6945</v>
      </c>
      <c r="E1297" s="83">
        <v>37635</v>
      </c>
      <c r="F1297" s="105"/>
      <c r="G1297" s="80" t="s">
        <v>59</v>
      </c>
    </row>
    <row r="1298" spans="1:7" ht="15.75" x14ac:dyDescent="0.25">
      <c r="A1298" s="79" t="s">
        <v>6754</v>
      </c>
      <c r="B1298" s="79" t="s">
        <v>5824</v>
      </c>
      <c r="C1298" s="80" t="s">
        <v>6755</v>
      </c>
      <c r="D1298" s="80" t="s">
        <v>505</v>
      </c>
      <c r="E1298" s="124">
        <v>37613</v>
      </c>
      <c r="F1298" s="105"/>
      <c r="G1298" s="80" t="s">
        <v>14</v>
      </c>
    </row>
    <row r="1299" spans="1:7" ht="15.75" x14ac:dyDescent="0.25">
      <c r="A1299" s="79" t="s">
        <v>6743</v>
      </c>
      <c r="B1299" s="79" t="s">
        <v>6744</v>
      </c>
      <c r="C1299" s="80" t="s">
        <v>6745</v>
      </c>
      <c r="D1299" s="80" t="s">
        <v>706</v>
      </c>
      <c r="E1299" s="83">
        <v>37531.660000000003</v>
      </c>
      <c r="F1299" s="105"/>
      <c r="G1299" s="80" t="s">
        <v>14</v>
      </c>
    </row>
    <row r="1300" spans="1:7" ht="15.75" x14ac:dyDescent="0.25">
      <c r="A1300" s="79" t="s">
        <v>7311</v>
      </c>
      <c r="B1300" s="79" t="s">
        <v>6375</v>
      </c>
      <c r="C1300" s="80" t="s">
        <v>6745</v>
      </c>
      <c r="D1300" s="80" t="s">
        <v>706</v>
      </c>
      <c r="E1300" s="124">
        <v>37531.660000000003</v>
      </c>
      <c r="F1300" s="105"/>
      <c r="G1300" s="80" t="s">
        <v>14</v>
      </c>
    </row>
    <row r="1301" spans="1:7" ht="15.75" x14ac:dyDescent="0.25">
      <c r="A1301" s="79" t="s">
        <v>7312</v>
      </c>
      <c r="B1301" s="79" t="s">
        <v>7313</v>
      </c>
      <c r="C1301" s="80" t="s">
        <v>7314</v>
      </c>
      <c r="D1301" s="80" t="s">
        <v>1272</v>
      </c>
      <c r="E1301" s="124">
        <v>37519.480000000003</v>
      </c>
      <c r="F1301" s="105"/>
      <c r="G1301" s="80" t="s">
        <v>14</v>
      </c>
    </row>
    <row r="1302" spans="1:7" ht="15.75" x14ac:dyDescent="0.25">
      <c r="A1302" s="79" t="s">
        <v>6758</v>
      </c>
      <c r="B1302" s="79" t="s">
        <v>6759</v>
      </c>
      <c r="C1302" s="80" t="s">
        <v>588</v>
      </c>
      <c r="D1302" s="80" t="s">
        <v>1322</v>
      </c>
      <c r="E1302" s="124">
        <v>37500</v>
      </c>
      <c r="F1302" s="105"/>
      <c r="G1302" s="80" t="s">
        <v>59</v>
      </c>
    </row>
    <row r="1303" spans="1:7" ht="15.75" x14ac:dyDescent="0.25">
      <c r="A1303" s="79" t="s">
        <v>7315</v>
      </c>
      <c r="B1303" s="79" t="s">
        <v>7316</v>
      </c>
      <c r="C1303" s="80" t="s">
        <v>588</v>
      </c>
      <c r="D1303" s="80" t="s">
        <v>916</v>
      </c>
      <c r="E1303" s="124">
        <v>37500</v>
      </c>
      <c r="F1303" s="105"/>
      <c r="G1303" s="80" t="s">
        <v>59</v>
      </c>
    </row>
    <row r="1304" spans="1:7" ht="15.75" x14ac:dyDescent="0.25">
      <c r="A1304" s="79" t="s">
        <v>2335</v>
      </c>
      <c r="B1304" s="79" t="s">
        <v>6724</v>
      </c>
      <c r="C1304" s="80" t="s">
        <v>588</v>
      </c>
      <c r="D1304" s="80" t="s">
        <v>916</v>
      </c>
      <c r="E1304" s="83">
        <v>37500</v>
      </c>
      <c r="F1304" s="105"/>
      <c r="G1304" s="80" t="s">
        <v>59</v>
      </c>
    </row>
    <row r="1305" spans="1:7" ht="15.75" x14ac:dyDescent="0.25">
      <c r="A1305" s="79" t="s">
        <v>6748</v>
      </c>
      <c r="B1305" s="79" t="s">
        <v>6749</v>
      </c>
      <c r="C1305" s="80" t="s">
        <v>7317</v>
      </c>
      <c r="D1305" s="80" t="s">
        <v>7318</v>
      </c>
      <c r="E1305" s="124">
        <v>37500</v>
      </c>
      <c r="F1305" s="105"/>
      <c r="G1305" s="80" t="s">
        <v>14</v>
      </c>
    </row>
    <row r="1306" spans="1:7" ht="15.75" x14ac:dyDescent="0.25">
      <c r="A1306" s="79" t="s">
        <v>597</v>
      </c>
      <c r="B1306" s="79" t="s">
        <v>6740</v>
      </c>
      <c r="C1306" s="80" t="s">
        <v>588</v>
      </c>
      <c r="D1306" s="80" t="s">
        <v>261</v>
      </c>
      <c r="E1306" s="83">
        <v>37500</v>
      </c>
      <c r="F1306" s="105"/>
      <c r="G1306" s="80" t="s">
        <v>59</v>
      </c>
    </row>
    <row r="1307" spans="1:7" ht="15.75" x14ac:dyDescent="0.25">
      <c r="A1307" s="79" t="s">
        <v>1562</v>
      </c>
      <c r="B1307" s="79" t="s">
        <v>6750</v>
      </c>
      <c r="C1307" s="80" t="s">
        <v>2893</v>
      </c>
      <c r="D1307" s="80" t="s">
        <v>6255</v>
      </c>
      <c r="E1307" s="124">
        <v>37498.160000000003</v>
      </c>
      <c r="F1307" s="105"/>
      <c r="G1307" s="80" t="s">
        <v>14</v>
      </c>
    </row>
    <row r="1308" spans="1:7" ht="15.75" x14ac:dyDescent="0.25">
      <c r="A1308" s="79" t="s">
        <v>2963</v>
      </c>
      <c r="B1308" s="79" t="s">
        <v>893</v>
      </c>
      <c r="C1308" s="80" t="s">
        <v>2964</v>
      </c>
      <c r="D1308" s="80" t="s">
        <v>5566</v>
      </c>
      <c r="E1308" s="83">
        <v>37494.1</v>
      </c>
      <c r="F1308" s="105"/>
      <c r="G1308" s="80" t="s">
        <v>14</v>
      </c>
    </row>
    <row r="1309" spans="1:7" ht="15.75" x14ac:dyDescent="0.25">
      <c r="A1309" s="79" t="s">
        <v>209</v>
      </c>
      <c r="B1309" s="79" t="s">
        <v>6726</v>
      </c>
      <c r="C1309" s="80" t="s">
        <v>588</v>
      </c>
      <c r="D1309" s="80" t="s">
        <v>508</v>
      </c>
      <c r="E1309" s="124">
        <v>37266</v>
      </c>
      <c r="F1309" s="105"/>
      <c r="G1309" s="80" t="s">
        <v>59</v>
      </c>
    </row>
    <row r="1310" spans="1:7" ht="15.75" x14ac:dyDescent="0.25">
      <c r="A1310" s="79" t="s">
        <v>2341</v>
      </c>
      <c r="B1310" s="79" t="s">
        <v>5749</v>
      </c>
      <c r="C1310" s="80" t="s">
        <v>588</v>
      </c>
      <c r="D1310" s="80" t="s">
        <v>508</v>
      </c>
      <c r="E1310" s="124">
        <v>37266</v>
      </c>
      <c r="F1310" s="105"/>
      <c r="G1310" s="80" t="s">
        <v>59</v>
      </c>
    </row>
    <row r="1311" spans="1:7" ht="15.75" x14ac:dyDescent="0.25">
      <c r="A1311" s="79" t="s">
        <v>4128</v>
      </c>
      <c r="B1311" s="79" t="s">
        <v>6727</v>
      </c>
      <c r="C1311" s="80" t="s">
        <v>588</v>
      </c>
      <c r="D1311" s="80" t="s">
        <v>508</v>
      </c>
      <c r="E1311" s="124">
        <v>37265</v>
      </c>
      <c r="F1311" s="105"/>
      <c r="G1311" s="80" t="s">
        <v>59</v>
      </c>
    </row>
    <row r="1312" spans="1:7" ht="15.75" x14ac:dyDescent="0.25">
      <c r="A1312" s="79" t="s">
        <v>1530</v>
      </c>
      <c r="B1312" s="79" t="s">
        <v>5979</v>
      </c>
      <c r="C1312" s="80" t="s">
        <v>4137</v>
      </c>
      <c r="D1312" s="80" t="s">
        <v>527</v>
      </c>
      <c r="E1312" s="83">
        <v>37206.86</v>
      </c>
      <c r="F1312" s="105"/>
      <c r="G1312" s="80" t="s">
        <v>14</v>
      </c>
    </row>
    <row r="1313" spans="1:7" ht="15.75" x14ac:dyDescent="0.25">
      <c r="A1313" s="79" t="s">
        <v>2031</v>
      </c>
      <c r="B1313" s="79" t="s">
        <v>6494</v>
      </c>
      <c r="C1313" s="80" t="s">
        <v>7319</v>
      </c>
      <c r="D1313" s="80" t="s">
        <v>116</v>
      </c>
      <c r="E1313" s="83">
        <v>37083</v>
      </c>
      <c r="F1313" s="105"/>
      <c r="G1313" s="80" t="s">
        <v>14</v>
      </c>
    </row>
    <row r="1314" spans="1:7" ht="15.75" x14ac:dyDescent="0.25">
      <c r="A1314" s="79" t="s">
        <v>5152</v>
      </c>
      <c r="B1314" s="79" t="s">
        <v>6763</v>
      </c>
      <c r="C1314" s="80" t="s">
        <v>6764</v>
      </c>
      <c r="D1314" s="80" t="s">
        <v>7051</v>
      </c>
      <c r="E1314" s="124">
        <v>37057</v>
      </c>
      <c r="F1314" s="105"/>
      <c r="G1314" s="80" t="s">
        <v>14</v>
      </c>
    </row>
    <row r="1315" spans="1:7" ht="15.75" x14ac:dyDescent="0.25">
      <c r="A1315" s="79" t="s">
        <v>6756</v>
      </c>
      <c r="B1315" s="79" t="s">
        <v>5928</v>
      </c>
      <c r="C1315" s="80" t="s">
        <v>6757</v>
      </c>
      <c r="D1315" s="80" t="s">
        <v>3880</v>
      </c>
      <c r="E1315" s="83">
        <v>37048</v>
      </c>
      <c r="F1315" s="105"/>
      <c r="G1315" s="80" t="s">
        <v>59</v>
      </c>
    </row>
    <row r="1316" spans="1:7" ht="15.75" x14ac:dyDescent="0.25">
      <c r="A1316" s="79" t="s">
        <v>2074</v>
      </c>
      <c r="B1316" s="79" t="s">
        <v>5815</v>
      </c>
      <c r="C1316" s="80" t="s">
        <v>2581</v>
      </c>
      <c r="D1316" s="80" t="s">
        <v>2582</v>
      </c>
      <c r="E1316" s="83">
        <v>37000</v>
      </c>
      <c r="F1316" s="105"/>
      <c r="G1316" s="80" t="s">
        <v>59</v>
      </c>
    </row>
    <row r="1317" spans="1:7" ht="15.75" x14ac:dyDescent="0.25">
      <c r="A1317" s="79" t="s">
        <v>2274</v>
      </c>
      <c r="B1317" s="79" t="s">
        <v>6729</v>
      </c>
      <c r="C1317" s="80" t="s">
        <v>588</v>
      </c>
      <c r="D1317" s="80" t="s">
        <v>373</v>
      </c>
      <c r="E1317" s="83">
        <v>37000</v>
      </c>
      <c r="F1317" s="105"/>
      <c r="G1317" s="80" t="s">
        <v>59</v>
      </c>
    </row>
    <row r="1318" spans="1:7" ht="15.75" x14ac:dyDescent="0.25">
      <c r="A1318" s="79" t="s">
        <v>4504</v>
      </c>
      <c r="B1318" s="79" t="s">
        <v>6741</v>
      </c>
      <c r="C1318" s="80" t="s">
        <v>588</v>
      </c>
      <c r="D1318" s="80" t="s">
        <v>385</v>
      </c>
      <c r="E1318" s="83">
        <v>37000</v>
      </c>
      <c r="F1318" s="105"/>
      <c r="G1318" s="80" t="s">
        <v>59</v>
      </c>
    </row>
    <row r="1319" spans="1:7" ht="15.75" x14ac:dyDescent="0.25">
      <c r="A1319" s="79" t="s">
        <v>3855</v>
      </c>
      <c r="B1319" s="79" t="s">
        <v>5721</v>
      </c>
      <c r="C1319" s="80" t="s">
        <v>588</v>
      </c>
      <c r="D1319" s="80" t="s">
        <v>385</v>
      </c>
      <c r="E1319" s="83">
        <v>37000</v>
      </c>
      <c r="F1319" s="105"/>
      <c r="G1319" s="80" t="s">
        <v>59</v>
      </c>
    </row>
    <row r="1320" spans="1:7" ht="15.75" x14ac:dyDescent="0.25">
      <c r="A1320" s="79" t="s">
        <v>5279</v>
      </c>
      <c r="B1320" s="79" t="s">
        <v>6742</v>
      </c>
      <c r="C1320" s="80" t="s">
        <v>588</v>
      </c>
      <c r="D1320" s="80" t="s">
        <v>385</v>
      </c>
      <c r="E1320" s="124">
        <v>37000</v>
      </c>
      <c r="F1320" s="105"/>
      <c r="G1320" s="80" t="s">
        <v>59</v>
      </c>
    </row>
    <row r="1321" spans="1:7" ht="15.75" x14ac:dyDescent="0.25">
      <c r="A1321" s="79" t="s">
        <v>6761</v>
      </c>
      <c r="B1321" s="79" t="s">
        <v>6762</v>
      </c>
      <c r="C1321" s="80" t="s">
        <v>588</v>
      </c>
      <c r="D1321" s="80" t="s">
        <v>189</v>
      </c>
      <c r="E1321" s="124">
        <v>37000</v>
      </c>
      <c r="F1321" s="105"/>
      <c r="G1321" s="80" t="s">
        <v>59</v>
      </c>
    </row>
    <row r="1322" spans="1:7" ht="15.75" x14ac:dyDescent="0.25">
      <c r="A1322" s="79" t="s">
        <v>2612</v>
      </c>
      <c r="B1322" s="79" t="s">
        <v>5755</v>
      </c>
      <c r="C1322" s="80" t="s">
        <v>2614</v>
      </c>
      <c r="D1322" s="80" t="s">
        <v>211</v>
      </c>
      <c r="E1322" s="83">
        <v>36982</v>
      </c>
      <c r="F1322" s="105"/>
      <c r="G1322" s="80" t="s">
        <v>14</v>
      </c>
    </row>
    <row r="1323" spans="1:7" ht="15.75" x14ac:dyDescent="0.25">
      <c r="A1323" s="79" t="s">
        <v>2301</v>
      </c>
      <c r="B1323" s="79" t="s">
        <v>6746</v>
      </c>
      <c r="C1323" s="80" t="s">
        <v>588</v>
      </c>
      <c r="D1323" s="80" t="s">
        <v>916</v>
      </c>
      <c r="E1323" s="83">
        <v>36981</v>
      </c>
      <c r="F1323" s="105"/>
      <c r="G1323" s="80" t="s">
        <v>59</v>
      </c>
    </row>
    <row r="1324" spans="1:7" ht="15.75" x14ac:dyDescent="0.25">
      <c r="A1324" s="79" t="s">
        <v>2335</v>
      </c>
      <c r="B1324" s="79" t="s">
        <v>7320</v>
      </c>
      <c r="C1324" s="80" t="s">
        <v>588</v>
      </c>
      <c r="D1324" s="80" t="s">
        <v>916</v>
      </c>
      <c r="E1324" s="83">
        <v>36981</v>
      </c>
      <c r="F1324" s="105"/>
      <c r="G1324" s="80" t="s">
        <v>59</v>
      </c>
    </row>
    <row r="1325" spans="1:7" ht="15.75" x14ac:dyDescent="0.25">
      <c r="A1325" s="79" t="s">
        <v>6782</v>
      </c>
      <c r="B1325" s="79" t="s">
        <v>6783</v>
      </c>
      <c r="C1325" s="80" t="s">
        <v>588</v>
      </c>
      <c r="D1325" s="80" t="s">
        <v>261</v>
      </c>
      <c r="E1325" s="83">
        <v>36900</v>
      </c>
      <c r="F1325" s="105"/>
      <c r="G1325" s="80" t="s">
        <v>59</v>
      </c>
    </row>
    <row r="1326" spans="1:7" ht="15.75" x14ac:dyDescent="0.25">
      <c r="A1326" s="79" t="s">
        <v>2880</v>
      </c>
      <c r="B1326" s="79" t="s">
        <v>2881</v>
      </c>
      <c r="C1326" s="80" t="s">
        <v>588</v>
      </c>
      <c r="D1326" s="80" t="s">
        <v>280</v>
      </c>
      <c r="E1326" s="83">
        <v>36779</v>
      </c>
      <c r="F1326" s="105"/>
      <c r="G1326" s="80" t="s">
        <v>59</v>
      </c>
    </row>
    <row r="1327" spans="1:7" ht="15.75" x14ac:dyDescent="0.25">
      <c r="A1327" s="79" t="s">
        <v>7321</v>
      </c>
      <c r="B1327" s="79" t="s">
        <v>7322</v>
      </c>
      <c r="C1327" s="80" t="s">
        <v>588</v>
      </c>
      <c r="D1327" s="80" t="s">
        <v>3880</v>
      </c>
      <c r="E1327" s="83">
        <v>36774</v>
      </c>
      <c r="F1327" s="105"/>
      <c r="G1327" s="80" t="s">
        <v>59</v>
      </c>
    </row>
    <row r="1328" spans="1:7" ht="15.75" x14ac:dyDescent="0.25">
      <c r="A1328" s="86" t="s">
        <v>3754</v>
      </c>
      <c r="B1328" s="86" t="s">
        <v>5440</v>
      </c>
      <c r="C1328" s="76" t="s">
        <v>588</v>
      </c>
      <c r="D1328" s="76" t="s">
        <v>385</v>
      </c>
      <c r="E1328" s="125">
        <v>36774</v>
      </c>
      <c r="F1328" s="104"/>
      <c r="G1328" s="76" t="s">
        <v>59</v>
      </c>
    </row>
    <row r="1329" spans="1:7" ht="15.75" x14ac:dyDescent="0.25">
      <c r="A1329" s="79" t="s">
        <v>6767</v>
      </c>
      <c r="B1329" s="79" t="s">
        <v>762</v>
      </c>
      <c r="C1329" s="80" t="s">
        <v>2534</v>
      </c>
      <c r="D1329" s="80" t="s">
        <v>7051</v>
      </c>
      <c r="E1329" s="83">
        <v>36745</v>
      </c>
      <c r="F1329" s="105"/>
      <c r="G1329" s="80" t="s">
        <v>14</v>
      </c>
    </row>
    <row r="1330" spans="1:7" ht="15.75" x14ac:dyDescent="0.25">
      <c r="A1330" s="79" t="s">
        <v>1237</v>
      </c>
      <c r="B1330" s="79" t="s">
        <v>6706</v>
      </c>
      <c r="C1330" s="80" t="s">
        <v>588</v>
      </c>
      <c r="D1330" s="80" t="s">
        <v>535</v>
      </c>
      <c r="E1330" s="124">
        <v>36700</v>
      </c>
      <c r="F1330" s="105"/>
      <c r="G1330" s="80" t="s">
        <v>59</v>
      </c>
    </row>
    <row r="1331" spans="1:7" ht="15.75" x14ac:dyDescent="0.25">
      <c r="A1331" s="79" t="s">
        <v>2130</v>
      </c>
      <c r="B1331" s="79" t="s">
        <v>1157</v>
      </c>
      <c r="C1331" s="80" t="s">
        <v>2948</v>
      </c>
      <c r="D1331" s="80" t="s">
        <v>505</v>
      </c>
      <c r="E1331" s="124">
        <v>36606</v>
      </c>
      <c r="F1331" s="105"/>
      <c r="G1331" s="80" t="s">
        <v>14</v>
      </c>
    </row>
    <row r="1332" spans="1:7" ht="15.75" x14ac:dyDescent="0.25">
      <c r="A1332" s="79" t="s">
        <v>2020</v>
      </c>
      <c r="B1332" s="79" t="s">
        <v>6730</v>
      </c>
      <c r="C1332" s="80" t="s">
        <v>782</v>
      </c>
      <c r="D1332" s="80" t="s">
        <v>514</v>
      </c>
      <c r="E1332" s="83">
        <v>36590.379999999997</v>
      </c>
      <c r="F1332" s="105"/>
      <c r="G1332" s="80" t="s">
        <v>59</v>
      </c>
    </row>
    <row r="1333" spans="1:7" ht="15.75" x14ac:dyDescent="0.25">
      <c r="A1333" s="79" t="s">
        <v>1731</v>
      </c>
      <c r="B1333" s="79" t="s">
        <v>6760</v>
      </c>
      <c r="C1333" s="80" t="s">
        <v>588</v>
      </c>
      <c r="D1333" s="80" t="s">
        <v>280</v>
      </c>
      <c r="E1333" s="124">
        <v>36581</v>
      </c>
      <c r="F1333" s="105"/>
      <c r="G1333" s="80" t="s">
        <v>59</v>
      </c>
    </row>
    <row r="1334" spans="1:7" ht="15.75" x14ac:dyDescent="0.25">
      <c r="A1334" s="79" t="s">
        <v>2642</v>
      </c>
      <c r="B1334" s="79" t="s">
        <v>6577</v>
      </c>
      <c r="C1334" s="80" t="s">
        <v>3771</v>
      </c>
      <c r="D1334" s="80" t="s">
        <v>1889</v>
      </c>
      <c r="E1334" s="124">
        <v>36572.480000000003</v>
      </c>
      <c r="F1334" s="105"/>
      <c r="G1334" s="80" t="s">
        <v>14</v>
      </c>
    </row>
    <row r="1335" spans="1:7" ht="15.75" x14ac:dyDescent="0.25">
      <c r="A1335" s="79" t="s">
        <v>1728</v>
      </c>
      <c r="B1335" s="79" t="s">
        <v>349</v>
      </c>
      <c r="C1335" s="80" t="s">
        <v>4144</v>
      </c>
      <c r="D1335" s="80" t="s">
        <v>6688</v>
      </c>
      <c r="E1335" s="83">
        <v>36540</v>
      </c>
      <c r="F1335" s="105"/>
      <c r="G1335" s="80" t="s">
        <v>14</v>
      </c>
    </row>
    <row r="1336" spans="1:7" ht="15.75" x14ac:dyDescent="0.25">
      <c r="A1336" s="79" t="s">
        <v>1844</v>
      </c>
      <c r="B1336" s="79" t="s">
        <v>151</v>
      </c>
      <c r="C1336" s="80" t="s">
        <v>4163</v>
      </c>
      <c r="D1336" s="80" t="s">
        <v>5365</v>
      </c>
      <c r="E1336" s="83">
        <v>36540</v>
      </c>
      <c r="F1336" s="105"/>
      <c r="G1336" s="80" t="s">
        <v>14</v>
      </c>
    </row>
    <row r="1337" spans="1:7" ht="15.75" x14ac:dyDescent="0.25">
      <c r="A1337" s="79" t="s">
        <v>5280</v>
      </c>
      <c r="B1337" s="79" t="s">
        <v>6557</v>
      </c>
      <c r="C1337" s="80" t="s">
        <v>588</v>
      </c>
      <c r="D1337" s="80" t="s">
        <v>5559</v>
      </c>
      <c r="E1337" s="83">
        <v>36540</v>
      </c>
      <c r="F1337" s="105"/>
      <c r="G1337" s="80" t="s">
        <v>59</v>
      </c>
    </row>
    <row r="1338" spans="1:7" ht="15.75" x14ac:dyDescent="0.25">
      <c r="A1338" s="79" t="s">
        <v>5281</v>
      </c>
      <c r="B1338" s="79" t="s">
        <v>6308</v>
      </c>
      <c r="C1338" s="80" t="s">
        <v>588</v>
      </c>
      <c r="D1338" s="80" t="s">
        <v>5559</v>
      </c>
      <c r="E1338" s="83">
        <v>36540</v>
      </c>
      <c r="F1338" s="105"/>
      <c r="G1338" s="80" t="s">
        <v>59</v>
      </c>
    </row>
    <row r="1339" spans="1:7" ht="15.75" x14ac:dyDescent="0.25">
      <c r="A1339" s="79" t="s">
        <v>4111</v>
      </c>
      <c r="B1339" s="79" t="s">
        <v>7323</v>
      </c>
      <c r="C1339" s="80" t="s">
        <v>588</v>
      </c>
      <c r="D1339" s="80" t="s">
        <v>302</v>
      </c>
      <c r="E1339" s="83">
        <v>36500</v>
      </c>
      <c r="F1339" s="105"/>
      <c r="G1339" s="80" t="s">
        <v>59</v>
      </c>
    </row>
    <row r="1340" spans="1:7" ht="15.75" x14ac:dyDescent="0.25">
      <c r="A1340" s="79" t="s">
        <v>250</v>
      </c>
      <c r="B1340" s="79" t="s">
        <v>6387</v>
      </c>
      <c r="C1340" s="80" t="s">
        <v>7324</v>
      </c>
      <c r="D1340" s="80" t="s">
        <v>6688</v>
      </c>
      <c r="E1340" s="83">
        <v>36300</v>
      </c>
      <c r="F1340" s="105"/>
      <c r="G1340" s="80" t="s">
        <v>14</v>
      </c>
    </row>
    <row r="1341" spans="1:7" ht="15.75" x14ac:dyDescent="0.25">
      <c r="A1341" s="79" t="s">
        <v>4149</v>
      </c>
      <c r="B1341" s="79" t="s">
        <v>6771</v>
      </c>
      <c r="C1341" s="80" t="s">
        <v>588</v>
      </c>
      <c r="D1341" s="80" t="s">
        <v>508</v>
      </c>
      <c r="E1341" s="83">
        <v>36032</v>
      </c>
      <c r="F1341" s="105"/>
      <c r="G1341" s="80" t="s">
        <v>59</v>
      </c>
    </row>
    <row r="1342" spans="1:7" ht="15.75" x14ac:dyDescent="0.25">
      <c r="A1342" s="79" t="s">
        <v>2483</v>
      </c>
      <c r="B1342" s="79" t="s">
        <v>6611</v>
      </c>
      <c r="C1342" s="80" t="s">
        <v>7325</v>
      </c>
      <c r="D1342" s="80" t="s">
        <v>2582</v>
      </c>
      <c r="E1342" s="83">
        <v>36000</v>
      </c>
      <c r="F1342" s="105"/>
      <c r="G1342" s="80" t="s">
        <v>14</v>
      </c>
    </row>
    <row r="1343" spans="1:7" ht="15.75" x14ac:dyDescent="0.25">
      <c r="A1343" s="79" t="s">
        <v>6775</v>
      </c>
      <c r="B1343" s="79" t="s">
        <v>6773</v>
      </c>
      <c r="C1343" s="80" t="s">
        <v>588</v>
      </c>
      <c r="D1343" s="80" t="s">
        <v>2582</v>
      </c>
      <c r="E1343" s="83">
        <v>36000</v>
      </c>
      <c r="F1343" s="105"/>
      <c r="G1343" s="80" t="s">
        <v>59</v>
      </c>
    </row>
    <row r="1344" spans="1:7" ht="15.75" x14ac:dyDescent="0.25">
      <c r="A1344" s="79" t="s">
        <v>2175</v>
      </c>
      <c r="B1344" s="79" t="s">
        <v>6776</v>
      </c>
      <c r="C1344" s="80" t="s">
        <v>588</v>
      </c>
      <c r="D1344" s="80" t="s">
        <v>221</v>
      </c>
      <c r="E1344" s="83">
        <v>36000</v>
      </c>
      <c r="F1344" s="105"/>
      <c r="G1344" s="80" t="s">
        <v>59</v>
      </c>
    </row>
    <row r="1345" spans="1:7" ht="15.75" x14ac:dyDescent="0.25">
      <c r="A1345" s="79" t="s">
        <v>2930</v>
      </c>
      <c r="B1345" s="79" t="s">
        <v>6784</v>
      </c>
      <c r="C1345" s="80" t="s">
        <v>2931</v>
      </c>
      <c r="D1345" s="80" t="s">
        <v>435</v>
      </c>
      <c r="E1345" s="83">
        <v>36000</v>
      </c>
      <c r="F1345" s="105"/>
      <c r="G1345" s="80" t="s">
        <v>14</v>
      </c>
    </row>
    <row r="1346" spans="1:7" ht="15.75" x14ac:dyDescent="0.25">
      <c r="A1346" s="79" t="s">
        <v>7326</v>
      </c>
      <c r="B1346" s="79" t="s">
        <v>6061</v>
      </c>
      <c r="C1346" s="80" t="s">
        <v>588</v>
      </c>
      <c r="D1346" s="80" t="s">
        <v>916</v>
      </c>
      <c r="E1346" s="83">
        <v>36000</v>
      </c>
      <c r="F1346" s="105"/>
      <c r="G1346" s="80" t="s">
        <v>59</v>
      </c>
    </row>
    <row r="1347" spans="1:7" ht="15.75" x14ac:dyDescent="0.25">
      <c r="A1347" s="79" t="s">
        <v>2300</v>
      </c>
      <c r="B1347" s="79" t="s">
        <v>6802</v>
      </c>
      <c r="C1347" s="80" t="s">
        <v>588</v>
      </c>
      <c r="D1347" s="80" t="s">
        <v>6899</v>
      </c>
      <c r="E1347" s="83">
        <v>36000</v>
      </c>
      <c r="F1347" s="105"/>
      <c r="G1347" s="80" t="s">
        <v>59</v>
      </c>
    </row>
    <row r="1348" spans="1:7" ht="15.75" x14ac:dyDescent="0.25">
      <c r="A1348" s="79" t="s">
        <v>6814</v>
      </c>
      <c r="B1348" s="79" t="s">
        <v>628</v>
      </c>
      <c r="C1348" s="80" t="s">
        <v>588</v>
      </c>
      <c r="D1348" s="80" t="s">
        <v>189</v>
      </c>
      <c r="E1348" s="83">
        <v>36000</v>
      </c>
      <c r="F1348" s="105"/>
      <c r="G1348" s="80" t="s">
        <v>59</v>
      </c>
    </row>
    <row r="1349" spans="1:7" ht="15.75" x14ac:dyDescent="0.25">
      <c r="A1349" s="79" t="s">
        <v>2322</v>
      </c>
      <c r="B1349" s="79" t="s">
        <v>6805</v>
      </c>
      <c r="C1349" s="80" t="s">
        <v>588</v>
      </c>
      <c r="D1349" s="80" t="s">
        <v>189</v>
      </c>
      <c r="E1349" s="124">
        <v>36000</v>
      </c>
      <c r="F1349" s="105"/>
      <c r="G1349" s="80" t="s">
        <v>59</v>
      </c>
    </row>
    <row r="1350" spans="1:7" ht="15.75" x14ac:dyDescent="0.25">
      <c r="A1350" s="79" t="s">
        <v>86</v>
      </c>
      <c r="B1350" s="79" t="s">
        <v>6778</v>
      </c>
      <c r="C1350" s="80" t="s">
        <v>7327</v>
      </c>
      <c r="D1350" s="80" t="s">
        <v>120</v>
      </c>
      <c r="E1350" s="124">
        <v>36000</v>
      </c>
      <c r="F1350" s="105"/>
      <c r="G1350" s="80" t="s">
        <v>14</v>
      </c>
    </row>
    <row r="1351" spans="1:7" ht="15.75" x14ac:dyDescent="0.25">
      <c r="A1351" s="79" t="s">
        <v>4057</v>
      </c>
      <c r="B1351" s="79" t="s">
        <v>6397</v>
      </c>
      <c r="C1351" s="80" t="s">
        <v>974</v>
      </c>
      <c r="D1351" s="80" t="s">
        <v>221</v>
      </c>
      <c r="E1351" s="83">
        <v>35710</v>
      </c>
      <c r="F1351" s="105"/>
      <c r="G1351" s="80" t="s">
        <v>14</v>
      </c>
    </row>
    <row r="1352" spans="1:7" ht="15.75" x14ac:dyDescent="0.25">
      <c r="A1352" s="79" t="s">
        <v>6794</v>
      </c>
      <c r="B1352" s="79" t="s">
        <v>6795</v>
      </c>
      <c r="C1352" s="80" t="s">
        <v>2491</v>
      </c>
      <c r="D1352" s="80" t="s">
        <v>7051</v>
      </c>
      <c r="E1352" s="124">
        <v>35709.730000000003</v>
      </c>
      <c r="F1352" s="105"/>
      <c r="G1352" s="80" t="s">
        <v>14</v>
      </c>
    </row>
    <row r="1353" spans="1:7" ht="15.75" x14ac:dyDescent="0.25">
      <c r="A1353" s="79" t="s">
        <v>250</v>
      </c>
      <c r="B1353" s="79" t="s">
        <v>6347</v>
      </c>
      <c r="C1353" s="80" t="s">
        <v>2989</v>
      </c>
      <c r="D1353" s="80" t="s">
        <v>5365</v>
      </c>
      <c r="E1353" s="83">
        <v>35709.730000000003</v>
      </c>
      <c r="F1353" s="105"/>
      <c r="G1353" s="80" t="s">
        <v>14</v>
      </c>
    </row>
    <row r="1354" spans="1:7" ht="15.75" x14ac:dyDescent="0.25">
      <c r="A1354" s="79" t="s">
        <v>5298</v>
      </c>
      <c r="B1354" s="79" t="s">
        <v>6809</v>
      </c>
      <c r="C1354" s="80" t="s">
        <v>6810</v>
      </c>
      <c r="D1354" s="80" t="s">
        <v>535</v>
      </c>
      <c r="E1354" s="83">
        <v>35595.040000000001</v>
      </c>
      <c r="F1354" s="105"/>
      <c r="G1354" s="80" t="s">
        <v>14</v>
      </c>
    </row>
    <row r="1355" spans="1:7" ht="15.75" x14ac:dyDescent="0.25">
      <c r="A1355" s="79" t="s">
        <v>6780</v>
      </c>
      <c r="B1355" s="79" t="s">
        <v>6781</v>
      </c>
      <c r="C1355" s="80" t="s">
        <v>588</v>
      </c>
      <c r="D1355" s="80" t="s">
        <v>527</v>
      </c>
      <c r="E1355" s="83">
        <v>35524</v>
      </c>
      <c r="F1355" s="105"/>
      <c r="G1355" s="80" t="s">
        <v>59</v>
      </c>
    </row>
    <row r="1356" spans="1:7" ht="15.75" x14ac:dyDescent="0.25">
      <c r="A1356" s="79" t="s">
        <v>2229</v>
      </c>
      <c r="B1356" s="79" t="s">
        <v>6751</v>
      </c>
      <c r="C1356" s="80" t="s">
        <v>588</v>
      </c>
      <c r="D1356" s="80" t="s">
        <v>280</v>
      </c>
      <c r="E1356" s="124">
        <v>35500</v>
      </c>
      <c r="F1356" s="105"/>
      <c r="G1356" s="80" t="s">
        <v>59</v>
      </c>
    </row>
    <row r="1357" spans="1:7" ht="15.75" x14ac:dyDescent="0.25">
      <c r="A1357" s="79" t="s">
        <v>1568</v>
      </c>
      <c r="B1357" s="79" t="s">
        <v>6612</v>
      </c>
      <c r="C1357" s="80" t="s">
        <v>7328</v>
      </c>
      <c r="D1357" s="80" t="s">
        <v>5365</v>
      </c>
      <c r="E1357" s="83">
        <v>35500</v>
      </c>
      <c r="F1357" s="130">
        <v>2909</v>
      </c>
      <c r="G1357" s="80" t="s">
        <v>14</v>
      </c>
    </row>
    <row r="1358" spans="1:7" ht="15.75" x14ac:dyDescent="0.25">
      <c r="A1358" s="79" t="s">
        <v>5299</v>
      </c>
      <c r="B1358" s="79" t="s">
        <v>7329</v>
      </c>
      <c r="C1358" s="80" t="s">
        <v>2594</v>
      </c>
      <c r="D1358" s="80" t="s">
        <v>5365</v>
      </c>
      <c r="E1358" s="83">
        <v>35491.51</v>
      </c>
      <c r="F1358" s="105"/>
      <c r="G1358" s="80" t="s">
        <v>14</v>
      </c>
    </row>
    <row r="1359" spans="1:7" ht="15.75" x14ac:dyDescent="0.25">
      <c r="A1359" s="79" t="s">
        <v>1838</v>
      </c>
      <c r="B1359" s="79" t="s">
        <v>6813</v>
      </c>
      <c r="C1359" s="80" t="s">
        <v>2996</v>
      </c>
      <c r="D1359" s="80" t="s">
        <v>505</v>
      </c>
      <c r="E1359" s="83">
        <v>35441</v>
      </c>
      <c r="F1359" s="105"/>
      <c r="G1359" s="80" t="s">
        <v>14</v>
      </c>
    </row>
    <row r="1360" spans="1:7" ht="15.75" x14ac:dyDescent="0.25">
      <c r="A1360" s="86" t="s">
        <v>7330</v>
      </c>
      <c r="B1360" s="86" t="s">
        <v>7331</v>
      </c>
      <c r="C1360" s="76" t="s">
        <v>588</v>
      </c>
      <c r="D1360" s="76" t="s">
        <v>189</v>
      </c>
      <c r="E1360" s="129">
        <v>35263</v>
      </c>
      <c r="F1360" s="104"/>
      <c r="G1360" s="76" t="s">
        <v>59</v>
      </c>
    </row>
    <row r="1361" spans="1:7" ht="15.75" x14ac:dyDescent="0.25">
      <c r="A1361" s="79" t="s">
        <v>773</v>
      </c>
      <c r="B1361" s="79" t="s">
        <v>2185</v>
      </c>
      <c r="C1361" s="80" t="s">
        <v>588</v>
      </c>
      <c r="D1361" s="80" t="s">
        <v>189</v>
      </c>
      <c r="E1361" s="124">
        <v>35263</v>
      </c>
      <c r="F1361" s="105"/>
      <c r="G1361" s="80" t="s">
        <v>59</v>
      </c>
    </row>
    <row r="1362" spans="1:7" ht="15.75" x14ac:dyDescent="0.25">
      <c r="A1362" s="79" t="s">
        <v>7332</v>
      </c>
      <c r="B1362" s="79" t="s">
        <v>7333</v>
      </c>
      <c r="C1362" s="80" t="s">
        <v>588</v>
      </c>
      <c r="D1362" s="80" t="s">
        <v>189</v>
      </c>
      <c r="E1362" s="83">
        <v>35263</v>
      </c>
      <c r="F1362" s="105"/>
      <c r="G1362" s="80" t="s">
        <v>59</v>
      </c>
    </row>
    <row r="1363" spans="1:7" ht="15.75" x14ac:dyDescent="0.25">
      <c r="A1363" s="79" t="s">
        <v>2420</v>
      </c>
      <c r="B1363" s="79" t="s">
        <v>6787</v>
      </c>
      <c r="C1363" s="80" t="s">
        <v>588</v>
      </c>
      <c r="D1363" s="80" t="s">
        <v>189</v>
      </c>
      <c r="E1363" s="124">
        <v>35208</v>
      </c>
      <c r="F1363" s="105"/>
      <c r="G1363" s="80" t="s">
        <v>59</v>
      </c>
    </row>
    <row r="1364" spans="1:7" ht="15.75" x14ac:dyDescent="0.25">
      <c r="A1364" s="79" t="s">
        <v>3532</v>
      </c>
      <c r="B1364" s="79" t="s">
        <v>6796</v>
      </c>
      <c r="C1364" s="80" t="s">
        <v>588</v>
      </c>
      <c r="D1364" s="80" t="s">
        <v>280</v>
      </c>
      <c r="E1364" s="83">
        <v>35171</v>
      </c>
      <c r="F1364" s="105"/>
      <c r="G1364" s="80" t="s">
        <v>59</v>
      </c>
    </row>
    <row r="1365" spans="1:7" ht="15.75" x14ac:dyDescent="0.25">
      <c r="A1365" s="79" t="s">
        <v>4510</v>
      </c>
      <c r="B1365" s="79" t="s">
        <v>6790</v>
      </c>
      <c r="C1365" s="80" t="s">
        <v>588</v>
      </c>
      <c r="D1365" s="80" t="s">
        <v>189</v>
      </c>
      <c r="E1365" s="124">
        <v>35171</v>
      </c>
      <c r="F1365" s="130">
        <v>18000</v>
      </c>
      <c r="G1365" s="80" t="s">
        <v>59</v>
      </c>
    </row>
    <row r="1366" spans="1:7" ht="15.75" x14ac:dyDescent="0.25">
      <c r="A1366" s="79" t="s">
        <v>6791</v>
      </c>
      <c r="B1366" s="79" t="s">
        <v>6792</v>
      </c>
      <c r="C1366" s="80" t="s">
        <v>588</v>
      </c>
      <c r="D1366" s="80" t="s">
        <v>189</v>
      </c>
      <c r="E1366" s="124">
        <v>35089</v>
      </c>
      <c r="F1366" s="105"/>
      <c r="G1366" s="80" t="s">
        <v>59</v>
      </c>
    </row>
    <row r="1367" spans="1:7" ht="15.75" x14ac:dyDescent="0.25">
      <c r="A1367" s="79" t="s">
        <v>2363</v>
      </c>
      <c r="B1367" s="79" t="s">
        <v>5778</v>
      </c>
      <c r="C1367" s="80" t="s">
        <v>588</v>
      </c>
      <c r="D1367" s="80" t="s">
        <v>163</v>
      </c>
      <c r="E1367" s="83">
        <v>35000</v>
      </c>
      <c r="F1367" s="105"/>
      <c r="G1367" s="80" t="s">
        <v>59</v>
      </c>
    </row>
    <row r="1368" spans="1:7" ht="15.75" x14ac:dyDescent="0.25">
      <c r="A1368" s="79" t="s">
        <v>7334</v>
      </c>
      <c r="B1368" s="79" t="s">
        <v>7335</v>
      </c>
      <c r="C1368" s="80" t="s">
        <v>588</v>
      </c>
      <c r="D1368" s="80" t="s">
        <v>450</v>
      </c>
      <c r="E1368" s="83">
        <v>35000</v>
      </c>
      <c r="F1368" s="105"/>
      <c r="G1368" s="80" t="s">
        <v>59</v>
      </c>
    </row>
    <row r="1369" spans="1:7" ht="15.75" x14ac:dyDescent="0.25">
      <c r="A1369" s="79" t="s">
        <v>381</v>
      </c>
      <c r="B1369" s="79" t="s">
        <v>5896</v>
      </c>
      <c r="C1369" s="80" t="s">
        <v>588</v>
      </c>
      <c r="D1369" s="80" t="s">
        <v>373</v>
      </c>
      <c r="E1369" s="83">
        <v>35000</v>
      </c>
      <c r="F1369" s="105"/>
      <c r="G1369" s="80" t="s">
        <v>59</v>
      </c>
    </row>
    <row r="1370" spans="1:7" ht="15.75" x14ac:dyDescent="0.25">
      <c r="A1370" s="79" t="s">
        <v>2121</v>
      </c>
      <c r="B1370" s="79" t="s">
        <v>6811</v>
      </c>
      <c r="C1370" s="80" t="s">
        <v>588</v>
      </c>
      <c r="D1370" s="80" t="s">
        <v>385</v>
      </c>
      <c r="E1370" s="83">
        <v>35000</v>
      </c>
      <c r="F1370" s="105"/>
      <c r="G1370" s="80" t="s">
        <v>59</v>
      </c>
    </row>
    <row r="1371" spans="1:7" ht="15.75" x14ac:dyDescent="0.25">
      <c r="A1371" s="79" t="s">
        <v>5306</v>
      </c>
      <c r="B1371" s="79" t="s">
        <v>6797</v>
      </c>
      <c r="C1371" s="80" t="s">
        <v>588</v>
      </c>
      <c r="D1371" s="80" t="s">
        <v>189</v>
      </c>
      <c r="E1371" s="83">
        <v>35000</v>
      </c>
      <c r="F1371" s="105"/>
      <c r="G1371" s="80" t="s">
        <v>59</v>
      </c>
    </row>
    <row r="1372" spans="1:7" ht="15.75" x14ac:dyDescent="0.25">
      <c r="A1372" s="79" t="s">
        <v>6825</v>
      </c>
      <c r="B1372" s="79" t="s">
        <v>7336</v>
      </c>
      <c r="C1372" s="80" t="s">
        <v>588</v>
      </c>
      <c r="D1372" s="80" t="s">
        <v>189</v>
      </c>
      <c r="E1372" s="83">
        <v>35000</v>
      </c>
      <c r="F1372" s="105"/>
      <c r="G1372" s="80" t="s">
        <v>59</v>
      </c>
    </row>
    <row r="1373" spans="1:7" ht="15.75" x14ac:dyDescent="0.25">
      <c r="A1373" s="86" t="s">
        <v>5300</v>
      </c>
      <c r="B1373" s="86" t="s">
        <v>6786</v>
      </c>
      <c r="C1373" s="76" t="s">
        <v>588</v>
      </c>
      <c r="D1373" s="76" t="s">
        <v>189</v>
      </c>
      <c r="E1373" s="125">
        <v>35000</v>
      </c>
      <c r="F1373" s="104"/>
      <c r="G1373" s="76" t="s">
        <v>59</v>
      </c>
    </row>
    <row r="1374" spans="1:7" ht="15.75" x14ac:dyDescent="0.25">
      <c r="A1374" s="86" t="s">
        <v>7337</v>
      </c>
      <c r="B1374" s="86" t="s">
        <v>7338</v>
      </c>
      <c r="C1374" s="76" t="s">
        <v>588</v>
      </c>
      <c r="D1374" s="76" t="s">
        <v>527</v>
      </c>
      <c r="E1374" s="129">
        <v>35000</v>
      </c>
      <c r="F1374" s="104"/>
      <c r="G1374" s="76" t="s">
        <v>59</v>
      </c>
    </row>
    <row r="1375" spans="1:7" ht="15.75" x14ac:dyDescent="0.25">
      <c r="A1375" s="86" t="s">
        <v>2182</v>
      </c>
      <c r="B1375" s="86" t="s">
        <v>5990</v>
      </c>
      <c r="C1375" s="76" t="s">
        <v>588</v>
      </c>
      <c r="D1375" s="76" t="s">
        <v>527</v>
      </c>
      <c r="E1375" s="129">
        <v>35000</v>
      </c>
      <c r="F1375" s="104"/>
      <c r="G1375" s="76" t="s">
        <v>59</v>
      </c>
    </row>
    <row r="1376" spans="1:7" ht="15.75" x14ac:dyDescent="0.25">
      <c r="A1376" s="79" t="s">
        <v>2065</v>
      </c>
      <c r="B1376" s="79" t="s">
        <v>6817</v>
      </c>
      <c r="C1376" s="80" t="s">
        <v>782</v>
      </c>
      <c r="D1376" s="80" t="s">
        <v>527</v>
      </c>
      <c r="E1376" s="83">
        <v>34679</v>
      </c>
      <c r="F1376" s="105"/>
      <c r="G1376" s="80" t="s">
        <v>59</v>
      </c>
    </row>
    <row r="1377" spans="1:7" ht="15.75" x14ac:dyDescent="0.25">
      <c r="A1377" s="79" t="s">
        <v>2468</v>
      </c>
      <c r="B1377" s="79" t="s">
        <v>6819</v>
      </c>
      <c r="C1377" s="80" t="s">
        <v>588</v>
      </c>
      <c r="D1377" s="80" t="s">
        <v>508</v>
      </c>
      <c r="E1377" s="83">
        <v>34510</v>
      </c>
      <c r="F1377" s="105"/>
      <c r="G1377" s="80" t="s">
        <v>59</v>
      </c>
    </row>
    <row r="1378" spans="1:7" ht="15.75" x14ac:dyDescent="0.25">
      <c r="A1378" s="86" t="s">
        <v>3813</v>
      </c>
      <c r="B1378" s="86" t="s">
        <v>7339</v>
      </c>
      <c r="C1378" s="76" t="s">
        <v>2566</v>
      </c>
      <c r="D1378" s="76" t="s">
        <v>5365</v>
      </c>
      <c r="E1378" s="129">
        <v>34510</v>
      </c>
      <c r="F1378" s="104"/>
      <c r="G1378" s="76" t="s">
        <v>14</v>
      </c>
    </row>
    <row r="1379" spans="1:7" ht="15.75" x14ac:dyDescent="0.25">
      <c r="A1379" s="79" t="s">
        <v>2376</v>
      </c>
      <c r="B1379" s="79" t="s">
        <v>102</v>
      </c>
      <c r="C1379" s="80" t="s">
        <v>588</v>
      </c>
      <c r="D1379" s="80" t="s">
        <v>527</v>
      </c>
      <c r="E1379" s="124">
        <v>34510</v>
      </c>
      <c r="F1379" s="105"/>
      <c r="G1379" s="80" t="s">
        <v>59</v>
      </c>
    </row>
    <row r="1380" spans="1:7" ht="15.75" x14ac:dyDescent="0.25">
      <c r="A1380" s="79" t="s">
        <v>1287</v>
      </c>
      <c r="B1380" s="79" t="s">
        <v>2383</v>
      </c>
      <c r="C1380" s="80" t="s">
        <v>4184</v>
      </c>
      <c r="D1380" s="80" t="s">
        <v>5365</v>
      </c>
      <c r="E1380" s="124">
        <v>34500</v>
      </c>
      <c r="F1380" s="105"/>
      <c r="G1380" s="80" t="s">
        <v>14</v>
      </c>
    </row>
    <row r="1381" spans="1:7" ht="15.75" x14ac:dyDescent="0.25">
      <c r="A1381" s="79" t="s">
        <v>2451</v>
      </c>
      <c r="B1381" s="79" t="s">
        <v>6816</v>
      </c>
      <c r="C1381" s="80" t="s">
        <v>588</v>
      </c>
      <c r="D1381" s="80" t="s">
        <v>189</v>
      </c>
      <c r="E1381" s="83">
        <v>34255</v>
      </c>
      <c r="F1381" s="105"/>
      <c r="G1381" s="80" t="s">
        <v>59</v>
      </c>
    </row>
    <row r="1382" spans="1:7" ht="15.75" x14ac:dyDescent="0.25">
      <c r="A1382" s="79" t="s">
        <v>556</v>
      </c>
      <c r="B1382" s="79" t="s">
        <v>6160</v>
      </c>
      <c r="C1382" s="80" t="s">
        <v>588</v>
      </c>
      <c r="D1382" s="80" t="s">
        <v>6899</v>
      </c>
      <c r="E1382" s="83">
        <v>34150</v>
      </c>
      <c r="F1382" s="130">
        <v>900</v>
      </c>
      <c r="G1382" s="80" t="s">
        <v>59</v>
      </c>
    </row>
    <row r="1383" spans="1:7" ht="15.75" x14ac:dyDescent="0.25">
      <c r="A1383" s="79" t="s">
        <v>1524</v>
      </c>
      <c r="B1383" s="79" t="s">
        <v>1525</v>
      </c>
      <c r="C1383" s="80" t="s">
        <v>4518</v>
      </c>
      <c r="D1383" s="80" t="s">
        <v>547</v>
      </c>
      <c r="E1383" s="124">
        <v>34000</v>
      </c>
      <c r="F1383" s="105"/>
      <c r="G1383" s="80" t="s">
        <v>14</v>
      </c>
    </row>
    <row r="1384" spans="1:7" ht="15.75" x14ac:dyDescent="0.25">
      <c r="A1384" s="79" t="s">
        <v>4519</v>
      </c>
      <c r="B1384" s="79" t="s">
        <v>6822</v>
      </c>
      <c r="C1384" s="80" t="s">
        <v>588</v>
      </c>
      <c r="D1384" s="80" t="s">
        <v>6899</v>
      </c>
      <c r="E1384" s="124">
        <v>34000</v>
      </c>
      <c r="F1384" s="130">
        <v>1200</v>
      </c>
      <c r="G1384" s="80" t="s">
        <v>59</v>
      </c>
    </row>
    <row r="1385" spans="1:7" ht="15.75" x14ac:dyDescent="0.25">
      <c r="A1385" s="79" t="s">
        <v>6823</v>
      </c>
      <c r="B1385" s="79" t="s">
        <v>6803</v>
      </c>
      <c r="C1385" s="80" t="s">
        <v>588</v>
      </c>
      <c r="D1385" s="80" t="s">
        <v>6899</v>
      </c>
      <c r="E1385" s="83">
        <v>34000</v>
      </c>
      <c r="F1385" s="105"/>
      <c r="G1385" s="80" t="s">
        <v>59</v>
      </c>
    </row>
    <row r="1386" spans="1:7" ht="15.75" x14ac:dyDescent="0.25">
      <c r="A1386" s="86" t="s">
        <v>2569</v>
      </c>
      <c r="B1386" s="86" t="s">
        <v>6347</v>
      </c>
      <c r="C1386" s="76" t="s">
        <v>2570</v>
      </c>
      <c r="D1386" s="76" t="s">
        <v>1050</v>
      </c>
      <c r="E1386" s="129">
        <v>33649.279999999999</v>
      </c>
      <c r="F1386" s="104"/>
      <c r="G1386" s="76" t="s">
        <v>4334</v>
      </c>
    </row>
    <row r="1387" spans="1:7" ht="15.75" x14ac:dyDescent="0.25">
      <c r="A1387" s="79" t="s">
        <v>544</v>
      </c>
      <c r="B1387" s="79" t="s">
        <v>6285</v>
      </c>
      <c r="C1387" s="80" t="s">
        <v>4522</v>
      </c>
      <c r="D1387" s="80" t="s">
        <v>270</v>
      </c>
      <c r="E1387" s="83">
        <v>33500</v>
      </c>
      <c r="F1387" s="105"/>
      <c r="G1387" s="80" t="s">
        <v>14</v>
      </c>
    </row>
    <row r="1388" spans="1:7" ht="15.75" x14ac:dyDescent="0.25">
      <c r="A1388" s="79" t="s">
        <v>6834</v>
      </c>
      <c r="B1388" s="79" t="s">
        <v>6805</v>
      </c>
      <c r="C1388" s="80" t="s">
        <v>2588</v>
      </c>
      <c r="D1388" s="80" t="s">
        <v>5365</v>
      </c>
      <c r="E1388" s="124">
        <v>33454.400000000001</v>
      </c>
      <c r="F1388" s="105"/>
      <c r="G1388" s="80" t="s">
        <v>14</v>
      </c>
    </row>
    <row r="1389" spans="1:7" ht="15.75" x14ac:dyDescent="0.25">
      <c r="A1389" s="79" t="s">
        <v>6836</v>
      </c>
      <c r="B1389" s="79" t="s">
        <v>6088</v>
      </c>
      <c r="C1389" s="80" t="s">
        <v>2078</v>
      </c>
      <c r="D1389" s="80" t="s">
        <v>5365</v>
      </c>
      <c r="E1389" s="124">
        <v>33000</v>
      </c>
      <c r="F1389" s="105"/>
      <c r="G1389" s="80" t="s">
        <v>14</v>
      </c>
    </row>
    <row r="1390" spans="1:7" ht="15.75" x14ac:dyDescent="0.25">
      <c r="A1390" s="79" t="s">
        <v>2927</v>
      </c>
      <c r="B1390" s="79" t="s">
        <v>6837</v>
      </c>
      <c r="C1390" s="80" t="s">
        <v>6838</v>
      </c>
      <c r="D1390" s="80" t="s">
        <v>5365</v>
      </c>
      <c r="E1390" s="124">
        <v>33000</v>
      </c>
      <c r="F1390" s="105"/>
      <c r="G1390" s="80" t="s">
        <v>14</v>
      </c>
    </row>
    <row r="1391" spans="1:7" ht="15.75" x14ac:dyDescent="0.25">
      <c r="A1391" s="79" t="s">
        <v>4528</v>
      </c>
      <c r="B1391" s="79" t="s">
        <v>6833</v>
      </c>
      <c r="C1391" s="80" t="s">
        <v>588</v>
      </c>
      <c r="D1391" s="80" t="s">
        <v>527</v>
      </c>
      <c r="E1391" s="124">
        <v>33000</v>
      </c>
      <c r="F1391" s="105"/>
      <c r="G1391" s="80" t="s">
        <v>59</v>
      </c>
    </row>
    <row r="1392" spans="1:7" ht="15.75" x14ac:dyDescent="0.25">
      <c r="A1392" s="79" t="s">
        <v>7340</v>
      </c>
      <c r="B1392" s="79" t="s">
        <v>6832</v>
      </c>
      <c r="C1392" s="80" t="s">
        <v>588</v>
      </c>
      <c r="D1392" s="80" t="s">
        <v>527</v>
      </c>
      <c r="E1392" s="83">
        <v>33000</v>
      </c>
      <c r="F1392" s="105"/>
      <c r="G1392" s="80" t="s">
        <v>59</v>
      </c>
    </row>
    <row r="1393" spans="1:7" ht="15.75" x14ac:dyDescent="0.25">
      <c r="A1393" s="79" t="s">
        <v>1924</v>
      </c>
      <c r="B1393" s="79" t="s">
        <v>7341</v>
      </c>
      <c r="C1393" s="80" t="s">
        <v>7342</v>
      </c>
      <c r="D1393" s="80" t="s">
        <v>4481</v>
      </c>
      <c r="E1393" s="83">
        <v>33000</v>
      </c>
      <c r="F1393" s="105"/>
      <c r="G1393" s="80" t="s">
        <v>59</v>
      </c>
    </row>
    <row r="1394" spans="1:7" ht="15.75" x14ac:dyDescent="0.25">
      <c r="A1394" s="79" t="s">
        <v>1728</v>
      </c>
      <c r="B1394" s="79" t="s">
        <v>7343</v>
      </c>
      <c r="C1394" s="80" t="s">
        <v>2529</v>
      </c>
      <c r="D1394" s="80" t="s">
        <v>1322</v>
      </c>
      <c r="E1394" s="83">
        <v>32667.78</v>
      </c>
      <c r="F1394" s="105"/>
      <c r="G1394" s="80" t="s">
        <v>59</v>
      </c>
    </row>
    <row r="1395" spans="1:7" ht="15.75" x14ac:dyDescent="0.25">
      <c r="A1395" s="79" t="s">
        <v>6841</v>
      </c>
      <c r="B1395" s="79" t="s">
        <v>6842</v>
      </c>
      <c r="C1395" s="80" t="s">
        <v>7344</v>
      </c>
      <c r="D1395" s="80" t="s">
        <v>6138</v>
      </c>
      <c r="E1395" s="124">
        <v>32618</v>
      </c>
      <c r="F1395" s="105"/>
      <c r="G1395" s="80" t="s">
        <v>59</v>
      </c>
    </row>
    <row r="1396" spans="1:7" ht="15.75" x14ac:dyDescent="0.25">
      <c r="A1396" s="79" t="s">
        <v>21</v>
      </c>
      <c r="B1396" s="79" t="s">
        <v>6839</v>
      </c>
      <c r="C1396" s="80" t="s">
        <v>588</v>
      </c>
      <c r="D1396" s="80" t="s">
        <v>527</v>
      </c>
      <c r="E1396" s="83">
        <v>32480</v>
      </c>
      <c r="F1396" s="105"/>
      <c r="G1396" s="80" t="s">
        <v>59</v>
      </c>
    </row>
    <row r="1397" spans="1:7" ht="15.75" x14ac:dyDescent="0.25">
      <c r="A1397" s="86" t="s">
        <v>7345</v>
      </c>
      <c r="B1397" s="86" t="s">
        <v>7346</v>
      </c>
      <c r="C1397" s="76" t="s">
        <v>7347</v>
      </c>
      <c r="D1397" s="76" t="s">
        <v>1272</v>
      </c>
      <c r="E1397" s="129">
        <v>32018.18</v>
      </c>
      <c r="F1397" s="104"/>
      <c r="G1397" s="76" t="s">
        <v>14</v>
      </c>
    </row>
    <row r="1398" spans="1:7" ht="15.75" x14ac:dyDescent="0.25">
      <c r="A1398" s="79" t="s">
        <v>4530</v>
      </c>
      <c r="B1398" s="79" t="s">
        <v>6844</v>
      </c>
      <c r="C1398" s="80" t="s">
        <v>588</v>
      </c>
      <c r="D1398" s="80" t="s">
        <v>527</v>
      </c>
      <c r="E1398" s="124">
        <v>32000</v>
      </c>
      <c r="F1398" s="105"/>
      <c r="G1398" s="80" t="s">
        <v>59</v>
      </c>
    </row>
    <row r="1399" spans="1:7" ht="15.75" x14ac:dyDescent="0.25">
      <c r="A1399" s="79" t="s">
        <v>7348</v>
      </c>
      <c r="B1399" s="79" t="s">
        <v>7349</v>
      </c>
      <c r="C1399" s="80" t="s">
        <v>3281</v>
      </c>
      <c r="D1399" s="80" t="s">
        <v>7092</v>
      </c>
      <c r="E1399" s="83">
        <v>31500</v>
      </c>
      <c r="F1399" s="105"/>
      <c r="G1399" s="80" t="s">
        <v>4334</v>
      </c>
    </row>
    <row r="1400" spans="1:7" ht="15.75" x14ac:dyDescent="0.25">
      <c r="A1400" s="79" t="s">
        <v>1132</v>
      </c>
      <c r="B1400" s="79" t="s">
        <v>5915</v>
      </c>
      <c r="C1400" s="80" t="s">
        <v>2584</v>
      </c>
      <c r="D1400" s="80" t="s">
        <v>5365</v>
      </c>
      <c r="E1400" s="83">
        <v>31465</v>
      </c>
      <c r="F1400" s="105"/>
      <c r="G1400" s="80" t="s">
        <v>14</v>
      </c>
    </row>
    <row r="1401" spans="1:7" ht="15.75" x14ac:dyDescent="0.25">
      <c r="A1401" s="79" t="s">
        <v>4440</v>
      </c>
      <c r="B1401" s="79" t="s">
        <v>7350</v>
      </c>
      <c r="C1401" s="80" t="s">
        <v>3025</v>
      </c>
      <c r="D1401" s="80" t="s">
        <v>570</v>
      </c>
      <c r="E1401" s="83">
        <v>31364</v>
      </c>
      <c r="F1401" s="105" t="s">
        <v>7351</v>
      </c>
      <c r="G1401" s="80" t="s">
        <v>14</v>
      </c>
    </row>
    <row r="1402" spans="1:7" ht="15.75" x14ac:dyDescent="0.25">
      <c r="A1402" s="79" t="s">
        <v>3179</v>
      </c>
      <c r="B1402" s="79" t="s">
        <v>6821</v>
      </c>
      <c r="C1402" s="80" t="s">
        <v>4166</v>
      </c>
      <c r="D1402" s="80" t="s">
        <v>5398</v>
      </c>
      <c r="E1402" s="83">
        <v>31363.5</v>
      </c>
      <c r="F1402" s="105"/>
      <c r="G1402" s="80" t="s">
        <v>59</v>
      </c>
    </row>
    <row r="1403" spans="1:7" ht="15.75" x14ac:dyDescent="0.25">
      <c r="A1403" s="79" t="s">
        <v>1995</v>
      </c>
      <c r="B1403" s="79" t="s">
        <v>6846</v>
      </c>
      <c r="C1403" s="80" t="s">
        <v>1996</v>
      </c>
      <c r="D1403" s="80" t="s">
        <v>706</v>
      </c>
      <c r="E1403" s="83">
        <v>31268</v>
      </c>
      <c r="F1403" s="105"/>
      <c r="G1403" s="80" t="s">
        <v>14</v>
      </c>
    </row>
    <row r="1404" spans="1:7" ht="15.75" x14ac:dyDescent="0.25">
      <c r="A1404" s="79" t="s">
        <v>1526</v>
      </c>
      <c r="B1404" s="79" t="s">
        <v>4197</v>
      </c>
      <c r="C1404" s="80" t="s">
        <v>7352</v>
      </c>
      <c r="D1404" s="80" t="s">
        <v>1889</v>
      </c>
      <c r="E1404" s="83">
        <v>31000</v>
      </c>
      <c r="F1404" s="105"/>
      <c r="G1404" s="80" t="s">
        <v>14</v>
      </c>
    </row>
    <row r="1405" spans="1:7" ht="15.75" x14ac:dyDescent="0.25">
      <c r="A1405" s="79" t="s">
        <v>2598</v>
      </c>
      <c r="B1405" s="79" t="s">
        <v>6848</v>
      </c>
      <c r="C1405" s="80" t="s">
        <v>2599</v>
      </c>
      <c r="D1405" s="80" t="s">
        <v>6889</v>
      </c>
      <c r="E1405" s="83">
        <v>30859</v>
      </c>
      <c r="F1405" s="105"/>
      <c r="G1405" s="80" t="s">
        <v>4334</v>
      </c>
    </row>
    <row r="1406" spans="1:7" ht="15.75" x14ac:dyDescent="0.25">
      <c r="A1406" s="79" t="s">
        <v>6849</v>
      </c>
      <c r="B1406" s="79" t="s">
        <v>6850</v>
      </c>
      <c r="C1406" s="80" t="s">
        <v>2579</v>
      </c>
      <c r="D1406" s="80" t="s">
        <v>5365</v>
      </c>
      <c r="E1406" s="124">
        <v>30604.28</v>
      </c>
      <c r="F1406" s="105"/>
      <c r="G1406" s="80" t="s">
        <v>14</v>
      </c>
    </row>
    <row r="1407" spans="1:7" ht="15.75" x14ac:dyDescent="0.25">
      <c r="A1407" s="79" t="s">
        <v>5282</v>
      </c>
      <c r="B1407" s="79" t="s">
        <v>6456</v>
      </c>
      <c r="C1407" s="80" t="s">
        <v>660</v>
      </c>
      <c r="D1407" s="80" t="s">
        <v>6688</v>
      </c>
      <c r="E1407" s="83">
        <v>30497</v>
      </c>
      <c r="F1407" s="105"/>
      <c r="G1407" s="80" t="s">
        <v>14</v>
      </c>
    </row>
    <row r="1408" spans="1:7" ht="15.75" x14ac:dyDescent="0.25">
      <c r="A1408" s="79" t="s">
        <v>3806</v>
      </c>
      <c r="B1408" s="79" t="s">
        <v>6772</v>
      </c>
      <c r="C1408" s="80" t="s">
        <v>660</v>
      </c>
      <c r="D1408" s="80" t="s">
        <v>6688</v>
      </c>
      <c r="E1408" s="83">
        <v>30497</v>
      </c>
      <c r="F1408" s="105"/>
      <c r="G1408" s="80" t="s">
        <v>14</v>
      </c>
    </row>
    <row r="1409" spans="1:7" ht="15.75" x14ac:dyDescent="0.25">
      <c r="A1409" s="79" t="s">
        <v>4464</v>
      </c>
      <c r="B1409" s="79" t="s">
        <v>8</v>
      </c>
      <c r="C1409" s="80" t="s">
        <v>660</v>
      </c>
      <c r="D1409" s="80" t="s">
        <v>6688</v>
      </c>
      <c r="E1409" s="124">
        <v>30497</v>
      </c>
      <c r="F1409" s="105"/>
      <c r="G1409" s="80" t="s">
        <v>14</v>
      </c>
    </row>
    <row r="1410" spans="1:7" ht="15.75" x14ac:dyDescent="0.25">
      <c r="A1410" s="79" t="s">
        <v>4342</v>
      </c>
      <c r="B1410" s="79" t="s">
        <v>6851</v>
      </c>
      <c r="C1410" s="80" t="s">
        <v>3020</v>
      </c>
      <c r="D1410" s="80" t="s">
        <v>5365</v>
      </c>
      <c r="E1410" s="83">
        <v>30450</v>
      </c>
      <c r="F1410" s="105"/>
      <c r="G1410" s="80" t="s">
        <v>14</v>
      </c>
    </row>
    <row r="1411" spans="1:7" ht="15.75" x14ac:dyDescent="0.25">
      <c r="A1411" s="79" t="s">
        <v>4024</v>
      </c>
      <c r="B1411" s="79" t="s">
        <v>6803</v>
      </c>
      <c r="C1411" s="80" t="s">
        <v>3025</v>
      </c>
      <c r="D1411" s="80" t="s">
        <v>570</v>
      </c>
      <c r="E1411" s="83">
        <v>30450</v>
      </c>
      <c r="F1411" s="105" t="s">
        <v>7351</v>
      </c>
      <c r="G1411" s="80" t="s">
        <v>14</v>
      </c>
    </row>
    <row r="1412" spans="1:7" ht="15.75" x14ac:dyDescent="0.25">
      <c r="A1412" s="86" t="s">
        <v>2086</v>
      </c>
      <c r="B1412" s="86" t="s">
        <v>5976</v>
      </c>
      <c r="C1412" s="76" t="s">
        <v>3025</v>
      </c>
      <c r="D1412" s="76" t="s">
        <v>570</v>
      </c>
      <c r="E1412" s="129">
        <v>30450</v>
      </c>
      <c r="F1412" s="104" t="s">
        <v>7351</v>
      </c>
      <c r="G1412" s="76" t="s">
        <v>14</v>
      </c>
    </row>
    <row r="1413" spans="1:7" ht="15.75" x14ac:dyDescent="0.25">
      <c r="A1413" s="79" t="s">
        <v>5343</v>
      </c>
      <c r="B1413" s="79" t="s">
        <v>6853</v>
      </c>
      <c r="C1413" s="80" t="s">
        <v>3025</v>
      </c>
      <c r="D1413" s="80" t="s">
        <v>6854</v>
      </c>
      <c r="E1413" s="83">
        <v>30000</v>
      </c>
      <c r="F1413" s="105" t="s">
        <v>7351</v>
      </c>
      <c r="G1413" s="80" t="s">
        <v>14</v>
      </c>
    </row>
    <row r="1414" spans="1:7" ht="15.75" x14ac:dyDescent="0.25">
      <c r="A1414" s="79" t="s">
        <v>6855</v>
      </c>
      <c r="B1414" s="79" t="s">
        <v>5467</v>
      </c>
      <c r="C1414" s="80" t="s">
        <v>2604</v>
      </c>
      <c r="D1414" s="80" t="s">
        <v>5365</v>
      </c>
      <c r="E1414" s="83">
        <v>30000</v>
      </c>
      <c r="F1414" s="105"/>
      <c r="G1414" s="80" t="s">
        <v>14</v>
      </c>
    </row>
    <row r="1415" spans="1:7" ht="15.75" x14ac:dyDescent="0.25">
      <c r="A1415" s="79" t="s">
        <v>2895</v>
      </c>
      <c r="B1415" s="79" t="s">
        <v>6857</v>
      </c>
      <c r="C1415" s="80" t="s">
        <v>3025</v>
      </c>
      <c r="D1415" s="80" t="s">
        <v>570</v>
      </c>
      <c r="E1415" s="83">
        <v>30000</v>
      </c>
      <c r="F1415" s="105" t="s">
        <v>7351</v>
      </c>
      <c r="G1415" s="80" t="s">
        <v>14</v>
      </c>
    </row>
    <row r="1416" spans="1:7" ht="15.75" x14ac:dyDescent="0.25">
      <c r="A1416" s="79" t="s">
        <v>643</v>
      </c>
      <c r="B1416" s="79" t="s">
        <v>6176</v>
      </c>
      <c r="C1416" s="80" t="s">
        <v>3025</v>
      </c>
      <c r="D1416" s="80" t="s">
        <v>570</v>
      </c>
      <c r="E1416" s="124">
        <v>30000</v>
      </c>
      <c r="F1416" s="105" t="s">
        <v>7351</v>
      </c>
      <c r="G1416" s="80" t="s">
        <v>14</v>
      </c>
    </row>
    <row r="1417" spans="1:7" ht="15.75" x14ac:dyDescent="0.25">
      <c r="A1417" s="79" t="s">
        <v>2450</v>
      </c>
      <c r="B1417" s="79" t="s">
        <v>6858</v>
      </c>
      <c r="C1417" s="80" t="s">
        <v>3025</v>
      </c>
      <c r="D1417" s="80" t="s">
        <v>570</v>
      </c>
      <c r="E1417" s="124">
        <v>30000</v>
      </c>
      <c r="F1417" s="105" t="s">
        <v>7351</v>
      </c>
      <c r="G1417" s="80" t="s">
        <v>14</v>
      </c>
    </row>
    <row r="1418" spans="1:7" ht="15.75" x14ac:dyDescent="0.25">
      <c r="A1418" s="79" t="s">
        <v>4533</v>
      </c>
      <c r="B1418" s="79" t="s">
        <v>6859</v>
      </c>
      <c r="C1418" s="80" t="s">
        <v>3025</v>
      </c>
      <c r="D1418" s="80" t="s">
        <v>570</v>
      </c>
      <c r="E1418" s="124">
        <v>30000</v>
      </c>
      <c r="F1418" s="105" t="s">
        <v>7351</v>
      </c>
      <c r="G1418" s="80" t="s">
        <v>14</v>
      </c>
    </row>
    <row r="1419" spans="1:7" ht="15.75" x14ac:dyDescent="0.25">
      <c r="A1419" s="79" t="s">
        <v>7353</v>
      </c>
      <c r="B1419" s="79" t="s">
        <v>7354</v>
      </c>
      <c r="C1419" s="80" t="s">
        <v>3025</v>
      </c>
      <c r="D1419" s="80" t="s">
        <v>6864</v>
      </c>
      <c r="E1419" s="83">
        <v>30000</v>
      </c>
      <c r="F1419" s="105" t="s">
        <v>7355</v>
      </c>
      <c r="G1419" s="80" t="s">
        <v>14</v>
      </c>
    </row>
    <row r="1420" spans="1:7" ht="15.75" x14ac:dyDescent="0.25">
      <c r="A1420" s="79" t="s">
        <v>2925</v>
      </c>
      <c r="B1420" s="79" t="s">
        <v>6372</v>
      </c>
      <c r="C1420" s="80" t="s">
        <v>660</v>
      </c>
      <c r="D1420" s="80" t="s">
        <v>6688</v>
      </c>
      <c r="E1420" s="83">
        <v>29115</v>
      </c>
      <c r="F1420" s="105"/>
      <c r="G1420" s="80" t="s">
        <v>14</v>
      </c>
    </row>
    <row r="1421" spans="1:7" ht="15.75" x14ac:dyDescent="0.25">
      <c r="A1421" s="79" t="s">
        <v>3511</v>
      </c>
      <c r="B1421" s="79" t="s">
        <v>4068</v>
      </c>
      <c r="C1421" s="80" t="s">
        <v>7356</v>
      </c>
      <c r="D1421" s="80" t="s">
        <v>7092</v>
      </c>
      <c r="E1421" s="83">
        <v>27957</v>
      </c>
      <c r="F1421" s="105"/>
      <c r="G1421" s="80" t="s">
        <v>4334</v>
      </c>
    </row>
    <row r="1422" spans="1:7" ht="15.75" x14ac:dyDescent="0.25">
      <c r="A1422" s="86" t="s">
        <v>756</v>
      </c>
      <c r="B1422" s="86" t="s">
        <v>7357</v>
      </c>
      <c r="C1422" s="76" t="s">
        <v>2588</v>
      </c>
      <c r="D1422" s="76" t="s">
        <v>5365</v>
      </c>
      <c r="E1422" s="125">
        <v>27500</v>
      </c>
      <c r="F1422" s="104"/>
      <c r="G1422" s="76" t="s">
        <v>14</v>
      </c>
    </row>
    <row r="1423" spans="1:7" ht="15.75" x14ac:dyDescent="0.25">
      <c r="A1423" s="79" t="s">
        <v>6871</v>
      </c>
      <c r="B1423" s="79" t="s">
        <v>6879</v>
      </c>
      <c r="C1423" s="80" t="s">
        <v>4198</v>
      </c>
      <c r="D1423" s="80" t="s">
        <v>5365</v>
      </c>
      <c r="E1423" s="83">
        <v>25418.65</v>
      </c>
      <c r="F1423" s="105"/>
      <c r="G1423" s="80" t="s">
        <v>14</v>
      </c>
    </row>
    <row r="1424" spans="1:7" ht="15.75" x14ac:dyDescent="0.25">
      <c r="A1424" s="79" t="s">
        <v>7358</v>
      </c>
      <c r="B1424" s="79" t="s">
        <v>7359</v>
      </c>
      <c r="C1424" s="80" t="s">
        <v>3062</v>
      </c>
      <c r="D1424" s="80" t="s">
        <v>812</v>
      </c>
      <c r="E1424" s="83">
        <v>20436</v>
      </c>
      <c r="F1424" s="105"/>
      <c r="G1424" s="80" t="s">
        <v>14</v>
      </c>
    </row>
    <row r="1425" spans="1:7" ht="15.75" x14ac:dyDescent="0.25">
      <c r="A1425" s="79" t="s">
        <v>7360</v>
      </c>
      <c r="B1425" s="79" t="s">
        <v>7361</v>
      </c>
      <c r="C1425" s="80" t="s">
        <v>3062</v>
      </c>
      <c r="D1425" s="80" t="s">
        <v>812</v>
      </c>
      <c r="E1425" s="83">
        <v>20436</v>
      </c>
      <c r="F1425" s="105"/>
      <c r="G1425" s="80" t="s">
        <v>14</v>
      </c>
    </row>
    <row r="1426" spans="1:7" ht="15.75" x14ac:dyDescent="0.25">
      <c r="A1426" s="79" t="s">
        <v>3416</v>
      </c>
      <c r="B1426" s="79" t="s">
        <v>6874</v>
      </c>
      <c r="C1426" s="80" t="s">
        <v>3062</v>
      </c>
      <c r="D1426" s="80" t="s">
        <v>812</v>
      </c>
      <c r="E1426" s="83">
        <v>20436</v>
      </c>
      <c r="F1426" s="105"/>
      <c r="G1426" s="80" t="s">
        <v>14</v>
      </c>
    </row>
  </sheetData>
  <conditionalFormatting sqref="E1:E1426">
    <cfRule type="top10" dxfId="10" priority="1" percent="1" bottom="1" rank="10"/>
    <cfRule type="top10" dxfId="9" priority="2" percent="1" rank="10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18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8</vt:i4>
      </vt:variant>
    </vt:vector>
  </HeadingPairs>
  <TitlesOfParts>
    <vt:vector size="28" baseType="lpstr">
      <vt:lpstr>Avgerages</vt:lpstr>
      <vt:lpstr>2017</vt:lpstr>
      <vt:lpstr>2017-2018</vt:lpstr>
      <vt:lpstr>2016</vt:lpstr>
      <vt:lpstr>2016-2017</vt:lpstr>
      <vt:lpstr>2015</vt:lpstr>
      <vt:lpstr>2015-2016</vt:lpstr>
      <vt:lpstr>2014</vt:lpstr>
      <vt:lpstr>2014-2015</vt:lpstr>
      <vt:lpstr>2013</vt:lpstr>
      <vt:lpstr>2013-2014</vt:lpstr>
      <vt:lpstr>2012</vt:lpstr>
      <vt:lpstr>2012-2013</vt:lpstr>
      <vt:lpstr>2011</vt:lpstr>
      <vt:lpstr>2011-2012</vt:lpstr>
      <vt:lpstr>2010</vt:lpstr>
      <vt:lpstr>2010-2011</vt:lpstr>
      <vt:lpstr>2009-2010</vt:lpstr>
      <vt:lpstr>Avg Salary Chart</vt:lpstr>
      <vt:lpstr>%d Avg Salary Chart</vt:lpstr>
      <vt:lpstr>'2010'!Print_Area</vt:lpstr>
      <vt:lpstr>'2011'!Print_Area</vt:lpstr>
      <vt:lpstr>'2012'!Print_Area</vt:lpstr>
      <vt:lpstr>'2013'!Print_Area</vt:lpstr>
      <vt:lpstr>'2014'!Print_Area</vt:lpstr>
      <vt:lpstr>'2015'!Print_Area</vt:lpstr>
      <vt:lpstr>'2016'!Print_Area</vt:lpstr>
      <vt:lpstr>'2017'!Print_Area</vt:lpstr>
    </vt:vector>
  </TitlesOfParts>
  <Company>Bowling Green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A Richards</dc:creator>
  <cp:lastModifiedBy>Mark A Richards</cp:lastModifiedBy>
  <dcterms:created xsi:type="dcterms:W3CDTF">2018-04-12T23:01:15Z</dcterms:created>
  <dcterms:modified xsi:type="dcterms:W3CDTF">2018-04-13T23:56:51Z</dcterms:modified>
</cp:coreProperties>
</file>